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BRIDGEWEST\cambridge\FACILITIES\Santa Barbara\Space Inventory  -SBCC\"/>
    </mc:Choice>
  </mc:AlternateContent>
  <xr:revisionPtr revIDLastSave="0" documentId="13_ncr:1_{58FE3CCF-A898-4A4F-B041-815A6954D1F5}" xr6:coauthVersionLast="47" xr6:coauthVersionMax="47" xr10:uidLastSave="{00000000-0000-0000-0000-000000000000}"/>
  <bookViews>
    <workbookView xWindow="-120" yWindow="-120" windowWidth="29040" windowHeight="15840" tabRatio="771" activeTab="3" xr2:uid="{8997FF33-455B-4870-9C84-2A5DA8440C20}"/>
  </bookViews>
  <sheets>
    <sheet name="Fall 23 Class Schedule by Subje" sheetId="1" r:id="rId1"/>
    <sheet name="Fall 23' Rooms" sheetId="2" r:id="rId2"/>
    <sheet name="Room Usage" sheetId="4" r:id="rId3"/>
    <sheet name="Building Availability" sheetId="6" r:id="rId4"/>
    <sheet name="1 ADMINISTRATION" sheetId="35" r:id="rId5"/>
    <sheet name="12 HUMANITIES" sheetId="33" r:id="rId6"/>
    <sheet name="120 WEST CAMPUS CENTER" sheetId="36" r:id="rId7"/>
    <sheet name="13 INTERDISCIPLINARY" sheetId="37" r:id="rId8"/>
    <sheet name="17 OCCUPATIONAL EDUC" sheetId="38" r:id="rId9"/>
    <sheet name="18 PHYSICAL EDUCATION" sheetId="39" r:id="rId10"/>
    <sheet name="19 PHYSICAL SCIENCE" sheetId="40" r:id="rId11"/>
    <sheet name="2 BUSINESS COMM." sheetId="41" r:id="rId12"/>
    <sheet name="4 CAMPUS CENTER" sheetId="42" r:id="rId13"/>
    <sheet name="7 DRAMA_MUSIC" sheetId="43" r:id="rId14"/>
    <sheet name="8 EARTH + BIO SCIENCE" sheetId="44" r:id="rId15"/>
  </sheets>
  <definedNames>
    <definedName name="_xlnm._FilterDatabase" localSheetId="0" hidden="1">'Fall 23 Class Schedule by Subje'!$A$1:$AN$3445</definedName>
  </definedNames>
  <calcPr calcId="181029"/>
  <pivotCaches>
    <pivotCache cacheId="0" r:id="rId16"/>
    <pivotCache cacheId="13" r:id="rId1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35" l="1"/>
  <c r="B28" i="6"/>
  <c r="B20" i="6"/>
  <c r="M82" i="33"/>
  <c r="M81" i="33"/>
  <c r="M80" i="33"/>
  <c r="M79" i="33"/>
  <c r="M78" i="33"/>
  <c r="M77" i="33"/>
  <c r="K38" i="43" l="1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K18" i="43"/>
  <c r="K17" i="43"/>
  <c r="M55" i="44"/>
  <c r="M54" i="44"/>
  <c r="M53" i="44"/>
  <c r="M52" i="44"/>
  <c r="M51" i="44"/>
  <c r="M50" i="44"/>
  <c r="M49" i="44"/>
  <c r="M48" i="44"/>
  <c r="M47" i="44"/>
  <c r="M46" i="44"/>
  <c r="M45" i="44"/>
  <c r="M44" i="44"/>
  <c r="M43" i="44"/>
  <c r="M42" i="44"/>
  <c r="M41" i="44"/>
  <c r="M40" i="44"/>
  <c r="M39" i="44"/>
  <c r="M38" i="44"/>
  <c r="M37" i="44"/>
  <c r="M36" i="44"/>
  <c r="M35" i="44"/>
  <c r="M34" i="44"/>
  <c r="M33" i="44"/>
  <c r="M32" i="44"/>
  <c r="M31" i="44"/>
  <c r="M30" i="44"/>
  <c r="M29" i="44"/>
  <c r="M28" i="44"/>
  <c r="M27" i="44"/>
  <c r="M26" i="44"/>
  <c r="M25" i="44"/>
  <c r="M24" i="44"/>
  <c r="M23" i="44"/>
  <c r="M22" i="44"/>
  <c r="M21" i="44"/>
  <c r="M20" i="44"/>
  <c r="M19" i="44"/>
  <c r="M18" i="44"/>
  <c r="M17" i="44"/>
  <c r="M16" i="44"/>
  <c r="K16" i="43"/>
  <c r="K22" i="42"/>
  <c r="K21" i="42"/>
  <c r="K20" i="42"/>
  <c r="K19" i="42"/>
  <c r="K18" i="42"/>
  <c r="K17" i="42"/>
  <c r="K16" i="42"/>
  <c r="K48" i="41"/>
  <c r="K47" i="41"/>
  <c r="K46" i="41"/>
  <c r="K45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8" i="41"/>
  <c r="K27" i="41"/>
  <c r="K26" i="41"/>
  <c r="K25" i="41"/>
  <c r="K24" i="41"/>
  <c r="K23" i="41"/>
  <c r="K22" i="41"/>
  <c r="K21" i="41"/>
  <c r="K20" i="41"/>
  <c r="K19" i="41"/>
  <c r="K18" i="41"/>
  <c r="K17" i="41"/>
  <c r="K16" i="41"/>
  <c r="M46" i="40"/>
  <c r="M45" i="40"/>
  <c r="M44" i="40"/>
  <c r="M43" i="40"/>
  <c r="M42" i="40"/>
  <c r="M41" i="40"/>
  <c r="M40" i="40"/>
  <c r="M39" i="40"/>
  <c r="M38" i="40"/>
  <c r="M37" i="40"/>
  <c r="M36" i="40"/>
  <c r="M35" i="40"/>
  <c r="M34" i="40"/>
  <c r="M33" i="40"/>
  <c r="M32" i="40"/>
  <c r="M31" i="40"/>
  <c r="M30" i="40"/>
  <c r="M29" i="40"/>
  <c r="M28" i="40"/>
  <c r="M27" i="40"/>
  <c r="M26" i="40"/>
  <c r="M25" i="40"/>
  <c r="M24" i="40"/>
  <c r="M23" i="40"/>
  <c r="M22" i="40"/>
  <c r="M21" i="40"/>
  <c r="M20" i="40"/>
  <c r="M19" i="40"/>
  <c r="M18" i="40"/>
  <c r="M17" i="40"/>
  <c r="M16" i="40"/>
  <c r="K36" i="39"/>
  <c r="K35" i="39"/>
  <c r="K34" i="39"/>
  <c r="K33" i="39"/>
  <c r="K32" i="39"/>
  <c r="K31" i="39"/>
  <c r="K30" i="39"/>
  <c r="K29" i="39"/>
  <c r="K28" i="39"/>
  <c r="K27" i="39"/>
  <c r="K26" i="39"/>
  <c r="K25" i="39"/>
  <c r="K24" i="39"/>
  <c r="K23" i="39"/>
  <c r="K22" i="39"/>
  <c r="K21" i="39"/>
  <c r="K20" i="39"/>
  <c r="K19" i="39"/>
  <c r="K18" i="39"/>
  <c r="K17" i="39"/>
  <c r="K16" i="39"/>
  <c r="M31" i="38"/>
  <c r="M30" i="38"/>
  <c r="M29" i="38"/>
  <c r="M28" i="38"/>
  <c r="M27" i="38"/>
  <c r="M26" i="38"/>
  <c r="M25" i="38"/>
  <c r="M24" i="38"/>
  <c r="M23" i="38"/>
  <c r="M22" i="38"/>
  <c r="M21" i="38"/>
  <c r="M20" i="38"/>
  <c r="M19" i="38"/>
  <c r="M18" i="38"/>
  <c r="M17" i="38"/>
  <c r="M16" i="38"/>
  <c r="K52" i="37"/>
  <c r="K51" i="37"/>
  <c r="K50" i="37"/>
  <c r="K49" i="37"/>
  <c r="K48" i="37"/>
  <c r="K47" i="37"/>
  <c r="K46" i="37"/>
  <c r="K45" i="37"/>
  <c r="K44" i="37"/>
  <c r="K43" i="37"/>
  <c r="K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K27" i="37"/>
  <c r="K26" i="37"/>
  <c r="K25" i="37"/>
  <c r="K24" i="37"/>
  <c r="K23" i="37"/>
  <c r="K22" i="37"/>
  <c r="K21" i="37"/>
  <c r="K20" i="37"/>
  <c r="K19" i="37"/>
  <c r="K18" i="37"/>
  <c r="K17" i="37"/>
  <c r="K16" i="37"/>
  <c r="M92" i="36"/>
  <c r="M91" i="36"/>
  <c r="M90" i="36"/>
  <c r="M89" i="36"/>
  <c r="M88" i="36"/>
  <c r="M87" i="36"/>
  <c r="M86" i="36"/>
  <c r="M85" i="36"/>
  <c r="M84" i="36"/>
  <c r="M83" i="36"/>
  <c r="M82" i="36"/>
  <c r="M81" i="36"/>
  <c r="M80" i="36"/>
  <c r="M79" i="36"/>
  <c r="M78" i="36"/>
  <c r="M77" i="36"/>
  <c r="M76" i="36"/>
  <c r="M75" i="36"/>
  <c r="M74" i="36"/>
  <c r="M73" i="36"/>
  <c r="M72" i="36"/>
  <c r="M71" i="36"/>
  <c r="M70" i="36"/>
  <c r="M69" i="36"/>
  <c r="M68" i="36"/>
  <c r="M67" i="36"/>
  <c r="M66" i="36"/>
  <c r="M65" i="36"/>
  <c r="M64" i="36"/>
  <c r="M63" i="36"/>
  <c r="M62" i="36"/>
  <c r="M61" i="36"/>
  <c r="M60" i="36"/>
  <c r="M59" i="36"/>
  <c r="M58" i="36"/>
  <c r="M57" i="36"/>
  <c r="M56" i="36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2" i="36"/>
  <c r="M21" i="36"/>
  <c r="M20" i="36"/>
  <c r="M19" i="36"/>
  <c r="M18" i="36"/>
  <c r="M17" i="36"/>
  <c r="M16" i="36"/>
  <c r="M76" i="33"/>
  <c r="M75" i="33"/>
  <c r="M74" i="33"/>
  <c r="M73" i="33"/>
  <c r="M72" i="33"/>
  <c r="M71" i="33"/>
  <c r="M70" i="33"/>
  <c r="M69" i="33"/>
  <c r="M68" i="33"/>
  <c r="M67" i="33"/>
  <c r="M66" i="33"/>
  <c r="M65" i="33"/>
  <c r="M64" i="33"/>
  <c r="M63" i="33"/>
  <c r="M62" i="33"/>
  <c r="M61" i="33"/>
  <c r="M60" i="33"/>
  <c r="M59" i="33"/>
  <c r="M58" i="33"/>
  <c r="M57" i="33"/>
  <c r="M56" i="33"/>
  <c r="M55" i="33"/>
  <c r="M54" i="33"/>
  <c r="M53" i="33"/>
  <c r="M52" i="33"/>
  <c r="M51" i="33"/>
  <c r="M50" i="33"/>
  <c r="M49" i="33"/>
  <c r="M48" i="33"/>
  <c r="M47" i="33"/>
  <c r="M46" i="33"/>
  <c r="M45" i="33"/>
  <c r="M44" i="33"/>
  <c r="M43" i="33"/>
  <c r="M42" i="33"/>
  <c r="M41" i="33"/>
  <c r="M40" i="33"/>
  <c r="M39" i="33"/>
  <c r="M38" i="33"/>
  <c r="M37" i="33"/>
  <c r="M36" i="33"/>
  <c r="M35" i="33"/>
  <c r="M34" i="33"/>
  <c r="M33" i="33"/>
  <c r="M32" i="33"/>
  <c r="M31" i="33"/>
  <c r="M30" i="33"/>
  <c r="M29" i="33"/>
  <c r="M28" i="33"/>
  <c r="M27" i="33"/>
  <c r="M26" i="33"/>
  <c r="M25" i="33"/>
  <c r="M24" i="33"/>
  <c r="M23" i="33"/>
  <c r="M22" i="33"/>
  <c r="M21" i="33"/>
  <c r="M20" i="33"/>
  <c r="M19" i="33"/>
  <c r="M18" i="33"/>
  <c r="M17" i="33"/>
  <c r="M16" i="33"/>
  <c r="B29" i="6"/>
  <c r="B19" i="6"/>
  <c r="M60" i="35"/>
  <c r="M59" i="35"/>
  <c r="M58" i="35"/>
  <c r="M57" i="35"/>
  <c r="M56" i="35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4" i="35"/>
  <c r="M23" i="35"/>
  <c r="M22" i="35"/>
  <c r="M21" i="35"/>
  <c r="M20" i="35"/>
  <c r="M19" i="35"/>
  <c r="M18" i="35"/>
  <c r="M16" i="35"/>
  <c r="M3" i="36"/>
  <c r="M5" i="36"/>
  <c r="K6" i="39"/>
  <c r="B24" i="6" l="1"/>
  <c r="J6" i="42"/>
  <c r="B27" i="6" l="1"/>
  <c r="B26" i="6"/>
  <c r="B25" i="6"/>
  <c r="B23" i="6"/>
  <c r="B22" i="6"/>
  <c r="M4" i="36"/>
  <c r="B21" i="6"/>
  <c r="L4" i="36"/>
  <c r="L3" i="36"/>
  <c r="M6" i="36"/>
  <c r="J6" i="37"/>
  <c r="B30" i="6" l="1"/>
  <c r="I84" i="1"/>
  <c r="S84" i="1"/>
  <c r="AD84" i="1"/>
  <c r="I2325" i="1"/>
  <c r="S2325" i="1"/>
  <c r="AD2325" i="1"/>
  <c r="L5" i="44"/>
  <c r="J5" i="43"/>
  <c r="F5" i="44"/>
  <c r="M4" i="44"/>
  <c r="L4" i="44"/>
  <c r="F4" i="44"/>
  <c r="M3" i="44"/>
  <c r="L3" i="44"/>
  <c r="F3" i="44"/>
  <c r="K4" i="43"/>
  <c r="J4" i="43"/>
  <c r="E4" i="43"/>
  <c r="K3" i="43"/>
  <c r="J3" i="43"/>
  <c r="E3" i="43"/>
  <c r="E5" i="43"/>
  <c r="J5" i="42"/>
  <c r="E5" i="42"/>
  <c r="K4" i="42"/>
  <c r="J4" i="42"/>
  <c r="E4" i="42"/>
  <c r="K3" i="42"/>
  <c r="J3" i="42"/>
  <c r="E3" i="42"/>
  <c r="K4" i="41"/>
  <c r="J4" i="41"/>
  <c r="E4" i="41"/>
  <c r="K3" i="41"/>
  <c r="J3" i="41"/>
  <c r="E3" i="41"/>
  <c r="M4" i="40"/>
  <c r="L4" i="40"/>
  <c r="F4" i="40"/>
  <c r="M3" i="40"/>
  <c r="L3" i="40"/>
  <c r="F3" i="40"/>
  <c r="K5" i="39"/>
  <c r="K4" i="39"/>
  <c r="J4" i="39"/>
  <c r="E4" i="39"/>
  <c r="K3" i="39"/>
  <c r="J3" i="39"/>
  <c r="E3" i="39"/>
  <c r="K5" i="37"/>
  <c r="M4" i="38"/>
  <c r="L4" i="38"/>
  <c r="F4" i="38"/>
  <c r="M3" i="38"/>
  <c r="L3" i="38"/>
  <c r="F3" i="38"/>
  <c r="J3" i="37"/>
  <c r="K4" i="37"/>
  <c r="J4" i="37"/>
  <c r="E4" i="37"/>
  <c r="K3" i="37"/>
  <c r="E3" i="37"/>
  <c r="F4" i="36"/>
  <c r="F3" i="36"/>
  <c r="L5" i="35"/>
  <c r="F5" i="35"/>
  <c r="M4" i="35"/>
  <c r="L4" i="35"/>
  <c r="F4" i="35"/>
  <c r="M3" i="35"/>
  <c r="L3" i="35"/>
  <c r="F3" i="35"/>
  <c r="M4" i="33"/>
  <c r="L4" i="33"/>
  <c r="F4" i="33"/>
  <c r="M3" i="33"/>
  <c r="L3" i="33"/>
  <c r="F3" i="33"/>
  <c r="O2" i="2"/>
  <c r="O3" i="2" s="1"/>
  <c r="M6" i="38"/>
  <c r="L6" i="33"/>
  <c r="K6" i="42"/>
  <c r="K6" i="41"/>
  <c r="E6" i="41"/>
  <c r="K6" i="43"/>
  <c r="J6" i="43"/>
  <c r="M6" i="35"/>
  <c r="E6" i="43"/>
  <c r="F6" i="38"/>
  <c r="M6" i="33"/>
  <c r="E6" i="42"/>
  <c r="L6" i="35"/>
  <c r="K6" i="37"/>
  <c r="E6" i="37"/>
  <c r="F6" i="33"/>
  <c r="F6" i="35"/>
  <c r="M6" i="44"/>
  <c r="J6" i="41"/>
  <c r="F6" i="44"/>
  <c r="L6" i="44"/>
  <c r="F6" i="36"/>
  <c r="M6" i="40"/>
  <c r="L6" i="38"/>
  <c r="L6" i="40"/>
  <c r="F6" i="40"/>
  <c r="E6" i="39"/>
  <c r="T84" i="1" l="1"/>
  <c r="AK84" i="1" s="1"/>
  <c r="T2325" i="1"/>
  <c r="AK2325" i="1" s="1"/>
  <c r="M5" i="33"/>
  <c r="K5" i="43"/>
  <c r="M5" i="44"/>
  <c r="K5" i="42"/>
  <c r="K5" i="41"/>
  <c r="M5" i="40"/>
  <c r="M5" i="38"/>
  <c r="M5" i="35"/>
  <c r="S1005" i="1"/>
  <c r="I551" i="1"/>
  <c r="I485" i="1"/>
  <c r="S998" i="1" l="1"/>
  <c r="S2601" i="1"/>
  <c r="S2600" i="1"/>
  <c r="S2599" i="1"/>
  <c r="S2598" i="1"/>
  <c r="S2286" i="1"/>
  <c r="S371" i="1"/>
  <c r="S2285" i="1"/>
  <c r="S2284" i="1"/>
  <c r="S2488" i="1"/>
  <c r="S2489" i="1"/>
  <c r="S2487" i="1"/>
  <c r="S2283" i="1"/>
  <c r="S2282" i="1"/>
  <c r="S2281" i="1"/>
  <c r="S2280" i="1"/>
  <c r="S551" i="1"/>
  <c r="T551" i="1" s="1"/>
  <c r="AK551" i="1" s="1"/>
  <c r="S324" i="1"/>
  <c r="S2278" i="1"/>
  <c r="S2277" i="1"/>
  <c r="S2276" i="1"/>
  <c r="S2275" i="1"/>
  <c r="S810" i="1"/>
  <c r="S809" i="1"/>
  <c r="S30" i="1"/>
  <c r="S29" i="1"/>
  <c r="S2274" i="1"/>
  <c r="S2273" i="1"/>
  <c r="S28" i="1"/>
  <c r="S2272" i="1"/>
  <c r="S353" i="1"/>
  <c r="S2267" i="1"/>
  <c r="S562" i="1"/>
  <c r="S2466" i="1"/>
  <c r="S2465" i="1"/>
  <c r="S3299" i="1"/>
  <c r="S3298" i="1"/>
  <c r="S2262" i="1"/>
  <c r="S2254" i="1"/>
  <c r="S2253" i="1"/>
  <c r="S1123" i="1"/>
  <c r="S2926" i="1"/>
  <c r="S2249" i="1"/>
  <c r="S2244" i="1"/>
  <c r="S836" i="1"/>
  <c r="S1122" i="1"/>
  <c r="S807" i="1"/>
  <c r="S153" i="1"/>
  <c r="S2241" i="1"/>
  <c r="S1121" i="1"/>
  <c r="S1120" i="1"/>
  <c r="S3296" i="1"/>
  <c r="S3294" i="1"/>
  <c r="S1119" i="1"/>
  <c r="S1118" i="1"/>
  <c r="S2235" i="1"/>
  <c r="S2234" i="1"/>
  <c r="S963" i="1"/>
  <c r="S962" i="1"/>
  <c r="S961" i="1"/>
  <c r="S960" i="1"/>
  <c r="S2233" i="1"/>
  <c r="S2232" i="1"/>
  <c r="S2231" i="1"/>
  <c r="S2230" i="1"/>
  <c r="S2229" i="1"/>
  <c r="S2228" i="1"/>
  <c r="S342" i="1"/>
  <c r="S352" i="1"/>
  <c r="S351" i="1"/>
  <c r="S2227" i="1"/>
  <c r="S2226" i="1"/>
  <c r="S2225" i="1"/>
  <c r="S2224" i="1"/>
  <c r="S2223" i="1"/>
  <c r="S2222" i="1"/>
  <c r="S2221" i="1"/>
  <c r="S2220" i="1"/>
  <c r="S2219" i="1"/>
  <c r="S2218" i="1"/>
  <c r="S2215" i="1"/>
  <c r="S2214" i="1"/>
  <c r="S2213" i="1"/>
  <c r="S2212" i="1"/>
  <c r="S2211" i="1"/>
  <c r="S2210" i="1"/>
  <c r="S2209" i="1"/>
  <c r="S2208" i="1"/>
  <c r="S2207" i="1"/>
  <c r="S2925" i="1"/>
  <c r="S2924" i="1"/>
  <c r="S2923" i="1"/>
  <c r="S2922" i="1"/>
  <c r="S2921" i="1"/>
  <c r="S1116" i="1"/>
  <c r="S2189" i="1"/>
  <c r="S2509" i="1"/>
  <c r="S2188" i="1"/>
  <c r="S2187" i="1"/>
  <c r="S2186" i="1"/>
  <c r="S2177" i="1"/>
  <c r="S1115" i="1"/>
  <c r="S2176" i="1"/>
  <c r="S2175" i="1"/>
  <c r="S2174" i="1"/>
  <c r="S2170" i="1"/>
  <c r="S2169" i="1"/>
  <c r="S835" i="1"/>
  <c r="S834" i="1"/>
  <c r="S2168" i="1"/>
  <c r="S2161" i="1"/>
  <c r="S2160" i="1"/>
  <c r="S2159" i="1"/>
  <c r="S2158" i="1"/>
  <c r="S2157" i="1"/>
  <c r="S2156" i="1"/>
  <c r="S2150" i="1"/>
  <c r="S2149" i="1"/>
  <c r="S2148" i="1"/>
  <c r="S2147" i="1"/>
  <c r="S2146" i="1"/>
  <c r="S2145" i="1"/>
  <c r="S833" i="1"/>
  <c r="S832" i="1"/>
  <c r="S2457" i="1"/>
  <c r="S2456" i="1"/>
  <c r="S2126" i="1"/>
  <c r="S2122" i="1"/>
  <c r="S2121" i="1"/>
  <c r="S2120" i="1"/>
  <c r="S2116" i="1"/>
  <c r="S2115" i="1"/>
  <c r="S511" i="1"/>
  <c r="S2114" i="1"/>
  <c r="S2113" i="1"/>
  <c r="S2110" i="1"/>
  <c r="S2109" i="1"/>
  <c r="S2098" i="1"/>
  <c r="S2097" i="1"/>
  <c r="S2096" i="1"/>
  <c r="S2095" i="1"/>
  <c r="S2093" i="1"/>
  <c r="S2092" i="1"/>
  <c r="S921" i="1"/>
  <c r="S1112" i="1"/>
  <c r="S1111" i="1"/>
  <c r="S2091" i="1"/>
  <c r="S2090" i="1"/>
  <c r="S26" i="1"/>
  <c r="S2884" i="1"/>
  <c r="S2883" i="1"/>
  <c r="S2897" i="1"/>
  <c r="S1110" i="1"/>
  <c r="S2089" i="1"/>
  <c r="S1109" i="1"/>
  <c r="S831" i="1"/>
  <c r="S830" i="1"/>
  <c r="S2088" i="1"/>
  <c r="S2087" i="1"/>
  <c r="S798" i="1"/>
  <c r="S2086" i="1"/>
  <c r="S2085" i="1"/>
  <c r="S2084" i="1"/>
  <c r="S2083" i="1"/>
  <c r="S561" i="1"/>
  <c r="S560" i="1"/>
  <c r="S2082" i="1"/>
  <c r="S2081" i="1"/>
  <c r="S2080" i="1"/>
  <c r="S1108" i="1"/>
  <c r="S2079" i="1"/>
  <c r="S2078" i="1"/>
  <c r="S2077" i="1"/>
  <c r="S2076" i="1"/>
  <c r="S683" i="1"/>
  <c r="S2075" i="1"/>
  <c r="S2074" i="1"/>
  <c r="S1107" i="1"/>
  <c r="S1106" i="1"/>
  <c r="S501" i="1"/>
  <c r="S1105" i="1"/>
  <c r="S500" i="1"/>
  <c r="S918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3228" i="1"/>
  <c r="S2716" i="1"/>
  <c r="S2054" i="1"/>
  <c r="S3227" i="1"/>
  <c r="S2715" i="1"/>
  <c r="S1104" i="1"/>
  <c r="S2052" i="1"/>
  <c r="S2051" i="1"/>
  <c r="S2050" i="1"/>
  <c r="S2049" i="1"/>
  <c r="S2048" i="1"/>
  <c r="S2047" i="1"/>
  <c r="S2046" i="1"/>
  <c r="S2045" i="1"/>
  <c r="S682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681" i="1"/>
  <c r="S2032" i="1"/>
  <c r="S2031" i="1"/>
  <c r="S2030" i="1"/>
  <c r="S2029" i="1"/>
  <c r="S2028" i="1"/>
  <c r="S24" i="1"/>
  <c r="S2547" i="1"/>
  <c r="S2027" i="1"/>
  <c r="S2026" i="1"/>
  <c r="S2025" i="1"/>
  <c r="S2024" i="1"/>
  <c r="S1102" i="1"/>
  <c r="S2023" i="1"/>
  <c r="S2022" i="1"/>
  <c r="S2021" i="1"/>
  <c r="S2020" i="1"/>
  <c r="S2019" i="1"/>
  <c r="S2018" i="1"/>
  <c r="S2017" i="1"/>
  <c r="S2006" i="1"/>
  <c r="S2005" i="1"/>
  <c r="S2001" i="1"/>
  <c r="S1996" i="1"/>
  <c r="S1995" i="1"/>
  <c r="S3226" i="1"/>
  <c r="S2714" i="1"/>
  <c r="S1101" i="1"/>
  <c r="S3225" i="1"/>
  <c r="S2713" i="1"/>
  <c r="S1988" i="1"/>
  <c r="S3224" i="1"/>
  <c r="S2712" i="1"/>
  <c r="S1100" i="1"/>
  <c r="S3223" i="1"/>
  <c r="S2711" i="1"/>
  <c r="S1099" i="1"/>
  <c r="S3222" i="1"/>
  <c r="S2710" i="1"/>
  <c r="S1987" i="1"/>
  <c r="S3221" i="1"/>
  <c r="S2709" i="1"/>
  <c r="S1098" i="1"/>
  <c r="S3220" i="1"/>
  <c r="S2708" i="1"/>
  <c r="S1986" i="1"/>
  <c r="S3219" i="1"/>
  <c r="S2707" i="1"/>
  <c r="S1097" i="1"/>
  <c r="S3218" i="1"/>
  <c r="S2706" i="1"/>
  <c r="S1985" i="1"/>
  <c r="S3217" i="1"/>
  <c r="S2705" i="1"/>
  <c r="S1096" i="1"/>
  <c r="S3216" i="1"/>
  <c r="S2704" i="1"/>
  <c r="S1984" i="1"/>
  <c r="S3215" i="1"/>
  <c r="S2703" i="1"/>
  <c r="S1095" i="1"/>
  <c r="S3214" i="1"/>
  <c r="S2702" i="1"/>
  <c r="S1983" i="1"/>
  <c r="S3213" i="1"/>
  <c r="S2701" i="1"/>
  <c r="S1094" i="1"/>
  <c r="S3212" i="1"/>
  <c r="S2700" i="1"/>
  <c r="S1982" i="1"/>
  <c r="S3211" i="1"/>
  <c r="S2829" i="1"/>
  <c r="S1093" i="1"/>
  <c r="S3210" i="1"/>
  <c r="S2699" i="1"/>
  <c r="S1981" i="1"/>
  <c r="S3209" i="1"/>
  <c r="S2698" i="1"/>
  <c r="S1092" i="1"/>
  <c r="S1091" i="1"/>
  <c r="S3208" i="1"/>
  <c r="S2697" i="1"/>
  <c r="S1090" i="1"/>
  <c r="S3207" i="1"/>
  <c r="S2696" i="1"/>
  <c r="S1980" i="1"/>
  <c r="S3206" i="1"/>
  <c r="S2695" i="1"/>
  <c r="S1979" i="1"/>
  <c r="S3205" i="1"/>
  <c r="S2694" i="1"/>
  <c r="S1089" i="1"/>
  <c r="S3204" i="1"/>
  <c r="S2693" i="1"/>
  <c r="S1978" i="1"/>
  <c r="S3203" i="1"/>
  <c r="S2692" i="1"/>
  <c r="S1088" i="1"/>
  <c r="S3202" i="1"/>
  <c r="S2691" i="1"/>
  <c r="S1977" i="1"/>
  <c r="S3201" i="1"/>
  <c r="S2690" i="1"/>
  <c r="S1087" i="1"/>
  <c r="S3200" i="1"/>
  <c r="S2689" i="1"/>
  <c r="S1976" i="1"/>
  <c r="S3199" i="1"/>
  <c r="S2688" i="1"/>
  <c r="S1086" i="1"/>
  <c r="S3198" i="1"/>
  <c r="S2687" i="1"/>
  <c r="S1975" i="1"/>
  <c r="S3197" i="1"/>
  <c r="S2686" i="1"/>
  <c r="S1085" i="1"/>
  <c r="S3196" i="1"/>
  <c r="S2685" i="1"/>
  <c r="S1084" i="1"/>
  <c r="S3195" i="1"/>
  <c r="S2684" i="1"/>
  <c r="S1974" i="1"/>
  <c r="S3194" i="1"/>
  <c r="S2683" i="1"/>
  <c r="S1083" i="1"/>
  <c r="S3193" i="1"/>
  <c r="S2682" i="1"/>
  <c r="S1973" i="1"/>
  <c r="S3192" i="1"/>
  <c r="S2681" i="1"/>
  <c r="S1082" i="1"/>
  <c r="S3191" i="1"/>
  <c r="S2680" i="1"/>
  <c r="S1972" i="1"/>
  <c r="S3190" i="1"/>
  <c r="S2679" i="1"/>
  <c r="S1081" i="1"/>
  <c r="S3189" i="1"/>
  <c r="S2678" i="1"/>
  <c r="S1971" i="1"/>
  <c r="S3188" i="1"/>
  <c r="S2677" i="1"/>
  <c r="S1970" i="1"/>
  <c r="S3187" i="1"/>
  <c r="S2676" i="1"/>
  <c r="S1080" i="1"/>
  <c r="S491" i="1"/>
  <c r="S490" i="1"/>
  <c r="S1079" i="1"/>
  <c r="S489" i="1"/>
  <c r="S1078" i="1"/>
  <c r="S488" i="1"/>
  <c r="S1967" i="1"/>
  <c r="S1966" i="1"/>
  <c r="S1965" i="1"/>
  <c r="S1964" i="1"/>
  <c r="S1963" i="1"/>
  <c r="S1962" i="1"/>
  <c r="S1961" i="1"/>
  <c r="S1960" i="1"/>
  <c r="S23" i="1"/>
  <c r="S22" i="1"/>
  <c r="S1948" i="1"/>
  <c r="S1947" i="1"/>
  <c r="S1946" i="1"/>
  <c r="S1945" i="1"/>
  <c r="S1944" i="1"/>
  <c r="S1077" i="1"/>
  <c r="S1943" i="1"/>
  <c r="S1942" i="1"/>
  <c r="S1941" i="1"/>
  <c r="S2440" i="1"/>
  <c r="S805" i="1"/>
  <c r="S804" i="1"/>
  <c r="S2863" i="1"/>
  <c r="S2862" i="1"/>
  <c r="S803" i="1"/>
  <c r="S2861" i="1"/>
  <c r="S2860" i="1"/>
  <c r="S2880" i="1"/>
  <c r="S2879" i="1"/>
  <c r="S828" i="1"/>
  <c r="S826" i="1"/>
  <c r="S2895" i="1"/>
  <c r="S21" i="1"/>
  <c r="S2858" i="1"/>
  <c r="S2856" i="1"/>
  <c r="S2854" i="1"/>
  <c r="S2852" i="1"/>
  <c r="S2851" i="1"/>
  <c r="S1935" i="1"/>
  <c r="S1934" i="1"/>
  <c r="S1933" i="1"/>
  <c r="S2877" i="1"/>
  <c r="S2876" i="1"/>
  <c r="S1932" i="1"/>
  <c r="S1931" i="1"/>
  <c r="S1930" i="1"/>
  <c r="S1929" i="1"/>
  <c r="S1928" i="1"/>
  <c r="S559" i="1"/>
  <c r="S558" i="1"/>
  <c r="S1927" i="1"/>
  <c r="S1926" i="1"/>
  <c r="S1925" i="1"/>
  <c r="S1166" i="1"/>
  <c r="S1165" i="1"/>
  <c r="S1075" i="1"/>
  <c r="S1074" i="1"/>
  <c r="S1073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072" i="1"/>
  <c r="S1902" i="1"/>
  <c r="S680" i="1"/>
  <c r="S1901" i="1"/>
  <c r="S1900" i="1"/>
  <c r="S1899" i="1"/>
  <c r="S1898" i="1"/>
  <c r="S1897" i="1"/>
  <c r="S1896" i="1"/>
  <c r="S1071" i="1"/>
  <c r="S1895" i="1"/>
  <c r="S1070" i="1"/>
  <c r="S1894" i="1"/>
  <c r="S1893" i="1"/>
  <c r="S1892" i="1"/>
  <c r="S2300" i="1"/>
  <c r="S2299" i="1"/>
  <c r="S1069" i="1"/>
  <c r="S2500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1891" i="1"/>
  <c r="S1890" i="1"/>
  <c r="S1889" i="1"/>
  <c r="S1068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8" i="1"/>
  <c r="S1867" i="1"/>
  <c r="S1866" i="1"/>
  <c r="S1865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8" i="1"/>
  <c r="S1847" i="1"/>
  <c r="S1817" i="1"/>
  <c r="S1816" i="1"/>
  <c r="S1815" i="1"/>
  <c r="S1814" i="1"/>
  <c r="S1813" i="1"/>
  <c r="S2892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52" i="1"/>
  <c r="S1775" i="1"/>
  <c r="S1774" i="1"/>
  <c r="S1773" i="1"/>
  <c r="S1772" i="1"/>
  <c r="S1767" i="1"/>
  <c r="S1766" i="1"/>
  <c r="S1765" i="1"/>
  <c r="S1764" i="1"/>
  <c r="S1757" i="1"/>
  <c r="S1756" i="1"/>
  <c r="S1755" i="1"/>
  <c r="S1754" i="1"/>
  <c r="S1753" i="1"/>
  <c r="S1752" i="1"/>
  <c r="S1750" i="1"/>
  <c r="S1703" i="1"/>
  <c r="S1702" i="1"/>
  <c r="S1701" i="1"/>
  <c r="S1700" i="1"/>
  <c r="S1698" i="1"/>
  <c r="S1697" i="1"/>
  <c r="S1696" i="1"/>
  <c r="S1694" i="1"/>
  <c r="S1693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061" i="1"/>
  <c r="S1654" i="1"/>
  <c r="S1653" i="1"/>
  <c r="S2298" i="1"/>
  <c r="S2297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51" i="1"/>
  <c r="S1637" i="1"/>
  <c r="S1636" i="1"/>
  <c r="S1635" i="1"/>
  <c r="S1634" i="1"/>
  <c r="S1633" i="1"/>
  <c r="S1632" i="1"/>
  <c r="S1631" i="1"/>
  <c r="S1630" i="1"/>
  <c r="S1629" i="1"/>
  <c r="S1628" i="1"/>
  <c r="S1627" i="1"/>
  <c r="S1625" i="1"/>
  <c r="S1624" i="1"/>
  <c r="S1623" i="1"/>
  <c r="S1622" i="1"/>
  <c r="S1621" i="1"/>
  <c r="S1620" i="1"/>
  <c r="S1619" i="1"/>
  <c r="S1618" i="1"/>
  <c r="S1617" i="1"/>
  <c r="S1616" i="1"/>
  <c r="S1615" i="1"/>
  <c r="S1613" i="1"/>
  <c r="S20" i="1"/>
  <c r="S1612" i="1"/>
  <c r="S1611" i="1"/>
  <c r="S1610" i="1"/>
  <c r="S1609" i="1"/>
  <c r="S1608" i="1"/>
  <c r="S955" i="1"/>
  <c r="S954" i="1"/>
  <c r="S953" i="1"/>
  <c r="S1606" i="1"/>
  <c r="S1605" i="1"/>
  <c r="S1604" i="1"/>
  <c r="S1603" i="1"/>
  <c r="S1602" i="1"/>
  <c r="S1601" i="1"/>
  <c r="S1600" i="1"/>
  <c r="S1599" i="1"/>
  <c r="S1598" i="1"/>
  <c r="S1596" i="1"/>
  <c r="S1595" i="1"/>
  <c r="S1594" i="1"/>
  <c r="S1593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349" i="1"/>
  <c r="S1578" i="1"/>
  <c r="S1577" i="1"/>
  <c r="S1576" i="1"/>
  <c r="S1575" i="1"/>
  <c r="S1574" i="1"/>
  <c r="S1573" i="1"/>
  <c r="S1572" i="1"/>
  <c r="S1571" i="1"/>
  <c r="S1570" i="1"/>
  <c r="S3237" i="1"/>
  <c r="S2826" i="1"/>
  <c r="S1059" i="1"/>
  <c r="S3236" i="1"/>
  <c r="S2825" i="1"/>
  <c r="S1569" i="1"/>
  <c r="S3235" i="1"/>
  <c r="S2824" i="1"/>
  <c r="S1058" i="1"/>
  <c r="S3234" i="1"/>
  <c r="S2823" i="1"/>
  <c r="S1568" i="1"/>
  <c r="S3186" i="1"/>
  <c r="S2675" i="1"/>
  <c r="S1057" i="1"/>
  <c r="S3185" i="1"/>
  <c r="S2674" i="1"/>
  <c r="S1056" i="1"/>
  <c r="S3184" i="1"/>
  <c r="S2673" i="1"/>
  <c r="S1567" i="1"/>
  <c r="S3183" i="1"/>
  <c r="S2672" i="1"/>
  <c r="S1566" i="1"/>
  <c r="S1565" i="1"/>
  <c r="S19" i="1"/>
  <c r="S1564" i="1"/>
  <c r="S1563" i="1"/>
  <c r="S1562" i="1"/>
  <c r="S802" i="1"/>
  <c r="S801" i="1"/>
  <c r="S969" i="1"/>
  <c r="S968" i="1"/>
  <c r="S1559" i="1"/>
  <c r="S430" i="1"/>
  <c r="S429" i="1"/>
  <c r="S1558" i="1"/>
  <c r="S1557" i="1"/>
  <c r="S1556" i="1"/>
  <c r="S1555" i="1"/>
  <c r="S1554" i="1"/>
  <c r="S1553" i="1"/>
  <c r="S1552" i="1"/>
  <c r="S1551" i="1"/>
  <c r="S1550" i="1"/>
  <c r="S1549" i="1"/>
  <c r="S1548" i="1"/>
  <c r="S428" i="1"/>
  <c r="S1547" i="1"/>
  <c r="S1546" i="1"/>
  <c r="S1545" i="1"/>
  <c r="S2850" i="1"/>
  <c r="S2849" i="1"/>
  <c r="S1544" i="1"/>
  <c r="S1543" i="1"/>
  <c r="S1542" i="1"/>
  <c r="S1541" i="1"/>
  <c r="S2296" i="1"/>
  <c r="S1055" i="1"/>
  <c r="S18" i="1"/>
  <c r="S17" i="1"/>
  <c r="S16" i="1"/>
  <c r="S2873" i="1"/>
  <c r="S2871" i="1"/>
  <c r="S15" i="1"/>
  <c r="S2890" i="1"/>
  <c r="S1540" i="1"/>
  <c r="S1539" i="1"/>
  <c r="S2295" i="1"/>
  <c r="S2294" i="1"/>
  <c r="S14" i="1"/>
  <c r="S2848" i="1"/>
  <c r="S2847" i="1"/>
  <c r="S13" i="1"/>
  <c r="S12" i="1"/>
  <c r="S2293" i="1"/>
  <c r="S2292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557" i="1"/>
  <c r="S1523" i="1"/>
  <c r="S1521" i="1"/>
  <c r="S1520" i="1"/>
  <c r="S1519" i="1"/>
  <c r="S1517" i="1"/>
  <c r="S1516" i="1"/>
  <c r="S1515" i="1"/>
  <c r="S1514" i="1"/>
  <c r="S1513" i="1"/>
  <c r="S1512" i="1"/>
  <c r="S1511" i="1"/>
  <c r="S1510" i="1"/>
  <c r="S1509" i="1"/>
  <c r="S908" i="1"/>
  <c r="S2291" i="1"/>
  <c r="S2290" i="1"/>
  <c r="S1508" i="1"/>
  <c r="S1507" i="1"/>
  <c r="S1506" i="1"/>
  <c r="S1505" i="1"/>
  <c r="S1504" i="1"/>
  <c r="S1503" i="1"/>
  <c r="S1502" i="1"/>
  <c r="S1500" i="1"/>
  <c r="S1499" i="1"/>
  <c r="S1498" i="1"/>
  <c r="S1497" i="1"/>
  <c r="S1496" i="1"/>
  <c r="S1495" i="1"/>
  <c r="S1494" i="1"/>
  <c r="S1493" i="1"/>
  <c r="S1492" i="1"/>
  <c r="S1491" i="1"/>
  <c r="S483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4" i="1"/>
  <c r="S1463" i="1"/>
  <c r="S1462" i="1"/>
  <c r="S518" i="1"/>
  <c r="S1461" i="1"/>
  <c r="S517" i="1"/>
  <c r="S1460" i="1"/>
  <c r="S1459" i="1"/>
  <c r="S1458" i="1"/>
  <c r="S1457" i="1"/>
  <c r="S1456" i="1"/>
  <c r="S1455" i="1"/>
  <c r="S1454" i="1"/>
  <c r="S1453" i="1"/>
  <c r="S1452" i="1"/>
  <c r="S11" i="1"/>
  <c r="S1054" i="1"/>
  <c r="S513" i="1"/>
  <c r="S359" i="1"/>
  <c r="S1451" i="1"/>
  <c r="S1450" i="1"/>
  <c r="S1449" i="1"/>
  <c r="S2289" i="1"/>
  <c r="S2288" i="1"/>
  <c r="S1448" i="1"/>
  <c r="S1447" i="1"/>
  <c r="S1446" i="1"/>
  <c r="S1445" i="1"/>
  <c r="S1444" i="1"/>
  <c r="S1076" i="1"/>
  <c r="S1443" i="1"/>
  <c r="S154" i="1"/>
  <c r="S876" i="1"/>
  <c r="S156" i="1"/>
  <c r="S875" i="1"/>
  <c r="S155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0" i="1"/>
  <c r="S9" i="1"/>
  <c r="S1422" i="1"/>
  <c r="S1421" i="1"/>
  <c r="S1420" i="1"/>
  <c r="S1419" i="1"/>
  <c r="S1418" i="1"/>
  <c r="S1417" i="1"/>
  <c r="S1416" i="1"/>
  <c r="S1415" i="1"/>
  <c r="S1414" i="1"/>
  <c r="S1413" i="1"/>
  <c r="S8" i="1"/>
  <c r="S7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952" i="1"/>
  <c r="S6" i="1"/>
  <c r="S5" i="1"/>
  <c r="S4" i="1"/>
  <c r="S3" i="1"/>
  <c r="S1375" i="1"/>
  <c r="S1373" i="1"/>
  <c r="S1372" i="1"/>
  <c r="S1371" i="1"/>
  <c r="S1370" i="1"/>
  <c r="S1369" i="1"/>
  <c r="S1368" i="1"/>
  <c r="S1367" i="1"/>
  <c r="S1366" i="1"/>
  <c r="S1365" i="1"/>
  <c r="S1364" i="1"/>
  <c r="S1362" i="1"/>
  <c r="S1361" i="1"/>
  <c r="S1360" i="1"/>
  <c r="S1359" i="1"/>
  <c r="S1358" i="1"/>
  <c r="S1357" i="1"/>
  <c r="S1356" i="1"/>
  <c r="S1355" i="1"/>
  <c r="S1354" i="1"/>
  <c r="S1353" i="1"/>
  <c r="S1352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556" i="1"/>
  <c r="S337" i="1"/>
  <c r="S354" i="1"/>
  <c r="S336" i="1"/>
  <c r="S555" i="1"/>
  <c r="S554" i="1"/>
  <c r="S553" i="1"/>
  <c r="S552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2868" i="1"/>
  <c r="S2867" i="1"/>
  <c r="S2866" i="1"/>
  <c r="S841" i="1"/>
  <c r="S840" i="1"/>
  <c r="S1053" i="1"/>
  <c r="S839" i="1"/>
  <c r="S1052" i="1"/>
  <c r="S838" i="1"/>
  <c r="S2" i="1"/>
  <c r="S2887" i="1"/>
  <c r="S1268" i="1"/>
  <c r="S1267" i="1"/>
  <c r="S2900" i="1"/>
  <c r="S2899" i="1"/>
  <c r="S2903" i="1"/>
  <c r="S2902" i="1"/>
  <c r="S2910" i="1"/>
  <c r="S2909" i="1"/>
  <c r="S1266" i="1"/>
  <c r="S1265" i="1"/>
  <c r="S1264" i="1"/>
  <c r="S1263" i="1"/>
  <c r="S1262" i="1"/>
  <c r="S1261" i="1"/>
  <c r="S1260" i="1"/>
  <c r="S1259" i="1"/>
  <c r="S512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50" i="1"/>
  <c r="S1237" i="1"/>
  <c r="S1235" i="1"/>
  <c r="S1233" i="1"/>
  <c r="S951" i="1"/>
  <c r="S1232" i="1"/>
  <c r="S950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797" i="1"/>
  <c r="S796" i="1"/>
  <c r="S1051" i="1"/>
  <c r="S1179" i="1"/>
  <c r="S1178" i="1"/>
  <c r="S1177" i="1"/>
  <c r="S3241" i="1"/>
  <c r="S3247" i="1"/>
  <c r="S2366" i="1"/>
  <c r="S2361" i="1"/>
  <c r="S2358" i="1"/>
  <c r="S667" i="1"/>
  <c r="S672" i="1"/>
  <c r="S679" i="1"/>
  <c r="S671" i="1"/>
  <c r="S665" i="1"/>
  <c r="S677" i="1"/>
  <c r="S1907" i="1"/>
  <c r="S1906" i="1"/>
  <c r="S1904" i="1"/>
  <c r="S1143" i="1"/>
  <c r="S1163" i="1"/>
  <c r="S1161" i="1"/>
  <c r="S1156" i="1"/>
  <c r="S1154" i="1"/>
  <c r="S287" i="1"/>
  <c r="S283" i="1"/>
  <c r="S2155" i="1"/>
  <c r="S2056" i="1"/>
  <c r="S1954" i="1"/>
  <c r="S1748" i="1"/>
  <c r="S643" i="1"/>
  <c r="S2130" i="1"/>
  <c r="S2108" i="1"/>
  <c r="S614" i="1"/>
  <c r="S641" i="1"/>
  <c r="S2669" i="1"/>
  <c r="S3177" i="1"/>
  <c r="S2655" i="1"/>
  <c r="S2667" i="1"/>
  <c r="S2653" i="1"/>
  <c r="S638" i="1"/>
  <c r="S628" i="1"/>
  <c r="S611" i="1"/>
  <c r="S268" i="1"/>
  <c r="S267" i="1"/>
  <c r="S320" i="1"/>
  <c r="S2812" i="1"/>
  <c r="S2810" i="1"/>
  <c r="S925" i="1"/>
  <c r="S2243" i="1"/>
  <c r="S2659" i="1"/>
  <c r="S2729" i="1"/>
  <c r="S2727" i="1"/>
  <c r="S2191" i="1"/>
  <c r="S2840" i="1"/>
  <c r="S2144" i="1"/>
  <c r="S2142" i="1"/>
  <c r="S3149" i="1"/>
  <c r="S3148" i="1"/>
  <c r="S3147" i="1"/>
  <c r="S3146" i="1"/>
  <c r="S3145" i="1"/>
  <c r="S319" i="1"/>
  <c r="S318" i="1"/>
  <c r="S2752" i="1"/>
  <c r="S2804" i="1"/>
  <c r="S2802" i="1"/>
  <c r="S2796" i="1"/>
  <c r="S2794" i="1"/>
  <c r="S2788" i="1"/>
  <c r="S2786" i="1"/>
  <c r="S2784" i="1"/>
  <c r="S2782" i="1"/>
  <c r="S806" i="1"/>
  <c r="S2748" i="1"/>
  <c r="S1886" i="1"/>
  <c r="S1849" i="1"/>
  <c r="S2836" i="1"/>
  <c r="S1846" i="1"/>
  <c r="S2834" i="1"/>
  <c r="S1845" i="1"/>
  <c r="S2833" i="1"/>
  <c r="S1842" i="1"/>
  <c r="S2831" i="1"/>
  <c r="S3141" i="1"/>
  <c r="S1839" i="1"/>
  <c r="S2830" i="1"/>
  <c r="S3253" i="1"/>
  <c r="S1836" i="1"/>
  <c r="S2818" i="1"/>
  <c r="S2816" i="1"/>
  <c r="S1833" i="1"/>
  <c r="S3252" i="1"/>
  <c r="S3251" i="1"/>
  <c r="S3250" i="1"/>
  <c r="S1822" i="1"/>
  <c r="S1821" i="1"/>
  <c r="S2828" i="1"/>
  <c r="S2827" i="1"/>
  <c r="S286" i="1"/>
  <c r="S285" i="1"/>
  <c r="S262" i="1"/>
  <c r="S861" i="1"/>
  <c r="S859" i="1"/>
  <c r="S857" i="1"/>
  <c r="S855" i="1"/>
  <c r="S853" i="1"/>
  <c r="S2499" i="1"/>
  <c r="S2497" i="1"/>
  <c r="S2494" i="1"/>
  <c r="S2493" i="1"/>
  <c r="S2491" i="1"/>
  <c r="S2920" i="1"/>
  <c r="S2918" i="1"/>
  <c r="S2915" i="1"/>
  <c r="S2914" i="1"/>
  <c r="S2912" i="1"/>
  <c r="S2936" i="1"/>
  <c r="S2934" i="1"/>
  <c r="S2932" i="1"/>
  <c r="S2930" i="1"/>
  <c r="S2928" i="1"/>
  <c r="S1720" i="1"/>
  <c r="S1718" i="1"/>
  <c r="S3018" i="1"/>
  <c r="S3016" i="1"/>
  <c r="S3173" i="1"/>
  <c r="S2647" i="1"/>
  <c r="S2645" i="1"/>
  <c r="S2643" i="1"/>
  <c r="S261" i="1"/>
  <c r="S2402" i="1"/>
  <c r="S282" i="1"/>
  <c r="S258" i="1"/>
  <c r="S2384" i="1"/>
  <c r="S281" i="1"/>
  <c r="S280" i="1"/>
  <c r="S279" i="1"/>
  <c r="S256" i="1"/>
  <c r="S255" i="1"/>
  <c r="S1050" i="1"/>
  <c r="S1049" i="1"/>
  <c r="S2400" i="1"/>
  <c r="S1048" i="1"/>
  <c r="S1046" i="1"/>
  <c r="S264" i="1"/>
  <c r="S3255" i="1"/>
  <c r="S3092" i="1"/>
  <c r="S3046" i="1"/>
  <c r="S3044" i="1"/>
  <c r="S632" i="1"/>
  <c r="S633" i="1"/>
  <c r="S630" i="1"/>
  <c r="S631" i="1"/>
  <c r="S3072" i="1"/>
  <c r="S3068" i="1"/>
  <c r="S662" i="1"/>
  <c r="S2618" i="1"/>
  <c r="S3034" i="1"/>
  <c r="S3032" i="1"/>
  <c r="S3257" i="1"/>
  <c r="S1761" i="1"/>
  <c r="S1759" i="1"/>
  <c r="S1614" i="1"/>
  <c r="S1141" i="1"/>
  <c r="S3090" i="1"/>
  <c r="S2055" i="1"/>
  <c r="S1747" i="1"/>
  <c r="S142" i="1"/>
  <c r="S2639" i="1"/>
  <c r="S2279" i="1"/>
  <c r="S666" i="1"/>
  <c r="S673" i="1"/>
  <c r="S748" i="1"/>
  <c r="S678" i="1"/>
  <c r="S670" i="1"/>
  <c r="S327" i="1"/>
  <c r="S54" i="1"/>
  <c r="S2811" i="1"/>
  <c r="S2809" i="1"/>
  <c r="S3248" i="1"/>
  <c r="S3423" i="1"/>
  <c r="S871" i="1"/>
  <c r="S91" i="1"/>
  <c r="S2242" i="1"/>
  <c r="S2658" i="1"/>
  <c r="S2728" i="1"/>
  <c r="S2726" i="1"/>
  <c r="S404" i="1"/>
  <c r="S90" i="1"/>
  <c r="S266" i="1"/>
  <c r="S664" i="1"/>
  <c r="S2190" i="1"/>
  <c r="S2153" i="1"/>
  <c r="S2152" i="1"/>
  <c r="S2151" i="1"/>
  <c r="S2143" i="1"/>
  <c r="S2141" i="1"/>
  <c r="S2140" i="1"/>
  <c r="S2139" i="1"/>
  <c r="S2129" i="1"/>
  <c r="S2107" i="1"/>
  <c r="S3240" i="1"/>
  <c r="S676" i="1"/>
  <c r="S649" i="1"/>
  <c r="S864" i="1"/>
  <c r="S946" i="1"/>
  <c r="S2822" i="1"/>
  <c r="S2821" i="1"/>
  <c r="S2751" i="1"/>
  <c r="S2803" i="1"/>
  <c r="S2801" i="1"/>
  <c r="S2795" i="1"/>
  <c r="S2793" i="1"/>
  <c r="S2787" i="1"/>
  <c r="S2785" i="1"/>
  <c r="S2783" i="1"/>
  <c r="S2781" i="1"/>
  <c r="S2842" i="1"/>
  <c r="S507" i="1"/>
  <c r="S3231" i="1"/>
  <c r="S3230" i="1"/>
  <c r="S3229" i="1"/>
  <c r="S3001" i="1"/>
  <c r="S3000" i="1"/>
  <c r="S2998" i="1"/>
  <c r="S89" i="1"/>
  <c r="S3421" i="1"/>
  <c r="S457" i="1"/>
  <c r="S1911" i="1"/>
  <c r="S656" i="1"/>
  <c r="S1910" i="1"/>
  <c r="S674" i="1"/>
  <c r="S1905" i="1"/>
  <c r="S1903" i="1"/>
  <c r="S2747" i="1"/>
  <c r="S1869" i="1"/>
  <c r="S684" i="1"/>
  <c r="S292" i="1"/>
  <c r="S2668" i="1"/>
  <c r="S3176" i="1"/>
  <c r="S482" i="1"/>
  <c r="S455" i="1"/>
  <c r="S51" i="1"/>
  <c r="S45" i="1"/>
  <c r="S943" i="1"/>
  <c r="S942" i="1"/>
  <c r="S755" i="1"/>
  <c r="S2654" i="1"/>
  <c r="S2666" i="1"/>
  <c r="S2652" i="1"/>
  <c r="S1719" i="1"/>
  <c r="S1717" i="1"/>
  <c r="S3017" i="1"/>
  <c r="S3015" i="1"/>
  <c r="S3172" i="1"/>
  <c r="S2646" i="1"/>
  <c r="S2644" i="1"/>
  <c r="S2642" i="1"/>
  <c r="S2641" i="1"/>
  <c r="S2640" i="1"/>
  <c r="S1715" i="1"/>
  <c r="S1713" i="1"/>
  <c r="S941" i="1"/>
  <c r="S736" i="1"/>
  <c r="S1067" i="1"/>
  <c r="S793" i="1"/>
  <c r="S2371" i="1"/>
  <c r="S2370" i="1"/>
  <c r="S2369" i="1"/>
  <c r="S2368" i="1"/>
  <c r="S478" i="1"/>
  <c r="S449" i="1"/>
  <c r="S1164" i="1"/>
  <c r="S2364" i="1"/>
  <c r="S2365" i="1"/>
  <c r="S1501" i="1"/>
  <c r="S610" i="1"/>
  <c r="S732" i="1"/>
  <c r="S870" i="1"/>
  <c r="S644" i="1"/>
  <c r="S505" i="1"/>
  <c r="S2359" i="1"/>
  <c r="S2360" i="1"/>
  <c r="S3390" i="1"/>
  <c r="S869" i="1"/>
  <c r="S3375" i="1"/>
  <c r="S3417" i="1"/>
  <c r="S3239" i="1"/>
  <c r="S866" i="1"/>
  <c r="S257" i="1"/>
  <c r="S1351" i="1"/>
  <c r="S658" i="1"/>
  <c r="S2318" i="1"/>
  <c r="S2356" i="1"/>
  <c r="S2357" i="1"/>
  <c r="S3416" i="1"/>
  <c r="S441" i="1"/>
  <c r="S464" i="1"/>
  <c r="S1298" i="1"/>
  <c r="S252" i="1"/>
  <c r="S1157" i="1"/>
  <c r="S3246" i="1"/>
  <c r="S3151" i="1"/>
  <c r="S899" i="1"/>
  <c r="S799" i="1"/>
  <c r="S3282" i="1"/>
  <c r="S3281" i="1"/>
  <c r="S3071" i="1"/>
  <c r="S149" i="1"/>
  <c r="S902" i="1"/>
  <c r="S3067" i="1"/>
  <c r="S2259" i="1"/>
  <c r="S924" i="1"/>
  <c r="S77" i="1"/>
  <c r="S113" i="1"/>
  <c r="S472" i="1"/>
  <c r="S2133" i="1"/>
  <c r="S2721" i="1"/>
  <c r="S2898" i="1"/>
  <c r="S112" i="1"/>
  <c r="S79" i="1"/>
  <c r="S2004" i="1"/>
  <c r="S3045" i="1"/>
  <c r="S3043" i="1"/>
  <c r="S3033" i="1"/>
  <c r="S3031" i="1"/>
  <c r="S3091" i="1"/>
  <c r="S1955" i="1"/>
  <c r="S1953" i="1"/>
  <c r="S1952" i="1"/>
  <c r="S1951" i="1"/>
  <c r="S3153" i="1"/>
  <c r="S3152" i="1"/>
  <c r="S1924" i="1"/>
  <c r="S370" i="1"/>
  <c r="S369" i="1"/>
  <c r="S106" i="1"/>
  <c r="S1760" i="1"/>
  <c r="S1758" i="1"/>
  <c r="S1695" i="1"/>
  <c r="S1162" i="1"/>
  <c r="S1142" i="1"/>
  <c r="S713" i="1"/>
  <c r="S712" i="1"/>
  <c r="S1160" i="1"/>
  <c r="S2328" i="1"/>
  <c r="S1155" i="1"/>
  <c r="S1153" i="1"/>
  <c r="S1140" i="1"/>
  <c r="S358" i="1"/>
  <c r="S616" i="1"/>
  <c r="S1117" i="1"/>
  <c r="S3373" i="1"/>
  <c r="S2192" i="1"/>
  <c r="S625" i="1"/>
  <c r="S2154" i="1"/>
  <c r="S141" i="1"/>
  <c r="S613" i="1"/>
  <c r="S622" i="1"/>
  <c r="S2053" i="1"/>
  <c r="S1994" i="1"/>
  <c r="S1991" i="1"/>
  <c r="S3134" i="1"/>
  <c r="S3132" i="1"/>
  <c r="S3089" i="1"/>
  <c r="S3245" i="1"/>
  <c r="S3244" i="1"/>
  <c r="S3243" i="1"/>
  <c r="S3242" i="1"/>
  <c r="S3256" i="1"/>
  <c r="S3254" i="1"/>
  <c r="S1714" i="1"/>
  <c r="S1712" i="1"/>
  <c r="S1699" i="1"/>
  <c r="S940" i="1"/>
  <c r="S939" i="1"/>
  <c r="S1592" i="1"/>
  <c r="S618" i="1"/>
  <c r="S627" i="1"/>
  <c r="S103" i="1"/>
  <c r="S880" i="1"/>
  <c r="S1146" i="1"/>
  <c r="S1969" i="1"/>
  <c r="S1968" i="1"/>
  <c r="S878" i="1"/>
  <c r="S877" i="1"/>
  <c r="S126" i="1"/>
  <c r="S3301" i="1"/>
  <c r="S34" i="1"/>
  <c r="S139" i="1"/>
  <c r="S904" i="1"/>
  <c r="S540" i="1"/>
  <c r="S539" i="1"/>
  <c r="S3133" i="1"/>
  <c r="S3131" i="1"/>
  <c r="S357" i="1"/>
  <c r="S1711" i="1"/>
  <c r="S1710" i="1"/>
  <c r="S3441" i="1"/>
  <c r="S3440" i="1"/>
  <c r="S1063" i="1"/>
  <c r="S1062" i="1"/>
  <c r="S1047" i="1"/>
  <c r="S321" i="1"/>
  <c r="S317" i="1"/>
  <c r="S265" i="1"/>
  <c r="S315" i="1"/>
  <c r="S312" i="1"/>
  <c r="S3312" i="1"/>
  <c r="S3311" i="1"/>
  <c r="S3310" i="1"/>
  <c r="S3309" i="1"/>
  <c r="S3308" i="1"/>
  <c r="S3307" i="1"/>
  <c r="S251" i="1"/>
  <c r="S288" i="1"/>
  <c r="S260" i="1"/>
  <c r="S259" i="1"/>
  <c r="S2872" i="1"/>
  <c r="S2870" i="1"/>
  <c r="S788" i="1"/>
  <c r="S3401" i="1"/>
  <c r="S3400" i="1"/>
  <c r="S3399" i="1"/>
  <c r="S3398" i="1"/>
  <c r="S3397" i="1"/>
  <c r="S3396" i="1"/>
  <c r="S3395" i="1"/>
  <c r="S3394" i="1"/>
  <c r="S2345" i="1"/>
  <c r="S278" i="1"/>
  <c r="S277" i="1"/>
  <c r="S325" i="1"/>
  <c r="S271" i="1"/>
  <c r="S786" i="1"/>
  <c r="S2406" i="1"/>
  <c r="S3443" i="1"/>
  <c r="S3442" i="1"/>
  <c r="S3334" i="1"/>
  <c r="S898" i="1"/>
  <c r="S699" i="1"/>
  <c r="S747" i="1"/>
  <c r="S648" i="1"/>
  <c r="S612" i="1"/>
  <c r="S989" i="1"/>
  <c r="S986" i="1"/>
  <c r="S2938" i="1"/>
  <c r="S2937" i="1"/>
  <c r="S746" i="1"/>
  <c r="S737" i="1"/>
  <c r="S754" i="1"/>
  <c r="S659" i="1"/>
  <c r="S728" i="1"/>
  <c r="S652" i="1"/>
  <c r="S651" i="1"/>
  <c r="S109" i="1"/>
  <c r="S78" i="1"/>
  <c r="S137" i="1"/>
  <c r="S3293" i="1"/>
  <c r="S3292" i="1"/>
  <c r="S108" i="1"/>
  <c r="S33" i="1"/>
  <c r="S2125" i="1"/>
  <c r="S2124" i="1"/>
  <c r="S2671" i="1"/>
  <c r="S2670" i="1"/>
  <c r="S3323" i="1"/>
  <c r="S3407" i="1"/>
  <c r="S46" i="1"/>
  <c r="S2321" i="1"/>
  <c r="S988" i="1"/>
  <c r="S987" i="1"/>
  <c r="S138" i="1"/>
  <c r="S122" i="1"/>
  <c r="S2940" i="1"/>
  <c r="S2939" i="1"/>
  <c r="S985" i="1"/>
  <c r="S984" i="1"/>
  <c r="S38" i="1"/>
  <c r="S37" i="1"/>
  <c r="S3356" i="1"/>
  <c r="S99" i="1"/>
  <c r="S3355" i="1"/>
  <c r="S776" i="1"/>
  <c r="S784" i="1"/>
  <c r="S3411" i="1"/>
  <c r="S782" i="1"/>
  <c r="S3439" i="1"/>
  <c r="S773" i="1"/>
  <c r="S125" i="1"/>
  <c r="S2401" i="1"/>
  <c r="S3403" i="1"/>
  <c r="S711" i="1"/>
  <c r="S3321" i="1"/>
  <c r="S903" i="1"/>
  <c r="S710" i="1"/>
  <c r="S3402" i="1"/>
  <c r="S116" i="1"/>
  <c r="S642" i="1"/>
  <c r="S636" i="1"/>
  <c r="S635" i="1"/>
  <c r="S1607" i="1"/>
  <c r="S639" i="1"/>
  <c r="S629" i="1"/>
  <c r="S637" i="1"/>
  <c r="S626" i="1"/>
  <c r="S3070" i="1"/>
  <c r="S3066" i="1"/>
  <c r="S1114" i="1"/>
  <c r="S3110" i="1"/>
  <c r="S3108" i="1"/>
  <c r="S477" i="1"/>
  <c r="S2271" i="1"/>
  <c r="S2265" i="1"/>
  <c r="S3011" i="1"/>
  <c r="S2264" i="1"/>
  <c r="S3010" i="1"/>
  <c r="S2263" i="1"/>
  <c r="S3009" i="1"/>
  <c r="S3008" i="1"/>
  <c r="S2508" i="1"/>
  <c r="S2506" i="1"/>
  <c r="S2504" i="1"/>
  <c r="S2502" i="1"/>
  <c r="S2568" i="1"/>
  <c r="S933" i="1"/>
  <c r="S923" i="1"/>
  <c r="S397" i="1"/>
  <c r="S3386" i="1"/>
  <c r="S3385" i="1"/>
  <c r="S2556" i="1"/>
  <c r="S403" i="1"/>
  <c r="S2970" i="1"/>
  <c r="S2969" i="1"/>
  <c r="S396" i="1"/>
  <c r="S3383" i="1"/>
  <c r="S1131" i="1"/>
  <c r="S1130" i="1"/>
  <c r="S2622" i="1"/>
  <c r="S2521" i="1"/>
  <c r="S414" i="1"/>
  <c r="S412" i="1"/>
  <c r="S3382" i="1"/>
  <c r="S410" i="1"/>
  <c r="S650" i="1"/>
  <c r="S1173" i="1"/>
  <c r="S466" i="1"/>
  <c r="S398" i="1"/>
  <c r="S1172" i="1"/>
  <c r="S475" i="1"/>
  <c r="S408" i="1"/>
  <c r="S474" i="1"/>
  <c r="S463" i="1"/>
  <c r="S462" i="1"/>
  <c r="S407" i="1"/>
  <c r="S2269" i="1"/>
  <c r="S331" i="1"/>
  <c r="S2996" i="1"/>
  <c r="S761" i="1"/>
  <c r="S600" i="1"/>
  <c r="S3350" i="1"/>
  <c r="S426" i="1"/>
  <c r="S2128" i="1"/>
  <c r="S2991" i="1"/>
  <c r="S594" i="1"/>
  <c r="S768" i="1"/>
  <c r="S3435" i="1"/>
  <c r="S61" i="1"/>
  <c r="S60" i="1"/>
  <c r="S59" i="1"/>
  <c r="S2323" i="1"/>
  <c r="S311" i="1"/>
  <c r="S598" i="1"/>
  <c r="S590" i="1"/>
  <c r="S794" i="1"/>
  <c r="S2317" i="1"/>
  <c r="S765" i="1"/>
  <c r="S588" i="1"/>
  <c r="S418" i="1"/>
  <c r="S3370" i="1"/>
  <c r="S3377" i="1"/>
  <c r="S2869" i="1"/>
  <c r="S3430" i="1"/>
  <c r="S3362" i="1"/>
  <c r="S3387" i="1"/>
  <c r="S332" i="1"/>
  <c r="S894" i="1"/>
  <c r="S2306" i="1"/>
  <c r="S461" i="1"/>
  <c r="S235" i="1"/>
  <c r="S233" i="1"/>
  <c r="S3104" i="1"/>
  <c r="S220" i="1"/>
  <c r="S216" i="1"/>
  <c r="S2455" i="1"/>
  <c r="S208" i="1"/>
  <c r="S2448" i="1"/>
  <c r="S460" i="1"/>
  <c r="S188" i="1"/>
  <c r="S2339" i="1"/>
  <c r="S2343" i="1"/>
  <c r="S183" i="1"/>
  <c r="S2624" i="1"/>
  <c r="S2425" i="1"/>
  <c r="S168" i="1"/>
  <c r="S388" i="1"/>
  <c r="S387" i="1"/>
  <c r="S2340" i="1"/>
  <c r="S2330" i="1"/>
  <c r="S2395" i="1"/>
  <c r="S2394" i="1"/>
  <c r="S2391" i="1"/>
  <c r="S937" i="1"/>
  <c r="S936" i="1"/>
  <c r="S935" i="1"/>
  <c r="S2335" i="1"/>
  <c r="S1158" i="1"/>
  <c r="S1159" i="1"/>
  <c r="S381" i="1"/>
  <c r="S379" i="1"/>
  <c r="S433" i="1"/>
  <c r="S432" i="1"/>
  <c r="S431" i="1"/>
  <c r="S2408" i="1"/>
  <c r="S2758" i="1"/>
  <c r="S697" i="1"/>
  <c r="S2407" i="1"/>
  <c r="S2399" i="1"/>
  <c r="S2398" i="1"/>
  <c r="S2383" i="1"/>
  <c r="S2377" i="1"/>
  <c r="S2569" i="1"/>
  <c r="S234" i="1"/>
  <c r="S232" i="1"/>
  <c r="S3106" i="1"/>
  <c r="S2557" i="1"/>
  <c r="S219" i="1"/>
  <c r="S215" i="1"/>
  <c r="S2454" i="1"/>
  <c r="S207" i="1"/>
  <c r="S2447" i="1"/>
  <c r="S959" i="1"/>
  <c r="S187" i="1"/>
  <c r="S182" i="1"/>
  <c r="S2424" i="1"/>
  <c r="S2522" i="1"/>
  <c r="S167" i="1"/>
  <c r="S604" i="1"/>
  <c r="S882" i="1"/>
  <c r="S136" i="1"/>
  <c r="S503" i="1"/>
  <c r="S502" i="1"/>
  <c r="S991" i="1"/>
  <c r="S990" i="1"/>
  <c r="S531" i="1"/>
  <c r="S1135" i="1"/>
  <c r="S1134" i="1"/>
  <c r="S2102" i="1"/>
  <c r="S2100" i="1"/>
  <c r="S87" i="1"/>
  <c r="S377" i="1"/>
  <c r="S376" i="1"/>
  <c r="S375" i="1"/>
  <c r="S2725" i="1"/>
  <c r="S2723" i="1"/>
  <c r="S42" i="1"/>
  <c r="S2016" i="1"/>
  <c r="S2014" i="1"/>
  <c r="S3038" i="1"/>
  <c r="S3036" i="1"/>
  <c r="S3030" i="1"/>
  <c r="S3028" i="1"/>
  <c r="S2800" i="1"/>
  <c r="S2798" i="1"/>
  <c r="S2776" i="1"/>
  <c r="S2774" i="1"/>
  <c r="S2772" i="1"/>
  <c r="S2770" i="1"/>
  <c r="S2768" i="1"/>
  <c r="S2766" i="1"/>
  <c r="S2760" i="1"/>
  <c r="S2746" i="1"/>
  <c r="S2744" i="1"/>
  <c r="S1744" i="1"/>
  <c r="S1742" i="1"/>
  <c r="S1740" i="1"/>
  <c r="S1738" i="1"/>
  <c r="S1730" i="1"/>
  <c r="S1728" i="1"/>
  <c r="S1726" i="1"/>
  <c r="S1724" i="1"/>
  <c r="S1722" i="1"/>
  <c r="S2740" i="1"/>
  <c r="S2738" i="1"/>
  <c r="S2630" i="1"/>
  <c r="S2628" i="1"/>
  <c r="S41" i="1"/>
  <c r="S522" i="1"/>
  <c r="S995" i="1"/>
  <c r="S994" i="1"/>
  <c r="S993" i="1"/>
  <c r="S992" i="1"/>
  <c r="S36" i="1"/>
  <c r="S35" i="1"/>
  <c r="S1626" i="1"/>
  <c r="S958" i="1"/>
  <c r="S1170" i="1"/>
  <c r="S341" i="1"/>
  <c r="S3249" i="1"/>
  <c r="S3102" i="1"/>
  <c r="S3086" i="1"/>
  <c r="S3096" i="1"/>
  <c r="S3094" i="1"/>
  <c r="S2106" i="1"/>
  <c r="S2104" i="1"/>
  <c r="S2651" i="1"/>
  <c r="S2649" i="1"/>
  <c r="S3069" i="1"/>
  <c r="S3065" i="1"/>
  <c r="S3109" i="1"/>
  <c r="S3107" i="1"/>
  <c r="S3062" i="1"/>
  <c r="S550" i="1"/>
  <c r="S25" i="1"/>
  <c r="S983" i="1"/>
  <c r="S3052" i="1"/>
  <c r="S3130" i="1"/>
  <c r="S3128" i="1"/>
  <c r="S3122" i="1"/>
  <c r="S3120" i="1"/>
  <c r="S3114" i="1"/>
  <c r="S3112" i="1"/>
  <c r="S982" i="1"/>
  <c r="S981" i="1"/>
  <c r="S1043" i="1"/>
  <c r="S1042" i="1"/>
  <c r="S980" i="1"/>
  <c r="S979" i="1"/>
  <c r="S978" i="1"/>
  <c r="S547" i="1"/>
  <c r="S1127" i="1"/>
  <c r="S1126" i="1"/>
  <c r="S977" i="1"/>
  <c r="S976" i="1"/>
  <c r="S1125" i="1"/>
  <c r="S1124" i="1"/>
  <c r="S975" i="1"/>
  <c r="S974" i="1"/>
  <c r="S544" i="1"/>
  <c r="S543" i="1"/>
  <c r="S1039" i="1"/>
  <c r="S1038" i="1"/>
  <c r="S143" i="1"/>
  <c r="S640" i="1"/>
  <c r="S2482" i="1"/>
  <c r="S2594" i="1"/>
  <c r="S2592" i="1"/>
  <c r="S2590" i="1"/>
  <c r="S2580" i="1"/>
  <c r="S2576" i="1"/>
  <c r="S2554" i="1"/>
  <c r="S1959" i="1"/>
  <c r="S1957" i="1"/>
  <c r="S2541" i="1"/>
  <c r="S2527" i="1"/>
  <c r="S2519" i="1"/>
  <c r="S2578" i="1"/>
  <c r="S344" i="1"/>
  <c r="S762" i="1"/>
  <c r="S872" i="1"/>
  <c r="S2268" i="1"/>
  <c r="S822" i="1"/>
  <c r="S821" i="1"/>
  <c r="S932" i="1"/>
  <c r="S922" i="1"/>
  <c r="S3103" i="1"/>
  <c r="S2995" i="1"/>
  <c r="S3233" i="1"/>
  <c r="S2846" i="1"/>
  <c r="S2845" i="1"/>
  <c r="S2844" i="1"/>
  <c r="S971" i="1"/>
  <c r="S972" i="1"/>
  <c r="S2171" i="1"/>
  <c r="S534" i="1"/>
  <c r="S533" i="1"/>
  <c r="S738" i="1"/>
  <c r="S2127" i="1"/>
  <c r="S2990" i="1"/>
  <c r="S2101" i="1"/>
  <c r="S2099" i="1"/>
  <c r="S1037" i="1"/>
  <c r="S647" i="1"/>
  <c r="S701" i="1"/>
  <c r="S700" i="1"/>
  <c r="S646" i="1"/>
  <c r="S2724" i="1"/>
  <c r="S2722" i="1"/>
  <c r="S698" i="1"/>
  <c r="S704" i="1"/>
  <c r="S2015" i="1"/>
  <c r="S2013" i="1"/>
  <c r="S1133" i="1"/>
  <c r="S1132" i="1"/>
  <c r="S2003" i="1"/>
  <c r="S2002" i="1"/>
  <c r="S1992" i="1"/>
  <c r="S1989" i="1"/>
  <c r="S3413" i="1"/>
  <c r="S3037" i="1"/>
  <c r="S3035" i="1"/>
  <c r="S3029" i="1"/>
  <c r="S3027" i="1"/>
  <c r="S2799" i="1"/>
  <c r="S2797" i="1"/>
  <c r="S2775" i="1"/>
  <c r="S2773" i="1"/>
  <c r="S1032" i="1"/>
  <c r="S2771" i="1"/>
  <c r="S2769" i="1"/>
  <c r="S2767" i="1"/>
  <c r="S2765" i="1"/>
  <c r="S2759" i="1"/>
  <c r="S2757" i="1"/>
  <c r="S1909" i="1"/>
  <c r="S735" i="1"/>
  <c r="S3381" i="1"/>
  <c r="S2745" i="1"/>
  <c r="S2743" i="1"/>
  <c r="S1743" i="1"/>
  <c r="S1741" i="1"/>
  <c r="S1739" i="1"/>
  <c r="S1737" i="1"/>
  <c r="S1729" i="1"/>
  <c r="S1727" i="1"/>
  <c r="S1725" i="1"/>
  <c r="S1723" i="1"/>
  <c r="S1721" i="1"/>
  <c r="S2739" i="1"/>
  <c r="S2737" i="1"/>
  <c r="S2629" i="1"/>
  <c r="S2627" i="1"/>
  <c r="S2623" i="1"/>
  <c r="S1707" i="1"/>
  <c r="S1706" i="1"/>
  <c r="S723" i="1"/>
  <c r="S745" i="1"/>
  <c r="S687" i="1"/>
  <c r="S394" i="1"/>
  <c r="S753" i="1"/>
  <c r="S107" i="1"/>
  <c r="S758" i="1"/>
  <c r="S695" i="1"/>
  <c r="S1028" i="1"/>
  <c r="S1024" i="1"/>
  <c r="S1026" i="1"/>
  <c r="S1022" i="1"/>
  <c r="S392" i="1"/>
  <c r="S743" i="1"/>
  <c r="S1018" i="1"/>
  <c r="S368" i="1"/>
  <c r="S886" i="1"/>
  <c r="S885" i="1"/>
  <c r="S367" i="1"/>
  <c r="S694" i="1"/>
  <c r="S727" i="1"/>
  <c r="S893" i="1"/>
  <c r="S603" i="1"/>
  <c r="S1013" i="1"/>
  <c r="S1007" i="1"/>
  <c r="S2390" i="1"/>
  <c r="S2389" i="1"/>
  <c r="S2382" i="1"/>
  <c r="S2376" i="1"/>
  <c r="S2613" i="1"/>
  <c r="S1169" i="1"/>
  <c r="S881" i="1"/>
  <c r="S2621" i="1"/>
  <c r="S2479" i="1"/>
  <c r="S2475" i="1"/>
  <c r="S2468" i="1"/>
  <c r="S241" i="1"/>
  <c r="S237" i="1"/>
  <c r="S2952" i="1"/>
  <c r="S2950" i="1"/>
  <c r="S226" i="1"/>
  <c r="S222" i="1"/>
  <c r="S218" i="1"/>
  <c r="S214" i="1"/>
  <c r="S212" i="1"/>
  <c r="S203" i="1"/>
  <c r="S2974" i="1"/>
  <c r="S2944" i="1"/>
  <c r="S2942" i="1"/>
  <c r="S181" i="1"/>
  <c r="S179" i="1"/>
  <c r="S2436" i="1"/>
  <c r="S2432" i="1"/>
  <c r="S170" i="1"/>
  <c r="S158" i="1"/>
  <c r="S2415" i="1"/>
  <c r="S2414" i="1"/>
  <c r="S323" i="1"/>
  <c r="S322" i="1"/>
  <c r="S688" i="1"/>
  <c r="S837" i="1"/>
  <c r="S724" i="1"/>
  <c r="S2907" i="1"/>
  <c r="S340" i="1"/>
  <c r="S947" i="1"/>
  <c r="S2216" i="1"/>
  <c r="S62" i="1"/>
  <c r="S624" i="1"/>
  <c r="S657" i="1"/>
  <c r="S623" i="1"/>
  <c r="S2324" i="1"/>
  <c r="S599" i="1"/>
  <c r="S3393" i="1"/>
  <c r="S316" i="1"/>
  <c r="S73" i="1"/>
  <c r="S814" i="1"/>
  <c r="S813" i="1"/>
  <c r="S52" i="1"/>
  <c r="S2347" i="1"/>
  <c r="S576" i="1"/>
  <c r="S565" i="1"/>
  <c r="S591" i="1"/>
  <c r="S314" i="1"/>
  <c r="S313" i="1"/>
  <c r="S3331" i="1"/>
  <c r="S2878" i="1"/>
  <c r="S570" i="1"/>
  <c r="S571" i="1"/>
  <c r="S568" i="1"/>
  <c r="S569" i="1"/>
  <c r="S582" i="1"/>
  <c r="S581" i="1"/>
  <c r="S3359" i="1"/>
  <c r="S2904" i="1"/>
  <c r="S121" i="1"/>
  <c r="S716" i="1"/>
  <c r="S767" i="1"/>
  <c r="S120" i="1"/>
  <c r="S3343" i="1"/>
  <c r="S730" i="1"/>
  <c r="S119" i="1"/>
  <c r="S3302" i="1"/>
  <c r="S3344" i="1"/>
  <c r="S48" i="1"/>
  <c r="S3415" i="1"/>
  <c r="S3412" i="1"/>
  <c r="S3366" i="1"/>
  <c r="S3419" i="1"/>
  <c r="S3438" i="1"/>
  <c r="S3346" i="1"/>
  <c r="S3354" i="1"/>
  <c r="S783" i="1"/>
  <c r="S82" i="1"/>
  <c r="S781" i="1"/>
  <c r="S775" i="1"/>
  <c r="S3372" i="1"/>
  <c r="S3352" i="1"/>
  <c r="S774" i="1"/>
  <c r="S3364" i="1"/>
  <c r="S3434" i="1"/>
  <c r="S56" i="1"/>
  <c r="S702" i="1"/>
  <c r="S506" i="1"/>
  <c r="S420" i="1"/>
  <c r="S938" i="1"/>
  <c r="S619" i="1"/>
  <c r="S3379" i="1"/>
  <c r="S654" i="1"/>
  <c r="S617" i="1"/>
  <c r="S447" i="1"/>
  <c r="S2874" i="1"/>
  <c r="S3320" i="1"/>
  <c r="S81" i="1"/>
  <c r="S446" i="1"/>
  <c r="S589" i="1"/>
  <c r="S68" i="1"/>
  <c r="S67" i="1"/>
  <c r="S66" i="1"/>
  <c r="S1490" i="1"/>
  <c r="S2363" i="1"/>
  <c r="S2362" i="1"/>
  <c r="S790" i="1"/>
  <c r="S2314" i="1"/>
  <c r="S2313" i="1"/>
  <c r="S504" i="1"/>
  <c r="S97" i="1"/>
  <c r="S3339" i="1"/>
  <c r="S587" i="1"/>
  <c r="S787" i="1"/>
  <c r="S3363" i="1"/>
  <c r="S868" i="1"/>
  <c r="S3369" i="1"/>
  <c r="S115" i="1"/>
  <c r="S3388" i="1"/>
  <c r="S3333" i="1"/>
  <c r="S934" i="1"/>
  <c r="S763" i="1"/>
  <c r="S3338" i="1"/>
  <c r="S2333" i="1"/>
  <c r="S2352" i="1"/>
  <c r="S2351" i="1"/>
  <c r="S2327" i="1"/>
  <c r="S2350" i="1"/>
  <c r="S276" i="1"/>
  <c r="S254" i="1"/>
  <c r="S253" i="1"/>
  <c r="S333" i="1"/>
  <c r="S440" i="1"/>
  <c r="S439" i="1"/>
  <c r="S3424" i="1"/>
  <c r="S2305" i="1"/>
  <c r="S2304" i="1"/>
  <c r="S2303" i="1"/>
  <c r="S567" i="1"/>
  <c r="S564" i="1"/>
  <c r="S3429" i="1"/>
  <c r="S532" i="1"/>
  <c r="S521" i="1"/>
  <c r="S609" i="1"/>
  <c r="S602" i="1"/>
  <c r="S2483" i="1"/>
  <c r="S2595" i="1"/>
  <c r="S2593" i="1"/>
  <c r="S2591" i="1"/>
  <c r="S2478" i="1"/>
  <c r="S2581" i="1"/>
  <c r="S2577" i="1"/>
  <c r="S2474" i="1"/>
  <c r="S2467" i="1"/>
  <c r="S240" i="1"/>
  <c r="S236" i="1"/>
  <c r="S3105" i="1"/>
  <c r="S3061" i="1"/>
  <c r="S966" i="1"/>
  <c r="S2841" i="1"/>
  <c r="S225" i="1"/>
  <c r="S1113" i="1"/>
  <c r="S221" i="1"/>
  <c r="S217" i="1"/>
  <c r="S213" i="1"/>
  <c r="S211" i="1"/>
  <c r="S2105" i="1"/>
  <c r="S2103" i="1"/>
  <c r="S3101" i="1"/>
  <c r="S2555" i="1"/>
  <c r="S140" i="1"/>
  <c r="S202" i="1"/>
  <c r="S3051" i="1"/>
  <c r="S3129" i="1"/>
  <c r="S3127" i="1"/>
  <c r="S3121" i="1"/>
  <c r="S3119" i="1"/>
  <c r="S3113" i="1"/>
  <c r="S3111" i="1"/>
  <c r="S3095" i="1"/>
  <c r="S3093" i="1"/>
  <c r="S3085" i="1"/>
  <c r="S2542" i="1"/>
  <c r="S3175" i="1"/>
  <c r="S3174" i="1"/>
  <c r="S180" i="1"/>
  <c r="S178" i="1"/>
  <c r="S2435" i="1"/>
  <c r="S2431" i="1"/>
  <c r="S169" i="1"/>
  <c r="S2528" i="1"/>
  <c r="S2650" i="1"/>
  <c r="S2648" i="1"/>
  <c r="S2520" i="1"/>
  <c r="S157" i="1"/>
  <c r="S2413" i="1"/>
  <c r="S2579" i="1"/>
  <c r="S356" i="1"/>
  <c r="S708" i="1"/>
  <c r="S819" i="1"/>
  <c r="S817" i="1"/>
  <c r="S584" i="1"/>
  <c r="S94" i="1"/>
  <c r="S93" i="1"/>
  <c r="S92" i="1"/>
  <c r="S3315" i="1"/>
  <c r="S967" i="1"/>
  <c r="S3314" i="1"/>
  <c r="S2194" i="1"/>
  <c r="S2193" i="1"/>
  <c r="S1103" i="1"/>
  <c r="S2000" i="1"/>
  <c r="S1999" i="1"/>
  <c r="S1998" i="1"/>
  <c r="S1997" i="1"/>
  <c r="S2322" i="1"/>
  <c r="S459" i="1"/>
  <c r="S2320" i="1"/>
  <c r="S1958" i="1"/>
  <c r="S1956" i="1"/>
  <c r="S2838" i="1"/>
  <c r="S1864" i="1"/>
  <c r="S1829" i="1"/>
  <c r="S1597" i="1"/>
  <c r="S1060" i="1"/>
  <c r="S2112" i="1"/>
  <c r="S3162" i="1"/>
  <c r="S3161" i="1"/>
  <c r="S634" i="1"/>
  <c r="S1561" i="1"/>
  <c r="S884" i="1"/>
  <c r="S3014" i="1"/>
  <c r="S3013" i="1"/>
  <c r="S3012" i="1"/>
  <c r="S2720" i="1"/>
  <c r="S2719" i="1"/>
  <c r="S2718" i="1"/>
  <c r="S3007" i="1"/>
  <c r="S2507" i="1"/>
  <c r="S2505" i="1"/>
  <c r="S2503" i="1"/>
  <c r="S2501" i="1"/>
  <c r="S3171" i="1"/>
  <c r="S3170" i="1"/>
  <c r="S2951" i="1"/>
  <c r="S2949" i="1"/>
  <c r="S2717" i="1"/>
  <c r="S2973" i="1"/>
  <c r="S2943" i="1"/>
  <c r="S2941" i="1"/>
  <c r="S696" i="1"/>
  <c r="S693" i="1"/>
  <c r="S1152" i="1"/>
  <c r="S1148" i="1"/>
  <c r="S2586" i="1"/>
  <c r="S2574" i="1"/>
  <c r="S2562" i="1"/>
  <c r="S2135" i="1"/>
  <c r="S2539" i="1"/>
  <c r="S2537" i="1"/>
  <c r="S2533" i="1"/>
  <c r="S2531" i="1"/>
  <c r="S1819" i="1"/>
  <c r="S2529" i="1"/>
  <c r="S2525" i="1"/>
  <c r="S2588" i="1"/>
  <c r="S2582" i="1"/>
  <c r="S2566" i="1"/>
  <c r="S2564" i="1"/>
  <c r="S2404" i="1"/>
  <c r="S509" i="1"/>
  <c r="S920" i="1"/>
  <c r="S675" i="1"/>
  <c r="S2742" i="1"/>
  <c r="S916" i="1"/>
  <c r="S914" i="1"/>
  <c r="S912" i="1"/>
  <c r="S911" i="1"/>
  <c r="S910" i="1"/>
  <c r="S906" i="1"/>
  <c r="S2513" i="1"/>
  <c r="S1150" i="1"/>
  <c r="S3304" i="1"/>
  <c r="S3326" i="1"/>
  <c r="S3325" i="1"/>
  <c r="S3324" i="1"/>
  <c r="S330" i="1"/>
  <c r="S719" i="1"/>
  <c r="S2250" i="1"/>
  <c r="S865" i="1"/>
  <c r="S427" i="1"/>
  <c r="S510" i="1"/>
  <c r="S378" i="1"/>
  <c r="S2886" i="1"/>
  <c r="S2885" i="1"/>
  <c r="S3358" i="1"/>
  <c r="S795" i="1"/>
  <c r="S919" i="1"/>
  <c r="S402" i="1"/>
  <c r="S3384" i="1"/>
  <c r="S124" i="1"/>
  <c r="S2896" i="1"/>
  <c r="S2894" i="1"/>
  <c r="S345" i="1"/>
  <c r="S263" i="1"/>
  <c r="S123" i="1"/>
  <c r="S423" i="1"/>
  <c r="S395" i="1"/>
  <c r="S3365" i="1"/>
  <c r="S1908" i="1"/>
  <c r="S58" i="1"/>
  <c r="S944" i="1"/>
  <c r="S57" i="1"/>
  <c r="S2338" i="1"/>
  <c r="S2342" i="1"/>
  <c r="S3392" i="1"/>
  <c r="S3335" i="1"/>
  <c r="S50" i="1"/>
  <c r="S3367" i="1"/>
  <c r="S47" i="1"/>
  <c r="S72" i="1"/>
  <c r="S71" i="1"/>
  <c r="S70" i="1"/>
  <c r="S452" i="1"/>
  <c r="S450" i="1"/>
  <c r="S413" i="1"/>
  <c r="S3380" i="1"/>
  <c r="S820" i="1"/>
  <c r="S655" i="1"/>
  <c r="S422" i="1"/>
  <c r="S421" i="1"/>
  <c r="S792" i="1"/>
  <c r="S411" i="1"/>
  <c r="S391" i="1"/>
  <c r="S3436" i="1"/>
  <c r="S3426" i="1"/>
  <c r="S818" i="1"/>
  <c r="S816" i="1"/>
  <c r="S917" i="1"/>
  <c r="S915" i="1"/>
  <c r="S2367" i="1"/>
  <c r="S812" i="1"/>
  <c r="S811" i="1"/>
  <c r="S2331" i="1"/>
  <c r="S913" i="1"/>
  <c r="S1522" i="1"/>
  <c r="S3327" i="1"/>
  <c r="S69" i="1"/>
  <c r="S118" i="1"/>
  <c r="S909" i="1"/>
  <c r="S907" i="1"/>
  <c r="S80" i="1"/>
  <c r="S348" i="1"/>
  <c r="S2337" i="1"/>
  <c r="S445" i="1"/>
  <c r="S444" i="1"/>
  <c r="S467" i="1"/>
  <c r="S3300" i="1"/>
  <c r="S386" i="1"/>
  <c r="S385" i="1"/>
  <c r="S401" i="1"/>
  <c r="S399" i="1"/>
  <c r="S2346" i="1"/>
  <c r="S117" i="1"/>
  <c r="S3418" i="1"/>
  <c r="S3376" i="1"/>
  <c r="S365" i="1"/>
  <c r="S3431" i="1"/>
  <c r="S465" i="1"/>
  <c r="S3389" i="1"/>
  <c r="S355" i="1"/>
  <c r="S347" i="1"/>
  <c r="S2311" i="1"/>
  <c r="S863" i="1"/>
  <c r="S2355" i="1"/>
  <c r="S3348" i="1"/>
  <c r="S3330" i="1"/>
  <c r="S2344" i="1"/>
  <c r="S2901" i="1"/>
  <c r="S326" i="1"/>
  <c r="S335" i="1"/>
  <c r="S269" i="1"/>
  <c r="S406" i="1"/>
  <c r="S405" i="1"/>
  <c r="S389" i="1"/>
  <c r="S114" i="1"/>
  <c r="S905" i="1"/>
  <c r="S3425" i="1"/>
  <c r="S362" i="1"/>
  <c r="S361" i="1"/>
  <c r="S2307" i="1"/>
  <c r="S2349" i="1"/>
  <c r="S2348" i="1"/>
  <c r="S585" i="1"/>
  <c r="S3428" i="1"/>
  <c r="S2167" i="1"/>
  <c r="S2165" i="1"/>
  <c r="S2163" i="1"/>
  <c r="S3056" i="1"/>
  <c r="S3054" i="1"/>
  <c r="S2983" i="1"/>
  <c r="S2981" i="1"/>
  <c r="S2979" i="1"/>
  <c r="S2977" i="1"/>
  <c r="S1145" i="1"/>
  <c r="S383" i="1"/>
  <c r="S382" i="1"/>
  <c r="S2750" i="1"/>
  <c r="S2792" i="1"/>
  <c r="S2790" i="1"/>
  <c r="S3360" i="1"/>
  <c r="S1036" i="1"/>
  <c r="S1031" i="1"/>
  <c r="S1030" i="1"/>
  <c r="S851" i="1"/>
  <c r="S850" i="1"/>
  <c r="S849" i="1"/>
  <c r="S3313" i="1"/>
  <c r="S1045" i="1"/>
  <c r="S1044" i="1"/>
  <c r="S1749" i="1"/>
  <c r="S1716" i="1"/>
  <c r="S843" i="1"/>
  <c r="S1518" i="1"/>
  <c r="S3404" i="1"/>
  <c r="S957" i="1"/>
  <c r="S741" i="1"/>
  <c r="S842" i="1"/>
  <c r="S3159" i="1"/>
  <c r="S3154" i="1"/>
  <c r="S2201" i="1"/>
  <c r="S2994" i="1"/>
  <c r="S2137" i="1"/>
  <c r="S2987" i="1"/>
  <c r="S3078" i="1"/>
  <c r="S2481" i="1"/>
  <c r="S2477" i="1"/>
  <c r="S2473" i="1"/>
  <c r="S239" i="1"/>
  <c r="S415" i="1"/>
  <c r="S2464" i="1"/>
  <c r="S2462" i="1"/>
  <c r="S230" i="1"/>
  <c r="S228" i="1"/>
  <c r="S224" i="1"/>
  <c r="S2453" i="1"/>
  <c r="S210" i="1"/>
  <c r="S2443" i="1"/>
  <c r="S201" i="1"/>
  <c r="S526" i="1"/>
  <c r="S525" i="1"/>
  <c r="S538" i="1"/>
  <c r="S537" i="1"/>
  <c r="S549" i="1"/>
  <c r="S548" i="1"/>
  <c r="S3157" i="1"/>
  <c r="S3156" i="1"/>
  <c r="S199" i="1"/>
  <c r="S194" i="1"/>
  <c r="S192" i="1"/>
  <c r="S190" i="1"/>
  <c r="S174" i="1"/>
  <c r="S2434" i="1"/>
  <c r="S2430" i="1"/>
  <c r="S172" i="1"/>
  <c r="S546" i="1"/>
  <c r="S545" i="1"/>
  <c r="S2972" i="1"/>
  <c r="S2971" i="1"/>
  <c r="S2423" i="1"/>
  <c r="S160" i="1"/>
  <c r="S409" i="1"/>
  <c r="S575" i="1"/>
  <c r="S573" i="1"/>
  <c r="S3084" i="1"/>
  <c r="S3082" i="1"/>
  <c r="S3076" i="1"/>
  <c r="S86" i="1"/>
  <c r="S85" i="1"/>
  <c r="S148" i="1"/>
  <c r="S101" i="1"/>
  <c r="S731" i="1"/>
  <c r="S615" i="1"/>
  <c r="S1137" i="1"/>
  <c r="S1136" i="1"/>
  <c r="S3408" i="1"/>
  <c r="S44" i="1"/>
  <c r="S888" i="1"/>
  <c r="S595" i="1"/>
  <c r="S43" i="1"/>
  <c r="S706" i="1"/>
  <c r="S542" i="1"/>
  <c r="S541" i="1"/>
  <c r="S2968" i="1"/>
  <c r="S2967" i="1"/>
  <c r="S536" i="1"/>
  <c r="S535" i="1"/>
  <c r="S686" i="1"/>
  <c r="S339" i="1"/>
  <c r="S661" i="1"/>
  <c r="S3420" i="1"/>
  <c r="S705" i="1"/>
  <c r="S40" i="1"/>
  <c r="S39" i="1"/>
  <c r="S760" i="1"/>
  <c r="S1692" i="1"/>
  <c r="S703" i="1"/>
  <c r="S717" i="1"/>
  <c r="S744" i="1"/>
  <c r="S3341" i="1"/>
  <c r="S620" i="1"/>
  <c r="S660" i="1"/>
  <c r="S3410" i="1"/>
  <c r="S3345" i="1"/>
  <c r="S653" i="1"/>
  <c r="S3437" i="1"/>
  <c r="S3422" i="1"/>
  <c r="S3353" i="1"/>
  <c r="S3371" i="1"/>
  <c r="S98" i="1"/>
  <c r="S780" i="1"/>
  <c r="S645" i="1"/>
  <c r="S663" i="1"/>
  <c r="S779" i="1"/>
  <c r="S3351" i="1"/>
  <c r="S772" i="1"/>
  <c r="S771" i="1"/>
  <c r="S759" i="1"/>
  <c r="S734" i="1"/>
  <c r="S3406" i="1"/>
  <c r="S722" i="1"/>
  <c r="S887" i="1"/>
  <c r="S752" i="1"/>
  <c r="S729" i="1"/>
  <c r="S733" i="1"/>
  <c r="S901" i="1"/>
  <c r="S751" i="1"/>
  <c r="S726" i="1"/>
  <c r="S608" i="1"/>
  <c r="S883" i="1"/>
  <c r="S721" i="1"/>
  <c r="S900" i="1"/>
  <c r="S749" i="1"/>
  <c r="S96" i="1"/>
  <c r="S3349" i="1"/>
  <c r="S601" i="1"/>
  <c r="S690" i="1"/>
  <c r="S999" i="1"/>
  <c r="S2956" i="1"/>
  <c r="S2954" i="1"/>
  <c r="S2948" i="1"/>
  <c r="S2946" i="1"/>
  <c r="S2480" i="1"/>
  <c r="S2476" i="1"/>
  <c r="S2472" i="1"/>
  <c r="S238" i="1"/>
  <c r="S3317" i="1"/>
  <c r="S3064" i="1"/>
  <c r="S2463" i="1"/>
  <c r="S2461" i="1"/>
  <c r="S229" i="1"/>
  <c r="S227" i="1"/>
  <c r="S223" i="1"/>
  <c r="S2452" i="1"/>
  <c r="S209" i="1"/>
  <c r="S2442" i="1"/>
  <c r="S200" i="1"/>
  <c r="S198" i="1"/>
  <c r="S193" i="1"/>
  <c r="S191" i="1"/>
  <c r="S189" i="1"/>
  <c r="S173" i="1"/>
  <c r="S2433" i="1"/>
  <c r="S2429" i="1"/>
  <c r="S171" i="1"/>
  <c r="S3022" i="1"/>
  <c r="S3020" i="1"/>
  <c r="S487" i="1"/>
  <c r="S1065" i="1"/>
  <c r="S2422" i="1"/>
  <c r="S2589" i="1"/>
  <c r="S2587" i="1"/>
  <c r="S2583" i="1"/>
  <c r="S2575" i="1"/>
  <c r="S2567" i="1"/>
  <c r="S3074" i="1"/>
  <c r="S2565" i="1"/>
  <c r="S2563" i="1"/>
  <c r="S499" i="1"/>
  <c r="S497" i="1"/>
  <c r="S495" i="1"/>
  <c r="S493" i="1"/>
  <c r="S2540" i="1"/>
  <c r="S2538" i="1"/>
  <c r="S2534" i="1"/>
  <c r="S2532" i="1"/>
  <c r="S2530" i="1"/>
  <c r="S2526" i="1"/>
  <c r="S159" i="1"/>
  <c r="S2514" i="1"/>
  <c r="S3167" i="1"/>
  <c r="S3165" i="1"/>
  <c r="S2617" i="1"/>
  <c r="S2964" i="1"/>
  <c r="S2962" i="1"/>
  <c r="S2960" i="1"/>
  <c r="S2958" i="1"/>
  <c r="S135" i="1"/>
  <c r="S873" i="1"/>
  <c r="S133" i="1"/>
  <c r="S2966" i="1"/>
  <c r="S2756" i="1"/>
  <c r="S2261" i="1"/>
  <c r="S2808" i="1"/>
  <c r="S2806" i="1"/>
  <c r="S2248" i="1"/>
  <c r="S2246" i="1"/>
  <c r="S2614" i="1"/>
  <c r="S3232" i="1"/>
  <c r="S3178" i="1"/>
  <c r="S685" i="1"/>
  <c r="S3277" i="1"/>
  <c r="S2172" i="1"/>
  <c r="S3026" i="1"/>
  <c r="S3024" i="1"/>
  <c r="S3060" i="1"/>
  <c r="S3058" i="1"/>
  <c r="S3055" i="1"/>
  <c r="S3053" i="1"/>
  <c r="S131" i="1"/>
  <c r="S129" i="1"/>
  <c r="S1176" i="1"/>
  <c r="S530" i="1"/>
  <c r="S529" i="1"/>
  <c r="S528" i="1"/>
  <c r="S527" i="1"/>
  <c r="S3291" i="1"/>
  <c r="S3289" i="1"/>
  <c r="S2012" i="1"/>
  <c r="S2010" i="1"/>
  <c r="S3050" i="1"/>
  <c r="S3048" i="1"/>
  <c r="S2882" i="1"/>
  <c r="S2881" i="1"/>
  <c r="S1993" i="1"/>
  <c r="S1990" i="1"/>
  <c r="S3138" i="1"/>
  <c r="S3136" i="1"/>
  <c r="S3126" i="1"/>
  <c r="S3124" i="1"/>
  <c r="S3118" i="1"/>
  <c r="S3116" i="1"/>
  <c r="S2791" i="1"/>
  <c r="S2789" i="1"/>
  <c r="S2780" i="1"/>
  <c r="S2778" i="1"/>
  <c r="S3287" i="1"/>
  <c r="S3285" i="1"/>
  <c r="S524" i="1"/>
  <c r="S583" i="1"/>
  <c r="S2764" i="1"/>
  <c r="S2762" i="1"/>
  <c r="S2638" i="1"/>
  <c r="S2636" i="1"/>
  <c r="S1888" i="1"/>
  <c r="S1887" i="1"/>
  <c r="S289" i="1"/>
  <c r="S1771" i="1"/>
  <c r="S1769" i="1"/>
  <c r="S2634" i="1"/>
  <c r="S1751" i="1"/>
  <c r="S2632" i="1"/>
  <c r="S1746" i="1"/>
  <c r="S2741" i="1"/>
  <c r="S1736" i="1"/>
  <c r="S1734" i="1"/>
  <c r="S1732" i="1"/>
  <c r="S2736" i="1"/>
  <c r="S486" i="1"/>
  <c r="S2626" i="1"/>
  <c r="S2620" i="1"/>
  <c r="S1709" i="1"/>
  <c r="S1708" i="1"/>
  <c r="S1705" i="1"/>
  <c r="S1704" i="1"/>
  <c r="S1129" i="1"/>
  <c r="S1128" i="1"/>
  <c r="S523" i="1"/>
  <c r="S1027" i="1"/>
  <c r="S419" i="1"/>
  <c r="S3391" i="1"/>
  <c r="S275" i="1"/>
  <c r="S1015" i="1"/>
  <c r="S848" i="1"/>
  <c r="S847" i="1"/>
  <c r="S846" i="1"/>
  <c r="S845" i="1"/>
  <c r="S844" i="1"/>
  <c r="S3080" i="1"/>
  <c r="S3088" i="1"/>
  <c r="S718" i="1"/>
  <c r="S3163" i="1"/>
  <c r="S3042" i="1"/>
  <c r="S3040" i="1"/>
  <c r="S3100" i="1"/>
  <c r="S3098" i="1"/>
  <c r="S3155" i="1"/>
  <c r="S481" i="1"/>
  <c r="S480" i="1"/>
  <c r="S479" i="1"/>
  <c r="S473" i="1"/>
  <c r="S707" i="1"/>
  <c r="S808" i="1"/>
  <c r="S3297" i="1"/>
  <c r="S3295" i="1"/>
  <c r="S3322" i="1"/>
  <c r="S577" i="1"/>
  <c r="S578" i="1"/>
  <c r="S346" i="1"/>
  <c r="S63" i="1"/>
  <c r="S515" i="1"/>
  <c r="S593" i="1"/>
  <c r="S2754" i="1"/>
  <c r="S76" i="1"/>
  <c r="S75" i="1"/>
  <c r="S74" i="1"/>
  <c r="S2301" i="1"/>
  <c r="S53" i="1"/>
  <c r="S425" i="1"/>
  <c r="S424" i="1"/>
  <c r="S829" i="1"/>
  <c r="S827" i="1"/>
  <c r="S2859" i="1"/>
  <c r="S2857" i="1"/>
  <c r="S2855" i="1"/>
  <c r="S2853" i="1"/>
  <c r="S621" i="1"/>
  <c r="S456" i="1"/>
  <c r="S2906" i="1"/>
  <c r="S597" i="1"/>
  <c r="S83" i="1"/>
  <c r="S291" i="1"/>
  <c r="S715" i="1"/>
  <c r="S2893" i="1"/>
  <c r="S350" i="1"/>
  <c r="S2375" i="1"/>
  <c r="S2373" i="1"/>
  <c r="S2372" i="1"/>
  <c r="S3303" i="1"/>
  <c r="S49" i="1"/>
  <c r="S2875" i="1"/>
  <c r="S3329" i="1"/>
  <c r="S508" i="1"/>
  <c r="S592" i="1"/>
  <c r="S3306" i="1"/>
  <c r="S3305" i="1"/>
  <c r="S862" i="1"/>
  <c r="S448" i="1"/>
  <c r="S791" i="1"/>
  <c r="S1560" i="1"/>
  <c r="S104" i="1"/>
  <c r="S2891" i="1"/>
  <c r="S65" i="1"/>
  <c r="S2329" i="1"/>
  <c r="S789" i="1"/>
  <c r="S3432" i="1"/>
  <c r="S815" i="1"/>
  <c r="S443" i="1"/>
  <c r="S55" i="1"/>
  <c r="S366" i="1"/>
  <c r="S3319" i="1"/>
  <c r="S384" i="1"/>
  <c r="S364" i="1"/>
  <c r="S824" i="1"/>
  <c r="S3318" i="1"/>
  <c r="S442" i="1"/>
  <c r="S343" i="1"/>
  <c r="S3374" i="1"/>
  <c r="S3357" i="1"/>
  <c r="S766" i="1"/>
  <c r="S764" i="1"/>
  <c r="S3361" i="1"/>
  <c r="S3337" i="1"/>
  <c r="S3332" i="1"/>
  <c r="S2332" i="1"/>
  <c r="S2326" i="1"/>
  <c r="S823" i="1"/>
  <c r="S2888" i="1"/>
  <c r="S329" i="1"/>
  <c r="S272" i="1"/>
  <c r="S328" i="1"/>
  <c r="S334" i="1"/>
  <c r="S270" i="1"/>
  <c r="S417" i="1"/>
  <c r="S434" i="1"/>
  <c r="S3368" i="1"/>
  <c r="S3340" i="1"/>
  <c r="S380" i="1"/>
  <c r="S360" i="1"/>
  <c r="S2310" i="1"/>
  <c r="S2308" i="1"/>
  <c r="S580" i="1"/>
  <c r="S579" i="1"/>
  <c r="S566" i="1"/>
  <c r="S563" i="1"/>
  <c r="S596" i="1"/>
  <c r="S586" i="1"/>
  <c r="S3427" i="1"/>
  <c r="S147" i="1"/>
  <c r="S2270" i="1"/>
  <c r="S3168" i="1"/>
  <c r="S2258" i="1"/>
  <c r="S2663" i="1"/>
  <c r="S2257" i="1"/>
  <c r="S2662" i="1"/>
  <c r="S2256" i="1"/>
  <c r="S2661" i="1"/>
  <c r="S2660" i="1"/>
  <c r="S2255" i="1"/>
  <c r="S931" i="1"/>
  <c r="S929" i="1"/>
  <c r="S927" i="1"/>
  <c r="S1168" i="1"/>
  <c r="S2997" i="1"/>
  <c r="S2217" i="1"/>
  <c r="S2200" i="1"/>
  <c r="S2993" i="1"/>
  <c r="S2138" i="1"/>
  <c r="S2136" i="1"/>
  <c r="S2657" i="1"/>
  <c r="S2656" i="1"/>
  <c r="S2132" i="1"/>
  <c r="S2131" i="1"/>
  <c r="S2989" i="1"/>
  <c r="S2397" i="1"/>
  <c r="S2843" i="1"/>
  <c r="S574" i="1"/>
  <c r="S572" i="1"/>
  <c r="S2986" i="1"/>
  <c r="S3083" i="1"/>
  <c r="S3081" i="1"/>
  <c r="S3077" i="1"/>
  <c r="S3075" i="1"/>
  <c r="S874" i="1"/>
  <c r="S1763" i="1"/>
  <c r="S1762" i="1"/>
  <c r="S2665" i="1"/>
  <c r="S2664" i="1"/>
  <c r="S1041" i="1"/>
  <c r="S1040" i="1"/>
  <c r="S393" i="1"/>
  <c r="S2396" i="1"/>
  <c r="S2393" i="1"/>
  <c r="S2392" i="1"/>
  <c r="S88" i="1"/>
  <c r="S1363" i="1"/>
  <c r="S390" i="1"/>
  <c r="S2749" i="1"/>
  <c r="S1466" i="1"/>
  <c r="S1465" i="1"/>
  <c r="S689" i="1"/>
  <c r="S249" i="1"/>
  <c r="S2485" i="1"/>
  <c r="S2596" i="1"/>
  <c r="S2584" i="1"/>
  <c r="S2572" i="1"/>
  <c r="S2470" i="1"/>
  <c r="S2570" i="1"/>
  <c r="S246" i="1"/>
  <c r="S243" i="1"/>
  <c r="S2560" i="1"/>
  <c r="S2558" i="1"/>
  <c r="S2459" i="1"/>
  <c r="S2450" i="1"/>
  <c r="S205" i="1"/>
  <c r="S2445" i="1"/>
  <c r="S2552" i="1"/>
  <c r="S2545" i="1"/>
  <c r="S196" i="1"/>
  <c r="S2543" i="1"/>
  <c r="S185" i="1"/>
  <c r="S2535" i="1"/>
  <c r="S338" i="1"/>
  <c r="S2438" i="1"/>
  <c r="S176" i="1"/>
  <c r="S2427" i="1"/>
  <c r="S2523" i="1"/>
  <c r="S2420" i="1"/>
  <c r="S165" i="1"/>
  <c r="S162" i="1"/>
  <c r="S2517" i="1"/>
  <c r="S2417" i="1"/>
  <c r="S2515" i="1"/>
  <c r="S2511" i="1"/>
  <c r="S2411" i="1"/>
  <c r="S2388" i="1"/>
  <c r="S2386" i="1"/>
  <c r="S2381" i="1"/>
  <c r="S2379" i="1"/>
  <c r="S32" i="1"/>
  <c r="S607" i="1"/>
  <c r="S605" i="1"/>
  <c r="S896" i="1"/>
  <c r="S3150" i="1"/>
  <c r="S3073" i="1"/>
  <c r="S2755" i="1"/>
  <c r="S3063" i="1"/>
  <c r="S3169" i="1"/>
  <c r="S3166" i="1"/>
  <c r="S3164" i="1"/>
  <c r="S2807" i="1"/>
  <c r="S2805" i="1"/>
  <c r="S2247" i="1"/>
  <c r="S2245" i="1"/>
  <c r="S3160" i="1"/>
  <c r="S2955" i="1"/>
  <c r="S2953" i="1"/>
  <c r="S669" i="1"/>
  <c r="S668" i="1"/>
  <c r="S2985" i="1"/>
  <c r="S3006" i="1"/>
  <c r="S3271" i="1"/>
  <c r="S2984" i="1"/>
  <c r="S2196" i="1"/>
  <c r="S2195" i="1"/>
  <c r="S3003" i="1"/>
  <c r="S3002" i="1"/>
  <c r="S3158" i="1"/>
  <c r="S2616" i="1"/>
  <c r="S2615" i="1"/>
  <c r="S2173" i="1"/>
  <c r="S2166" i="1"/>
  <c r="S2164" i="1"/>
  <c r="S2162" i="1"/>
  <c r="S3316" i="1"/>
  <c r="S2134" i="1"/>
  <c r="S3025" i="1"/>
  <c r="S3023" i="1"/>
  <c r="S2111" i="1"/>
  <c r="S3059" i="1"/>
  <c r="S3057" i="1"/>
  <c r="S2963" i="1"/>
  <c r="S2961" i="1"/>
  <c r="S2959" i="1"/>
  <c r="S2957" i="1"/>
  <c r="S2947" i="1"/>
  <c r="S2945" i="1"/>
  <c r="S130" i="1"/>
  <c r="S128" i="1"/>
  <c r="S2988" i="1"/>
  <c r="S1175" i="1"/>
  <c r="S498" i="1"/>
  <c r="S496" i="1"/>
  <c r="S3290" i="1"/>
  <c r="S3288" i="1"/>
  <c r="S2011" i="1"/>
  <c r="S2009" i="1"/>
  <c r="S2008" i="1"/>
  <c r="S2839" i="1"/>
  <c r="S2007" i="1"/>
  <c r="S3049" i="1"/>
  <c r="S3047" i="1"/>
  <c r="S3414" i="1"/>
  <c r="S494" i="1"/>
  <c r="S492" i="1"/>
  <c r="S458" i="1"/>
  <c r="S2319" i="1"/>
  <c r="S3137" i="1"/>
  <c r="S3135" i="1"/>
  <c r="S3125" i="1"/>
  <c r="S3123" i="1"/>
  <c r="S3117" i="1"/>
  <c r="S3115" i="1"/>
  <c r="S2779" i="1"/>
  <c r="S2777" i="1"/>
  <c r="S3286" i="1"/>
  <c r="S3284" i="1"/>
  <c r="S2982" i="1"/>
  <c r="S2999" i="1"/>
  <c r="S2980" i="1"/>
  <c r="S2978" i="1"/>
  <c r="S2976" i="1"/>
  <c r="S2975" i="1"/>
  <c r="S1939" i="1"/>
  <c r="S1938" i="1"/>
  <c r="S1937" i="1"/>
  <c r="S1936" i="1"/>
  <c r="S1034" i="1"/>
  <c r="S134" i="1"/>
  <c r="S2763" i="1"/>
  <c r="S2761" i="1"/>
  <c r="S2865" i="1"/>
  <c r="S2637" i="1"/>
  <c r="S2635" i="1"/>
  <c r="S290" i="1"/>
  <c r="S2837" i="1"/>
  <c r="S3144" i="1"/>
  <c r="S2835" i="1"/>
  <c r="S1844" i="1"/>
  <c r="S3143" i="1"/>
  <c r="S2832" i="1"/>
  <c r="S3142" i="1"/>
  <c r="S1841" i="1"/>
  <c r="S3140" i="1"/>
  <c r="S2820" i="1"/>
  <c r="S3139" i="1"/>
  <c r="S2819" i="1"/>
  <c r="S1837" i="1"/>
  <c r="S3182" i="1"/>
  <c r="S2817" i="1"/>
  <c r="S1835" i="1"/>
  <c r="S3181" i="1"/>
  <c r="S2815" i="1"/>
  <c r="S1827" i="1"/>
  <c r="S1826" i="1"/>
  <c r="S1825" i="1"/>
  <c r="S1824" i="1"/>
  <c r="S3180" i="1"/>
  <c r="S3179" i="1"/>
  <c r="S2814" i="1"/>
  <c r="S2813" i="1"/>
  <c r="S1823" i="1"/>
  <c r="S1818" i="1"/>
  <c r="S1770" i="1"/>
  <c r="S1768" i="1"/>
  <c r="S2633" i="1"/>
  <c r="S2631" i="1"/>
  <c r="S1745" i="1"/>
  <c r="S1735" i="1"/>
  <c r="S1733" i="1"/>
  <c r="S1731" i="1"/>
  <c r="S3021" i="1"/>
  <c r="S2735" i="1"/>
  <c r="S1139" i="1"/>
  <c r="S1138" i="1"/>
  <c r="S2625" i="1"/>
  <c r="S2619" i="1"/>
  <c r="S1020" i="1"/>
  <c r="S3328" i="1"/>
  <c r="S284" i="1"/>
  <c r="S1144" i="1"/>
  <c r="S1017" i="1"/>
  <c r="S890" i="1"/>
  <c r="S1174" i="1"/>
  <c r="S800" i="1"/>
  <c r="S2864" i="1"/>
  <c r="S1374" i="1"/>
  <c r="S274" i="1"/>
  <c r="S273" i="1"/>
  <c r="S1004" i="1"/>
  <c r="S132" i="1"/>
  <c r="S1151" i="1"/>
  <c r="S1149" i="1"/>
  <c r="S1147" i="1"/>
  <c r="S1171" i="1"/>
  <c r="S3019" i="1"/>
  <c r="S892" i="1"/>
  <c r="S3409" i="1"/>
  <c r="S2287" i="1"/>
  <c r="S3283" i="1"/>
  <c r="S250" i="1"/>
  <c r="S248" i="1"/>
  <c r="S2486" i="1"/>
  <c r="S2484" i="1"/>
  <c r="S520" i="1"/>
  <c r="S2597" i="1"/>
  <c r="S2585" i="1"/>
  <c r="S2573" i="1"/>
  <c r="S2471" i="1"/>
  <c r="S2469" i="1"/>
  <c r="S2571" i="1"/>
  <c r="S146" i="1"/>
  <c r="S145" i="1"/>
  <c r="S27" i="1"/>
  <c r="S247" i="1"/>
  <c r="S245" i="1"/>
  <c r="S244" i="1"/>
  <c r="S242" i="1"/>
  <c r="S2266" i="1"/>
  <c r="S519" i="1"/>
  <c r="S2260" i="1"/>
  <c r="S2252" i="1"/>
  <c r="S2251" i="1"/>
  <c r="S2240" i="1"/>
  <c r="S2239" i="1"/>
  <c r="S2238" i="1"/>
  <c r="S2237" i="1"/>
  <c r="S2236" i="1"/>
  <c r="S3280" i="1"/>
  <c r="S3279" i="1"/>
  <c r="S3278" i="1"/>
  <c r="S2206" i="1"/>
  <c r="S2205" i="1"/>
  <c r="S2204" i="1"/>
  <c r="S2203" i="1"/>
  <c r="S3276" i="1"/>
  <c r="S2202" i="1"/>
  <c r="S3275" i="1"/>
  <c r="S3274" i="1"/>
  <c r="S3273" i="1"/>
  <c r="S3272" i="1"/>
  <c r="S3005" i="1"/>
  <c r="S3004" i="1"/>
  <c r="S2199" i="1"/>
  <c r="S2198" i="1"/>
  <c r="S2197" i="1"/>
  <c r="S2992" i="1"/>
  <c r="S2185" i="1"/>
  <c r="S2184" i="1"/>
  <c r="S2183" i="1"/>
  <c r="S2182" i="1"/>
  <c r="S2181" i="1"/>
  <c r="S2180" i="1"/>
  <c r="S2179" i="1"/>
  <c r="S2178" i="1"/>
  <c r="S2561" i="1"/>
  <c r="S2559" i="1"/>
  <c r="S2460" i="1"/>
  <c r="S2458" i="1"/>
  <c r="S3270" i="1"/>
  <c r="S3269" i="1"/>
  <c r="S2451" i="1"/>
  <c r="S2449" i="1"/>
  <c r="S2123" i="1"/>
  <c r="S2119" i="1"/>
  <c r="S2118" i="1"/>
  <c r="S2117" i="1"/>
  <c r="S3268" i="1"/>
  <c r="S514" i="1"/>
  <c r="S516" i="1"/>
  <c r="S2753" i="1"/>
  <c r="S2094" i="1"/>
  <c r="S3267" i="1"/>
  <c r="S3266" i="1"/>
  <c r="S3265" i="1"/>
  <c r="S3264" i="1"/>
  <c r="S3263" i="1"/>
  <c r="S206" i="1"/>
  <c r="S204" i="1"/>
  <c r="S2446" i="1"/>
  <c r="S2444" i="1"/>
  <c r="S2553" i="1"/>
  <c r="S2546" i="1"/>
  <c r="S3041" i="1"/>
  <c r="S3039" i="1"/>
  <c r="S3099" i="1"/>
  <c r="S3097" i="1"/>
  <c r="S3087" i="1"/>
  <c r="S3079" i="1"/>
  <c r="S3262" i="1"/>
  <c r="S1950" i="1"/>
  <c r="S3261" i="1"/>
  <c r="S3260" i="1"/>
  <c r="S1949" i="1"/>
  <c r="S3259" i="1"/>
  <c r="S1940" i="1"/>
  <c r="S3258" i="1"/>
  <c r="S197" i="1"/>
  <c r="S195" i="1"/>
  <c r="S2544" i="1"/>
  <c r="S186" i="1"/>
  <c r="S184" i="1"/>
  <c r="S2536" i="1"/>
  <c r="S1843" i="1"/>
  <c r="S1840" i="1"/>
  <c r="S1838" i="1"/>
  <c r="S1834" i="1"/>
  <c r="S1831" i="1"/>
  <c r="S1828" i="1"/>
  <c r="S1820" i="1"/>
  <c r="S2439" i="1"/>
  <c r="S2437" i="1"/>
  <c r="S175" i="1"/>
  <c r="S2428" i="1"/>
  <c r="S2426" i="1"/>
  <c r="S2524" i="1"/>
  <c r="S2421" i="1"/>
  <c r="S2419" i="1"/>
  <c r="S166" i="1"/>
  <c r="S164" i="1"/>
  <c r="S163" i="1"/>
  <c r="S161" i="1"/>
  <c r="S2518" i="1"/>
  <c r="S2418" i="1"/>
  <c r="S2416" i="1"/>
  <c r="S2516" i="1"/>
  <c r="S2512" i="1"/>
  <c r="S2510" i="1"/>
  <c r="S2412" i="1"/>
  <c r="S2410" i="1"/>
  <c r="S3238" i="1"/>
  <c r="S2550" i="1"/>
  <c r="S2548" i="1"/>
  <c r="S3405" i="1"/>
  <c r="S2409" i="1"/>
  <c r="S739" i="1"/>
  <c r="S127" i="1"/>
  <c r="S930" i="1"/>
  <c r="S928" i="1"/>
  <c r="S926" i="1"/>
  <c r="S1167" i="1"/>
  <c r="S970" i="1"/>
  <c r="S973" i="1"/>
  <c r="S144" i="1"/>
  <c r="S949" i="1"/>
  <c r="S964" i="1"/>
  <c r="S965" i="1"/>
  <c r="S948" i="1"/>
  <c r="S879" i="1"/>
  <c r="S2734" i="1"/>
  <c r="S2612" i="1"/>
  <c r="S2733" i="1"/>
  <c r="S2611" i="1"/>
  <c r="S2610" i="1"/>
  <c r="S374" i="1"/>
  <c r="S373" i="1"/>
  <c r="S372" i="1"/>
  <c r="S2387" i="1"/>
  <c r="S945" i="1"/>
  <c r="S1035" i="1"/>
  <c r="S1033" i="1"/>
  <c r="S2732" i="1"/>
  <c r="S2609" i="1"/>
  <c r="S2608" i="1"/>
  <c r="S2905" i="1"/>
  <c r="S3347" i="1"/>
  <c r="S111" i="1"/>
  <c r="S1832" i="1"/>
  <c r="S1830" i="1"/>
  <c r="S3336" i="1"/>
  <c r="S177" i="1"/>
  <c r="S31" i="1"/>
  <c r="S860" i="1"/>
  <c r="S858" i="1"/>
  <c r="S856" i="1"/>
  <c r="S854" i="1"/>
  <c r="S852" i="1"/>
  <c r="S2498" i="1"/>
  <c r="S2496" i="1"/>
  <c r="S2495" i="1"/>
  <c r="S2492" i="1"/>
  <c r="S2490" i="1"/>
  <c r="S2919" i="1"/>
  <c r="S2917" i="1"/>
  <c r="S2916" i="1"/>
  <c r="S2913" i="1"/>
  <c r="S2911" i="1"/>
  <c r="S2935" i="1"/>
  <c r="S2933" i="1"/>
  <c r="S2931" i="1"/>
  <c r="S2929" i="1"/>
  <c r="S2927" i="1"/>
  <c r="S100" i="1"/>
  <c r="S454" i="1"/>
  <c r="S1066" i="1"/>
  <c r="S1064" i="1"/>
  <c r="S2731" i="1"/>
  <c r="S2607" i="1"/>
  <c r="S3342" i="1"/>
  <c r="S778" i="1"/>
  <c r="S777" i="1"/>
  <c r="S770" i="1"/>
  <c r="S769" i="1"/>
  <c r="S891" i="1"/>
  <c r="S2403" i="1"/>
  <c r="S2385" i="1"/>
  <c r="S453" i="1"/>
  <c r="S451" i="1"/>
  <c r="S105" i="1"/>
  <c r="S110" i="1"/>
  <c r="S742" i="1"/>
  <c r="S2341" i="1"/>
  <c r="S3433" i="1"/>
  <c r="S3378" i="1"/>
  <c r="S2606" i="1"/>
  <c r="S2604" i="1"/>
  <c r="S2605" i="1"/>
  <c r="S889" i="1"/>
  <c r="S2908" i="1"/>
  <c r="S2316" i="1"/>
  <c r="S64" i="1"/>
  <c r="S2374" i="1"/>
  <c r="S692" i="1"/>
  <c r="S691" i="1"/>
  <c r="S714" i="1"/>
  <c r="S2315" i="1"/>
  <c r="S2312" i="1"/>
  <c r="S750" i="1"/>
  <c r="S2730" i="1"/>
  <c r="S2603" i="1"/>
  <c r="S2602" i="1"/>
  <c r="S725" i="1"/>
  <c r="S606" i="1"/>
  <c r="S2889" i="1"/>
  <c r="S1423" i="1"/>
  <c r="S825" i="1"/>
  <c r="S956" i="1"/>
  <c r="S757" i="1"/>
  <c r="S897" i="1"/>
  <c r="S895" i="1"/>
  <c r="S363" i="1"/>
  <c r="S2354" i="1"/>
  <c r="S2336" i="1"/>
  <c r="S2353" i="1"/>
  <c r="S2334" i="1"/>
  <c r="S740" i="1"/>
  <c r="S709" i="1"/>
  <c r="S756" i="1"/>
  <c r="S720" i="1"/>
  <c r="S95" i="1"/>
  <c r="S1009" i="1"/>
  <c r="S1011" i="1"/>
  <c r="S1006" i="1"/>
  <c r="S438" i="1"/>
  <c r="S437" i="1"/>
  <c r="S436" i="1"/>
  <c r="S435" i="1"/>
  <c r="S1236" i="1"/>
  <c r="S1234" i="1"/>
  <c r="S867" i="1"/>
  <c r="S785" i="1"/>
  <c r="S2309" i="1"/>
  <c r="S2405" i="1"/>
  <c r="S2380" i="1"/>
  <c r="S2378" i="1"/>
  <c r="S2302" i="1"/>
  <c r="S102" i="1"/>
  <c r="S471" i="1"/>
  <c r="S470" i="1"/>
  <c r="S476" i="1"/>
  <c r="S469" i="1"/>
  <c r="S468" i="1"/>
  <c r="S400" i="1"/>
  <c r="S2965" i="1"/>
  <c r="S231" i="1"/>
  <c r="S2441" i="1"/>
  <c r="S2551" i="1"/>
  <c r="S2549" i="1"/>
  <c r="S416" i="1"/>
  <c r="S1029" i="1"/>
  <c r="S997" i="1"/>
  <c r="S996" i="1"/>
  <c r="S1023" i="1"/>
  <c r="S1025" i="1"/>
  <c r="S1021" i="1"/>
  <c r="S1019" i="1"/>
  <c r="S1016" i="1"/>
  <c r="S1014" i="1"/>
  <c r="S1012" i="1"/>
  <c r="S1008" i="1"/>
  <c r="S1010" i="1"/>
  <c r="S1003" i="1"/>
  <c r="S1001" i="1"/>
  <c r="S1000" i="1"/>
  <c r="S1002" i="1"/>
  <c r="S485" i="1"/>
  <c r="T485" i="1" s="1"/>
  <c r="AK485" i="1" s="1"/>
  <c r="S484" i="1"/>
  <c r="I2601" i="1"/>
  <c r="I2600" i="1"/>
  <c r="I2599" i="1"/>
  <c r="I2598" i="1"/>
  <c r="I2286" i="1"/>
  <c r="I371" i="1"/>
  <c r="I2285" i="1"/>
  <c r="I2284" i="1"/>
  <c r="I2488" i="1"/>
  <c r="I2489" i="1"/>
  <c r="I2487" i="1"/>
  <c r="I2283" i="1"/>
  <c r="I2282" i="1"/>
  <c r="I2281" i="1"/>
  <c r="I2280" i="1"/>
  <c r="I324" i="1"/>
  <c r="I2278" i="1"/>
  <c r="I2277" i="1"/>
  <c r="I2276" i="1"/>
  <c r="I2275" i="1"/>
  <c r="I810" i="1"/>
  <c r="I809" i="1"/>
  <c r="I30" i="1"/>
  <c r="I29" i="1"/>
  <c r="I2274" i="1"/>
  <c r="I2273" i="1"/>
  <c r="I28" i="1"/>
  <c r="I2272" i="1"/>
  <c r="I353" i="1"/>
  <c r="I2267" i="1"/>
  <c r="I562" i="1"/>
  <c r="I2466" i="1"/>
  <c r="I2465" i="1"/>
  <c r="I3299" i="1"/>
  <c r="I3298" i="1"/>
  <c r="I2262" i="1"/>
  <c r="I2254" i="1"/>
  <c r="I2253" i="1"/>
  <c r="I1123" i="1"/>
  <c r="I2926" i="1"/>
  <c r="I2249" i="1"/>
  <c r="I2244" i="1"/>
  <c r="I836" i="1"/>
  <c r="I1122" i="1"/>
  <c r="I807" i="1"/>
  <c r="I153" i="1"/>
  <c r="I2241" i="1"/>
  <c r="I1121" i="1"/>
  <c r="I1120" i="1"/>
  <c r="I3296" i="1"/>
  <c r="I3294" i="1"/>
  <c r="I1119" i="1"/>
  <c r="I1118" i="1"/>
  <c r="I2235" i="1"/>
  <c r="I2234" i="1"/>
  <c r="I963" i="1"/>
  <c r="I962" i="1"/>
  <c r="I961" i="1"/>
  <c r="I960" i="1"/>
  <c r="I2233" i="1"/>
  <c r="I2232" i="1"/>
  <c r="I2231" i="1"/>
  <c r="I2230" i="1"/>
  <c r="I2229" i="1"/>
  <c r="I2228" i="1"/>
  <c r="I342" i="1"/>
  <c r="I352" i="1"/>
  <c r="I351" i="1"/>
  <c r="I2227" i="1"/>
  <c r="I2226" i="1"/>
  <c r="I2225" i="1"/>
  <c r="I2224" i="1"/>
  <c r="I2223" i="1"/>
  <c r="I2222" i="1"/>
  <c r="I2221" i="1"/>
  <c r="I2220" i="1"/>
  <c r="I2219" i="1"/>
  <c r="I2218" i="1"/>
  <c r="I2215" i="1"/>
  <c r="I2214" i="1"/>
  <c r="I2213" i="1"/>
  <c r="I2212" i="1"/>
  <c r="I2211" i="1"/>
  <c r="I2210" i="1"/>
  <c r="I2209" i="1"/>
  <c r="I2208" i="1"/>
  <c r="I2207" i="1"/>
  <c r="I2925" i="1"/>
  <c r="I2924" i="1"/>
  <c r="I2923" i="1"/>
  <c r="I2922" i="1"/>
  <c r="I2921" i="1"/>
  <c r="I1116" i="1"/>
  <c r="I2189" i="1"/>
  <c r="I2509" i="1"/>
  <c r="I2188" i="1"/>
  <c r="I2187" i="1"/>
  <c r="I2186" i="1"/>
  <c r="I2177" i="1"/>
  <c r="I1115" i="1"/>
  <c r="I2176" i="1"/>
  <c r="I2175" i="1"/>
  <c r="I2174" i="1"/>
  <c r="I2170" i="1"/>
  <c r="I2169" i="1"/>
  <c r="I835" i="1"/>
  <c r="I834" i="1"/>
  <c r="I2168" i="1"/>
  <c r="I2161" i="1"/>
  <c r="I2160" i="1"/>
  <c r="I2159" i="1"/>
  <c r="I2158" i="1"/>
  <c r="I2157" i="1"/>
  <c r="I2156" i="1"/>
  <c r="I2150" i="1"/>
  <c r="I2149" i="1"/>
  <c r="I2148" i="1"/>
  <c r="I2147" i="1"/>
  <c r="I2146" i="1"/>
  <c r="I2145" i="1"/>
  <c r="I833" i="1"/>
  <c r="I832" i="1"/>
  <c r="I2457" i="1"/>
  <c r="I2456" i="1"/>
  <c r="I2126" i="1"/>
  <c r="I2122" i="1"/>
  <c r="I2121" i="1"/>
  <c r="I2120" i="1"/>
  <c r="I2116" i="1"/>
  <c r="I2115" i="1"/>
  <c r="I511" i="1"/>
  <c r="I2114" i="1"/>
  <c r="I2113" i="1"/>
  <c r="I2110" i="1"/>
  <c r="I2109" i="1"/>
  <c r="I2098" i="1"/>
  <c r="I2097" i="1"/>
  <c r="I2096" i="1"/>
  <c r="I2095" i="1"/>
  <c r="I2093" i="1"/>
  <c r="I2092" i="1"/>
  <c r="I921" i="1"/>
  <c r="I1112" i="1"/>
  <c r="I1111" i="1"/>
  <c r="I2091" i="1"/>
  <c r="I2090" i="1"/>
  <c r="I26" i="1"/>
  <c r="I2884" i="1"/>
  <c r="I2883" i="1"/>
  <c r="I2897" i="1"/>
  <c r="I1110" i="1"/>
  <c r="I2089" i="1"/>
  <c r="I1109" i="1"/>
  <c r="I831" i="1"/>
  <c r="I830" i="1"/>
  <c r="I2088" i="1"/>
  <c r="I2087" i="1"/>
  <c r="I798" i="1"/>
  <c r="I2086" i="1"/>
  <c r="I2085" i="1"/>
  <c r="I2084" i="1"/>
  <c r="I2083" i="1"/>
  <c r="I561" i="1"/>
  <c r="I560" i="1"/>
  <c r="I2082" i="1"/>
  <c r="I2081" i="1"/>
  <c r="I2080" i="1"/>
  <c r="I1108" i="1"/>
  <c r="I2079" i="1"/>
  <c r="I2078" i="1"/>
  <c r="I2077" i="1"/>
  <c r="I2076" i="1"/>
  <c r="I683" i="1"/>
  <c r="I2075" i="1"/>
  <c r="I2074" i="1"/>
  <c r="I1107" i="1"/>
  <c r="I1106" i="1"/>
  <c r="I501" i="1"/>
  <c r="I1105" i="1"/>
  <c r="I500" i="1"/>
  <c r="I918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3228" i="1"/>
  <c r="I2716" i="1"/>
  <c r="I2054" i="1"/>
  <c r="I3227" i="1"/>
  <c r="I2715" i="1"/>
  <c r="I1104" i="1"/>
  <c r="I2052" i="1"/>
  <c r="I2051" i="1"/>
  <c r="I2050" i="1"/>
  <c r="I2049" i="1"/>
  <c r="I2048" i="1"/>
  <c r="I2047" i="1"/>
  <c r="I2046" i="1"/>
  <c r="I2045" i="1"/>
  <c r="I682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681" i="1"/>
  <c r="I2032" i="1"/>
  <c r="I2031" i="1"/>
  <c r="I2030" i="1"/>
  <c r="I2029" i="1"/>
  <c r="I2028" i="1"/>
  <c r="I24" i="1"/>
  <c r="I2547" i="1"/>
  <c r="I2027" i="1"/>
  <c r="I2026" i="1"/>
  <c r="I2025" i="1"/>
  <c r="I2024" i="1"/>
  <c r="I1102" i="1"/>
  <c r="I2023" i="1"/>
  <c r="I2022" i="1"/>
  <c r="I2021" i="1"/>
  <c r="I2020" i="1"/>
  <c r="I2019" i="1"/>
  <c r="I2018" i="1"/>
  <c r="I2017" i="1"/>
  <c r="I2006" i="1"/>
  <c r="I2005" i="1"/>
  <c r="I2001" i="1"/>
  <c r="I1996" i="1"/>
  <c r="I1995" i="1"/>
  <c r="I3226" i="1"/>
  <c r="I2714" i="1"/>
  <c r="I1101" i="1"/>
  <c r="I3225" i="1"/>
  <c r="I2713" i="1"/>
  <c r="I1988" i="1"/>
  <c r="I3224" i="1"/>
  <c r="I2712" i="1"/>
  <c r="I1100" i="1"/>
  <c r="I3223" i="1"/>
  <c r="I2711" i="1"/>
  <c r="I1099" i="1"/>
  <c r="I3222" i="1"/>
  <c r="I2710" i="1"/>
  <c r="I1987" i="1"/>
  <c r="I3221" i="1"/>
  <c r="I2709" i="1"/>
  <c r="I1098" i="1"/>
  <c r="I3220" i="1"/>
  <c r="I2708" i="1"/>
  <c r="I1986" i="1"/>
  <c r="I3219" i="1"/>
  <c r="I2707" i="1"/>
  <c r="I1097" i="1"/>
  <c r="I3218" i="1"/>
  <c r="I2706" i="1"/>
  <c r="I1985" i="1"/>
  <c r="I3217" i="1"/>
  <c r="I2705" i="1"/>
  <c r="I1096" i="1"/>
  <c r="I3216" i="1"/>
  <c r="I2704" i="1"/>
  <c r="I1984" i="1"/>
  <c r="I3215" i="1"/>
  <c r="I2703" i="1"/>
  <c r="I1095" i="1"/>
  <c r="I3214" i="1"/>
  <c r="I2702" i="1"/>
  <c r="I1983" i="1"/>
  <c r="I3213" i="1"/>
  <c r="I2701" i="1"/>
  <c r="I1094" i="1"/>
  <c r="I3212" i="1"/>
  <c r="I2700" i="1"/>
  <c r="I1982" i="1"/>
  <c r="I3211" i="1"/>
  <c r="I2829" i="1"/>
  <c r="I1093" i="1"/>
  <c r="I3210" i="1"/>
  <c r="I2699" i="1"/>
  <c r="I1981" i="1"/>
  <c r="I3209" i="1"/>
  <c r="I2698" i="1"/>
  <c r="I1092" i="1"/>
  <c r="I1091" i="1"/>
  <c r="I3208" i="1"/>
  <c r="I2697" i="1"/>
  <c r="I1090" i="1"/>
  <c r="I3207" i="1"/>
  <c r="I2696" i="1"/>
  <c r="I1980" i="1"/>
  <c r="I3206" i="1"/>
  <c r="I2695" i="1"/>
  <c r="I1979" i="1"/>
  <c r="I3205" i="1"/>
  <c r="I2694" i="1"/>
  <c r="I1089" i="1"/>
  <c r="I3204" i="1"/>
  <c r="I2693" i="1"/>
  <c r="I1978" i="1"/>
  <c r="I3203" i="1"/>
  <c r="I2692" i="1"/>
  <c r="I1088" i="1"/>
  <c r="I3202" i="1"/>
  <c r="I2691" i="1"/>
  <c r="I1977" i="1"/>
  <c r="I3201" i="1"/>
  <c r="I2690" i="1"/>
  <c r="I1087" i="1"/>
  <c r="I3200" i="1"/>
  <c r="I2689" i="1"/>
  <c r="I1976" i="1"/>
  <c r="I3199" i="1"/>
  <c r="I2688" i="1"/>
  <c r="I1086" i="1"/>
  <c r="I3198" i="1"/>
  <c r="I2687" i="1"/>
  <c r="I1975" i="1"/>
  <c r="I3197" i="1"/>
  <c r="I2686" i="1"/>
  <c r="I1085" i="1"/>
  <c r="I3196" i="1"/>
  <c r="I2685" i="1"/>
  <c r="I1084" i="1"/>
  <c r="I3195" i="1"/>
  <c r="I2684" i="1"/>
  <c r="I1974" i="1"/>
  <c r="I3194" i="1"/>
  <c r="I2683" i="1"/>
  <c r="I1083" i="1"/>
  <c r="I3193" i="1"/>
  <c r="I2682" i="1"/>
  <c r="I1973" i="1"/>
  <c r="I3192" i="1"/>
  <c r="I2681" i="1"/>
  <c r="I1082" i="1"/>
  <c r="I3191" i="1"/>
  <c r="I2680" i="1"/>
  <c r="I1972" i="1"/>
  <c r="I3190" i="1"/>
  <c r="I2679" i="1"/>
  <c r="I1081" i="1"/>
  <c r="I3189" i="1"/>
  <c r="I2678" i="1"/>
  <c r="I1971" i="1"/>
  <c r="I3188" i="1"/>
  <c r="I2677" i="1"/>
  <c r="I1970" i="1"/>
  <c r="I3187" i="1"/>
  <c r="I2676" i="1"/>
  <c r="I1080" i="1"/>
  <c r="I491" i="1"/>
  <c r="I490" i="1"/>
  <c r="I1079" i="1"/>
  <c r="I489" i="1"/>
  <c r="I1078" i="1"/>
  <c r="I488" i="1"/>
  <c r="I1967" i="1"/>
  <c r="I1966" i="1"/>
  <c r="I1965" i="1"/>
  <c r="I1964" i="1"/>
  <c r="I1963" i="1"/>
  <c r="I1962" i="1"/>
  <c r="I1961" i="1"/>
  <c r="I1960" i="1"/>
  <c r="I23" i="1"/>
  <c r="I22" i="1"/>
  <c r="I1948" i="1"/>
  <c r="I1947" i="1"/>
  <c r="I1946" i="1"/>
  <c r="I1945" i="1"/>
  <c r="I1944" i="1"/>
  <c r="I1077" i="1"/>
  <c r="I1943" i="1"/>
  <c r="I1942" i="1"/>
  <c r="I1941" i="1"/>
  <c r="I2440" i="1"/>
  <c r="I805" i="1"/>
  <c r="I804" i="1"/>
  <c r="I2863" i="1"/>
  <c r="I2862" i="1"/>
  <c r="I803" i="1"/>
  <c r="I2861" i="1"/>
  <c r="I2860" i="1"/>
  <c r="I2880" i="1"/>
  <c r="I2879" i="1"/>
  <c r="I828" i="1"/>
  <c r="I826" i="1"/>
  <c r="I2895" i="1"/>
  <c r="I21" i="1"/>
  <c r="I2858" i="1"/>
  <c r="I2856" i="1"/>
  <c r="I2854" i="1"/>
  <c r="I2852" i="1"/>
  <c r="I2851" i="1"/>
  <c r="I1935" i="1"/>
  <c r="I1934" i="1"/>
  <c r="I1933" i="1"/>
  <c r="I2877" i="1"/>
  <c r="I2876" i="1"/>
  <c r="I1932" i="1"/>
  <c r="I1931" i="1"/>
  <c r="I1930" i="1"/>
  <c r="I1929" i="1"/>
  <c r="I1928" i="1"/>
  <c r="I559" i="1"/>
  <c r="I558" i="1"/>
  <c r="I1927" i="1"/>
  <c r="I1926" i="1"/>
  <c r="I1925" i="1"/>
  <c r="I1166" i="1"/>
  <c r="I1165" i="1"/>
  <c r="I1075" i="1"/>
  <c r="I1074" i="1"/>
  <c r="I1073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072" i="1"/>
  <c r="I1902" i="1"/>
  <c r="I680" i="1"/>
  <c r="I1901" i="1"/>
  <c r="I1900" i="1"/>
  <c r="I1899" i="1"/>
  <c r="I1898" i="1"/>
  <c r="I1897" i="1"/>
  <c r="I1896" i="1"/>
  <c r="I1071" i="1"/>
  <c r="I1895" i="1"/>
  <c r="I1070" i="1"/>
  <c r="I1894" i="1"/>
  <c r="I1893" i="1"/>
  <c r="I1892" i="1"/>
  <c r="I2300" i="1"/>
  <c r="I2299" i="1"/>
  <c r="I1069" i="1"/>
  <c r="I2500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1891" i="1"/>
  <c r="I1890" i="1"/>
  <c r="I1889" i="1"/>
  <c r="I1068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8" i="1"/>
  <c r="I1867" i="1"/>
  <c r="I1866" i="1"/>
  <c r="I1865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8" i="1"/>
  <c r="I1847" i="1"/>
  <c r="I1817" i="1"/>
  <c r="I1816" i="1"/>
  <c r="I1815" i="1"/>
  <c r="I1814" i="1"/>
  <c r="I1813" i="1"/>
  <c r="I2892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52" i="1"/>
  <c r="I1775" i="1"/>
  <c r="I1774" i="1"/>
  <c r="I1773" i="1"/>
  <c r="I1772" i="1"/>
  <c r="I1767" i="1"/>
  <c r="I1766" i="1"/>
  <c r="I1765" i="1"/>
  <c r="I1764" i="1"/>
  <c r="I1757" i="1"/>
  <c r="I1756" i="1"/>
  <c r="I1755" i="1"/>
  <c r="I1754" i="1"/>
  <c r="I1753" i="1"/>
  <c r="I1752" i="1"/>
  <c r="I1750" i="1"/>
  <c r="I1703" i="1"/>
  <c r="I1702" i="1"/>
  <c r="I1701" i="1"/>
  <c r="I1700" i="1"/>
  <c r="I1698" i="1"/>
  <c r="I1697" i="1"/>
  <c r="I1696" i="1"/>
  <c r="I1694" i="1"/>
  <c r="I1693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061" i="1"/>
  <c r="I1654" i="1"/>
  <c r="I1653" i="1"/>
  <c r="I2298" i="1"/>
  <c r="I2297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51" i="1"/>
  <c r="I1637" i="1"/>
  <c r="I1636" i="1"/>
  <c r="I1635" i="1"/>
  <c r="I1634" i="1"/>
  <c r="I1633" i="1"/>
  <c r="I1632" i="1"/>
  <c r="I1631" i="1"/>
  <c r="I1630" i="1"/>
  <c r="I1629" i="1"/>
  <c r="I1628" i="1"/>
  <c r="I1627" i="1"/>
  <c r="I1625" i="1"/>
  <c r="I1624" i="1"/>
  <c r="I1623" i="1"/>
  <c r="I1622" i="1"/>
  <c r="I1621" i="1"/>
  <c r="I1620" i="1"/>
  <c r="I1619" i="1"/>
  <c r="I1618" i="1"/>
  <c r="I1617" i="1"/>
  <c r="I1616" i="1"/>
  <c r="I1615" i="1"/>
  <c r="I1613" i="1"/>
  <c r="I20" i="1"/>
  <c r="I1612" i="1"/>
  <c r="I1611" i="1"/>
  <c r="I1610" i="1"/>
  <c r="I1609" i="1"/>
  <c r="I1608" i="1"/>
  <c r="I955" i="1"/>
  <c r="I954" i="1"/>
  <c r="I953" i="1"/>
  <c r="I1606" i="1"/>
  <c r="I1605" i="1"/>
  <c r="I1604" i="1"/>
  <c r="I1603" i="1"/>
  <c r="I1602" i="1"/>
  <c r="I1601" i="1"/>
  <c r="I1600" i="1"/>
  <c r="I1599" i="1"/>
  <c r="I1598" i="1"/>
  <c r="I1596" i="1"/>
  <c r="I1595" i="1"/>
  <c r="I1594" i="1"/>
  <c r="I1593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349" i="1"/>
  <c r="I1578" i="1"/>
  <c r="I1577" i="1"/>
  <c r="I1576" i="1"/>
  <c r="I1575" i="1"/>
  <c r="I1574" i="1"/>
  <c r="I1573" i="1"/>
  <c r="I1572" i="1"/>
  <c r="I1571" i="1"/>
  <c r="I1570" i="1"/>
  <c r="I3237" i="1"/>
  <c r="I2826" i="1"/>
  <c r="I1059" i="1"/>
  <c r="I3236" i="1"/>
  <c r="I2825" i="1"/>
  <c r="I1569" i="1"/>
  <c r="I3235" i="1"/>
  <c r="I2824" i="1"/>
  <c r="I1058" i="1"/>
  <c r="I3234" i="1"/>
  <c r="I2823" i="1"/>
  <c r="I1568" i="1"/>
  <c r="I3186" i="1"/>
  <c r="I2675" i="1"/>
  <c r="I1057" i="1"/>
  <c r="I3185" i="1"/>
  <c r="I2674" i="1"/>
  <c r="I1056" i="1"/>
  <c r="I3184" i="1"/>
  <c r="I2673" i="1"/>
  <c r="I1567" i="1"/>
  <c r="I3183" i="1"/>
  <c r="I2672" i="1"/>
  <c r="I1566" i="1"/>
  <c r="I1565" i="1"/>
  <c r="I19" i="1"/>
  <c r="I1564" i="1"/>
  <c r="I1563" i="1"/>
  <c r="I1562" i="1"/>
  <c r="I802" i="1"/>
  <c r="I801" i="1"/>
  <c r="I969" i="1"/>
  <c r="I968" i="1"/>
  <c r="I1559" i="1"/>
  <c r="I430" i="1"/>
  <c r="I429" i="1"/>
  <c r="I1558" i="1"/>
  <c r="I1557" i="1"/>
  <c r="I1556" i="1"/>
  <c r="I1555" i="1"/>
  <c r="I1554" i="1"/>
  <c r="I1553" i="1"/>
  <c r="I1552" i="1"/>
  <c r="I1551" i="1"/>
  <c r="I1550" i="1"/>
  <c r="I1549" i="1"/>
  <c r="I1548" i="1"/>
  <c r="I428" i="1"/>
  <c r="I1547" i="1"/>
  <c r="I1546" i="1"/>
  <c r="I1545" i="1"/>
  <c r="I2850" i="1"/>
  <c r="I2849" i="1"/>
  <c r="I1544" i="1"/>
  <c r="I1543" i="1"/>
  <c r="I1542" i="1"/>
  <c r="I1541" i="1"/>
  <c r="I2296" i="1"/>
  <c r="I1055" i="1"/>
  <c r="I18" i="1"/>
  <c r="I17" i="1"/>
  <c r="I16" i="1"/>
  <c r="I2873" i="1"/>
  <c r="I2871" i="1"/>
  <c r="I15" i="1"/>
  <c r="I2890" i="1"/>
  <c r="I1540" i="1"/>
  <c r="I1539" i="1"/>
  <c r="I2295" i="1"/>
  <c r="I2294" i="1"/>
  <c r="I14" i="1"/>
  <c r="I2848" i="1"/>
  <c r="I2847" i="1"/>
  <c r="I13" i="1"/>
  <c r="I12" i="1"/>
  <c r="I2293" i="1"/>
  <c r="I2292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557" i="1"/>
  <c r="I1523" i="1"/>
  <c r="I1521" i="1"/>
  <c r="I1520" i="1"/>
  <c r="I1519" i="1"/>
  <c r="I1517" i="1"/>
  <c r="I1516" i="1"/>
  <c r="I1515" i="1"/>
  <c r="I1514" i="1"/>
  <c r="I1513" i="1"/>
  <c r="I1512" i="1"/>
  <c r="I1511" i="1"/>
  <c r="I1510" i="1"/>
  <c r="I1509" i="1"/>
  <c r="I908" i="1"/>
  <c r="I2291" i="1"/>
  <c r="I2290" i="1"/>
  <c r="I1508" i="1"/>
  <c r="I1507" i="1"/>
  <c r="I1506" i="1"/>
  <c r="I1505" i="1"/>
  <c r="I1504" i="1"/>
  <c r="I1503" i="1"/>
  <c r="I1502" i="1"/>
  <c r="I1500" i="1"/>
  <c r="I1499" i="1"/>
  <c r="I1498" i="1"/>
  <c r="I1497" i="1"/>
  <c r="I1496" i="1"/>
  <c r="I1495" i="1"/>
  <c r="I1494" i="1"/>
  <c r="I1493" i="1"/>
  <c r="I1492" i="1"/>
  <c r="I1491" i="1"/>
  <c r="I483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4" i="1"/>
  <c r="I1463" i="1"/>
  <c r="I1462" i="1"/>
  <c r="I518" i="1"/>
  <c r="I1461" i="1"/>
  <c r="I517" i="1"/>
  <c r="I1460" i="1"/>
  <c r="I1459" i="1"/>
  <c r="I1458" i="1"/>
  <c r="I1457" i="1"/>
  <c r="I1456" i="1"/>
  <c r="I1455" i="1"/>
  <c r="I1454" i="1"/>
  <c r="I1453" i="1"/>
  <c r="I1452" i="1"/>
  <c r="I11" i="1"/>
  <c r="I1054" i="1"/>
  <c r="I513" i="1"/>
  <c r="I359" i="1"/>
  <c r="I1451" i="1"/>
  <c r="I1450" i="1"/>
  <c r="I1449" i="1"/>
  <c r="I2289" i="1"/>
  <c r="I2288" i="1"/>
  <c r="I1448" i="1"/>
  <c r="I1447" i="1"/>
  <c r="I1446" i="1"/>
  <c r="I1445" i="1"/>
  <c r="I1444" i="1"/>
  <c r="I1076" i="1"/>
  <c r="I1443" i="1"/>
  <c r="I154" i="1"/>
  <c r="I876" i="1"/>
  <c r="I156" i="1"/>
  <c r="I875" i="1"/>
  <c r="I155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0" i="1"/>
  <c r="I9" i="1"/>
  <c r="I1422" i="1"/>
  <c r="I1421" i="1"/>
  <c r="I1420" i="1"/>
  <c r="I1419" i="1"/>
  <c r="I1418" i="1"/>
  <c r="I1417" i="1"/>
  <c r="I1416" i="1"/>
  <c r="I1415" i="1"/>
  <c r="I1414" i="1"/>
  <c r="I1413" i="1"/>
  <c r="I8" i="1"/>
  <c r="I7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952" i="1"/>
  <c r="I6" i="1"/>
  <c r="I5" i="1"/>
  <c r="I4" i="1"/>
  <c r="I3" i="1"/>
  <c r="I1375" i="1"/>
  <c r="I1373" i="1"/>
  <c r="I1372" i="1"/>
  <c r="I1371" i="1"/>
  <c r="I1370" i="1"/>
  <c r="I1369" i="1"/>
  <c r="I1368" i="1"/>
  <c r="I1367" i="1"/>
  <c r="I1366" i="1"/>
  <c r="I1365" i="1"/>
  <c r="I1364" i="1"/>
  <c r="I1362" i="1"/>
  <c r="I1361" i="1"/>
  <c r="I1360" i="1"/>
  <c r="I1359" i="1"/>
  <c r="I1358" i="1"/>
  <c r="I1357" i="1"/>
  <c r="I1356" i="1"/>
  <c r="I1355" i="1"/>
  <c r="I1354" i="1"/>
  <c r="I1353" i="1"/>
  <c r="I1352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556" i="1"/>
  <c r="I337" i="1"/>
  <c r="I354" i="1"/>
  <c r="I336" i="1"/>
  <c r="I555" i="1"/>
  <c r="I554" i="1"/>
  <c r="I553" i="1"/>
  <c r="I552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2868" i="1"/>
  <c r="I2867" i="1"/>
  <c r="I2866" i="1"/>
  <c r="I841" i="1"/>
  <c r="I840" i="1"/>
  <c r="I1053" i="1"/>
  <c r="I839" i="1"/>
  <c r="I1052" i="1"/>
  <c r="I838" i="1"/>
  <c r="I2" i="1"/>
  <c r="I2887" i="1"/>
  <c r="I1268" i="1"/>
  <c r="I1267" i="1"/>
  <c r="I2900" i="1"/>
  <c r="I2899" i="1"/>
  <c r="I2903" i="1"/>
  <c r="I2902" i="1"/>
  <c r="I2910" i="1"/>
  <c r="I2909" i="1"/>
  <c r="I1266" i="1"/>
  <c r="I1265" i="1"/>
  <c r="I1264" i="1"/>
  <c r="I1263" i="1"/>
  <c r="I1262" i="1"/>
  <c r="I1261" i="1"/>
  <c r="I1260" i="1"/>
  <c r="I1259" i="1"/>
  <c r="I512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50" i="1"/>
  <c r="I1237" i="1"/>
  <c r="I1235" i="1"/>
  <c r="I1233" i="1"/>
  <c r="I951" i="1"/>
  <c r="I1232" i="1"/>
  <c r="I950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797" i="1"/>
  <c r="I796" i="1"/>
  <c r="I1051" i="1"/>
  <c r="I1179" i="1"/>
  <c r="I1178" i="1"/>
  <c r="I1177" i="1"/>
  <c r="I3241" i="1"/>
  <c r="I3247" i="1"/>
  <c r="I2366" i="1"/>
  <c r="I2361" i="1"/>
  <c r="I2358" i="1"/>
  <c r="I667" i="1"/>
  <c r="I672" i="1"/>
  <c r="I679" i="1"/>
  <c r="I671" i="1"/>
  <c r="I665" i="1"/>
  <c r="I677" i="1"/>
  <c r="I1907" i="1"/>
  <c r="I1906" i="1"/>
  <c r="I1904" i="1"/>
  <c r="I1143" i="1"/>
  <c r="I1163" i="1"/>
  <c r="I1161" i="1"/>
  <c r="I1156" i="1"/>
  <c r="I1154" i="1"/>
  <c r="I287" i="1"/>
  <c r="I283" i="1"/>
  <c r="I2155" i="1"/>
  <c r="I2056" i="1"/>
  <c r="I1954" i="1"/>
  <c r="I1748" i="1"/>
  <c r="I643" i="1"/>
  <c r="I2130" i="1"/>
  <c r="I2108" i="1"/>
  <c r="I614" i="1"/>
  <c r="I641" i="1"/>
  <c r="I2669" i="1"/>
  <c r="I3177" i="1"/>
  <c r="I2655" i="1"/>
  <c r="I2667" i="1"/>
  <c r="I2653" i="1"/>
  <c r="I638" i="1"/>
  <c r="I628" i="1"/>
  <c r="I611" i="1"/>
  <c r="I268" i="1"/>
  <c r="I267" i="1"/>
  <c r="I320" i="1"/>
  <c r="I2812" i="1"/>
  <c r="I2810" i="1"/>
  <c r="I925" i="1"/>
  <c r="I2243" i="1"/>
  <c r="I2659" i="1"/>
  <c r="I2729" i="1"/>
  <c r="I2727" i="1"/>
  <c r="I2191" i="1"/>
  <c r="I2840" i="1"/>
  <c r="I2144" i="1"/>
  <c r="I2142" i="1"/>
  <c r="I3149" i="1"/>
  <c r="I3148" i="1"/>
  <c r="I3147" i="1"/>
  <c r="I3146" i="1"/>
  <c r="I3145" i="1"/>
  <c r="I319" i="1"/>
  <c r="I318" i="1"/>
  <c r="I2752" i="1"/>
  <c r="I2804" i="1"/>
  <c r="I2802" i="1"/>
  <c r="I2796" i="1"/>
  <c r="I2794" i="1"/>
  <c r="I2788" i="1"/>
  <c r="I2786" i="1"/>
  <c r="I2784" i="1"/>
  <c r="I2782" i="1"/>
  <c r="I806" i="1"/>
  <c r="I2748" i="1"/>
  <c r="I1886" i="1"/>
  <c r="I1849" i="1"/>
  <c r="I2836" i="1"/>
  <c r="I1846" i="1"/>
  <c r="I2834" i="1"/>
  <c r="I1845" i="1"/>
  <c r="I2833" i="1"/>
  <c r="I1842" i="1"/>
  <c r="I2831" i="1"/>
  <c r="I3141" i="1"/>
  <c r="I1839" i="1"/>
  <c r="I2830" i="1"/>
  <c r="I3253" i="1"/>
  <c r="I1836" i="1"/>
  <c r="I2818" i="1"/>
  <c r="I2816" i="1"/>
  <c r="I1833" i="1"/>
  <c r="I3252" i="1"/>
  <c r="I3251" i="1"/>
  <c r="I3250" i="1"/>
  <c r="I1822" i="1"/>
  <c r="I1821" i="1"/>
  <c r="I2828" i="1"/>
  <c r="I2827" i="1"/>
  <c r="I286" i="1"/>
  <c r="I285" i="1"/>
  <c r="I262" i="1"/>
  <c r="I861" i="1"/>
  <c r="I859" i="1"/>
  <c r="I857" i="1"/>
  <c r="I855" i="1"/>
  <c r="I853" i="1"/>
  <c r="I2499" i="1"/>
  <c r="I2497" i="1"/>
  <c r="I2494" i="1"/>
  <c r="I2493" i="1"/>
  <c r="I2491" i="1"/>
  <c r="I2920" i="1"/>
  <c r="I2918" i="1"/>
  <c r="I2915" i="1"/>
  <c r="I2914" i="1"/>
  <c r="I2912" i="1"/>
  <c r="I2936" i="1"/>
  <c r="I2934" i="1"/>
  <c r="I2932" i="1"/>
  <c r="I2930" i="1"/>
  <c r="I2928" i="1"/>
  <c r="I1720" i="1"/>
  <c r="I1718" i="1"/>
  <c r="I3018" i="1"/>
  <c r="I3016" i="1"/>
  <c r="I3173" i="1"/>
  <c r="I2647" i="1"/>
  <c r="I2645" i="1"/>
  <c r="I2643" i="1"/>
  <c r="I261" i="1"/>
  <c r="I2402" i="1"/>
  <c r="I282" i="1"/>
  <c r="I258" i="1"/>
  <c r="I2384" i="1"/>
  <c r="I281" i="1"/>
  <c r="I280" i="1"/>
  <c r="I279" i="1"/>
  <c r="I256" i="1"/>
  <c r="I255" i="1"/>
  <c r="I1050" i="1"/>
  <c r="I1049" i="1"/>
  <c r="I2400" i="1"/>
  <c r="I1048" i="1"/>
  <c r="I1046" i="1"/>
  <c r="I264" i="1"/>
  <c r="I3255" i="1"/>
  <c r="I3092" i="1"/>
  <c r="I3046" i="1"/>
  <c r="I3044" i="1"/>
  <c r="I632" i="1"/>
  <c r="I633" i="1"/>
  <c r="I630" i="1"/>
  <c r="I631" i="1"/>
  <c r="I3072" i="1"/>
  <c r="I3068" i="1"/>
  <c r="I662" i="1"/>
  <c r="I2618" i="1"/>
  <c r="I3034" i="1"/>
  <c r="I3032" i="1"/>
  <c r="I3257" i="1"/>
  <c r="I1761" i="1"/>
  <c r="I1759" i="1"/>
  <c r="I1614" i="1"/>
  <c r="I1141" i="1"/>
  <c r="I3090" i="1"/>
  <c r="I2055" i="1"/>
  <c r="I1747" i="1"/>
  <c r="I142" i="1"/>
  <c r="I2639" i="1"/>
  <c r="I2279" i="1"/>
  <c r="I666" i="1"/>
  <c r="I673" i="1"/>
  <c r="I748" i="1"/>
  <c r="I678" i="1"/>
  <c r="I670" i="1"/>
  <c r="I327" i="1"/>
  <c r="I54" i="1"/>
  <c r="I2811" i="1"/>
  <c r="I2809" i="1"/>
  <c r="I3248" i="1"/>
  <c r="I3423" i="1"/>
  <c r="I871" i="1"/>
  <c r="I91" i="1"/>
  <c r="I2242" i="1"/>
  <c r="I2658" i="1"/>
  <c r="I2728" i="1"/>
  <c r="I2726" i="1"/>
  <c r="I404" i="1"/>
  <c r="I90" i="1"/>
  <c r="I266" i="1"/>
  <c r="I664" i="1"/>
  <c r="I2190" i="1"/>
  <c r="I2153" i="1"/>
  <c r="I2152" i="1"/>
  <c r="I2151" i="1"/>
  <c r="I2143" i="1"/>
  <c r="I2141" i="1"/>
  <c r="I2140" i="1"/>
  <c r="I2139" i="1"/>
  <c r="I2129" i="1"/>
  <c r="I2107" i="1"/>
  <c r="I3240" i="1"/>
  <c r="I676" i="1"/>
  <c r="I649" i="1"/>
  <c r="I864" i="1"/>
  <c r="I946" i="1"/>
  <c r="I2822" i="1"/>
  <c r="I2821" i="1"/>
  <c r="I2751" i="1"/>
  <c r="I2803" i="1"/>
  <c r="I2801" i="1"/>
  <c r="I2795" i="1"/>
  <c r="I2793" i="1"/>
  <c r="I2787" i="1"/>
  <c r="I2785" i="1"/>
  <c r="I2783" i="1"/>
  <c r="I2781" i="1"/>
  <c r="I2842" i="1"/>
  <c r="I507" i="1"/>
  <c r="I3231" i="1"/>
  <c r="I3230" i="1"/>
  <c r="I3229" i="1"/>
  <c r="I3001" i="1"/>
  <c r="I3000" i="1"/>
  <c r="I2998" i="1"/>
  <c r="I89" i="1"/>
  <c r="I3421" i="1"/>
  <c r="I457" i="1"/>
  <c r="I1911" i="1"/>
  <c r="I656" i="1"/>
  <c r="I1910" i="1"/>
  <c r="I674" i="1"/>
  <c r="I1905" i="1"/>
  <c r="I1903" i="1"/>
  <c r="I2747" i="1"/>
  <c r="I1869" i="1"/>
  <c r="I684" i="1"/>
  <c r="I292" i="1"/>
  <c r="I2668" i="1"/>
  <c r="I3176" i="1"/>
  <c r="I482" i="1"/>
  <c r="I455" i="1"/>
  <c r="I51" i="1"/>
  <c r="I45" i="1"/>
  <c r="I943" i="1"/>
  <c r="I942" i="1"/>
  <c r="I755" i="1"/>
  <c r="I2654" i="1"/>
  <c r="I2666" i="1"/>
  <c r="I2652" i="1"/>
  <c r="I1719" i="1"/>
  <c r="I1717" i="1"/>
  <c r="I3017" i="1"/>
  <c r="I3015" i="1"/>
  <c r="I3172" i="1"/>
  <c r="I2646" i="1"/>
  <c r="I2644" i="1"/>
  <c r="I2642" i="1"/>
  <c r="I2641" i="1"/>
  <c r="I2640" i="1"/>
  <c r="I1715" i="1"/>
  <c r="I1713" i="1"/>
  <c r="I941" i="1"/>
  <c r="I736" i="1"/>
  <c r="I1067" i="1"/>
  <c r="I793" i="1"/>
  <c r="I2371" i="1"/>
  <c r="I2370" i="1"/>
  <c r="I2369" i="1"/>
  <c r="I2368" i="1"/>
  <c r="I478" i="1"/>
  <c r="I449" i="1"/>
  <c r="I1164" i="1"/>
  <c r="I2364" i="1"/>
  <c r="I2365" i="1"/>
  <c r="I1501" i="1"/>
  <c r="I610" i="1"/>
  <c r="I732" i="1"/>
  <c r="I870" i="1"/>
  <c r="I644" i="1"/>
  <c r="I505" i="1"/>
  <c r="I2359" i="1"/>
  <c r="I2360" i="1"/>
  <c r="I3390" i="1"/>
  <c r="I869" i="1"/>
  <c r="I3375" i="1"/>
  <c r="I3417" i="1"/>
  <c r="I3239" i="1"/>
  <c r="I866" i="1"/>
  <c r="I257" i="1"/>
  <c r="I1351" i="1"/>
  <c r="I658" i="1"/>
  <c r="I2318" i="1"/>
  <c r="I2356" i="1"/>
  <c r="I2357" i="1"/>
  <c r="I3416" i="1"/>
  <c r="I441" i="1"/>
  <c r="I464" i="1"/>
  <c r="I1298" i="1"/>
  <c r="I252" i="1"/>
  <c r="I1157" i="1"/>
  <c r="I3246" i="1"/>
  <c r="I3151" i="1"/>
  <c r="I899" i="1"/>
  <c r="I799" i="1"/>
  <c r="I3282" i="1"/>
  <c r="I3281" i="1"/>
  <c r="I3071" i="1"/>
  <c r="I149" i="1"/>
  <c r="I902" i="1"/>
  <c r="I3067" i="1"/>
  <c r="I2259" i="1"/>
  <c r="I924" i="1"/>
  <c r="I77" i="1"/>
  <c r="I113" i="1"/>
  <c r="I472" i="1"/>
  <c r="I2133" i="1"/>
  <c r="I2721" i="1"/>
  <c r="I2898" i="1"/>
  <c r="I112" i="1"/>
  <c r="I79" i="1"/>
  <c r="I2004" i="1"/>
  <c r="I3045" i="1"/>
  <c r="I3043" i="1"/>
  <c r="I3033" i="1"/>
  <c r="I3031" i="1"/>
  <c r="I3091" i="1"/>
  <c r="I1955" i="1"/>
  <c r="I1953" i="1"/>
  <c r="I1952" i="1"/>
  <c r="I1951" i="1"/>
  <c r="I3153" i="1"/>
  <c r="I3152" i="1"/>
  <c r="I1924" i="1"/>
  <c r="I370" i="1"/>
  <c r="I369" i="1"/>
  <c r="I106" i="1"/>
  <c r="I1760" i="1"/>
  <c r="I1758" i="1"/>
  <c r="I1695" i="1"/>
  <c r="I1162" i="1"/>
  <c r="I1142" i="1"/>
  <c r="I713" i="1"/>
  <c r="I712" i="1"/>
  <c r="I1160" i="1"/>
  <c r="I2328" i="1"/>
  <c r="I1155" i="1"/>
  <c r="I1153" i="1"/>
  <c r="I1140" i="1"/>
  <c r="I358" i="1"/>
  <c r="I616" i="1"/>
  <c r="I1117" i="1"/>
  <c r="I3373" i="1"/>
  <c r="I2192" i="1"/>
  <c r="I625" i="1"/>
  <c r="I2154" i="1"/>
  <c r="I141" i="1"/>
  <c r="I613" i="1"/>
  <c r="I622" i="1"/>
  <c r="I2053" i="1"/>
  <c r="I1994" i="1"/>
  <c r="I1991" i="1"/>
  <c r="I3134" i="1"/>
  <c r="I3132" i="1"/>
  <c r="I3089" i="1"/>
  <c r="I3245" i="1"/>
  <c r="I3244" i="1"/>
  <c r="I3243" i="1"/>
  <c r="I3242" i="1"/>
  <c r="I3256" i="1"/>
  <c r="I3254" i="1"/>
  <c r="I1714" i="1"/>
  <c r="I1712" i="1"/>
  <c r="I1699" i="1"/>
  <c r="I940" i="1"/>
  <c r="I939" i="1"/>
  <c r="I1592" i="1"/>
  <c r="I618" i="1"/>
  <c r="I627" i="1"/>
  <c r="I103" i="1"/>
  <c r="I880" i="1"/>
  <c r="I1146" i="1"/>
  <c r="I1969" i="1"/>
  <c r="I1968" i="1"/>
  <c r="I878" i="1"/>
  <c r="I877" i="1"/>
  <c r="I126" i="1"/>
  <c r="I3301" i="1"/>
  <c r="I34" i="1"/>
  <c r="I139" i="1"/>
  <c r="I904" i="1"/>
  <c r="I540" i="1"/>
  <c r="I539" i="1"/>
  <c r="I3133" i="1"/>
  <c r="I3131" i="1"/>
  <c r="I357" i="1"/>
  <c r="I1711" i="1"/>
  <c r="I1710" i="1"/>
  <c r="I3441" i="1"/>
  <c r="I3440" i="1"/>
  <c r="I1063" i="1"/>
  <c r="I1062" i="1"/>
  <c r="I1047" i="1"/>
  <c r="I321" i="1"/>
  <c r="I317" i="1"/>
  <c r="I265" i="1"/>
  <c r="I315" i="1"/>
  <c r="I312" i="1"/>
  <c r="I3312" i="1"/>
  <c r="I3311" i="1"/>
  <c r="I3310" i="1"/>
  <c r="I3309" i="1"/>
  <c r="I3308" i="1"/>
  <c r="I3307" i="1"/>
  <c r="I251" i="1"/>
  <c r="I288" i="1"/>
  <c r="I260" i="1"/>
  <c r="I259" i="1"/>
  <c r="I2872" i="1"/>
  <c r="I2870" i="1"/>
  <c r="I788" i="1"/>
  <c r="I3401" i="1"/>
  <c r="I3400" i="1"/>
  <c r="I3399" i="1"/>
  <c r="I3398" i="1"/>
  <c r="I3397" i="1"/>
  <c r="I3396" i="1"/>
  <c r="I3395" i="1"/>
  <c r="I3394" i="1"/>
  <c r="I2345" i="1"/>
  <c r="I278" i="1"/>
  <c r="I277" i="1"/>
  <c r="I325" i="1"/>
  <c r="I271" i="1"/>
  <c r="I786" i="1"/>
  <c r="I2406" i="1"/>
  <c r="I3443" i="1"/>
  <c r="I3442" i="1"/>
  <c r="I3334" i="1"/>
  <c r="I898" i="1"/>
  <c r="I699" i="1"/>
  <c r="I747" i="1"/>
  <c r="I648" i="1"/>
  <c r="I612" i="1"/>
  <c r="I989" i="1"/>
  <c r="I986" i="1"/>
  <c r="I2938" i="1"/>
  <c r="I2937" i="1"/>
  <c r="I746" i="1"/>
  <c r="I737" i="1"/>
  <c r="I754" i="1"/>
  <c r="I659" i="1"/>
  <c r="I728" i="1"/>
  <c r="I652" i="1"/>
  <c r="I651" i="1"/>
  <c r="I109" i="1"/>
  <c r="I78" i="1"/>
  <c r="I137" i="1"/>
  <c r="I3293" i="1"/>
  <c r="I3292" i="1"/>
  <c r="I108" i="1"/>
  <c r="I33" i="1"/>
  <c r="I2125" i="1"/>
  <c r="I2124" i="1"/>
  <c r="I2671" i="1"/>
  <c r="I2670" i="1"/>
  <c r="I3323" i="1"/>
  <c r="I3407" i="1"/>
  <c r="I46" i="1"/>
  <c r="I2321" i="1"/>
  <c r="I988" i="1"/>
  <c r="I987" i="1"/>
  <c r="I138" i="1"/>
  <c r="I122" i="1"/>
  <c r="I2940" i="1"/>
  <c r="I2939" i="1"/>
  <c r="I985" i="1"/>
  <c r="I984" i="1"/>
  <c r="I38" i="1"/>
  <c r="I37" i="1"/>
  <c r="I3356" i="1"/>
  <c r="I99" i="1"/>
  <c r="I3355" i="1"/>
  <c r="I776" i="1"/>
  <c r="I784" i="1"/>
  <c r="I3411" i="1"/>
  <c r="I782" i="1"/>
  <c r="I3439" i="1"/>
  <c r="I773" i="1"/>
  <c r="I125" i="1"/>
  <c r="I2401" i="1"/>
  <c r="I3403" i="1"/>
  <c r="I711" i="1"/>
  <c r="I3321" i="1"/>
  <c r="I903" i="1"/>
  <c r="I710" i="1"/>
  <c r="I3402" i="1"/>
  <c r="I116" i="1"/>
  <c r="I642" i="1"/>
  <c r="I636" i="1"/>
  <c r="I635" i="1"/>
  <c r="I1607" i="1"/>
  <c r="I639" i="1"/>
  <c r="I629" i="1"/>
  <c r="I637" i="1"/>
  <c r="I626" i="1"/>
  <c r="I3070" i="1"/>
  <c r="I3066" i="1"/>
  <c r="I1114" i="1"/>
  <c r="I3110" i="1"/>
  <c r="I3108" i="1"/>
  <c r="I477" i="1"/>
  <c r="I2271" i="1"/>
  <c r="I2265" i="1"/>
  <c r="I3011" i="1"/>
  <c r="I2264" i="1"/>
  <c r="I3010" i="1"/>
  <c r="I2263" i="1"/>
  <c r="I3009" i="1"/>
  <c r="I3008" i="1"/>
  <c r="I2508" i="1"/>
  <c r="I2506" i="1"/>
  <c r="I2504" i="1"/>
  <c r="I2502" i="1"/>
  <c r="I2568" i="1"/>
  <c r="I933" i="1"/>
  <c r="I923" i="1"/>
  <c r="I397" i="1"/>
  <c r="I3386" i="1"/>
  <c r="I3385" i="1"/>
  <c r="I2556" i="1"/>
  <c r="I403" i="1"/>
  <c r="I2970" i="1"/>
  <c r="I2969" i="1"/>
  <c r="I396" i="1"/>
  <c r="I3383" i="1"/>
  <c r="I1131" i="1"/>
  <c r="I1130" i="1"/>
  <c r="I2622" i="1"/>
  <c r="I2521" i="1"/>
  <c r="I414" i="1"/>
  <c r="I412" i="1"/>
  <c r="I3382" i="1"/>
  <c r="I410" i="1"/>
  <c r="I650" i="1"/>
  <c r="I1173" i="1"/>
  <c r="I466" i="1"/>
  <c r="I398" i="1"/>
  <c r="I1172" i="1"/>
  <c r="I475" i="1"/>
  <c r="I408" i="1"/>
  <c r="I474" i="1"/>
  <c r="I463" i="1"/>
  <c r="I462" i="1"/>
  <c r="I407" i="1"/>
  <c r="I2269" i="1"/>
  <c r="I331" i="1"/>
  <c r="I2996" i="1"/>
  <c r="I761" i="1"/>
  <c r="I600" i="1"/>
  <c r="I3350" i="1"/>
  <c r="I426" i="1"/>
  <c r="I2128" i="1"/>
  <c r="I2991" i="1"/>
  <c r="I594" i="1"/>
  <c r="I768" i="1"/>
  <c r="I3435" i="1"/>
  <c r="I61" i="1"/>
  <c r="I60" i="1"/>
  <c r="I59" i="1"/>
  <c r="I2323" i="1"/>
  <c r="I311" i="1"/>
  <c r="I598" i="1"/>
  <c r="I590" i="1"/>
  <c r="I794" i="1"/>
  <c r="I2317" i="1"/>
  <c r="I765" i="1"/>
  <c r="I588" i="1"/>
  <c r="I418" i="1"/>
  <c r="I3370" i="1"/>
  <c r="I3377" i="1"/>
  <c r="I2869" i="1"/>
  <c r="I3430" i="1"/>
  <c r="I3362" i="1"/>
  <c r="I3387" i="1"/>
  <c r="I332" i="1"/>
  <c r="I894" i="1"/>
  <c r="I2306" i="1"/>
  <c r="I461" i="1"/>
  <c r="I235" i="1"/>
  <c r="I233" i="1"/>
  <c r="I3104" i="1"/>
  <c r="I220" i="1"/>
  <c r="I216" i="1"/>
  <c r="I2455" i="1"/>
  <c r="I208" i="1"/>
  <c r="I2448" i="1"/>
  <c r="I460" i="1"/>
  <c r="I188" i="1"/>
  <c r="I2339" i="1"/>
  <c r="I2343" i="1"/>
  <c r="I183" i="1"/>
  <c r="I2624" i="1"/>
  <c r="I2425" i="1"/>
  <c r="I168" i="1"/>
  <c r="I388" i="1"/>
  <c r="I387" i="1"/>
  <c r="I2340" i="1"/>
  <c r="I2330" i="1"/>
  <c r="I2395" i="1"/>
  <c r="I2394" i="1"/>
  <c r="I2391" i="1"/>
  <c r="I937" i="1"/>
  <c r="I936" i="1"/>
  <c r="I935" i="1"/>
  <c r="I2335" i="1"/>
  <c r="I1158" i="1"/>
  <c r="I1159" i="1"/>
  <c r="I381" i="1"/>
  <c r="I379" i="1"/>
  <c r="I433" i="1"/>
  <c r="I432" i="1"/>
  <c r="I431" i="1"/>
  <c r="I2408" i="1"/>
  <c r="I2758" i="1"/>
  <c r="I697" i="1"/>
  <c r="I2407" i="1"/>
  <c r="I2399" i="1"/>
  <c r="I2398" i="1"/>
  <c r="I2383" i="1"/>
  <c r="I2377" i="1"/>
  <c r="I2569" i="1"/>
  <c r="I234" i="1"/>
  <c r="I232" i="1"/>
  <c r="I3106" i="1"/>
  <c r="I2557" i="1"/>
  <c r="I219" i="1"/>
  <c r="I215" i="1"/>
  <c r="I2454" i="1"/>
  <c r="I207" i="1"/>
  <c r="I2447" i="1"/>
  <c r="I959" i="1"/>
  <c r="I187" i="1"/>
  <c r="I182" i="1"/>
  <c r="I2424" i="1"/>
  <c r="I2522" i="1"/>
  <c r="I167" i="1"/>
  <c r="I604" i="1"/>
  <c r="I882" i="1"/>
  <c r="I136" i="1"/>
  <c r="I503" i="1"/>
  <c r="I502" i="1"/>
  <c r="I991" i="1"/>
  <c r="I990" i="1"/>
  <c r="I531" i="1"/>
  <c r="I1135" i="1"/>
  <c r="I1134" i="1"/>
  <c r="I2102" i="1"/>
  <c r="I2100" i="1"/>
  <c r="I87" i="1"/>
  <c r="I377" i="1"/>
  <c r="I376" i="1"/>
  <c r="I375" i="1"/>
  <c r="I2725" i="1"/>
  <c r="I2723" i="1"/>
  <c r="I42" i="1"/>
  <c r="I2016" i="1"/>
  <c r="I2014" i="1"/>
  <c r="I3038" i="1"/>
  <c r="I3036" i="1"/>
  <c r="I3030" i="1"/>
  <c r="I3028" i="1"/>
  <c r="I2800" i="1"/>
  <c r="I2798" i="1"/>
  <c r="I2776" i="1"/>
  <c r="I2774" i="1"/>
  <c r="I2772" i="1"/>
  <c r="I2770" i="1"/>
  <c r="I2768" i="1"/>
  <c r="I2766" i="1"/>
  <c r="I2760" i="1"/>
  <c r="I2746" i="1"/>
  <c r="I2744" i="1"/>
  <c r="I1744" i="1"/>
  <c r="I1742" i="1"/>
  <c r="I1740" i="1"/>
  <c r="I1738" i="1"/>
  <c r="I1730" i="1"/>
  <c r="I1728" i="1"/>
  <c r="I1726" i="1"/>
  <c r="I1724" i="1"/>
  <c r="I1722" i="1"/>
  <c r="I2740" i="1"/>
  <c r="I2738" i="1"/>
  <c r="I2630" i="1"/>
  <c r="I2628" i="1"/>
  <c r="I41" i="1"/>
  <c r="I522" i="1"/>
  <c r="I995" i="1"/>
  <c r="I994" i="1"/>
  <c r="I993" i="1"/>
  <c r="I992" i="1"/>
  <c r="I36" i="1"/>
  <c r="I35" i="1"/>
  <c r="I1626" i="1"/>
  <c r="I958" i="1"/>
  <c r="I1170" i="1"/>
  <c r="I341" i="1"/>
  <c r="I3249" i="1"/>
  <c r="I3102" i="1"/>
  <c r="I3086" i="1"/>
  <c r="I3096" i="1"/>
  <c r="I3094" i="1"/>
  <c r="I2106" i="1"/>
  <c r="I2104" i="1"/>
  <c r="I2651" i="1"/>
  <c r="I2649" i="1"/>
  <c r="I3069" i="1"/>
  <c r="I3065" i="1"/>
  <c r="I3109" i="1"/>
  <c r="I3107" i="1"/>
  <c r="I3062" i="1"/>
  <c r="I550" i="1"/>
  <c r="I25" i="1"/>
  <c r="I983" i="1"/>
  <c r="I3052" i="1"/>
  <c r="I3130" i="1"/>
  <c r="I3128" i="1"/>
  <c r="I3122" i="1"/>
  <c r="I3120" i="1"/>
  <c r="I3114" i="1"/>
  <c r="I3112" i="1"/>
  <c r="I982" i="1"/>
  <c r="I981" i="1"/>
  <c r="I1043" i="1"/>
  <c r="I1042" i="1"/>
  <c r="I980" i="1"/>
  <c r="I979" i="1"/>
  <c r="I978" i="1"/>
  <c r="I547" i="1"/>
  <c r="I1127" i="1"/>
  <c r="I1126" i="1"/>
  <c r="I977" i="1"/>
  <c r="I976" i="1"/>
  <c r="I1125" i="1"/>
  <c r="I1124" i="1"/>
  <c r="I975" i="1"/>
  <c r="I974" i="1"/>
  <c r="I544" i="1"/>
  <c r="I543" i="1"/>
  <c r="I1039" i="1"/>
  <c r="I1038" i="1"/>
  <c r="I143" i="1"/>
  <c r="I640" i="1"/>
  <c r="I2482" i="1"/>
  <c r="I2594" i="1"/>
  <c r="I2592" i="1"/>
  <c r="I2590" i="1"/>
  <c r="I2580" i="1"/>
  <c r="I2576" i="1"/>
  <c r="I2554" i="1"/>
  <c r="I1959" i="1"/>
  <c r="I1957" i="1"/>
  <c r="I2541" i="1"/>
  <c r="I2527" i="1"/>
  <c r="I2519" i="1"/>
  <c r="I2578" i="1"/>
  <c r="I344" i="1"/>
  <c r="I762" i="1"/>
  <c r="I872" i="1"/>
  <c r="I2268" i="1"/>
  <c r="I822" i="1"/>
  <c r="I821" i="1"/>
  <c r="I932" i="1"/>
  <c r="I922" i="1"/>
  <c r="I3103" i="1"/>
  <c r="I2995" i="1"/>
  <c r="I3233" i="1"/>
  <c r="I2846" i="1"/>
  <c r="I2845" i="1"/>
  <c r="I2844" i="1"/>
  <c r="I971" i="1"/>
  <c r="I972" i="1"/>
  <c r="I2171" i="1"/>
  <c r="I534" i="1"/>
  <c r="I533" i="1"/>
  <c r="I738" i="1"/>
  <c r="I2127" i="1"/>
  <c r="I2990" i="1"/>
  <c r="I2101" i="1"/>
  <c r="I2099" i="1"/>
  <c r="I1037" i="1"/>
  <c r="I647" i="1"/>
  <c r="I701" i="1"/>
  <c r="I700" i="1"/>
  <c r="I646" i="1"/>
  <c r="I2724" i="1"/>
  <c r="I2722" i="1"/>
  <c r="I698" i="1"/>
  <c r="I704" i="1"/>
  <c r="I2015" i="1"/>
  <c r="I2013" i="1"/>
  <c r="I1133" i="1"/>
  <c r="I1132" i="1"/>
  <c r="I2003" i="1"/>
  <c r="I2002" i="1"/>
  <c r="I1992" i="1"/>
  <c r="I1989" i="1"/>
  <c r="I3413" i="1"/>
  <c r="I3037" i="1"/>
  <c r="I3035" i="1"/>
  <c r="I3029" i="1"/>
  <c r="I3027" i="1"/>
  <c r="I2799" i="1"/>
  <c r="I2797" i="1"/>
  <c r="I2775" i="1"/>
  <c r="I2773" i="1"/>
  <c r="I1032" i="1"/>
  <c r="I2771" i="1"/>
  <c r="I2769" i="1"/>
  <c r="I2767" i="1"/>
  <c r="I2765" i="1"/>
  <c r="I2759" i="1"/>
  <c r="I2757" i="1"/>
  <c r="I1909" i="1"/>
  <c r="I735" i="1"/>
  <c r="I3381" i="1"/>
  <c r="I2745" i="1"/>
  <c r="I2743" i="1"/>
  <c r="I1743" i="1"/>
  <c r="I1741" i="1"/>
  <c r="I1739" i="1"/>
  <c r="I1737" i="1"/>
  <c r="I1729" i="1"/>
  <c r="I1727" i="1"/>
  <c r="I1725" i="1"/>
  <c r="I1723" i="1"/>
  <c r="I1721" i="1"/>
  <c r="I2739" i="1"/>
  <c r="I2737" i="1"/>
  <c r="I2629" i="1"/>
  <c r="I2627" i="1"/>
  <c r="I2623" i="1"/>
  <c r="I1707" i="1"/>
  <c r="I1706" i="1"/>
  <c r="I723" i="1"/>
  <c r="I745" i="1"/>
  <c r="I687" i="1"/>
  <c r="I394" i="1"/>
  <c r="I753" i="1"/>
  <c r="I107" i="1"/>
  <c r="I758" i="1"/>
  <c r="I695" i="1"/>
  <c r="I1028" i="1"/>
  <c r="I1024" i="1"/>
  <c r="I1026" i="1"/>
  <c r="I1022" i="1"/>
  <c r="I392" i="1"/>
  <c r="I743" i="1"/>
  <c r="I1018" i="1"/>
  <c r="I368" i="1"/>
  <c r="I886" i="1"/>
  <c r="I885" i="1"/>
  <c r="I367" i="1"/>
  <c r="I694" i="1"/>
  <c r="I727" i="1"/>
  <c r="I893" i="1"/>
  <c r="I603" i="1"/>
  <c r="I1013" i="1"/>
  <c r="I1007" i="1"/>
  <c r="I2390" i="1"/>
  <c r="I2389" i="1"/>
  <c r="I2382" i="1"/>
  <c r="I2376" i="1"/>
  <c r="I2613" i="1"/>
  <c r="I1169" i="1"/>
  <c r="I881" i="1"/>
  <c r="I2621" i="1"/>
  <c r="I2479" i="1"/>
  <c r="I2475" i="1"/>
  <c r="I2468" i="1"/>
  <c r="I241" i="1"/>
  <c r="I237" i="1"/>
  <c r="I2952" i="1"/>
  <c r="I2950" i="1"/>
  <c r="I226" i="1"/>
  <c r="I222" i="1"/>
  <c r="I218" i="1"/>
  <c r="I214" i="1"/>
  <c r="I212" i="1"/>
  <c r="I203" i="1"/>
  <c r="I2974" i="1"/>
  <c r="I2944" i="1"/>
  <c r="I2942" i="1"/>
  <c r="I181" i="1"/>
  <c r="I179" i="1"/>
  <c r="I2436" i="1"/>
  <c r="I2432" i="1"/>
  <c r="I170" i="1"/>
  <c r="I158" i="1"/>
  <c r="I2415" i="1"/>
  <c r="I2414" i="1"/>
  <c r="I323" i="1"/>
  <c r="I322" i="1"/>
  <c r="I688" i="1"/>
  <c r="I837" i="1"/>
  <c r="I724" i="1"/>
  <c r="I2907" i="1"/>
  <c r="I340" i="1"/>
  <c r="I947" i="1"/>
  <c r="I2216" i="1"/>
  <c r="I62" i="1"/>
  <c r="I624" i="1"/>
  <c r="I657" i="1"/>
  <c r="I623" i="1"/>
  <c r="I2324" i="1"/>
  <c r="I599" i="1"/>
  <c r="I3393" i="1"/>
  <c r="I316" i="1"/>
  <c r="I73" i="1"/>
  <c r="I814" i="1"/>
  <c r="I813" i="1"/>
  <c r="I52" i="1"/>
  <c r="I2347" i="1"/>
  <c r="I576" i="1"/>
  <c r="I565" i="1"/>
  <c r="I591" i="1"/>
  <c r="I314" i="1"/>
  <c r="I313" i="1"/>
  <c r="I3331" i="1"/>
  <c r="I2878" i="1"/>
  <c r="I570" i="1"/>
  <c r="I571" i="1"/>
  <c r="I568" i="1"/>
  <c r="I569" i="1"/>
  <c r="I582" i="1"/>
  <c r="I581" i="1"/>
  <c r="I3359" i="1"/>
  <c r="I2904" i="1"/>
  <c r="I121" i="1"/>
  <c r="I716" i="1"/>
  <c r="I767" i="1"/>
  <c r="I120" i="1"/>
  <c r="I3343" i="1"/>
  <c r="I730" i="1"/>
  <c r="I119" i="1"/>
  <c r="I3302" i="1"/>
  <c r="I3344" i="1"/>
  <c r="I48" i="1"/>
  <c r="I3415" i="1"/>
  <c r="I3412" i="1"/>
  <c r="I3366" i="1"/>
  <c r="I3419" i="1"/>
  <c r="I3438" i="1"/>
  <c r="I3346" i="1"/>
  <c r="I3354" i="1"/>
  <c r="I783" i="1"/>
  <c r="I82" i="1"/>
  <c r="I781" i="1"/>
  <c r="I775" i="1"/>
  <c r="I3372" i="1"/>
  <c r="I3352" i="1"/>
  <c r="I774" i="1"/>
  <c r="I3364" i="1"/>
  <c r="I3434" i="1"/>
  <c r="I56" i="1"/>
  <c r="I702" i="1"/>
  <c r="I506" i="1"/>
  <c r="I420" i="1"/>
  <c r="I938" i="1"/>
  <c r="I619" i="1"/>
  <c r="I3379" i="1"/>
  <c r="I654" i="1"/>
  <c r="I617" i="1"/>
  <c r="I447" i="1"/>
  <c r="I2874" i="1"/>
  <c r="I3320" i="1"/>
  <c r="I81" i="1"/>
  <c r="I446" i="1"/>
  <c r="I589" i="1"/>
  <c r="I68" i="1"/>
  <c r="I67" i="1"/>
  <c r="I66" i="1"/>
  <c r="I1490" i="1"/>
  <c r="I2363" i="1"/>
  <c r="I2362" i="1"/>
  <c r="I790" i="1"/>
  <c r="I2314" i="1"/>
  <c r="I2313" i="1"/>
  <c r="I504" i="1"/>
  <c r="I97" i="1"/>
  <c r="I3339" i="1"/>
  <c r="I587" i="1"/>
  <c r="I787" i="1"/>
  <c r="I3363" i="1"/>
  <c r="I868" i="1"/>
  <c r="I3369" i="1"/>
  <c r="I115" i="1"/>
  <c r="I3388" i="1"/>
  <c r="I3333" i="1"/>
  <c r="I934" i="1"/>
  <c r="I763" i="1"/>
  <c r="I3338" i="1"/>
  <c r="I2333" i="1"/>
  <c r="I2352" i="1"/>
  <c r="I2351" i="1"/>
  <c r="I2327" i="1"/>
  <c r="I2350" i="1"/>
  <c r="I276" i="1"/>
  <c r="I254" i="1"/>
  <c r="I253" i="1"/>
  <c r="I333" i="1"/>
  <c r="I440" i="1"/>
  <c r="I439" i="1"/>
  <c r="I3424" i="1"/>
  <c r="I2305" i="1"/>
  <c r="I2304" i="1"/>
  <c r="I2303" i="1"/>
  <c r="I567" i="1"/>
  <c r="I564" i="1"/>
  <c r="I3429" i="1"/>
  <c r="I532" i="1"/>
  <c r="I521" i="1"/>
  <c r="I609" i="1"/>
  <c r="I602" i="1"/>
  <c r="I2483" i="1"/>
  <c r="I2595" i="1"/>
  <c r="I2593" i="1"/>
  <c r="I2591" i="1"/>
  <c r="I2478" i="1"/>
  <c r="I2581" i="1"/>
  <c r="I2577" i="1"/>
  <c r="I2474" i="1"/>
  <c r="I2467" i="1"/>
  <c r="I240" i="1"/>
  <c r="I236" i="1"/>
  <c r="I3105" i="1"/>
  <c r="I3061" i="1"/>
  <c r="I966" i="1"/>
  <c r="I2841" i="1"/>
  <c r="I225" i="1"/>
  <c r="I1113" i="1"/>
  <c r="I221" i="1"/>
  <c r="I217" i="1"/>
  <c r="I213" i="1"/>
  <c r="I211" i="1"/>
  <c r="I2105" i="1"/>
  <c r="I2103" i="1"/>
  <c r="I3101" i="1"/>
  <c r="I2555" i="1"/>
  <c r="I140" i="1"/>
  <c r="I202" i="1"/>
  <c r="I3051" i="1"/>
  <c r="I3129" i="1"/>
  <c r="I3127" i="1"/>
  <c r="I3121" i="1"/>
  <c r="I3119" i="1"/>
  <c r="I3113" i="1"/>
  <c r="I3111" i="1"/>
  <c r="I3095" i="1"/>
  <c r="I3093" i="1"/>
  <c r="I3085" i="1"/>
  <c r="I2542" i="1"/>
  <c r="I3175" i="1"/>
  <c r="I3174" i="1"/>
  <c r="I180" i="1"/>
  <c r="I178" i="1"/>
  <c r="I2435" i="1"/>
  <c r="I2431" i="1"/>
  <c r="I169" i="1"/>
  <c r="I2528" i="1"/>
  <c r="I2650" i="1"/>
  <c r="I2648" i="1"/>
  <c r="I2520" i="1"/>
  <c r="I157" i="1"/>
  <c r="I2413" i="1"/>
  <c r="I2579" i="1"/>
  <c r="I356" i="1"/>
  <c r="I708" i="1"/>
  <c r="I819" i="1"/>
  <c r="I817" i="1"/>
  <c r="I584" i="1"/>
  <c r="I94" i="1"/>
  <c r="I93" i="1"/>
  <c r="I92" i="1"/>
  <c r="I3315" i="1"/>
  <c r="I967" i="1"/>
  <c r="I3314" i="1"/>
  <c r="I2194" i="1"/>
  <c r="I2193" i="1"/>
  <c r="I1103" i="1"/>
  <c r="I2000" i="1"/>
  <c r="I1999" i="1"/>
  <c r="I1998" i="1"/>
  <c r="I1997" i="1"/>
  <c r="I2322" i="1"/>
  <c r="I459" i="1"/>
  <c r="I2320" i="1"/>
  <c r="I1958" i="1"/>
  <c r="I1956" i="1"/>
  <c r="I2838" i="1"/>
  <c r="I1864" i="1"/>
  <c r="I1829" i="1"/>
  <c r="I1597" i="1"/>
  <c r="I1060" i="1"/>
  <c r="I2112" i="1"/>
  <c r="I3162" i="1"/>
  <c r="I3161" i="1"/>
  <c r="I634" i="1"/>
  <c r="I1561" i="1"/>
  <c r="I884" i="1"/>
  <c r="I3014" i="1"/>
  <c r="I3013" i="1"/>
  <c r="I3012" i="1"/>
  <c r="I2720" i="1"/>
  <c r="I2719" i="1"/>
  <c r="I2718" i="1"/>
  <c r="I3007" i="1"/>
  <c r="I2507" i="1"/>
  <c r="I2505" i="1"/>
  <c r="I2503" i="1"/>
  <c r="I2501" i="1"/>
  <c r="I3171" i="1"/>
  <c r="I3170" i="1"/>
  <c r="I2951" i="1"/>
  <c r="I2949" i="1"/>
  <c r="I2717" i="1"/>
  <c r="I2973" i="1"/>
  <c r="I2943" i="1"/>
  <c r="I2941" i="1"/>
  <c r="I696" i="1"/>
  <c r="I693" i="1"/>
  <c r="I1152" i="1"/>
  <c r="I1148" i="1"/>
  <c r="I2586" i="1"/>
  <c r="I2574" i="1"/>
  <c r="I2562" i="1"/>
  <c r="I2135" i="1"/>
  <c r="I2539" i="1"/>
  <c r="I2537" i="1"/>
  <c r="I2533" i="1"/>
  <c r="I2531" i="1"/>
  <c r="I1819" i="1"/>
  <c r="I2529" i="1"/>
  <c r="I2525" i="1"/>
  <c r="I2588" i="1"/>
  <c r="I2582" i="1"/>
  <c r="I2566" i="1"/>
  <c r="I2564" i="1"/>
  <c r="I2404" i="1"/>
  <c r="I509" i="1"/>
  <c r="I920" i="1"/>
  <c r="I675" i="1"/>
  <c r="I2742" i="1"/>
  <c r="I916" i="1"/>
  <c r="I914" i="1"/>
  <c r="I912" i="1"/>
  <c r="I911" i="1"/>
  <c r="I910" i="1"/>
  <c r="I906" i="1"/>
  <c r="I2513" i="1"/>
  <c r="I1150" i="1"/>
  <c r="I3304" i="1"/>
  <c r="I3326" i="1"/>
  <c r="I3325" i="1"/>
  <c r="I3324" i="1"/>
  <c r="I330" i="1"/>
  <c r="I719" i="1"/>
  <c r="I2250" i="1"/>
  <c r="I865" i="1"/>
  <c r="I427" i="1"/>
  <c r="I510" i="1"/>
  <c r="I378" i="1"/>
  <c r="I2886" i="1"/>
  <c r="I2885" i="1"/>
  <c r="I3358" i="1"/>
  <c r="I795" i="1"/>
  <c r="I919" i="1"/>
  <c r="I402" i="1"/>
  <c r="I3384" i="1"/>
  <c r="I124" i="1"/>
  <c r="I2896" i="1"/>
  <c r="I2894" i="1"/>
  <c r="I345" i="1"/>
  <c r="I263" i="1"/>
  <c r="I123" i="1"/>
  <c r="I423" i="1"/>
  <c r="I395" i="1"/>
  <c r="I3365" i="1"/>
  <c r="I1908" i="1"/>
  <c r="I58" i="1"/>
  <c r="I944" i="1"/>
  <c r="I57" i="1"/>
  <c r="I2338" i="1"/>
  <c r="I2342" i="1"/>
  <c r="I3392" i="1"/>
  <c r="I3335" i="1"/>
  <c r="I50" i="1"/>
  <c r="I3367" i="1"/>
  <c r="I47" i="1"/>
  <c r="I72" i="1"/>
  <c r="I71" i="1"/>
  <c r="I70" i="1"/>
  <c r="I452" i="1"/>
  <c r="I450" i="1"/>
  <c r="I413" i="1"/>
  <c r="I3380" i="1"/>
  <c r="I820" i="1"/>
  <c r="I655" i="1"/>
  <c r="I422" i="1"/>
  <c r="I421" i="1"/>
  <c r="I792" i="1"/>
  <c r="I411" i="1"/>
  <c r="I391" i="1"/>
  <c r="I3436" i="1"/>
  <c r="I3426" i="1"/>
  <c r="I818" i="1"/>
  <c r="I816" i="1"/>
  <c r="I917" i="1"/>
  <c r="I915" i="1"/>
  <c r="I2367" i="1"/>
  <c r="I812" i="1"/>
  <c r="I811" i="1"/>
  <c r="I2331" i="1"/>
  <c r="I913" i="1"/>
  <c r="I1522" i="1"/>
  <c r="I3327" i="1"/>
  <c r="I69" i="1"/>
  <c r="I118" i="1"/>
  <c r="I909" i="1"/>
  <c r="I907" i="1"/>
  <c r="I80" i="1"/>
  <c r="I348" i="1"/>
  <c r="I2337" i="1"/>
  <c r="I445" i="1"/>
  <c r="I444" i="1"/>
  <c r="I467" i="1"/>
  <c r="I3300" i="1"/>
  <c r="I386" i="1"/>
  <c r="I385" i="1"/>
  <c r="I401" i="1"/>
  <c r="I399" i="1"/>
  <c r="I2346" i="1"/>
  <c r="I117" i="1"/>
  <c r="I3418" i="1"/>
  <c r="I3376" i="1"/>
  <c r="I365" i="1"/>
  <c r="I3431" i="1"/>
  <c r="I465" i="1"/>
  <c r="I3389" i="1"/>
  <c r="I355" i="1"/>
  <c r="I347" i="1"/>
  <c r="I2311" i="1"/>
  <c r="I863" i="1"/>
  <c r="I2355" i="1"/>
  <c r="I3348" i="1"/>
  <c r="I3330" i="1"/>
  <c r="I2344" i="1"/>
  <c r="I2901" i="1"/>
  <c r="I326" i="1"/>
  <c r="I335" i="1"/>
  <c r="I269" i="1"/>
  <c r="I406" i="1"/>
  <c r="I405" i="1"/>
  <c r="I389" i="1"/>
  <c r="I114" i="1"/>
  <c r="I905" i="1"/>
  <c r="I3425" i="1"/>
  <c r="I362" i="1"/>
  <c r="I361" i="1"/>
  <c r="I2307" i="1"/>
  <c r="I2349" i="1"/>
  <c r="I2348" i="1"/>
  <c r="I585" i="1"/>
  <c r="I3428" i="1"/>
  <c r="I2167" i="1"/>
  <c r="I2165" i="1"/>
  <c r="I2163" i="1"/>
  <c r="I3056" i="1"/>
  <c r="I3054" i="1"/>
  <c r="I2983" i="1"/>
  <c r="I2981" i="1"/>
  <c r="I2979" i="1"/>
  <c r="I2977" i="1"/>
  <c r="I1145" i="1"/>
  <c r="I383" i="1"/>
  <c r="I382" i="1"/>
  <c r="I2750" i="1"/>
  <c r="I2792" i="1"/>
  <c r="I2790" i="1"/>
  <c r="I3360" i="1"/>
  <c r="I1036" i="1"/>
  <c r="I1031" i="1"/>
  <c r="I1030" i="1"/>
  <c r="I851" i="1"/>
  <c r="I850" i="1"/>
  <c r="I849" i="1"/>
  <c r="I3313" i="1"/>
  <c r="I1045" i="1"/>
  <c r="I1044" i="1"/>
  <c r="I1749" i="1"/>
  <c r="I1716" i="1"/>
  <c r="I843" i="1"/>
  <c r="I1518" i="1"/>
  <c r="I3404" i="1"/>
  <c r="I957" i="1"/>
  <c r="I741" i="1"/>
  <c r="I842" i="1"/>
  <c r="I3159" i="1"/>
  <c r="I3154" i="1"/>
  <c r="I2201" i="1"/>
  <c r="I2994" i="1"/>
  <c r="I2137" i="1"/>
  <c r="I2987" i="1"/>
  <c r="I3078" i="1"/>
  <c r="I2481" i="1"/>
  <c r="I2477" i="1"/>
  <c r="I2473" i="1"/>
  <c r="I239" i="1"/>
  <c r="I415" i="1"/>
  <c r="I2464" i="1"/>
  <c r="I2462" i="1"/>
  <c r="I230" i="1"/>
  <c r="I228" i="1"/>
  <c r="I224" i="1"/>
  <c r="I2453" i="1"/>
  <c r="I210" i="1"/>
  <c r="I2443" i="1"/>
  <c r="I201" i="1"/>
  <c r="I526" i="1"/>
  <c r="I525" i="1"/>
  <c r="I538" i="1"/>
  <c r="I537" i="1"/>
  <c r="I549" i="1"/>
  <c r="I548" i="1"/>
  <c r="I3157" i="1"/>
  <c r="I3156" i="1"/>
  <c r="I199" i="1"/>
  <c r="I194" i="1"/>
  <c r="I192" i="1"/>
  <c r="I190" i="1"/>
  <c r="I174" i="1"/>
  <c r="I2434" i="1"/>
  <c r="I2430" i="1"/>
  <c r="I172" i="1"/>
  <c r="I546" i="1"/>
  <c r="I545" i="1"/>
  <c r="I2972" i="1"/>
  <c r="I2971" i="1"/>
  <c r="I2423" i="1"/>
  <c r="I160" i="1"/>
  <c r="I409" i="1"/>
  <c r="I575" i="1"/>
  <c r="I573" i="1"/>
  <c r="I3084" i="1"/>
  <c r="I3082" i="1"/>
  <c r="I3076" i="1"/>
  <c r="I86" i="1"/>
  <c r="I85" i="1"/>
  <c r="I148" i="1"/>
  <c r="I101" i="1"/>
  <c r="I731" i="1"/>
  <c r="I615" i="1"/>
  <c r="I1137" i="1"/>
  <c r="I1136" i="1"/>
  <c r="I3408" i="1"/>
  <c r="I44" i="1"/>
  <c r="I888" i="1"/>
  <c r="I595" i="1"/>
  <c r="I43" i="1"/>
  <c r="I706" i="1"/>
  <c r="I542" i="1"/>
  <c r="I541" i="1"/>
  <c r="I2968" i="1"/>
  <c r="I2967" i="1"/>
  <c r="I536" i="1"/>
  <c r="I535" i="1"/>
  <c r="I686" i="1"/>
  <c r="I339" i="1"/>
  <c r="I661" i="1"/>
  <c r="I3420" i="1"/>
  <c r="I705" i="1"/>
  <c r="I40" i="1"/>
  <c r="I39" i="1"/>
  <c r="I760" i="1"/>
  <c r="I1692" i="1"/>
  <c r="I703" i="1"/>
  <c r="I717" i="1"/>
  <c r="I744" i="1"/>
  <c r="I3341" i="1"/>
  <c r="I620" i="1"/>
  <c r="I660" i="1"/>
  <c r="I3410" i="1"/>
  <c r="I3345" i="1"/>
  <c r="I653" i="1"/>
  <c r="I3437" i="1"/>
  <c r="I3422" i="1"/>
  <c r="I3353" i="1"/>
  <c r="I3371" i="1"/>
  <c r="I98" i="1"/>
  <c r="I780" i="1"/>
  <c r="I645" i="1"/>
  <c r="I663" i="1"/>
  <c r="I779" i="1"/>
  <c r="I3351" i="1"/>
  <c r="I772" i="1"/>
  <c r="I771" i="1"/>
  <c r="I759" i="1"/>
  <c r="I734" i="1"/>
  <c r="I3406" i="1"/>
  <c r="I722" i="1"/>
  <c r="I887" i="1"/>
  <c r="I752" i="1"/>
  <c r="I729" i="1"/>
  <c r="I733" i="1"/>
  <c r="I901" i="1"/>
  <c r="I751" i="1"/>
  <c r="I726" i="1"/>
  <c r="I608" i="1"/>
  <c r="I883" i="1"/>
  <c r="I721" i="1"/>
  <c r="I900" i="1"/>
  <c r="I749" i="1"/>
  <c r="I96" i="1"/>
  <c r="I3349" i="1"/>
  <c r="I601" i="1"/>
  <c r="I690" i="1"/>
  <c r="I999" i="1"/>
  <c r="I2956" i="1"/>
  <c r="I2954" i="1"/>
  <c r="I2948" i="1"/>
  <c r="I2946" i="1"/>
  <c r="I2480" i="1"/>
  <c r="I2476" i="1"/>
  <c r="I2472" i="1"/>
  <c r="I238" i="1"/>
  <c r="I3317" i="1"/>
  <c r="I3064" i="1"/>
  <c r="I2463" i="1"/>
  <c r="I2461" i="1"/>
  <c r="I229" i="1"/>
  <c r="I227" i="1"/>
  <c r="I223" i="1"/>
  <c r="I2452" i="1"/>
  <c r="I209" i="1"/>
  <c r="I2442" i="1"/>
  <c r="I200" i="1"/>
  <c r="I198" i="1"/>
  <c r="I193" i="1"/>
  <c r="I191" i="1"/>
  <c r="I189" i="1"/>
  <c r="I173" i="1"/>
  <c r="I2433" i="1"/>
  <c r="I2429" i="1"/>
  <c r="I171" i="1"/>
  <c r="I3022" i="1"/>
  <c r="I3020" i="1"/>
  <c r="I487" i="1"/>
  <c r="I1065" i="1"/>
  <c r="I2422" i="1"/>
  <c r="I2589" i="1"/>
  <c r="I2587" i="1"/>
  <c r="I2583" i="1"/>
  <c r="I2575" i="1"/>
  <c r="I2567" i="1"/>
  <c r="I3074" i="1"/>
  <c r="I2565" i="1"/>
  <c r="I2563" i="1"/>
  <c r="I499" i="1"/>
  <c r="I497" i="1"/>
  <c r="I495" i="1"/>
  <c r="I493" i="1"/>
  <c r="I2540" i="1"/>
  <c r="I2538" i="1"/>
  <c r="I2534" i="1"/>
  <c r="I2532" i="1"/>
  <c r="I2530" i="1"/>
  <c r="I2526" i="1"/>
  <c r="I159" i="1"/>
  <c r="I2514" i="1"/>
  <c r="I3167" i="1"/>
  <c r="I3165" i="1"/>
  <c r="I2617" i="1"/>
  <c r="I2964" i="1"/>
  <c r="I2962" i="1"/>
  <c r="I2960" i="1"/>
  <c r="I2958" i="1"/>
  <c r="I135" i="1"/>
  <c r="I873" i="1"/>
  <c r="I133" i="1"/>
  <c r="I2966" i="1"/>
  <c r="I2756" i="1"/>
  <c r="I2261" i="1"/>
  <c r="I2808" i="1"/>
  <c r="I2806" i="1"/>
  <c r="I2248" i="1"/>
  <c r="I2246" i="1"/>
  <c r="I2614" i="1"/>
  <c r="I3232" i="1"/>
  <c r="I3178" i="1"/>
  <c r="I685" i="1"/>
  <c r="I3277" i="1"/>
  <c r="I2172" i="1"/>
  <c r="I3026" i="1"/>
  <c r="I3024" i="1"/>
  <c r="I3060" i="1"/>
  <c r="I3058" i="1"/>
  <c r="I3055" i="1"/>
  <c r="I3053" i="1"/>
  <c r="I131" i="1"/>
  <c r="I129" i="1"/>
  <c r="I1176" i="1"/>
  <c r="I530" i="1"/>
  <c r="I529" i="1"/>
  <c r="I528" i="1"/>
  <c r="I527" i="1"/>
  <c r="I3291" i="1"/>
  <c r="I3289" i="1"/>
  <c r="I2012" i="1"/>
  <c r="I2010" i="1"/>
  <c r="I3050" i="1"/>
  <c r="I3048" i="1"/>
  <c r="I2882" i="1"/>
  <c r="I2881" i="1"/>
  <c r="I1993" i="1"/>
  <c r="I1990" i="1"/>
  <c r="I3138" i="1"/>
  <c r="I3136" i="1"/>
  <c r="I3126" i="1"/>
  <c r="I3124" i="1"/>
  <c r="I3118" i="1"/>
  <c r="I3116" i="1"/>
  <c r="I2791" i="1"/>
  <c r="I2789" i="1"/>
  <c r="I2780" i="1"/>
  <c r="I2778" i="1"/>
  <c r="I3287" i="1"/>
  <c r="I3285" i="1"/>
  <c r="I524" i="1"/>
  <c r="I583" i="1"/>
  <c r="I2764" i="1"/>
  <c r="I2762" i="1"/>
  <c r="I2638" i="1"/>
  <c r="I2636" i="1"/>
  <c r="I1888" i="1"/>
  <c r="I1887" i="1"/>
  <c r="I289" i="1"/>
  <c r="I1771" i="1"/>
  <c r="I1769" i="1"/>
  <c r="I2634" i="1"/>
  <c r="I1751" i="1"/>
  <c r="I2632" i="1"/>
  <c r="I1746" i="1"/>
  <c r="I2741" i="1"/>
  <c r="I1736" i="1"/>
  <c r="I1734" i="1"/>
  <c r="I1732" i="1"/>
  <c r="I2736" i="1"/>
  <c r="I486" i="1"/>
  <c r="I2626" i="1"/>
  <c r="I2620" i="1"/>
  <c r="I1709" i="1"/>
  <c r="I1708" i="1"/>
  <c r="I1705" i="1"/>
  <c r="I1704" i="1"/>
  <c r="I1129" i="1"/>
  <c r="I1128" i="1"/>
  <c r="I523" i="1"/>
  <c r="I1027" i="1"/>
  <c r="I419" i="1"/>
  <c r="I3391" i="1"/>
  <c r="I275" i="1"/>
  <c r="I1015" i="1"/>
  <c r="I848" i="1"/>
  <c r="I847" i="1"/>
  <c r="I846" i="1"/>
  <c r="I845" i="1"/>
  <c r="I844" i="1"/>
  <c r="I3080" i="1"/>
  <c r="I3088" i="1"/>
  <c r="I718" i="1"/>
  <c r="I3163" i="1"/>
  <c r="I3042" i="1"/>
  <c r="I3040" i="1"/>
  <c r="I3100" i="1"/>
  <c r="I3098" i="1"/>
  <c r="I3155" i="1"/>
  <c r="I481" i="1"/>
  <c r="I480" i="1"/>
  <c r="I479" i="1"/>
  <c r="I473" i="1"/>
  <c r="I707" i="1"/>
  <c r="I808" i="1"/>
  <c r="I3297" i="1"/>
  <c r="I3295" i="1"/>
  <c r="I3322" i="1"/>
  <c r="I577" i="1"/>
  <c r="I578" i="1"/>
  <c r="I346" i="1"/>
  <c r="I63" i="1"/>
  <c r="I515" i="1"/>
  <c r="I593" i="1"/>
  <c r="I2754" i="1"/>
  <c r="I76" i="1"/>
  <c r="I75" i="1"/>
  <c r="I74" i="1"/>
  <c r="I2301" i="1"/>
  <c r="I53" i="1"/>
  <c r="I425" i="1"/>
  <c r="I424" i="1"/>
  <c r="I829" i="1"/>
  <c r="I827" i="1"/>
  <c r="I2859" i="1"/>
  <c r="I2857" i="1"/>
  <c r="I2855" i="1"/>
  <c r="I2853" i="1"/>
  <c r="I621" i="1"/>
  <c r="I456" i="1"/>
  <c r="I2906" i="1"/>
  <c r="I597" i="1"/>
  <c r="I83" i="1"/>
  <c r="I291" i="1"/>
  <c r="I715" i="1"/>
  <c r="I2893" i="1"/>
  <c r="I350" i="1"/>
  <c r="I2375" i="1"/>
  <c r="I2373" i="1"/>
  <c r="I2372" i="1"/>
  <c r="I3303" i="1"/>
  <c r="I49" i="1"/>
  <c r="I2875" i="1"/>
  <c r="I3329" i="1"/>
  <c r="I508" i="1"/>
  <c r="I592" i="1"/>
  <c r="I3306" i="1"/>
  <c r="I3305" i="1"/>
  <c r="I862" i="1"/>
  <c r="I448" i="1"/>
  <c r="I791" i="1"/>
  <c r="I1560" i="1"/>
  <c r="I104" i="1"/>
  <c r="I2891" i="1"/>
  <c r="I65" i="1"/>
  <c r="I2329" i="1"/>
  <c r="I789" i="1"/>
  <c r="I3432" i="1"/>
  <c r="I815" i="1"/>
  <c r="I443" i="1"/>
  <c r="I55" i="1"/>
  <c r="I366" i="1"/>
  <c r="I3319" i="1"/>
  <c r="I384" i="1"/>
  <c r="I364" i="1"/>
  <c r="I824" i="1"/>
  <c r="I3318" i="1"/>
  <c r="I442" i="1"/>
  <c r="I343" i="1"/>
  <c r="I3374" i="1"/>
  <c r="I3357" i="1"/>
  <c r="I766" i="1"/>
  <c r="I764" i="1"/>
  <c r="I3361" i="1"/>
  <c r="I3337" i="1"/>
  <c r="I3332" i="1"/>
  <c r="I2332" i="1"/>
  <c r="I2326" i="1"/>
  <c r="I823" i="1"/>
  <c r="I2888" i="1"/>
  <c r="I329" i="1"/>
  <c r="I272" i="1"/>
  <c r="I328" i="1"/>
  <c r="I334" i="1"/>
  <c r="I270" i="1"/>
  <c r="I417" i="1"/>
  <c r="I434" i="1"/>
  <c r="I3368" i="1"/>
  <c r="I3340" i="1"/>
  <c r="I380" i="1"/>
  <c r="I360" i="1"/>
  <c r="I2310" i="1"/>
  <c r="I2308" i="1"/>
  <c r="I580" i="1"/>
  <c r="I579" i="1"/>
  <c r="I566" i="1"/>
  <c r="I563" i="1"/>
  <c r="I596" i="1"/>
  <c r="I586" i="1"/>
  <c r="I3427" i="1"/>
  <c r="I147" i="1"/>
  <c r="I2270" i="1"/>
  <c r="I3168" i="1"/>
  <c r="I2258" i="1"/>
  <c r="I2663" i="1"/>
  <c r="I2257" i="1"/>
  <c r="I2662" i="1"/>
  <c r="I2256" i="1"/>
  <c r="I2661" i="1"/>
  <c r="I2660" i="1"/>
  <c r="I2255" i="1"/>
  <c r="I931" i="1"/>
  <c r="I929" i="1"/>
  <c r="I927" i="1"/>
  <c r="I1168" i="1"/>
  <c r="I2997" i="1"/>
  <c r="I2217" i="1"/>
  <c r="I2200" i="1"/>
  <c r="I2993" i="1"/>
  <c r="I2138" i="1"/>
  <c r="I2136" i="1"/>
  <c r="I2657" i="1"/>
  <c r="I2656" i="1"/>
  <c r="I2132" i="1"/>
  <c r="I2131" i="1"/>
  <c r="I2989" i="1"/>
  <c r="I2397" i="1"/>
  <c r="I2843" i="1"/>
  <c r="I574" i="1"/>
  <c r="I572" i="1"/>
  <c r="I2986" i="1"/>
  <c r="I3083" i="1"/>
  <c r="I3081" i="1"/>
  <c r="I3077" i="1"/>
  <c r="I3075" i="1"/>
  <c r="I874" i="1"/>
  <c r="I1763" i="1"/>
  <c r="I1762" i="1"/>
  <c r="I2665" i="1"/>
  <c r="I2664" i="1"/>
  <c r="I1041" i="1"/>
  <c r="I1040" i="1"/>
  <c r="I393" i="1"/>
  <c r="I2396" i="1"/>
  <c r="I2393" i="1"/>
  <c r="I2392" i="1"/>
  <c r="I88" i="1"/>
  <c r="I1363" i="1"/>
  <c r="I390" i="1"/>
  <c r="I2749" i="1"/>
  <c r="I1466" i="1"/>
  <c r="I1465" i="1"/>
  <c r="I689" i="1"/>
  <c r="I249" i="1"/>
  <c r="I2485" i="1"/>
  <c r="I2596" i="1"/>
  <c r="I2584" i="1"/>
  <c r="I2572" i="1"/>
  <c r="I2470" i="1"/>
  <c r="I2570" i="1"/>
  <c r="I246" i="1"/>
  <c r="I243" i="1"/>
  <c r="I2560" i="1"/>
  <c r="I2558" i="1"/>
  <c r="I2459" i="1"/>
  <c r="I2450" i="1"/>
  <c r="I205" i="1"/>
  <c r="I2445" i="1"/>
  <c r="I2552" i="1"/>
  <c r="I2545" i="1"/>
  <c r="I196" i="1"/>
  <c r="I2543" i="1"/>
  <c r="I185" i="1"/>
  <c r="I2535" i="1"/>
  <c r="I338" i="1"/>
  <c r="I2438" i="1"/>
  <c r="I176" i="1"/>
  <c r="I2427" i="1"/>
  <c r="I2523" i="1"/>
  <c r="I2420" i="1"/>
  <c r="I165" i="1"/>
  <c r="I162" i="1"/>
  <c r="I2517" i="1"/>
  <c r="I2417" i="1"/>
  <c r="I2515" i="1"/>
  <c r="I2511" i="1"/>
  <c r="I2411" i="1"/>
  <c r="I2388" i="1"/>
  <c r="I2386" i="1"/>
  <c r="I2381" i="1"/>
  <c r="I2379" i="1"/>
  <c r="I32" i="1"/>
  <c r="I607" i="1"/>
  <c r="I605" i="1"/>
  <c r="I896" i="1"/>
  <c r="I3150" i="1"/>
  <c r="I3073" i="1"/>
  <c r="I2755" i="1"/>
  <c r="I3063" i="1"/>
  <c r="I3169" i="1"/>
  <c r="I3166" i="1"/>
  <c r="I3164" i="1"/>
  <c r="I2807" i="1"/>
  <c r="I2805" i="1"/>
  <c r="I2247" i="1"/>
  <c r="I2245" i="1"/>
  <c r="I3160" i="1"/>
  <c r="I2955" i="1"/>
  <c r="I2953" i="1"/>
  <c r="I669" i="1"/>
  <c r="I668" i="1"/>
  <c r="I2985" i="1"/>
  <c r="I3006" i="1"/>
  <c r="I3271" i="1"/>
  <c r="I2984" i="1"/>
  <c r="I2196" i="1"/>
  <c r="I2195" i="1"/>
  <c r="I3003" i="1"/>
  <c r="I3002" i="1"/>
  <c r="I3158" i="1"/>
  <c r="I2616" i="1"/>
  <c r="I2615" i="1"/>
  <c r="I2173" i="1"/>
  <c r="I2166" i="1"/>
  <c r="I2164" i="1"/>
  <c r="I2162" i="1"/>
  <c r="I3316" i="1"/>
  <c r="I2134" i="1"/>
  <c r="I3025" i="1"/>
  <c r="I3023" i="1"/>
  <c r="I2111" i="1"/>
  <c r="I3059" i="1"/>
  <c r="I3057" i="1"/>
  <c r="I2963" i="1"/>
  <c r="I2961" i="1"/>
  <c r="I2959" i="1"/>
  <c r="I2957" i="1"/>
  <c r="I2947" i="1"/>
  <c r="I2945" i="1"/>
  <c r="I130" i="1"/>
  <c r="I128" i="1"/>
  <c r="I2988" i="1"/>
  <c r="I1175" i="1"/>
  <c r="I498" i="1"/>
  <c r="I496" i="1"/>
  <c r="I3290" i="1"/>
  <c r="I3288" i="1"/>
  <c r="I2011" i="1"/>
  <c r="I2009" i="1"/>
  <c r="I2008" i="1"/>
  <c r="I2839" i="1"/>
  <c r="I2007" i="1"/>
  <c r="I3049" i="1"/>
  <c r="I3047" i="1"/>
  <c r="I3414" i="1"/>
  <c r="I494" i="1"/>
  <c r="I492" i="1"/>
  <c r="I458" i="1"/>
  <c r="I2319" i="1"/>
  <c r="I3137" i="1"/>
  <c r="I3135" i="1"/>
  <c r="I3125" i="1"/>
  <c r="I3123" i="1"/>
  <c r="I3117" i="1"/>
  <c r="I3115" i="1"/>
  <c r="I2779" i="1"/>
  <c r="I2777" i="1"/>
  <c r="I3286" i="1"/>
  <c r="I3284" i="1"/>
  <c r="I2982" i="1"/>
  <c r="I2999" i="1"/>
  <c r="I2980" i="1"/>
  <c r="I2978" i="1"/>
  <c r="I2976" i="1"/>
  <c r="I2975" i="1"/>
  <c r="I1939" i="1"/>
  <c r="I1938" i="1"/>
  <c r="I1937" i="1"/>
  <c r="I1936" i="1"/>
  <c r="I1034" i="1"/>
  <c r="I134" i="1"/>
  <c r="I2763" i="1"/>
  <c r="I2761" i="1"/>
  <c r="I2865" i="1"/>
  <c r="I2637" i="1"/>
  <c r="I2635" i="1"/>
  <c r="I290" i="1"/>
  <c r="I2837" i="1"/>
  <c r="I3144" i="1"/>
  <c r="I2835" i="1"/>
  <c r="I1844" i="1"/>
  <c r="I3143" i="1"/>
  <c r="I2832" i="1"/>
  <c r="I3142" i="1"/>
  <c r="I1841" i="1"/>
  <c r="I3140" i="1"/>
  <c r="I2820" i="1"/>
  <c r="I3139" i="1"/>
  <c r="I2819" i="1"/>
  <c r="I1837" i="1"/>
  <c r="I3182" i="1"/>
  <c r="I2817" i="1"/>
  <c r="I1835" i="1"/>
  <c r="I3181" i="1"/>
  <c r="I2815" i="1"/>
  <c r="I1827" i="1"/>
  <c r="I1826" i="1"/>
  <c r="I1825" i="1"/>
  <c r="I1824" i="1"/>
  <c r="I3180" i="1"/>
  <c r="I3179" i="1"/>
  <c r="I2814" i="1"/>
  <c r="I2813" i="1"/>
  <c r="I1823" i="1"/>
  <c r="I1818" i="1"/>
  <c r="I1770" i="1"/>
  <c r="I1768" i="1"/>
  <c r="I2633" i="1"/>
  <c r="I2631" i="1"/>
  <c r="I1745" i="1"/>
  <c r="I1735" i="1"/>
  <c r="I1733" i="1"/>
  <c r="I1731" i="1"/>
  <c r="I3021" i="1"/>
  <c r="I2735" i="1"/>
  <c r="I1139" i="1"/>
  <c r="I1138" i="1"/>
  <c r="I2625" i="1"/>
  <c r="I2619" i="1"/>
  <c r="I1020" i="1"/>
  <c r="I3328" i="1"/>
  <c r="I284" i="1"/>
  <c r="I1144" i="1"/>
  <c r="I1017" i="1"/>
  <c r="I890" i="1"/>
  <c r="I1174" i="1"/>
  <c r="I800" i="1"/>
  <c r="I2864" i="1"/>
  <c r="I1374" i="1"/>
  <c r="I274" i="1"/>
  <c r="I273" i="1"/>
  <c r="I1004" i="1"/>
  <c r="I132" i="1"/>
  <c r="I1151" i="1"/>
  <c r="I1149" i="1"/>
  <c r="I1147" i="1"/>
  <c r="I1171" i="1"/>
  <c r="I3019" i="1"/>
  <c r="I892" i="1"/>
  <c r="I3409" i="1"/>
  <c r="I2287" i="1"/>
  <c r="I3283" i="1"/>
  <c r="I250" i="1"/>
  <c r="I248" i="1"/>
  <c r="I2486" i="1"/>
  <c r="I2484" i="1"/>
  <c r="I520" i="1"/>
  <c r="I2597" i="1"/>
  <c r="I2585" i="1"/>
  <c r="I2573" i="1"/>
  <c r="I2471" i="1"/>
  <c r="I2469" i="1"/>
  <c r="I2571" i="1"/>
  <c r="I146" i="1"/>
  <c r="I145" i="1"/>
  <c r="I27" i="1"/>
  <c r="I247" i="1"/>
  <c r="I245" i="1"/>
  <c r="I244" i="1"/>
  <c r="I242" i="1"/>
  <c r="I2266" i="1"/>
  <c r="I519" i="1"/>
  <c r="I2260" i="1"/>
  <c r="I2252" i="1"/>
  <c r="I2251" i="1"/>
  <c r="I2240" i="1"/>
  <c r="I2239" i="1"/>
  <c r="I2238" i="1"/>
  <c r="I2237" i="1"/>
  <c r="I2236" i="1"/>
  <c r="I3280" i="1"/>
  <c r="I3279" i="1"/>
  <c r="I3278" i="1"/>
  <c r="I2206" i="1"/>
  <c r="I2205" i="1"/>
  <c r="I2204" i="1"/>
  <c r="I2203" i="1"/>
  <c r="I3276" i="1"/>
  <c r="I2202" i="1"/>
  <c r="I3275" i="1"/>
  <c r="I3274" i="1"/>
  <c r="I3273" i="1"/>
  <c r="I3272" i="1"/>
  <c r="I3005" i="1"/>
  <c r="I3004" i="1"/>
  <c r="I2199" i="1"/>
  <c r="I2198" i="1"/>
  <c r="I2197" i="1"/>
  <c r="I2992" i="1"/>
  <c r="I2185" i="1"/>
  <c r="I2184" i="1"/>
  <c r="I2183" i="1"/>
  <c r="I2182" i="1"/>
  <c r="I2181" i="1"/>
  <c r="I2180" i="1"/>
  <c r="I2179" i="1"/>
  <c r="I2178" i="1"/>
  <c r="I2561" i="1"/>
  <c r="I2559" i="1"/>
  <c r="I2460" i="1"/>
  <c r="I2458" i="1"/>
  <c r="I3270" i="1"/>
  <c r="I3269" i="1"/>
  <c r="I2451" i="1"/>
  <c r="I2449" i="1"/>
  <c r="I2123" i="1"/>
  <c r="I2119" i="1"/>
  <c r="I2118" i="1"/>
  <c r="I2117" i="1"/>
  <c r="I3268" i="1"/>
  <c r="I514" i="1"/>
  <c r="I516" i="1"/>
  <c r="I2753" i="1"/>
  <c r="I2094" i="1"/>
  <c r="I3267" i="1"/>
  <c r="I3266" i="1"/>
  <c r="I3265" i="1"/>
  <c r="I3264" i="1"/>
  <c r="I3263" i="1"/>
  <c r="I206" i="1"/>
  <c r="I204" i="1"/>
  <c r="I2446" i="1"/>
  <c r="I2444" i="1"/>
  <c r="I2553" i="1"/>
  <c r="I2546" i="1"/>
  <c r="I3041" i="1"/>
  <c r="I3039" i="1"/>
  <c r="I3099" i="1"/>
  <c r="I3097" i="1"/>
  <c r="I3087" i="1"/>
  <c r="I3079" i="1"/>
  <c r="I3262" i="1"/>
  <c r="I1950" i="1"/>
  <c r="I3261" i="1"/>
  <c r="I3260" i="1"/>
  <c r="I1949" i="1"/>
  <c r="I3259" i="1"/>
  <c r="I1940" i="1"/>
  <c r="I3258" i="1"/>
  <c r="I197" i="1"/>
  <c r="I195" i="1"/>
  <c r="I2544" i="1"/>
  <c r="I186" i="1"/>
  <c r="I184" i="1"/>
  <c r="I2536" i="1"/>
  <c r="I1843" i="1"/>
  <c r="I1840" i="1"/>
  <c r="I1838" i="1"/>
  <c r="I1834" i="1"/>
  <c r="I1831" i="1"/>
  <c r="I1828" i="1"/>
  <c r="I1820" i="1"/>
  <c r="I2439" i="1"/>
  <c r="I2437" i="1"/>
  <c r="I175" i="1"/>
  <c r="I2428" i="1"/>
  <c r="I2426" i="1"/>
  <c r="I2524" i="1"/>
  <c r="I2421" i="1"/>
  <c r="I2419" i="1"/>
  <c r="I166" i="1"/>
  <c r="I164" i="1"/>
  <c r="I163" i="1"/>
  <c r="I161" i="1"/>
  <c r="I2518" i="1"/>
  <c r="I2418" i="1"/>
  <c r="I2416" i="1"/>
  <c r="I2516" i="1"/>
  <c r="I2512" i="1"/>
  <c r="I2510" i="1"/>
  <c r="I2412" i="1"/>
  <c r="I2410" i="1"/>
  <c r="I3238" i="1"/>
  <c r="I2550" i="1"/>
  <c r="I2548" i="1"/>
  <c r="I3405" i="1"/>
  <c r="I2409" i="1"/>
  <c r="I739" i="1"/>
  <c r="I127" i="1"/>
  <c r="I930" i="1"/>
  <c r="I928" i="1"/>
  <c r="I926" i="1"/>
  <c r="I1167" i="1"/>
  <c r="I970" i="1"/>
  <c r="I973" i="1"/>
  <c r="I144" i="1"/>
  <c r="I949" i="1"/>
  <c r="I964" i="1"/>
  <c r="I965" i="1"/>
  <c r="I948" i="1"/>
  <c r="I879" i="1"/>
  <c r="I2734" i="1"/>
  <c r="I2612" i="1"/>
  <c r="I2733" i="1"/>
  <c r="I2611" i="1"/>
  <c r="I2610" i="1"/>
  <c r="I374" i="1"/>
  <c r="I373" i="1"/>
  <c r="I372" i="1"/>
  <c r="I2387" i="1"/>
  <c r="I945" i="1"/>
  <c r="I1035" i="1"/>
  <c r="I1033" i="1"/>
  <c r="I2732" i="1"/>
  <c r="I2609" i="1"/>
  <c r="I2608" i="1"/>
  <c r="I2905" i="1"/>
  <c r="I3347" i="1"/>
  <c r="I111" i="1"/>
  <c r="I1832" i="1"/>
  <c r="I1830" i="1"/>
  <c r="I3336" i="1"/>
  <c r="I177" i="1"/>
  <c r="I31" i="1"/>
  <c r="I860" i="1"/>
  <c r="I858" i="1"/>
  <c r="I856" i="1"/>
  <c r="I854" i="1"/>
  <c r="I852" i="1"/>
  <c r="I2498" i="1"/>
  <c r="I2496" i="1"/>
  <c r="I2495" i="1"/>
  <c r="I2492" i="1"/>
  <c r="I2490" i="1"/>
  <c r="I2919" i="1"/>
  <c r="I2917" i="1"/>
  <c r="I2916" i="1"/>
  <c r="I2913" i="1"/>
  <c r="I2911" i="1"/>
  <c r="I2935" i="1"/>
  <c r="I2933" i="1"/>
  <c r="I2931" i="1"/>
  <c r="I2929" i="1"/>
  <c r="I2927" i="1"/>
  <c r="I100" i="1"/>
  <c r="I454" i="1"/>
  <c r="I1066" i="1"/>
  <c r="I1064" i="1"/>
  <c r="I2731" i="1"/>
  <c r="I2607" i="1"/>
  <c r="I3342" i="1"/>
  <c r="I778" i="1"/>
  <c r="I777" i="1"/>
  <c r="I770" i="1"/>
  <c r="I769" i="1"/>
  <c r="I891" i="1"/>
  <c r="I2403" i="1"/>
  <c r="I2385" i="1"/>
  <c r="I453" i="1"/>
  <c r="I451" i="1"/>
  <c r="I105" i="1"/>
  <c r="I110" i="1"/>
  <c r="I742" i="1"/>
  <c r="I2341" i="1"/>
  <c r="I3433" i="1"/>
  <c r="I3378" i="1"/>
  <c r="I2606" i="1"/>
  <c r="I2604" i="1"/>
  <c r="I2605" i="1"/>
  <c r="I889" i="1"/>
  <c r="I2908" i="1"/>
  <c r="I2316" i="1"/>
  <c r="I64" i="1"/>
  <c r="I2374" i="1"/>
  <c r="I692" i="1"/>
  <c r="I691" i="1"/>
  <c r="I714" i="1"/>
  <c r="I2315" i="1"/>
  <c r="I2312" i="1"/>
  <c r="I750" i="1"/>
  <c r="I2730" i="1"/>
  <c r="I2603" i="1"/>
  <c r="I2602" i="1"/>
  <c r="I725" i="1"/>
  <c r="I606" i="1"/>
  <c r="I2889" i="1"/>
  <c r="I1423" i="1"/>
  <c r="I825" i="1"/>
  <c r="I956" i="1"/>
  <c r="I757" i="1"/>
  <c r="I897" i="1"/>
  <c r="I895" i="1"/>
  <c r="I363" i="1"/>
  <c r="I2354" i="1"/>
  <c r="I2336" i="1"/>
  <c r="I2353" i="1"/>
  <c r="I2334" i="1"/>
  <c r="I740" i="1"/>
  <c r="I709" i="1"/>
  <c r="I756" i="1"/>
  <c r="I720" i="1"/>
  <c r="I95" i="1"/>
  <c r="I1009" i="1"/>
  <c r="I1011" i="1"/>
  <c r="I1006" i="1"/>
  <c r="I438" i="1"/>
  <c r="I437" i="1"/>
  <c r="I436" i="1"/>
  <c r="I435" i="1"/>
  <c r="I1236" i="1"/>
  <c r="I1234" i="1"/>
  <c r="I867" i="1"/>
  <c r="I785" i="1"/>
  <c r="I2309" i="1"/>
  <c r="I2405" i="1"/>
  <c r="I2380" i="1"/>
  <c r="I2378" i="1"/>
  <c r="I2302" i="1"/>
  <c r="I102" i="1"/>
  <c r="I471" i="1"/>
  <c r="I470" i="1"/>
  <c r="I476" i="1"/>
  <c r="I469" i="1"/>
  <c r="I468" i="1"/>
  <c r="I400" i="1"/>
  <c r="I2965" i="1"/>
  <c r="I231" i="1"/>
  <c r="I2441" i="1"/>
  <c r="I2551" i="1"/>
  <c r="I2549" i="1"/>
  <c r="I416" i="1"/>
  <c r="I1029" i="1"/>
  <c r="I997" i="1"/>
  <c r="I996" i="1"/>
  <c r="I1023" i="1"/>
  <c r="I1025" i="1"/>
  <c r="I1021" i="1"/>
  <c r="I1019" i="1"/>
  <c r="I1016" i="1"/>
  <c r="I1014" i="1"/>
  <c r="I1012" i="1"/>
  <c r="I1008" i="1"/>
  <c r="I1010" i="1"/>
  <c r="I1005" i="1"/>
  <c r="I1003" i="1"/>
  <c r="I1001" i="1"/>
  <c r="I1000" i="1"/>
  <c r="I998" i="1"/>
  <c r="I484" i="1"/>
  <c r="I1002" i="1"/>
  <c r="I3444" i="1" l="1"/>
  <c r="I3445" i="1" s="1"/>
  <c r="T1010" i="1"/>
  <c r="AK1010" i="1" s="1"/>
  <c r="T1023" i="1"/>
  <c r="AK1023" i="1" s="1"/>
  <c r="T231" i="1"/>
  <c r="AK231" i="1" s="1"/>
  <c r="T102" i="1"/>
  <c r="AK102" i="1" s="1"/>
  <c r="T1234" i="1"/>
  <c r="AK1234" i="1" s="1"/>
  <c r="T1009" i="1"/>
  <c r="AK1009" i="1" s="1"/>
  <c r="T2336" i="1"/>
  <c r="AK2336" i="1" s="1"/>
  <c r="T1423" i="1"/>
  <c r="AK1423" i="1" s="1"/>
  <c r="T2312" i="1"/>
  <c r="AK2312" i="1" s="1"/>
  <c r="T2908" i="1"/>
  <c r="AK2908" i="1" s="1"/>
  <c r="T742" i="1"/>
  <c r="AK742" i="1" s="1"/>
  <c r="T769" i="1"/>
  <c r="AK769" i="1" s="1"/>
  <c r="T1066" i="1"/>
  <c r="AK1066" i="1" s="1"/>
  <c r="T2911" i="1"/>
  <c r="AK2911" i="1" s="1"/>
  <c r="T2496" i="1"/>
  <c r="AK2496" i="1" s="1"/>
  <c r="T177" i="1"/>
  <c r="AK177" i="1" s="1"/>
  <c r="T2609" i="1"/>
  <c r="AK2609" i="1" s="1"/>
  <c r="T374" i="1"/>
  <c r="AK374" i="1" s="1"/>
  <c r="T965" i="1"/>
  <c r="AK965" i="1" s="1"/>
  <c r="T928" i="1"/>
  <c r="AK928" i="1" s="1"/>
  <c r="T3238" i="1"/>
  <c r="AK3238" i="1" s="1"/>
  <c r="T2518" i="1"/>
  <c r="AK2518" i="1" s="1"/>
  <c r="T2426" i="1"/>
  <c r="AK2426" i="1" s="1"/>
  <c r="T1834" i="1"/>
  <c r="AK1834" i="1" s="1"/>
  <c r="T195" i="1"/>
  <c r="AK195" i="1" s="1"/>
  <c r="T1950" i="1"/>
  <c r="AK1950" i="1" s="1"/>
  <c r="T2546" i="1"/>
  <c r="AK2546" i="1" s="1"/>
  <c r="T3265" i="1"/>
  <c r="AK3265" i="1" s="1"/>
  <c r="T2117" i="1"/>
  <c r="AK2117" i="1" s="1"/>
  <c r="T2458" i="1"/>
  <c r="AK2458" i="1" s="1"/>
  <c r="T2182" i="1"/>
  <c r="AK2182" i="1" s="1"/>
  <c r="T3004" i="1"/>
  <c r="AK3004" i="1" s="1"/>
  <c r="T2203" i="1"/>
  <c r="AK2203" i="1" s="1"/>
  <c r="T2237" i="1"/>
  <c r="AK2237" i="1" s="1"/>
  <c r="T2266" i="1"/>
  <c r="AK2266" i="1" s="1"/>
  <c r="T2571" i="1"/>
  <c r="AK2571" i="1" s="1"/>
  <c r="T2486" i="1"/>
  <c r="AK2486" i="1" s="1"/>
  <c r="T1171" i="1"/>
  <c r="AK1171" i="1" s="1"/>
  <c r="T1374" i="1"/>
  <c r="AK1374" i="1" s="1"/>
  <c r="T3328" i="1"/>
  <c r="AK3328" i="1" s="1"/>
  <c r="T1731" i="1"/>
  <c r="AK1731" i="1" s="1"/>
  <c r="T1818" i="1"/>
  <c r="AK1818" i="1" s="1"/>
  <c r="T1826" i="1"/>
  <c r="AK1826" i="1" s="1"/>
  <c r="T2819" i="1"/>
  <c r="AK2819" i="1" s="1"/>
  <c r="T1844" i="1"/>
  <c r="AK1844" i="1" s="1"/>
  <c r="T2761" i="1"/>
  <c r="AK2761" i="1" s="1"/>
  <c r="T2975" i="1"/>
  <c r="AK2975" i="1" s="1"/>
  <c r="T2777" i="1"/>
  <c r="AK2777" i="1" s="1"/>
  <c r="T2319" i="1"/>
  <c r="AK2319" i="1" s="1"/>
  <c r="T2839" i="1"/>
  <c r="AK2839" i="1" s="1"/>
  <c r="T1175" i="1"/>
  <c r="AK1175" i="1" s="1"/>
  <c r="T2961" i="1"/>
  <c r="AK2961" i="1" s="1"/>
  <c r="T3316" i="1"/>
  <c r="AK3316" i="1" s="1"/>
  <c r="T3002" i="1"/>
  <c r="AK3002" i="1" s="1"/>
  <c r="T668" i="1"/>
  <c r="AK668" i="1" s="1"/>
  <c r="T2807" i="1"/>
  <c r="AK2807" i="1" s="1"/>
  <c r="T896" i="1"/>
  <c r="AK896" i="1" s="1"/>
  <c r="T2411" i="1"/>
  <c r="AK2411" i="1" s="1"/>
  <c r="T2523" i="1"/>
  <c r="AK2523" i="1" s="1"/>
  <c r="T196" i="1"/>
  <c r="AK196" i="1" s="1"/>
  <c r="T2560" i="1"/>
  <c r="AK2560" i="1" s="1"/>
  <c r="T2485" i="1"/>
  <c r="AK2485" i="1" s="1"/>
  <c r="T88" i="1"/>
  <c r="AK88" i="1" s="1"/>
  <c r="T2665" i="1"/>
  <c r="AK2665" i="1" s="1"/>
  <c r="T2986" i="1"/>
  <c r="AK2986" i="1" s="1"/>
  <c r="T2656" i="1"/>
  <c r="AK2656" i="1" s="1"/>
  <c r="T1168" i="1"/>
  <c r="AK1168" i="1" s="1"/>
  <c r="T2662" i="1"/>
  <c r="AK2662" i="1" s="1"/>
  <c r="T586" i="1"/>
  <c r="AK586" i="1" s="1"/>
  <c r="T360" i="1"/>
  <c r="AK360" i="1" s="1"/>
  <c r="T328" i="1"/>
  <c r="AK328" i="1" s="1"/>
  <c r="T3337" i="1"/>
  <c r="AK3337" i="1" s="1"/>
  <c r="T3318" i="1"/>
  <c r="AK3318" i="1" s="1"/>
  <c r="T815" i="1"/>
  <c r="AK815" i="1" s="1"/>
  <c r="T791" i="1"/>
  <c r="AK791" i="1" s="1"/>
  <c r="T2875" i="1"/>
  <c r="AK2875" i="1" s="1"/>
  <c r="T715" i="1"/>
  <c r="AK715" i="1" s="1"/>
  <c r="T2855" i="1"/>
  <c r="AK2855" i="1" s="1"/>
  <c r="T2301" i="1"/>
  <c r="AK2301" i="1" s="1"/>
  <c r="T484" i="1"/>
  <c r="AK484" i="1" s="1"/>
  <c r="T1008" i="1"/>
  <c r="AK1008" i="1" s="1"/>
  <c r="T996" i="1"/>
  <c r="AK996" i="1" s="1"/>
  <c r="T2965" i="1"/>
  <c r="AK2965" i="1" s="1"/>
  <c r="T2302" i="1"/>
  <c r="AK2302" i="1" s="1"/>
  <c r="T1236" i="1"/>
  <c r="AK1236" i="1" s="1"/>
  <c r="T95" i="1"/>
  <c r="AK95" i="1" s="1"/>
  <c r="T2354" i="1"/>
  <c r="AK2354" i="1" s="1"/>
  <c r="T2889" i="1"/>
  <c r="AK2889" i="1" s="1"/>
  <c r="T2315" i="1"/>
  <c r="AK2315" i="1" s="1"/>
  <c r="T889" i="1"/>
  <c r="AK889" i="1" s="1"/>
  <c r="T110" i="1"/>
  <c r="AK110" i="1" s="1"/>
  <c r="T770" i="1"/>
  <c r="AK770" i="1" s="1"/>
  <c r="T454" i="1"/>
  <c r="AK454" i="1" s="1"/>
  <c r="T2913" i="1"/>
  <c r="AK2913" i="1" s="1"/>
  <c r="T2498" i="1"/>
  <c r="AK2498" i="1" s="1"/>
  <c r="T3336" i="1"/>
  <c r="AK3336" i="1" s="1"/>
  <c r="T2732" i="1"/>
  <c r="AK2732" i="1" s="1"/>
  <c r="T2610" i="1"/>
  <c r="AK2610" i="1" s="1"/>
  <c r="T964" i="1"/>
  <c r="AK964" i="1" s="1"/>
  <c r="T930" i="1"/>
  <c r="AK930" i="1" s="1"/>
  <c r="T2410" i="1"/>
  <c r="AK2410" i="1" s="1"/>
  <c r="T161" i="1"/>
  <c r="AK161" i="1" s="1"/>
  <c r="T2428" i="1"/>
  <c r="AK2428" i="1" s="1"/>
  <c r="T1838" i="1"/>
  <c r="AK1838" i="1" s="1"/>
  <c r="T197" i="1"/>
  <c r="AK197" i="1" s="1"/>
  <c r="T3262" i="1"/>
  <c r="AK3262" i="1" s="1"/>
  <c r="T2553" i="1"/>
  <c r="AK2553" i="1" s="1"/>
  <c r="T3266" i="1"/>
  <c r="AK3266" i="1" s="1"/>
  <c r="T2118" i="1"/>
  <c r="AK2118" i="1" s="1"/>
  <c r="T2460" i="1"/>
  <c r="AK2460" i="1" s="1"/>
  <c r="T2183" i="1"/>
  <c r="AK2183" i="1" s="1"/>
  <c r="T3005" i="1"/>
  <c r="AK3005" i="1" s="1"/>
  <c r="T2204" i="1"/>
  <c r="AK2204" i="1" s="1"/>
  <c r="T2238" i="1"/>
  <c r="AK2238" i="1" s="1"/>
  <c r="T242" i="1"/>
  <c r="AK242" i="1" s="1"/>
  <c r="T2469" i="1"/>
  <c r="AK2469" i="1" s="1"/>
  <c r="T248" i="1"/>
  <c r="AK248" i="1" s="1"/>
  <c r="T1147" i="1"/>
  <c r="AK1147" i="1" s="1"/>
  <c r="T2864" i="1"/>
  <c r="AK2864" i="1" s="1"/>
  <c r="T1020" i="1"/>
  <c r="AK1020" i="1" s="1"/>
  <c r="T1733" i="1"/>
  <c r="AK1733" i="1" s="1"/>
  <c r="T1823" i="1"/>
  <c r="AK1823" i="1" s="1"/>
  <c r="T1827" i="1"/>
  <c r="AK1827" i="1" s="1"/>
  <c r="T3139" i="1"/>
  <c r="AK3139" i="1" s="1"/>
  <c r="T2835" i="1"/>
  <c r="AK2835" i="1" s="1"/>
  <c r="T2763" i="1"/>
  <c r="AK2763" i="1" s="1"/>
  <c r="T2976" i="1"/>
  <c r="AK2976" i="1" s="1"/>
  <c r="T2779" i="1"/>
  <c r="AK2779" i="1" s="1"/>
  <c r="T458" i="1"/>
  <c r="AK458" i="1" s="1"/>
  <c r="T2008" i="1"/>
  <c r="AK2008" i="1" s="1"/>
  <c r="T2988" i="1"/>
  <c r="AK2988" i="1" s="1"/>
  <c r="T2963" i="1"/>
  <c r="AK2963" i="1" s="1"/>
  <c r="T2162" i="1"/>
  <c r="AK2162" i="1" s="1"/>
  <c r="T3003" i="1"/>
  <c r="AK3003" i="1" s="1"/>
  <c r="T669" i="1"/>
  <c r="AK669" i="1" s="1"/>
  <c r="T3164" i="1"/>
  <c r="AK3164" i="1" s="1"/>
  <c r="T605" i="1"/>
  <c r="AK605" i="1" s="1"/>
  <c r="T2511" i="1"/>
  <c r="AK2511" i="1" s="1"/>
  <c r="T2427" i="1"/>
  <c r="AK2427" i="1" s="1"/>
  <c r="T2545" i="1"/>
  <c r="AK2545" i="1" s="1"/>
  <c r="T243" i="1"/>
  <c r="AK243" i="1" s="1"/>
  <c r="T249" i="1"/>
  <c r="AK249" i="1" s="1"/>
  <c r="T2392" i="1"/>
  <c r="AK2392" i="1" s="1"/>
  <c r="T1762" i="1"/>
  <c r="AK1762" i="1" s="1"/>
  <c r="T572" i="1"/>
  <c r="AK572" i="1" s="1"/>
  <c r="T2657" i="1"/>
  <c r="AK2657" i="1" s="1"/>
  <c r="T927" i="1"/>
  <c r="AK927" i="1" s="1"/>
  <c r="T2257" i="1"/>
  <c r="AK2257" i="1" s="1"/>
  <c r="T596" i="1"/>
  <c r="AK596" i="1" s="1"/>
  <c r="T380" i="1"/>
  <c r="AK380" i="1" s="1"/>
  <c r="T272" i="1"/>
  <c r="AK272" i="1" s="1"/>
  <c r="T3361" i="1"/>
  <c r="AK3361" i="1" s="1"/>
  <c r="T824" i="1"/>
  <c r="AK824" i="1" s="1"/>
  <c r="T3432" i="1"/>
  <c r="AK3432" i="1" s="1"/>
  <c r="T448" i="1"/>
  <c r="AK448" i="1" s="1"/>
  <c r="T49" i="1"/>
  <c r="AK49" i="1" s="1"/>
  <c r="T291" i="1"/>
  <c r="AK291" i="1" s="1"/>
  <c r="T2857" i="1"/>
  <c r="AK2857" i="1" s="1"/>
  <c r="T74" i="1"/>
  <c r="AK74" i="1" s="1"/>
  <c r="T578" i="1"/>
  <c r="AK578" i="1" s="1"/>
  <c r="T479" i="1"/>
  <c r="AK479" i="1" s="1"/>
  <c r="T3163" i="1"/>
  <c r="AK3163" i="1" s="1"/>
  <c r="T848" i="1"/>
  <c r="AK848" i="1" s="1"/>
  <c r="T1129" i="1"/>
  <c r="AK1129" i="1" s="1"/>
  <c r="T2736" i="1"/>
  <c r="AK2736" i="1" s="1"/>
  <c r="T2634" i="1"/>
  <c r="AK2634" i="1" s="1"/>
  <c r="T2762" i="1"/>
  <c r="AK2762" i="1" s="1"/>
  <c r="T2789" i="1"/>
  <c r="AK2789" i="1" s="1"/>
  <c r="T1990" i="1"/>
  <c r="AK1990" i="1" s="1"/>
  <c r="T3289" i="1"/>
  <c r="AK3289" i="1" s="1"/>
  <c r="T131" i="1"/>
  <c r="AK131" i="1" s="1"/>
  <c r="T3277" i="1"/>
  <c r="AK3277" i="1" s="1"/>
  <c r="T2808" i="1"/>
  <c r="AK2808" i="1" s="1"/>
  <c r="T2960" i="1"/>
  <c r="AK2960" i="1" s="1"/>
  <c r="T2526" i="1"/>
  <c r="AK2526" i="1" s="1"/>
  <c r="T497" i="1"/>
  <c r="AK497" i="1" s="1"/>
  <c r="T2587" i="1"/>
  <c r="AK2587" i="1" s="1"/>
  <c r="T2429" i="1"/>
  <c r="AK2429" i="1" s="1"/>
  <c r="T2442" i="1"/>
  <c r="AK2442" i="1" s="1"/>
  <c r="T3064" i="1"/>
  <c r="AK3064" i="1" s="1"/>
  <c r="T2954" i="1"/>
  <c r="AK2954" i="1" s="1"/>
  <c r="T900" i="1"/>
  <c r="AK900" i="1" s="1"/>
  <c r="T729" i="1"/>
  <c r="AK729" i="1" s="1"/>
  <c r="T772" i="1"/>
  <c r="AK772" i="1" s="1"/>
  <c r="T1012" i="1"/>
  <c r="AK1012" i="1" s="1"/>
  <c r="T997" i="1"/>
  <c r="AK997" i="1" s="1"/>
  <c r="T400" i="1"/>
  <c r="AK400" i="1" s="1"/>
  <c r="T2378" i="1"/>
  <c r="AK2378" i="1" s="1"/>
  <c r="T435" i="1"/>
  <c r="AK435" i="1" s="1"/>
  <c r="T720" i="1"/>
  <c r="AK720" i="1" s="1"/>
  <c r="T363" i="1"/>
  <c r="AK363" i="1" s="1"/>
  <c r="T606" i="1"/>
  <c r="AK606" i="1" s="1"/>
  <c r="T714" i="1"/>
  <c r="AK714" i="1" s="1"/>
  <c r="T2605" i="1"/>
  <c r="AK2605" i="1" s="1"/>
  <c r="T105" i="1"/>
  <c r="AK105" i="1" s="1"/>
  <c r="T777" i="1"/>
  <c r="AK777" i="1" s="1"/>
  <c r="T100" i="1"/>
  <c r="AK100" i="1" s="1"/>
  <c r="T2916" i="1"/>
  <c r="AK2916" i="1" s="1"/>
  <c r="T852" i="1"/>
  <c r="AK852" i="1" s="1"/>
  <c r="T1830" i="1"/>
  <c r="AK1830" i="1" s="1"/>
  <c r="T1033" i="1"/>
  <c r="AK1033" i="1" s="1"/>
  <c r="T2611" i="1"/>
  <c r="AK2611" i="1" s="1"/>
  <c r="T949" i="1"/>
  <c r="AK949" i="1" s="1"/>
  <c r="T127" i="1"/>
  <c r="AK127" i="1" s="1"/>
  <c r="T2412" i="1"/>
  <c r="AK2412" i="1" s="1"/>
  <c r="T163" i="1"/>
  <c r="AK163" i="1" s="1"/>
  <c r="T175" i="1"/>
  <c r="AK175" i="1" s="1"/>
  <c r="T1840" i="1"/>
  <c r="AK1840" i="1" s="1"/>
  <c r="T3258" i="1"/>
  <c r="AK3258" i="1" s="1"/>
  <c r="T3079" i="1"/>
  <c r="AK3079" i="1" s="1"/>
  <c r="T2444" i="1"/>
  <c r="AK2444" i="1" s="1"/>
  <c r="T3267" i="1"/>
  <c r="AK3267" i="1" s="1"/>
  <c r="T2119" i="1"/>
  <c r="AK2119" i="1" s="1"/>
  <c r="T2559" i="1"/>
  <c r="AK2559" i="1" s="1"/>
  <c r="T2184" i="1"/>
  <c r="AK2184" i="1" s="1"/>
  <c r="T3272" i="1"/>
  <c r="AK3272" i="1" s="1"/>
  <c r="T2205" i="1"/>
  <c r="AK2205" i="1" s="1"/>
  <c r="T2239" i="1"/>
  <c r="AK2239" i="1" s="1"/>
  <c r="T244" i="1"/>
  <c r="AK244" i="1" s="1"/>
  <c r="T2471" i="1"/>
  <c r="AK2471" i="1" s="1"/>
  <c r="T250" i="1"/>
  <c r="AK250" i="1" s="1"/>
  <c r="T1149" i="1"/>
  <c r="AK1149" i="1" s="1"/>
  <c r="T800" i="1"/>
  <c r="AK800" i="1" s="1"/>
  <c r="T2619" i="1"/>
  <c r="AK2619" i="1" s="1"/>
  <c r="T1735" i="1"/>
  <c r="AK1735" i="1" s="1"/>
  <c r="T2813" i="1"/>
  <c r="AK2813" i="1" s="1"/>
  <c r="T2815" i="1"/>
  <c r="AK2815" i="1" s="1"/>
  <c r="T2820" i="1"/>
  <c r="AK2820" i="1" s="1"/>
  <c r="T3144" i="1"/>
  <c r="AK3144" i="1" s="1"/>
  <c r="T134" i="1"/>
  <c r="AK134" i="1" s="1"/>
  <c r="T2978" i="1"/>
  <c r="AK2978" i="1" s="1"/>
  <c r="T3115" i="1"/>
  <c r="AK3115" i="1" s="1"/>
  <c r="T492" i="1"/>
  <c r="AK492" i="1" s="1"/>
  <c r="T2009" i="1"/>
  <c r="AK2009" i="1" s="1"/>
  <c r="T128" i="1"/>
  <c r="AK128" i="1" s="1"/>
  <c r="T3057" i="1"/>
  <c r="AK3057" i="1" s="1"/>
  <c r="T2164" i="1"/>
  <c r="AK2164" i="1" s="1"/>
  <c r="T2195" i="1"/>
  <c r="AK2195" i="1" s="1"/>
  <c r="T2953" i="1"/>
  <c r="AK2953" i="1" s="1"/>
  <c r="T3166" i="1"/>
  <c r="AK3166" i="1" s="1"/>
  <c r="T607" i="1"/>
  <c r="AK607" i="1" s="1"/>
  <c r="T2515" i="1"/>
  <c r="AK2515" i="1" s="1"/>
  <c r="T176" i="1"/>
  <c r="AK176" i="1" s="1"/>
  <c r="T2552" i="1"/>
  <c r="AK2552" i="1" s="1"/>
  <c r="T246" i="1"/>
  <c r="AK246" i="1" s="1"/>
  <c r="T689" i="1"/>
  <c r="AK689" i="1" s="1"/>
  <c r="T2393" i="1"/>
  <c r="AK2393" i="1" s="1"/>
  <c r="T1763" i="1"/>
  <c r="AK1763" i="1" s="1"/>
  <c r="T574" i="1"/>
  <c r="AK574" i="1" s="1"/>
  <c r="T2136" i="1"/>
  <c r="AK2136" i="1" s="1"/>
  <c r="T929" i="1"/>
  <c r="AK929" i="1" s="1"/>
  <c r="T2663" i="1"/>
  <c r="AK2663" i="1" s="1"/>
  <c r="T563" i="1"/>
  <c r="AK563" i="1" s="1"/>
  <c r="T3340" i="1"/>
  <c r="AK3340" i="1" s="1"/>
  <c r="T329" i="1"/>
  <c r="AK329" i="1" s="1"/>
  <c r="T764" i="1"/>
  <c r="AK764" i="1" s="1"/>
  <c r="T364" i="1"/>
  <c r="AK364" i="1" s="1"/>
  <c r="T789" i="1"/>
  <c r="AK789" i="1" s="1"/>
  <c r="T862" i="1"/>
  <c r="AK862" i="1" s="1"/>
  <c r="T3303" i="1"/>
  <c r="AK3303" i="1" s="1"/>
  <c r="T83" i="1"/>
  <c r="AK83" i="1" s="1"/>
  <c r="T2859" i="1"/>
  <c r="AK2859" i="1" s="1"/>
  <c r="T75" i="1"/>
  <c r="AK75" i="1" s="1"/>
  <c r="T577" i="1"/>
  <c r="AK577" i="1" s="1"/>
  <c r="T480" i="1"/>
  <c r="AK480" i="1" s="1"/>
  <c r="T718" i="1"/>
  <c r="AK718" i="1" s="1"/>
  <c r="T1015" i="1"/>
  <c r="AK1015" i="1" s="1"/>
  <c r="T1704" i="1"/>
  <c r="AK1704" i="1" s="1"/>
  <c r="T1732" i="1"/>
  <c r="AK1732" i="1" s="1"/>
  <c r="T1769" i="1"/>
  <c r="AK1769" i="1" s="1"/>
  <c r="T2764" i="1"/>
  <c r="AK2764" i="1" s="1"/>
  <c r="T2791" i="1"/>
  <c r="AK2791" i="1" s="1"/>
  <c r="T1993" i="1"/>
  <c r="AK1993" i="1" s="1"/>
  <c r="T3291" i="1"/>
  <c r="AK3291" i="1" s="1"/>
  <c r="T3053" i="1"/>
  <c r="AK3053" i="1" s="1"/>
  <c r="T685" i="1"/>
  <c r="AK685" i="1" s="1"/>
  <c r="T2261" i="1"/>
  <c r="AK2261" i="1" s="1"/>
  <c r="T2962" i="1"/>
  <c r="AK2962" i="1" s="1"/>
  <c r="T2530" i="1"/>
  <c r="AK2530" i="1" s="1"/>
  <c r="T499" i="1"/>
  <c r="AK499" i="1" s="1"/>
  <c r="T2589" i="1"/>
  <c r="AK2589" i="1" s="1"/>
  <c r="T2433" i="1"/>
  <c r="AK2433" i="1" s="1"/>
  <c r="T209" i="1"/>
  <c r="AK209" i="1" s="1"/>
  <c r="T3317" i="1"/>
  <c r="AK3317" i="1" s="1"/>
  <c r="T2956" i="1"/>
  <c r="AK2956" i="1" s="1"/>
  <c r="T721" i="1"/>
  <c r="AK721" i="1" s="1"/>
  <c r="T752" i="1"/>
  <c r="AK752" i="1" s="1"/>
  <c r="T3351" i="1"/>
  <c r="AK3351" i="1" s="1"/>
  <c r="T1002" i="1"/>
  <c r="AK1002" i="1" s="1"/>
  <c r="T1014" i="1"/>
  <c r="AK1014" i="1" s="1"/>
  <c r="T1029" i="1"/>
  <c r="AK1029" i="1" s="1"/>
  <c r="T468" i="1"/>
  <c r="AK468" i="1" s="1"/>
  <c r="T2380" i="1"/>
  <c r="AK2380" i="1" s="1"/>
  <c r="T436" i="1"/>
  <c r="AK436" i="1" s="1"/>
  <c r="T756" i="1"/>
  <c r="AK756" i="1" s="1"/>
  <c r="T895" i="1"/>
  <c r="AK895" i="1" s="1"/>
  <c r="T725" i="1"/>
  <c r="AK725" i="1" s="1"/>
  <c r="T691" i="1"/>
  <c r="AK691" i="1" s="1"/>
  <c r="T2604" i="1"/>
  <c r="AK2604" i="1" s="1"/>
  <c r="T451" i="1"/>
  <c r="AK451" i="1" s="1"/>
  <c r="T778" i="1"/>
  <c r="AK778" i="1" s="1"/>
  <c r="T2927" i="1"/>
  <c r="AK2927" i="1" s="1"/>
  <c r="T2917" i="1"/>
  <c r="AK2917" i="1" s="1"/>
  <c r="T854" i="1"/>
  <c r="AK854" i="1" s="1"/>
  <c r="T1832" i="1"/>
  <c r="AK1832" i="1" s="1"/>
  <c r="T1035" i="1"/>
  <c r="AK1035" i="1" s="1"/>
  <c r="T2733" i="1"/>
  <c r="AK2733" i="1" s="1"/>
  <c r="T144" i="1"/>
  <c r="AK144" i="1" s="1"/>
  <c r="T739" i="1"/>
  <c r="AK739" i="1" s="1"/>
  <c r="T2510" i="1"/>
  <c r="AK2510" i="1" s="1"/>
  <c r="T164" i="1"/>
  <c r="AK164" i="1" s="1"/>
  <c r="T2437" i="1"/>
  <c r="AK2437" i="1" s="1"/>
  <c r="T1843" i="1"/>
  <c r="AK1843" i="1" s="1"/>
  <c r="T1940" i="1"/>
  <c r="AK1940" i="1" s="1"/>
  <c r="T3087" i="1"/>
  <c r="AK3087" i="1" s="1"/>
  <c r="T2446" i="1"/>
  <c r="AK2446" i="1" s="1"/>
  <c r="T2094" i="1"/>
  <c r="AK2094" i="1" s="1"/>
  <c r="T2123" i="1"/>
  <c r="AK2123" i="1" s="1"/>
  <c r="T2561" i="1"/>
  <c r="AK2561" i="1" s="1"/>
  <c r="T2185" i="1"/>
  <c r="AK2185" i="1" s="1"/>
  <c r="T3273" i="1"/>
  <c r="AK3273" i="1" s="1"/>
  <c r="T2206" i="1"/>
  <c r="AK2206" i="1" s="1"/>
  <c r="T2240" i="1"/>
  <c r="AK2240" i="1" s="1"/>
  <c r="T245" i="1"/>
  <c r="AK245" i="1" s="1"/>
  <c r="T2573" i="1"/>
  <c r="AK2573" i="1" s="1"/>
  <c r="T3283" i="1"/>
  <c r="AK3283" i="1" s="1"/>
  <c r="T1151" i="1"/>
  <c r="AK1151" i="1" s="1"/>
  <c r="T1174" i="1"/>
  <c r="AK1174" i="1" s="1"/>
  <c r="T2625" i="1"/>
  <c r="AK2625" i="1" s="1"/>
  <c r="T1745" i="1"/>
  <c r="AK1745" i="1" s="1"/>
  <c r="T2814" i="1"/>
  <c r="AK2814" i="1" s="1"/>
  <c r="T3181" i="1"/>
  <c r="AK3181" i="1" s="1"/>
  <c r="T3140" i="1"/>
  <c r="AK3140" i="1" s="1"/>
  <c r="T2837" i="1"/>
  <c r="AK2837" i="1" s="1"/>
  <c r="T1034" i="1"/>
  <c r="AK1034" i="1" s="1"/>
  <c r="T2980" i="1"/>
  <c r="AK2980" i="1" s="1"/>
  <c r="T3117" i="1"/>
  <c r="AK3117" i="1" s="1"/>
  <c r="T494" i="1"/>
  <c r="AK494" i="1" s="1"/>
  <c r="T2011" i="1"/>
  <c r="AK2011" i="1" s="1"/>
  <c r="T130" i="1"/>
  <c r="AK130" i="1" s="1"/>
  <c r="T3059" i="1"/>
  <c r="AK3059" i="1" s="1"/>
  <c r="T2166" i="1"/>
  <c r="AK2166" i="1" s="1"/>
  <c r="T2196" i="1"/>
  <c r="AK2196" i="1" s="1"/>
  <c r="T2955" i="1"/>
  <c r="AK2955" i="1" s="1"/>
  <c r="T3169" i="1"/>
  <c r="AK3169" i="1" s="1"/>
  <c r="T32" i="1"/>
  <c r="AK32" i="1" s="1"/>
  <c r="T2417" i="1"/>
  <c r="AK2417" i="1" s="1"/>
  <c r="T2438" i="1"/>
  <c r="AK2438" i="1" s="1"/>
  <c r="T2445" i="1"/>
  <c r="AK2445" i="1" s="1"/>
  <c r="T2570" i="1"/>
  <c r="AK2570" i="1" s="1"/>
  <c r="T1465" i="1"/>
  <c r="AK1465" i="1" s="1"/>
  <c r="T2396" i="1"/>
  <c r="AK2396" i="1" s="1"/>
  <c r="T874" i="1"/>
  <c r="AK874" i="1" s="1"/>
  <c r="T2843" i="1"/>
  <c r="AK2843" i="1" s="1"/>
  <c r="T2138" i="1"/>
  <c r="AK2138" i="1" s="1"/>
  <c r="T931" i="1"/>
  <c r="AK931" i="1" s="1"/>
  <c r="T2258" i="1"/>
  <c r="AK2258" i="1" s="1"/>
  <c r="T566" i="1"/>
  <c r="AK566" i="1" s="1"/>
  <c r="T3368" i="1"/>
  <c r="AK3368" i="1" s="1"/>
  <c r="T2888" i="1"/>
  <c r="AK2888" i="1" s="1"/>
  <c r="T766" i="1"/>
  <c r="AK766" i="1" s="1"/>
  <c r="T384" i="1"/>
  <c r="AK384" i="1" s="1"/>
  <c r="T2329" i="1"/>
  <c r="AK2329" i="1" s="1"/>
  <c r="T3305" i="1"/>
  <c r="AK3305" i="1" s="1"/>
  <c r="T2372" i="1"/>
  <c r="AK2372" i="1" s="1"/>
  <c r="T597" i="1"/>
  <c r="AK597" i="1" s="1"/>
  <c r="T827" i="1"/>
  <c r="AK827" i="1" s="1"/>
  <c r="T76" i="1"/>
  <c r="AK76" i="1" s="1"/>
  <c r="T3322" i="1"/>
  <c r="AK3322" i="1" s="1"/>
  <c r="T481" i="1"/>
  <c r="AK481" i="1" s="1"/>
  <c r="T3088" i="1"/>
  <c r="AK3088" i="1" s="1"/>
  <c r="T275" i="1"/>
  <c r="AK275" i="1" s="1"/>
  <c r="T1705" i="1"/>
  <c r="AK1705" i="1" s="1"/>
  <c r="T1734" i="1"/>
  <c r="AK1734" i="1" s="1"/>
  <c r="T1771" i="1"/>
  <c r="AK1771" i="1" s="1"/>
  <c r="T583" i="1"/>
  <c r="AK583" i="1" s="1"/>
  <c r="T3116" i="1"/>
  <c r="AK3116" i="1" s="1"/>
  <c r="T2881" i="1"/>
  <c r="AK2881" i="1" s="1"/>
  <c r="T527" i="1"/>
  <c r="AK527" i="1" s="1"/>
  <c r="T3055" i="1"/>
  <c r="AK3055" i="1" s="1"/>
  <c r="T3178" i="1"/>
  <c r="AK3178" i="1" s="1"/>
  <c r="T2756" i="1"/>
  <c r="AK2756" i="1" s="1"/>
  <c r="T1000" i="1"/>
  <c r="AK1000" i="1" s="1"/>
  <c r="T1016" i="1"/>
  <c r="AK1016" i="1" s="1"/>
  <c r="T416" i="1"/>
  <c r="AK416" i="1" s="1"/>
  <c r="T469" i="1"/>
  <c r="AK469" i="1" s="1"/>
  <c r="T2405" i="1"/>
  <c r="AK2405" i="1" s="1"/>
  <c r="T437" i="1"/>
  <c r="AK437" i="1" s="1"/>
  <c r="T709" i="1"/>
  <c r="AK709" i="1" s="1"/>
  <c r="T897" i="1"/>
  <c r="AK897" i="1" s="1"/>
  <c r="T2602" i="1"/>
  <c r="AK2602" i="1" s="1"/>
  <c r="T692" i="1"/>
  <c r="AK692" i="1" s="1"/>
  <c r="T2606" i="1"/>
  <c r="AK2606" i="1" s="1"/>
  <c r="T453" i="1"/>
  <c r="AK453" i="1" s="1"/>
  <c r="T3342" i="1"/>
  <c r="AK3342" i="1" s="1"/>
  <c r="T2929" i="1"/>
  <c r="AK2929" i="1" s="1"/>
  <c r="T2919" i="1"/>
  <c r="AK2919" i="1" s="1"/>
  <c r="T856" i="1"/>
  <c r="AK856" i="1" s="1"/>
  <c r="T111" i="1"/>
  <c r="AK111" i="1" s="1"/>
  <c r="T945" i="1"/>
  <c r="AK945" i="1" s="1"/>
  <c r="T2612" i="1"/>
  <c r="AK2612" i="1" s="1"/>
  <c r="T973" i="1"/>
  <c r="AK973" i="1" s="1"/>
  <c r="T2409" i="1"/>
  <c r="AK2409" i="1" s="1"/>
  <c r="T2512" i="1"/>
  <c r="AK2512" i="1" s="1"/>
  <c r="T166" i="1"/>
  <c r="AK166" i="1" s="1"/>
  <c r="T2439" i="1"/>
  <c r="AK2439" i="1" s="1"/>
  <c r="T2536" i="1"/>
  <c r="AK2536" i="1" s="1"/>
  <c r="T3259" i="1"/>
  <c r="AK3259" i="1" s="1"/>
  <c r="T3097" i="1"/>
  <c r="AK3097" i="1" s="1"/>
  <c r="T204" i="1"/>
  <c r="AK204" i="1" s="1"/>
  <c r="T2753" i="1"/>
  <c r="AK2753" i="1" s="1"/>
  <c r="T2449" i="1"/>
  <c r="AK2449" i="1" s="1"/>
  <c r="T2178" i="1"/>
  <c r="AK2178" i="1" s="1"/>
  <c r="T2992" i="1"/>
  <c r="AK2992" i="1" s="1"/>
  <c r="T3274" i="1"/>
  <c r="AK3274" i="1" s="1"/>
  <c r="T3278" i="1"/>
  <c r="AK3278" i="1" s="1"/>
  <c r="T2251" i="1"/>
  <c r="AK2251" i="1" s="1"/>
  <c r="T247" i="1"/>
  <c r="AK247" i="1" s="1"/>
  <c r="T2585" i="1"/>
  <c r="AK2585" i="1" s="1"/>
  <c r="T2287" i="1"/>
  <c r="AK2287" i="1" s="1"/>
  <c r="T132" i="1"/>
  <c r="AK132" i="1" s="1"/>
  <c r="T890" i="1"/>
  <c r="AK890" i="1" s="1"/>
  <c r="T1138" i="1"/>
  <c r="AK1138" i="1" s="1"/>
  <c r="T2631" i="1"/>
  <c r="AK2631" i="1" s="1"/>
  <c r="T3179" i="1"/>
  <c r="AK3179" i="1" s="1"/>
  <c r="T1835" i="1"/>
  <c r="AK1835" i="1" s="1"/>
  <c r="T1841" i="1"/>
  <c r="AK1841" i="1" s="1"/>
  <c r="T290" i="1"/>
  <c r="AK290" i="1" s="1"/>
  <c r="T1936" i="1"/>
  <c r="AK1936" i="1" s="1"/>
  <c r="T2999" i="1"/>
  <c r="AK2999" i="1" s="1"/>
  <c r="T3123" i="1"/>
  <c r="AK3123" i="1" s="1"/>
  <c r="T3414" i="1"/>
  <c r="AK3414" i="1" s="1"/>
  <c r="T3288" i="1"/>
  <c r="AK3288" i="1" s="1"/>
  <c r="T2945" i="1"/>
  <c r="AK2945" i="1" s="1"/>
  <c r="T2111" i="1"/>
  <c r="AK2111" i="1" s="1"/>
  <c r="T2173" i="1"/>
  <c r="AK2173" i="1" s="1"/>
  <c r="T2984" i="1"/>
  <c r="AK2984" i="1" s="1"/>
  <c r="T3160" i="1"/>
  <c r="AK3160" i="1" s="1"/>
  <c r="T3063" i="1"/>
  <c r="AK3063" i="1" s="1"/>
  <c r="T2379" i="1"/>
  <c r="AK2379" i="1" s="1"/>
  <c r="T2517" i="1"/>
  <c r="AK2517" i="1" s="1"/>
  <c r="T338" i="1"/>
  <c r="AK338" i="1" s="1"/>
  <c r="T205" i="1"/>
  <c r="AK205" i="1" s="1"/>
  <c r="T2470" i="1"/>
  <c r="AK2470" i="1" s="1"/>
  <c r="T1466" i="1"/>
  <c r="AK1466" i="1" s="1"/>
  <c r="T393" i="1"/>
  <c r="AK393" i="1" s="1"/>
  <c r="T3075" i="1"/>
  <c r="AK3075" i="1" s="1"/>
  <c r="T2397" i="1"/>
  <c r="AK2397" i="1" s="1"/>
  <c r="T2993" i="1"/>
  <c r="AK2993" i="1" s="1"/>
  <c r="T2255" i="1"/>
  <c r="AK2255" i="1" s="1"/>
  <c r="T3168" i="1"/>
  <c r="AK3168" i="1" s="1"/>
  <c r="T579" i="1"/>
  <c r="AK579" i="1" s="1"/>
  <c r="T434" i="1"/>
  <c r="AK434" i="1" s="1"/>
  <c r="T823" i="1"/>
  <c r="AK823" i="1" s="1"/>
  <c r="T3357" i="1"/>
  <c r="AK3357" i="1" s="1"/>
  <c r="T3319" i="1"/>
  <c r="AK3319" i="1" s="1"/>
  <c r="T65" i="1"/>
  <c r="AK65" i="1" s="1"/>
  <c r="T3306" i="1"/>
  <c r="AK3306" i="1" s="1"/>
  <c r="T2373" i="1"/>
  <c r="AK2373" i="1" s="1"/>
  <c r="T2906" i="1"/>
  <c r="AK2906" i="1" s="1"/>
  <c r="T829" i="1"/>
  <c r="AK829" i="1" s="1"/>
  <c r="T1001" i="1"/>
  <c r="AK1001" i="1" s="1"/>
  <c r="T1019" i="1"/>
  <c r="AK1019" i="1" s="1"/>
  <c r="T2549" i="1"/>
  <c r="AK2549" i="1" s="1"/>
  <c r="T476" i="1"/>
  <c r="AK476" i="1" s="1"/>
  <c r="T2309" i="1"/>
  <c r="AK2309" i="1" s="1"/>
  <c r="T438" i="1"/>
  <c r="AK438" i="1" s="1"/>
  <c r="T740" i="1"/>
  <c r="AK740" i="1" s="1"/>
  <c r="T757" i="1"/>
  <c r="AK757" i="1" s="1"/>
  <c r="T2603" i="1"/>
  <c r="AK2603" i="1" s="1"/>
  <c r="T2374" i="1"/>
  <c r="AK2374" i="1" s="1"/>
  <c r="T3378" i="1"/>
  <c r="AK3378" i="1" s="1"/>
  <c r="T2385" i="1"/>
  <c r="AK2385" i="1" s="1"/>
  <c r="T2607" i="1"/>
  <c r="AK2607" i="1" s="1"/>
  <c r="T2931" i="1"/>
  <c r="AK2931" i="1" s="1"/>
  <c r="T2490" i="1"/>
  <c r="AK2490" i="1" s="1"/>
  <c r="T858" i="1"/>
  <c r="AK858" i="1" s="1"/>
  <c r="T3347" i="1"/>
  <c r="AK3347" i="1" s="1"/>
  <c r="T2387" i="1"/>
  <c r="AK2387" i="1" s="1"/>
  <c r="T2734" i="1"/>
  <c r="AK2734" i="1" s="1"/>
  <c r="T970" i="1"/>
  <c r="AK970" i="1" s="1"/>
  <c r="T3405" i="1"/>
  <c r="AK3405" i="1" s="1"/>
  <c r="T2516" i="1"/>
  <c r="AK2516" i="1" s="1"/>
  <c r="T2419" i="1"/>
  <c r="AK2419" i="1" s="1"/>
  <c r="T1820" i="1"/>
  <c r="AK1820" i="1" s="1"/>
  <c r="T184" i="1"/>
  <c r="AK184" i="1" s="1"/>
  <c r="T1949" i="1"/>
  <c r="AK1949" i="1" s="1"/>
  <c r="T3099" i="1"/>
  <c r="AK3099" i="1" s="1"/>
  <c r="T206" i="1"/>
  <c r="AK206" i="1" s="1"/>
  <c r="T516" i="1"/>
  <c r="AK516" i="1" s="1"/>
  <c r="T2451" i="1"/>
  <c r="AK2451" i="1" s="1"/>
  <c r="T2179" i="1"/>
  <c r="AK2179" i="1" s="1"/>
  <c r="T2197" i="1"/>
  <c r="AK2197" i="1" s="1"/>
  <c r="T3275" i="1"/>
  <c r="AK3275" i="1" s="1"/>
  <c r="T3279" i="1"/>
  <c r="AK3279" i="1" s="1"/>
  <c r="T2252" i="1"/>
  <c r="AK2252" i="1" s="1"/>
  <c r="T27" i="1"/>
  <c r="AK27" i="1" s="1"/>
  <c r="T2597" i="1"/>
  <c r="AK2597" i="1" s="1"/>
  <c r="T3409" i="1"/>
  <c r="AK3409" i="1" s="1"/>
  <c r="T1004" i="1"/>
  <c r="AK1004" i="1" s="1"/>
  <c r="T1017" i="1"/>
  <c r="AK1017" i="1" s="1"/>
  <c r="T1139" i="1"/>
  <c r="AK1139" i="1" s="1"/>
  <c r="T2633" i="1"/>
  <c r="AK2633" i="1" s="1"/>
  <c r="T3180" i="1"/>
  <c r="AK3180" i="1" s="1"/>
  <c r="T2817" i="1"/>
  <c r="AK2817" i="1" s="1"/>
  <c r="T3142" i="1"/>
  <c r="AK3142" i="1" s="1"/>
  <c r="T2635" i="1"/>
  <c r="AK2635" i="1" s="1"/>
  <c r="T1937" i="1"/>
  <c r="AK1937" i="1" s="1"/>
  <c r="T2982" i="1"/>
  <c r="AK2982" i="1" s="1"/>
  <c r="T3125" i="1"/>
  <c r="AK3125" i="1" s="1"/>
  <c r="T3047" i="1"/>
  <c r="AK3047" i="1" s="1"/>
  <c r="T3290" i="1"/>
  <c r="AK3290" i="1" s="1"/>
  <c r="T2947" i="1"/>
  <c r="AK2947" i="1" s="1"/>
  <c r="T3023" i="1"/>
  <c r="AK3023" i="1" s="1"/>
  <c r="T2615" i="1"/>
  <c r="AK2615" i="1" s="1"/>
  <c r="T3271" i="1"/>
  <c r="AK3271" i="1" s="1"/>
  <c r="T2245" i="1"/>
  <c r="AK2245" i="1" s="1"/>
  <c r="T2755" i="1"/>
  <c r="AK2755" i="1" s="1"/>
  <c r="T2381" i="1"/>
  <c r="AK2381" i="1" s="1"/>
  <c r="T162" i="1"/>
  <c r="AK162" i="1" s="1"/>
  <c r="T2535" i="1"/>
  <c r="AK2535" i="1" s="1"/>
  <c r="T2450" i="1"/>
  <c r="AK2450" i="1" s="1"/>
  <c r="T2572" i="1"/>
  <c r="AK2572" i="1" s="1"/>
  <c r="T2749" i="1"/>
  <c r="AK2749" i="1" s="1"/>
  <c r="T1040" i="1"/>
  <c r="AK1040" i="1" s="1"/>
  <c r="T3077" i="1"/>
  <c r="AK3077" i="1" s="1"/>
  <c r="T2989" i="1"/>
  <c r="AK2989" i="1" s="1"/>
  <c r="T2200" i="1"/>
  <c r="AK2200" i="1" s="1"/>
  <c r="T2660" i="1"/>
  <c r="AK2660" i="1" s="1"/>
  <c r="T2270" i="1"/>
  <c r="AK2270" i="1" s="1"/>
  <c r="T580" i="1"/>
  <c r="AK580" i="1" s="1"/>
  <c r="T417" i="1"/>
  <c r="AK417" i="1" s="1"/>
  <c r="T2326" i="1"/>
  <c r="AK2326" i="1" s="1"/>
  <c r="T3374" i="1"/>
  <c r="AK3374" i="1" s="1"/>
  <c r="T366" i="1"/>
  <c r="AK366" i="1" s="1"/>
  <c r="T2891" i="1"/>
  <c r="AK2891" i="1" s="1"/>
  <c r="T592" i="1"/>
  <c r="AK592" i="1" s="1"/>
  <c r="T2375" i="1"/>
  <c r="AK2375" i="1" s="1"/>
  <c r="T456" i="1"/>
  <c r="AK456" i="1" s="1"/>
  <c r="T424" i="1"/>
  <c r="AK424" i="1" s="1"/>
  <c r="T593" i="1"/>
  <c r="AK593" i="1" s="1"/>
  <c r="T3297" i="1"/>
  <c r="AK3297" i="1" s="1"/>
  <c r="T3098" i="1"/>
  <c r="AK3098" i="1" s="1"/>
  <c r="T844" i="1"/>
  <c r="AK844" i="1" s="1"/>
  <c r="T419" i="1"/>
  <c r="AK419" i="1" s="1"/>
  <c r="T1709" i="1"/>
  <c r="AK1709" i="1" s="1"/>
  <c r="T2741" i="1"/>
  <c r="AK2741" i="1" s="1"/>
  <c r="T1887" i="1"/>
  <c r="AK1887" i="1" s="1"/>
  <c r="T3285" i="1"/>
  <c r="AK3285" i="1" s="1"/>
  <c r="T3124" i="1"/>
  <c r="AK3124" i="1" s="1"/>
  <c r="T3048" i="1"/>
  <c r="AK3048" i="1" s="1"/>
  <c r="T529" i="1"/>
  <c r="AK529" i="1" s="1"/>
  <c r="T3060" i="1"/>
  <c r="AK3060" i="1" s="1"/>
  <c r="T2614" i="1"/>
  <c r="AK2614" i="1" s="1"/>
  <c r="T133" i="1"/>
  <c r="AK133" i="1" s="1"/>
  <c r="T3165" i="1"/>
  <c r="AK3165" i="1" s="1"/>
  <c r="T2538" i="1"/>
  <c r="AK2538" i="1" s="1"/>
  <c r="T3074" i="1"/>
  <c r="AK3074" i="1" s="1"/>
  <c r="T487" i="1"/>
  <c r="AK487" i="1" s="1"/>
  <c r="T191" i="1"/>
  <c r="AK191" i="1" s="1"/>
  <c r="T227" i="1"/>
  <c r="AK227" i="1" s="1"/>
  <c r="T2476" i="1"/>
  <c r="AK2476" i="1" s="1"/>
  <c r="T601" i="1"/>
  <c r="AK601" i="1" s="1"/>
  <c r="T726" i="1"/>
  <c r="AK726" i="1" s="1"/>
  <c r="T3406" i="1"/>
  <c r="AK3406" i="1" s="1"/>
  <c r="T1003" i="1"/>
  <c r="AK1003" i="1" s="1"/>
  <c r="T1021" i="1"/>
  <c r="AK1021" i="1" s="1"/>
  <c r="T2551" i="1"/>
  <c r="AK2551" i="1" s="1"/>
  <c r="T470" i="1"/>
  <c r="AK470" i="1" s="1"/>
  <c r="T785" i="1"/>
  <c r="AK785" i="1" s="1"/>
  <c r="T1006" i="1"/>
  <c r="AK1006" i="1" s="1"/>
  <c r="T2334" i="1"/>
  <c r="AK2334" i="1" s="1"/>
  <c r="T956" i="1"/>
  <c r="AK956" i="1" s="1"/>
  <c r="T2730" i="1"/>
  <c r="AK2730" i="1" s="1"/>
  <c r="T64" i="1"/>
  <c r="AK64" i="1" s="1"/>
  <c r="T3433" i="1"/>
  <c r="AK3433" i="1" s="1"/>
  <c r="T2403" i="1"/>
  <c r="AK2403" i="1" s="1"/>
  <c r="T2731" i="1"/>
  <c r="AK2731" i="1" s="1"/>
  <c r="T2933" i="1"/>
  <c r="AK2933" i="1" s="1"/>
  <c r="T2492" i="1"/>
  <c r="AK2492" i="1" s="1"/>
  <c r="T860" i="1"/>
  <c r="AK860" i="1" s="1"/>
  <c r="T2905" i="1"/>
  <c r="AK2905" i="1" s="1"/>
  <c r="T372" i="1"/>
  <c r="AK372" i="1" s="1"/>
  <c r="T879" i="1"/>
  <c r="AK879" i="1" s="1"/>
  <c r="T1167" i="1"/>
  <c r="AK1167" i="1" s="1"/>
  <c r="T2548" i="1"/>
  <c r="AK2548" i="1" s="1"/>
  <c r="T2416" i="1"/>
  <c r="AK2416" i="1" s="1"/>
  <c r="T2421" i="1"/>
  <c r="AK2421" i="1" s="1"/>
  <c r="T1828" i="1"/>
  <c r="AK1828" i="1" s="1"/>
  <c r="T186" i="1"/>
  <c r="AK186" i="1" s="1"/>
  <c r="T3260" i="1"/>
  <c r="AK3260" i="1" s="1"/>
  <c r="T3039" i="1"/>
  <c r="AK3039" i="1" s="1"/>
  <c r="T3263" i="1"/>
  <c r="AK3263" i="1" s="1"/>
  <c r="T514" i="1"/>
  <c r="AK514" i="1" s="1"/>
  <c r="T3269" i="1"/>
  <c r="AK3269" i="1" s="1"/>
  <c r="T2180" i="1"/>
  <c r="AK2180" i="1" s="1"/>
  <c r="T2198" i="1"/>
  <c r="AK2198" i="1" s="1"/>
  <c r="T2202" i="1"/>
  <c r="AK2202" i="1" s="1"/>
  <c r="T3280" i="1"/>
  <c r="AK3280" i="1" s="1"/>
  <c r="T2260" i="1"/>
  <c r="AK2260" i="1" s="1"/>
  <c r="T145" i="1"/>
  <c r="AK145" i="1" s="1"/>
  <c r="T520" i="1"/>
  <c r="AK520" i="1" s="1"/>
  <c r="T892" i="1"/>
  <c r="AK892" i="1" s="1"/>
  <c r="T273" i="1"/>
  <c r="AK273" i="1" s="1"/>
  <c r="T1144" i="1"/>
  <c r="AK1144" i="1" s="1"/>
  <c r="T2735" i="1"/>
  <c r="AK2735" i="1" s="1"/>
  <c r="T1768" i="1"/>
  <c r="AK1768" i="1" s="1"/>
  <c r="T1824" i="1"/>
  <c r="AK1824" i="1" s="1"/>
  <c r="T3182" i="1"/>
  <c r="AK3182" i="1" s="1"/>
  <c r="T2832" i="1"/>
  <c r="AK2832" i="1" s="1"/>
  <c r="T2637" i="1"/>
  <c r="AK2637" i="1" s="1"/>
  <c r="T1938" i="1"/>
  <c r="AK1938" i="1" s="1"/>
  <c r="T3284" i="1"/>
  <c r="AK3284" i="1" s="1"/>
  <c r="T3135" i="1"/>
  <c r="AK3135" i="1" s="1"/>
  <c r="T3049" i="1"/>
  <c r="AK3049" i="1" s="1"/>
  <c r="T496" i="1"/>
  <c r="AK496" i="1" s="1"/>
  <c r="T2957" i="1"/>
  <c r="AK2957" i="1" s="1"/>
  <c r="T3025" i="1"/>
  <c r="AK3025" i="1" s="1"/>
  <c r="T2616" i="1"/>
  <c r="AK2616" i="1" s="1"/>
  <c r="T3006" i="1"/>
  <c r="AK3006" i="1" s="1"/>
  <c r="T2247" i="1"/>
  <c r="AK2247" i="1" s="1"/>
  <c r="T3073" i="1"/>
  <c r="AK3073" i="1" s="1"/>
  <c r="T2386" i="1"/>
  <c r="AK2386" i="1" s="1"/>
  <c r="T165" i="1"/>
  <c r="AK165" i="1" s="1"/>
  <c r="T185" i="1"/>
  <c r="AK185" i="1" s="1"/>
  <c r="T2459" i="1"/>
  <c r="AK2459" i="1" s="1"/>
  <c r="T2584" i="1"/>
  <c r="AK2584" i="1" s="1"/>
  <c r="T390" i="1"/>
  <c r="AK390" i="1" s="1"/>
  <c r="T1041" i="1"/>
  <c r="AK1041" i="1" s="1"/>
  <c r="T3081" i="1"/>
  <c r="AK3081" i="1" s="1"/>
  <c r="T2131" i="1"/>
  <c r="AK2131" i="1" s="1"/>
  <c r="T2217" i="1"/>
  <c r="AK2217" i="1" s="1"/>
  <c r="T2661" i="1"/>
  <c r="AK2661" i="1" s="1"/>
  <c r="T147" i="1"/>
  <c r="AK147" i="1" s="1"/>
  <c r="T2308" i="1"/>
  <c r="AK2308" i="1" s="1"/>
  <c r="T270" i="1"/>
  <c r="AK270" i="1" s="1"/>
  <c r="T2332" i="1"/>
  <c r="AK2332" i="1" s="1"/>
  <c r="T343" i="1"/>
  <c r="AK343" i="1" s="1"/>
  <c r="T55" i="1"/>
  <c r="AK55" i="1" s="1"/>
  <c r="T104" i="1"/>
  <c r="AK104" i="1" s="1"/>
  <c r="T508" i="1"/>
  <c r="AK508" i="1" s="1"/>
  <c r="T350" i="1"/>
  <c r="AK350" i="1" s="1"/>
  <c r="T621" i="1"/>
  <c r="AK621" i="1" s="1"/>
  <c r="T425" i="1"/>
  <c r="AK425" i="1" s="1"/>
  <c r="T515" i="1"/>
  <c r="AK515" i="1" s="1"/>
  <c r="T808" i="1"/>
  <c r="AK808" i="1" s="1"/>
  <c r="T3100" i="1"/>
  <c r="AK3100" i="1" s="1"/>
  <c r="T845" i="1"/>
  <c r="AK845" i="1" s="1"/>
  <c r="T1027" i="1"/>
  <c r="AK1027" i="1" s="1"/>
  <c r="T2620" i="1"/>
  <c r="AK2620" i="1" s="1"/>
  <c r="T1746" i="1"/>
  <c r="AK1746" i="1" s="1"/>
  <c r="T1888" i="1"/>
  <c r="AK1888" i="1" s="1"/>
  <c r="T3287" i="1"/>
  <c r="AK3287" i="1" s="1"/>
  <c r="T3126" i="1"/>
  <c r="AK3126" i="1" s="1"/>
  <c r="T3050" i="1"/>
  <c r="AK3050" i="1" s="1"/>
  <c r="T530" i="1"/>
  <c r="AK530" i="1" s="1"/>
  <c r="T3024" i="1"/>
  <c r="AK3024" i="1" s="1"/>
  <c r="T2246" i="1"/>
  <c r="AK2246" i="1" s="1"/>
  <c r="T873" i="1"/>
  <c r="AK873" i="1" s="1"/>
  <c r="T3167" i="1"/>
  <c r="AK3167" i="1" s="1"/>
  <c r="T2540" i="1"/>
  <c r="AK2540" i="1" s="1"/>
  <c r="T2567" i="1"/>
  <c r="AK2567" i="1" s="1"/>
  <c r="T3020" i="1"/>
  <c r="AK3020" i="1" s="1"/>
  <c r="T193" i="1"/>
  <c r="AK193" i="1" s="1"/>
  <c r="T229" i="1"/>
  <c r="AK229" i="1" s="1"/>
  <c r="T2480" i="1"/>
  <c r="AK2480" i="1" s="1"/>
  <c r="T3349" i="1"/>
  <c r="AK3349" i="1" s="1"/>
  <c r="T751" i="1"/>
  <c r="AK751" i="1" s="1"/>
  <c r="T734" i="1"/>
  <c r="AK734" i="1" s="1"/>
  <c r="T780" i="1"/>
  <c r="AK780" i="1" s="1"/>
  <c r="T1005" i="1"/>
  <c r="AK1005" i="1" s="1"/>
  <c r="T1025" i="1"/>
  <c r="AK1025" i="1" s="1"/>
  <c r="T2441" i="1"/>
  <c r="AK2441" i="1" s="1"/>
  <c r="T471" i="1"/>
  <c r="AK471" i="1" s="1"/>
  <c r="T867" i="1"/>
  <c r="AK867" i="1" s="1"/>
  <c r="T1011" i="1"/>
  <c r="AK1011" i="1" s="1"/>
  <c r="T2353" i="1"/>
  <c r="AK2353" i="1" s="1"/>
  <c r="T825" i="1"/>
  <c r="AK825" i="1" s="1"/>
  <c r="T750" i="1"/>
  <c r="AK750" i="1" s="1"/>
  <c r="T2316" i="1"/>
  <c r="AK2316" i="1" s="1"/>
  <c r="T2341" i="1"/>
  <c r="AK2341" i="1" s="1"/>
  <c r="T891" i="1"/>
  <c r="AK891" i="1" s="1"/>
  <c r="T1064" i="1"/>
  <c r="AK1064" i="1" s="1"/>
  <c r="T2935" i="1"/>
  <c r="AK2935" i="1" s="1"/>
  <c r="T2495" i="1"/>
  <c r="AK2495" i="1" s="1"/>
  <c r="T31" i="1"/>
  <c r="AK31" i="1" s="1"/>
  <c r="T2608" i="1"/>
  <c r="AK2608" i="1" s="1"/>
  <c r="T373" i="1"/>
  <c r="AK373" i="1" s="1"/>
  <c r="T948" i="1"/>
  <c r="AK948" i="1" s="1"/>
  <c r="T926" i="1"/>
  <c r="AK926" i="1" s="1"/>
  <c r="T2550" i="1"/>
  <c r="AK2550" i="1" s="1"/>
  <c r="T2418" i="1"/>
  <c r="AK2418" i="1" s="1"/>
  <c r="T2524" i="1"/>
  <c r="AK2524" i="1" s="1"/>
  <c r="T1831" i="1"/>
  <c r="AK1831" i="1" s="1"/>
  <c r="T2544" i="1"/>
  <c r="AK2544" i="1" s="1"/>
  <c r="T3261" i="1"/>
  <c r="AK3261" i="1" s="1"/>
  <c r="T3041" i="1"/>
  <c r="AK3041" i="1" s="1"/>
  <c r="T3264" i="1"/>
  <c r="AK3264" i="1" s="1"/>
  <c r="T3268" i="1"/>
  <c r="AK3268" i="1" s="1"/>
  <c r="T3270" i="1"/>
  <c r="AK3270" i="1" s="1"/>
  <c r="T2181" i="1"/>
  <c r="AK2181" i="1" s="1"/>
  <c r="T2199" i="1"/>
  <c r="AK2199" i="1" s="1"/>
  <c r="T3276" i="1"/>
  <c r="AK3276" i="1" s="1"/>
  <c r="T2236" i="1"/>
  <c r="AK2236" i="1" s="1"/>
  <c r="T519" i="1"/>
  <c r="AK519" i="1" s="1"/>
  <c r="T146" i="1"/>
  <c r="AK146" i="1" s="1"/>
  <c r="T2484" i="1"/>
  <c r="AK2484" i="1" s="1"/>
  <c r="T3019" i="1"/>
  <c r="AK3019" i="1" s="1"/>
  <c r="T274" i="1"/>
  <c r="AK274" i="1" s="1"/>
  <c r="T284" i="1"/>
  <c r="AK284" i="1" s="1"/>
  <c r="T3021" i="1"/>
  <c r="AK3021" i="1" s="1"/>
  <c r="T1770" i="1"/>
  <c r="AK1770" i="1" s="1"/>
  <c r="T1825" i="1"/>
  <c r="AK1825" i="1" s="1"/>
  <c r="T1837" i="1"/>
  <c r="AK1837" i="1" s="1"/>
  <c r="T3143" i="1"/>
  <c r="AK3143" i="1" s="1"/>
  <c r="T2865" i="1"/>
  <c r="AK2865" i="1" s="1"/>
  <c r="T1939" i="1"/>
  <c r="AK1939" i="1" s="1"/>
  <c r="T3286" i="1"/>
  <c r="AK3286" i="1" s="1"/>
  <c r="T3137" i="1"/>
  <c r="AK3137" i="1" s="1"/>
  <c r="T2007" i="1"/>
  <c r="AK2007" i="1" s="1"/>
  <c r="T498" i="1"/>
  <c r="AK498" i="1" s="1"/>
  <c r="T2959" i="1"/>
  <c r="AK2959" i="1" s="1"/>
  <c r="T2134" i="1"/>
  <c r="AK2134" i="1" s="1"/>
  <c r="T3158" i="1"/>
  <c r="AK3158" i="1" s="1"/>
  <c r="T2985" i="1"/>
  <c r="AK2985" i="1" s="1"/>
  <c r="T2805" i="1"/>
  <c r="AK2805" i="1" s="1"/>
  <c r="T3150" i="1"/>
  <c r="AK3150" i="1" s="1"/>
  <c r="T2388" i="1"/>
  <c r="AK2388" i="1" s="1"/>
  <c r="T2420" i="1"/>
  <c r="AK2420" i="1" s="1"/>
  <c r="T2543" i="1"/>
  <c r="AK2543" i="1" s="1"/>
  <c r="T2558" i="1"/>
  <c r="AK2558" i="1" s="1"/>
  <c r="T2596" i="1"/>
  <c r="AK2596" i="1" s="1"/>
  <c r="T1363" i="1"/>
  <c r="AK1363" i="1" s="1"/>
  <c r="T2664" i="1"/>
  <c r="AK2664" i="1" s="1"/>
  <c r="T3083" i="1"/>
  <c r="AK3083" i="1" s="1"/>
  <c r="T2132" i="1"/>
  <c r="AK2132" i="1" s="1"/>
  <c r="T2997" i="1"/>
  <c r="AK2997" i="1" s="1"/>
  <c r="T2256" i="1"/>
  <c r="AK2256" i="1" s="1"/>
  <c r="T3427" i="1"/>
  <c r="AK3427" i="1" s="1"/>
  <c r="T2310" i="1"/>
  <c r="AK2310" i="1" s="1"/>
  <c r="T334" i="1"/>
  <c r="AK334" i="1" s="1"/>
  <c r="T3332" i="1"/>
  <c r="AK3332" i="1" s="1"/>
  <c r="T442" i="1"/>
  <c r="AK442" i="1" s="1"/>
  <c r="T443" i="1"/>
  <c r="AK443" i="1" s="1"/>
  <c r="T1560" i="1"/>
  <c r="AK1560" i="1" s="1"/>
  <c r="T3329" i="1"/>
  <c r="AK3329" i="1" s="1"/>
  <c r="T2893" i="1"/>
  <c r="AK2893" i="1" s="1"/>
  <c r="T2853" i="1"/>
  <c r="AK2853" i="1" s="1"/>
  <c r="T53" i="1"/>
  <c r="AK53" i="1" s="1"/>
  <c r="T63" i="1"/>
  <c r="AK63" i="1" s="1"/>
  <c r="T707" i="1"/>
  <c r="AK707" i="1" s="1"/>
  <c r="T3040" i="1"/>
  <c r="AK3040" i="1" s="1"/>
  <c r="T846" i="1"/>
  <c r="AK846" i="1" s="1"/>
  <c r="T523" i="1"/>
  <c r="AK523" i="1" s="1"/>
  <c r="T2626" i="1"/>
  <c r="AK2626" i="1" s="1"/>
  <c r="T2632" i="1"/>
  <c r="AK2632" i="1" s="1"/>
  <c r="T2636" i="1"/>
  <c r="AK2636" i="1" s="1"/>
  <c r="T2778" i="1"/>
  <c r="AK2778" i="1" s="1"/>
  <c r="T3136" i="1"/>
  <c r="AK3136" i="1" s="1"/>
  <c r="T2010" i="1"/>
  <c r="AK2010" i="1" s="1"/>
  <c r="T1176" i="1"/>
  <c r="AK1176" i="1" s="1"/>
  <c r="T3026" i="1"/>
  <c r="AK3026" i="1" s="1"/>
  <c r="T2248" i="1"/>
  <c r="AK2248" i="1" s="1"/>
  <c r="T135" i="1"/>
  <c r="AK135" i="1" s="1"/>
  <c r="T2514" i="1"/>
  <c r="AK2514" i="1" s="1"/>
  <c r="T493" i="1"/>
  <c r="AK493" i="1" s="1"/>
  <c r="T346" i="1"/>
  <c r="AK346" i="1" s="1"/>
  <c r="T473" i="1"/>
  <c r="AK473" i="1" s="1"/>
  <c r="T3042" i="1"/>
  <c r="AK3042" i="1" s="1"/>
  <c r="T847" i="1"/>
  <c r="AK847" i="1" s="1"/>
  <c r="T1128" i="1"/>
  <c r="AK1128" i="1" s="1"/>
  <c r="T486" i="1"/>
  <c r="AK486" i="1" s="1"/>
  <c r="T1751" i="1"/>
  <c r="AK1751" i="1" s="1"/>
  <c r="T2638" i="1"/>
  <c r="AK2638" i="1" s="1"/>
  <c r="T2780" i="1"/>
  <c r="AK2780" i="1" s="1"/>
  <c r="T3138" i="1"/>
  <c r="AK3138" i="1" s="1"/>
  <c r="T2012" i="1"/>
  <c r="AK2012" i="1" s="1"/>
  <c r="T129" i="1"/>
  <c r="AK129" i="1" s="1"/>
  <c r="T2172" i="1"/>
  <c r="AK2172" i="1" s="1"/>
  <c r="T2806" i="1"/>
  <c r="AK2806" i="1" s="1"/>
  <c r="T2958" i="1"/>
  <c r="AK2958" i="1" s="1"/>
  <c r="T159" i="1"/>
  <c r="AK159" i="1" s="1"/>
  <c r="T495" i="1"/>
  <c r="AK495" i="1" s="1"/>
  <c r="T2583" i="1"/>
  <c r="AK2583" i="1" s="1"/>
  <c r="T171" i="1"/>
  <c r="AK171" i="1" s="1"/>
  <c r="T200" i="1"/>
  <c r="AK200" i="1" s="1"/>
  <c r="T2463" i="1"/>
  <c r="AK2463" i="1" s="1"/>
  <c r="T2948" i="1"/>
  <c r="AK2948" i="1" s="1"/>
  <c r="T749" i="1"/>
  <c r="AK749" i="1" s="1"/>
  <c r="T733" i="1"/>
  <c r="AK733" i="1" s="1"/>
  <c r="T771" i="1"/>
  <c r="AK771" i="1" s="1"/>
  <c r="T3371" i="1"/>
  <c r="AK3371" i="1" s="1"/>
  <c r="T620" i="1"/>
  <c r="AK620" i="1" s="1"/>
  <c r="T40" i="1"/>
  <c r="AK40" i="1" s="1"/>
  <c r="T2967" i="1"/>
  <c r="AK2967" i="1" s="1"/>
  <c r="T44" i="1"/>
  <c r="AK44" i="1" s="1"/>
  <c r="T85" i="1"/>
  <c r="AK85" i="1" s="1"/>
  <c r="T160" i="1"/>
  <c r="AK160" i="1" s="1"/>
  <c r="T2434" i="1"/>
  <c r="AK2434" i="1" s="1"/>
  <c r="T548" i="1"/>
  <c r="AK548" i="1" s="1"/>
  <c r="T210" i="1"/>
  <c r="AK210" i="1" s="1"/>
  <c r="T239" i="1"/>
  <c r="AK239" i="1" s="1"/>
  <c r="T2201" i="1"/>
  <c r="AK2201" i="1" s="1"/>
  <c r="T843" i="1"/>
  <c r="AK843" i="1" s="1"/>
  <c r="T851" i="1"/>
  <c r="AK851" i="1" s="1"/>
  <c r="T382" i="1"/>
  <c r="AK382" i="1" s="1"/>
  <c r="T3056" i="1"/>
  <c r="AK3056" i="1" s="1"/>
  <c r="T2307" i="1"/>
  <c r="AK2307" i="1" s="1"/>
  <c r="T406" i="1"/>
  <c r="AK406" i="1" s="1"/>
  <c r="T2355" i="1"/>
  <c r="AK2355" i="1" s="1"/>
  <c r="T365" i="1"/>
  <c r="AK365" i="1" s="1"/>
  <c r="T386" i="1"/>
  <c r="AK386" i="1" s="1"/>
  <c r="T907" i="1"/>
  <c r="AK907" i="1" s="1"/>
  <c r="T811" i="1"/>
  <c r="AK811" i="1" s="1"/>
  <c r="T3436" i="1"/>
  <c r="AK3436" i="1" s="1"/>
  <c r="T3380" i="1"/>
  <c r="AK3380" i="1" s="1"/>
  <c r="T3367" i="1"/>
  <c r="AK3367" i="1" s="1"/>
  <c r="T58" i="1"/>
  <c r="AK58" i="1" s="1"/>
  <c r="T2894" i="1"/>
  <c r="AK2894" i="1" s="1"/>
  <c r="T2885" i="1"/>
  <c r="AK2885" i="1" s="1"/>
  <c r="T330" i="1"/>
  <c r="AK330" i="1" s="1"/>
  <c r="T910" i="1"/>
  <c r="AK910" i="1" s="1"/>
  <c r="T509" i="1"/>
  <c r="AK509" i="1" s="1"/>
  <c r="T1819" i="1"/>
  <c r="AK1819" i="1" s="1"/>
  <c r="T2586" i="1"/>
  <c r="AK2586" i="1" s="1"/>
  <c r="T2717" i="1"/>
  <c r="AK2717" i="1" s="1"/>
  <c r="T2507" i="1"/>
  <c r="AK2507" i="1" s="1"/>
  <c r="T884" i="1"/>
  <c r="AK884" i="1" s="1"/>
  <c r="T1829" i="1"/>
  <c r="AK1829" i="1" s="1"/>
  <c r="T1997" i="1"/>
  <c r="AK1997" i="1" s="1"/>
  <c r="T967" i="1"/>
  <c r="AK967" i="1" s="1"/>
  <c r="T708" i="1"/>
  <c r="AK708" i="1" s="1"/>
  <c r="T2528" i="1"/>
  <c r="AK2528" i="1" s="1"/>
  <c r="T2542" i="1"/>
  <c r="AK2542" i="1" s="1"/>
  <c r="T3127" i="1"/>
  <c r="AK3127" i="1" s="1"/>
  <c r="T2105" i="1"/>
  <c r="AK2105" i="1" s="1"/>
  <c r="T966" i="1"/>
  <c r="AK966" i="1" s="1"/>
  <c r="T2581" i="1"/>
  <c r="AK2581" i="1" s="1"/>
  <c r="T521" i="1"/>
  <c r="AK521" i="1" s="1"/>
  <c r="T3424" i="1"/>
  <c r="AK3424" i="1" s="1"/>
  <c r="T2327" i="1"/>
  <c r="AK2327" i="1" s="1"/>
  <c r="T3388" i="1"/>
  <c r="AK3388" i="1" s="1"/>
  <c r="T97" i="1"/>
  <c r="AK97" i="1" s="1"/>
  <c r="T66" i="1"/>
  <c r="AK66" i="1" s="1"/>
  <c r="T447" i="1"/>
  <c r="AK447" i="1" s="1"/>
  <c r="T702" i="1"/>
  <c r="AK702" i="1" s="1"/>
  <c r="T781" i="1"/>
  <c r="AK781" i="1" s="1"/>
  <c r="T3412" i="1"/>
  <c r="AK3412" i="1" s="1"/>
  <c r="T120" i="1"/>
  <c r="AK120" i="1" s="1"/>
  <c r="T569" i="1"/>
  <c r="AK569" i="1" s="1"/>
  <c r="T591" i="1"/>
  <c r="AK591" i="1" s="1"/>
  <c r="T316" i="1"/>
  <c r="AK316" i="1" s="1"/>
  <c r="T2216" i="1"/>
  <c r="AK2216" i="1" s="1"/>
  <c r="T323" i="1"/>
  <c r="AK323" i="1" s="1"/>
  <c r="T181" i="1"/>
  <c r="AK181" i="1" s="1"/>
  <c r="T222" i="1"/>
  <c r="AK222" i="1" s="1"/>
  <c r="T2479" i="1"/>
  <c r="AK2479" i="1" s="1"/>
  <c r="T2390" i="1"/>
  <c r="AK2390" i="1" s="1"/>
  <c r="T885" i="1"/>
  <c r="AK885" i="1" s="1"/>
  <c r="T1024" i="1"/>
  <c r="AK1024" i="1" s="1"/>
  <c r="T745" i="1"/>
  <c r="AK745" i="1" s="1"/>
  <c r="T2739" i="1"/>
  <c r="AK2739" i="1" s="1"/>
  <c r="T1741" i="1"/>
  <c r="AK1741" i="1" s="1"/>
  <c r="T2759" i="1"/>
  <c r="AK2759" i="1" s="1"/>
  <c r="T2797" i="1"/>
  <c r="AK2797" i="1" s="1"/>
  <c r="T1992" i="1"/>
  <c r="AK1992" i="1" s="1"/>
  <c r="T698" i="1"/>
  <c r="AK698" i="1" s="1"/>
  <c r="T2099" i="1"/>
  <c r="AK2099" i="1" s="1"/>
  <c r="T972" i="1"/>
  <c r="AK972" i="1" s="1"/>
  <c r="T922" i="1"/>
  <c r="AK922" i="1" s="1"/>
  <c r="T2578" i="1"/>
  <c r="AK2578" i="1" s="1"/>
  <c r="T2580" i="1"/>
  <c r="AK2580" i="1" s="1"/>
  <c r="T1039" i="1"/>
  <c r="AK1039" i="1" s="1"/>
  <c r="T977" i="1"/>
  <c r="AK977" i="1" s="1"/>
  <c r="T1043" i="1"/>
  <c r="AK1043" i="1" s="1"/>
  <c r="T3130" i="1"/>
  <c r="AK3130" i="1" s="1"/>
  <c r="T3065" i="1"/>
  <c r="AK3065" i="1" s="1"/>
  <c r="T3086" i="1"/>
  <c r="AK3086" i="1" s="1"/>
  <c r="T36" i="1"/>
  <c r="AK36" i="1" s="1"/>
  <c r="T2630" i="1"/>
  <c r="AK2630" i="1" s="1"/>
  <c r="T1738" i="1"/>
  <c r="AK1738" i="1" s="1"/>
  <c r="T2768" i="1"/>
  <c r="AK2768" i="1" s="1"/>
  <c r="T3030" i="1"/>
  <c r="AK3030" i="1" s="1"/>
  <c r="T375" i="1"/>
  <c r="AK375" i="1" s="1"/>
  <c r="T531" i="1"/>
  <c r="AK531" i="1" s="1"/>
  <c r="T167" i="1"/>
  <c r="AK167" i="1" s="1"/>
  <c r="T2454" i="1"/>
  <c r="AK2454" i="1" s="1"/>
  <c r="T2377" i="1"/>
  <c r="AK2377" i="1" s="1"/>
  <c r="T2335" i="1"/>
  <c r="AK2335" i="1" s="1"/>
  <c r="T2340" i="1"/>
  <c r="AK2340" i="1" s="1"/>
  <c r="T2339" i="1"/>
  <c r="AK2339" i="1" s="1"/>
  <c r="T3104" i="1"/>
  <c r="AK3104" i="1" s="1"/>
  <c r="T3362" i="1"/>
  <c r="AK3362" i="1" s="1"/>
  <c r="T2317" i="1"/>
  <c r="AK2317" i="1" s="1"/>
  <c r="T61" i="1"/>
  <c r="AK61" i="1" s="1"/>
  <c r="T600" i="1"/>
  <c r="AK600" i="1" s="1"/>
  <c r="T474" i="1"/>
  <c r="AK474" i="1" s="1"/>
  <c r="T410" i="1"/>
  <c r="AK410" i="1" s="1"/>
  <c r="T3383" i="1"/>
  <c r="AK3383" i="1" s="1"/>
  <c r="T397" i="1"/>
  <c r="AK397" i="1" s="1"/>
  <c r="T3008" i="1"/>
  <c r="AK3008" i="1" s="1"/>
  <c r="T477" i="1"/>
  <c r="AK477" i="1" s="1"/>
  <c r="T629" i="1"/>
  <c r="AK629" i="1" s="1"/>
  <c r="T710" i="1"/>
  <c r="AK710" i="1" s="1"/>
  <c r="T3439" i="1"/>
  <c r="AK3439" i="1" s="1"/>
  <c r="T37" i="1"/>
  <c r="AK37" i="1" s="1"/>
  <c r="T987" i="1"/>
  <c r="AK987" i="1" s="1"/>
  <c r="T2124" i="1"/>
  <c r="AK2124" i="1" s="1"/>
  <c r="T109" i="1"/>
  <c r="AK109" i="1" s="1"/>
  <c r="T2937" i="1"/>
  <c r="AK2937" i="1" s="1"/>
  <c r="T898" i="1"/>
  <c r="AK898" i="1" s="1"/>
  <c r="T277" i="1"/>
  <c r="AK277" i="1" s="1"/>
  <c r="T3399" i="1"/>
  <c r="AK3399" i="1" s="1"/>
  <c r="T288" i="1"/>
  <c r="AK288" i="1" s="1"/>
  <c r="T312" i="1"/>
  <c r="AK312" i="1" s="1"/>
  <c r="T3440" i="1"/>
  <c r="AK3440" i="1" s="1"/>
  <c r="T540" i="1"/>
  <c r="AK540" i="1" s="1"/>
  <c r="T1968" i="1"/>
  <c r="AK1968" i="1" s="1"/>
  <c r="T939" i="1"/>
  <c r="AK939" i="1" s="1"/>
  <c r="T3243" i="1"/>
  <c r="AK3243" i="1" s="1"/>
  <c r="T2053" i="1"/>
  <c r="AK2053" i="1" s="1"/>
  <c r="T1117" i="1"/>
  <c r="AK1117" i="1" s="1"/>
  <c r="T712" i="1"/>
  <c r="AK712" i="1" s="1"/>
  <c r="T369" i="1"/>
  <c r="AK369" i="1" s="1"/>
  <c r="T1955" i="1"/>
  <c r="AK1955" i="1" s="1"/>
  <c r="T112" i="1"/>
  <c r="AK112" i="1" s="1"/>
  <c r="T2259" i="1"/>
  <c r="AK2259" i="1" s="1"/>
  <c r="T899" i="1"/>
  <c r="AK899" i="1" s="1"/>
  <c r="T3416" i="1"/>
  <c r="AK3416" i="1" s="1"/>
  <c r="T3239" i="1"/>
  <c r="AK3239" i="1" s="1"/>
  <c r="T644" i="1"/>
  <c r="AK644" i="1" s="1"/>
  <c r="T449" i="1"/>
  <c r="AK449" i="1" s="1"/>
  <c r="T736" i="1"/>
  <c r="AK736" i="1" s="1"/>
  <c r="T2646" i="1"/>
  <c r="AK2646" i="1" s="1"/>
  <c r="T2654" i="1"/>
  <c r="AK2654" i="1" s="1"/>
  <c r="T3176" i="1"/>
  <c r="AK3176" i="1" s="1"/>
  <c r="T674" i="1"/>
  <c r="AK674" i="1" s="1"/>
  <c r="T3000" i="1"/>
  <c r="AK3000" i="1" s="1"/>
  <c r="T2783" i="1"/>
  <c r="AK2783" i="1" s="1"/>
  <c r="T2821" i="1"/>
  <c r="AK2821" i="1" s="1"/>
  <c r="T2129" i="1"/>
  <c r="AK2129" i="1" s="1"/>
  <c r="T2190" i="1"/>
  <c r="AK2190" i="1" s="1"/>
  <c r="T2242" i="1"/>
  <c r="AK2242" i="1" s="1"/>
  <c r="T327" i="1"/>
  <c r="AK327" i="1" s="1"/>
  <c r="T142" i="1"/>
  <c r="AK142" i="1" s="1"/>
  <c r="T3257" i="1"/>
  <c r="AK3257" i="1" s="1"/>
  <c r="T3353" i="1"/>
  <c r="AK3353" i="1" s="1"/>
  <c r="T3341" i="1"/>
  <c r="AK3341" i="1" s="1"/>
  <c r="T705" i="1"/>
  <c r="AK705" i="1" s="1"/>
  <c r="T2968" i="1"/>
  <c r="AK2968" i="1" s="1"/>
  <c r="T3408" i="1"/>
  <c r="AK3408" i="1" s="1"/>
  <c r="T86" i="1"/>
  <c r="AK86" i="1" s="1"/>
  <c r="T2423" i="1"/>
  <c r="AK2423" i="1" s="1"/>
  <c r="T174" i="1"/>
  <c r="AK174" i="1" s="1"/>
  <c r="T549" i="1"/>
  <c r="AK549" i="1" s="1"/>
  <c r="T2453" i="1"/>
  <c r="AK2453" i="1" s="1"/>
  <c r="T2473" i="1"/>
  <c r="AK2473" i="1" s="1"/>
  <c r="T3154" i="1"/>
  <c r="AK3154" i="1" s="1"/>
  <c r="T1716" i="1"/>
  <c r="AK1716" i="1" s="1"/>
  <c r="T1030" i="1"/>
  <c r="AK1030" i="1" s="1"/>
  <c r="T383" i="1"/>
  <c r="AK383" i="1" s="1"/>
  <c r="T2163" i="1"/>
  <c r="AK2163" i="1" s="1"/>
  <c r="T361" i="1"/>
  <c r="AK361" i="1" s="1"/>
  <c r="T269" i="1"/>
  <c r="AK269" i="1" s="1"/>
  <c r="T863" i="1"/>
  <c r="AK863" i="1" s="1"/>
  <c r="T3376" i="1"/>
  <c r="AK3376" i="1" s="1"/>
  <c r="T3300" i="1"/>
  <c r="AK3300" i="1" s="1"/>
  <c r="T909" i="1"/>
  <c r="AK909" i="1" s="1"/>
  <c r="T812" i="1"/>
  <c r="AK812" i="1" s="1"/>
  <c r="T391" i="1"/>
  <c r="AK391" i="1" s="1"/>
  <c r="T413" i="1"/>
  <c r="AK413" i="1" s="1"/>
  <c r="T50" i="1"/>
  <c r="AK50" i="1" s="1"/>
  <c r="T1908" i="1"/>
  <c r="AK1908" i="1" s="1"/>
  <c r="T2896" i="1"/>
  <c r="AK2896" i="1" s="1"/>
  <c r="T2886" i="1"/>
  <c r="AK2886" i="1" s="1"/>
  <c r="T3324" i="1"/>
  <c r="AK3324" i="1" s="1"/>
  <c r="T911" i="1"/>
  <c r="AK911" i="1" s="1"/>
  <c r="T2404" i="1"/>
  <c r="AK2404" i="1" s="1"/>
  <c r="T2531" i="1"/>
  <c r="AK2531" i="1" s="1"/>
  <c r="T1148" i="1"/>
  <c r="AK1148" i="1" s="1"/>
  <c r="T2949" i="1"/>
  <c r="AK2949" i="1" s="1"/>
  <c r="T3007" i="1"/>
  <c r="AK3007" i="1" s="1"/>
  <c r="T1561" i="1"/>
  <c r="AK1561" i="1" s="1"/>
  <c r="T1864" i="1"/>
  <c r="AK1864" i="1" s="1"/>
  <c r="T1998" i="1"/>
  <c r="AK1998" i="1" s="1"/>
  <c r="T3315" i="1"/>
  <c r="AK3315" i="1" s="1"/>
  <c r="T356" i="1"/>
  <c r="AK356" i="1" s="1"/>
  <c r="T169" i="1"/>
  <c r="AK169" i="1" s="1"/>
  <c r="T3085" i="1"/>
  <c r="AK3085" i="1" s="1"/>
  <c r="T3129" i="1"/>
  <c r="AK3129" i="1" s="1"/>
  <c r="T211" i="1"/>
  <c r="AK211" i="1" s="1"/>
  <c r="T3061" i="1"/>
  <c r="AK3061" i="1" s="1"/>
  <c r="T2478" i="1"/>
  <c r="AK2478" i="1" s="1"/>
  <c r="T532" i="1"/>
  <c r="AK532" i="1" s="1"/>
  <c r="T439" i="1"/>
  <c r="AK439" i="1" s="1"/>
  <c r="T2351" i="1"/>
  <c r="AK2351" i="1" s="1"/>
  <c r="T115" i="1"/>
  <c r="AK115" i="1" s="1"/>
  <c r="T504" i="1"/>
  <c r="AK504" i="1" s="1"/>
  <c r="T67" i="1"/>
  <c r="AK67" i="1" s="1"/>
  <c r="T617" i="1"/>
  <c r="AK617" i="1" s="1"/>
  <c r="T56" i="1"/>
  <c r="AK56" i="1" s="1"/>
  <c r="T82" i="1"/>
  <c r="AK82" i="1" s="1"/>
  <c r="T3415" i="1"/>
  <c r="AK3415" i="1" s="1"/>
  <c r="T767" i="1"/>
  <c r="AK767" i="1" s="1"/>
  <c r="T568" i="1"/>
  <c r="AK568" i="1" s="1"/>
  <c r="T565" i="1"/>
  <c r="AK565" i="1" s="1"/>
  <c r="T3393" i="1"/>
  <c r="AK3393" i="1" s="1"/>
  <c r="T947" i="1"/>
  <c r="AK947" i="1" s="1"/>
  <c r="T2414" i="1"/>
  <c r="AK2414" i="1" s="1"/>
  <c r="T2942" i="1"/>
  <c r="AK2942" i="1" s="1"/>
  <c r="T226" i="1"/>
  <c r="AK226" i="1" s="1"/>
  <c r="T2621" i="1"/>
  <c r="AK2621" i="1" s="1"/>
  <c r="T1007" i="1"/>
  <c r="AK1007" i="1" s="1"/>
  <c r="T886" i="1"/>
  <c r="AK886" i="1" s="1"/>
  <c r="T1028" i="1"/>
  <c r="AK1028" i="1" s="1"/>
  <c r="T723" i="1"/>
  <c r="AK723" i="1" s="1"/>
  <c r="T1721" i="1"/>
  <c r="AK1721" i="1" s="1"/>
  <c r="T1743" i="1"/>
  <c r="AK1743" i="1" s="1"/>
  <c r="T2765" i="1"/>
  <c r="AK2765" i="1" s="1"/>
  <c r="T2799" i="1"/>
  <c r="AK2799" i="1" s="1"/>
  <c r="T2002" i="1"/>
  <c r="AK2002" i="1" s="1"/>
  <c r="T2722" i="1"/>
  <c r="AK2722" i="1" s="1"/>
  <c r="T2101" i="1"/>
  <c r="AK2101" i="1" s="1"/>
  <c r="T971" i="1"/>
  <c r="AK971" i="1" s="1"/>
  <c r="T932" i="1"/>
  <c r="AK932" i="1" s="1"/>
  <c r="T2519" i="1"/>
  <c r="AK2519" i="1" s="1"/>
  <c r="T2590" i="1"/>
  <c r="AK2590" i="1" s="1"/>
  <c r="T543" i="1"/>
  <c r="AK543" i="1" s="1"/>
  <c r="T1126" i="1"/>
  <c r="AK1126" i="1" s="1"/>
  <c r="T981" i="1"/>
  <c r="AK981" i="1" s="1"/>
  <c r="T3052" i="1"/>
  <c r="AK3052" i="1" s="1"/>
  <c r="T3069" i="1"/>
  <c r="AK3069" i="1" s="1"/>
  <c r="T3102" i="1"/>
  <c r="AK3102" i="1" s="1"/>
  <c r="T992" i="1"/>
  <c r="AK992" i="1" s="1"/>
  <c r="T2738" i="1"/>
  <c r="AK2738" i="1" s="1"/>
  <c r="T1740" i="1"/>
  <c r="AK1740" i="1" s="1"/>
  <c r="T2770" i="1"/>
  <c r="AK2770" i="1" s="1"/>
  <c r="T3036" i="1"/>
  <c r="AK3036" i="1" s="1"/>
  <c r="T376" i="1"/>
  <c r="AK376" i="1" s="1"/>
  <c r="T990" i="1"/>
  <c r="AK990" i="1" s="1"/>
  <c r="T2522" i="1"/>
  <c r="AK2522" i="1" s="1"/>
  <c r="T215" i="1"/>
  <c r="AK215" i="1" s="1"/>
  <c r="T2383" i="1"/>
  <c r="AK2383" i="1" s="1"/>
  <c r="T431" i="1"/>
  <c r="AK431" i="1" s="1"/>
  <c r="T935" i="1"/>
  <c r="AK935" i="1" s="1"/>
  <c r="T387" i="1"/>
  <c r="AK387" i="1" s="1"/>
  <c r="T188" i="1"/>
  <c r="AK188" i="1" s="1"/>
  <c r="T233" i="1"/>
  <c r="AK233" i="1" s="1"/>
  <c r="T3430" i="1"/>
  <c r="AK3430" i="1" s="1"/>
  <c r="T794" i="1"/>
  <c r="AK794" i="1" s="1"/>
  <c r="T3435" i="1"/>
  <c r="AK3435" i="1" s="1"/>
  <c r="T761" i="1"/>
  <c r="AK761" i="1" s="1"/>
  <c r="T408" i="1"/>
  <c r="AK408" i="1" s="1"/>
  <c r="T3382" i="1"/>
  <c r="AK3382" i="1" s="1"/>
  <c r="T396" i="1"/>
  <c r="AK396" i="1" s="1"/>
  <c r="T923" i="1"/>
  <c r="AK923" i="1" s="1"/>
  <c r="T3009" i="1"/>
  <c r="AK3009" i="1" s="1"/>
  <c r="T3108" i="1"/>
  <c r="AK3108" i="1" s="1"/>
  <c r="T639" i="1"/>
  <c r="AK639" i="1" s="1"/>
  <c r="T903" i="1"/>
  <c r="AK903" i="1" s="1"/>
  <c r="T782" i="1"/>
  <c r="AK782" i="1" s="1"/>
  <c r="T38" i="1"/>
  <c r="AK38" i="1" s="1"/>
  <c r="T988" i="1"/>
  <c r="AK988" i="1" s="1"/>
  <c r="T2125" i="1"/>
  <c r="AK2125" i="1" s="1"/>
  <c r="T651" i="1"/>
  <c r="AK651" i="1" s="1"/>
  <c r="T2938" i="1"/>
  <c r="AK2938" i="1" s="1"/>
  <c r="T3334" i="1"/>
  <c r="AK3334" i="1" s="1"/>
  <c r="T278" i="1"/>
  <c r="AK278" i="1" s="1"/>
  <c r="T3400" i="1"/>
  <c r="AK3400" i="1" s="1"/>
  <c r="T251" i="1"/>
  <c r="AK251" i="1" s="1"/>
  <c r="T315" i="1"/>
  <c r="AK315" i="1" s="1"/>
  <c r="T3441" i="1"/>
  <c r="AK3441" i="1" s="1"/>
  <c r="T904" i="1"/>
  <c r="AK904" i="1" s="1"/>
  <c r="T1969" i="1"/>
  <c r="AK1969" i="1" s="1"/>
  <c r="T940" i="1"/>
  <c r="AK940" i="1" s="1"/>
  <c r="T3244" i="1"/>
  <c r="AK3244" i="1" s="1"/>
  <c r="T622" i="1"/>
  <c r="AK622" i="1" s="1"/>
  <c r="T616" i="1"/>
  <c r="AK616" i="1" s="1"/>
  <c r="T713" i="1"/>
  <c r="AK713" i="1" s="1"/>
  <c r="T370" i="1"/>
  <c r="AK370" i="1" s="1"/>
  <c r="T3091" i="1"/>
  <c r="AK3091" i="1" s="1"/>
  <c r="T2898" i="1"/>
  <c r="AK2898" i="1" s="1"/>
  <c r="T3067" i="1"/>
  <c r="AK3067" i="1" s="1"/>
  <c r="T3151" i="1"/>
  <c r="AK3151" i="1" s="1"/>
  <c r="T2357" i="1"/>
  <c r="AK2357" i="1" s="1"/>
  <c r="T3417" i="1"/>
  <c r="AK3417" i="1" s="1"/>
  <c r="T870" i="1"/>
  <c r="AK870" i="1" s="1"/>
  <c r="T478" i="1"/>
  <c r="AK478" i="1" s="1"/>
  <c r="T941" i="1"/>
  <c r="AK941" i="1" s="1"/>
  <c r="T3172" i="1"/>
  <c r="AK3172" i="1" s="1"/>
  <c r="T755" i="1"/>
  <c r="AK755" i="1" s="1"/>
  <c r="T2668" i="1"/>
  <c r="AK2668" i="1" s="1"/>
  <c r="T1910" i="1"/>
  <c r="AK1910" i="1" s="1"/>
  <c r="T3001" i="1"/>
  <c r="AK3001" i="1" s="1"/>
  <c r="T2785" i="1"/>
  <c r="AK2785" i="1" s="1"/>
  <c r="T2822" i="1"/>
  <c r="AK2822" i="1" s="1"/>
  <c r="T2139" i="1"/>
  <c r="AK2139" i="1" s="1"/>
  <c r="T664" i="1"/>
  <c r="AK664" i="1" s="1"/>
  <c r="T91" i="1"/>
  <c r="AK91" i="1" s="1"/>
  <c r="T670" i="1"/>
  <c r="AK670" i="1" s="1"/>
  <c r="T1747" i="1"/>
  <c r="AK1747" i="1" s="1"/>
  <c r="T3032" i="1"/>
  <c r="AK3032" i="1" s="1"/>
  <c r="T633" i="1"/>
  <c r="AK633" i="1" s="1"/>
  <c r="T1048" i="1"/>
  <c r="AK1048" i="1" s="1"/>
  <c r="T281" i="1"/>
  <c r="AK281" i="1" s="1"/>
  <c r="T2647" i="1"/>
  <c r="AK2647" i="1" s="1"/>
  <c r="T2932" i="1"/>
  <c r="AK2932" i="1" s="1"/>
  <c r="T3422" i="1"/>
  <c r="AK3422" i="1" s="1"/>
  <c r="T744" i="1"/>
  <c r="AK744" i="1" s="1"/>
  <c r="T3420" i="1"/>
  <c r="AK3420" i="1" s="1"/>
  <c r="T541" i="1"/>
  <c r="AK541" i="1" s="1"/>
  <c r="T1136" i="1"/>
  <c r="AK1136" i="1" s="1"/>
  <c r="T3076" i="1"/>
  <c r="AK3076" i="1" s="1"/>
  <c r="T2971" i="1"/>
  <c r="AK2971" i="1" s="1"/>
  <c r="T190" i="1"/>
  <c r="AK190" i="1" s="1"/>
  <c r="T537" i="1"/>
  <c r="AK537" i="1" s="1"/>
  <c r="T224" i="1"/>
  <c r="AK224" i="1" s="1"/>
  <c r="T2477" i="1"/>
  <c r="AK2477" i="1" s="1"/>
  <c r="T3159" i="1"/>
  <c r="AK3159" i="1" s="1"/>
  <c r="T1749" i="1"/>
  <c r="AK1749" i="1" s="1"/>
  <c r="T1031" i="1"/>
  <c r="AK1031" i="1" s="1"/>
  <c r="T1145" i="1"/>
  <c r="AK1145" i="1" s="1"/>
  <c r="T2165" i="1"/>
  <c r="AK2165" i="1" s="1"/>
  <c r="T362" i="1"/>
  <c r="AK362" i="1" s="1"/>
  <c r="T335" i="1"/>
  <c r="AK335" i="1" s="1"/>
  <c r="T2311" i="1"/>
  <c r="AK2311" i="1" s="1"/>
  <c r="T3418" i="1"/>
  <c r="AK3418" i="1" s="1"/>
  <c r="T467" i="1"/>
  <c r="AK467" i="1" s="1"/>
  <c r="T118" i="1"/>
  <c r="AK118" i="1" s="1"/>
  <c r="T2367" i="1"/>
  <c r="AK2367" i="1" s="1"/>
  <c r="T411" i="1"/>
  <c r="AK411" i="1" s="1"/>
  <c r="T450" i="1"/>
  <c r="AK450" i="1" s="1"/>
  <c r="T3335" i="1"/>
  <c r="AK3335" i="1" s="1"/>
  <c r="T3365" i="1"/>
  <c r="AK3365" i="1" s="1"/>
  <c r="T124" i="1"/>
  <c r="AK124" i="1" s="1"/>
  <c r="T378" i="1"/>
  <c r="AK378" i="1" s="1"/>
  <c r="T3325" i="1"/>
  <c r="AK3325" i="1" s="1"/>
  <c r="T912" i="1"/>
  <c r="AK912" i="1" s="1"/>
  <c r="T2564" i="1"/>
  <c r="AK2564" i="1" s="1"/>
  <c r="T2533" i="1"/>
  <c r="AK2533" i="1" s="1"/>
  <c r="T1152" i="1"/>
  <c r="AK1152" i="1" s="1"/>
  <c r="T2951" i="1"/>
  <c r="AK2951" i="1" s="1"/>
  <c r="T2718" i="1"/>
  <c r="AK2718" i="1" s="1"/>
  <c r="T634" i="1"/>
  <c r="AK634" i="1" s="1"/>
  <c r="T2838" i="1"/>
  <c r="AK2838" i="1" s="1"/>
  <c r="T1999" i="1"/>
  <c r="AK1999" i="1" s="1"/>
  <c r="T92" i="1"/>
  <c r="AK92" i="1" s="1"/>
  <c r="T2579" i="1"/>
  <c r="AK2579" i="1" s="1"/>
  <c r="T2431" i="1"/>
  <c r="AK2431" i="1" s="1"/>
  <c r="T3093" i="1"/>
  <c r="AK3093" i="1" s="1"/>
  <c r="T3051" i="1"/>
  <c r="AK3051" i="1" s="1"/>
  <c r="T213" i="1"/>
  <c r="AK213" i="1" s="1"/>
  <c r="T3105" i="1"/>
  <c r="AK3105" i="1" s="1"/>
  <c r="T2591" i="1"/>
  <c r="AK2591" i="1" s="1"/>
  <c r="T3429" i="1"/>
  <c r="AK3429" i="1" s="1"/>
  <c r="T440" i="1"/>
  <c r="AK440" i="1" s="1"/>
  <c r="T2352" i="1"/>
  <c r="AK2352" i="1" s="1"/>
  <c r="T3369" i="1"/>
  <c r="AK3369" i="1" s="1"/>
  <c r="T2313" i="1"/>
  <c r="AK2313" i="1" s="1"/>
  <c r="T68" i="1"/>
  <c r="AK68" i="1" s="1"/>
  <c r="T654" i="1"/>
  <c r="AK654" i="1" s="1"/>
  <c r="T3434" i="1"/>
  <c r="AK3434" i="1" s="1"/>
  <c r="T783" i="1"/>
  <c r="AK783" i="1" s="1"/>
  <c r="T48" i="1"/>
  <c r="AK48" i="1" s="1"/>
  <c r="T716" i="1"/>
  <c r="AK716" i="1" s="1"/>
  <c r="T571" i="1"/>
  <c r="AK571" i="1" s="1"/>
  <c r="T576" i="1"/>
  <c r="AK576" i="1" s="1"/>
  <c r="T599" i="1"/>
  <c r="AK599" i="1" s="1"/>
  <c r="T340" i="1"/>
  <c r="AK340" i="1" s="1"/>
  <c r="T2415" i="1"/>
  <c r="AK2415" i="1" s="1"/>
  <c r="T2944" i="1"/>
  <c r="AK2944" i="1" s="1"/>
  <c r="T2950" i="1"/>
  <c r="AK2950" i="1" s="1"/>
  <c r="T881" i="1"/>
  <c r="AK881" i="1" s="1"/>
  <c r="T1013" i="1"/>
  <c r="AK1013" i="1" s="1"/>
  <c r="T368" i="1"/>
  <c r="AK368" i="1" s="1"/>
  <c r="T695" i="1"/>
  <c r="AK695" i="1" s="1"/>
  <c r="T1706" i="1"/>
  <c r="AK1706" i="1" s="1"/>
  <c r="T1723" i="1"/>
  <c r="AK1723" i="1" s="1"/>
  <c r="T2743" i="1"/>
  <c r="AK2743" i="1" s="1"/>
  <c r="T2767" i="1"/>
  <c r="AK2767" i="1" s="1"/>
  <c r="T3027" i="1"/>
  <c r="AK3027" i="1" s="1"/>
  <c r="T2003" i="1"/>
  <c r="AK2003" i="1" s="1"/>
  <c r="T2724" i="1"/>
  <c r="AK2724" i="1" s="1"/>
  <c r="T2990" i="1"/>
  <c r="AK2990" i="1" s="1"/>
  <c r="T2844" i="1"/>
  <c r="AK2844" i="1" s="1"/>
  <c r="T821" i="1"/>
  <c r="AK821" i="1" s="1"/>
  <c r="T2527" i="1"/>
  <c r="AK2527" i="1" s="1"/>
  <c r="T2592" i="1"/>
  <c r="AK2592" i="1" s="1"/>
  <c r="T544" i="1"/>
  <c r="AK544" i="1" s="1"/>
  <c r="T1127" i="1"/>
  <c r="AK1127" i="1" s="1"/>
  <c r="T982" i="1"/>
  <c r="AK982" i="1" s="1"/>
  <c r="T983" i="1"/>
  <c r="AK983" i="1" s="1"/>
  <c r="T2649" i="1"/>
  <c r="AK2649" i="1" s="1"/>
  <c r="T3249" i="1"/>
  <c r="AK3249" i="1" s="1"/>
  <c r="T993" i="1"/>
  <c r="AK993" i="1" s="1"/>
  <c r="T2740" i="1"/>
  <c r="AK2740" i="1" s="1"/>
  <c r="T1742" i="1"/>
  <c r="AK1742" i="1" s="1"/>
  <c r="T2772" i="1"/>
  <c r="AK2772" i="1" s="1"/>
  <c r="T3038" i="1"/>
  <c r="AK3038" i="1" s="1"/>
  <c r="T377" i="1"/>
  <c r="AK377" i="1" s="1"/>
  <c r="T991" i="1"/>
  <c r="AK991" i="1" s="1"/>
  <c r="T2424" i="1"/>
  <c r="AK2424" i="1" s="1"/>
  <c r="T219" i="1"/>
  <c r="AK219" i="1" s="1"/>
  <c r="T2398" i="1"/>
  <c r="AK2398" i="1" s="1"/>
  <c r="T432" i="1"/>
  <c r="AK432" i="1" s="1"/>
  <c r="T936" i="1"/>
  <c r="AK936" i="1" s="1"/>
  <c r="T388" i="1"/>
  <c r="AK388" i="1" s="1"/>
  <c r="T460" i="1"/>
  <c r="AK460" i="1" s="1"/>
  <c r="T235" i="1"/>
  <c r="AK235" i="1" s="1"/>
  <c r="T2869" i="1"/>
  <c r="AK2869" i="1" s="1"/>
  <c r="T590" i="1"/>
  <c r="AK590" i="1" s="1"/>
  <c r="T768" i="1"/>
  <c r="AK768" i="1" s="1"/>
  <c r="T2996" i="1"/>
  <c r="AK2996" i="1" s="1"/>
  <c r="T475" i="1"/>
  <c r="AK475" i="1" s="1"/>
  <c r="T412" i="1"/>
  <c r="AK412" i="1" s="1"/>
  <c r="T2969" i="1"/>
  <c r="AK2969" i="1" s="1"/>
  <c r="T933" i="1"/>
  <c r="AK933" i="1" s="1"/>
  <c r="T2263" i="1"/>
  <c r="AK2263" i="1" s="1"/>
  <c r="T3110" i="1"/>
  <c r="AK3110" i="1" s="1"/>
  <c r="T1607" i="1"/>
  <c r="AK1607" i="1" s="1"/>
  <c r="T3321" i="1"/>
  <c r="AK3321" i="1" s="1"/>
  <c r="T3411" i="1"/>
  <c r="AK3411" i="1" s="1"/>
  <c r="T984" i="1"/>
  <c r="AK984" i="1" s="1"/>
  <c r="T2321" i="1"/>
  <c r="AK2321" i="1" s="1"/>
  <c r="T33" i="1"/>
  <c r="AK33" i="1" s="1"/>
  <c r="T652" i="1"/>
  <c r="AK652" i="1" s="1"/>
  <c r="T986" i="1"/>
  <c r="AK986" i="1" s="1"/>
  <c r="T3442" i="1"/>
  <c r="AK3442" i="1" s="1"/>
  <c r="T2345" i="1"/>
  <c r="AK2345" i="1" s="1"/>
  <c r="T3401" i="1"/>
  <c r="AK3401" i="1" s="1"/>
  <c r="T3307" i="1"/>
  <c r="AK3307" i="1" s="1"/>
  <c r="T265" i="1"/>
  <c r="AK265" i="1" s="1"/>
  <c r="T1710" i="1"/>
  <c r="AK1710" i="1" s="1"/>
  <c r="T139" i="1"/>
  <c r="AK139" i="1" s="1"/>
  <c r="T1146" i="1"/>
  <c r="AK1146" i="1" s="1"/>
  <c r="T1699" i="1"/>
  <c r="AK1699" i="1" s="1"/>
  <c r="T3245" i="1"/>
  <c r="AK3245" i="1" s="1"/>
  <c r="T613" i="1"/>
  <c r="AK613" i="1" s="1"/>
  <c r="T358" i="1"/>
  <c r="AK358" i="1" s="1"/>
  <c r="T1142" i="1"/>
  <c r="AK1142" i="1" s="1"/>
  <c r="T1924" i="1"/>
  <c r="AK1924" i="1" s="1"/>
  <c r="T3031" i="1"/>
  <c r="AK3031" i="1" s="1"/>
  <c r="T2721" i="1"/>
  <c r="AK2721" i="1" s="1"/>
  <c r="T902" i="1"/>
  <c r="AK902" i="1" s="1"/>
  <c r="T3246" i="1"/>
  <c r="AK3246" i="1" s="1"/>
  <c r="T2356" i="1"/>
  <c r="AK2356" i="1" s="1"/>
  <c r="T3375" i="1"/>
  <c r="AK3375" i="1" s="1"/>
  <c r="T732" i="1"/>
  <c r="AK732" i="1" s="1"/>
  <c r="T2368" i="1"/>
  <c r="AK2368" i="1" s="1"/>
  <c r="T1713" i="1"/>
  <c r="AK1713" i="1" s="1"/>
  <c r="T3015" i="1"/>
  <c r="AK3015" i="1" s="1"/>
  <c r="T942" i="1"/>
  <c r="AK942" i="1" s="1"/>
  <c r="T292" i="1"/>
  <c r="AK292" i="1" s="1"/>
  <c r="T656" i="1"/>
  <c r="AK656" i="1" s="1"/>
  <c r="T3229" i="1"/>
  <c r="AK3229" i="1" s="1"/>
  <c r="T2787" i="1"/>
  <c r="AK2787" i="1" s="1"/>
  <c r="T946" i="1"/>
  <c r="AK946" i="1" s="1"/>
  <c r="T2140" i="1"/>
  <c r="AK2140" i="1" s="1"/>
  <c r="T266" i="1"/>
  <c r="AK266" i="1" s="1"/>
  <c r="T871" i="1"/>
  <c r="AK871" i="1" s="1"/>
  <c r="T678" i="1"/>
  <c r="AK678" i="1" s="1"/>
  <c r="T2055" i="1"/>
  <c r="AK2055" i="1" s="1"/>
  <c r="T3034" i="1"/>
  <c r="AK3034" i="1" s="1"/>
  <c r="T632" i="1"/>
  <c r="AK632" i="1" s="1"/>
  <c r="T2400" i="1"/>
  <c r="AK2400" i="1" s="1"/>
  <c r="T2384" i="1"/>
  <c r="AK2384" i="1" s="1"/>
  <c r="T3173" i="1"/>
  <c r="AK3173" i="1" s="1"/>
  <c r="T2934" i="1"/>
  <c r="AK2934" i="1" s="1"/>
  <c r="T2493" i="1"/>
  <c r="AK2493" i="1" s="1"/>
  <c r="T861" i="1"/>
  <c r="AK861" i="1" s="1"/>
  <c r="T3250" i="1"/>
  <c r="AK3250" i="1" s="1"/>
  <c r="T2964" i="1"/>
  <c r="AK2964" i="1" s="1"/>
  <c r="T2532" i="1"/>
  <c r="AK2532" i="1" s="1"/>
  <c r="T2563" i="1"/>
  <c r="AK2563" i="1" s="1"/>
  <c r="T2422" i="1"/>
  <c r="AK2422" i="1" s="1"/>
  <c r="T173" i="1"/>
  <c r="AK173" i="1" s="1"/>
  <c r="T2452" i="1"/>
  <c r="AK2452" i="1" s="1"/>
  <c r="T238" i="1"/>
  <c r="AK238" i="1" s="1"/>
  <c r="T999" i="1"/>
  <c r="AK999" i="1" s="1"/>
  <c r="T883" i="1"/>
  <c r="AK883" i="1" s="1"/>
  <c r="T887" i="1"/>
  <c r="AK887" i="1" s="1"/>
  <c r="T779" i="1"/>
  <c r="AK779" i="1" s="1"/>
  <c r="T3437" i="1"/>
  <c r="AK3437" i="1" s="1"/>
  <c r="T717" i="1"/>
  <c r="AK717" i="1" s="1"/>
  <c r="T661" i="1"/>
  <c r="AK661" i="1" s="1"/>
  <c r="T542" i="1"/>
  <c r="AK542" i="1" s="1"/>
  <c r="T1137" i="1"/>
  <c r="AK1137" i="1" s="1"/>
  <c r="T3082" i="1"/>
  <c r="AK3082" i="1" s="1"/>
  <c r="T2972" i="1"/>
  <c r="AK2972" i="1" s="1"/>
  <c r="T192" i="1"/>
  <c r="AK192" i="1" s="1"/>
  <c r="T538" i="1"/>
  <c r="AK538" i="1" s="1"/>
  <c r="T228" i="1"/>
  <c r="AK228" i="1" s="1"/>
  <c r="T2481" i="1"/>
  <c r="AK2481" i="1" s="1"/>
  <c r="T842" i="1"/>
  <c r="AK842" i="1" s="1"/>
  <c r="T1044" i="1"/>
  <c r="AK1044" i="1" s="1"/>
  <c r="T1036" i="1"/>
  <c r="AK1036" i="1" s="1"/>
  <c r="T2977" i="1"/>
  <c r="AK2977" i="1" s="1"/>
  <c r="T2167" i="1"/>
  <c r="AK2167" i="1" s="1"/>
  <c r="T3425" i="1"/>
  <c r="AK3425" i="1" s="1"/>
  <c r="T326" i="1"/>
  <c r="AK326" i="1" s="1"/>
  <c r="T347" i="1"/>
  <c r="AK347" i="1" s="1"/>
  <c r="T117" i="1"/>
  <c r="AK117" i="1" s="1"/>
  <c r="T444" i="1"/>
  <c r="AK444" i="1" s="1"/>
  <c r="T69" i="1"/>
  <c r="AK69" i="1" s="1"/>
  <c r="T915" i="1"/>
  <c r="AK915" i="1" s="1"/>
  <c r="T792" i="1"/>
  <c r="AK792" i="1" s="1"/>
  <c r="T452" i="1"/>
  <c r="AK452" i="1" s="1"/>
  <c r="T3392" i="1"/>
  <c r="AK3392" i="1" s="1"/>
  <c r="T395" i="1"/>
  <c r="AK395" i="1" s="1"/>
  <c r="T3384" i="1"/>
  <c r="AK3384" i="1" s="1"/>
  <c r="T510" i="1"/>
  <c r="AK510" i="1" s="1"/>
  <c r="T3326" i="1"/>
  <c r="AK3326" i="1" s="1"/>
  <c r="T914" i="1"/>
  <c r="AK914" i="1" s="1"/>
  <c r="T2566" i="1"/>
  <c r="AK2566" i="1" s="1"/>
  <c r="T2537" i="1"/>
  <c r="AK2537" i="1" s="1"/>
  <c r="T693" i="1"/>
  <c r="AK693" i="1" s="1"/>
  <c r="T3170" i="1"/>
  <c r="AK3170" i="1" s="1"/>
  <c r="T2719" i="1"/>
  <c r="AK2719" i="1" s="1"/>
  <c r="T3161" i="1"/>
  <c r="AK3161" i="1" s="1"/>
  <c r="T1956" i="1"/>
  <c r="AK1956" i="1" s="1"/>
  <c r="T2000" i="1"/>
  <c r="AK2000" i="1" s="1"/>
  <c r="T93" i="1"/>
  <c r="AK93" i="1" s="1"/>
  <c r="T2413" i="1"/>
  <c r="AK2413" i="1" s="1"/>
  <c r="T2435" i="1"/>
  <c r="AK2435" i="1" s="1"/>
  <c r="T3095" i="1"/>
  <c r="AK3095" i="1" s="1"/>
  <c r="T202" i="1"/>
  <c r="AK202" i="1" s="1"/>
  <c r="T217" i="1"/>
  <c r="AK217" i="1" s="1"/>
  <c r="T236" i="1"/>
  <c r="AK236" i="1" s="1"/>
  <c r="T2593" i="1"/>
  <c r="AK2593" i="1" s="1"/>
  <c r="T564" i="1"/>
  <c r="AK564" i="1" s="1"/>
  <c r="T333" i="1"/>
  <c r="AK333" i="1" s="1"/>
  <c r="T2333" i="1"/>
  <c r="AK2333" i="1" s="1"/>
  <c r="T868" i="1"/>
  <c r="AK868" i="1" s="1"/>
  <c r="T2314" i="1"/>
  <c r="AK2314" i="1" s="1"/>
  <c r="T589" i="1"/>
  <c r="AK589" i="1" s="1"/>
  <c r="T3379" i="1"/>
  <c r="AK3379" i="1" s="1"/>
  <c r="T3364" i="1"/>
  <c r="AK3364" i="1" s="1"/>
  <c r="T3354" i="1"/>
  <c r="AK3354" i="1" s="1"/>
  <c r="T3344" i="1"/>
  <c r="AK3344" i="1" s="1"/>
  <c r="T121" i="1"/>
  <c r="AK121" i="1" s="1"/>
  <c r="T570" i="1"/>
  <c r="AK570" i="1" s="1"/>
  <c r="T2347" i="1"/>
  <c r="AK2347" i="1" s="1"/>
  <c r="T2324" i="1"/>
  <c r="AK2324" i="1" s="1"/>
  <c r="T2907" i="1"/>
  <c r="AK2907" i="1" s="1"/>
  <c r="T158" i="1"/>
  <c r="AK158" i="1" s="1"/>
  <c r="T2974" i="1"/>
  <c r="AK2974" i="1" s="1"/>
  <c r="T2952" i="1"/>
  <c r="AK2952" i="1" s="1"/>
  <c r="T1169" i="1"/>
  <c r="AK1169" i="1" s="1"/>
  <c r="T603" i="1"/>
  <c r="AK603" i="1" s="1"/>
  <c r="T1018" i="1"/>
  <c r="AK1018" i="1" s="1"/>
  <c r="T758" i="1"/>
  <c r="AK758" i="1" s="1"/>
  <c r="T1707" i="1"/>
  <c r="AK1707" i="1" s="1"/>
  <c r="T1725" i="1"/>
  <c r="AK1725" i="1" s="1"/>
  <c r="T2745" i="1"/>
  <c r="AK2745" i="1" s="1"/>
  <c r="T2769" i="1"/>
  <c r="AK2769" i="1" s="1"/>
  <c r="T3029" i="1"/>
  <c r="AK3029" i="1" s="1"/>
  <c r="T1132" i="1"/>
  <c r="AK1132" i="1" s="1"/>
  <c r="T646" i="1"/>
  <c r="AK646" i="1" s="1"/>
  <c r="T2127" i="1"/>
  <c r="AK2127" i="1" s="1"/>
  <c r="T2845" i="1"/>
  <c r="AK2845" i="1" s="1"/>
  <c r="T822" i="1"/>
  <c r="AK822" i="1" s="1"/>
  <c r="T2541" i="1"/>
  <c r="AK2541" i="1" s="1"/>
  <c r="T2594" i="1"/>
  <c r="AK2594" i="1" s="1"/>
  <c r="T974" i="1"/>
  <c r="AK974" i="1" s="1"/>
  <c r="T547" i="1"/>
  <c r="AK547" i="1" s="1"/>
  <c r="T3112" i="1"/>
  <c r="AK3112" i="1" s="1"/>
  <c r="T25" i="1"/>
  <c r="AK25" i="1" s="1"/>
  <c r="T2651" i="1"/>
  <c r="AK2651" i="1" s="1"/>
  <c r="T341" i="1"/>
  <c r="AK341" i="1" s="1"/>
  <c r="T994" i="1"/>
  <c r="AK994" i="1" s="1"/>
  <c r="T1722" i="1"/>
  <c r="AK1722" i="1" s="1"/>
  <c r="T1744" i="1"/>
  <c r="AK1744" i="1" s="1"/>
  <c r="T2774" i="1"/>
  <c r="AK2774" i="1" s="1"/>
  <c r="T2014" i="1"/>
  <c r="AK2014" i="1" s="1"/>
  <c r="T87" i="1"/>
  <c r="AK87" i="1" s="1"/>
  <c r="T502" i="1"/>
  <c r="AK502" i="1" s="1"/>
  <c r="T182" i="1"/>
  <c r="AK182" i="1" s="1"/>
  <c r="T2557" i="1"/>
  <c r="AK2557" i="1" s="1"/>
  <c r="T2399" i="1"/>
  <c r="AK2399" i="1" s="1"/>
  <c r="T433" i="1"/>
  <c r="AK433" i="1" s="1"/>
  <c r="T937" i="1"/>
  <c r="AK937" i="1" s="1"/>
  <c r="T168" i="1"/>
  <c r="AK168" i="1" s="1"/>
  <c r="T2448" i="1"/>
  <c r="AK2448" i="1" s="1"/>
  <c r="T461" i="1"/>
  <c r="AK461" i="1" s="1"/>
  <c r="T3377" i="1"/>
  <c r="AK3377" i="1" s="1"/>
  <c r="T598" i="1"/>
  <c r="AK598" i="1" s="1"/>
  <c r="T594" i="1"/>
  <c r="AK594" i="1" s="1"/>
  <c r="T331" i="1"/>
  <c r="AK331" i="1" s="1"/>
  <c r="T1172" i="1"/>
  <c r="AK1172" i="1" s="1"/>
  <c r="T414" i="1"/>
  <c r="AK414" i="1" s="1"/>
  <c r="T2970" i="1"/>
  <c r="AK2970" i="1" s="1"/>
  <c r="T2568" i="1"/>
  <c r="AK2568" i="1" s="1"/>
  <c r="T3010" i="1"/>
  <c r="AK3010" i="1" s="1"/>
  <c r="T1114" i="1"/>
  <c r="AK1114" i="1" s="1"/>
  <c r="T635" i="1"/>
  <c r="AK635" i="1" s="1"/>
  <c r="T711" i="1"/>
  <c r="AK711" i="1" s="1"/>
  <c r="T784" i="1"/>
  <c r="AK784" i="1" s="1"/>
  <c r="T985" i="1"/>
  <c r="AK985" i="1" s="1"/>
  <c r="T46" i="1"/>
  <c r="AK46" i="1" s="1"/>
  <c r="T108" i="1"/>
  <c r="AK108" i="1" s="1"/>
  <c r="T728" i="1"/>
  <c r="AK728" i="1" s="1"/>
  <c r="T989" i="1"/>
  <c r="AK989" i="1" s="1"/>
  <c r="T3443" i="1"/>
  <c r="AK3443" i="1" s="1"/>
  <c r="T3394" i="1"/>
  <c r="AK3394" i="1" s="1"/>
  <c r="T788" i="1"/>
  <c r="AK788" i="1" s="1"/>
  <c r="T3308" i="1"/>
  <c r="AK3308" i="1" s="1"/>
  <c r="T317" i="1"/>
  <c r="AK317" i="1" s="1"/>
  <c r="T1711" i="1"/>
  <c r="AK1711" i="1" s="1"/>
  <c r="T34" i="1"/>
  <c r="AK34" i="1" s="1"/>
  <c r="T880" i="1"/>
  <c r="T1712" i="1"/>
  <c r="AK1712" i="1" s="1"/>
  <c r="T3089" i="1"/>
  <c r="AK3089" i="1" s="1"/>
  <c r="T141" i="1"/>
  <c r="AK141" i="1" s="1"/>
  <c r="T1140" i="1"/>
  <c r="AK1140" i="1" s="1"/>
  <c r="T1162" i="1"/>
  <c r="AK1162" i="1" s="1"/>
  <c r="T3152" i="1"/>
  <c r="AK3152" i="1" s="1"/>
  <c r="T3033" i="1"/>
  <c r="AK3033" i="1" s="1"/>
  <c r="T2133" i="1"/>
  <c r="AK2133" i="1" s="1"/>
  <c r="T149" i="1"/>
  <c r="AK149" i="1" s="1"/>
  <c r="T1157" i="1"/>
  <c r="AK1157" i="1" s="1"/>
  <c r="T2318" i="1"/>
  <c r="AK2318" i="1" s="1"/>
  <c r="T869" i="1"/>
  <c r="AK869" i="1" s="1"/>
  <c r="T610" i="1"/>
  <c r="AK610" i="1" s="1"/>
  <c r="T2369" i="1"/>
  <c r="AK2369" i="1" s="1"/>
  <c r="T1715" i="1"/>
  <c r="AK1715" i="1" s="1"/>
  <c r="T3017" i="1"/>
  <c r="AK3017" i="1" s="1"/>
  <c r="T943" i="1"/>
  <c r="AK943" i="1" s="1"/>
  <c r="T684" i="1"/>
  <c r="AK684" i="1" s="1"/>
  <c r="T1911" i="1"/>
  <c r="AK1911" i="1" s="1"/>
  <c r="T3230" i="1"/>
  <c r="AK3230" i="1" s="1"/>
  <c r="T2793" i="1"/>
  <c r="AK2793" i="1" s="1"/>
  <c r="T864" i="1"/>
  <c r="AK864" i="1" s="1"/>
  <c r="T2141" i="1"/>
  <c r="AK2141" i="1" s="1"/>
  <c r="T90" i="1"/>
  <c r="AK90" i="1" s="1"/>
  <c r="T3423" i="1"/>
  <c r="AK3423" i="1" s="1"/>
  <c r="T748" i="1"/>
  <c r="AK748" i="1" s="1"/>
  <c r="T3090" i="1"/>
  <c r="AK3090" i="1" s="1"/>
  <c r="T2618" i="1"/>
  <c r="AK2618" i="1" s="1"/>
  <c r="T3044" i="1"/>
  <c r="AK3044" i="1" s="1"/>
  <c r="T1049" i="1"/>
  <c r="AK1049" i="1" s="1"/>
  <c r="T258" i="1"/>
  <c r="AK258" i="1" s="1"/>
  <c r="T2754" i="1"/>
  <c r="AK2754" i="1" s="1"/>
  <c r="T3295" i="1"/>
  <c r="AK3295" i="1" s="1"/>
  <c r="T3155" i="1"/>
  <c r="AK3155" i="1" s="1"/>
  <c r="T3080" i="1"/>
  <c r="AK3080" i="1" s="1"/>
  <c r="T3391" i="1"/>
  <c r="AK3391" i="1" s="1"/>
  <c r="T1708" i="1"/>
  <c r="AK1708" i="1" s="1"/>
  <c r="T1736" i="1"/>
  <c r="AK1736" i="1" s="1"/>
  <c r="T289" i="1"/>
  <c r="AK289" i="1" s="1"/>
  <c r="T524" i="1"/>
  <c r="AK524" i="1" s="1"/>
  <c r="T3118" i="1"/>
  <c r="AK3118" i="1" s="1"/>
  <c r="T2882" i="1"/>
  <c r="AK2882" i="1" s="1"/>
  <c r="T528" i="1"/>
  <c r="AK528" i="1" s="1"/>
  <c r="T3058" i="1"/>
  <c r="AK3058" i="1" s="1"/>
  <c r="T3232" i="1"/>
  <c r="AK3232" i="1" s="1"/>
  <c r="T2966" i="1"/>
  <c r="AK2966" i="1" s="1"/>
  <c r="T2617" i="1"/>
  <c r="AK2617" i="1" s="1"/>
  <c r="T2534" i="1"/>
  <c r="AK2534" i="1" s="1"/>
  <c r="T2565" i="1"/>
  <c r="AK2565" i="1" s="1"/>
  <c r="T1065" i="1"/>
  <c r="AK1065" i="1" s="1"/>
  <c r="T189" i="1"/>
  <c r="AK189" i="1" s="1"/>
  <c r="T223" i="1"/>
  <c r="AK223" i="1" s="1"/>
  <c r="T2472" i="1"/>
  <c r="AK2472" i="1" s="1"/>
  <c r="T690" i="1"/>
  <c r="AK690" i="1" s="1"/>
  <c r="T608" i="1"/>
  <c r="AK608" i="1" s="1"/>
  <c r="T722" i="1"/>
  <c r="AK722" i="1" s="1"/>
  <c r="T663" i="1"/>
  <c r="AK663" i="1" s="1"/>
  <c r="T653" i="1"/>
  <c r="AK653" i="1" s="1"/>
  <c r="T703" i="1"/>
  <c r="AK703" i="1" s="1"/>
  <c r="T339" i="1"/>
  <c r="AK339" i="1" s="1"/>
  <c r="T706" i="1"/>
  <c r="AK706" i="1" s="1"/>
  <c r="T615" i="1"/>
  <c r="AK615" i="1" s="1"/>
  <c r="T3084" i="1"/>
  <c r="AK3084" i="1" s="1"/>
  <c r="T545" i="1"/>
  <c r="AK545" i="1" s="1"/>
  <c r="T194" i="1"/>
  <c r="AK194" i="1" s="1"/>
  <c r="T525" i="1"/>
  <c r="AK525" i="1" s="1"/>
  <c r="T230" i="1"/>
  <c r="AK230" i="1" s="1"/>
  <c r="T3078" i="1"/>
  <c r="AK3078" i="1" s="1"/>
  <c r="T741" i="1"/>
  <c r="AK741" i="1" s="1"/>
  <c r="T1045" i="1"/>
  <c r="AK1045" i="1" s="1"/>
  <c r="T3360" i="1"/>
  <c r="AK3360" i="1" s="1"/>
  <c r="T2979" i="1"/>
  <c r="AK2979" i="1" s="1"/>
  <c r="T3428" i="1"/>
  <c r="AK3428" i="1" s="1"/>
  <c r="T905" i="1"/>
  <c r="AK905" i="1" s="1"/>
  <c r="T2901" i="1"/>
  <c r="AK2901" i="1" s="1"/>
  <c r="T355" i="1"/>
  <c r="AK355" i="1" s="1"/>
  <c r="T2346" i="1"/>
  <c r="AK2346" i="1" s="1"/>
  <c r="T445" i="1"/>
  <c r="AK445" i="1" s="1"/>
  <c r="T3327" i="1"/>
  <c r="AK3327" i="1" s="1"/>
  <c r="T917" i="1"/>
  <c r="AK917" i="1" s="1"/>
  <c r="T421" i="1"/>
  <c r="AK421" i="1" s="1"/>
  <c r="T70" i="1"/>
  <c r="AK70" i="1" s="1"/>
  <c r="T2342" i="1"/>
  <c r="AK2342" i="1" s="1"/>
  <c r="T423" i="1"/>
  <c r="AK423" i="1" s="1"/>
  <c r="T402" i="1"/>
  <c r="AK402" i="1" s="1"/>
  <c r="T427" i="1"/>
  <c r="AK427" i="1" s="1"/>
  <c r="T3304" i="1"/>
  <c r="AK3304" i="1" s="1"/>
  <c r="T916" i="1"/>
  <c r="AK916" i="1" s="1"/>
  <c r="T2582" i="1"/>
  <c r="AK2582" i="1" s="1"/>
  <c r="T2539" i="1"/>
  <c r="AK2539" i="1" s="1"/>
  <c r="T696" i="1"/>
  <c r="AK696" i="1" s="1"/>
  <c r="T3171" i="1"/>
  <c r="AK3171" i="1" s="1"/>
  <c r="T2720" i="1"/>
  <c r="AK2720" i="1" s="1"/>
  <c r="T3162" i="1"/>
  <c r="AK3162" i="1" s="1"/>
  <c r="T1958" i="1"/>
  <c r="AK1958" i="1" s="1"/>
  <c r="T1103" i="1"/>
  <c r="AK1103" i="1" s="1"/>
  <c r="T94" i="1"/>
  <c r="AK94" i="1" s="1"/>
  <c r="T157" i="1"/>
  <c r="AK157" i="1" s="1"/>
  <c r="T178" i="1"/>
  <c r="AK178" i="1" s="1"/>
  <c r="T3111" i="1"/>
  <c r="AK3111" i="1" s="1"/>
  <c r="T140" i="1"/>
  <c r="AK140" i="1" s="1"/>
  <c r="T221" i="1"/>
  <c r="AK221" i="1" s="1"/>
  <c r="T240" i="1"/>
  <c r="AK240" i="1" s="1"/>
  <c r="T2595" i="1"/>
  <c r="AK2595" i="1" s="1"/>
  <c r="T567" i="1"/>
  <c r="AK567" i="1" s="1"/>
  <c r="T253" i="1"/>
  <c r="AK253" i="1" s="1"/>
  <c r="T3338" i="1"/>
  <c r="AK3338" i="1" s="1"/>
  <c r="T3363" i="1"/>
  <c r="AK3363" i="1" s="1"/>
  <c r="T790" i="1"/>
  <c r="AK790" i="1" s="1"/>
  <c r="T446" i="1"/>
  <c r="AK446" i="1" s="1"/>
  <c r="T619" i="1"/>
  <c r="AK619" i="1" s="1"/>
  <c r="T774" i="1"/>
  <c r="AK774" i="1" s="1"/>
  <c r="T3346" i="1"/>
  <c r="AK3346" i="1" s="1"/>
  <c r="T3302" i="1"/>
  <c r="AK3302" i="1" s="1"/>
  <c r="T2904" i="1"/>
  <c r="AK2904" i="1" s="1"/>
  <c r="T2878" i="1"/>
  <c r="AK2878" i="1" s="1"/>
  <c r="T52" i="1"/>
  <c r="AK52" i="1" s="1"/>
  <c r="T623" i="1"/>
  <c r="AK623" i="1" s="1"/>
  <c r="T724" i="1"/>
  <c r="AK724" i="1" s="1"/>
  <c r="T170" i="1"/>
  <c r="AK170" i="1" s="1"/>
  <c r="T203" i="1"/>
  <c r="AK203" i="1" s="1"/>
  <c r="T237" i="1"/>
  <c r="AK237" i="1" s="1"/>
  <c r="T2613" i="1"/>
  <c r="AK2613" i="1" s="1"/>
  <c r="T893" i="1"/>
  <c r="AK893" i="1" s="1"/>
  <c r="T743" i="1"/>
  <c r="AK743" i="1" s="1"/>
  <c r="T107" i="1"/>
  <c r="AK107" i="1" s="1"/>
  <c r="T2623" i="1"/>
  <c r="AK2623" i="1" s="1"/>
  <c r="T1727" i="1"/>
  <c r="AK1727" i="1" s="1"/>
  <c r="T3381" i="1"/>
  <c r="AK3381" i="1" s="1"/>
  <c r="T2771" i="1"/>
  <c r="AK2771" i="1" s="1"/>
  <c r="T3035" i="1"/>
  <c r="AK3035" i="1" s="1"/>
  <c r="T1133" i="1"/>
  <c r="AK1133" i="1" s="1"/>
  <c r="T700" i="1"/>
  <c r="AK700" i="1" s="1"/>
  <c r="T738" i="1"/>
  <c r="AK738" i="1" s="1"/>
  <c r="T2846" i="1"/>
  <c r="AK2846" i="1" s="1"/>
  <c r="T2268" i="1"/>
  <c r="AK2268" i="1" s="1"/>
  <c r="T1957" i="1"/>
  <c r="AK1957" i="1" s="1"/>
  <c r="T2482" i="1"/>
  <c r="AK2482" i="1" s="1"/>
  <c r="T975" i="1"/>
  <c r="AK975" i="1" s="1"/>
  <c r="T978" i="1"/>
  <c r="AK978" i="1" s="1"/>
  <c r="T3114" i="1"/>
  <c r="AK3114" i="1" s="1"/>
  <c r="T550" i="1"/>
  <c r="AK550" i="1" s="1"/>
  <c r="T2104" i="1"/>
  <c r="AK2104" i="1" s="1"/>
  <c r="T1170" i="1"/>
  <c r="AK1170" i="1" s="1"/>
  <c r="T995" i="1"/>
  <c r="AK995" i="1" s="1"/>
  <c r="T1724" i="1"/>
  <c r="AK1724" i="1" s="1"/>
  <c r="T2744" i="1"/>
  <c r="AK2744" i="1" s="1"/>
  <c r="T2776" i="1"/>
  <c r="AK2776" i="1" s="1"/>
  <c r="T2016" i="1"/>
  <c r="AK2016" i="1" s="1"/>
  <c r="T2100" i="1"/>
  <c r="AK2100" i="1" s="1"/>
  <c r="T503" i="1"/>
  <c r="AK503" i="1" s="1"/>
  <c r="T187" i="1"/>
  <c r="AK187" i="1" s="1"/>
  <c r="T3106" i="1"/>
  <c r="AK3106" i="1" s="1"/>
  <c r="T2407" i="1"/>
  <c r="AK2407" i="1" s="1"/>
  <c r="T379" i="1"/>
  <c r="AK379" i="1" s="1"/>
  <c r="T2391" i="1"/>
  <c r="AK2391" i="1" s="1"/>
  <c r="T2425" i="1"/>
  <c r="AK2425" i="1" s="1"/>
  <c r="T208" i="1"/>
  <c r="AK208" i="1" s="1"/>
  <c r="T2306" i="1"/>
  <c r="AK2306" i="1" s="1"/>
  <c r="T3370" i="1"/>
  <c r="AK3370" i="1" s="1"/>
  <c r="T311" i="1"/>
  <c r="AK311" i="1" s="1"/>
  <c r="T2991" i="1"/>
  <c r="AK2991" i="1" s="1"/>
  <c r="T2269" i="1"/>
  <c r="AK2269" i="1" s="1"/>
  <c r="T398" i="1"/>
  <c r="AK398" i="1" s="1"/>
  <c r="T2521" i="1"/>
  <c r="AK2521" i="1" s="1"/>
  <c r="T403" i="1"/>
  <c r="AK403" i="1" s="1"/>
  <c r="T2502" i="1"/>
  <c r="AK2502" i="1" s="1"/>
  <c r="T2264" i="1"/>
  <c r="AK2264" i="1" s="1"/>
  <c r="T3066" i="1"/>
  <c r="AK3066" i="1" s="1"/>
  <c r="T636" i="1"/>
  <c r="AK636" i="1" s="1"/>
  <c r="T3403" i="1"/>
  <c r="AK3403" i="1" s="1"/>
  <c r="T776" i="1"/>
  <c r="AK776" i="1" s="1"/>
  <c r="T2939" i="1"/>
  <c r="AK2939" i="1" s="1"/>
  <c r="T3407" i="1"/>
  <c r="AK3407" i="1" s="1"/>
  <c r="T3292" i="1"/>
  <c r="AK3292" i="1" s="1"/>
  <c r="T659" i="1"/>
  <c r="AK659" i="1" s="1"/>
  <c r="T612" i="1"/>
  <c r="AK612" i="1" s="1"/>
  <c r="T2406" i="1"/>
  <c r="AK2406" i="1" s="1"/>
  <c r="T3395" i="1"/>
  <c r="AK3395" i="1" s="1"/>
  <c r="T2870" i="1"/>
  <c r="AK2870" i="1" s="1"/>
  <c r="T3309" i="1"/>
  <c r="AK3309" i="1" s="1"/>
  <c r="T321" i="1"/>
  <c r="AK321" i="1" s="1"/>
  <c r="T357" i="1"/>
  <c r="AK357" i="1" s="1"/>
  <c r="T3301" i="1"/>
  <c r="AK3301" i="1" s="1"/>
  <c r="T103" i="1"/>
  <c r="AK103" i="1" s="1"/>
  <c r="T1714" i="1"/>
  <c r="AK1714" i="1" s="1"/>
  <c r="T3132" i="1"/>
  <c r="AK3132" i="1" s="1"/>
  <c r="T2154" i="1"/>
  <c r="AK2154" i="1" s="1"/>
  <c r="T1153" i="1"/>
  <c r="AK1153" i="1" s="1"/>
  <c r="T1695" i="1"/>
  <c r="AK1695" i="1" s="1"/>
  <c r="T3153" i="1"/>
  <c r="AK3153" i="1" s="1"/>
  <c r="T3043" i="1"/>
  <c r="AK3043" i="1" s="1"/>
  <c r="T472" i="1"/>
  <c r="AK472" i="1" s="1"/>
  <c r="T3071" i="1"/>
  <c r="AK3071" i="1" s="1"/>
  <c r="T252" i="1"/>
  <c r="AK252" i="1" s="1"/>
  <c r="T658" i="1"/>
  <c r="AK658" i="1" s="1"/>
  <c r="T3390" i="1"/>
  <c r="AK3390" i="1" s="1"/>
  <c r="T1501" i="1"/>
  <c r="AK1501" i="1" s="1"/>
  <c r="T2370" i="1"/>
  <c r="AK2370" i="1" s="1"/>
  <c r="T2640" i="1"/>
  <c r="AK2640" i="1" s="1"/>
  <c r="T1717" i="1"/>
  <c r="AK1717" i="1" s="1"/>
  <c r="T45" i="1"/>
  <c r="AK45" i="1" s="1"/>
  <c r="T1869" i="1"/>
  <c r="AK1869" i="1" s="1"/>
  <c r="T457" i="1"/>
  <c r="AK457" i="1" s="1"/>
  <c r="T3231" i="1"/>
  <c r="AK3231" i="1" s="1"/>
  <c r="T2795" i="1"/>
  <c r="AK2795" i="1" s="1"/>
  <c r="T649" i="1"/>
  <c r="AK649" i="1" s="1"/>
  <c r="T2143" i="1"/>
  <c r="AK2143" i="1" s="1"/>
  <c r="T404" i="1"/>
  <c r="AK404" i="1" s="1"/>
  <c r="T3248" i="1"/>
  <c r="AK3248" i="1" s="1"/>
  <c r="T673" i="1"/>
  <c r="AK673" i="1" s="1"/>
  <c r="T1141" i="1"/>
  <c r="AK1141" i="1" s="1"/>
  <c r="T645" i="1"/>
  <c r="AK645" i="1" s="1"/>
  <c r="T3345" i="1"/>
  <c r="AK3345" i="1" s="1"/>
  <c r="T1692" i="1"/>
  <c r="AK1692" i="1" s="1"/>
  <c r="T686" i="1"/>
  <c r="AK686" i="1" s="1"/>
  <c r="T43" i="1"/>
  <c r="AK43" i="1" s="1"/>
  <c r="T731" i="1"/>
  <c r="AK731" i="1" s="1"/>
  <c r="T573" i="1"/>
  <c r="AK573" i="1" s="1"/>
  <c r="T546" i="1"/>
  <c r="AK546" i="1" s="1"/>
  <c r="T199" i="1"/>
  <c r="AK199" i="1" s="1"/>
  <c r="T526" i="1"/>
  <c r="AK526" i="1" s="1"/>
  <c r="T2462" i="1"/>
  <c r="AK2462" i="1" s="1"/>
  <c r="T2987" i="1"/>
  <c r="AK2987" i="1" s="1"/>
  <c r="T957" i="1"/>
  <c r="AK957" i="1" s="1"/>
  <c r="T3313" i="1"/>
  <c r="AK3313" i="1" s="1"/>
  <c r="T2790" i="1"/>
  <c r="AK2790" i="1" s="1"/>
  <c r="T2981" i="1"/>
  <c r="AK2981" i="1" s="1"/>
  <c r="T585" i="1"/>
  <c r="AK585" i="1" s="1"/>
  <c r="T114" i="1"/>
  <c r="AK114" i="1" s="1"/>
  <c r="T2344" i="1"/>
  <c r="AK2344" i="1" s="1"/>
  <c r="T3389" i="1"/>
  <c r="AK3389" i="1" s="1"/>
  <c r="T399" i="1"/>
  <c r="AK399" i="1" s="1"/>
  <c r="T2337" i="1"/>
  <c r="AK2337" i="1" s="1"/>
  <c r="T1522" i="1"/>
  <c r="AK1522" i="1" s="1"/>
  <c r="T816" i="1"/>
  <c r="AK816" i="1" s="1"/>
  <c r="T422" i="1"/>
  <c r="AK422" i="1" s="1"/>
  <c r="T71" i="1"/>
  <c r="AK71" i="1" s="1"/>
  <c r="T2338" i="1"/>
  <c r="AK2338" i="1" s="1"/>
  <c r="T123" i="1"/>
  <c r="AK123" i="1" s="1"/>
  <c r="T919" i="1"/>
  <c r="AK919" i="1" s="1"/>
  <c r="T865" i="1"/>
  <c r="AK865" i="1" s="1"/>
  <c r="T1150" i="1"/>
  <c r="AK1150" i="1" s="1"/>
  <c r="T2742" i="1"/>
  <c r="AK2742" i="1" s="1"/>
  <c r="T2588" i="1"/>
  <c r="AK2588" i="1" s="1"/>
  <c r="T2135" i="1"/>
  <c r="AK2135" i="1" s="1"/>
  <c r="T2941" i="1"/>
  <c r="AK2941" i="1" s="1"/>
  <c r="T2501" i="1"/>
  <c r="AK2501" i="1" s="1"/>
  <c r="T3012" i="1"/>
  <c r="AK3012" i="1" s="1"/>
  <c r="T2112" i="1"/>
  <c r="AK2112" i="1" s="1"/>
  <c r="T2320" i="1"/>
  <c r="AK2320" i="1" s="1"/>
  <c r="T2193" i="1"/>
  <c r="AK2193" i="1" s="1"/>
  <c r="T584" i="1"/>
  <c r="AK584" i="1" s="1"/>
  <c r="T2520" i="1"/>
  <c r="AK2520" i="1" s="1"/>
  <c r="T180" i="1"/>
  <c r="AK180" i="1" s="1"/>
  <c r="T3113" i="1"/>
  <c r="AK3113" i="1" s="1"/>
  <c r="T2555" i="1"/>
  <c r="AK2555" i="1" s="1"/>
  <c r="T1113" i="1"/>
  <c r="AK1113" i="1" s="1"/>
  <c r="T2467" i="1"/>
  <c r="AK2467" i="1" s="1"/>
  <c r="T2483" i="1"/>
  <c r="AK2483" i="1" s="1"/>
  <c r="T2303" i="1"/>
  <c r="AK2303" i="1" s="1"/>
  <c r="T254" i="1"/>
  <c r="AK254" i="1" s="1"/>
  <c r="T763" i="1"/>
  <c r="AK763" i="1" s="1"/>
  <c r="T787" i="1"/>
  <c r="AK787" i="1" s="1"/>
  <c r="T2362" i="1"/>
  <c r="AK2362" i="1" s="1"/>
  <c r="T81" i="1"/>
  <c r="AK81" i="1" s="1"/>
  <c r="T938" i="1"/>
  <c r="AK938" i="1" s="1"/>
  <c r="T3352" i="1"/>
  <c r="AK3352" i="1" s="1"/>
  <c r="T3438" i="1"/>
  <c r="AK3438" i="1" s="1"/>
  <c r="T119" i="1"/>
  <c r="AK119" i="1" s="1"/>
  <c r="T3359" i="1"/>
  <c r="AK3359" i="1" s="1"/>
  <c r="T3331" i="1"/>
  <c r="AK3331" i="1" s="1"/>
  <c r="T813" i="1"/>
  <c r="AK813" i="1" s="1"/>
  <c r="T657" i="1"/>
  <c r="AK657" i="1" s="1"/>
  <c r="T837" i="1"/>
  <c r="AK837" i="1" s="1"/>
  <c r="T2432" i="1"/>
  <c r="AK2432" i="1" s="1"/>
  <c r="T212" i="1"/>
  <c r="AK212" i="1" s="1"/>
  <c r="T241" i="1"/>
  <c r="AK241" i="1" s="1"/>
  <c r="T2376" i="1"/>
  <c r="AK2376" i="1" s="1"/>
  <c r="T727" i="1"/>
  <c r="AK727" i="1" s="1"/>
  <c r="T392" i="1"/>
  <c r="AK392" i="1" s="1"/>
  <c r="T753" i="1"/>
  <c r="AK753" i="1" s="1"/>
  <c r="T2627" i="1"/>
  <c r="AK2627" i="1" s="1"/>
  <c r="T1729" i="1"/>
  <c r="AK1729" i="1" s="1"/>
  <c r="T735" i="1"/>
  <c r="AK735" i="1" s="1"/>
  <c r="T1032" i="1"/>
  <c r="AK1032" i="1" s="1"/>
  <c r="T3037" i="1"/>
  <c r="AK3037" i="1" s="1"/>
  <c r="T2013" i="1"/>
  <c r="AK2013" i="1" s="1"/>
  <c r="T701" i="1"/>
  <c r="AK701" i="1" s="1"/>
  <c r="T533" i="1"/>
  <c r="AK533" i="1" s="1"/>
  <c r="T3233" i="1"/>
  <c r="AK3233" i="1" s="1"/>
  <c r="T872" i="1"/>
  <c r="AK872" i="1" s="1"/>
  <c r="T1959" i="1"/>
  <c r="AK1959" i="1" s="1"/>
  <c r="T640" i="1"/>
  <c r="AK640" i="1" s="1"/>
  <c r="T1124" i="1"/>
  <c r="AK1124" i="1" s="1"/>
  <c r="T979" i="1"/>
  <c r="AK979" i="1" s="1"/>
  <c r="T3120" i="1"/>
  <c r="AK3120" i="1" s="1"/>
  <c r="T3062" i="1"/>
  <c r="AK3062" i="1" s="1"/>
  <c r="T2106" i="1"/>
  <c r="AK2106" i="1" s="1"/>
  <c r="T958" i="1"/>
  <c r="AK958" i="1" s="1"/>
  <c r="T522" i="1"/>
  <c r="AK522" i="1" s="1"/>
  <c r="T1726" i="1"/>
  <c r="AK1726" i="1" s="1"/>
  <c r="T2746" i="1"/>
  <c r="AK2746" i="1" s="1"/>
  <c r="T2798" i="1"/>
  <c r="AK2798" i="1" s="1"/>
  <c r="T42" i="1"/>
  <c r="AK42" i="1" s="1"/>
  <c r="T2102" i="1"/>
  <c r="AK2102" i="1" s="1"/>
  <c r="T136" i="1"/>
  <c r="AK136" i="1" s="1"/>
  <c r="T959" i="1"/>
  <c r="AK959" i="1" s="1"/>
  <c r="T232" i="1"/>
  <c r="AK232" i="1" s="1"/>
  <c r="T697" i="1"/>
  <c r="AK697" i="1" s="1"/>
  <c r="T381" i="1"/>
  <c r="AK381" i="1" s="1"/>
  <c r="T2394" i="1"/>
  <c r="AK2394" i="1" s="1"/>
  <c r="T2624" i="1"/>
  <c r="AK2624" i="1" s="1"/>
  <c r="T2455" i="1"/>
  <c r="AK2455" i="1" s="1"/>
  <c r="T894" i="1"/>
  <c r="AK894" i="1" s="1"/>
  <c r="T418" i="1"/>
  <c r="AK418" i="1" s="1"/>
  <c r="T2323" i="1"/>
  <c r="AK2323" i="1" s="1"/>
  <c r="T2128" i="1"/>
  <c r="AK2128" i="1" s="1"/>
  <c r="T407" i="1"/>
  <c r="AK407" i="1" s="1"/>
  <c r="T466" i="1"/>
  <c r="AK466" i="1" s="1"/>
  <c r="T2622" i="1"/>
  <c r="AK2622" i="1" s="1"/>
  <c r="T2556" i="1"/>
  <c r="AK2556" i="1" s="1"/>
  <c r="T2504" i="1"/>
  <c r="AK2504" i="1" s="1"/>
  <c r="T3011" i="1"/>
  <c r="AK3011" i="1" s="1"/>
  <c r="T3070" i="1"/>
  <c r="AK3070" i="1" s="1"/>
  <c r="T642" i="1"/>
  <c r="AK642" i="1" s="1"/>
  <c r="T2401" i="1"/>
  <c r="AK2401" i="1" s="1"/>
  <c r="T3355" i="1"/>
  <c r="AK3355" i="1" s="1"/>
  <c r="T2940" i="1"/>
  <c r="AK2940" i="1" s="1"/>
  <c r="T3323" i="1"/>
  <c r="AK3323" i="1" s="1"/>
  <c r="T3293" i="1"/>
  <c r="AK3293" i="1" s="1"/>
  <c r="T754" i="1"/>
  <c r="AK754" i="1" s="1"/>
  <c r="T648" i="1"/>
  <c r="AK648" i="1" s="1"/>
  <c r="T786" i="1"/>
  <c r="AK786" i="1" s="1"/>
  <c r="T3396" i="1"/>
  <c r="AK3396" i="1" s="1"/>
  <c r="T2872" i="1"/>
  <c r="AK2872" i="1" s="1"/>
  <c r="T3310" i="1"/>
  <c r="AK3310" i="1" s="1"/>
  <c r="T1047" i="1"/>
  <c r="AK1047" i="1" s="1"/>
  <c r="T3131" i="1"/>
  <c r="AK3131" i="1" s="1"/>
  <c r="T126" i="1"/>
  <c r="AK126" i="1" s="1"/>
  <c r="T627" i="1"/>
  <c r="AK627" i="1" s="1"/>
  <c r="T3254" i="1"/>
  <c r="AK3254" i="1" s="1"/>
  <c r="T3134" i="1"/>
  <c r="AK3134" i="1" s="1"/>
  <c r="T625" i="1"/>
  <c r="AK625" i="1" s="1"/>
  <c r="T1155" i="1"/>
  <c r="AK1155" i="1" s="1"/>
  <c r="T1758" i="1"/>
  <c r="AK1758" i="1" s="1"/>
  <c r="T1951" i="1"/>
  <c r="AK1951" i="1" s="1"/>
  <c r="T3045" i="1"/>
  <c r="AK3045" i="1" s="1"/>
  <c r="T113" i="1"/>
  <c r="AK113" i="1" s="1"/>
  <c r="T3281" i="1"/>
  <c r="AK3281" i="1" s="1"/>
  <c r="T1298" i="1"/>
  <c r="AK1298" i="1" s="1"/>
  <c r="T1351" i="1"/>
  <c r="AK1351" i="1" s="1"/>
  <c r="T2360" i="1"/>
  <c r="AK2360" i="1" s="1"/>
  <c r="T2365" i="1"/>
  <c r="AK2365" i="1" s="1"/>
  <c r="T2371" i="1"/>
  <c r="AK2371" i="1" s="1"/>
  <c r="T2641" i="1"/>
  <c r="AK2641" i="1" s="1"/>
  <c r="T1719" i="1"/>
  <c r="AK1719" i="1" s="1"/>
  <c r="T51" i="1"/>
  <c r="AK51" i="1" s="1"/>
  <c r="T2747" i="1"/>
  <c r="AK2747" i="1" s="1"/>
  <c r="T3421" i="1"/>
  <c r="AK3421" i="1" s="1"/>
  <c r="T507" i="1"/>
  <c r="AK507" i="1" s="1"/>
  <c r="T2801" i="1"/>
  <c r="AK2801" i="1" s="1"/>
  <c r="T676" i="1"/>
  <c r="AK676" i="1" s="1"/>
  <c r="T2151" i="1"/>
  <c r="AK2151" i="1" s="1"/>
  <c r="T2726" i="1"/>
  <c r="AK2726" i="1" s="1"/>
  <c r="T2809" i="1"/>
  <c r="AK2809" i="1" s="1"/>
  <c r="T666" i="1"/>
  <c r="AK666" i="1" s="1"/>
  <c r="T1614" i="1"/>
  <c r="AK1614" i="1" s="1"/>
  <c r="T3068" i="1"/>
  <c r="AK3068" i="1" s="1"/>
  <c r="T3092" i="1"/>
  <c r="AK3092" i="1" s="1"/>
  <c r="T255" i="1"/>
  <c r="AK255" i="1" s="1"/>
  <c r="T2402" i="1"/>
  <c r="AK2402" i="1" s="1"/>
  <c r="T1718" i="1"/>
  <c r="AK1718" i="1" s="1"/>
  <c r="T3410" i="1"/>
  <c r="AK3410" i="1" s="1"/>
  <c r="T760" i="1"/>
  <c r="AK760" i="1" s="1"/>
  <c r="T535" i="1"/>
  <c r="AK535" i="1" s="1"/>
  <c r="T595" i="1"/>
  <c r="AK595" i="1" s="1"/>
  <c r="T101" i="1"/>
  <c r="AK101" i="1" s="1"/>
  <c r="T575" i="1"/>
  <c r="AK575" i="1" s="1"/>
  <c r="T172" i="1"/>
  <c r="AK172" i="1" s="1"/>
  <c r="T3156" i="1"/>
  <c r="AK3156" i="1" s="1"/>
  <c r="T201" i="1"/>
  <c r="AK201" i="1" s="1"/>
  <c r="T2464" i="1"/>
  <c r="AK2464" i="1" s="1"/>
  <c r="T2137" i="1"/>
  <c r="AK2137" i="1" s="1"/>
  <c r="T3404" i="1"/>
  <c r="AK3404" i="1" s="1"/>
  <c r="T849" i="1"/>
  <c r="AK849" i="1" s="1"/>
  <c r="T2792" i="1"/>
  <c r="AK2792" i="1" s="1"/>
  <c r="T2983" i="1"/>
  <c r="AK2983" i="1" s="1"/>
  <c r="T2348" i="1"/>
  <c r="AK2348" i="1" s="1"/>
  <c r="T389" i="1"/>
  <c r="AK389" i="1" s="1"/>
  <c r="T3330" i="1"/>
  <c r="AK3330" i="1" s="1"/>
  <c r="T465" i="1"/>
  <c r="AK465" i="1" s="1"/>
  <c r="T401" i="1"/>
  <c r="AK401" i="1" s="1"/>
  <c r="T348" i="1"/>
  <c r="AK348" i="1" s="1"/>
  <c r="T913" i="1"/>
  <c r="AK913" i="1" s="1"/>
  <c r="T818" i="1"/>
  <c r="AK818" i="1" s="1"/>
  <c r="T655" i="1"/>
  <c r="AK655" i="1" s="1"/>
  <c r="T72" i="1"/>
  <c r="AK72" i="1" s="1"/>
  <c r="T57" i="1"/>
  <c r="AK57" i="1" s="1"/>
  <c r="T263" i="1"/>
  <c r="AK263" i="1" s="1"/>
  <c r="T795" i="1"/>
  <c r="AK795" i="1" s="1"/>
  <c r="T2250" i="1"/>
  <c r="AK2250" i="1" s="1"/>
  <c r="T2513" i="1"/>
  <c r="AK2513" i="1" s="1"/>
  <c r="T675" i="1"/>
  <c r="AK675" i="1" s="1"/>
  <c r="T2525" i="1"/>
  <c r="AK2525" i="1" s="1"/>
  <c r="T2562" i="1"/>
  <c r="AK2562" i="1" s="1"/>
  <c r="T2943" i="1"/>
  <c r="AK2943" i="1" s="1"/>
  <c r="T2503" i="1"/>
  <c r="AK2503" i="1" s="1"/>
  <c r="T3013" i="1"/>
  <c r="AK3013" i="1" s="1"/>
  <c r="T1060" i="1"/>
  <c r="AK1060" i="1" s="1"/>
  <c r="T459" i="1"/>
  <c r="AK459" i="1" s="1"/>
  <c r="T2194" i="1"/>
  <c r="AK2194" i="1" s="1"/>
  <c r="T817" i="1"/>
  <c r="AK817" i="1" s="1"/>
  <c r="T2648" i="1"/>
  <c r="AK2648" i="1" s="1"/>
  <c r="T3174" i="1"/>
  <c r="AK3174" i="1" s="1"/>
  <c r="T3119" i="1"/>
  <c r="AK3119" i="1" s="1"/>
  <c r="T3101" i="1"/>
  <c r="AK3101" i="1" s="1"/>
  <c r="T225" i="1"/>
  <c r="AK225" i="1" s="1"/>
  <c r="T2474" i="1"/>
  <c r="AK2474" i="1" s="1"/>
  <c r="T602" i="1"/>
  <c r="AK602" i="1" s="1"/>
  <c r="T2304" i="1"/>
  <c r="AK2304" i="1" s="1"/>
  <c r="T276" i="1"/>
  <c r="AK276" i="1" s="1"/>
  <c r="T934" i="1"/>
  <c r="AK934" i="1" s="1"/>
  <c r="T587" i="1"/>
  <c r="AK587" i="1" s="1"/>
  <c r="T2363" i="1"/>
  <c r="AK2363" i="1" s="1"/>
  <c r="T3320" i="1"/>
  <c r="AK3320" i="1" s="1"/>
  <c r="T420" i="1"/>
  <c r="AK420" i="1" s="1"/>
  <c r="T3372" i="1"/>
  <c r="AK3372" i="1" s="1"/>
  <c r="T3419" i="1"/>
  <c r="AK3419" i="1" s="1"/>
  <c r="T730" i="1"/>
  <c r="AK730" i="1" s="1"/>
  <c r="T581" i="1"/>
  <c r="AK581" i="1" s="1"/>
  <c r="T313" i="1"/>
  <c r="AK313" i="1" s="1"/>
  <c r="T814" i="1"/>
  <c r="AK814" i="1" s="1"/>
  <c r="T624" i="1"/>
  <c r="AK624" i="1" s="1"/>
  <c r="T688" i="1"/>
  <c r="AK688" i="1" s="1"/>
  <c r="T2436" i="1"/>
  <c r="AK2436" i="1" s="1"/>
  <c r="T214" i="1"/>
  <c r="AK214" i="1" s="1"/>
  <c r="T2468" i="1"/>
  <c r="AK2468" i="1" s="1"/>
  <c r="T2382" i="1"/>
  <c r="AK2382" i="1" s="1"/>
  <c r="T694" i="1"/>
  <c r="AK694" i="1" s="1"/>
  <c r="T1022" i="1"/>
  <c r="AK1022" i="1" s="1"/>
  <c r="T394" i="1"/>
  <c r="AK394" i="1" s="1"/>
  <c r="T2629" i="1"/>
  <c r="AK2629" i="1" s="1"/>
  <c r="T1737" i="1"/>
  <c r="AK1737" i="1" s="1"/>
  <c r="T1909" i="1"/>
  <c r="AK1909" i="1" s="1"/>
  <c r="T2773" i="1"/>
  <c r="AK2773" i="1" s="1"/>
  <c r="T3413" i="1"/>
  <c r="AK3413" i="1" s="1"/>
  <c r="T2015" i="1"/>
  <c r="AK2015" i="1" s="1"/>
  <c r="T647" i="1"/>
  <c r="AK647" i="1" s="1"/>
  <c r="T534" i="1"/>
  <c r="AK534" i="1" s="1"/>
  <c r="T2995" i="1"/>
  <c r="AK2995" i="1" s="1"/>
  <c r="T762" i="1"/>
  <c r="AK762" i="1" s="1"/>
  <c r="T2554" i="1"/>
  <c r="AK2554" i="1" s="1"/>
  <c r="T143" i="1"/>
  <c r="AK143" i="1" s="1"/>
  <c r="T1125" i="1"/>
  <c r="AK1125" i="1" s="1"/>
  <c r="T980" i="1"/>
  <c r="AK980" i="1" s="1"/>
  <c r="T3122" i="1"/>
  <c r="AK3122" i="1" s="1"/>
  <c r="T3107" i="1"/>
  <c r="AK3107" i="1" s="1"/>
  <c r="T3094" i="1"/>
  <c r="AK3094" i="1" s="1"/>
  <c r="T1626" i="1"/>
  <c r="AK1626" i="1" s="1"/>
  <c r="T41" i="1"/>
  <c r="AK41" i="1" s="1"/>
  <c r="T1728" i="1"/>
  <c r="AK1728" i="1" s="1"/>
  <c r="T2760" i="1"/>
  <c r="AK2760" i="1" s="1"/>
  <c r="T2800" i="1"/>
  <c r="AK2800" i="1" s="1"/>
  <c r="T2723" i="1"/>
  <c r="AK2723" i="1" s="1"/>
  <c r="T1134" i="1"/>
  <c r="AK1134" i="1" s="1"/>
  <c r="T882" i="1"/>
  <c r="AK882" i="1" s="1"/>
  <c r="T2447" i="1"/>
  <c r="AK2447" i="1" s="1"/>
  <c r="T234" i="1"/>
  <c r="AK234" i="1" s="1"/>
  <c r="T2758" i="1"/>
  <c r="AK2758" i="1" s="1"/>
  <c r="T1159" i="1"/>
  <c r="AK1159" i="1" s="1"/>
  <c r="T2395" i="1"/>
  <c r="AK2395" i="1" s="1"/>
  <c r="T183" i="1"/>
  <c r="AK183" i="1" s="1"/>
  <c r="T216" i="1"/>
  <c r="AK216" i="1" s="1"/>
  <c r="T332" i="1"/>
  <c r="AK332" i="1" s="1"/>
  <c r="T588" i="1"/>
  <c r="AK588" i="1" s="1"/>
  <c r="T59" i="1"/>
  <c r="AK59" i="1" s="1"/>
  <c r="T426" i="1"/>
  <c r="AK426" i="1" s="1"/>
  <c r="T462" i="1"/>
  <c r="AK462" i="1" s="1"/>
  <c r="T1173" i="1"/>
  <c r="AK1173" i="1" s="1"/>
  <c r="T1130" i="1"/>
  <c r="AK1130" i="1" s="1"/>
  <c r="T3385" i="1"/>
  <c r="AK3385" i="1" s="1"/>
  <c r="T2506" i="1"/>
  <c r="AK2506" i="1" s="1"/>
  <c r="T2265" i="1"/>
  <c r="AK2265" i="1" s="1"/>
  <c r="T626" i="1"/>
  <c r="AK626" i="1" s="1"/>
  <c r="T116" i="1"/>
  <c r="AK116" i="1" s="1"/>
  <c r="T125" i="1"/>
  <c r="AK125" i="1" s="1"/>
  <c r="T99" i="1"/>
  <c r="AK99" i="1" s="1"/>
  <c r="T122" i="1"/>
  <c r="AK122" i="1" s="1"/>
  <c r="T2670" i="1"/>
  <c r="AK2670" i="1" s="1"/>
  <c r="T137" i="1"/>
  <c r="AK137" i="1" s="1"/>
  <c r="T737" i="1"/>
  <c r="AK737" i="1" s="1"/>
  <c r="T747" i="1"/>
  <c r="AK747" i="1" s="1"/>
  <c r="T271" i="1"/>
  <c r="AK271" i="1" s="1"/>
  <c r="T3397" i="1"/>
  <c r="AK3397" i="1" s="1"/>
  <c r="T259" i="1"/>
  <c r="AK259" i="1" s="1"/>
  <c r="T3311" i="1"/>
  <c r="AK3311" i="1" s="1"/>
  <c r="T1062" i="1"/>
  <c r="AK1062" i="1" s="1"/>
  <c r="T3133" i="1"/>
  <c r="AK3133" i="1" s="1"/>
  <c r="T877" i="1"/>
  <c r="AK877" i="1" s="1"/>
  <c r="T618" i="1"/>
  <c r="AK618" i="1" s="1"/>
  <c r="T3256" i="1"/>
  <c r="AK3256" i="1" s="1"/>
  <c r="T1991" i="1"/>
  <c r="AK1991" i="1" s="1"/>
  <c r="T2192" i="1"/>
  <c r="AK2192" i="1" s="1"/>
  <c r="T2328" i="1"/>
  <c r="AK2328" i="1" s="1"/>
  <c r="T1760" i="1"/>
  <c r="AK1760" i="1" s="1"/>
  <c r="T1952" i="1"/>
  <c r="AK1952" i="1" s="1"/>
  <c r="T2004" i="1"/>
  <c r="AK2004" i="1" s="1"/>
  <c r="T77" i="1"/>
  <c r="AK77" i="1" s="1"/>
  <c r="T3282" i="1"/>
  <c r="AK3282" i="1" s="1"/>
  <c r="T464" i="1"/>
  <c r="AK464" i="1" s="1"/>
  <c r="T257" i="1"/>
  <c r="AK257" i="1" s="1"/>
  <c r="T2359" i="1"/>
  <c r="AK2359" i="1" s="1"/>
  <c r="T2364" i="1"/>
  <c r="AK2364" i="1" s="1"/>
  <c r="T793" i="1"/>
  <c r="AK793" i="1" s="1"/>
  <c r="T2642" i="1"/>
  <c r="AK2642" i="1" s="1"/>
  <c r="T2652" i="1"/>
  <c r="AK2652" i="1" s="1"/>
  <c r="T455" i="1"/>
  <c r="AK455" i="1" s="1"/>
  <c r="T1903" i="1"/>
  <c r="AK1903" i="1" s="1"/>
  <c r="T89" i="1"/>
  <c r="AK89" i="1" s="1"/>
  <c r="T2842" i="1"/>
  <c r="AK2842" i="1" s="1"/>
  <c r="T2803" i="1"/>
  <c r="AK2803" i="1" s="1"/>
  <c r="T3240" i="1"/>
  <c r="AK3240" i="1" s="1"/>
  <c r="T2152" i="1"/>
  <c r="AK2152" i="1" s="1"/>
  <c r="T2728" i="1"/>
  <c r="AK2728" i="1" s="1"/>
  <c r="T2811" i="1"/>
  <c r="AK2811" i="1" s="1"/>
  <c r="T2279" i="1"/>
  <c r="AK2279" i="1" s="1"/>
  <c r="T1759" i="1"/>
  <c r="AK1759" i="1" s="1"/>
  <c r="T3072" i="1"/>
  <c r="AK3072" i="1" s="1"/>
  <c r="T3255" i="1"/>
  <c r="AK3255" i="1" s="1"/>
  <c r="T256" i="1"/>
  <c r="AK256" i="1" s="1"/>
  <c r="T261" i="1"/>
  <c r="AK261" i="1" s="1"/>
  <c r="T1720" i="1"/>
  <c r="AK1720" i="1" s="1"/>
  <c r="T2915" i="1"/>
  <c r="AK2915" i="1" s="1"/>
  <c r="T853" i="1"/>
  <c r="AK853" i="1" s="1"/>
  <c r="T2575" i="1"/>
  <c r="AK2575" i="1" s="1"/>
  <c r="T3022" i="1"/>
  <c r="AK3022" i="1" s="1"/>
  <c r="T198" i="1"/>
  <c r="AK198" i="1" s="1"/>
  <c r="T2461" i="1"/>
  <c r="AK2461" i="1" s="1"/>
  <c r="T2946" i="1"/>
  <c r="AK2946" i="1" s="1"/>
  <c r="T96" i="1"/>
  <c r="AK96" i="1" s="1"/>
  <c r="T901" i="1"/>
  <c r="AK901" i="1" s="1"/>
  <c r="T759" i="1"/>
  <c r="AK759" i="1" s="1"/>
  <c r="T98" i="1"/>
  <c r="AK98" i="1" s="1"/>
  <c r="T660" i="1"/>
  <c r="AK660" i="1" s="1"/>
  <c r="T39" i="1"/>
  <c r="AK39" i="1" s="1"/>
  <c r="T536" i="1"/>
  <c r="AK536" i="1" s="1"/>
  <c r="T888" i="1"/>
  <c r="AK888" i="1" s="1"/>
  <c r="T148" i="1"/>
  <c r="AK148" i="1" s="1"/>
  <c r="T409" i="1"/>
  <c r="AK409" i="1" s="1"/>
  <c r="T2430" i="1"/>
  <c r="AK2430" i="1" s="1"/>
  <c r="T3157" i="1"/>
  <c r="AK3157" i="1" s="1"/>
  <c r="T2443" i="1"/>
  <c r="AK2443" i="1" s="1"/>
  <c r="T415" i="1"/>
  <c r="AK415" i="1" s="1"/>
  <c r="T2994" i="1"/>
  <c r="AK2994" i="1" s="1"/>
  <c r="T1518" i="1"/>
  <c r="AK1518" i="1" s="1"/>
  <c r="T850" i="1"/>
  <c r="AK850" i="1" s="1"/>
  <c r="T2750" i="1"/>
  <c r="AK2750" i="1" s="1"/>
  <c r="T3054" i="1"/>
  <c r="AK3054" i="1" s="1"/>
  <c r="T2349" i="1"/>
  <c r="AK2349" i="1" s="1"/>
  <c r="T405" i="1"/>
  <c r="AK405" i="1" s="1"/>
  <c r="T3348" i="1"/>
  <c r="AK3348" i="1" s="1"/>
  <c r="T3431" i="1"/>
  <c r="AK3431" i="1" s="1"/>
  <c r="T385" i="1"/>
  <c r="AK385" i="1" s="1"/>
  <c r="T80" i="1"/>
  <c r="AK80" i="1" s="1"/>
  <c r="T2331" i="1"/>
  <c r="AK2331" i="1" s="1"/>
  <c r="T3426" i="1"/>
  <c r="AK3426" i="1" s="1"/>
  <c r="T820" i="1"/>
  <c r="AK820" i="1" s="1"/>
  <c r="T47" i="1"/>
  <c r="AK47" i="1" s="1"/>
  <c r="T944" i="1"/>
  <c r="AK944" i="1" s="1"/>
  <c r="T345" i="1"/>
  <c r="AK345" i="1" s="1"/>
  <c r="T3358" i="1"/>
  <c r="AK3358" i="1" s="1"/>
  <c r="T719" i="1"/>
  <c r="AK719" i="1" s="1"/>
  <c r="T906" i="1"/>
  <c r="AK906" i="1" s="1"/>
  <c r="T920" i="1"/>
  <c r="AK920" i="1" s="1"/>
  <c r="T2529" i="1"/>
  <c r="AK2529" i="1" s="1"/>
  <c r="T2574" i="1"/>
  <c r="AK2574" i="1" s="1"/>
  <c r="T2973" i="1"/>
  <c r="AK2973" i="1" s="1"/>
  <c r="T2505" i="1"/>
  <c r="AK2505" i="1" s="1"/>
  <c r="T3014" i="1"/>
  <c r="AK3014" i="1" s="1"/>
  <c r="T1597" i="1"/>
  <c r="AK1597" i="1" s="1"/>
  <c r="T2322" i="1"/>
  <c r="AK2322" i="1" s="1"/>
  <c r="T3314" i="1"/>
  <c r="AK3314" i="1" s="1"/>
  <c r="T819" i="1"/>
  <c r="AK819" i="1" s="1"/>
  <c r="T2650" i="1"/>
  <c r="AK2650" i="1" s="1"/>
  <c r="T3175" i="1"/>
  <c r="AK3175" i="1" s="1"/>
  <c r="T3121" i="1"/>
  <c r="AK3121" i="1" s="1"/>
  <c r="T2103" i="1"/>
  <c r="AK2103" i="1" s="1"/>
  <c r="T2841" i="1"/>
  <c r="AK2841" i="1" s="1"/>
  <c r="T2577" i="1"/>
  <c r="AK2577" i="1" s="1"/>
  <c r="T609" i="1"/>
  <c r="AK609" i="1" s="1"/>
  <c r="T2305" i="1"/>
  <c r="AK2305" i="1" s="1"/>
  <c r="T2350" i="1"/>
  <c r="AK2350" i="1" s="1"/>
  <c r="T3333" i="1"/>
  <c r="AK3333" i="1" s="1"/>
  <c r="T3339" i="1"/>
  <c r="AK3339" i="1" s="1"/>
  <c r="T1490" i="1"/>
  <c r="AK1490" i="1" s="1"/>
  <c r="T2874" i="1"/>
  <c r="AK2874" i="1" s="1"/>
  <c r="T506" i="1"/>
  <c r="AK506" i="1" s="1"/>
  <c r="T775" i="1"/>
  <c r="AK775" i="1" s="1"/>
  <c r="T3366" i="1"/>
  <c r="AK3366" i="1" s="1"/>
  <c r="T3343" i="1"/>
  <c r="AK3343" i="1" s="1"/>
  <c r="T582" i="1"/>
  <c r="AK582" i="1" s="1"/>
  <c r="T314" i="1"/>
  <c r="AK314" i="1" s="1"/>
  <c r="T73" i="1"/>
  <c r="AK73" i="1" s="1"/>
  <c r="T62" i="1"/>
  <c r="AK62" i="1" s="1"/>
  <c r="T322" i="1"/>
  <c r="AK322" i="1" s="1"/>
  <c r="T179" i="1"/>
  <c r="AK179" i="1" s="1"/>
  <c r="T218" i="1"/>
  <c r="AK218" i="1" s="1"/>
  <c r="T2475" i="1"/>
  <c r="AK2475" i="1" s="1"/>
  <c r="T2389" i="1"/>
  <c r="AK2389" i="1" s="1"/>
  <c r="T367" i="1"/>
  <c r="AK367" i="1" s="1"/>
  <c r="T1026" i="1"/>
  <c r="AK1026" i="1" s="1"/>
  <c r="T687" i="1"/>
  <c r="AK687" i="1" s="1"/>
  <c r="T2737" i="1"/>
  <c r="AK2737" i="1" s="1"/>
  <c r="T1739" i="1"/>
  <c r="AK1739" i="1" s="1"/>
  <c r="T2757" i="1"/>
  <c r="AK2757" i="1" s="1"/>
  <c r="T2775" i="1"/>
  <c r="AK2775" i="1" s="1"/>
  <c r="T1989" i="1"/>
  <c r="AK1989" i="1" s="1"/>
  <c r="T704" i="1"/>
  <c r="AK704" i="1" s="1"/>
  <c r="T1037" i="1"/>
  <c r="AK1037" i="1" s="1"/>
  <c r="T2171" i="1"/>
  <c r="AK2171" i="1" s="1"/>
  <c r="T3103" i="1"/>
  <c r="AK3103" i="1" s="1"/>
  <c r="T344" i="1"/>
  <c r="AK344" i="1" s="1"/>
  <c r="T2576" i="1"/>
  <c r="AK2576" i="1" s="1"/>
  <c r="T1038" i="1"/>
  <c r="AK1038" i="1" s="1"/>
  <c r="T976" i="1"/>
  <c r="AK976" i="1" s="1"/>
  <c r="T1042" i="1"/>
  <c r="AK1042" i="1" s="1"/>
  <c r="T3128" i="1"/>
  <c r="AK3128" i="1" s="1"/>
  <c r="T3109" i="1"/>
  <c r="AK3109" i="1" s="1"/>
  <c r="T3096" i="1"/>
  <c r="AK3096" i="1" s="1"/>
  <c r="T35" i="1"/>
  <c r="AK35" i="1" s="1"/>
  <c r="T2628" i="1"/>
  <c r="AK2628" i="1" s="1"/>
  <c r="T1730" i="1"/>
  <c r="AK1730" i="1" s="1"/>
  <c r="T2766" i="1"/>
  <c r="AK2766" i="1" s="1"/>
  <c r="T3028" i="1"/>
  <c r="AK3028" i="1" s="1"/>
  <c r="T2725" i="1"/>
  <c r="AK2725" i="1" s="1"/>
  <c r="T1135" i="1"/>
  <c r="AK1135" i="1" s="1"/>
  <c r="T604" i="1"/>
  <c r="AK604" i="1" s="1"/>
  <c r="T207" i="1"/>
  <c r="AK207" i="1" s="1"/>
  <c r="T2569" i="1"/>
  <c r="AK2569" i="1" s="1"/>
  <c r="T2408" i="1"/>
  <c r="AK2408" i="1" s="1"/>
  <c r="T1158" i="1"/>
  <c r="AK1158" i="1" s="1"/>
  <c r="T2330" i="1"/>
  <c r="AK2330" i="1" s="1"/>
  <c r="T2343" i="1"/>
  <c r="AK2343" i="1" s="1"/>
  <c r="T220" i="1"/>
  <c r="AK220" i="1" s="1"/>
  <c r="T3387" i="1"/>
  <c r="AK3387" i="1" s="1"/>
  <c r="T765" i="1"/>
  <c r="AK765" i="1" s="1"/>
  <c r="T60" i="1"/>
  <c r="AK60" i="1" s="1"/>
  <c r="T3350" i="1"/>
  <c r="AK3350" i="1" s="1"/>
  <c r="T463" i="1"/>
  <c r="AK463" i="1" s="1"/>
  <c r="T650" i="1"/>
  <c r="AK650" i="1" s="1"/>
  <c r="T1131" i="1"/>
  <c r="AK1131" i="1" s="1"/>
  <c r="T3386" i="1"/>
  <c r="AK3386" i="1" s="1"/>
  <c r="T2508" i="1"/>
  <c r="AK2508" i="1" s="1"/>
  <c r="T2271" i="1"/>
  <c r="AK2271" i="1" s="1"/>
  <c r="T637" i="1"/>
  <c r="AK637" i="1" s="1"/>
  <c r="T3402" i="1"/>
  <c r="AK3402" i="1" s="1"/>
  <c r="T773" i="1"/>
  <c r="AK773" i="1" s="1"/>
  <c r="T3356" i="1"/>
  <c r="AK3356" i="1" s="1"/>
  <c r="T138" i="1"/>
  <c r="AK138" i="1" s="1"/>
  <c r="T2671" i="1"/>
  <c r="AK2671" i="1" s="1"/>
  <c r="T78" i="1"/>
  <c r="AK78" i="1" s="1"/>
  <c r="T746" i="1"/>
  <c r="AK746" i="1" s="1"/>
  <c r="T699" i="1"/>
  <c r="AK699" i="1" s="1"/>
  <c r="T325" i="1"/>
  <c r="AK325" i="1" s="1"/>
  <c r="T3398" i="1"/>
  <c r="AK3398" i="1" s="1"/>
  <c r="T260" i="1"/>
  <c r="AK260" i="1" s="1"/>
  <c r="T3312" i="1"/>
  <c r="AK3312" i="1" s="1"/>
  <c r="T1063" i="1"/>
  <c r="AK1063" i="1" s="1"/>
  <c r="T539" i="1"/>
  <c r="AK539" i="1" s="1"/>
  <c r="T878" i="1"/>
  <c r="AK878" i="1" s="1"/>
  <c r="T1592" i="1"/>
  <c r="AK1592" i="1" s="1"/>
  <c r="T3242" i="1"/>
  <c r="AK3242" i="1" s="1"/>
  <c r="T1994" i="1"/>
  <c r="AK1994" i="1" s="1"/>
  <c r="T3373" i="1"/>
  <c r="AK3373" i="1" s="1"/>
  <c r="T1160" i="1"/>
  <c r="AK1160" i="1" s="1"/>
  <c r="T106" i="1"/>
  <c r="AK106" i="1" s="1"/>
  <c r="T1953" i="1"/>
  <c r="AK1953" i="1" s="1"/>
  <c r="T79" i="1"/>
  <c r="AK79" i="1" s="1"/>
  <c r="T924" i="1"/>
  <c r="AK924" i="1" s="1"/>
  <c r="T799" i="1"/>
  <c r="AK799" i="1" s="1"/>
  <c r="T441" i="1"/>
  <c r="AK441" i="1" s="1"/>
  <c r="T866" i="1"/>
  <c r="AK866" i="1" s="1"/>
  <c r="T505" i="1"/>
  <c r="AK505" i="1" s="1"/>
  <c r="T1164" i="1"/>
  <c r="AK1164" i="1" s="1"/>
  <c r="T1067" i="1"/>
  <c r="AK1067" i="1" s="1"/>
  <c r="T2644" i="1"/>
  <c r="AK2644" i="1" s="1"/>
  <c r="T2666" i="1"/>
  <c r="AK2666" i="1" s="1"/>
  <c r="T482" i="1"/>
  <c r="AK482" i="1" s="1"/>
  <c r="T1905" i="1"/>
  <c r="AK1905" i="1" s="1"/>
  <c r="T2998" i="1"/>
  <c r="AK2998" i="1" s="1"/>
  <c r="T2781" i="1"/>
  <c r="AK2781" i="1" s="1"/>
  <c r="T2751" i="1"/>
  <c r="AK2751" i="1" s="1"/>
  <c r="T2107" i="1"/>
  <c r="AK2107" i="1" s="1"/>
  <c r="T2153" i="1"/>
  <c r="AK2153" i="1" s="1"/>
  <c r="T2658" i="1"/>
  <c r="AK2658" i="1" s="1"/>
  <c r="T54" i="1"/>
  <c r="AK54" i="1" s="1"/>
  <c r="T2639" i="1"/>
  <c r="AK2639" i="1" s="1"/>
  <c r="T1761" i="1"/>
  <c r="AK1761" i="1" s="1"/>
  <c r="T631" i="1"/>
  <c r="AK631" i="1" s="1"/>
  <c r="T264" i="1"/>
  <c r="AK264" i="1" s="1"/>
  <c r="T279" i="1"/>
  <c r="AK279" i="1" s="1"/>
  <c r="T630" i="1"/>
  <c r="AK630" i="1" s="1"/>
  <c r="T1046" i="1"/>
  <c r="AK1046" i="1" s="1"/>
  <c r="T280" i="1"/>
  <c r="AK280" i="1" s="1"/>
  <c r="T2645" i="1"/>
  <c r="AK2645" i="1" s="1"/>
  <c r="T2930" i="1"/>
  <c r="AK2930" i="1" s="1"/>
  <c r="T2920" i="1"/>
  <c r="AK2920" i="1" s="1"/>
  <c r="T857" i="1"/>
  <c r="AK857" i="1" s="1"/>
  <c r="T1821" i="1"/>
  <c r="AK1821" i="1" s="1"/>
  <c r="T1836" i="1"/>
  <c r="AK1836" i="1" s="1"/>
  <c r="T1845" i="1"/>
  <c r="AK1845" i="1" s="1"/>
  <c r="T2782" i="1"/>
  <c r="AK2782" i="1" s="1"/>
  <c r="T2752" i="1"/>
  <c r="AK2752" i="1" s="1"/>
  <c r="T2142" i="1"/>
  <c r="AK2142" i="1" s="1"/>
  <c r="T925" i="1"/>
  <c r="AK925" i="1" s="1"/>
  <c r="T638" i="1"/>
  <c r="AK638" i="1" s="1"/>
  <c r="T2108" i="1"/>
  <c r="AK2108" i="1" s="1"/>
  <c r="T287" i="1"/>
  <c r="AK287" i="1" s="1"/>
  <c r="T1907" i="1"/>
  <c r="AK1907" i="1" s="1"/>
  <c r="T2361" i="1"/>
  <c r="AK2361" i="1" s="1"/>
  <c r="T796" i="1"/>
  <c r="AK796" i="1" s="1"/>
  <c r="T1186" i="1"/>
  <c r="AK1186" i="1" s="1"/>
  <c r="T1194" i="1"/>
  <c r="AK1194" i="1" s="1"/>
  <c r="T1201" i="1"/>
  <c r="AK1201" i="1" s="1"/>
  <c r="T1209" i="1"/>
  <c r="AK1209" i="1" s="1"/>
  <c r="T1217" i="1"/>
  <c r="AK1217" i="1" s="1"/>
  <c r="T1225" i="1"/>
  <c r="AK1225" i="1" s="1"/>
  <c r="T1232" i="1"/>
  <c r="AK1232" i="1" s="1"/>
  <c r="T1240" i="1"/>
  <c r="AK1240" i="1" s="1"/>
  <c r="T1248" i="1"/>
  <c r="AK1248" i="1" s="1"/>
  <c r="T1256" i="1"/>
  <c r="AK1256" i="1" s="1"/>
  <c r="T1263" i="1"/>
  <c r="AK1263" i="1" s="1"/>
  <c r="T2899" i="1"/>
  <c r="AK2899" i="1" s="1"/>
  <c r="T839" i="1"/>
  <c r="AK839" i="1" s="1"/>
  <c r="T1270" i="1"/>
  <c r="AK1270" i="1" s="1"/>
  <c r="T1278" i="1"/>
  <c r="AK1278" i="1" s="1"/>
  <c r="T1286" i="1"/>
  <c r="AK1286" i="1" s="1"/>
  <c r="T1294" i="1"/>
  <c r="AK1294" i="1" s="1"/>
  <c r="T1303" i="1"/>
  <c r="AK1303" i="1" s="1"/>
  <c r="T1311" i="1"/>
  <c r="AK1311" i="1" s="1"/>
  <c r="T1319" i="1"/>
  <c r="AK1319" i="1" s="1"/>
  <c r="T336" i="1"/>
  <c r="AK336" i="1" s="1"/>
  <c r="T1327" i="1"/>
  <c r="AK1327" i="1" s="1"/>
  <c r="T1335" i="1"/>
  <c r="AK1335" i="1" s="1"/>
  <c r="T1343" i="1"/>
  <c r="AK1343" i="1" s="1"/>
  <c r="T1352" i="1"/>
  <c r="AK1352" i="1" s="1"/>
  <c r="T1360" i="1"/>
  <c r="AK1360" i="1" s="1"/>
  <c r="T1369" i="1"/>
  <c r="AK1369" i="1" s="1"/>
  <c r="T5" i="1"/>
  <c r="AK5" i="1" s="1"/>
  <c r="T1381" i="1"/>
  <c r="AK1381" i="1" s="1"/>
  <c r="T1389" i="1"/>
  <c r="AK1389" i="1" s="1"/>
  <c r="T1397" i="1"/>
  <c r="AK1397" i="1" s="1"/>
  <c r="T1405" i="1"/>
  <c r="AK1405" i="1" s="1"/>
  <c r="T7" i="1"/>
  <c r="AK7" i="1" s="1"/>
  <c r="T1419" i="1"/>
  <c r="AK1419" i="1" s="1"/>
  <c r="T1426" i="1"/>
  <c r="AK1426" i="1" s="1"/>
  <c r="T1434" i="1"/>
  <c r="AK1434" i="1" s="1"/>
  <c r="T1442" i="1"/>
  <c r="AK1442" i="1" s="1"/>
  <c r="T1444" i="1"/>
  <c r="AK1444" i="1" s="1"/>
  <c r="T1450" i="1"/>
  <c r="AK1450" i="1" s="1"/>
  <c r="T1454" i="1"/>
  <c r="AK1454" i="1" s="1"/>
  <c r="T1461" i="1"/>
  <c r="AK1461" i="1" s="1"/>
  <c r="T1470" i="1"/>
  <c r="AK1470" i="1" s="1"/>
  <c r="T1478" i="1"/>
  <c r="AK1478" i="1" s="1"/>
  <c r="T1486" i="1"/>
  <c r="AK1486" i="1" s="1"/>
  <c r="T1494" i="1"/>
  <c r="AK1494" i="1" s="1"/>
  <c r="T1503" i="1"/>
  <c r="AK1503" i="1" s="1"/>
  <c r="T908" i="1"/>
  <c r="AK908" i="1" s="1"/>
  <c r="T1516" i="1"/>
  <c r="AK1516" i="1" s="1"/>
  <c r="T1525" i="1"/>
  <c r="AK1525" i="1" s="1"/>
  <c r="T1533" i="1"/>
  <c r="AK1533" i="1" s="1"/>
  <c r="T12" i="1"/>
  <c r="AK12" i="1" s="1"/>
  <c r="T1540" i="1"/>
  <c r="AK1540" i="1" s="1"/>
  <c r="T1055" i="1"/>
  <c r="AK1055" i="1" s="1"/>
  <c r="T1545" i="1"/>
  <c r="AK1545" i="1" s="1"/>
  <c r="T1552" i="1"/>
  <c r="AK1552" i="1" s="1"/>
  <c r="T430" i="1"/>
  <c r="AK430" i="1" s="1"/>
  <c r="T1564" i="1"/>
  <c r="AK1564" i="1" s="1"/>
  <c r="T3184" i="1"/>
  <c r="AK3184" i="1" s="1"/>
  <c r="T2823" i="1"/>
  <c r="AK2823" i="1" s="1"/>
  <c r="T1059" i="1"/>
  <c r="AK1059" i="1" s="1"/>
  <c r="T1575" i="1"/>
  <c r="AK1575" i="1" s="1"/>
  <c r="T1582" i="1"/>
  <c r="AK1582" i="1" s="1"/>
  <c r="T1590" i="1"/>
  <c r="AK1590" i="1" s="1"/>
  <c r="T1600" i="1"/>
  <c r="AK1600" i="1" s="1"/>
  <c r="T954" i="1"/>
  <c r="AK954" i="1" s="1"/>
  <c r="T1613" i="1"/>
  <c r="AK1613" i="1" s="1"/>
  <c r="T1622" i="1"/>
  <c r="AK1622" i="1" s="1"/>
  <c r="T1631" i="1"/>
  <c r="AK1631" i="1" s="1"/>
  <c r="T1638" i="1"/>
  <c r="AK1638" i="1" s="1"/>
  <c r="T1646" i="1"/>
  <c r="AK1646" i="1" s="1"/>
  <c r="T2298" i="1"/>
  <c r="AK2298" i="1" s="1"/>
  <c r="T1659" i="1"/>
  <c r="AK1659" i="1" s="1"/>
  <c r="T1667" i="1"/>
  <c r="AK1667" i="1" s="1"/>
  <c r="T1675" i="1"/>
  <c r="AK1675" i="1" s="1"/>
  <c r="T1683" i="1"/>
  <c r="AK1683" i="1" s="1"/>
  <c r="T1691" i="1"/>
  <c r="AK1691" i="1" s="1"/>
  <c r="T1702" i="1"/>
  <c r="AK1702" i="1" s="1"/>
  <c r="T1757" i="1"/>
  <c r="AK1757" i="1" s="1"/>
  <c r="T1775" i="1"/>
  <c r="AK1775" i="1" s="1"/>
  <c r="T1782" i="1"/>
  <c r="AK1782" i="1" s="1"/>
  <c r="T1790" i="1"/>
  <c r="AK1790" i="1" s="1"/>
  <c r="T1798" i="1"/>
  <c r="AK1798" i="1" s="1"/>
  <c r="T1806" i="1"/>
  <c r="AK1806" i="1" s="1"/>
  <c r="T1813" i="1"/>
  <c r="AK1813" i="1" s="1"/>
  <c r="T1851" i="1"/>
  <c r="AK1851" i="1" s="1"/>
  <c r="T1859" i="1"/>
  <c r="AK1859" i="1" s="1"/>
  <c r="T1868" i="1"/>
  <c r="AK1868" i="1" s="1"/>
  <c r="T1877" i="1"/>
  <c r="AK1877" i="1" s="1"/>
  <c r="T1885" i="1"/>
  <c r="AK1885" i="1" s="1"/>
  <c r="T296" i="1"/>
  <c r="AK296" i="1" s="1"/>
  <c r="T304" i="1"/>
  <c r="AK304" i="1" s="1"/>
  <c r="T1069" i="1"/>
  <c r="AK1069" i="1" s="1"/>
  <c r="T1071" i="1"/>
  <c r="AK1071" i="1" s="1"/>
  <c r="T1902" i="1"/>
  <c r="AK1902" i="1" s="1"/>
  <c r="T1918" i="1"/>
  <c r="AK1918" i="1" s="1"/>
  <c r="T1075" i="1"/>
  <c r="AK1075" i="1" s="1"/>
  <c r="T1928" i="1"/>
  <c r="AK1928" i="1" s="1"/>
  <c r="T1934" i="1"/>
  <c r="AK1934" i="1" s="1"/>
  <c r="T2895" i="1"/>
  <c r="AK2895" i="1" s="1"/>
  <c r="T2862" i="1"/>
  <c r="AK2862" i="1" s="1"/>
  <c r="T1077" i="1"/>
  <c r="AK1077" i="1" s="1"/>
  <c r="T1960" i="1"/>
  <c r="AK1960" i="1" s="1"/>
  <c r="T488" i="1"/>
  <c r="AK488" i="1" s="1"/>
  <c r="T3187" i="1"/>
  <c r="AK3187" i="1" s="1"/>
  <c r="T2679" i="1"/>
  <c r="AK2679" i="1" s="1"/>
  <c r="T1973" i="1"/>
  <c r="AK1973" i="1" s="1"/>
  <c r="T3195" i="1"/>
  <c r="AK3195" i="1" s="1"/>
  <c r="T2687" i="1"/>
  <c r="AK2687" i="1" s="1"/>
  <c r="T1087" i="1"/>
  <c r="AK1087" i="1" s="1"/>
  <c r="T3203" i="1"/>
  <c r="AK3203" i="1" s="1"/>
  <c r="T2695" i="1"/>
  <c r="AK2695" i="1" s="1"/>
  <c r="T1091" i="1"/>
  <c r="AK1091" i="1" s="1"/>
  <c r="T2829" i="1"/>
  <c r="AK2829" i="1" s="1"/>
  <c r="T1983" i="1"/>
  <c r="AK1983" i="1" s="1"/>
  <c r="T3216" i="1"/>
  <c r="AK3216" i="1" s="1"/>
  <c r="T2707" i="1"/>
  <c r="AK2707" i="1" s="1"/>
  <c r="T1987" i="1"/>
  <c r="AK1987" i="1" s="1"/>
  <c r="T3224" i="1"/>
  <c r="AK3224" i="1" s="1"/>
  <c r="T1996" i="1"/>
  <c r="AK1996" i="1" s="1"/>
  <c r="T2021" i="1"/>
  <c r="AK2021" i="1" s="1"/>
  <c r="T2547" i="1"/>
  <c r="AK2547" i="1" s="1"/>
  <c r="T2033" i="1"/>
  <c r="AK2033" i="1" s="1"/>
  <c r="T2041" i="1"/>
  <c r="AK2041" i="1" s="1"/>
  <c r="T2048" i="1"/>
  <c r="AK2048" i="1" s="1"/>
  <c r="T2054" i="1"/>
  <c r="AK2054" i="1" s="1"/>
  <c r="T2062" i="1"/>
  <c r="AK2062" i="1" s="1"/>
  <c r="T2070" i="1"/>
  <c r="AK2070" i="1" s="1"/>
  <c r="T1106" i="1"/>
  <c r="AK1106" i="1" s="1"/>
  <c r="T2079" i="1"/>
  <c r="AK2079" i="1" s="1"/>
  <c r="T2084" i="1"/>
  <c r="AK2084" i="1" s="1"/>
  <c r="T1109" i="1"/>
  <c r="AK1109" i="1" s="1"/>
  <c r="T2091" i="1"/>
  <c r="AK2091" i="1" s="1"/>
  <c r="T2097" i="1"/>
  <c r="AK2097" i="1" s="1"/>
  <c r="T2116" i="1"/>
  <c r="AK2116" i="1" s="1"/>
  <c r="T833" i="1"/>
  <c r="AK833" i="1" s="1"/>
  <c r="T2157" i="1"/>
  <c r="AK2157" i="1" s="1"/>
  <c r="T2169" i="1"/>
  <c r="AK2169" i="1" s="1"/>
  <c r="T2187" i="1"/>
  <c r="AK2187" i="1" s="1"/>
  <c r="T2924" i="1"/>
  <c r="AK2924" i="1" s="1"/>
  <c r="T2213" i="1"/>
  <c r="AK2213" i="1" s="1"/>
  <c r="T2223" i="1"/>
  <c r="AK2223" i="1" s="1"/>
  <c r="T2228" i="1"/>
  <c r="AK2228" i="1" s="1"/>
  <c r="T962" i="1"/>
  <c r="AK962" i="1" s="1"/>
  <c r="T1120" i="1"/>
  <c r="AK1120" i="1" s="1"/>
  <c r="T2249" i="1"/>
  <c r="AK2249" i="1" s="1"/>
  <c r="T2465" i="1"/>
  <c r="AK2465" i="1" s="1"/>
  <c r="T2274" i="1"/>
  <c r="AK2274" i="1" s="1"/>
  <c r="T2278" i="1"/>
  <c r="AK2278" i="1" s="1"/>
  <c r="T2489" i="1"/>
  <c r="AK2489" i="1" s="1"/>
  <c r="T2600" i="1"/>
  <c r="AK2600" i="1" s="1"/>
  <c r="T2491" i="1"/>
  <c r="AK2491" i="1" s="1"/>
  <c r="T859" i="1"/>
  <c r="AK859" i="1" s="1"/>
  <c r="T1822" i="1"/>
  <c r="AK1822" i="1" s="1"/>
  <c r="T3253" i="1"/>
  <c r="AK3253" i="1" s="1"/>
  <c r="T2834" i="1"/>
  <c r="AK2834" i="1" s="1"/>
  <c r="T2784" i="1"/>
  <c r="AK2784" i="1" s="1"/>
  <c r="T318" i="1"/>
  <c r="AK318" i="1" s="1"/>
  <c r="T2144" i="1"/>
  <c r="AK2144" i="1" s="1"/>
  <c r="T2810" i="1"/>
  <c r="AK2810" i="1" s="1"/>
  <c r="T2653" i="1"/>
  <c r="AK2653" i="1" s="1"/>
  <c r="T2130" i="1"/>
  <c r="AK2130" i="1" s="1"/>
  <c r="T1154" i="1"/>
  <c r="AK1154" i="1" s="1"/>
  <c r="T677" i="1"/>
  <c r="AK677" i="1" s="1"/>
  <c r="T2366" i="1"/>
  <c r="AK2366" i="1" s="1"/>
  <c r="T797" i="1"/>
  <c r="AK797" i="1" s="1"/>
  <c r="T1187" i="1"/>
  <c r="AK1187" i="1" s="1"/>
  <c r="T1195" i="1"/>
  <c r="AK1195" i="1" s="1"/>
  <c r="T1202" i="1"/>
  <c r="AK1202" i="1" s="1"/>
  <c r="T1210" i="1"/>
  <c r="AK1210" i="1" s="1"/>
  <c r="T1218" i="1"/>
  <c r="AK1218" i="1" s="1"/>
  <c r="T1226" i="1"/>
  <c r="AK1226" i="1" s="1"/>
  <c r="T951" i="1"/>
  <c r="AK951" i="1" s="1"/>
  <c r="T1241" i="1"/>
  <c r="AK1241" i="1" s="1"/>
  <c r="T1249" i="1"/>
  <c r="AK1249" i="1" s="1"/>
  <c r="T1257" i="1"/>
  <c r="AK1257" i="1" s="1"/>
  <c r="T1264" i="1"/>
  <c r="AK1264" i="1" s="1"/>
  <c r="T2900" i="1"/>
  <c r="AK2900" i="1" s="1"/>
  <c r="T1053" i="1"/>
  <c r="AK1053" i="1" s="1"/>
  <c r="T1271" i="1"/>
  <c r="AK1271" i="1" s="1"/>
  <c r="T1279" i="1"/>
  <c r="AK1279" i="1" s="1"/>
  <c r="T1287" i="1"/>
  <c r="AK1287" i="1" s="1"/>
  <c r="T1295" i="1"/>
  <c r="AK1295" i="1" s="1"/>
  <c r="T1304" i="1"/>
  <c r="AK1304" i="1" s="1"/>
  <c r="T1312" i="1"/>
  <c r="AK1312" i="1" s="1"/>
  <c r="T1320" i="1"/>
  <c r="AK1320" i="1" s="1"/>
  <c r="T354" i="1"/>
  <c r="AK354" i="1" s="1"/>
  <c r="T1328" i="1"/>
  <c r="AK1328" i="1" s="1"/>
  <c r="T1336" i="1"/>
  <c r="AK1336" i="1" s="1"/>
  <c r="T1344" i="1"/>
  <c r="AK1344" i="1" s="1"/>
  <c r="T1353" i="1"/>
  <c r="AK1353" i="1" s="1"/>
  <c r="T1361" i="1"/>
  <c r="AK1361" i="1" s="1"/>
  <c r="T1370" i="1"/>
  <c r="AK1370" i="1" s="1"/>
  <c r="T6" i="1"/>
  <c r="AK6" i="1" s="1"/>
  <c r="T1382" i="1"/>
  <c r="AK1382" i="1" s="1"/>
  <c r="T1390" i="1"/>
  <c r="AK1390" i="1" s="1"/>
  <c r="T1398" i="1"/>
  <c r="AK1398" i="1" s="1"/>
  <c r="T1406" i="1"/>
  <c r="AK1406" i="1" s="1"/>
  <c r="T8" i="1"/>
  <c r="AK8" i="1" s="1"/>
  <c r="T1420" i="1"/>
  <c r="AK1420" i="1" s="1"/>
  <c r="T1427" i="1"/>
  <c r="AK1427" i="1" s="1"/>
  <c r="T1435" i="1"/>
  <c r="AK1435" i="1" s="1"/>
  <c r="T155" i="1"/>
  <c r="AK155" i="1" s="1"/>
  <c r="T1445" i="1"/>
  <c r="AK1445" i="1" s="1"/>
  <c r="T1451" i="1"/>
  <c r="AK1451" i="1" s="1"/>
  <c r="T1455" i="1"/>
  <c r="AK1455" i="1" s="1"/>
  <c r="T518" i="1"/>
  <c r="AK518" i="1" s="1"/>
  <c r="T1471" i="1"/>
  <c r="AK1471" i="1" s="1"/>
  <c r="T1479" i="1"/>
  <c r="AK1479" i="1" s="1"/>
  <c r="T1487" i="1"/>
  <c r="AK1487" i="1" s="1"/>
  <c r="T1495" i="1"/>
  <c r="AK1495" i="1" s="1"/>
  <c r="T1504" i="1"/>
  <c r="AK1504" i="1" s="1"/>
  <c r="T1509" i="1"/>
  <c r="AK1509" i="1" s="1"/>
  <c r="T1517" i="1"/>
  <c r="AK1517" i="1" s="1"/>
  <c r="T1526" i="1"/>
  <c r="AK1526" i="1" s="1"/>
  <c r="T1534" i="1"/>
  <c r="AK1534" i="1" s="1"/>
  <c r="T13" i="1"/>
  <c r="AK13" i="1" s="1"/>
  <c r="T2890" i="1"/>
  <c r="AK2890" i="1" s="1"/>
  <c r="T2296" i="1"/>
  <c r="AK2296" i="1" s="1"/>
  <c r="T1546" i="1"/>
  <c r="AK1546" i="1" s="1"/>
  <c r="T1553" i="1"/>
  <c r="AK1553" i="1" s="1"/>
  <c r="T1559" i="1"/>
  <c r="AK1559" i="1" s="1"/>
  <c r="T19" i="1"/>
  <c r="AK19" i="1" s="1"/>
  <c r="T1056" i="1"/>
  <c r="AK1056" i="1" s="1"/>
  <c r="T3234" i="1"/>
  <c r="AK3234" i="1" s="1"/>
  <c r="T2826" i="1"/>
  <c r="AK2826" i="1" s="1"/>
  <c r="T1576" i="1"/>
  <c r="AK1576" i="1" s="1"/>
  <c r="T1583" i="1"/>
  <c r="AK1583" i="1" s="1"/>
  <c r="T1591" i="1"/>
  <c r="AK1591" i="1" s="1"/>
  <c r="T1601" i="1"/>
  <c r="AK1601" i="1" s="1"/>
  <c r="T955" i="1"/>
  <c r="AK955" i="1" s="1"/>
  <c r="T1615" i="1"/>
  <c r="AK1615" i="1" s="1"/>
  <c r="T1623" i="1"/>
  <c r="AK1623" i="1" s="1"/>
  <c r="T1632" i="1"/>
  <c r="AK1632" i="1" s="1"/>
  <c r="T1639" i="1"/>
  <c r="AK1639" i="1" s="1"/>
  <c r="T1647" i="1"/>
  <c r="AK1647" i="1" s="1"/>
  <c r="T1653" i="1"/>
  <c r="AK1653" i="1" s="1"/>
  <c r="T1660" i="1"/>
  <c r="AK1660" i="1" s="1"/>
  <c r="T1668" i="1"/>
  <c r="AK1668" i="1" s="1"/>
  <c r="T1676" i="1"/>
  <c r="AK1676" i="1" s="1"/>
  <c r="T1684" i="1"/>
  <c r="AK1684" i="1" s="1"/>
  <c r="T1693" i="1"/>
  <c r="AK1693" i="1" s="1"/>
  <c r="T1703" i="1"/>
  <c r="AK1703" i="1" s="1"/>
  <c r="T1764" i="1"/>
  <c r="AK1764" i="1" s="1"/>
  <c r="T152" i="1"/>
  <c r="AK152" i="1" s="1"/>
  <c r="T1783" i="1"/>
  <c r="AK1783" i="1" s="1"/>
  <c r="T1791" i="1"/>
  <c r="AK1791" i="1" s="1"/>
  <c r="T1799" i="1"/>
  <c r="AK1799" i="1" s="1"/>
  <c r="T1807" i="1"/>
  <c r="AK1807" i="1" s="1"/>
  <c r="T1814" i="1"/>
  <c r="AK1814" i="1" s="1"/>
  <c r="T1852" i="1"/>
  <c r="AK1852" i="1" s="1"/>
  <c r="T1860" i="1"/>
  <c r="AK1860" i="1" s="1"/>
  <c r="T1870" i="1"/>
  <c r="AK1870" i="1" s="1"/>
  <c r="T1878" i="1"/>
  <c r="AK1878" i="1" s="1"/>
  <c r="T1068" i="1"/>
  <c r="AK1068" i="1" s="1"/>
  <c r="T297" i="1"/>
  <c r="AK297" i="1" s="1"/>
  <c r="T305" i="1"/>
  <c r="AK305" i="1" s="1"/>
  <c r="T2299" i="1"/>
  <c r="AK2299" i="1" s="1"/>
  <c r="T1896" i="1"/>
  <c r="AK1896" i="1" s="1"/>
  <c r="T1072" i="1"/>
  <c r="AK1072" i="1" s="1"/>
  <c r="T1919" i="1"/>
  <c r="AK1919" i="1" s="1"/>
  <c r="T1165" i="1"/>
  <c r="AK1165" i="1" s="1"/>
  <c r="T1929" i="1"/>
  <c r="AK1929" i="1" s="1"/>
  <c r="T1935" i="1"/>
  <c r="AK1935" i="1" s="1"/>
  <c r="T826" i="1"/>
  <c r="AK826" i="1" s="1"/>
  <c r="T2863" i="1"/>
  <c r="AK2863" i="1" s="1"/>
  <c r="T1944" i="1"/>
  <c r="AK1944" i="1" s="1"/>
  <c r="T1961" i="1"/>
  <c r="AK1961" i="1" s="1"/>
  <c r="T1078" i="1"/>
  <c r="AK1078" i="1" s="1"/>
  <c r="T1970" i="1"/>
  <c r="AK1970" i="1" s="1"/>
  <c r="T3190" i="1"/>
  <c r="AK3190" i="1" s="1"/>
  <c r="T2682" i="1"/>
  <c r="AK2682" i="1" s="1"/>
  <c r="T1084" i="1"/>
  <c r="AK1084" i="1" s="1"/>
  <c r="T3198" i="1"/>
  <c r="AK3198" i="1" s="1"/>
  <c r="T2690" i="1"/>
  <c r="AK2690" i="1" s="1"/>
  <c r="T1978" i="1"/>
  <c r="AK1978" i="1" s="1"/>
  <c r="T3206" i="1"/>
  <c r="AK3206" i="1" s="1"/>
  <c r="T1092" i="1"/>
  <c r="AK1092" i="1" s="1"/>
  <c r="T3211" i="1"/>
  <c r="AK3211" i="1" s="1"/>
  <c r="T2702" i="1"/>
  <c r="AK2702" i="1" s="1"/>
  <c r="T1096" i="1"/>
  <c r="AK1096" i="1" s="1"/>
  <c r="T3219" i="1"/>
  <c r="AK3219" i="1" s="1"/>
  <c r="T2710" i="1"/>
  <c r="AK2710" i="1" s="1"/>
  <c r="T1988" i="1"/>
  <c r="AK1988" i="1" s="1"/>
  <c r="T2001" i="1"/>
  <c r="AK2001" i="1" s="1"/>
  <c r="T2022" i="1"/>
  <c r="AK2022" i="1" s="1"/>
  <c r="T24" i="1"/>
  <c r="AK24" i="1" s="1"/>
  <c r="T2034" i="1"/>
  <c r="AK2034" i="1" s="1"/>
  <c r="T2042" i="1"/>
  <c r="AK2042" i="1" s="1"/>
  <c r="T2049" i="1"/>
  <c r="AK2049" i="1" s="1"/>
  <c r="T2716" i="1"/>
  <c r="AK2716" i="1" s="1"/>
  <c r="T2063" i="1"/>
  <c r="AK2063" i="1" s="1"/>
  <c r="T2071" i="1"/>
  <c r="AK2071" i="1" s="1"/>
  <c r="T1107" i="1"/>
  <c r="AK1107" i="1" s="1"/>
  <c r="T1108" i="1"/>
  <c r="AK1108" i="1" s="1"/>
  <c r="T2085" i="1"/>
  <c r="AK2085" i="1" s="1"/>
  <c r="T2089" i="1"/>
  <c r="AK2089" i="1" s="1"/>
  <c r="T1111" i="1"/>
  <c r="AK1111" i="1" s="1"/>
  <c r="T2098" i="1"/>
  <c r="AK2098" i="1" s="1"/>
  <c r="T2120" i="1"/>
  <c r="AK2120" i="1" s="1"/>
  <c r="T2145" i="1"/>
  <c r="AK2145" i="1" s="1"/>
  <c r="T2158" i="1"/>
  <c r="AK2158" i="1" s="1"/>
  <c r="T2170" i="1"/>
  <c r="AK2170" i="1" s="1"/>
  <c r="T2188" i="1"/>
  <c r="AK2188" i="1" s="1"/>
  <c r="T2925" i="1"/>
  <c r="AK2925" i="1" s="1"/>
  <c r="T2214" i="1"/>
  <c r="AK2214" i="1" s="1"/>
  <c r="T2224" i="1"/>
  <c r="AK2224" i="1" s="1"/>
  <c r="T2229" i="1"/>
  <c r="AK2229" i="1" s="1"/>
  <c r="T963" i="1"/>
  <c r="AK963" i="1" s="1"/>
  <c r="T1121" i="1"/>
  <c r="AK1121" i="1" s="1"/>
  <c r="T2926" i="1"/>
  <c r="AK2926" i="1" s="1"/>
  <c r="T2466" i="1"/>
  <c r="AK2466" i="1" s="1"/>
  <c r="T29" i="1"/>
  <c r="AK29" i="1" s="1"/>
  <c r="T324" i="1"/>
  <c r="AK324" i="1" s="1"/>
  <c r="T2488" i="1"/>
  <c r="AK2488" i="1" s="1"/>
  <c r="T2601" i="1"/>
  <c r="AK2601" i="1" s="1"/>
  <c r="T2830" i="1"/>
  <c r="AK2830" i="1" s="1"/>
  <c r="T1846" i="1"/>
  <c r="AK1846" i="1" s="1"/>
  <c r="T2786" i="1"/>
  <c r="AK2786" i="1" s="1"/>
  <c r="T319" i="1"/>
  <c r="AK319" i="1" s="1"/>
  <c r="T2840" i="1"/>
  <c r="AK2840" i="1" s="1"/>
  <c r="T2812" i="1"/>
  <c r="AK2812" i="1" s="1"/>
  <c r="T2667" i="1"/>
  <c r="AK2667" i="1" s="1"/>
  <c r="T643" i="1"/>
  <c r="AK643" i="1" s="1"/>
  <c r="T1156" i="1"/>
  <c r="AK1156" i="1" s="1"/>
  <c r="T665" i="1"/>
  <c r="AK665" i="1" s="1"/>
  <c r="T3247" i="1"/>
  <c r="AK3247" i="1" s="1"/>
  <c r="T1180" i="1"/>
  <c r="AK1180" i="1" s="1"/>
  <c r="T1188" i="1"/>
  <c r="AK1188" i="1" s="1"/>
  <c r="T1196" i="1"/>
  <c r="AK1196" i="1" s="1"/>
  <c r="T1203" i="1"/>
  <c r="AK1203" i="1" s="1"/>
  <c r="T1211" i="1"/>
  <c r="AK1211" i="1" s="1"/>
  <c r="T1219" i="1"/>
  <c r="AK1219" i="1" s="1"/>
  <c r="T1227" i="1"/>
  <c r="AK1227" i="1" s="1"/>
  <c r="T1233" i="1"/>
  <c r="AK1233" i="1" s="1"/>
  <c r="T1242" i="1"/>
  <c r="AK1242" i="1" s="1"/>
  <c r="T1250" i="1"/>
  <c r="AK1250" i="1" s="1"/>
  <c r="T1258" i="1"/>
  <c r="AK1258" i="1" s="1"/>
  <c r="T1265" i="1"/>
  <c r="AK1265" i="1" s="1"/>
  <c r="T1267" i="1"/>
  <c r="AK1267" i="1" s="1"/>
  <c r="T840" i="1"/>
  <c r="AK840" i="1" s="1"/>
  <c r="T1272" i="1"/>
  <c r="AK1272" i="1" s="1"/>
  <c r="T1280" i="1"/>
  <c r="AK1280" i="1" s="1"/>
  <c r="T1288" i="1"/>
  <c r="AK1288" i="1" s="1"/>
  <c r="T1296" i="1"/>
  <c r="AK1296" i="1" s="1"/>
  <c r="T1305" i="1"/>
  <c r="AK1305" i="1" s="1"/>
  <c r="T1313" i="1"/>
  <c r="AK1313" i="1" s="1"/>
  <c r="T1321" i="1"/>
  <c r="AK1321" i="1" s="1"/>
  <c r="T337" i="1"/>
  <c r="AK337" i="1" s="1"/>
  <c r="T1329" i="1"/>
  <c r="AK1329" i="1" s="1"/>
  <c r="T1337" i="1"/>
  <c r="AK1337" i="1" s="1"/>
  <c r="T1345" i="1"/>
  <c r="AK1345" i="1" s="1"/>
  <c r="T1354" i="1"/>
  <c r="AK1354" i="1" s="1"/>
  <c r="T1362" i="1"/>
  <c r="AK1362" i="1" s="1"/>
  <c r="T1371" i="1"/>
  <c r="AK1371" i="1" s="1"/>
  <c r="T952" i="1"/>
  <c r="AK952" i="1" s="1"/>
  <c r="T1383" i="1"/>
  <c r="AK1383" i="1" s="1"/>
  <c r="T1391" i="1"/>
  <c r="AK1391" i="1" s="1"/>
  <c r="T1399" i="1"/>
  <c r="AK1399" i="1" s="1"/>
  <c r="T1407" i="1"/>
  <c r="AK1407" i="1" s="1"/>
  <c r="T1413" i="1"/>
  <c r="AK1413" i="1" s="1"/>
  <c r="T1421" i="1"/>
  <c r="AK1421" i="1" s="1"/>
  <c r="T1428" i="1"/>
  <c r="AK1428" i="1" s="1"/>
  <c r="T1436" i="1"/>
  <c r="AK1436" i="1" s="1"/>
  <c r="T875" i="1"/>
  <c r="AK875" i="1" s="1"/>
  <c r="T1446" i="1"/>
  <c r="AK1446" i="1" s="1"/>
  <c r="T359" i="1"/>
  <c r="AK359" i="1" s="1"/>
  <c r="T1456" i="1"/>
  <c r="AK1456" i="1" s="1"/>
  <c r="T1462" i="1"/>
  <c r="AK1462" i="1" s="1"/>
  <c r="T1472" i="1"/>
  <c r="AK1472" i="1" s="1"/>
  <c r="T1480" i="1"/>
  <c r="AK1480" i="1" s="1"/>
  <c r="T1488" i="1"/>
  <c r="AK1488" i="1" s="1"/>
  <c r="T1496" i="1"/>
  <c r="AK1496" i="1" s="1"/>
  <c r="T1505" i="1"/>
  <c r="AK1505" i="1" s="1"/>
  <c r="T1510" i="1"/>
  <c r="AK1510" i="1" s="1"/>
  <c r="T1519" i="1"/>
  <c r="AK1519" i="1" s="1"/>
  <c r="T1527" i="1"/>
  <c r="AK1527" i="1" s="1"/>
  <c r="T1535" i="1"/>
  <c r="AK1535" i="1" s="1"/>
  <c r="T2847" i="1"/>
  <c r="AK2847" i="1" s="1"/>
  <c r="T15" i="1"/>
  <c r="AK15" i="1" s="1"/>
  <c r="T1541" i="1"/>
  <c r="AK1541" i="1" s="1"/>
  <c r="T1547" i="1"/>
  <c r="AK1547" i="1" s="1"/>
  <c r="T1554" i="1"/>
  <c r="AK1554" i="1" s="1"/>
  <c r="T968" i="1"/>
  <c r="AK968" i="1" s="1"/>
  <c r="T1565" i="1"/>
  <c r="AK1565" i="1" s="1"/>
  <c r="T2674" i="1"/>
  <c r="AK2674" i="1" s="1"/>
  <c r="T1058" i="1"/>
  <c r="AK1058" i="1" s="1"/>
  <c r="T3237" i="1"/>
  <c r="AK3237" i="1" s="1"/>
  <c r="T1577" i="1"/>
  <c r="AK1577" i="1" s="1"/>
  <c r="T1584" i="1"/>
  <c r="AK1584" i="1" s="1"/>
  <c r="T1593" i="1"/>
  <c r="AK1593" i="1" s="1"/>
  <c r="T1602" i="1"/>
  <c r="AK1602" i="1" s="1"/>
  <c r="T1608" i="1"/>
  <c r="AK1608" i="1" s="1"/>
  <c r="T1616" i="1"/>
  <c r="AK1616" i="1" s="1"/>
  <c r="T1624" i="1"/>
  <c r="AK1624" i="1" s="1"/>
  <c r="T1633" i="1"/>
  <c r="AK1633" i="1" s="1"/>
  <c r="T1640" i="1"/>
  <c r="AK1640" i="1" s="1"/>
  <c r="T1648" i="1"/>
  <c r="AK1648" i="1" s="1"/>
  <c r="T1654" i="1"/>
  <c r="AK1654" i="1" s="1"/>
  <c r="T1661" i="1"/>
  <c r="AK1661" i="1" s="1"/>
  <c r="T1669" i="1"/>
  <c r="AK1669" i="1" s="1"/>
  <c r="T1677" i="1"/>
  <c r="AK1677" i="1" s="1"/>
  <c r="T1685" i="1"/>
  <c r="AK1685" i="1" s="1"/>
  <c r="T1694" i="1"/>
  <c r="AK1694" i="1" s="1"/>
  <c r="T1750" i="1"/>
  <c r="AK1750" i="1" s="1"/>
  <c r="T1765" i="1"/>
  <c r="AK1765" i="1" s="1"/>
  <c r="T1776" i="1"/>
  <c r="AK1776" i="1" s="1"/>
  <c r="T1784" i="1"/>
  <c r="AK1784" i="1" s="1"/>
  <c r="T1792" i="1"/>
  <c r="AK1792" i="1" s="1"/>
  <c r="T1800" i="1"/>
  <c r="AK1800" i="1" s="1"/>
  <c r="T1808" i="1"/>
  <c r="AK1808" i="1" s="1"/>
  <c r="T1815" i="1"/>
  <c r="AK1815" i="1" s="1"/>
  <c r="T1853" i="1"/>
  <c r="AK1853" i="1" s="1"/>
  <c r="T1861" i="1"/>
  <c r="AK1861" i="1" s="1"/>
  <c r="T1871" i="1"/>
  <c r="AK1871" i="1" s="1"/>
  <c r="T1879" i="1"/>
  <c r="AK1879" i="1" s="1"/>
  <c r="T1889" i="1"/>
  <c r="AK1889" i="1" s="1"/>
  <c r="T298" i="1"/>
  <c r="AK298" i="1" s="1"/>
  <c r="T306" i="1"/>
  <c r="AK306" i="1" s="1"/>
  <c r="T2300" i="1"/>
  <c r="AK2300" i="1" s="1"/>
  <c r="T1897" i="1"/>
  <c r="AK1897" i="1" s="1"/>
  <c r="T1912" i="1"/>
  <c r="AK1912" i="1" s="1"/>
  <c r="T1920" i="1"/>
  <c r="AK1920" i="1" s="1"/>
  <c r="T1166" i="1"/>
  <c r="AK1166" i="1" s="1"/>
  <c r="T1930" i="1"/>
  <c r="AK1930" i="1" s="1"/>
  <c r="T2851" i="1"/>
  <c r="AK2851" i="1" s="1"/>
  <c r="T828" i="1"/>
  <c r="AK828" i="1" s="1"/>
  <c r="T804" i="1"/>
  <c r="AK804" i="1" s="1"/>
  <c r="T1945" i="1"/>
  <c r="AK1945" i="1" s="1"/>
  <c r="T1962" i="1"/>
  <c r="AK1962" i="1" s="1"/>
  <c r="T489" i="1"/>
  <c r="AK489" i="1" s="1"/>
  <c r="T2677" i="1"/>
  <c r="AK2677" i="1" s="1"/>
  <c r="T1972" i="1"/>
  <c r="AK1972" i="1" s="1"/>
  <c r="T3193" i="1"/>
  <c r="AK3193" i="1" s="1"/>
  <c r="T2685" i="1"/>
  <c r="AK2685" i="1" s="1"/>
  <c r="T1086" i="1"/>
  <c r="AK1086" i="1" s="1"/>
  <c r="T3201" i="1"/>
  <c r="AK3201" i="1" s="1"/>
  <c r="T2693" i="1"/>
  <c r="AK2693" i="1" s="1"/>
  <c r="T1980" i="1"/>
  <c r="AK1980" i="1" s="1"/>
  <c r="T2698" i="1"/>
  <c r="AK2698" i="1" s="1"/>
  <c r="T1982" i="1"/>
  <c r="AK1982" i="1" s="1"/>
  <c r="T3214" i="1"/>
  <c r="AK3214" i="1" s="1"/>
  <c r="T2705" i="1"/>
  <c r="AK2705" i="1" s="1"/>
  <c r="T1986" i="1"/>
  <c r="AK1986" i="1" s="1"/>
  <c r="T3222" i="1"/>
  <c r="AK3222" i="1" s="1"/>
  <c r="T2713" i="1"/>
  <c r="AK2713" i="1" s="1"/>
  <c r="T2005" i="1"/>
  <c r="AK2005" i="1" s="1"/>
  <c r="T2023" i="1"/>
  <c r="AK2023" i="1" s="1"/>
  <c r="T2028" i="1"/>
  <c r="AK2028" i="1" s="1"/>
  <c r="T2035" i="1"/>
  <c r="AK2035" i="1" s="1"/>
  <c r="T2043" i="1"/>
  <c r="AK2043" i="1" s="1"/>
  <c r="T2050" i="1"/>
  <c r="AK2050" i="1" s="1"/>
  <c r="T3228" i="1"/>
  <c r="AK3228" i="1" s="1"/>
  <c r="T2064" i="1"/>
  <c r="AK2064" i="1" s="1"/>
  <c r="T2072" i="1"/>
  <c r="AK2072" i="1" s="1"/>
  <c r="T2074" i="1"/>
  <c r="AK2074" i="1" s="1"/>
  <c r="T2080" i="1"/>
  <c r="AK2080" i="1" s="1"/>
  <c r="T2086" i="1"/>
  <c r="AK2086" i="1" s="1"/>
  <c r="T1110" i="1"/>
  <c r="AK1110" i="1" s="1"/>
  <c r="T1112" i="1"/>
  <c r="AK1112" i="1" s="1"/>
  <c r="T2109" i="1"/>
  <c r="AK2109" i="1" s="1"/>
  <c r="T2121" i="1"/>
  <c r="AK2121" i="1" s="1"/>
  <c r="T2146" i="1"/>
  <c r="AK2146" i="1" s="1"/>
  <c r="T2159" i="1"/>
  <c r="AK2159" i="1" s="1"/>
  <c r="T2174" i="1"/>
  <c r="AK2174" i="1" s="1"/>
  <c r="T2509" i="1"/>
  <c r="AK2509" i="1" s="1"/>
  <c r="T2207" i="1"/>
  <c r="AK2207" i="1" s="1"/>
  <c r="T2215" i="1"/>
  <c r="AK2215" i="1" s="1"/>
  <c r="T2225" i="1"/>
  <c r="AK2225" i="1" s="1"/>
  <c r="T2230" i="1"/>
  <c r="AK2230" i="1" s="1"/>
  <c r="T2234" i="1"/>
  <c r="AK2234" i="1" s="1"/>
  <c r="T2241" i="1"/>
  <c r="AK2241" i="1" s="1"/>
  <c r="T1123" i="1"/>
  <c r="AK1123" i="1" s="1"/>
  <c r="T562" i="1"/>
  <c r="AK562" i="1" s="1"/>
  <c r="T30" i="1"/>
  <c r="AK30" i="1" s="1"/>
  <c r="T2284" i="1"/>
  <c r="AK2284" i="1" s="1"/>
  <c r="T998" i="1"/>
  <c r="AK998" i="1" s="1"/>
  <c r="T3016" i="1"/>
  <c r="AK3016" i="1" s="1"/>
  <c r="T2936" i="1"/>
  <c r="AK2936" i="1" s="1"/>
  <c r="T2494" i="1"/>
  <c r="AK2494" i="1" s="1"/>
  <c r="T262" i="1"/>
  <c r="AK262" i="1" s="1"/>
  <c r="T3251" i="1"/>
  <c r="AK3251" i="1" s="1"/>
  <c r="T1839" i="1"/>
  <c r="AK1839" i="1" s="1"/>
  <c r="T2836" i="1"/>
  <c r="AK2836" i="1" s="1"/>
  <c r="T2788" i="1"/>
  <c r="AK2788" i="1" s="1"/>
  <c r="T3145" i="1"/>
  <c r="AK3145" i="1" s="1"/>
  <c r="T2191" i="1"/>
  <c r="AK2191" i="1" s="1"/>
  <c r="T320" i="1"/>
  <c r="AK320" i="1" s="1"/>
  <c r="T2655" i="1"/>
  <c r="AK2655" i="1" s="1"/>
  <c r="T1748" i="1"/>
  <c r="AK1748" i="1" s="1"/>
  <c r="T1161" i="1"/>
  <c r="AK1161" i="1" s="1"/>
  <c r="T671" i="1"/>
  <c r="AK671" i="1" s="1"/>
  <c r="T3241" i="1"/>
  <c r="AK3241" i="1" s="1"/>
  <c r="T1181" i="1"/>
  <c r="AK1181" i="1" s="1"/>
  <c r="T1189" i="1"/>
  <c r="AK1189" i="1" s="1"/>
  <c r="T1197" i="1"/>
  <c r="AK1197" i="1" s="1"/>
  <c r="T1204" i="1"/>
  <c r="AK1204" i="1" s="1"/>
  <c r="T1212" i="1"/>
  <c r="AK1212" i="1" s="1"/>
  <c r="T1220" i="1"/>
  <c r="AK1220" i="1" s="1"/>
  <c r="T1228" i="1"/>
  <c r="AK1228" i="1" s="1"/>
  <c r="T1235" i="1"/>
  <c r="AK1235" i="1" s="1"/>
  <c r="T1243" i="1"/>
  <c r="AK1243" i="1" s="1"/>
  <c r="T1251" i="1"/>
  <c r="AK1251" i="1" s="1"/>
  <c r="T512" i="1"/>
  <c r="AK512" i="1" s="1"/>
  <c r="T1266" i="1"/>
  <c r="AK1266" i="1" s="1"/>
  <c r="T1268" i="1"/>
  <c r="AK1268" i="1" s="1"/>
  <c r="T841" i="1"/>
  <c r="AK841" i="1" s="1"/>
  <c r="T1273" i="1"/>
  <c r="AK1273" i="1" s="1"/>
  <c r="T1281" i="1"/>
  <c r="AK1281" i="1" s="1"/>
  <c r="T1289" i="1"/>
  <c r="AK1289" i="1" s="1"/>
  <c r="T1297" i="1"/>
  <c r="AK1297" i="1" s="1"/>
  <c r="T1306" i="1"/>
  <c r="AK1306" i="1" s="1"/>
  <c r="T1314" i="1"/>
  <c r="AK1314" i="1" s="1"/>
  <c r="T1322" i="1"/>
  <c r="AK1322" i="1" s="1"/>
  <c r="T556" i="1"/>
  <c r="AK556" i="1" s="1"/>
  <c r="T1330" i="1"/>
  <c r="AK1330" i="1" s="1"/>
  <c r="T1338" i="1"/>
  <c r="AK1338" i="1" s="1"/>
  <c r="T1346" i="1"/>
  <c r="AK1346" i="1" s="1"/>
  <c r="T1355" i="1"/>
  <c r="AK1355" i="1" s="1"/>
  <c r="T1364" i="1"/>
  <c r="AK1364" i="1" s="1"/>
  <c r="T1372" i="1"/>
  <c r="AK1372" i="1" s="1"/>
  <c r="T1376" i="1"/>
  <c r="AK1376" i="1" s="1"/>
  <c r="T1384" i="1"/>
  <c r="AK1384" i="1" s="1"/>
  <c r="T1392" i="1"/>
  <c r="AK1392" i="1" s="1"/>
  <c r="T1400" i="1"/>
  <c r="AK1400" i="1" s="1"/>
  <c r="T1408" i="1"/>
  <c r="AK1408" i="1" s="1"/>
  <c r="T1414" i="1"/>
  <c r="AK1414" i="1" s="1"/>
  <c r="T1422" i="1"/>
  <c r="AK1422" i="1" s="1"/>
  <c r="T1429" i="1"/>
  <c r="AK1429" i="1" s="1"/>
  <c r="T1437" i="1"/>
  <c r="AK1437" i="1" s="1"/>
  <c r="T156" i="1"/>
  <c r="AK156" i="1" s="1"/>
  <c r="T1447" i="1"/>
  <c r="AK1447" i="1" s="1"/>
  <c r="T513" i="1"/>
  <c r="AK513" i="1" s="1"/>
  <c r="T1457" i="1"/>
  <c r="AK1457" i="1" s="1"/>
  <c r="T1463" i="1"/>
  <c r="AK1463" i="1" s="1"/>
  <c r="T1473" i="1"/>
  <c r="AK1473" i="1" s="1"/>
  <c r="T1481" i="1"/>
  <c r="AK1481" i="1" s="1"/>
  <c r="T1489" i="1"/>
  <c r="AK1489" i="1" s="1"/>
  <c r="T1497" i="1"/>
  <c r="AK1497" i="1" s="1"/>
  <c r="T1506" i="1"/>
  <c r="AK1506" i="1" s="1"/>
  <c r="T1511" i="1"/>
  <c r="AK1511" i="1" s="1"/>
  <c r="T1520" i="1"/>
  <c r="AK1520" i="1" s="1"/>
  <c r="T1528" i="1"/>
  <c r="AK1528" i="1" s="1"/>
  <c r="T1536" i="1"/>
  <c r="AK1536" i="1" s="1"/>
  <c r="T2848" i="1"/>
  <c r="AK2848" i="1" s="1"/>
  <c r="T2871" i="1"/>
  <c r="AK2871" i="1" s="1"/>
  <c r="T1542" i="1"/>
  <c r="AK1542" i="1" s="1"/>
  <c r="T428" i="1"/>
  <c r="AK428" i="1" s="1"/>
  <c r="T1555" i="1"/>
  <c r="AK1555" i="1" s="1"/>
  <c r="T969" i="1"/>
  <c r="AK969" i="1" s="1"/>
  <c r="T1566" i="1"/>
  <c r="AK1566" i="1" s="1"/>
  <c r="T3185" i="1"/>
  <c r="AK3185" i="1" s="1"/>
  <c r="T2824" i="1"/>
  <c r="AK2824" i="1" s="1"/>
  <c r="T1570" i="1"/>
  <c r="AK1570" i="1" s="1"/>
  <c r="T1578" i="1"/>
  <c r="AK1578" i="1" s="1"/>
  <c r="T1585" i="1"/>
  <c r="AK1585" i="1" s="1"/>
  <c r="T1594" i="1"/>
  <c r="AK1594" i="1" s="1"/>
  <c r="T1603" i="1"/>
  <c r="AK1603" i="1" s="1"/>
  <c r="T1609" i="1"/>
  <c r="AK1609" i="1" s="1"/>
  <c r="T1617" i="1"/>
  <c r="AK1617" i="1" s="1"/>
  <c r="T1625" i="1"/>
  <c r="AK1625" i="1" s="1"/>
  <c r="T1634" i="1"/>
  <c r="AK1634" i="1" s="1"/>
  <c r="T1641" i="1"/>
  <c r="AK1641" i="1" s="1"/>
  <c r="T1649" i="1"/>
  <c r="AK1649" i="1" s="1"/>
  <c r="T1061" i="1"/>
  <c r="AK1061" i="1" s="1"/>
  <c r="T1662" i="1"/>
  <c r="AK1662" i="1" s="1"/>
  <c r="T1670" i="1"/>
  <c r="AK1670" i="1" s="1"/>
  <c r="T1678" i="1"/>
  <c r="AK1678" i="1" s="1"/>
  <c r="T1686" i="1"/>
  <c r="AK1686" i="1" s="1"/>
  <c r="T1696" i="1"/>
  <c r="AK1696" i="1" s="1"/>
  <c r="T1752" i="1"/>
  <c r="AK1752" i="1" s="1"/>
  <c r="T1766" i="1"/>
  <c r="AK1766" i="1" s="1"/>
  <c r="T1777" i="1"/>
  <c r="AK1777" i="1" s="1"/>
  <c r="T1785" i="1"/>
  <c r="AK1785" i="1" s="1"/>
  <c r="T1793" i="1"/>
  <c r="AK1793" i="1" s="1"/>
  <c r="T1801" i="1"/>
  <c r="AK1801" i="1" s="1"/>
  <c r="T1809" i="1"/>
  <c r="AK1809" i="1" s="1"/>
  <c r="T1816" i="1"/>
  <c r="AK1816" i="1" s="1"/>
  <c r="T1854" i="1"/>
  <c r="AK1854" i="1" s="1"/>
  <c r="T1862" i="1"/>
  <c r="AK1862" i="1" s="1"/>
  <c r="T1872" i="1"/>
  <c r="AK1872" i="1" s="1"/>
  <c r="T1880" i="1"/>
  <c r="AK1880" i="1" s="1"/>
  <c r="T1890" i="1"/>
  <c r="AK1890" i="1" s="1"/>
  <c r="T299" i="1"/>
  <c r="AK299" i="1" s="1"/>
  <c r="T307" i="1"/>
  <c r="AK307" i="1" s="1"/>
  <c r="T1892" i="1"/>
  <c r="AK1892" i="1" s="1"/>
  <c r="T1898" i="1"/>
  <c r="AK1898" i="1" s="1"/>
  <c r="T1913" i="1"/>
  <c r="AK1913" i="1" s="1"/>
  <c r="T1921" i="1"/>
  <c r="AK1921" i="1" s="1"/>
  <c r="T1925" i="1"/>
  <c r="AK1925" i="1" s="1"/>
  <c r="T1931" i="1"/>
  <c r="AK1931" i="1" s="1"/>
  <c r="T2852" i="1"/>
  <c r="AK2852" i="1" s="1"/>
  <c r="T2879" i="1"/>
  <c r="AK2879" i="1" s="1"/>
  <c r="T805" i="1"/>
  <c r="AK805" i="1" s="1"/>
  <c r="T1946" i="1"/>
  <c r="AK1946" i="1" s="1"/>
  <c r="T1963" i="1"/>
  <c r="AK1963" i="1" s="1"/>
  <c r="T1079" i="1"/>
  <c r="AK1079" i="1" s="1"/>
  <c r="T3188" i="1"/>
  <c r="AK3188" i="1" s="1"/>
  <c r="T2680" i="1"/>
  <c r="AK2680" i="1" s="1"/>
  <c r="T1083" i="1"/>
  <c r="AK1083" i="1" s="1"/>
  <c r="T3196" i="1"/>
  <c r="AK3196" i="1" s="1"/>
  <c r="T2688" i="1"/>
  <c r="AK2688" i="1" s="1"/>
  <c r="T1977" i="1"/>
  <c r="AK1977" i="1" s="1"/>
  <c r="T3204" i="1"/>
  <c r="AK3204" i="1" s="1"/>
  <c r="T2696" i="1"/>
  <c r="AK2696" i="1" s="1"/>
  <c r="T3209" i="1"/>
  <c r="AK3209" i="1" s="1"/>
  <c r="T2700" i="1"/>
  <c r="AK2700" i="1" s="1"/>
  <c r="T1095" i="1"/>
  <c r="AK1095" i="1" s="1"/>
  <c r="T3217" i="1"/>
  <c r="AK3217" i="1" s="1"/>
  <c r="T2708" i="1"/>
  <c r="AK2708" i="1" s="1"/>
  <c r="T1099" i="1"/>
  <c r="AK1099" i="1" s="1"/>
  <c r="T3225" i="1"/>
  <c r="AK3225" i="1" s="1"/>
  <c r="T2006" i="1"/>
  <c r="AK2006" i="1" s="1"/>
  <c r="T1102" i="1"/>
  <c r="AK1102" i="1" s="1"/>
  <c r="T2029" i="1"/>
  <c r="AK2029" i="1" s="1"/>
  <c r="T2036" i="1"/>
  <c r="AK2036" i="1" s="1"/>
  <c r="T2044" i="1"/>
  <c r="AK2044" i="1" s="1"/>
  <c r="T2051" i="1"/>
  <c r="AK2051" i="1" s="1"/>
  <c r="T2057" i="1"/>
  <c r="AK2057" i="1" s="1"/>
  <c r="T2065" i="1"/>
  <c r="AK2065" i="1" s="1"/>
  <c r="T2073" i="1"/>
  <c r="AK2073" i="1" s="1"/>
  <c r="T2075" i="1"/>
  <c r="AK2075" i="1" s="1"/>
  <c r="T2081" i="1"/>
  <c r="AK2081" i="1" s="1"/>
  <c r="T798" i="1"/>
  <c r="AK798" i="1" s="1"/>
  <c r="T2897" i="1"/>
  <c r="AK2897" i="1" s="1"/>
  <c r="T921" i="1"/>
  <c r="AK921" i="1" s="1"/>
  <c r="T2110" i="1"/>
  <c r="AK2110" i="1" s="1"/>
  <c r="T2122" i="1"/>
  <c r="AK2122" i="1" s="1"/>
  <c r="T2147" i="1"/>
  <c r="AK2147" i="1" s="1"/>
  <c r="T2160" i="1"/>
  <c r="AK2160" i="1" s="1"/>
  <c r="T2175" i="1"/>
  <c r="AK2175" i="1" s="1"/>
  <c r="T2189" i="1"/>
  <c r="AK2189" i="1" s="1"/>
  <c r="T2208" i="1"/>
  <c r="AK2208" i="1" s="1"/>
  <c r="T2218" i="1"/>
  <c r="AK2218" i="1" s="1"/>
  <c r="T2226" i="1"/>
  <c r="AK2226" i="1" s="1"/>
  <c r="T2231" i="1"/>
  <c r="AK2231" i="1" s="1"/>
  <c r="T2235" i="1"/>
  <c r="AK2235" i="1" s="1"/>
  <c r="T153" i="1"/>
  <c r="AK153" i="1" s="1"/>
  <c r="T2253" i="1"/>
  <c r="AK2253" i="1" s="1"/>
  <c r="T2267" i="1"/>
  <c r="AK2267" i="1" s="1"/>
  <c r="T809" i="1"/>
  <c r="AK809" i="1" s="1"/>
  <c r="T2280" i="1"/>
  <c r="AK2280" i="1" s="1"/>
  <c r="T2285" i="1"/>
  <c r="AK2285" i="1" s="1"/>
  <c r="T662" i="1"/>
  <c r="AK662" i="1" s="1"/>
  <c r="T3046" i="1"/>
  <c r="AK3046" i="1" s="1"/>
  <c r="T1050" i="1"/>
  <c r="AK1050" i="1" s="1"/>
  <c r="T282" i="1"/>
  <c r="AK282" i="1" s="1"/>
  <c r="T3018" i="1"/>
  <c r="AK3018" i="1" s="1"/>
  <c r="T2912" i="1"/>
  <c r="AK2912" i="1" s="1"/>
  <c r="T2497" i="1"/>
  <c r="AK2497" i="1" s="1"/>
  <c r="T285" i="1"/>
  <c r="AK285" i="1" s="1"/>
  <c r="T3252" i="1"/>
  <c r="AK3252" i="1" s="1"/>
  <c r="T3141" i="1"/>
  <c r="AK3141" i="1" s="1"/>
  <c r="T1849" i="1"/>
  <c r="AK1849" i="1" s="1"/>
  <c r="T2794" i="1"/>
  <c r="AK2794" i="1" s="1"/>
  <c r="T3146" i="1"/>
  <c r="AK3146" i="1" s="1"/>
  <c r="T2727" i="1"/>
  <c r="AK2727" i="1" s="1"/>
  <c r="T267" i="1"/>
  <c r="AK267" i="1" s="1"/>
  <c r="T3177" i="1"/>
  <c r="AK3177" i="1" s="1"/>
  <c r="T1954" i="1"/>
  <c r="AK1954" i="1" s="1"/>
  <c r="T1163" i="1"/>
  <c r="AK1163" i="1" s="1"/>
  <c r="T679" i="1"/>
  <c r="AK679" i="1" s="1"/>
  <c r="T1177" i="1"/>
  <c r="AK1177" i="1" s="1"/>
  <c r="T1182" i="1"/>
  <c r="AK1182" i="1" s="1"/>
  <c r="T1190" i="1"/>
  <c r="AK1190" i="1" s="1"/>
  <c r="T1198" i="1"/>
  <c r="AK1198" i="1" s="1"/>
  <c r="T1205" i="1"/>
  <c r="AK1205" i="1" s="1"/>
  <c r="T1213" i="1"/>
  <c r="AK1213" i="1" s="1"/>
  <c r="T1221" i="1"/>
  <c r="AK1221" i="1" s="1"/>
  <c r="T1229" i="1"/>
  <c r="AK1229" i="1" s="1"/>
  <c r="T1237" i="1"/>
  <c r="AK1237" i="1" s="1"/>
  <c r="T1244" i="1"/>
  <c r="AK1244" i="1" s="1"/>
  <c r="T1252" i="1"/>
  <c r="AK1252" i="1" s="1"/>
  <c r="T1259" i="1"/>
  <c r="AK1259" i="1" s="1"/>
  <c r="T2909" i="1"/>
  <c r="AK2909" i="1" s="1"/>
  <c r="T2887" i="1"/>
  <c r="AK2887" i="1" s="1"/>
  <c r="T2866" i="1"/>
  <c r="AK2866" i="1" s="1"/>
  <c r="T1274" i="1"/>
  <c r="AK1274" i="1" s="1"/>
  <c r="T1282" i="1"/>
  <c r="AK1282" i="1" s="1"/>
  <c r="T1290" i="1"/>
  <c r="AK1290" i="1" s="1"/>
  <c r="T1299" i="1"/>
  <c r="AK1299" i="1" s="1"/>
  <c r="T1307" i="1"/>
  <c r="AK1307" i="1" s="1"/>
  <c r="T1315" i="1"/>
  <c r="AK1315" i="1" s="1"/>
  <c r="T552" i="1"/>
  <c r="AK552" i="1" s="1"/>
  <c r="T1323" i="1"/>
  <c r="AK1323" i="1" s="1"/>
  <c r="T1331" i="1"/>
  <c r="AK1331" i="1" s="1"/>
  <c r="T1339" i="1"/>
  <c r="AK1339" i="1" s="1"/>
  <c r="T1347" i="1"/>
  <c r="AK1347" i="1" s="1"/>
  <c r="T1356" i="1"/>
  <c r="AK1356" i="1" s="1"/>
  <c r="T1365" i="1"/>
  <c r="AK1365" i="1" s="1"/>
  <c r="T1373" i="1"/>
  <c r="AK1373" i="1" s="1"/>
  <c r="T1377" i="1"/>
  <c r="AK1377" i="1" s="1"/>
  <c r="T1385" i="1"/>
  <c r="AK1385" i="1" s="1"/>
  <c r="T1393" i="1"/>
  <c r="AK1393" i="1" s="1"/>
  <c r="T1401" i="1"/>
  <c r="AK1401" i="1" s="1"/>
  <c r="T1409" i="1"/>
  <c r="AK1409" i="1" s="1"/>
  <c r="T1415" i="1"/>
  <c r="AK1415" i="1" s="1"/>
  <c r="T9" i="1"/>
  <c r="AK9" i="1" s="1"/>
  <c r="T1430" i="1"/>
  <c r="AK1430" i="1" s="1"/>
  <c r="T1438" i="1"/>
  <c r="AK1438" i="1" s="1"/>
  <c r="T876" i="1"/>
  <c r="AK876" i="1" s="1"/>
  <c r="T1448" i="1"/>
  <c r="AK1448" i="1" s="1"/>
  <c r="T1054" i="1"/>
  <c r="AK1054" i="1" s="1"/>
  <c r="T1458" i="1"/>
  <c r="AK1458" i="1" s="1"/>
  <c r="T1464" i="1"/>
  <c r="AK1464" i="1" s="1"/>
  <c r="T1474" i="1"/>
  <c r="AK1474" i="1" s="1"/>
  <c r="T1482" i="1"/>
  <c r="AK1482" i="1" s="1"/>
  <c r="T483" i="1"/>
  <c r="AK483" i="1" s="1"/>
  <c r="T1498" i="1"/>
  <c r="AK1498" i="1" s="1"/>
  <c r="T1507" i="1"/>
  <c r="AK1507" i="1" s="1"/>
  <c r="T1512" i="1"/>
  <c r="AK1512" i="1" s="1"/>
  <c r="T1521" i="1"/>
  <c r="AK1521" i="1" s="1"/>
  <c r="T1529" i="1"/>
  <c r="AK1529" i="1" s="1"/>
  <c r="T1537" i="1"/>
  <c r="AK1537" i="1" s="1"/>
  <c r="T14" i="1"/>
  <c r="AK14" i="1" s="1"/>
  <c r="T2873" i="1"/>
  <c r="AK2873" i="1" s="1"/>
  <c r="T1543" i="1"/>
  <c r="AK1543" i="1" s="1"/>
  <c r="T1548" i="1"/>
  <c r="AK1548" i="1" s="1"/>
  <c r="T1556" i="1"/>
  <c r="AK1556" i="1" s="1"/>
  <c r="T801" i="1"/>
  <c r="AK801" i="1" s="1"/>
  <c r="T2672" i="1"/>
  <c r="AK2672" i="1" s="1"/>
  <c r="T1057" i="1"/>
  <c r="AK1057" i="1" s="1"/>
  <c r="T3235" i="1"/>
  <c r="AK3235" i="1" s="1"/>
  <c r="T1571" i="1"/>
  <c r="AK1571" i="1" s="1"/>
  <c r="T349" i="1"/>
  <c r="AK349" i="1" s="1"/>
  <c r="T1586" i="1"/>
  <c r="AK1586" i="1" s="1"/>
  <c r="T1595" i="1"/>
  <c r="AK1595" i="1" s="1"/>
  <c r="T1604" i="1"/>
  <c r="AK1604" i="1" s="1"/>
  <c r="T1610" i="1"/>
  <c r="AK1610" i="1" s="1"/>
  <c r="T1618" i="1"/>
  <c r="AK1618" i="1" s="1"/>
  <c r="T1627" i="1"/>
  <c r="AK1627" i="1" s="1"/>
  <c r="T1635" i="1"/>
  <c r="AK1635" i="1" s="1"/>
  <c r="T1642" i="1"/>
  <c r="AK1642" i="1" s="1"/>
  <c r="T1650" i="1"/>
  <c r="AK1650" i="1" s="1"/>
  <c r="T1655" i="1"/>
  <c r="AK1655" i="1" s="1"/>
  <c r="T1663" i="1"/>
  <c r="AK1663" i="1" s="1"/>
  <c r="T1671" i="1"/>
  <c r="AK1671" i="1" s="1"/>
  <c r="T1679" i="1"/>
  <c r="AK1679" i="1" s="1"/>
  <c r="T1687" i="1"/>
  <c r="AK1687" i="1" s="1"/>
  <c r="T1697" i="1"/>
  <c r="AK1697" i="1" s="1"/>
  <c r="T1753" i="1"/>
  <c r="AK1753" i="1" s="1"/>
  <c r="T1767" i="1"/>
  <c r="AK1767" i="1" s="1"/>
  <c r="T1778" i="1"/>
  <c r="AK1778" i="1" s="1"/>
  <c r="T1786" i="1"/>
  <c r="AK1786" i="1" s="1"/>
  <c r="T1794" i="1"/>
  <c r="AK1794" i="1" s="1"/>
  <c r="T1802" i="1"/>
  <c r="AK1802" i="1" s="1"/>
  <c r="T1810" i="1"/>
  <c r="AK1810" i="1" s="1"/>
  <c r="T1817" i="1"/>
  <c r="AK1817" i="1" s="1"/>
  <c r="T1855" i="1"/>
  <c r="AK1855" i="1" s="1"/>
  <c r="T1863" i="1"/>
  <c r="AK1863" i="1" s="1"/>
  <c r="T1873" i="1"/>
  <c r="AK1873" i="1" s="1"/>
  <c r="T1881" i="1"/>
  <c r="AK1881" i="1" s="1"/>
  <c r="T1891" i="1"/>
  <c r="AK1891" i="1" s="1"/>
  <c r="T300" i="1"/>
  <c r="AK300" i="1" s="1"/>
  <c r="T308" i="1"/>
  <c r="AK308" i="1" s="1"/>
  <c r="T1893" i="1"/>
  <c r="AK1893" i="1" s="1"/>
  <c r="T1899" i="1"/>
  <c r="AK1899" i="1" s="1"/>
  <c r="T1914" i="1"/>
  <c r="AK1914" i="1" s="1"/>
  <c r="T1922" i="1"/>
  <c r="AK1922" i="1" s="1"/>
  <c r="T1926" i="1"/>
  <c r="AK1926" i="1" s="1"/>
  <c r="T1932" i="1"/>
  <c r="AK1932" i="1" s="1"/>
  <c r="T2854" i="1"/>
  <c r="AK2854" i="1" s="1"/>
  <c r="T2880" i="1"/>
  <c r="AK2880" i="1" s="1"/>
  <c r="T2440" i="1"/>
  <c r="AK2440" i="1" s="1"/>
  <c r="T1947" i="1"/>
  <c r="AK1947" i="1" s="1"/>
  <c r="T1964" i="1"/>
  <c r="AK1964" i="1" s="1"/>
  <c r="T490" i="1"/>
  <c r="AK490" i="1" s="1"/>
  <c r="T1971" i="1"/>
  <c r="AK1971" i="1" s="1"/>
  <c r="T3191" i="1"/>
  <c r="AK3191" i="1" s="1"/>
  <c r="T2683" i="1"/>
  <c r="AK2683" i="1" s="1"/>
  <c r="T1085" i="1"/>
  <c r="AK1085" i="1" s="1"/>
  <c r="T3199" i="1"/>
  <c r="AK3199" i="1" s="1"/>
  <c r="T2691" i="1"/>
  <c r="AK2691" i="1" s="1"/>
  <c r="T1089" i="1"/>
  <c r="AK1089" i="1" s="1"/>
  <c r="T3207" i="1"/>
  <c r="AK3207" i="1" s="1"/>
  <c r="T1981" i="1"/>
  <c r="AK1981" i="1" s="1"/>
  <c r="T3212" i="1"/>
  <c r="AK3212" i="1" s="1"/>
  <c r="T2703" i="1"/>
  <c r="AK2703" i="1" s="1"/>
  <c r="T1985" i="1"/>
  <c r="AK1985" i="1" s="1"/>
  <c r="T3220" i="1"/>
  <c r="AK3220" i="1" s="1"/>
  <c r="T2711" i="1"/>
  <c r="AK2711" i="1" s="1"/>
  <c r="T1101" i="1"/>
  <c r="AK1101" i="1" s="1"/>
  <c r="T2017" i="1"/>
  <c r="AK2017" i="1" s="1"/>
  <c r="T2024" i="1"/>
  <c r="AK2024" i="1" s="1"/>
  <c r="T2030" i="1"/>
  <c r="AK2030" i="1" s="1"/>
  <c r="T2037" i="1"/>
  <c r="AK2037" i="1" s="1"/>
  <c r="T682" i="1"/>
  <c r="AK682" i="1" s="1"/>
  <c r="T2052" i="1"/>
  <c r="AK2052" i="1" s="1"/>
  <c r="T2058" i="1"/>
  <c r="AK2058" i="1" s="1"/>
  <c r="T2066" i="1"/>
  <c r="AK2066" i="1" s="1"/>
  <c r="T918" i="1"/>
  <c r="AK918" i="1" s="1"/>
  <c r="T683" i="1"/>
  <c r="AK683" i="1" s="1"/>
  <c r="T2082" i="1"/>
  <c r="AK2082" i="1" s="1"/>
  <c r="T2087" i="1"/>
  <c r="AK2087" i="1" s="1"/>
  <c r="T2883" i="1"/>
  <c r="AK2883" i="1" s="1"/>
  <c r="T2092" i="1"/>
  <c r="AK2092" i="1" s="1"/>
  <c r="T2113" i="1"/>
  <c r="AK2113" i="1" s="1"/>
  <c r="T2126" i="1"/>
  <c r="AK2126" i="1" s="1"/>
  <c r="T2148" i="1"/>
  <c r="AK2148" i="1" s="1"/>
  <c r="T2161" i="1"/>
  <c r="AK2161" i="1" s="1"/>
  <c r="T2176" i="1"/>
  <c r="AK2176" i="1" s="1"/>
  <c r="T1116" i="1"/>
  <c r="AK1116" i="1" s="1"/>
  <c r="T2209" i="1"/>
  <c r="AK2209" i="1" s="1"/>
  <c r="T2219" i="1"/>
  <c r="AK2219" i="1" s="1"/>
  <c r="T2227" i="1"/>
  <c r="AK2227" i="1" s="1"/>
  <c r="T2232" i="1"/>
  <c r="AK2232" i="1" s="1"/>
  <c r="T1118" i="1"/>
  <c r="AK1118" i="1" s="1"/>
  <c r="T807" i="1"/>
  <c r="AK807" i="1" s="1"/>
  <c r="T2254" i="1"/>
  <c r="AK2254" i="1" s="1"/>
  <c r="T353" i="1"/>
  <c r="AK353" i="1" s="1"/>
  <c r="T810" i="1"/>
  <c r="AK810" i="1" s="1"/>
  <c r="T2281" i="1"/>
  <c r="AK2281" i="1" s="1"/>
  <c r="T371" i="1"/>
  <c r="AK371" i="1" s="1"/>
  <c r="T2914" i="1"/>
  <c r="AK2914" i="1" s="1"/>
  <c r="T2499" i="1"/>
  <c r="AK2499" i="1" s="1"/>
  <c r="T286" i="1"/>
  <c r="AK286" i="1" s="1"/>
  <c r="T1833" i="1"/>
  <c r="AK1833" i="1" s="1"/>
  <c r="T2831" i="1"/>
  <c r="AK2831" i="1" s="1"/>
  <c r="T1886" i="1"/>
  <c r="AK1886" i="1" s="1"/>
  <c r="T2796" i="1"/>
  <c r="AK2796" i="1" s="1"/>
  <c r="T3147" i="1"/>
  <c r="AK3147" i="1" s="1"/>
  <c r="T2729" i="1"/>
  <c r="AK2729" i="1" s="1"/>
  <c r="T268" i="1"/>
  <c r="AK268" i="1" s="1"/>
  <c r="T2669" i="1"/>
  <c r="AK2669" i="1" s="1"/>
  <c r="T2056" i="1"/>
  <c r="AK2056" i="1" s="1"/>
  <c r="T1143" i="1"/>
  <c r="AK1143" i="1" s="1"/>
  <c r="T672" i="1"/>
  <c r="AK672" i="1" s="1"/>
  <c r="T1178" i="1"/>
  <c r="AK1178" i="1" s="1"/>
  <c r="T1183" i="1"/>
  <c r="AK1183" i="1" s="1"/>
  <c r="T1191" i="1"/>
  <c r="AK1191" i="1" s="1"/>
  <c r="T1206" i="1"/>
  <c r="AK1206" i="1" s="1"/>
  <c r="T1214" i="1"/>
  <c r="AK1214" i="1" s="1"/>
  <c r="T1222" i="1"/>
  <c r="AK1222" i="1" s="1"/>
  <c r="T1230" i="1"/>
  <c r="AK1230" i="1" s="1"/>
  <c r="T150" i="1"/>
  <c r="AK150" i="1" s="1"/>
  <c r="T1245" i="1"/>
  <c r="AK1245" i="1" s="1"/>
  <c r="T1253" i="1"/>
  <c r="AK1253" i="1" s="1"/>
  <c r="T1260" i="1"/>
  <c r="AK1260" i="1" s="1"/>
  <c r="T2910" i="1"/>
  <c r="AK2910" i="1" s="1"/>
  <c r="T2" i="1"/>
  <c r="AK2" i="1" s="1"/>
  <c r="T2867" i="1"/>
  <c r="AK2867" i="1" s="1"/>
  <c r="T1275" i="1"/>
  <c r="AK1275" i="1" s="1"/>
  <c r="T1283" i="1"/>
  <c r="AK1283" i="1" s="1"/>
  <c r="T1291" i="1"/>
  <c r="AK1291" i="1" s="1"/>
  <c r="T1300" i="1"/>
  <c r="AK1300" i="1" s="1"/>
  <c r="T1308" i="1"/>
  <c r="AK1308" i="1" s="1"/>
  <c r="T1316" i="1"/>
  <c r="AK1316" i="1" s="1"/>
  <c r="T553" i="1"/>
  <c r="AK553" i="1" s="1"/>
  <c r="T1324" i="1"/>
  <c r="AK1324" i="1" s="1"/>
  <c r="T1332" i="1"/>
  <c r="AK1332" i="1" s="1"/>
  <c r="T1340" i="1"/>
  <c r="AK1340" i="1" s="1"/>
  <c r="T1348" i="1"/>
  <c r="AK1348" i="1" s="1"/>
  <c r="T1357" i="1"/>
  <c r="AK1357" i="1" s="1"/>
  <c r="T1366" i="1"/>
  <c r="AK1366" i="1" s="1"/>
  <c r="T1375" i="1"/>
  <c r="AK1375" i="1" s="1"/>
  <c r="T1378" i="1"/>
  <c r="AK1378" i="1" s="1"/>
  <c r="T1386" i="1"/>
  <c r="AK1386" i="1" s="1"/>
  <c r="T1394" i="1"/>
  <c r="AK1394" i="1" s="1"/>
  <c r="T1402" i="1"/>
  <c r="AK1402" i="1" s="1"/>
  <c r="T1410" i="1"/>
  <c r="AK1410" i="1" s="1"/>
  <c r="T1416" i="1"/>
  <c r="AK1416" i="1" s="1"/>
  <c r="T10" i="1"/>
  <c r="AK10" i="1" s="1"/>
  <c r="T1431" i="1"/>
  <c r="AK1431" i="1" s="1"/>
  <c r="T1439" i="1"/>
  <c r="AK1439" i="1" s="1"/>
  <c r="T154" i="1"/>
  <c r="AK154" i="1" s="1"/>
  <c r="T2288" i="1"/>
  <c r="AK2288" i="1" s="1"/>
  <c r="T11" i="1"/>
  <c r="AK11" i="1" s="1"/>
  <c r="T1459" i="1"/>
  <c r="AK1459" i="1" s="1"/>
  <c r="T1467" i="1"/>
  <c r="AK1467" i="1" s="1"/>
  <c r="T1475" i="1"/>
  <c r="AK1475" i="1" s="1"/>
  <c r="T1483" i="1"/>
  <c r="AK1483" i="1" s="1"/>
  <c r="T1491" i="1"/>
  <c r="AK1491" i="1" s="1"/>
  <c r="T1499" i="1"/>
  <c r="AK1499" i="1" s="1"/>
  <c r="T1508" i="1"/>
  <c r="AK1508" i="1" s="1"/>
  <c r="T1513" i="1"/>
  <c r="AK1513" i="1" s="1"/>
  <c r="T1523" i="1"/>
  <c r="AK1523" i="1" s="1"/>
  <c r="T1530" i="1"/>
  <c r="AK1530" i="1" s="1"/>
  <c r="T1538" i="1"/>
  <c r="AK1538" i="1" s="1"/>
  <c r="T2294" i="1"/>
  <c r="AK2294" i="1" s="1"/>
  <c r="T16" i="1"/>
  <c r="AK16" i="1" s="1"/>
  <c r="T1544" i="1"/>
  <c r="AK1544" i="1" s="1"/>
  <c r="T1549" i="1"/>
  <c r="AK1549" i="1" s="1"/>
  <c r="T1557" i="1"/>
  <c r="AK1557" i="1" s="1"/>
  <c r="T802" i="1"/>
  <c r="AK802" i="1" s="1"/>
  <c r="T3183" i="1"/>
  <c r="AK3183" i="1" s="1"/>
  <c r="T2675" i="1"/>
  <c r="AK2675" i="1" s="1"/>
  <c r="T1569" i="1"/>
  <c r="AK1569" i="1" s="1"/>
  <c r="T1572" i="1"/>
  <c r="AK1572" i="1" s="1"/>
  <c r="T1579" i="1"/>
  <c r="AK1579" i="1" s="1"/>
  <c r="T1587" i="1"/>
  <c r="AK1587" i="1" s="1"/>
  <c r="T1596" i="1"/>
  <c r="AK1596" i="1" s="1"/>
  <c r="T1605" i="1"/>
  <c r="AK1605" i="1" s="1"/>
  <c r="T1611" i="1"/>
  <c r="AK1611" i="1" s="1"/>
  <c r="T1619" i="1"/>
  <c r="AK1619" i="1" s="1"/>
  <c r="T1628" i="1"/>
  <c r="AK1628" i="1" s="1"/>
  <c r="T1636" i="1"/>
  <c r="AK1636" i="1" s="1"/>
  <c r="T1643" i="1"/>
  <c r="AK1643" i="1" s="1"/>
  <c r="T1651" i="1"/>
  <c r="AK1651" i="1" s="1"/>
  <c r="T1656" i="1"/>
  <c r="AK1656" i="1" s="1"/>
  <c r="T1664" i="1"/>
  <c r="AK1664" i="1" s="1"/>
  <c r="T1672" i="1"/>
  <c r="AK1672" i="1" s="1"/>
  <c r="T1680" i="1"/>
  <c r="AK1680" i="1" s="1"/>
  <c r="T1688" i="1"/>
  <c r="AK1688" i="1" s="1"/>
  <c r="T1698" i="1"/>
  <c r="AK1698" i="1" s="1"/>
  <c r="T1754" i="1"/>
  <c r="AK1754" i="1" s="1"/>
  <c r="T1772" i="1"/>
  <c r="AK1772" i="1" s="1"/>
  <c r="T1779" i="1"/>
  <c r="AK1779" i="1" s="1"/>
  <c r="T1787" i="1"/>
  <c r="AK1787" i="1" s="1"/>
  <c r="T1795" i="1"/>
  <c r="AK1795" i="1" s="1"/>
  <c r="T1803" i="1"/>
  <c r="AK1803" i="1" s="1"/>
  <c r="T1811" i="1"/>
  <c r="AK1811" i="1" s="1"/>
  <c r="T1847" i="1"/>
  <c r="AK1847" i="1" s="1"/>
  <c r="T1856" i="1"/>
  <c r="AK1856" i="1" s="1"/>
  <c r="T1865" i="1"/>
  <c r="AK1865" i="1" s="1"/>
  <c r="T1874" i="1"/>
  <c r="AK1874" i="1" s="1"/>
  <c r="T1882" i="1"/>
  <c r="AK1882" i="1" s="1"/>
  <c r="T293" i="1"/>
  <c r="AK293" i="1" s="1"/>
  <c r="T301" i="1"/>
  <c r="AK301" i="1" s="1"/>
  <c r="T309" i="1"/>
  <c r="AK309" i="1" s="1"/>
  <c r="T1894" i="1"/>
  <c r="AK1894" i="1" s="1"/>
  <c r="T1900" i="1"/>
  <c r="AK1900" i="1" s="1"/>
  <c r="T1915" i="1"/>
  <c r="AK1915" i="1" s="1"/>
  <c r="T1923" i="1"/>
  <c r="AK1923" i="1" s="1"/>
  <c r="T1927" i="1"/>
  <c r="AK1927" i="1" s="1"/>
  <c r="T2876" i="1"/>
  <c r="AK2876" i="1" s="1"/>
  <c r="T2856" i="1"/>
  <c r="AK2856" i="1" s="1"/>
  <c r="T2860" i="1"/>
  <c r="AK2860" i="1" s="1"/>
  <c r="T1941" i="1"/>
  <c r="AK1941" i="1" s="1"/>
  <c r="T1948" i="1"/>
  <c r="AK1948" i="1" s="1"/>
  <c r="T1965" i="1"/>
  <c r="AK1965" i="1" s="1"/>
  <c r="T491" i="1"/>
  <c r="AK491" i="1" s="1"/>
  <c r="T2678" i="1"/>
  <c r="AK2678" i="1" s="1"/>
  <c r="T1082" i="1"/>
  <c r="AK1082" i="1" s="1"/>
  <c r="T3194" i="1"/>
  <c r="AK3194" i="1" s="1"/>
  <c r="T2686" i="1"/>
  <c r="AK2686" i="1" s="1"/>
  <c r="T1976" i="1"/>
  <c r="AK1976" i="1" s="1"/>
  <c r="T3202" i="1"/>
  <c r="AK3202" i="1" s="1"/>
  <c r="T2694" i="1"/>
  <c r="AK2694" i="1" s="1"/>
  <c r="T1090" i="1"/>
  <c r="AK1090" i="1" s="1"/>
  <c r="T2699" i="1"/>
  <c r="AK2699" i="1" s="1"/>
  <c r="T1094" i="1"/>
  <c r="AK1094" i="1" s="1"/>
  <c r="T3215" i="1"/>
  <c r="AK3215" i="1" s="1"/>
  <c r="T2706" i="1"/>
  <c r="AK2706" i="1" s="1"/>
  <c r="T1098" i="1"/>
  <c r="AK1098" i="1" s="1"/>
  <c r="T3223" i="1"/>
  <c r="AK3223" i="1" s="1"/>
  <c r="T2714" i="1"/>
  <c r="AK2714" i="1" s="1"/>
  <c r="T2018" i="1"/>
  <c r="AK2018" i="1" s="1"/>
  <c r="T2025" i="1"/>
  <c r="AK2025" i="1" s="1"/>
  <c r="T2031" i="1"/>
  <c r="AK2031" i="1" s="1"/>
  <c r="T2038" i="1"/>
  <c r="AK2038" i="1" s="1"/>
  <c r="T2045" i="1"/>
  <c r="AK2045" i="1" s="1"/>
  <c r="T1104" i="1"/>
  <c r="AK1104" i="1" s="1"/>
  <c r="T2059" i="1"/>
  <c r="AK2059" i="1" s="1"/>
  <c r="T2067" i="1"/>
  <c r="AK2067" i="1" s="1"/>
  <c r="T500" i="1"/>
  <c r="AK500" i="1" s="1"/>
  <c r="T2076" i="1"/>
  <c r="AK2076" i="1" s="1"/>
  <c r="T560" i="1"/>
  <c r="AK560" i="1" s="1"/>
  <c r="T2088" i="1"/>
  <c r="AK2088" i="1" s="1"/>
  <c r="T2884" i="1"/>
  <c r="AK2884" i="1" s="1"/>
  <c r="T2093" i="1"/>
  <c r="AK2093" i="1" s="1"/>
  <c r="T2114" i="1"/>
  <c r="AK2114" i="1" s="1"/>
  <c r="T2456" i="1"/>
  <c r="AK2456" i="1" s="1"/>
  <c r="T2149" i="1"/>
  <c r="AK2149" i="1" s="1"/>
  <c r="T2168" i="1"/>
  <c r="AK2168" i="1" s="1"/>
  <c r="T1115" i="1"/>
  <c r="AK1115" i="1" s="1"/>
  <c r="T2921" i="1"/>
  <c r="AK2921" i="1" s="1"/>
  <c r="T2210" i="1"/>
  <c r="AK2210" i="1" s="1"/>
  <c r="T2220" i="1"/>
  <c r="AK2220" i="1" s="1"/>
  <c r="T351" i="1"/>
  <c r="AK351" i="1" s="1"/>
  <c r="T2233" i="1"/>
  <c r="AK2233" i="1" s="1"/>
  <c r="T1119" i="1"/>
  <c r="AK1119" i="1" s="1"/>
  <c r="T1122" i="1"/>
  <c r="AK1122" i="1" s="1"/>
  <c r="T2262" i="1"/>
  <c r="AK2262" i="1" s="1"/>
  <c r="T2272" i="1"/>
  <c r="AK2272" i="1" s="1"/>
  <c r="T2275" i="1"/>
  <c r="AK2275" i="1" s="1"/>
  <c r="T2282" i="1"/>
  <c r="AK2282" i="1" s="1"/>
  <c r="T2286" i="1"/>
  <c r="AK2286" i="1" s="1"/>
  <c r="T2827" i="1"/>
  <c r="AK2827" i="1" s="1"/>
  <c r="T2816" i="1"/>
  <c r="AK2816" i="1" s="1"/>
  <c r="T1842" i="1"/>
  <c r="AK1842" i="1" s="1"/>
  <c r="T2748" i="1"/>
  <c r="AK2748" i="1" s="1"/>
  <c r="T2802" i="1"/>
  <c r="AK2802" i="1" s="1"/>
  <c r="T3148" i="1"/>
  <c r="AK3148" i="1" s="1"/>
  <c r="T2659" i="1"/>
  <c r="AK2659" i="1" s="1"/>
  <c r="T611" i="1"/>
  <c r="AK611" i="1" s="1"/>
  <c r="T641" i="1"/>
  <c r="AK641" i="1" s="1"/>
  <c r="T2155" i="1"/>
  <c r="AK2155" i="1" s="1"/>
  <c r="T1904" i="1"/>
  <c r="AK1904" i="1" s="1"/>
  <c r="T667" i="1"/>
  <c r="AK667" i="1" s="1"/>
  <c r="T1179" i="1"/>
  <c r="AK1179" i="1" s="1"/>
  <c r="T1184" i="1"/>
  <c r="AK1184" i="1" s="1"/>
  <c r="T1192" i="1"/>
  <c r="AK1192" i="1" s="1"/>
  <c r="T1199" i="1"/>
  <c r="AK1199" i="1" s="1"/>
  <c r="T1207" i="1"/>
  <c r="AK1207" i="1" s="1"/>
  <c r="T1215" i="1"/>
  <c r="AK1215" i="1" s="1"/>
  <c r="T1223" i="1"/>
  <c r="AK1223" i="1" s="1"/>
  <c r="T1231" i="1"/>
  <c r="AK1231" i="1" s="1"/>
  <c r="T1238" i="1"/>
  <c r="AK1238" i="1" s="1"/>
  <c r="T1246" i="1"/>
  <c r="AK1246" i="1" s="1"/>
  <c r="T1254" i="1"/>
  <c r="AK1254" i="1" s="1"/>
  <c r="T1261" i="1"/>
  <c r="AK1261" i="1" s="1"/>
  <c r="T2902" i="1"/>
  <c r="AK2902" i="1" s="1"/>
  <c r="T838" i="1"/>
  <c r="AK838" i="1" s="1"/>
  <c r="T2868" i="1"/>
  <c r="AK2868" i="1" s="1"/>
  <c r="T1276" i="1"/>
  <c r="AK1276" i="1" s="1"/>
  <c r="T1284" i="1"/>
  <c r="AK1284" i="1" s="1"/>
  <c r="T1292" i="1"/>
  <c r="AK1292" i="1" s="1"/>
  <c r="T1301" i="1"/>
  <c r="AK1301" i="1" s="1"/>
  <c r="T1309" i="1"/>
  <c r="AK1309" i="1" s="1"/>
  <c r="T1317" i="1"/>
  <c r="AK1317" i="1" s="1"/>
  <c r="T554" i="1"/>
  <c r="AK554" i="1" s="1"/>
  <c r="T1325" i="1"/>
  <c r="AK1325" i="1" s="1"/>
  <c r="T1333" i="1"/>
  <c r="AK1333" i="1" s="1"/>
  <c r="T1341" i="1"/>
  <c r="AK1341" i="1" s="1"/>
  <c r="T1349" i="1"/>
  <c r="AK1349" i="1" s="1"/>
  <c r="T1358" i="1"/>
  <c r="AK1358" i="1" s="1"/>
  <c r="T1367" i="1"/>
  <c r="AK1367" i="1" s="1"/>
  <c r="T3" i="1"/>
  <c r="AK3" i="1" s="1"/>
  <c r="T1379" i="1"/>
  <c r="AK1379" i="1" s="1"/>
  <c r="T1387" i="1"/>
  <c r="AK1387" i="1" s="1"/>
  <c r="T1395" i="1"/>
  <c r="AK1395" i="1" s="1"/>
  <c r="T1403" i="1"/>
  <c r="AK1403" i="1" s="1"/>
  <c r="T1411" i="1"/>
  <c r="AK1411" i="1" s="1"/>
  <c r="T1417" i="1"/>
  <c r="AK1417" i="1" s="1"/>
  <c r="T1424" i="1"/>
  <c r="AK1424" i="1" s="1"/>
  <c r="T1432" i="1"/>
  <c r="AK1432" i="1" s="1"/>
  <c r="T1440" i="1"/>
  <c r="AK1440" i="1" s="1"/>
  <c r="T1443" i="1"/>
  <c r="AK1443" i="1" s="1"/>
  <c r="T2289" i="1"/>
  <c r="AK2289" i="1" s="1"/>
  <c r="T1452" i="1"/>
  <c r="AK1452" i="1" s="1"/>
  <c r="T1460" i="1"/>
  <c r="AK1460" i="1" s="1"/>
  <c r="T1468" i="1"/>
  <c r="AK1468" i="1" s="1"/>
  <c r="T1476" i="1"/>
  <c r="AK1476" i="1" s="1"/>
  <c r="T1484" i="1"/>
  <c r="AK1484" i="1" s="1"/>
  <c r="T1492" i="1"/>
  <c r="AK1492" i="1" s="1"/>
  <c r="T1500" i="1"/>
  <c r="AK1500" i="1" s="1"/>
  <c r="T2290" i="1"/>
  <c r="AK2290" i="1" s="1"/>
  <c r="T1514" i="1"/>
  <c r="AK1514" i="1" s="1"/>
  <c r="T557" i="1"/>
  <c r="AK557" i="1" s="1"/>
  <c r="T1531" i="1"/>
  <c r="AK1531" i="1" s="1"/>
  <c r="T2292" i="1"/>
  <c r="AK2292" i="1" s="1"/>
  <c r="T2295" i="1"/>
  <c r="AK2295" i="1" s="1"/>
  <c r="T17" i="1"/>
  <c r="AK17" i="1" s="1"/>
  <c r="T2849" i="1"/>
  <c r="AK2849" i="1" s="1"/>
  <c r="T1550" i="1"/>
  <c r="AK1550" i="1" s="1"/>
  <c r="T1558" i="1"/>
  <c r="AK1558" i="1" s="1"/>
  <c r="T1562" i="1"/>
  <c r="AK1562" i="1" s="1"/>
  <c r="T1567" i="1"/>
  <c r="AK1567" i="1" s="1"/>
  <c r="T3186" i="1"/>
  <c r="AK3186" i="1" s="1"/>
  <c r="T2825" i="1"/>
  <c r="AK2825" i="1" s="1"/>
  <c r="T1573" i="1"/>
  <c r="AK1573" i="1" s="1"/>
  <c r="T1580" i="1"/>
  <c r="AK1580" i="1" s="1"/>
  <c r="T1588" i="1"/>
  <c r="AK1588" i="1" s="1"/>
  <c r="T1598" i="1"/>
  <c r="AK1598" i="1" s="1"/>
  <c r="T1606" i="1"/>
  <c r="AK1606" i="1" s="1"/>
  <c r="T1612" i="1"/>
  <c r="AK1612" i="1" s="1"/>
  <c r="T1620" i="1"/>
  <c r="AK1620" i="1" s="1"/>
  <c r="T1629" i="1"/>
  <c r="AK1629" i="1" s="1"/>
  <c r="T1637" i="1"/>
  <c r="AK1637" i="1" s="1"/>
  <c r="T1644" i="1"/>
  <c r="AK1644" i="1" s="1"/>
  <c r="T1652" i="1"/>
  <c r="AK1652" i="1" s="1"/>
  <c r="T1657" i="1"/>
  <c r="AK1657" i="1" s="1"/>
  <c r="T1665" i="1"/>
  <c r="AK1665" i="1" s="1"/>
  <c r="T1673" i="1"/>
  <c r="AK1673" i="1" s="1"/>
  <c r="T1681" i="1"/>
  <c r="AK1681" i="1" s="1"/>
  <c r="T1689" i="1"/>
  <c r="AK1689" i="1" s="1"/>
  <c r="T1700" i="1"/>
  <c r="AK1700" i="1" s="1"/>
  <c r="T1755" i="1"/>
  <c r="AK1755" i="1" s="1"/>
  <c r="T1773" i="1"/>
  <c r="AK1773" i="1" s="1"/>
  <c r="T1780" i="1"/>
  <c r="AK1780" i="1" s="1"/>
  <c r="T1788" i="1"/>
  <c r="AK1788" i="1" s="1"/>
  <c r="T1796" i="1"/>
  <c r="AK1796" i="1" s="1"/>
  <c r="T1804" i="1"/>
  <c r="AK1804" i="1" s="1"/>
  <c r="T1812" i="1"/>
  <c r="AK1812" i="1" s="1"/>
  <c r="T1848" i="1"/>
  <c r="AK1848" i="1" s="1"/>
  <c r="T1857" i="1"/>
  <c r="AK1857" i="1" s="1"/>
  <c r="T1866" i="1"/>
  <c r="AK1866" i="1" s="1"/>
  <c r="T1875" i="1"/>
  <c r="AK1875" i="1" s="1"/>
  <c r="T1883" i="1"/>
  <c r="AK1883" i="1" s="1"/>
  <c r="T294" i="1"/>
  <c r="AK294" i="1" s="1"/>
  <c r="T302" i="1"/>
  <c r="AK302" i="1" s="1"/>
  <c r="T310" i="1"/>
  <c r="AK310" i="1" s="1"/>
  <c r="T1070" i="1"/>
  <c r="AK1070" i="1" s="1"/>
  <c r="T1901" i="1"/>
  <c r="AK1901" i="1" s="1"/>
  <c r="T1916" i="1"/>
  <c r="AK1916" i="1" s="1"/>
  <c r="T1073" i="1"/>
  <c r="AK1073" i="1" s="1"/>
  <c r="T558" i="1"/>
  <c r="AK558" i="1" s="1"/>
  <c r="T2877" i="1"/>
  <c r="AK2877" i="1" s="1"/>
  <c r="T2858" i="1"/>
  <c r="AK2858" i="1" s="1"/>
  <c r="T2861" i="1"/>
  <c r="AK2861" i="1" s="1"/>
  <c r="T1942" i="1"/>
  <c r="AK1942" i="1" s="1"/>
  <c r="T22" i="1"/>
  <c r="AK22" i="1" s="1"/>
  <c r="T1966" i="1"/>
  <c r="AK1966" i="1" s="1"/>
  <c r="T1080" i="1"/>
  <c r="AK1080" i="1" s="1"/>
  <c r="T3189" i="1"/>
  <c r="AK3189" i="1" s="1"/>
  <c r="T2681" i="1"/>
  <c r="AK2681" i="1" s="1"/>
  <c r="T1974" i="1"/>
  <c r="AK1974" i="1" s="1"/>
  <c r="T3197" i="1"/>
  <c r="AK3197" i="1" s="1"/>
  <c r="T2689" i="1"/>
  <c r="AK2689" i="1" s="1"/>
  <c r="T1088" i="1"/>
  <c r="AK1088" i="1" s="1"/>
  <c r="T3205" i="1"/>
  <c r="AK3205" i="1" s="1"/>
  <c r="T2697" i="1"/>
  <c r="AK2697" i="1" s="1"/>
  <c r="T3210" i="1"/>
  <c r="AK3210" i="1" s="1"/>
  <c r="T2701" i="1"/>
  <c r="AK2701" i="1" s="1"/>
  <c r="T1984" i="1"/>
  <c r="AK1984" i="1" s="1"/>
  <c r="T3218" i="1"/>
  <c r="AK3218" i="1" s="1"/>
  <c r="T2709" i="1"/>
  <c r="AK2709" i="1" s="1"/>
  <c r="T1100" i="1"/>
  <c r="AK1100" i="1" s="1"/>
  <c r="T3226" i="1"/>
  <c r="AK3226" i="1" s="1"/>
  <c r="T2019" i="1"/>
  <c r="AK2019" i="1" s="1"/>
  <c r="T2026" i="1"/>
  <c r="AK2026" i="1" s="1"/>
  <c r="T2032" i="1"/>
  <c r="AK2032" i="1" s="1"/>
  <c r="T2039" i="1"/>
  <c r="AK2039" i="1" s="1"/>
  <c r="T2046" i="1"/>
  <c r="AK2046" i="1" s="1"/>
  <c r="T2715" i="1"/>
  <c r="AK2715" i="1" s="1"/>
  <c r="T2060" i="1"/>
  <c r="AK2060" i="1" s="1"/>
  <c r="T2068" i="1"/>
  <c r="AK2068" i="1" s="1"/>
  <c r="T1105" i="1"/>
  <c r="AK1105" i="1" s="1"/>
  <c r="T2077" i="1"/>
  <c r="AK2077" i="1" s="1"/>
  <c r="T561" i="1"/>
  <c r="AK561" i="1" s="1"/>
  <c r="T830" i="1"/>
  <c r="AK830" i="1" s="1"/>
  <c r="T26" i="1"/>
  <c r="AK26" i="1" s="1"/>
  <c r="T2095" i="1"/>
  <c r="AK2095" i="1" s="1"/>
  <c r="T511" i="1"/>
  <c r="AK511" i="1" s="1"/>
  <c r="T2457" i="1"/>
  <c r="AK2457" i="1" s="1"/>
  <c r="T2150" i="1"/>
  <c r="AK2150" i="1" s="1"/>
  <c r="T834" i="1"/>
  <c r="AK834" i="1" s="1"/>
  <c r="T2177" i="1"/>
  <c r="AK2177" i="1" s="1"/>
  <c r="T2922" i="1"/>
  <c r="AK2922" i="1" s="1"/>
  <c r="T2211" i="1"/>
  <c r="AK2211" i="1" s="1"/>
  <c r="T2221" i="1"/>
  <c r="AK2221" i="1" s="1"/>
  <c r="T352" i="1"/>
  <c r="AK352" i="1" s="1"/>
  <c r="T960" i="1"/>
  <c r="AK960" i="1" s="1"/>
  <c r="T3294" i="1"/>
  <c r="AK3294" i="1" s="1"/>
  <c r="T836" i="1"/>
  <c r="AK836" i="1" s="1"/>
  <c r="T3298" i="1"/>
  <c r="AK3298" i="1" s="1"/>
  <c r="T28" i="1"/>
  <c r="AK28" i="1" s="1"/>
  <c r="T2276" i="1"/>
  <c r="AK2276" i="1" s="1"/>
  <c r="T2283" i="1"/>
  <c r="AK2283" i="1" s="1"/>
  <c r="T2598" i="1"/>
  <c r="AK2598" i="1" s="1"/>
  <c r="T2643" i="1"/>
  <c r="AK2643" i="1" s="1"/>
  <c r="T2928" i="1"/>
  <c r="AK2928" i="1" s="1"/>
  <c r="T2918" i="1"/>
  <c r="AK2918" i="1" s="1"/>
  <c r="T855" i="1"/>
  <c r="AK855" i="1" s="1"/>
  <c r="T2828" i="1"/>
  <c r="AK2828" i="1" s="1"/>
  <c r="T2818" i="1"/>
  <c r="AK2818" i="1" s="1"/>
  <c r="T2833" i="1"/>
  <c r="AK2833" i="1" s="1"/>
  <c r="T806" i="1"/>
  <c r="AK806" i="1" s="1"/>
  <c r="T2804" i="1"/>
  <c r="AK2804" i="1" s="1"/>
  <c r="T3149" i="1"/>
  <c r="AK3149" i="1" s="1"/>
  <c r="T2243" i="1"/>
  <c r="AK2243" i="1" s="1"/>
  <c r="T628" i="1"/>
  <c r="AK628" i="1" s="1"/>
  <c r="T614" i="1"/>
  <c r="AK614" i="1" s="1"/>
  <c r="T283" i="1"/>
  <c r="AK283" i="1" s="1"/>
  <c r="T1906" i="1"/>
  <c r="AK1906" i="1" s="1"/>
  <c r="T2358" i="1"/>
  <c r="AK2358" i="1" s="1"/>
  <c r="T1051" i="1"/>
  <c r="AK1051" i="1" s="1"/>
  <c r="T1185" i="1"/>
  <c r="AK1185" i="1" s="1"/>
  <c r="T1193" i="1"/>
  <c r="AK1193" i="1" s="1"/>
  <c r="T1200" i="1"/>
  <c r="AK1200" i="1" s="1"/>
  <c r="T1208" i="1"/>
  <c r="AK1208" i="1" s="1"/>
  <c r="T1216" i="1"/>
  <c r="AK1216" i="1" s="1"/>
  <c r="T1224" i="1"/>
  <c r="AK1224" i="1" s="1"/>
  <c r="T950" i="1"/>
  <c r="AK950" i="1" s="1"/>
  <c r="T1239" i="1"/>
  <c r="AK1239" i="1" s="1"/>
  <c r="T1247" i="1"/>
  <c r="AK1247" i="1" s="1"/>
  <c r="T1255" i="1"/>
  <c r="AK1255" i="1" s="1"/>
  <c r="T1262" i="1"/>
  <c r="AK1262" i="1" s="1"/>
  <c r="T2903" i="1"/>
  <c r="AK2903" i="1" s="1"/>
  <c r="T1052" i="1"/>
  <c r="AK1052" i="1" s="1"/>
  <c r="T1269" i="1"/>
  <c r="AK1269" i="1" s="1"/>
  <c r="T1277" i="1"/>
  <c r="AK1277" i="1" s="1"/>
  <c r="T1285" i="1"/>
  <c r="AK1285" i="1" s="1"/>
  <c r="T1293" i="1"/>
  <c r="AK1293" i="1" s="1"/>
  <c r="T1302" i="1"/>
  <c r="AK1302" i="1" s="1"/>
  <c r="T1310" i="1"/>
  <c r="AK1310" i="1" s="1"/>
  <c r="T1318" i="1"/>
  <c r="AK1318" i="1" s="1"/>
  <c r="T555" i="1"/>
  <c r="AK555" i="1" s="1"/>
  <c r="T1326" i="1"/>
  <c r="AK1326" i="1" s="1"/>
  <c r="T1334" i="1"/>
  <c r="AK1334" i="1" s="1"/>
  <c r="T1342" i="1"/>
  <c r="AK1342" i="1" s="1"/>
  <c r="T1350" i="1"/>
  <c r="AK1350" i="1" s="1"/>
  <c r="T1359" i="1"/>
  <c r="AK1359" i="1" s="1"/>
  <c r="T1368" i="1"/>
  <c r="AK1368" i="1" s="1"/>
  <c r="T4" i="1"/>
  <c r="AK4" i="1" s="1"/>
  <c r="T1380" i="1"/>
  <c r="AK1380" i="1" s="1"/>
  <c r="T1388" i="1"/>
  <c r="AK1388" i="1" s="1"/>
  <c r="T1396" i="1"/>
  <c r="AK1396" i="1" s="1"/>
  <c r="T1404" i="1"/>
  <c r="AK1404" i="1" s="1"/>
  <c r="T1412" i="1"/>
  <c r="AK1412" i="1" s="1"/>
  <c r="T1418" i="1"/>
  <c r="AK1418" i="1" s="1"/>
  <c r="T1425" i="1"/>
  <c r="AK1425" i="1" s="1"/>
  <c r="T1433" i="1"/>
  <c r="AK1433" i="1" s="1"/>
  <c r="T1441" i="1"/>
  <c r="AK1441" i="1" s="1"/>
  <c r="T1076" i="1"/>
  <c r="AK1076" i="1" s="1"/>
  <c r="T1449" i="1"/>
  <c r="AK1449" i="1" s="1"/>
  <c r="T1453" i="1"/>
  <c r="AK1453" i="1" s="1"/>
  <c r="T517" i="1"/>
  <c r="AK517" i="1" s="1"/>
  <c r="T1469" i="1"/>
  <c r="AK1469" i="1" s="1"/>
  <c r="T1477" i="1"/>
  <c r="AK1477" i="1" s="1"/>
  <c r="T1485" i="1"/>
  <c r="AK1485" i="1" s="1"/>
  <c r="T1493" i="1"/>
  <c r="AK1493" i="1" s="1"/>
  <c r="T1502" i="1"/>
  <c r="AK1502" i="1" s="1"/>
  <c r="T2291" i="1"/>
  <c r="AK2291" i="1" s="1"/>
  <c r="T1515" i="1"/>
  <c r="AK1515" i="1" s="1"/>
  <c r="T1524" i="1"/>
  <c r="AK1524" i="1" s="1"/>
  <c r="T1532" i="1"/>
  <c r="AK1532" i="1" s="1"/>
  <c r="T2293" i="1"/>
  <c r="AK2293" i="1" s="1"/>
  <c r="T1539" i="1"/>
  <c r="AK1539" i="1" s="1"/>
  <c r="T18" i="1"/>
  <c r="AK18" i="1" s="1"/>
  <c r="T2850" i="1"/>
  <c r="AK2850" i="1" s="1"/>
  <c r="T1551" i="1"/>
  <c r="AK1551" i="1" s="1"/>
  <c r="T429" i="1"/>
  <c r="AK429" i="1" s="1"/>
  <c r="T1563" i="1"/>
  <c r="AK1563" i="1" s="1"/>
  <c r="T2673" i="1"/>
  <c r="AK2673" i="1" s="1"/>
  <c r="T1568" i="1"/>
  <c r="AK1568" i="1" s="1"/>
  <c r="T3236" i="1"/>
  <c r="AK3236" i="1" s="1"/>
  <c r="T1574" i="1"/>
  <c r="AK1574" i="1" s="1"/>
  <c r="T1581" i="1"/>
  <c r="AK1581" i="1" s="1"/>
  <c r="T1589" i="1"/>
  <c r="AK1589" i="1" s="1"/>
  <c r="T1599" i="1"/>
  <c r="AK1599" i="1" s="1"/>
  <c r="T953" i="1"/>
  <c r="AK953" i="1" s="1"/>
  <c r="T20" i="1"/>
  <c r="AK20" i="1" s="1"/>
  <c r="T1621" i="1"/>
  <c r="AK1621" i="1" s="1"/>
  <c r="T1630" i="1"/>
  <c r="AK1630" i="1" s="1"/>
  <c r="T151" i="1"/>
  <c r="AK151" i="1" s="1"/>
  <c r="T1645" i="1"/>
  <c r="AK1645" i="1" s="1"/>
  <c r="T2297" i="1"/>
  <c r="AK2297" i="1" s="1"/>
  <c r="T1658" i="1"/>
  <c r="AK1658" i="1" s="1"/>
  <c r="T1666" i="1"/>
  <c r="AK1666" i="1" s="1"/>
  <c r="T1674" i="1"/>
  <c r="AK1674" i="1" s="1"/>
  <c r="T1682" i="1"/>
  <c r="AK1682" i="1" s="1"/>
  <c r="T1690" i="1"/>
  <c r="AK1690" i="1" s="1"/>
  <c r="T1701" i="1"/>
  <c r="AK1701" i="1" s="1"/>
  <c r="T1756" i="1"/>
  <c r="AK1756" i="1" s="1"/>
  <c r="T1774" i="1"/>
  <c r="AK1774" i="1" s="1"/>
  <c r="T1781" i="1"/>
  <c r="AK1781" i="1" s="1"/>
  <c r="T1789" i="1"/>
  <c r="AK1789" i="1" s="1"/>
  <c r="T1797" i="1"/>
  <c r="AK1797" i="1" s="1"/>
  <c r="T1805" i="1"/>
  <c r="AK1805" i="1" s="1"/>
  <c r="T2892" i="1"/>
  <c r="AK2892" i="1" s="1"/>
  <c r="T1850" i="1"/>
  <c r="AK1850" i="1" s="1"/>
  <c r="T1858" i="1"/>
  <c r="AK1858" i="1" s="1"/>
  <c r="T1867" i="1"/>
  <c r="AK1867" i="1" s="1"/>
  <c r="T1876" i="1"/>
  <c r="AK1876" i="1" s="1"/>
  <c r="T1884" i="1"/>
  <c r="AK1884" i="1" s="1"/>
  <c r="T295" i="1"/>
  <c r="AK295" i="1" s="1"/>
  <c r="T303" i="1"/>
  <c r="AK303" i="1" s="1"/>
  <c r="T2500" i="1"/>
  <c r="AK2500" i="1" s="1"/>
  <c r="T1895" i="1"/>
  <c r="AK1895" i="1" s="1"/>
  <c r="T680" i="1"/>
  <c r="AK680" i="1" s="1"/>
  <c r="T1917" i="1"/>
  <c r="AK1917" i="1" s="1"/>
  <c r="T1074" i="1"/>
  <c r="AK1074" i="1" s="1"/>
  <c r="T559" i="1"/>
  <c r="AK559" i="1" s="1"/>
  <c r="T1933" i="1"/>
  <c r="AK1933" i="1" s="1"/>
  <c r="T21" i="1"/>
  <c r="AK21" i="1" s="1"/>
  <c r="T803" i="1"/>
  <c r="AK803" i="1" s="1"/>
  <c r="T1943" i="1"/>
  <c r="AK1943" i="1" s="1"/>
  <c r="T23" i="1"/>
  <c r="AK23" i="1" s="1"/>
  <c r="T1967" i="1"/>
  <c r="AK1967" i="1" s="1"/>
  <c r="T2676" i="1"/>
  <c r="AK2676" i="1" s="1"/>
  <c r="T1081" i="1"/>
  <c r="AK1081" i="1" s="1"/>
  <c r="T3192" i="1"/>
  <c r="AK3192" i="1" s="1"/>
  <c r="T2684" i="1"/>
  <c r="AK2684" i="1" s="1"/>
  <c r="T1975" i="1"/>
  <c r="AK1975" i="1" s="1"/>
  <c r="T3200" i="1"/>
  <c r="AK3200" i="1" s="1"/>
  <c r="T2692" i="1"/>
  <c r="AK2692" i="1" s="1"/>
  <c r="T1979" i="1"/>
  <c r="AK1979" i="1" s="1"/>
  <c r="T3208" i="1"/>
  <c r="AK3208" i="1" s="1"/>
  <c r="T1093" i="1"/>
  <c r="AK1093" i="1" s="1"/>
  <c r="T3213" i="1"/>
  <c r="AK3213" i="1" s="1"/>
  <c r="T2704" i="1"/>
  <c r="AK2704" i="1" s="1"/>
  <c r="T1097" i="1"/>
  <c r="AK1097" i="1" s="1"/>
  <c r="T3221" i="1"/>
  <c r="AK3221" i="1" s="1"/>
  <c r="T2712" i="1"/>
  <c r="AK2712" i="1" s="1"/>
  <c r="T1995" i="1"/>
  <c r="AK1995" i="1" s="1"/>
  <c r="T2020" i="1"/>
  <c r="AK2020" i="1" s="1"/>
  <c r="T2027" i="1"/>
  <c r="AK2027" i="1" s="1"/>
  <c r="T681" i="1"/>
  <c r="AK681" i="1" s="1"/>
  <c r="T2040" i="1"/>
  <c r="AK2040" i="1" s="1"/>
  <c r="T2047" i="1"/>
  <c r="AK2047" i="1" s="1"/>
  <c r="T3227" i="1"/>
  <c r="AK3227" i="1" s="1"/>
  <c r="T2061" i="1"/>
  <c r="AK2061" i="1" s="1"/>
  <c r="T2069" i="1"/>
  <c r="AK2069" i="1" s="1"/>
  <c r="T501" i="1"/>
  <c r="AK501" i="1" s="1"/>
  <c r="T2078" i="1"/>
  <c r="AK2078" i="1" s="1"/>
  <c r="T2083" i="1"/>
  <c r="AK2083" i="1" s="1"/>
  <c r="T831" i="1"/>
  <c r="AK831" i="1" s="1"/>
  <c r="T2090" i="1"/>
  <c r="AK2090" i="1" s="1"/>
  <c r="T2096" i="1"/>
  <c r="AK2096" i="1" s="1"/>
  <c r="T2115" i="1"/>
  <c r="AK2115" i="1" s="1"/>
  <c r="T832" i="1"/>
  <c r="AK832" i="1" s="1"/>
  <c r="T2156" i="1"/>
  <c r="AK2156" i="1" s="1"/>
  <c r="T835" i="1"/>
  <c r="AK835" i="1" s="1"/>
  <c r="T2186" i="1"/>
  <c r="AK2186" i="1" s="1"/>
  <c r="T2923" i="1"/>
  <c r="AK2923" i="1" s="1"/>
  <c r="T2212" i="1"/>
  <c r="AK2212" i="1" s="1"/>
  <c r="T2222" i="1"/>
  <c r="AK2222" i="1" s="1"/>
  <c r="T342" i="1"/>
  <c r="AK342" i="1" s="1"/>
  <c r="T961" i="1"/>
  <c r="AK961" i="1" s="1"/>
  <c r="T3296" i="1"/>
  <c r="AK3296" i="1" s="1"/>
  <c r="T2244" i="1"/>
  <c r="AK2244" i="1" s="1"/>
  <c r="T3299" i="1"/>
  <c r="AK3299" i="1" s="1"/>
  <c r="T2273" i="1"/>
  <c r="AK2273" i="1" s="1"/>
  <c r="T2277" i="1"/>
  <c r="AK2277" i="1" s="1"/>
  <c r="T2487" i="1"/>
  <c r="AK2487" i="1" s="1"/>
  <c r="T2599" i="1"/>
  <c r="AK2599" i="1" s="1"/>
  <c r="P2" i="2"/>
  <c r="P3" i="2" s="1"/>
  <c r="L1270" i="2"/>
  <c r="G1270" i="2"/>
  <c r="F1270" i="2"/>
  <c r="AK880" i="1" l="1"/>
  <c r="T3444" i="1"/>
  <c r="T3445" i="1" s="1"/>
  <c r="AD3443" i="1"/>
  <c r="AD3442" i="1"/>
  <c r="AD3417" i="1"/>
  <c r="AD3416" i="1"/>
  <c r="AD3418" i="1"/>
  <c r="AD3413" i="1"/>
  <c r="AD3414" i="1"/>
  <c r="AD3407" i="1"/>
  <c r="AD3404" i="1"/>
  <c r="AD3408" i="1"/>
  <c r="AD3405" i="1"/>
  <c r="AD3391" i="1"/>
  <c r="AD3386" i="1"/>
  <c r="AD3385" i="1"/>
  <c r="AD3370" i="1"/>
  <c r="AD3369" i="1"/>
  <c r="AD3368" i="1"/>
  <c r="AD3360" i="1"/>
  <c r="AD3348" i="1"/>
  <c r="AD3339" i="1"/>
  <c r="AD3338" i="1"/>
  <c r="AD3337" i="1"/>
  <c r="AD3331" i="1"/>
  <c r="AD3330" i="1"/>
  <c r="AD3323" i="1"/>
  <c r="AD3321" i="1"/>
  <c r="AD3313" i="1"/>
  <c r="AD3315" i="1"/>
  <c r="AD3301" i="1"/>
  <c r="AD3299" i="1"/>
  <c r="AD3298" i="1"/>
  <c r="AD3296" i="1"/>
  <c r="AD3294" i="1"/>
  <c r="AD3293" i="1"/>
  <c r="AD3292" i="1"/>
  <c r="AD3291" i="1"/>
  <c r="AD3290" i="1"/>
  <c r="AD3289" i="1"/>
  <c r="AD3288" i="1"/>
  <c r="AD3277" i="1"/>
  <c r="AD3271" i="1"/>
  <c r="AD3270" i="1"/>
  <c r="AD3269" i="1"/>
  <c r="AD3258" i="1"/>
  <c r="AD3279" i="1"/>
  <c r="AD3275" i="1"/>
  <c r="AD3273" i="1"/>
  <c r="AD3262" i="1"/>
  <c r="AD3283" i="1"/>
  <c r="AD3280" i="1"/>
  <c r="AD3274" i="1"/>
  <c r="AD3272" i="1"/>
  <c r="AD3268" i="1"/>
  <c r="AD3266" i="1"/>
  <c r="AD3263" i="1"/>
  <c r="AD3260" i="1"/>
  <c r="AD3259" i="1"/>
  <c r="AD3249" i="1"/>
  <c r="AD3248" i="1"/>
  <c r="AD3238" i="1"/>
  <c r="AD3239" i="1"/>
  <c r="AD3232" i="1"/>
  <c r="AD3231" i="1"/>
  <c r="AD3230" i="1"/>
  <c r="AD3229" i="1"/>
  <c r="AD3163" i="1"/>
  <c r="AD3162" i="1"/>
  <c r="AD3161" i="1"/>
  <c r="AD3155" i="1"/>
  <c r="AD3160" i="1"/>
  <c r="AD3159" i="1"/>
  <c r="AD3158" i="1"/>
  <c r="AD3154" i="1"/>
  <c r="AD3118" i="1"/>
  <c r="AD3117" i="1"/>
  <c r="AD3116" i="1"/>
  <c r="AD3115" i="1"/>
  <c r="AD3114" i="1"/>
  <c r="AD3113" i="1"/>
  <c r="AD3112" i="1"/>
  <c r="AD3111" i="1"/>
  <c r="AD3138" i="1"/>
  <c r="AD3137" i="1"/>
  <c r="AD3136" i="1"/>
  <c r="AD3135" i="1"/>
  <c r="AD3106" i="1"/>
  <c r="AD3105" i="1"/>
  <c r="AD3104" i="1"/>
  <c r="AD3103" i="1"/>
  <c r="AD3102" i="1"/>
  <c r="AD3101" i="1"/>
  <c r="AD3092" i="1"/>
  <c r="AD3091" i="1"/>
  <c r="AD3090" i="1"/>
  <c r="AD3089" i="1"/>
  <c r="AD3088" i="1"/>
  <c r="AD3087" i="1"/>
  <c r="AD3086" i="1"/>
  <c r="AD3085" i="1"/>
  <c r="AD3080" i="1"/>
  <c r="AD3079" i="1"/>
  <c r="AD3100" i="1"/>
  <c r="AD3099" i="1"/>
  <c r="AD3098" i="1"/>
  <c r="AD3097" i="1"/>
  <c r="AD3096" i="1"/>
  <c r="AD3095" i="1"/>
  <c r="AD3094" i="1"/>
  <c r="AD3093" i="1"/>
  <c r="AD3074" i="1"/>
  <c r="AD3073" i="1"/>
  <c r="AD3070" i="1"/>
  <c r="AD3069" i="1"/>
  <c r="AD3066" i="1"/>
  <c r="AD3065" i="1"/>
  <c r="AD3064" i="1"/>
  <c r="AD3063" i="1"/>
  <c r="AD3072" i="1"/>
  <c r="AD3071" i="1"/>
  <c r="AD3068" i="1"/>
  <c r="AD3067" i="1"/>
  <c r="AD3060" i="1"/>
  <c r="AD3059" i="1"/>
  <c r="AD3058" i="1"/>
  <c r="AD3057" i="1"/>
  <c r="AD3038" i="1"/>
  <c r="AD3037" i="1"/>
  <c r="AD3036" i="1"/>
  <c r="AD3035" i="1"/>
  <c r="AD3042" i="1"/>
  <c r="AD3041" i="1"/>
  <c r="AD3040" i="1"/>
  <c r="AD3039" i="1"/>
  <c r="AD3034" i="1"/>
  <c r="AD3033" i="1"/>
  <c r="AD3032" i="1"/>
  <c r="AD3031" i="1"/>
  <c r="AD3030" i="1"/>
  <c r="AD3029" i="1"/>
  <c r="AD3028" i="1"/>
  <c r="AD3027" i="1"/>
  <c r="AD3026" i="1"/>
  <c r="AD3025" i="1"/>
  <c r="AD3024" i="1"/>
  <c r="AD3023" i="1"/>
  <c r="AD3006" i="1"/>
  <c r="AD3005" i="1"/>
  <c r="AD3004" i="1"/>
  <c r="AD2992" i="1"/>
  <c r="AD2988" i="1"/>
  <c r="AD2997" i="1"/>
  <c r="AD2983" i="1"/>
  <c r="AD2982" i="1"/>
  <c r="AD2975" i="1"/>
  <c r="AD2985" i="1"/>
  <c r="AD2974" i="1"/>
  <c r="AD2973" i="1"/>
  <c r="AD2984" i="1"/>
  <c r="AD2970" i="1"/>
  <c r="AD2969" i="1"/>
  <c r="AD2968" i="1"/>
  <c r="AD2967" i="1"/>
  <c r="AD2966" i="1"/>
  <c r="AD2965" i="1"/>
  <c r="AD2964" i="1"/>
  <c r="AD2963" i="1"/>
  <c r="AD2962" i="1"/>
  <c r="AD2961" i="1"/>
  <c r="AD2960" i="1"/>
  <c r="AD2959" i="1"/>
  <c r="AD2958" i="1"/>
  <c r="AD2957" i="1"/>
  <c r="AD2956" i="1"/>
  <c r="AD2955" i="1"/>
  <c r="AD2954" i="1"/>
  <c r="AD2953" i="1"/>
  <c r="AD2952" i="1"/>
  <c r="AD2951" i="1"/>
  <c r="AD2950" i="1"/>
  <c r="AD2949" i="1"/>
  <c r="AD2938" i="1"/>
  <c r="AD2937" i="1"/>
  <c r="AD2940" i="1"/>
  <c r="AD2939" i="1"/>
  <c r="AD2935" i="1"/>
  <c r="AD2933" i="1"/>
  <c r="AD2936" i="1"/>
  <c r="AD2934" i="1"/>
  <c r="AD2931" i="1"/>
  <c r="AD2932" i="1"/>
  <c r="AD2930" i="1"/>
  <c r="AD2928" i="1"/>
  <c r="AD2926" i="1"/>
  <c r="AD2925" i="1"/>
  <c r="AD2924" i="1"/>
  <c r="AD2923" i="1"/>
  <c r="AD2922" i="1"/>
  <c r="AD2921" i="1"/>
  <c r="AD2919" i="1"/>
  <c r="AD2917" i="1"/>
  <c r="AD2916" i="1"/>
  <c r="AD2910" i="1"/>
  <c r="AD2909" i="1"/>
  <c r="AD2908" i="1"/>
  <c r="AD2903" i="1"/>
  <c r="AD2902" i="1"/>
  <c r="AD2900" i="1"/>
  <c r="AD2899" i="1"/>
  <c r="AD2897" i="1"/>
  <c r="AD2895" i="1"/>
  <c r="AD2892" i="1"/>
  <c r="AD2890" i="1"/>
  <c r="AD2887" i="1"/>
  <c r="AD2884" i="1"/>
  <c r="AD2883" i="1"/>
  <c r="AD2880" i="1"/>
  <c r="AD2879" i="1"/>
  <c r="AD2877" i="1"/>
  <c r="AD2876" i="1"/>
  <c r="AD2873" i="1"/>
  <c r="AD2871" i="1"/>
  <c r="AD2868" i="1"/>
  <c r="AD2867" i="1"/>
  <c r="AD2866" i="1"/>
  <c r="AD2865" i="1"/>
  <c r="AD2864" i="1"/>
  <c r="AD2863" i="1"/>
  <c r="AD2862" i="1"/>
  <c r="AD2861" i="1"/>
  <c r="AD2860" i="1"/>
  <c r="AD2858" i="1"/>
  <c r="AD2856" i="1"/>
  <c r="AD2854" i="1"/>
  <c r="AD2852" i="1"/>
  <c r="AD2851" i="1"/>
  <c r="AD2850" i="1"/>
  <c r="AD2849" i="1"/>
  <c r="AD2848" i="1"/>
  <c r="AD2847" i="1"/>
  <c r="AD2843" i="1"/>
  <c r="AD2846" i="1"/>
  <c r="AD2845" i="1"/>
  <c r="AD2844" i="1"/>
  <c r="AD2822" i="1"/>
  <c r="AD2821" i="1"/>
  <c r="AD2792" i="1"/>
  <c r="AD2791" i="1"/>
  <c r="AD2790" i="1"/>
  <c r="AD2789" i="1"/>
  <c r="AD2784" i="1"/>
  <c r="AD2783" i="1"/>
  <c r="AD2782" i="1"/>
  <c r="AD2781" i="1"/>
  <c r="AD2780" i="1"/>
  <c r="AD2779" i="1"/>
  <c r="AD2778" i="1"/>
  <c r="AD2777" i="1"/>
  <c r="AD2768" i="1"/>
  <c r="AD2767" i="1"/>
  <c r="AD2766" i="1"/>
  <c r="AD2765" i="1"/>
  <c r="AD2812" i="1"/>
  <c r="AD2811" i="1"/>
  <c r="AD2810" i="1"/>
  <c r="AD2809" i="1"/>
  <c r="AD2808" i="1"/>
  <c r="AD2807" i="1"/>
  <c r="AD2806" i="1"/>
  <c r="AD2805" i="1"/>
  <c r="AD2772" i="1"/>
  <c r="AD2771" i="1"/>
  <c r="AD2770" i="1"/>
  <c r="AD2769" i="1"/>
  <c r="AD2800" i="1"/>
  <c r="AD2799" i="1"/>
  <c r="AD2798" i="1"/>
  <c r="AD2797" i="1"/>
  <c r="AD2796" i="1"/>
  <c r="AD2795" i="1"/>
  <c r="AD2794" i="1"/>
  <c r="AD2793" i="1"/>
  <c r="AD2764" i="1"/>
  <c r="AD2763" i="1"/>
  <c r="AD2762" i="1"/>
  <c r="AD2761" i="1"/>
  <c r="AD2750" i="1"/>
  <c r="AD2749" i="1"/>
  <c r="AD2742" i="1"/>
  <c r="AD2741" i="1"/>
  <c r="AD2754" i="1"/>
  <c r="AD2753" i="1"/>
  <c r="AD2740" i="1"/>
  <c r="AD2739" i="1"/>
  <c r="AD2738" i="1"/>
  <c r="AD2737" i="1"/>
  <c r="AD2734" i="1"/>
  <c r="AD2720" i="1"/>
  <c r="AD2717" i="1"/>
  <c r="AD2669" i="1"/>
  <c r="AD2668" i="1"/>
  <c r="AD2667" i="1"/>
  <c r="AD2666" i="1"/>
  <c r="AD2665" i="1"/>
  <c r="AD2664" i="1"/>
  <c r="AD2641" i="1"/>
  <c r="AD2640" i="1"/>
  <c r="AD2663" i="1"/>
  <c r="AD2662" i="1"/>
  <c r="AD2651" i="1"/>
  <c r="AD2650" i="1"/>
  <c r="AD2649" i="1"/>
  <c r="AD2648" i="1"/>
  <c r="AD2647" i="1"/>
  <c r="AD2646" i="1"/>
  <c r="AD2645" i="1"/>
  <c r="AD2644" i="1"/>
  <c r="AD2657" i="1"/>
  <c r="AD2656" i="1"/>
  <c r="AD2655" i="1"/>
  <c r="AD2654" i="1"/>
  <c r="AD2653" i="1"/>
  <c r="AD2652" i="1"/>
  <c r="AD2638" i="1"/>
  <c r="AD2637" i="1"/>
  <c r="AD2636" i="1"/>
  <c r="AD2635" i="1"/>
  <c r="AD2632" i="1"/>
  <c r="AD2631" i="1"/>
  <c r="AD2620" i="1"/>
  <c r="AD2619" i="1"/>
  <c r="AD2634" i="1"/>
  <c r="AD2633" i="1"/>
  <c r="AD2626" i="1"/>
  <c r="AD2625" i="1"/>
  <c r="AD2618" i="1"/>
  <c r="AD2613" i="1"/>
  <c r="AD2614" i="1"/>
  <c r="AD2604" i="1"/>
  <c r="AD2601" i="1"/>
  <c r="AD2600" i="1"/>
  <c r="AD2599" i="1"/>
  <c r="AD2598" i="1"/>
  <c r="AD2547" i="1"/>
  <c r="AD2512" i="1"/>
  <c r="AD2509" i="1"/>
  <c r="AD2500" i="1"/>
  <c r="AD2508" i="1"/>
  <c r="AD2507" i="1"/>
  <c r="AD2506" i="1"/>
  <c r="AD2505" i="1"/>
  <c r="AD2498" i="1"/>
  <c r="AD2496" i="1"/>
  <c r="AD2495" i="1"/>
  <c r="AD2466" i="1"/>
  <c r="AD2465" i="1"/>
  <c r="AD2457" i="1"/>
  <c r="AD2456" i="1"/>
  <c r="AD2440" i="1"/>
  <c r="AD2480" i="1"/>
  <c r="AD2476" i="1"/>
  <c r="AD2472" i="1"/>
  <c r="AD2463" i="1"/>
  <c r="AD2461" i="1"/>
  <c r="AD2452" i="1"/>
  <c r="AD2442" i="1"/>
  <c r="AD2433" i="1"/>
  <c r="AD2429" i="1"/>
  <c r="AD2422" i="1"/>
  <c r="AD2413" i="1"/>
  <c r="AD2488" i="1"/>
  <c r="AD2489" i="1"/>
  <c r="AD2486" i="1"/>
  <c r="AD2471" i="1"/>
  <c r="AD2460" i="1"/>
  <c r="AD2451" i="1"/>
  <c r="AD2446" i="1"/>
  <c r="AD2439" i="1"/>
  <c r="AD2428" i="1"/>
  <c r="AD2421" i="1"/>
  <c r="AD2418" i="1"/>
  <c r="AD2412" i="1"/>
  <c r="AD2408" i="1"/>
  <c r="AD2409" i="1"/>
  <c r="AD2406" i="1"/>
  <c r="AD2400" i="1"/>
  <c r="AD2401" i="1"/>
  <c r="AD2404" i="1"/>
  <c r="AD2403" i="1"/>
  <c r="AD2402" i="1"/>
  <c r="AD2396" i="1"/>
  <c r="AD2395" i="1"/>
  <c r="AD2392" i="1"/>
  <c r="AD2394" i="1"/>
  <c r="AD2386" i="1"/>
  <c r="AD2385" i="1"/>
  <c r="AD2384" i="1"/>
  <c r="AD2383" i="1"/>
  <c r="AD2382" i="1"/>
  <c r="AD2381" i="1"/>
  <c r="AD2380" i="1"/>
  <c r="AD2379" i="1"/>
  <c r="AD2378" i="1"/>
  <c r="AD2364" i="1"/>
  <c r="AD2359" i="1"/>
  <c r="AD2356" i="1"/>
  <c r="AD2371" i="1"/>
  <c r="AD2369" i="1"/>
  <c r="AD2347" i="1"/>
  <c r="AD2341" i="1"/>
  <c r="AD2336" i="1"/>
  <c r="AD2340" i="1"/>
  <c r="AD2335" i="1"/>
  <c r="AD2337" i="1"/>
  <c r="AD2330" i="1"/>
  <c r="AD2331" i="1"/>
  <c r="AD2333" i="1"/>
  <c r="AD2332" i="1"/>
  <c r="AD2322" i="1"/>
  <c r="AD2321" i="1"/>
  <c r="AD2320" i="1"/>
  <c r="AD2319" i="1"/>
  <c r="AD2300" i="1"/>
  <c r="AD2299" i="1"/>
  <c r="AD2298" i="1"/>
  <c r="AD2297" i="1"/>
  <c r="AD2296" i="1"/>
  <c r="AD2295" i="1"/>
  <c r="AD2294" i="1"/>
  <c r="AD2293" i="1"/>
  <c r="AD2292" i="1"/>
  <c r="AD2291" i="1"/>
  <c r="AD2290" i="1"/>
  <c r="AD2289" i="1"/>
  <c r="AD2288" i="1"/>
  <c r="AD2286" i="1"/>
  <c r="AD2285" i="1"/>
  <c r="AD2284" i="1"/>
  <c r="AD2283" i="1"/>
  <c r="AD2282" i="1"/>
  <c r="AD2281" i="1"/>
  <c r="AD2280" i="1"/>
  <c r="AD2278" i="1"/>
  <c r="AD2277" i="1"/>
  <c r="AD2276" i="1"/>
  <c r="AD2275" i="1"/>
  <c r="AD2274" i="1"/>
  <c r="AD2273" i="1"/>
  <c r="AD2272" i="1"/>
  <c r="AD2267" i="1"/>
  <c r="AD2262" i="1"/>
  <c r="AD2254" i="1"/>
  <c r="AD2253" i="1"/>
  <c r="AD2249" i="1"/>
  <c r="AD2244" i="1"/>
  <c r="AD2241" i="1"/>
  <c r="AD2235" i="1"/>
  <c r="AD2234" i="1"/>
  <c r="AD2233" i="1"/>
  <c r="AD2232" i="1"/>
  <c r="AD2231" i="1"/>
  <c r="AD2230" i="1"/>
  <c r="AD2229" i="1"/>
  <c r="AD2228" i="1"/>
  <c r="AD2227" i="1"/>
  <c r="AD2226" i="1"/>
  <c r="AD2225" i="1"/>
  <c r="AD2224" i="1"/>
  <c r="AD2223" i="1"/>
  <c r="AD2222" i="1"/>
  <c r="AD2221" i="1"/>
  <c r="AD2220" i="1"/>
  <c r="AD2219" i="1"/>
  <c r="AD2218" i="1"/>
  <c r="AD2215" i="1"/>
  <c r="AD2214" i="1"/>
  <c r="AD2213" i="1"/>
  <c r="AD2212" i="1"/>
  <c r="AD2211" i="1"/>
  <c r="AD2210" i="1"/>
  <c r="AD2209" i="1"/>
  <c r="AD2208" i="1"/>
  <c r="AD2207" i="1"/>
  <c r="AD2189" i="1"/>
  <c r="AD2188" i="1"/>
  <c r="AD2187" i="1"/>
  <c r="AD2186" i="1"/>
  <c r="AD2177" i="1"/>
  <c r="AD2176" i="1"/>
  <c r="AD2175" i="1"/>
  <c r="AD2174" i="1"/>
  <c r="AD2170" i="1"/>
  <c r="AD2169" i="1"/>
  <c r="AD2168" i="1"/>
  <c r="AD2161" i="1"/>
  <c r="AD2160" i="1"/>
  <c r="AD2159" i="1"/>
  <c r="AD2158" i="1"/>
  <c r="AD2157" i="1"/>
  <c r="AD2156" i="1"/>
  <c r="AD2150" i="1"/>
  <c r="AD2149" i="1"/>
  <c r="AD2148" i="1"/>
  <c r="AD2147" i="1"/>
  <c r="AD2146" i="1"/>
  <c r="AD2145" i="1"/>
  <c r="AD2126" i="1"/>
  <c r="AD2122" i="1"/>
  <c r="AD2121" i="1"/>
  <c r="AD2120" i="1"/>
  <c r="AD2116" i="1"/>
  <c r="AD2115" i="1"/>
  <c r="AD2114" i="1"/>
  <c r="AD2113" i="1"/>
  <c r="AD2110" i="1"/>
  <c r="AD2109" i="1"/>
  <c r="AD2098" i="1"/>
  <c r="AD2097" i="1"/>
  <c r="AD2096" i="1"/>
  <c r="AD2095" i="1"/>
  <c r="AD2093" i="1"/>
  <c r="AD2092" i="1"/>
  <c r="AD2091" i="1"/>
  <c r="AD2090" i="1"/>
  <c r="AD2089" i="1"/>
  <c r="AD2088" i="1"/>
  <c r="AD2087" i="1"/>
  <c r="AD2086" i="1"/>
  <c r="AD2085" i="1"/>
  <c r="AD2084" i="1"/>
  <c r="AD2083" i="1"/>
  <c r="AD2082" i="1"/>
  <c r="AD2081" i="1"/>
  <c r="AD2080" i="1"/>
  <c r="AD2079" i="1"/>
  <c r="AD2078" i="1"/>
  <c r="AD2077" i="1"/>
  <c r="AD2076" i="1"/>
  <c r="AD2075" i="1"/>
  <c r="AD2074" i="1"/>
  <c r="AD2073" i="1"/>
  <c r="AD2072" i="1"/>
  <c r="AD2071" i="1"/>
  <c r="AD2070" i="1"/>
  <c r="AD2069" i="1"/>
  <c r="AD2068" i="1"/>
  <c r="AD2067" i="1"/>
  <c r="AD2066" i="1"/>
  <c r="AD2065" i="1"/>
  <c r="AD2064" i="1"/>
  <c r="AD2063" i="1"/>
  <c r="AD2062" i="1"/>
  <c r="AD2061" i="1"/>
  <c r="AD2060" i="1"/>
  <c r="AD2059" i="1"/>
  <c r="AD2058" i="1"/>
  <c r="AD2057" i="1"/>
  <c r="AD2052" i="1"/>
  <c r="AD2051" i="1"/>
  <c r="AD2050" i="1"/>
  <c r="AD2049" i="1"/>
  <c r="AD2048" i="1"/>
  <c r="AD2047" i="1"/>
  <c r="AD2046" i="1"/>
  <c r="AD2045" i="1"/>
  <c r="AD2044" i="1"/>
  <c r="AD2043" i="1"/>
  <c r="AD2042" i="1"/>
  <c r="AD2041" i="1"/>
  <c r="AD2040" i="1"/>
  <c r="AD2039" i="1"/>
  <c r="AD2038" i="1"/>
  <c r="AD2037" i="1"/>
  <c r="AD2036" i="1"/>
  <c r="AD2035" i="1"/>
  <c r="AD2034" i="1"/>
  <c r="AD2033" i="1"/>
  <c r="AD2032" i="1"/>
  <c r="AD2031" i="1"/>
  <c r="AD2030" i="1"/>
  <c r="AD2029" i="1"/>
  <c r="AD2028" i="1"/>
  <c r="AD2027" i="1"/>
  <c r="AD2026" i="1"/>
  <c r="AD2025" i="1"/>
  <c r="AD2024" i="1"/>
  <c r="AD2023" i="1"/>
  <c r="AD2022" i="1"/>
  <c r="AD2021" i="1"/>
  <c r="AD2020" i="1"/>
  <c r="AD2019" i="1"/>
  <c r="AD2018" i="1"/>
  <c r="AD2017" i="1"/>
  <c r="AD2006" i="1"/>
  <c r="AD2005" i="1"/>
  <c r="AD2001" i="1"/>
  <c r="AD1996" i="1"/>
  <c r="AD1995" i="1"/>
  <c r="AD1967" i="1"/>
  <c r="AD1966" i="1"/>
  <c r="AD1965" i="1"/>
  <c r="AD1964" i="1"/>
  <c r="AD1963" i="1"/>
  <c r="AD1962" i="1"/>
  <c r="AD1961" i="1"/>
  <c r="AD1960" i="1"/>
  <c r="AD1948" i="1"/>
  <c r="AD1947" i="1"/>
  <c r="AD1946" i="1"/>
  <c r="AD1945" i="1"/>
  <c r="AD1944" i="1"/>
  <c r="AD1943" i="1"/>
  <c r="AD1942" i="1"/>
  <c r="AD1941" i="1"/>
  <c r="AD1935" i="1"/>
  <c r="AD1934" i="1"/>
  <c r="AD1933" i="1"/>
  <c r="AD1932" i="1"/>
  <c r="AD1931" i="1"/>
  <c r="AD1930" i="1"/>
  <c r="AD1929" i="1"/>
  <c r="AD1928" i="1"/>
  <c r="AD1927" i="1"/>
  <c r="AD1926" i="1"/>
  <c r="AD1925" i="1"/>
  <c r="AD1923" i="1"/>
  <c r="AD1922" i="1"/>
  <c r="AD1921" i="1"/>
  <c r="AD1920" i="1"/>
  <c r="AD1919" i="1"/>
  <c r="AD1918" i="1"/>
  <c r="AD1917" i="1"/>
  <c r="AD1916" i="1"/>
  <c r="AD1915" i="1"/>
  <c r="AD1914" i="1"/>
  <c r="AD1913" i="1"/>
  <c r="AD1912" i="1"/>
  <c r="AD1902" i="1"/>
  <c r="AD1901" i="1"/>
  <c r="AD1900" i="1"/>
  <c r="AD1899" i="1"/>
  <c r="AD1898" i="1"/>
  <c r="AD1897" i="1"/>
  <c r="AD1896" i="1"/>
  <c r="AD1895" i="1"/>
  <c r="AD1894" i="1"/>
  <c r="AD1893" i="1"/>
  <c r="AD1892" i="1"/>
  <c r="AD1891" i="1"/>
  <c r="AD1890" i="1"/>
  <c r="AD1889" i="1"/>
  <c r="AD1885" i="1"/>
  <c r="AD1884" i="1"/>
  <c r="AD1883" i="1"/>
  <c r="AD1882" i="1"/>
  <c r="AD1881" i="1"/>
  <c r="AD1880" i="1"/>
  <c r="AD1879" i="1"/>
  <c r="AD1878" i="1"/>
  <c r="AD1877" i="1"/>
  <c r="AD1876" i="1"/>
  <c r="AD1875" i="1"/>
  <c r="AD1874" i="1"/>
  <c r="AD1873" i="1"/>
  <c r="AD1872" i="1"/>
  <c r="AD1871" i="1"/>
  <c r="AD1870" i="1"/>
  <c r="AD1868" i="1"/>
  <c r="AD1867" i="1"/>
  <c r="AD1866" i="1"/>
  <c r="AD1865" i="1"/>
  <c r="AD1863" i="1"/>
  <c r="AD1862" i="1"/>
  <c r="AD1861" i="1"/>
  <c r="AD1860" i="1"/>
  <c r="AD1859" i="1"/>
  <c r="AD1858" i="1"/>
  <c r="AD1857" i="1"/>
  <c r="AD1856" i="1"/>
  <c r="AD1855" i="1"/>
  <c r="AD1854" i="1"/>
  <c r="AD1853" i="1"/>
  <c r="AD1852" i="1"/>
  <c r="AD1851" i="1"/>
  <c r="AD1850" i="1"/>
  <c r="AD1848" i="1"/>
  <c r="AD1847" i="1"/>
  <c r="AD1817" i="1"/>
  <c r="AD1816" i="1"/>
  <c r="AD1815" i="1"/>
  <c r="AD1814" i="1"/>
  <c r="AD1813" i="1"/>
  <c r="AD1812" i="1"/>
  <c r="AD1811" i="1"/>
  <c r="AD1810" i="1"/>
  <c r="AD1809" i="1"/>
  <c r="AD1808" i="1"/>
  <c r="AD1807" i="1"/>
  <c r="AD1806" i="1"/>
  <c r="AD1805" i="1"/>
  <c r="AD1804" i="1"/>
  <c r="AD1803" i="1"/>
  <c r="AD1802" i="1"/>
  <c r="AD1801" i="1"/>
  <c r="AD1800" i="1"/>
  <c r="AD1799" i="1"/>
  <c r="AD1798" i="1"/>
  <c r="AD1797" i="1"/>
  <c r="AD1796" i="1"/>
  <c r="AD1795" i="1"/>
  <c r="AD1794" i="1"/>
  <c r="AD1793" i="1"/>
  <c r="AD1792" i="1"/>
  <c r="AD1791" i="1"/>
  <c r="AD1790" i="1"/>
  <c r="AD1789" i="1"/>
  <c r="AD1788" i="1"/>
  <c r="AD1787" i="1"/>
  <c r="AD1786" i="1"/>
  <c r="AD1785" i="1"/>
  <c r="AD1784" i="1"/>
  <c r="AD1783" i="1"/>
  <c r="AD1782" i="1"/>
  <c r="AD1781" i="1"/>
  <c r="AD1780" i="1"/>
  <c r="AD1779" i="1"/>
  <c r="AD1778" i="1"/>
  <c r="AD1777" i="1"/>
  <c r="AD1776" i="1"/>
  <c r="AD1775" i="1"/>
  <c r="AD1774" i="1"/>
  <c r="AD1773" i="1"/>
  <c r="AD1772" i="1"/>
  <c r="AD1767" i="1"/>
  <c r="AD1766" i="1"/>
  <c r="AD1765" i="1"/>
  <c r="AD1764" i="1"/>
  <c r="AD1757" i="1"/>
  <c r="AD1756" i="1"/>
  <c r="AD1755" i="1"/>
  <c r="AD1754" i="1"/>
  <c r="AD1753" i="1"/>
  <c r="AD1752" i="1"/>
  <c r="AD1750" i="1"/>
  <c r="AD1703" i="1"/>
  <c r="AD1702" i="1"/>
  <c r="AD1701" i="1"/>
  <c r="AD1700" i="1"/>
  <c r="AD1698" i="1"/>
  <c r="AD1697" i="1"/>
  <c r="AD1696" i="1"/>
  <c r="AD1694" i="1"/>
  <c r="AD1693" i="1"/>
  <c r="AD1691" i="1"/>
  <c r="AD1690" i="1"/>
  <c r="AD1689" i="1"/>
  <c r="AD1688" i="1"/>
  <c r="AD1687" i="1"/>
  <c r="AD1686" i="1"/>
  <c r="AD1685" i="1"/>
  <c r="AD1684" i="1"/>
  <c r="AD1683" i="1"/>
  <c r="AD1682" i="1"/>
  <c r="AD1681" i="1"/>
  <c r="AD1680" i="1"/>
  <c r="AD1679" i="1"/>
  <c r="AD1678" i="1"/>
  <c r="AD1677" i="1"/>
  <c r="AD1676" i="1"/>
  <c r="AD1675" i="1"/>
  <c r="AD1674" i="1"/>
  <c r="AD1673" i="1"/>
  <c r="AD1672" i="1"/>
  <c r="AD1671" i="1"/>
  <c r="AD1670" i="1"/>
  <c r="AD1669" i="1"/>
  <c r="AD1668" i="1"/>
  <c r="AD1667" i="1"/>
  <c r="AD1666" i="1"/>
  <c r="AD1665" i="1"/>
  <c r="AD1664" i="1"/>
  <c r="AD1663" i="1"/>
  <c r="AD1662" i="1"/>
  <c r="AD1661" i="1"/>
  <c r="AD1660" i="1"/>
  <c r="AD1659" i="1"/>
  <c r="AD1658" i="1"/>
  <c r="AD1657" i="1"/>
  <c r="AD1656" i="1"/>
  <c r="AD1655" i="1"/>
  <c r="AD1654" i="1"/>
  <c r="AD1653" i="1"/>
  <c r="AD1652" i="1"/>
  <c r="AD1651" i="1"/>
  <c r="AD1650" i="1"/>
  <c r="AD1649" i="1"/>
  <c r="AD1648" i="1"/>
  <c r="AD1647" i="1"/>
  <c r="AD1646" i="1"/>
  <c r="AD1645" i="1"/>
  <c r="AD1644" i="1"/>
  <c r="AD1643" i="1"/>
  <c r="AD1642" i="1"/>
  <c r="AD1641" i="1"/>
  <c r="AD1640" i="1"/>
  <c r="AD1639" i="1"/>
  <c r="AD1638" i="1"/>
  <c r="AD1637" i="1"/>
  <c r="AD1636" i="1"/>
  <c r="AD1635" i="1"/>
  <c r="AD1634" i="1"/>
  <c r="AD1633" i="1"/>
  <c r="AD1632" i="1"/>
  <c r="AD1631" i="1"/>
  <c r="AD1630" i="1"/>
  <c r="AD1629" i="1"/>
  <c r="AD1628" i="1"/>
  <c r="AD1627" i="1"/>
  <c r="AD1625" i="1"/>
  <c r="AD1624" i="1"/>
  <c r="AD1623" i="1"/>
  <c r="AD1622" i="1"/>
  <c r="AD1621" i="1"/>
  <c r="AD1620" i="1"/>
  <c r="AD1619" i="1"/>
  <c r="AD1618" i="1"/>
  <c r="AD1617" i="1"/>
  <c r="AD1616" i="1"/>
  <c r="AD1615" i="1"/>
  <c r="AD1613" i="1"/>
  <c r="AD1612" i="1"/>
  <c r="AD1611" i="1"/>
  <c r="AD1610" i="1"/>
  <c r="AD1609" i="1"/>
  <c r="AD1608" i="1"/>
  <c r="AD1606" i="1"/>
  <c r="AD1605" i="1"/>
  <c r="AD1604" i="1"/>
  <c r="AD1603" i="1"/>
  <c r="AD1602" i="1"/>
  <c r="AD1601" i="1"/>
  <c r="AD1600" i="1"/>
  <c r="AD1599" i="1"/>
  <c r="AD1598" i="1"/>
  <c r="AD1596" i="1"/>
  <c r="AD1595" i="1"/>
  <c r="AD1594" i="1"/>
  <c r="AD1593" i="1"/>
  <c r="AD1591" i="1"/>
  <c r="AD1590" i="1"/>
  <c r="AD1589" i="1"/>
  <c r="AD1588" i="1"/>
  <c r="AD1587" i="1"/>
  <c r="AD1586" i="1"/>
  <c r="AD1585" i="1"/>
  <c r="AD1584" i="1"/>
  <c r="AD1583" i="1"/>
  <c r="AD1582" i="1"/>
  <c r="AD1581" i="1"/>
  <c r="AD1580" i="1"/>
  <c r="AD1579" i="1"/>
  <c r="AD1578" i="1"/>
  <c r="AD1577" i="1"/>
  <c r="AD1576" i="1"/>
  <c r="AD1575" i="1"/>
  <c r="AD1574" i="1"/>
  <c r="AD1573" i="1"/>
  <c r="AD1572" i="1"/>
  <c r="AD1571" i="1"/>
  <c r="AD1570" i="1"/>
  <c r="AD1565" i="1"/>
  <c r="AD1564" i="1"/>
  <c r="AD1563" i="1"/>
  <c r="AD1562" i="1"/>
  <c r="AD1559" i="1"/>
  <c r="AD1558" i="1"/>
  <c r="AD1557" i="1"/>
  <c r="AD1556" i="1"/>
  <c r="AD1555" i="1"/>
  <c r="AD1554" i="1"/>
  <c r="AD1553" i="1"/>
  <c r="AD1552" i="1"/>
  <c r="AD1551" i="1"/>
  <c r="AD1550" i="1"/>
  <c r="AD1549" i="1"/>
  <c r="AD1548" i="1"/>
  <c r="AD1547" i="1"/>
  <c r="AD1546" i="1"/>
  <c r="AD1545" i="1"/>
  <c r="AD1544" i="1"/>
  <c r="AD1543" i="1"/>
  <c r="AD1542" i="1"/>
  <c r="AD1541" i="1"/>
  <c r="AD1540" i="1"/>
  <c r="AD1539" i="1"/>
  <c r="AD1538" i="1"/>
  <c r="AD1537" i="1"/>
  <c r="AD1536" i="1"/>
  <c r="AD1535" i="1"/>
  <c r="AD1534" i="1"/>
  <c r="AD1533" i="1"/>
  <c r="AD1532" i="1"/>
  <c r="AD1531" i="1"/>
  <c r="AD1530" i="1"/>
  <c r="AD1529" i="1"/>
  <c r="AD1528" i="1"/>
  <c r="AD1527" i="1"/>
  <c r="AD1526" i="1"/>
  <c r="AD1525" i="1"/>
  <c r="AD1524" i="1"/>
  <c r="AD1523" i="1"/>
  <c r="AD1521" i="1"/>
  <c r="AD1520" i="1"/>
  <c r="AD1519" i="1"/>
  <c r="AD1517" i="1"/>
  <c r="AD1516" i="1"/>
  <c r="AD1515" i="1"/>
  <c r="AD1514" i="1"/>
  <c r="AD1513" i="1"/>
  <c r="AD1512" i="1"/>
  <c r="AD1511" i="1"/>
  <c r="AD1510" i="1"/>
  <c r="AD1509" i="1"/>
  <c r="AD1508" i="1"/>
  <c r="AD1507" i="1"/>
  <c r="AD1506" i="1"/>
  <c r="AD1505" i="1"/>
  <c r="AD1504" i="1"/>
  <c r="AD1503" i="1"/>
  <c r="AD1502" i="1"/>
  <c r="AD1500" i="1"/>
  <c r="AD1499" i="1"/>
  <c r="AD1498" i="1"/>
  <c r="AD1497" i="1"/>
  <c r="AD1496" i="1"/>
  <c r="AD1495" i="1"/>
  <c r="AD1494" i="1"/>
  <c r="AD1493" i="1"/>
  <c r="AD1492" i="1"/>
  <c r="AD1491" i="1"/>
  <c r="AD1489" i="1"/>
  <c r="AD1488" i="1"/>
  <c r="AD1487" i="1"/>
  <c r="AD1486" i="1"/>
  <c r="AD1485" i="1"/>
  <c r="AD1484" i="1"/>
  <c r="AD1483" i="1"/>
  <c r="AD1482" i="1"/>
  <c r="AD1481" i="1"/>
  <c r="AD1480" i="1"/>
  <c r="AD1479" i="1"/>
  <c r="AD1478" i="1"/>
  <c r="AD1477" i="1"/>
  <c r="AD1476" i="1"/>
  <c r="AD1475" i="1"/>
  <c r="AD1474" i="1"/>
  <c r="AD1473" i="1"/>
  <c r="AD1472" i="1"/>
  <c r="AD1471" i="1"/>
  <c r="AD1470" i="1"/>
  <c r="AD1469" i="1"/>
  <c r="AD1468" i="1"/>
  <c r="AD1467" i="1"/>
  <c r="AD1464" i="1"/>
  <c r="AD1463" i="1"/>
  <c r="AD1462" i="1"/>
  <c r="AD1461" i="1"/>
  <c r="AD1460" i="1"/>
  <c r="AD1459" i="1"/>
  <c r="AD1458" i="1"/>
  <c r="AD1457" i="1"/>
  <c r="AD1456" i="1"/>
  <c r="AD1455" i="1"/>
  <c r="AD1454" i="1"/>
  <c r="AD1453" i="1"/>
  <c r="AD1452" i="1"/>
  <c r="AD1451" i="1"/>
  <c r="AD1450" i="1"/>
  <c r="AD1449" i="1"/>
  <c r="AD1448" i="1"/>
  <c r="AD1447" i="1"/>
  <c r="AD1446" i="1"/>
  <c r="AD1445" i="1"/>
  <c r="AD1444" i="1"/>
  <c r="AD1443" i="1"/>
  <c r="AD1442" i="1"/>
  <c r="AD1441" i="1"/>
  <c r="AD1440" i="1"/>
  <c r="AD1439" i="1"/>
  <c r="AD1438" i="1"/>
  <c r="AD1437" i="1"/>
  <c r="AD1436" i="1"/>
  <c r="AD1435" i="1"/>
  <c r="AD1434" i="1"/>
  <c r="AD1433" i="1"/>
  <c r="AD1432" i="1"/>
  <c r="AD1431" i="1"/>
  <c r="AD1430" i="1"/>
  <c r="AD1429" i="1"/>
  <c r="AD1428" i="1"/>
  <c r="AD1427" i="1"/>
  <c r="AD1426" i="1"/>
  <c r="AD1425" i="1"/>
  <c r="AD1424" i="1"/>
  <c r="AD1422" i="1"/>
  <c r="AD1421" i="1"/>
  <c r="AD1420" i="1"/>
  <c r="AD1419" i="1"/>
  <c r="AD1418" i="1"/>
  <c r="AD1417" i="1"/>
  <c r="AD1416" i="1"/>
  <c r="AD1415" i="1"/>
  <c r="AD1414" i="1"/>
  <c r="AD1413" i="1"/>
  <c r="AD1412" i="1"/>
  <c r="AD1411" i="1"/>
  <c r="AD1410" i="1"/>
  <c r="AD1409" i="1"/>
  <c r="AD1408" i="1"/>
  <c r="AD1407" i="1"/>
  <c r="AD1406" i="1"/>
  <c r="AD1405" i="1"/>
  <c r="AD1404" i="1"/>
  <c r="AD1403" i="1"/>
  <c r="AD1402" i="1"/>
  <c r="AD1401" i="1"/>
  <c r="AD1400" i="1"/>
  <c r="AD1399" i="1"/>
  <c r="AD1398" i="1"/>
  <c r="AD1397" i="1"/>
  <c r="AD1396" i="1"/>
  <c r="AD1395" i="1"/>
  <c r="AD1394" i="1"/>
  <c r="AD1393" i="1"/>
  <c r="AD1392" i="1"/>
  <c r="AD1391" i="1"/>
  <c r="AD1390" i="1"/>
  <c r="AD1389" i="1"/>
  <c r="AD1388" i="1"/>
  <c r="AD1387" i="1"/>
  <c r="AD1386" i="1"/>
  <c r="AD1385" i="1"/>
  <c r="AD1384" i="1"/>
  <c r="AD1383" i="1"/>
  <c r="AD1382" i="1"/>
  <c r="AD1381" i="1"/>
  <c r="AD1380" i="1"/>
  <c r="AD1379" i="1"/>
  <c r="AD1378" i="1"/>
  <c r="AD1377" i="1"/>
  <c r="AD1376" i="1"/>
  <c r="AD1375" i="1"/>
  <c r="AD1373" i="1"/>
  <c r="AD1372" i="1"/>
  <c r="AD1371" i="1"/>
  <c r="AD1370" i="1"/>
  <c r="AD1369" i="1"/>
  <c r="AD1368" i="1"/>
  <c r="AD1367" i="1"/>
  <c r="AD1366" i="1"/>
  <c r="AD1365" i="1"/>
  <c r="AD1364" i="1"/>
  <c r="AD1362" i="1"/>
  <c r="AD1361" i="1"/>
  <c r="AD1360" i="1"/>
  <c r="AD1359" i="1"/>
  <c r="AD1358" i="1"/>
  <c r="AD1357" i="1"/>
  <c r="AD1356" i="1"/>
  <c r="AD1355" i="1"/>
  <c r="AD1354" i="1"/>
  <c r="AD1353" i="1"/>
  <c r="AD1352" i="1"/>
  <c r="AD1350" i="1"/>
  <c r="AD1349" i="1"/>
  <c r="AD1348" i="1"/>
  <c r="AD1347" i="1"/>
  <c r="AD1346" i="1"/>
  <c r="AD1345" i="1"/>
  <c r="AD1344" i="1"/>
  <c r="AD1343" i="1"/>
  <c r="AD1342" i="1"/>
  <c r="AD1341" i="1"/>
  <c r="AD1340" i="1"/>
  <c r="AD1339" i="1"/>
  <c r="AD1338" i="1"/>
  <c r="AD1337" i="1"/>
  <c r="AD1336" i="1"/>
  <c r="AD1335" i="1"/>
  <c r="AD1334" i="1"/>
  <c r="AD1333" i="1"/>
  <c r="AD1332" i="1"/>
  <c r="AD1331" i="1"/>
  <c r="AD1330" i="1"/>
  <c r="AD1329" i="1"/>
  <c r="AD1328" i="1"/>
  <c r="AD1327" i="1"/>
  <c r="AD1326" i="1"/>
  <c r="AD1325" i="1"/>
  <c r="AD1324" i="1"/>
  <c r="AD1323" i="1"/>
  <c r="AD1322" i="1"/>
  <c r="AD1321" i="1"/>
  <c r="AD1320" i="1"/>
  <c r="AD1319" i="1"/>
  <c r="AD1318" i="1"/>
  <c r="AD1317" i="1"/>
  <c r="AD1316" i="1"/>
  <c r="AD1315" i="1"/>
  <c r="AD1314" i="1"/>
  <c r="AD1313" i="1"/>
  <c r="AD1312" i="1"/>
  <c r="AD1311" i="1"/>
  <c r="AD1310" i="1"/>
  <c r="AD1309" i="1"/>
  <c r="AD1308" i="1"/>
  <c r="AD1307" i="1"/>
  <c r="AD1306" i="1"/>
  <c r="AD1305" i="1"/>
  <c r="AD1304" i="1"/>
  <c r="AD1303" i="1"/>
  <c r="AD1302" i="1"/>
  <c r="AD1301" i="1"/>
  <c r="AD1300" i="1"/>
  <c r="AD1299" i="1"/>
  <c r="AD1297" i="1"/>
  <c r="AD1296" i="1"/>
  <c r="AD1295" i="1"/>
  <c r="AD1294" i="1"/>
  <c r="AD1293" i="1"/>
  <c r="AD1292" i="1"/>
  <c r="AD1291" i="1"/>
  <c r="AD1290" i="1"/>
  <c r="AD1289" i="1"/>
  <c r="AD1288" i="1"/>
  <c r="AD1287" i="1"/>
  <c r="AD1286" i="1"/>
  <c r="AD1285" i="1"/>
  <c r="AD1284" i="1"/>
  <c r="AD1283" i="1"/>
  <c r="AD1282" i="1"/>
  <c r="AD1281" i="1"/>
  <c r="AD1280" i="1"/>
  <c r="AD1279" i="1"/>
  <c r="AD1278" i="1"/>
  <c r="AD1277" i="1"/>
  <c r="AD1276" i="1"/>
  <c r="AD1275" i="1"/>
  <c r="AD1274" i="1"/>
  <c r="AD1273" i="1"/>
  <c r="AD1272" i="1"/>
  <c r="AD1271" i="1"/>
  <c r="AD1270" i="1"/>
  <c r="AD1269" i="1"/>
  <c r="AD1268" i="1"/>
  <c r="AD1267" i="1"/>
  <c r="AD1266" i="1"/>
  <c r="AD1265" i="1"/>
  <c r="AD1264" i="1"/>
  <c r="AD1263" i="1"/>
  <c r="AD1262" i="1"/>
  <c r="AD1261" i="1"/>
  <c r="AD1260" i="1"/>
  <c r="AD1259" i="1"/>
  <c r="AD1258" i="1"/>
  <c r="AD1257" i="1"/>
  <c r="AD1256" i="1"/>
  <c r="AD1255" i="1"/>
  <c r="AD1254" i="1"/>
  <c r="AD1253" i="1"/>
  <c r="AD1252" i="1"/>
  <c r="AD1251" i="1"/>
  <c r="AD1250" i="1"/>
  <c r="AD1249" i="1"/>
  <c r="AD1248" i="1"/>
  <c r="AD1247" i="1"/>
  <c r="AD1246" i="1"/>
  <c r="AD1245" i="1"/>
  <c r="AD1244" i="1"/>
  <c r="AD1243" i="1"/>
  <c r="AD1242" i="1"/>
  <c r="AD1241" i="1"/>
  <c r="AD1240" i="1"/>
  <c r="AD1239" i="1"/>
  <c r="AD1238" i="1"/>
  <c r="AD1237" i="1"/>
  <c r="AD1235" i="1"/>
  <c r="AD1233" i="1"/>
  <c r="AD1232" i="1"/>
  <c r="AD1231" i="1"/>
  <c r="AD1230" i="1"/>
  <c r="AD1229" i="1"/>
  <c r="AD1228" i="1"/>
  <c r="AD1227" i="1"/>
  <c r="AD1226" i="1"/>
  <c r="AD1225" i="1"/>
  <c r="AD1224" i="1"/>
  <c r="AD1223" i="1"/>
  <c r="AD1222" i="1"/>
  <c r="AD1221" i="1"/>
  <c r="AD1220" i="1"/>
  <c r="AD1219" i="1"/>
  <c r="AD1218" i="1"/>
  <c r="AD1217" i="1"/>
  <c r="AD1216" i="1"/>
  <c r="AD1215" i="1"/>
  <c r="AD1214" i="1"/>
  <c r="AD1213" i="1"/>
  <c r="AD1212" i="1"/>
  <c r="AD1211" i="1"/>
  <c r="AD1210" i="1"/>
  <c r="AD1209" i="1"/>
  <c r="AD1208" i="1"/>
  <c r="AD1207" i="1"/>
  <c r="AD1206" i="1"/>
  <c r="AD1205" i="1"/>
  <c r="AD1204" i="1"/>
  <c r="AD1203" i="1"/>
  <c r="AD1202" i="1"/>
  <c r="AD1201" i="1"/>
  <c r="AD1200" i="1"/>
  <c r="AD1199" i="1"/>
  <c r="AD1198" i="1"/>
  <c r="AD1197" i="1"/>
  <c r="AD1196" i="1"/>
  <c r="AD1195" i="1"/>
  <c r="AD1194" i="1"/>
  <c r="AD1193" i="1"/>
  <c r="AD1192" i="1"/>
  <c r="AD1191" i="1"/>
  <c r="AD1190" i="1"/>
  <c r="AD1189" i="1"/>
  <c r="AD1188" i="1"/>
  <c r="AD1187" i="1"/>
  <c r="AD1186" i="1"/>
  <c r="AD1185" i="1"/>
  <c r="AD1184" i="1"/>
  <c r="AD1183" i="1"/>
  <c r="AD1182" i="1"/>
  <c r="AD1181" i="1"/>
  <c r="AD1180" i="1"/>
  <c r="AD1179" i="1"/>
  <c r="AD1178" i="1"/>
  <c r="AD1177" i="1"/>
  <c r="AD2172" i="1"/>
  <c r="AD1993" i="1"/>
  <c r="AD1990" i="1"/>
  <c r="AD1939" i="1"/>
  <c r="AD1938" i="1"/>
  <c r="AD1937" i="1"/>
  <c r="AD1936" i="1"/>
  <c r="AD2199" i="1"/>
  <c r="AD2198" i="1"/>
  <c r="AD2197" i="1"/>
  <c r="AD2171" i="1"/>
  <c r="AD2140" i="1"/>
  <c r="AD2139" i="1"/>
  <c r="AD2112" i="1"/>
  <c r="AD2111" i="1"/>
  <c r="AD2094" i="1"/>
  <c r="AD1992" i="1"/>
  <c r="AD1989" i="1"/>
  <c r="AD1969" i="1"/>
  <c r="AD1968" i="1"/>
  <c r="AD1940" i="1"/>
  <c r="AD1831" i="1"/>
  <c r="AD1828" i="1"/>
  <c r="AD1827" i="1"/>
  <c r="AD1826" i="1"/>
  <c r="AD1825" i="1"/>
  <c r="AD1824" i="1"/>
  <c r="AD1819" i="1"/>
  <c r="AD1818" i="1"/>
  <c r="AD1705" i="1"/>
  <c r="AD1704" i="1"/>
  <c r="AD2266" i="1"/>
  <c r="AD2258" i="1"/>
  <c r="AD2257" i="1"/>
  <c r="AD2251" i="1"/>
  <c r="AD2238" i="1"/>
  <c r="AD2180" i="1"/>
  <c r="AD2144" i="1"/>
  <c r="AD2143" i="1"/>
  <c r="AD2142" i="1"/>
  <c r="AD2141" i="1"/>
  <c r="AD2119" i="1"/>
  <c r="AD2117" i="1"/>
  <c r="AD2106" i="1"/>
  <c r="AD2105" i="1"/>
  <c r="AD2104" i="1"/>
  <c r="AD2103" i="1"/>
  <c r="AD2102" i="1"/>
  <c r="AD2101" i="1"/>
  <c r="AD2100" i="1"/>
  <c r="AD2099" i="1"/>
  <c r="AD1911" i="1"/>
  <c r="AD1950" i="1"/>
  <c r="AD1869" i="1"/>
  <c r="AD2053" i="1"/>
  <c r="AD1771" i="1"/>
  <c r="AD1770" i="1"/>
  <c r="AD1769" i="1"/>
  <c r="AD1768" i="1"/>
  <c r="AD1728" i="1"/>
  <c r="AD1727" i="1"/>
  <c r="AD1726" i="1"/>
  <c r="AD1725" i="1"/>
  <c r="AD1715" i="1"/>
  <c r="AD1714" i="1"/>
  <c r="AD1713" i="1"/>
  <c r="AD1712" i="1"/>
  <c r="AD1709" i="1"/>
  <c r="AD1708" i="1"/>
  <c r="AD1607" i="1"/>
  <c r="AD1561" i="1"/>
  <c r="AD1560" i="1"/>
  <c r="AD1518" i="1"/>
  <c r="AD1423" i="1"/>
  <c r="AD2287" i="1"/>
  <c r="AD2270" i="1"/>
  <c r="AD2260" i="1"/>
  <c r="AD2240" i="1"/>
  <c r="AD2239" i="1"/>
  <c r="AD2217" i="1"/>
  <c r="AD2206" i="1"/>
  <c r="AD2204" i="1"/>
  <c r="AD2203" i="1"/>
  <c r="AD2194" i="1"/>
  <c r="AD2193" i="1"/>
  <c r="AD2185" i="1"/>
  <c r="AD2182" i="1"/>
  <c r="AD2181" i="1"/>
  <c r="AD2179" i="1"/>
  <c r="AD2153" i="1"/>
  <c r="AD2152" i="1"/>
  <c r="AD2151" i="1"/>
  <c r="AD2132" i="1"/>
  <c r="AD2131" i="1"/>
  <c r="AD2130" i="1"/>
  <c r="AD2129" i="1"/>
  <c r="AD2125" i="1"/>
  <c r="AD2124" i="1"/>
  <c r="AD2123" i="1"/>
  <c r="AD2118" i="1"/>
  <c r="AD2108" i="1"/>
  <c r="AD2107" i="1"/>
  <c r="AD2012" i="1"/>
  <c r="AD2011" i="1"/>
  <c r="AD2010" i="1"/>
  <c r="AD2009" i="1"/>
  <c r="AD1991" i="1"/>
  <c r="AD1959" i="1"/>
  <c r="AD1958" i="1"/>
  <c r="AD1957" i="1"/>
  <c r="AD1956" i="1"/>
  <c r="AD1949" i="1"/>
  <c r="AD1909" i="1"/>
  <c r="AD1888" i="1"/>
  <c r="AD1887" i="1"/>
  <c r="AD1763" i="1"/>
  <c r="AD1762" i="1"/>
  <c r="AD1761" i="1"/>
  <c r="AD1760" i="1"/>
  <c r="AD1759" i="1"/>
  <c r="AD1758" i="1"/>
  <c r="AD1740" i="1"/>
  <c r="AD1739" i="1"/>
  <c r="AD1738" i="1"/>
  <c r="AD1737" i="1"/>
  <c r="AD1501" i="1"/>
  <c r="AD1374" i="1"/>
  <c r="AD1363" i="1"/>
  <c r="AD1234" i="1"/>
  <c r="AD1174" i="1"/>
  <c r="AD1166" i="1"/>
  <c r="AD1165" i="1"/>
  <c r="AD1168" i="1"/>
  <c r="AD1167" i="1"/>
  <c r="AD1157" i="1"/>
  <c r="AD1158" i="1"/>
  <c r="AD1148" i="1"/>
  <c r="AD1147" i="1"/>
  <c r="AD1156" i="1"/>
  <c r="AD1154" i="1"/>
  <c r="AD1155" i="1"/>
  <c r="AD1153" i="1"/>
  <c r="AD1141" i="1"/>
  <c r="AD1140" i="1"/>
  <c r="AD1139" i="1"/>
  <c r="AD1138" i="1"/>
  <c r="AD1137" i="1"/>
  <c r="AD1136" i="1"/>
  <c r="AD1125" i="1"/>
  <c r="AD1124" i="1"/>
  <c r="AD1127" i="1"/>
  <c r="AD1126" i="1"/>
  <c r="AD1135" i="1"/>
  <c r="AD1134" i="1"/>
  <c r="AD1129" i="1"/>
  <c r="AD1128" i="1"/>
  <c r="AD1122" i="1"/>
  <c r="AD1121" i="1"/>
  <c r="AD1120" i="1"/>
  <c r="AD1119" i="1"/>
  <c r="AD1118" i="1"/>
  <c r="AD1116" i="1"/>
  <c r="AD1115" i="1"/>
  <c r="AD1112" i="1"/>
  <c r="AD1111" i="1"/>
  <c r="AD1110" i="1"/>
  <c r="AD1109" i="1"/>
  <c r="AD1107" i="1"/>
  <c r="AD1106" i="1"/>
  <c r="AD1105" i="1"/>
  <c r="AD1091" i="1"/>
  <c r="AD1079" i="1"/>
  <c r="AD1078" i="1"/>
  <c r="AD1077" i="1"/>
  <c r="AD1075" i="1"/>
  <c r="AD1074" i="1"/>
  <c r="AD1073" i="1"/>
  <c r="AD1072" i="1"/>
  <c r="AD1071" i="1"/>
  <c r="AD1070" i="1"/>
  <c r="AD1069" i="1"/>
  <c r="AD1068" i="1"/>
  <c r="AD1061" i="1"/>
  <c r="AD1055" i="1"/>
  <c r="AD1054" i="1"/>
  <c r="AD1076" i="1"/>
  <c r="AD1053" i="1"/>
  <c r="AD1052" i="1"/>
  <c r="AD1051" i="1"/>
  <c r="AD1103" i="1"/>
  <c r="AD1066" i="1"/>
  <c r="AD1108" i="1"/>
  <c r="AD1102" i="1"/>
  <c r="AD1067" i="1"/>
  <c r="AD1117" i="1"/>
  <c r="AD1114" i="1"/>
  <c r="AD1113" i="1"/>
  <c r="AD1065" i="1"/>
  <c r="AD1064" i="1"/>
  <c r="AD1049" i="1"/>
  <c r="AD1050" i="1"/>
  <c r="AD1043" i="1"/>
  <c r="AD1042" i="1"/>
  <c r="AD1041" i="1"/>
  <c r="AD1040" i="1"/>
  <c r="AD1039" i="1"/>
  <c r="AD1038" i="1"/>
  <c r="AD1024" i="1"/>
  <c r="AD1017" i="1"/>
  <c r="AD1009" i="1"/>
  <c r="AD1023" i="1"/>
  <c r="AD1016" i="1"/>
  <c r="AD1008" i="1"/>
  <c r="AD1001" i="1"/>
  <c r="AD1000" i="1"/>
  <c r="AD1037" i="1"/>
  <c r="AD1020" i="1"/>
  <c r="AD1019" i="1"/>
  <c r="AD1014" i="1"/>
  <c r="AD1032" i="1"/>
  <c r="AD1028" i="1"/>
  <c r="AD1013" i="1"/>
  <c r="AD1031" i="1"/>
  <c r="AD1030" i="1"/>
  <c r="AD999" i="1"/>
  <c r="AD1027" i="1"/>
  <c r="AD1015" i="1"/>
  <c r="AD1029" i="1"/>
  <c r="AD1002" i="1"/>
  <c r="AD998" i="1"/>
  <c r="AD997" i="1"/>
  <c r="AD995" i="1"/>
  <c r="AD994" i="1"/>
  <c r="AD988" i="1"/>
  <c r="AD985" i="1"/>
  <c r="AD989" i="1"/>
  <c r="AD986" i="1"/>
  <c r="AD982" i="1"/>
  <c r="AD981" i="1"/>
  <c r="AD979" i="1"/>
  <c r="AD978" i="1"/>
  <c r="AD975" i="1"/>
  <c r="AD974" i="1"/>
  <c r="AD969" i="1"/>
  <c r="AD968" i="1"/>
  <c r="AD971" i="1"/>
  <c r="AD970" i="1"/>
  <c r="AD973" i="1"/>
  <c r="AD963" i="1"/>
  <c r="AD962" i="1"/>
  <c r="AD961" i="1"/>
  <c r="AD960" i="1"/>
  <c r="AD967" i="1"/>
  <c r="AD964" i="1"/>
  <c r="AD965" i="1"/>
  <c r="AD959" i="1"/>
  <c r="AD958" i="1"/>
  <c r="AD957" i="1"/>
  <c r="AD956" i="1"/>
  <c r="AD955" i="1"/>
  <c r="AD954" i="1"/>
  <c r="AD953" i="1"/>
  <c r="AD951" i="1"/>
  <c r="AD952" i="1"/>
  <c r="AD950" i="1"/>
  <c r="AD945" i="1"/>
  <c r="AD940" i="1"/>
  <c r="AD939" i="1"/>
  <c r="AD927" i="1"/>
  <c r="AD926" i="1"/>
  <c r="AD931" i="1"/>
  <c r="AD930" i="1"/>
  <c r="AD923" i="1"/>
  <c r="AD922" i="1"/>
  <c r="AD921" i="1"/>
  <c r="AD918" i="1"/>
  <c r="AD908" i="1"/>
  <c r="AD912" i="1"/>
  <c r="AD906" i="1"/>
  <c r="AD920" i="1"/>
  <c r="AD911" i="1"/>
  <c r="AD910" i="1"/>
  <c r="AD901" i="1"/>
  <c r="AD902" i="1"/>
  <c r="AD899" i="1"/>
  <c r="AD898" i="1"/>
  <c r="AD893" i="1"/>
  <c r="AD886" i="1"/>
  <c r="AD887" i="1"/>
  <c r="AD880" i="1"/>
  <c r="AD876" i="1"/>
  <c r="AD875" i="1"/>
  <c r="AD878" i="1"/>
  <c r="AD877" i="1"/>
  <c r="AD872" i="1"/>
  <c r="AD874" i="1"/>
  <c r="AD869" i="1"/>
  <c r="AD866" i="1"/>
  <c r="AD868" i="1"/>
  <c r="AD862" i="1"/>
  <c r="AD860" i="1"/>
  <c r="AD858" i="1"/>
  <c r="AD861" i="1"/>
  <c r="AD859" i="1"/>
  <c r="AD856" i="1"/>
  <c r="AD857" i="1"/>
  <c r="AD855" i="1"/>
  <c r="AD853" i="1"/>
  <c r="AD841" i="1"/>
  <c r="AD840" i="1"/>
  <c r="AD839" i="1"/>
  <c r="AD838" i="1"/>
  <c r="AD836" i="1"/>
  <c r="AD835" i="1"/>
  <c r="AD834" i="1"/>
  <c r="AD833" i="1"/>
  <c r="AD832" i="1"/>
  <c r="AD831" i="1"/>
  <c r="AD830" i="1"/>
  <c r="AD828" i="1"/>
  <c r="AD826" i="1"/>
  <c r="AD810" i="1"/>
  <c r="AD809" i="1"/>
  <c r="AD807" i="1"/>
  <c r="AD805" i="1"/>
  <c r="AD804" i="1"/>
  <c r="AD803" i="1"/>
  <c r="AD802" i="1"/>
  <c r="AD801" i="1"/>
  <c r="AD800" i="1"/>
  <c r="AD799" i="1"/>
  <c r="AD797" i="1"/>
  <c r="AD796" i="1"/>
  <c r="AD762" i="1"/>
  <c r="AD767" i="1"/>
  <c r="AD752" i="1"/>
  <c r="AD730" i="1"/>
  <c r="AD729" i="1"/>
  <c r="AD716" i="1"/>
  <c r="AD715" i="1"/>
  <c r="AD714" i="1"/>
  <c r="AD705" i="1"/>
  <c r="AD702" i="1"/>
  <c r="AD706" i="1"/>
  <c r="AD708" i="1"/>
  <c r="AD707" i="1"/>
  <c r="AD697" i="1"/>
  <c r="AD698" i="1"/>
  <c r="AD696" i="1"/>
  <c r="AD683" i="1"/>
  <c r="AD682" i="1"/>
  <c r="AD681" i="1"/>
  <c r="AD680" i="1"/>
  <c r="AD650" i="1"/>
  <c r="AD657" i="1"/>
  <c r="AD652" i="1"/>
  <c r="AD653" i="1"/>
  <c r="AD646" i="1"/>
  <c r="AD645" i="1"/>
  <c r="AD641" i="1"/>
  <c r="AD642" i="1"/>
  <c r="AD638" i="1"/>
  <c r="AD639" i="1"/>
  <c r="AD632" i="1"/>
  <c r="AD630" i="1"/>
  <c r="AD636" i="1"/>
  <c r="AD634" i="1"/>
  <c r="AD628" i="1"/>
  <c r="AD627" i="1"/>
  <c r="AD626" i="1"/>
  <c r="AD622" i="1"/>
  <c r="AD624" i="1"/>
  <c r="AD621" i="1"/>
  <c r="AD618" i="1"/>
  <c r="AD619" i="1"/>
  <c r="AD616" i="1"/>
  <c r="AD602" i="1"/>
  <c r="AD601" i="1"/>
  <c r="AD600" i="1"/>
  <c r="AD599" i="1"/>
  <c r="AD596" i="1"/>
  <c r="AD598" i="1"/>
  <c r="AD597" i="1"/>
  <c r="AD592" i="1"/>
  <c r="AD594" i="1"/>
  <c r="AD593" i="1"/>
  <c r="AD591" i="1"/>
  <c r="AD584" i="1"/>
  <c r="AD583" i="1"/>
  <c r="AD582" i="1"/>
  <c r="AD580" i="1"/>
  <c r="AD575" i="1"/>
  <c r="AD573" i="1"/>
  <c r="AD574" i="1"/>
  <c r="AD572" i="1"/>
  <c r="AD576" i="1"/>
  <c r="AD570" i="1"/>
  <c r="AD568" i="1"/>
  <c r="AD577" i="1"/>
  <c r="AD567" i="1"/>
  <c r="AD566" i="1"/>
  <c r="AD562" i="1"/>
  <c r="AD561" i="1"/>
  <c r="AD560" i="1"/>
  <c r="AD559" i="1"/>
  <c r="AD558" i="1"/>
  <c r="AD557" i="1"/>
  <c r="AD556" i="1"/>
  <c r="AD555" i="1"/>
  <c r="AD554" i="1"/>
  <c r="AD553" i="1"/>
  <c r="AD552" i="1"/>
  <c r="AD551" i="1"/>
  <c r="AD550" i="1"/>
  <c r="AD549" i="1"/>
  <c r="AD548" i="1"/>
  <c r="AD547" i="1"/>
  <c r="AD544" i="1"/>
  <c r="AD543" i="1"/>
  <c r="AD542" i="1"/>
  <c r="AD541" i="1"/>
  <c r="AD538" i="1"/>
  <c r="AD537" i="1"/>
  <c r="AD536" i="1"/>
  <c r="AD535" i="1"/>
  <c r="AD524" i="1"/>
  <c r="AD523" i="1"/>
  <c r="AD530" i="1"/>
  <c r="AD529" i="1"/>
  <c r="AD518" i="1"/>
  <c r="AD517" i="1"/>
  <c r="AD513" i="1"/>
  <c r="AD512" i="1"/>
  <c r="AD515" i="1"/>
  <c r="AD514" i="1"/>
  <c r="AD511" i="1"/>
  <c r="AD507" i="1"/>
  <c r="AD505" i="1"/>
  <c r="AD506" i="1"/>
  <c r="AD504" i="1"/>
  <c r="AD501" i="1"/>
  <c r="AD500" i="1"/>
  <c r="AD491" i="1"/>
  <c r="AD490" i="1"/>
  <c r="AD489" i="1"/>
  <c r="AD488" i="1"/>
  <c r="AD485" i="1"/>
  <c r="AD484" i="1"/>
  <c r="AD499" i="1"/>
  <c r="AD498" i="1"/>
  <c r="AD497" i="1"/>
  <c r="AD496" i="1"/>
  <c r="AD487" i="1"/>
  <c r="AD486" i="1"/>
  <c r="AD483" i="1"/>
  <c r="AD481" i="1"/>
  <c r="AD480" i="1"/>
  <c r="AD482" i="1"/>
  <c r="AD474" i="1"/>
  <c r="AD476" i="1"/>
  <c r="AD472" i="1"/>
  <c r="AD467" i="1"/>
  <c r="AD463" i="1"/>
  <c r="AD471" i="1"/>
  <c r="AD466" i="1"/>
  <c r="AD465" i="1"/>
  <c r="AD469" i="1"/>
  <c r="AD459" i="1"/>
  <c r="AD458" i="1"/>
  <c r="AD430" i="1"/>
  <c r="AD429" i="1"/>
  <c r="AD428" i="1"/>
  <c r="AD419" i="1"/>
  <c r="AD416" i="1"/>
  <c r="AD415" i="1"/>
  <c r="AD414" i="1"/>
  <c r="AD413" i="1"/>
  <c r="AD404" i="1"/>
  <c r="AD399" i="1"/>
  <c r="AD403" i="1"/>
  <c r="AD402" i="1"/>
  <c r="AD400" i="1"/>
  <c r="AD396" i="1"/>
  <c r="AD391" i="1"/>
  <c r="AD389" i="1"/>
  <c r="AD379" i="1"/>
  <c r="AD383" i="1"/>
  <c r="AD382" i="1"/>
  <c r="AD374" i="1"/>
  <c r="AD373" i="1"/>
  <c r="AD372" i="1"/>
  <c r="AD371" i="1"/>
  <c r="AD368" i="1"/>
  <c r="AD359" i="1"/>
  <c r="AD354" i="1"/>
  <c r="AD353" i="1"/>
  <c r="AD352" i="1"/>
  <c r="AD351" i="1"/>
  <c r="AD349" i="1"/>
  <c r="AD342" i="1"/>
  <c r="AD337" i="1"/>
  <c r="AD336" i="1"/>
  <c r="AD324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89" i="1"/>
  <c r="AD275" i="1"/>
  <c r="AD290" i="1"/>
  <c r="AD284" i="1"/>
  <c r="AD274" i="1"/>
  <c r="AD273" i="1"/>
  <c r="AD292" i="1"/>
  <c r="AD320" i="1"/>
  <c r="AD319" i="1"/>
  <c r="AD286" i="1"/>
  <c r="AD281" i="1"/>
  <c r="AD280" i="1"/>
  <c r="AD257" i="1"/>
  <c r="AD266" i="1"/>
  <c r="AD252" i="1"/>
  <c r="AD250" i="1"/>
  <c r="AD247" i="1"/>
  <c r="AD244" i="1"/>
  <c r="AD206" i="1"/>
  <c r="AD197" i="1"/>
  <c r="AD186" i="1"/>
  <c r="AD177" i="1"/>
  <c r="AD166" i="1"/>
  <c r="AD163" i="1"/>
  <c r="AD154" i="1"/>
  <c r="AD156" i="1"/>
  <c r="AD155" i="1"/>
  <c r="AD153" i="1"/>
  <c r="AD152" i="1"/>
  <c r="AD151" i="1"/>
  <c r="AD150" i="1"/>
  <c r="AD139" i="1"/>
  <c r="AD138" i="1"/>
  <c r="AD133" i="1"/>
  <c r="AD132" i="1"/>
  <c r="AD119" i="1"/>
  <c r="AD124" i="1"/>
  <c r="AD122" i="1"/>
  <c r="AD121" i="1"/>
  <c r="AD117" i="1"/>
  <c r="AD112" i="1"/>
  <c r="AD106" i="1"/>
  <c r="AD105" i="1"/>
  <c r="AD94" i="1"/>
  <c r="AD93" i="1"/>
  <c r="AD92" i="1"/>
  <c r="AD86" i="1"/>
  <c r="AD51" i="1"/>
  <c r="AD40" i="1"/>
  <c r="AD39" i="1"/>
  <c r="AD36" i="1"/>
  <c r="AD35" i="1"/>
  <c r="AD42" i="1"/>
  <c r="AD41" i="1"/>
  <c r="AD30" i="1"/>
  <c r="AD29" i="1"/>
  <c r="AD28" i="1"/>
  <c r="AD26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AD25" i="1"/>
  <c r="AD27" i="1"/>
  <c r="AD3441" i="1"/>
  <c r="AD3440" i="1"/>
  <c r="AD3439" i="1"/>
  <c r="AD3438" i="1"/>
  <c r="AD3437" i="1"/>
  <c r="AD3430" i="1"/>
  <c r="AD3429" i="1"/>
  <c r="AD3428" i="1"/>
  <c r="AD3427" i="1"/>
  <c r="AD3424" i="1"/>
  <c r="AD3426" i="1"/>
  <c r="AD3423" i="1"/>
  <c r="AD3419" i="1"/>
  <c r="AD3420" i="1"/>
  <c r="AD3411" i="1"/>
  <c r="AD3412" i="1"/>
  <c r="AD3409" i="1"/>
  <c r="AD3403" i="1"/>
  <c r="AD3402" i="1"/>
  <c r="AD3390" i="1"/>
  <c r="AD3387" i="1"/>
  <c r="AD3393" i="1"/>
  <c r="AD3392" i="1"/>
  <c r="AD3382" i="1"/>
  <c r="AD3384" i="1"/>
  <c r="AD3375" i="1"/>
  <c r="AD3377" i="1"/>
  <c r="AD3379" i="1"/>
  <c r="AD3376" i="1"/>
  <c r="AD3374" i="1"/>
  <c r="AD3378" i="1"/>
  <c r="AD3373" i="1"/>
  <c r="AD3372" i="1"/>
  <c r="AD3371" i="1"/>
  <c r="AD3362" i="1"/>
  <c r="AD3363" i="1"/>
  <c r="AD3365" i="1"/>
  <c r="AD3358" i="1"/>
  <c r="AD3356" i="1"/>
  <c r="AD3354" i="1"/>
  <c r="AD3353" i="1"/>
  <c r="AD3349" i="1"/>
  <c r="AD3350" i="1"/>
  <c r="AD3343" i="1"/>
  <c r="AD3341" i="1"/>
  <c r="AD3342" i="1"/>
  <c r="AD3332" i="1"/>
  <c r="AD3327" i="1"/>
  <c r="AD3329" i="1"/>
  <c r="AD3320" i="1"/>
  <c r="AD3326" i="1"/>
  <c r="AD3325" i="1"/>
  <c r="AD3324" i="1"/>
  <c r="AD3319" i="1"/>
  <c r="AD3318" i="1"/>
  <c r="AD3312" i="1"/>
  <c r="AD3311" i="1"/>
  <c r="AD3310" i="1"/>
  <c r="AD3309" i="1"/>
  <c r="AD3308" i="1"/>
  <c r="AD3307" i="1"/>
  <c r="AD3316" i="1"/>
  <c r="AD3300" i="1"/>
  <c r="AD3287" i="1"/>
  <c r="AD3286" i="1"/>
  <c r="AD3285" i="1"/>
  <c r="AD3284" i="1"/>
  <c r="AD3276" i="1"/>
  <c r="AD3267" i="1"/>
  <c r="AD3265" i="1"/>
  <c r="AD3264" i="1"/>
  <c r="AD3261" i="1"/>
  <c r="AD3282" i="1"/>
  <c r="AD3281" i="1"/>
  <c r="AD3245" i="1"/>
  <c r="AD3244" i="1"/>
  <c r="AD3243" i="1"/>
  <c r="AD3242" i="1"/>
  <c r="AD3241" i="1"/>
  <c r="AD3240" i="1"/>
  <c r="AD3233" i="1"/>
  <c r="AD3228" i="1"/>
  <c r="AD3227" i="1"/>
  <c r="AD3226" i="1"/>
  <c r="AD3225" i="1"/>
  <c r="AD3224" i="1"/>
  <c r="AD3223" i="1"/>
  <c r="AD3222" i="1"/>
  <c r="AD3221" i="1"/>
  <c r="AD3220" i="1"/>
  <c r="AD3219" i="1"/>
  <c r="AD3218" i="1"/>
  <c r="AD3217" i="1"/>
  <c r="AD3216" i="1"/>
  <c r="AD3215" i="1"/>
  <c r="AD3214" i="1"/>
  <c r="AD3213" i="1"/>
  <c r="AD3212" i="1"/>
  <c r="AD3211" i="1"/>
  <c r="AD3210" i="1"/>
  <c r="AD3209" i="1"/>
  <c r="AD3208" i="1"/>
  <c r="AD3207" i="1"/>
  <c r="AD3206" i="1"/>
  <c r="AD3205" i="1"/>
  <c r="AD3204" i="1"/>
  <c r="AD3203" i="1"/>
  <c r="AD3202" i="1"/>
  <c r="AD3201" i="1"/>
  <c r="AD3200" i="1"/>
  <c r="AD3199" i="1"/>
  <c r="AD3198" i="1"/>
  <c r="AD3197" i="1"/>
  <c r="AD3196" i="1"/>
  <c r="AD3195" i="1"/>
  <c r="AD3194" i="1"/>
  <c r="AD3193" i="1"/>
  <c r="AD3192" i="1"/>
  <c r="AD3191" i="1"/>
  <c r="AD3190" i="1"/>
  <c r="AD3189" i="1"/>
  <c r="AD3188" i="1"/>
  <c r="AD3187" i="1"/>
  <c r="AD3186" i="1"/>
  <c r="AD3185" i="1"/>
  <c r="AD3184" i="1"/>
  <c r="AD3183" i="1"/>
  <c r="AD3178" i="1"/>
  <c r="AD3177" i="1"/>
  <c r="AD3176" i="1"/>
  <c r="AD3173" i="1"/>
  <c r="AD3172" i="1"/>
  <c r="AD3171" i="1"/>
  <c r="AD3170" i="1"/>
  <c r="AD3167" i="1"/>
  <c r="AD3166" i="1"/>
  <c r="AD3165" i="1"/>
  <c r="AD3164" i="1"/>
  <c r="AD3151" i="1"/>
  <c r="AD3134" i="1"/>
  <c r="AD3133" i="1"/>
  <c r="AD3132" i="1"/>
  <c r="AD3131" i="1"/>
  <c r="AD3130" i="1"/>
  <c r="AD3129" i="1"/>
  <c r="AD3128" i="1"/>
  <c r="AD3127" i="1"/>
  <c r="AD3110" i="1"/>
  <c r="AD3109" i="1"/>
  <c r="AD3108" i="1"/>
  <c r="AD3107" i="1"/>
  <c r="AD3084" i="1"/>
  <c r="AD3083" i="1"/>
  <c r="AD3082" i="1"/>
  <c r="AD3081" i="1"/>
  <c r="AD3062" i="1"/>
  <c r="AD3061" i="1"/>
  <c r="AD3052" i="1"/>
  <c r="AD3051" i="1"/>
  <c r="AD3050" i="1"/>
  <c r="AD3049" i="1"/>
  <c r="AD3048" i="1"/>
  <c r="AD3047" i="1"/>
  <c r="AD3046" i="1"/>
  <c r="AD3045" i="1"/>
  <c r="AD3044" i="1"/>
  <c r="AD3043" i="1"/>
  <c r="AD3018" i="1"/>
  <c r="AD3017" i="1"/>
  <c r="AD3016" i="1"/>
  <c r="AD3015" i="1"/>
  <c r="AD3013" i="1"/>
  <c r="AD3010" i="1"/>
  <c r="AD3008" i="1"/>
  <c r="AD3007" i="1"/>
  <c r="AD3003" i="1"/>
  <c r="AD3002" i="1"/>
  <c r="AD3001" i="1"/>
  <c r="AD3000" i="1"/>
  <c r="AD2999" i="1"/>
  <c r="AD2998" i="1"/>
  <c r="AD2996" i="1"/>
  <c r="AD2995" i="1"/>
  <c r="AD2991" i="1"/>
  <c r="AD2990" i="1"/>
  <c r="AD2981" i="1"/>
  <c r="AD2980" i="1"/>
  <c r="AD2979" i="1"/>
  <c r="AD2978" i="1"/>
  <c r="AD2977" i="1"/>
  <c r="AD2976" i="1"/>
  <c r="AD2948" i="1"/>
  <c r="AD2947" i="1"/>
  <c r="AD2946" i="1"/>
  <c r="AD2945" i="1"/>
  <c r="AD2944" i="1"/>
  <c r="AD2943" i="1"/>
  <c r="AD2942" i="1"/>
  <c r="AD2941" i="1"/>
  <c r="AD2929" i="1"/>
  <c r="AD2920" i="1"/>
  <c r="AD2918" i="1"/>
  <c r="AD2915" i="1"/>
  <c r="AD2913" i="1"/>
  <c r="AD2914" i="1"/>
  <c r="AD2912" i="1"/>
  <c r="AD2907" i="1"/>
  <c r="AD2906" i="1"/>
  <c r="AD2905" i="1"/>
  <c r="AD2896" i="1"/>
  <c r="AD2894" i="1"/>
  <c r="AD2893" i="1"/>
  <c r="AD2891" i="1"/>
  <c r="AD2889" i="1"/>
  <c r="AD2869" i="1"/>
  <c r="AD2875" i="1"/>
  <c r="AD2859" i="1"/>
  <c r="AD2857" i="1"/>
  <c r="AD2842" i="1"/>
  <c r="AD2841" i="1"/>
  <c r="AD2838" i="1"/>
  <c r="AD2829" i="1"/>
  <c r="AD2826" i="1"/>
  <c r="AD2825" i="1"/>
  <c r="AD2824" i="1"/>
  <c r="AD2823" i="1"/>
  <c r="AD2804" i="1"/>
  <c r="AD2803" i="1"/>
  <c r="AD2802" i="1"/>
  <c r="AD2801" i="1"/>
  <c r="AD2776" i="1"/>
  <c r="AD2775" i="1"/>
  <c r="AD2774" i="1"/>
  <c r="AD2773" i="1"/>
  <c r="AD2756" i="1"/>
  <c r="AD2755" i="1"/>
  <c r="AD2746" i="1"/>
  <c r="AD2745" i="1"/>
  <c r="AD2744" i="1"/>
  <c r="AD2743" i="1"/>
  <c r="AD2736" i="1"/>
  <c r="AD2735" i="1"/>
  <c r="AD2732" i="1"/>
  <c r="AD2721" i="1"/>
  <c r="AD2715" i="1"/>
  <c r="AD2714" i="1"/>
  <c r="AD2712" i="1"/>
  <c r="AD2711" i="1"/>
  <c r="AD2709" i="1"/>
  <c r="AD2707" i="1"/>
  <c r="AD2705" i="1"/>
  <c r="AD2703" i="1"/>
  <c r="AD2701" i="1"/>
  <c r="AD2698" i="1"/>
  <c r="AD2697" i="1"/>
  <c r="AD2694" i="1"/>
  <c r="AD2692" i="1"/>
  <c r="AD2690" i="1"/>
  <c r="AD2688" i="1"/>
  <c r="AD2686" i="1"/>
  <c r="AD2685" i="1"/>
  <c r="AD2683" i="1"/>
  <c r="AD2681" i="1"/>
  <c r="AD2679" i="1"/>
  <c r="AD2676" i="1"/>
  <c r="AD2675" i="1"/>
  <c r="AD2674" i="1"/>
  <c r="AD2716" i="1"/>
  <c r="AD2713" i="1"/>
  <c r="AD2710" i="1"/>
  <c r="AD2708" i="1"/>
  <c r="AD2706" i="1"/>
  <c r="AD2704" i="1"/>
  <c r="AD2702" i="1"/>
  <c r="AD2700" i="1"/>
  <c r="AD2699" i="1"/>
  <c r="AD2696" i="1"/>
  <c r="AD2695" i="1"/>
  <c r="AD2693" i="1"/>
  <c r="AD2691" i="1"/>
  <c r="AD2689" i="1"/>
  <c r="AD2687" i="1"/>
  <c r="AD2684" i="1"/>
  <c r="AD2682" i="1"/>
  <c r="AD2680" i="1"/>
  <c r="AD2678" i="1"/>
  <c r="AD2677" i="1"/>
  <c r="AD2673" i="1"/>
  <c r="AD2672" i="1"/>
  <c r="AD2661" i="1"/>
  <c r="AD2660" i="1"/>
  <c r="AD2659" i="1"/>
  <c r="AD2658" i="1"/>
  <c r="AD2643" i="1"/>
  <c r="AD2642" i="1"/>
  <c r="AD2630" i="1"/>
  <c r="AD2629" i="1"/>
  <c r="AD2628" i="1"/>
  <c r="AD2627" i="1"/>
  <c r="AD2639" i="1"/>
  <c r="AD2617" i="1"/>
  <c r="AD2611" i="1"/>
  <c r="AD2603" i="1"/>
  <c r="AD2607" i="1"/>
  <c r="AD2511" i="1"/>
  <c r="AD2597" i="1"/>
  <c r="AD2595" i="1"/>
  <c r="AD2593" i="1"/>
  <c r="AD2591" i="1"/>
  <c r="AD2589" i="1"/>
  <c r="AD2587" i="1"/>
  <c r="AD2585" i="1"/>
  <c r="AD2583" i="1"/>
  <c r="AD2581" i="1"/>
  <c r="AD2579" i="1"/>
  <c r="AD2577" i="1"/>
  <c r="AD2575" i="1"/>
  <c r="AD2573" i="1"/>
  <c r="AD2571" i="1"/>
  <c r="AD2569" i="1"/>
  <c r="AD2567" i="1"/>
  <c r="AD2565" i="1"/>
  <c r="AD2563" i="1"/>
  <c r="AD2561" i="1"/>
  <c r="AD2559" i="1"/>
  <c r="AD2557" i="1"/>
  <c r="AD2555" i="1"/>
  <c r="AD2553" i="1"/>
  <c r="AD2551" i="1"/>
  <c r="AD2549" i="1"/>
  <c r="AD2546" i="1"/>
  <c r="AD2544" i="1"/>
  <c r="AD2542" i="1"/>
  <c r="AD2540" i="1"/>
  <c r="AD2538" i="1"/>
  <c r="AD2536" i="1"/>
  <c r="AD2534" i="1"/>
  <c r="AD2532" i="1"/>
  <c r="AD2530" i="1"/>
  <c r="AD2528" i="1"/>
  <c r="AD2526" i="1"/>
  <c r="AD2524" i="1"/>
  <c r="AD2522" i="1"/>
  <c r="AD2520" i="1"/>
  <c r="AD2518" i="1"/>
  <c r="AD2516" i="1"/>
  <c r="AD2514" i="1"/>
  <c r="AD2504" i="1"/>
  <c r="AD2503" i="1"/>
  <c r="AD2502" i="1"/>
  <c r="AD2501" i="1"/>
  <c r="AD2499" i="1"/>
  <c r="AD2497" i="1"/>
  <c r="AD2494" i="1"/>
  <c r="AD2492" i="1"/>
  <c r="AD2493" i="1"/>
  <c r="AD2491" i="1"/>
  <c r="AD2485" i="1"/>
  <c r="AD2470" i="1"/>
  <c r="AD2459" i="1"/>
  <c r="AD2450" i="1"/>
  <c r="AD2445" i="1"/>
  <c r="AD2438" i="1"/>
  <c r="AD2427" i="1"/>
  <c r="AD2420" i="1"/>
  <c r="AD2417" i="1"/>
  <c r="AD2411" i="1"/>
  <c r="AD2483" i="1"/>
  <c r="AD2479" i="1"/>
  <c r="AD2475" i="1"/>
  <c r="AD2468" i="1"/>
  <c r="AD2455" i="1"/>
  <c r="AD2448" i="1"/>
  <c r="AD2436" i="1"/>
  <c r="AD2432" i="1"/>
  <c r="AD2425" i="1"/>
  <c r="AD2415" i="1"/>
  <c r="AD2407" i="1"/>
  <c r="AD2405" i="1"/>
  <c r="AD2399" i="1"/>
  <c r="AD2391" i="1"/>
  <c r="AD2390" i="1"/>
  <c r="AD2393" i="1"/>
  <c r="AD2377" i="1"/>
  <c r="AD2376" i="1"/>
  <c r="AD2388" i="1"/>
  <c r="AD2387" i="1"/>
  <c r="AD2366" i="1"/>
  <c r="AD2361" i="1"/>
  <c r="AD2358" i="1"/>
  <c r="AD2365" i="1"/>
  <c r="AD2360" i="1"/>
  <c r="AD2357" i="1"/>
  <c r="AD2362" i="1"/>
  <c r="AD2351" i="1"/>
  <c r="AD2350" i="1"/>
  <c r="AD2367" i="1"/>
  <c r="AD2355" i="1"/>
  <c r="AD2374" i="1"/>
  <c r="AD2354" i="1"/>
  <c r="AD2353" i="1"/>
  <c r="AD2344" i="1"/>
  <c r="AD2334" i="1"/>
  <c r="AD2329" i="1"/>
  <c r="AD2318" i="1"/>
  <c r="AD2324" i="1"/>
  <c r="AD2314" i="1"/>
  <c r="AD2313" i="1"/>
  <c r="AD2311" i="1"/>
  <c r="AD2310" i="1"/>
  <c r="AD2309" i="1"/>
  <c r="AD2269" i="1"/>
  <c r="AD2268" i="1"/>
  <c r="AD2261" i="1"/>
  <c r="AD2259" i="1"/>
  <c r="AD2256" i="1"/>
  <c r="AD2255" i="1"/>
  <c r="AD2243" i="1"/>
  <c r="AD2242" i="1"/>
  <c r="AD2237" i="1"/>
  <c r="AD2236" i="1"/>
  <c r="AD2205" i="1"/>
  <c r="AD2202" i="1"/>
  <c r="AD2191" i="1"/>
  <c r="AD2190" i="1"/>
  <c r="AD2184" i="1"/>
  <c r="AD2183" i="1"/>
  <c r="AD2178" i="1"/>
  <c r="AD2128" i="1"/>
  <c r="AD2127" i="1"/>
  <c r="AD2056" i="1"/>
  <c r="AD2055" i="1"/>
  <c r="AD1994" i="1"/>
  <c r="AD1751" i="1"/>
  <c r="AD1749" i="1"/>
  <c r="AD1748" i="1"/>
  <c r="AD1747" i="1"/>
  <c r="AD1736" i="1"/>
  <c r="AD1735" i="1"/>
  <c r="AD1734" i="1"/>
  <c r="AD1733" i="1"/>
  <c r="AD1732" i="1"/>
  <c r="AD1731" i="1"/>
  <c r="AD1730" i="1"/>
  <c r="AD1729" i="1"/>
  <c r="AD1724" i="1"/>
  <c r="AD1723" i="1"/>
  <c r="AD1722" i="1"/>
  <c r="AD1721" i="1"/>
  <c r="AD1720" i="1"/>
  <c r="AD1719" i="1"/>
  <c r="AD1718" i="1"/>
  <c r="AD1717" i="1"/>
  <c r="AD1716" i="1"/>
  <c r="AD1707" i="1"/>
  <c r="AD1706" i="1"/>
  <c r="AD1699" i="1"/>
  <c r="AD1626" i="1"/>
  <c r="AD1597" i="1"/>
  <c r="AD1466" i="1"/>
  <c r="AD1465" i="1"/>
  <c r="AD1236" i="1"/>
  <c r="AD2271" i="1"/>
  <c r="AD2264" i="1"/>
  <c r="AD2250" i="1"/>
  <c r="AD2167" i="1"/>
  <c r="AD2166" i="1"/>
  <c r="AD2165" i="1"/>
  <c r="AD2164" i="1"/>
  <c r="AD2163" i="1"/>
  <c r="AD2162" i="1"/>
  <c r="AD2135" i="1"/>
  <c r="AD2134" i="1"/>
  <c r="AD2003" i="1"/>
  <c r="AD2000" i="1"/>
  <c r="AD1999" i="1"/>
  <c r="AD1998" i="1"/>
  <c r="AD1997" i="1"/>
  <c r="AD1955" i="1"/>
  <c r="AD1954" i="1"/>
  <c r="AD1953" i="1"/>
  <c r="AD1952" i="1"/>
  <c r="AD1951" i="1"/>
  <c r="AD1907" i="1"/>
  <c r="AD1614" i="1"/>
  <c r="AD1490" i="1"/>
  <c r="AD1351" i="1"/>
  <c r="AD1569" i="1"/>
  <c r="AD1840" i="1"/>
  <c r="AD1838" i="1"/>
  <c r="AD1173" i="1"/>
  <c r="AD1172" i="1"/>
  <c r="AD1176" i="1"/>
  <c r="AD1175" i="1"/>
  <c r="AD1164" i="1"/>
  <c r="AD1159" i="1"/>
  <c r="AD1152" i="1"/>
  <c r="AD1150" i="1"/>
  <c r="AD1151" i="1"/>
  <c r="AD1149" i="1"/>
  <c r="AD1123" i="1"/>
  <c r="AD1059" i="1"/>
  <c r="AD1058" i="1"/>
  <c r="AD1046" i="1"/>
  <c r="AD1045" i="1"/>
  <c r="AD1044" i="1"/>
  <c r="AD1018" i="1"/>
  <c r="AD1007" i="1"/>
  <c r="AD1036" i="1"/>
  <c r="AD1034" i="1"/>
  <c r="AD1004" i="1"/>
  <c r="AD1035" i="1"/>
  <c r="AD1033" i="1"/>
  <c r="AD1012" i="1"/>
  <c r="AD1003" i="1"/>
  <c r="AD996" i="1"/>
  <c r="AD993" i="1"/>
  <c r="AD992" i="1"/>
  <c r="AD991" i="1"/>
  <c r="AD990" i="1"/>
  <c r="AD977" i="1"/>
  <c r="AD976" i="1"/>
  <c r="AD972" i="1"/>
  <c r="AD948" i="1"/>
  <c r="AD947" i="1"/>
  <c r="AD937" i="1"/>
  <c r="AD936" i="1"/>
  <c r="AD935" i="1"/>
  <c r="AD934" i="1"/>
  <c r="AD944" i="1"/>
  <c r="AD925" i="1"/>
  <c r="AD924" i="1"/>
  <c r="AD919" i="1"/>
  <c r="AD917" i="1"/>
  <c r="AD915" i="1"/>
  <c r="AD913" i="1"/>
  <c r="AD909" i="1"/>
  <c r="AD907" i="1"/>
  <c r="AD905" i="1"/>
  <c r="AD900" i="1"/>
  <c r="AD904" i="1"/>
  <c r="AD903" i="1"/>
  <c r="AD894" i="1"/>
  <c r="AD897" i="1"/>
  <c r="AD885" i="1"/>
  <c r="AD888" i="1"/>
  <c r="AD890" i="1"/>
  <c r="AD889" i="1"/>
  <c r="AD873" i="1"/>
  <c r="AD879" i="1"/>
  <c r="AD870" i="1"/>
  <c r="AD864" i="1"/>
  <c r="AD865" i="1"/>
  <c r="AD854" i="1"/>
  <c r="AD824" i="1"/>
  <c r="AD823" i="1"/>
  <c r="AD822" i="1"/>
  <c r="AD821" i="1"/>
  <c r="AD820" i="1"/>
  <c r="AD819" i="1"/>
  <c r="AD818" i="1"/>
  <c r="AD817" i="1"/>
  <c r="AD816" i="1"/>
  <c r="AD815" i="1"/>
  <c r="AD814" i="1"/>
  <c r="AD812" i="1"/>
  <c r="AD811" i="1"/>
  <c r="AD808" i="1"/>
  <c r="AD793" i="1"/>
  <c r="AD786" i="1"/>
  <c r="AD790" i="1"/>
  <c r="AD792" i="1"/>
  <c r="AD791" i="1"/>
  <c r="AD784" i="1"/>
  <c r="AD781" i="1"/>
  <c r="AD780" i="1"/>
  <c r="AD777" i="1"/>
  <c r="AD773" i="1"/>
  <c r="AD775" i="1"/>
  <c r="AD771" i="1"/>
  <c r="AD770" i="1"/>
  <c r="AD766" i="1"/>
  <c r="AD768" i="1"/>
  <c r="AD758" i="1"/>
  <c r="AD760" i="1"/>
  <c r="AD757" i="1"/>
  <c r="AD755" i="1"/>
  <c r="AD754" i="1"/>
  <c r="AD753" i="1"/>
  <c r="AD749" i="1"/>
  <c r="AD750" i="1"/>
  <c r="AD748" i="1"/>
  <c r="AD746" i="1"/>
  <c r="AD745" i="1"/>
  <c r="AD744" i="1"/>
  <c r="AD742" i="1"/>
  <c r="AD732" i="1"/>
  <c r="AD738" i="1"/>
  <c r="AD734" i="1"/>
  <c r="AD739" i="1"/>
  <c r="AD728" i="1"/>
  <c r="AD727" i="1"/>
  <c r="AD726" i="1"/>
  <c r="AD725" i="1"/>
  <c r="AD723" i="1"/>
  <c r="AD721" i="1"/>
  <c r="AD720" i="1"/>
  <c r="AD713" i="1"/>
  <c r="AD711" i="1"/>
  <c r="AD717" i="1"/>
  <c r="AD709" i="1"/>
  <c r="AD704" i="1"/>
  <c r="AD703" i="1"/>
  <c r="AD699" i="1"/>
  <c r="AD694" i="1"/>
  <c r="AD693" i="1"/>
  <c r="AD691" i="1"/>
  <c r="AD686" i="1"/>
  <c r="AD688" i="1"/>
  <c r="AD684" i="1"/>
  <c r="AD679" i="1"/>
  <c r="AD678" i="1"/>
  <c r="AD674" i="1"/>
  <c r="AD672" i="1"/>
  <c r="AD673" i="1"/>
  <c r="AD667" i="1"/>
  <c r="AD666" i="1"/>
  <c r="AD662" i="1"/>
  <c r="AD660" i="1"/>
  <c r="AD656" i="1"/>
  <c r="AD654" i="1"/>
  <c r="AD648" i="1"/>
  <c r="AD649" i="1"/>
  <c r="AD643" i="1"/>
  <c r="AD637" i="1"/>
  <c r="AD633" i="1"/>
  <c r="AD631" i="1"/>
  <c r="AD629" i="1"/>
  <c r="AD625" i="1"/>
  <c r="AD617" i="1"/>
  <c r="AD614" i="1"/>
  <c r="AD613" i="1"/>
  <c r="AD609" i="1"/>
  <c r="AD608" i="1"/>
  <c r="AD605" i="1"/>
  <c r="AD588" i="1"/>
  <c r="AD589" i="1"/>
  <c r="AD586" i="1"/>
  <c r="AD571" i="1"/>
  <c r="AD569" i="1"/>
  <c r="AD578" i="1"/>
  <c r="AD565" i="1"/>
  <c r="AD546" i="1"/>
  <c r="AD545" i="1"/>
  <c r="AD532" i="1"/>
  <c r="AD531" i="1"/>
  <c r="AD526" i="1"/>
  <c r="AD525" i="1"/>
  <c r="AD522" i="1"/>
  <c r="AD521" i="1"/>
  <c r="AD516" i="1"/>
  <c r="AD509" i="1"/>
  <c r="AD503" i="1"/>
  <c r="AD502" i="1"/>
  <c r="AD495" i="1"/>
  <c r="AD494" i="1"/>
  <c r="AD493" i="1"/>
  <c r="AD492" i="1"/>
  <c r="AD477" i="1"/>
  <c r="AD479" i="1"/>
  <c r="AD473" i="1"/>
  <c r="AD464" i="1"/>
  <c r="AD462" i="1"/>
  <c r="AD470" i="1"/>
  <c r="AD455" i="1"/>
  <c r="AD449" i="1"/>
  <c r="AD441" i="1"/>
  <c r="AD440" i="1"/>
  <c r="AD452" i="1"/>
  <c r="AD450" i="1"/>
  <c r="AD443" i="1"/>
  <c r="AD442" i="1"/>
  <c r="AD454" i="1"/>
  <c r="AD453" i="1"/>
  <c r="AD451" i="1"/>
  <c r="AD438" i="1"/>
  <c r="AD426" i="1"/>
  <c r="AD418" i="1"/>
  <c r="AD420" i="1"/>
  <c r="AD422" i="1"/>
  <c r="AD421" i="1"/>
  <c r="AD417" i="1"/>
  <c r="AD412" i="1"/>
  <c r="AD409" i="1"/>
  <c r="AD408" i="1"/>
  <c r="AD406" i="1"/>
  <c r="AD398" i="1"/>
  <c r="AD401" i="1"/>
  <c r="AD397" i="1"/>
  <c r="AD395" i="1"/>
  <c r="AD388" i="1"/>
  <c r="AD387" i="1"/>
  <c r="AD386" i="1"/>
  <c r="AD385" i="1"/>
  <c r="AD377" i="1"/>
  <c r="AD376" i="1"/>
  <c r="AD375" i="1"/>
  <c r="AD367" i="1"/>
  <c r="AD370" i="1"/>
  <c r="AD369" i="1"/>
  <c r="AD365" i="1"/>
  <c r="AD361" i="1"/>
  <c r="AD360" i="1"/>
  <c r="AD363" i="1"/>
  <c r="AD348" i="1"/>
  <c r="AD344" i="1"/>
  <c r="AD345" i="1"/>
  <c r="AD346" i="1"/>
  <c r="AD335" i="1"/>
  <c r="AD334" i="1"/>
  <c r="AD331" i="1"/>
  <c r="AD330" i="1"/>
  <c r="AD329" i="1"/>
  <c r="AD326" i="1"/>
  <c r="AD318" i="1"/>
  <c r="AD285" i="1"/>
  <c r="AD282" i="1"/>
  <c r="AD279" i="1"/>
  <c r="AD321" i="1"/>
  <c r="AD317" i="1"/>
  <c r="AD315" i="1"/>
  <c r="AD312" i="1"/>
  <c r="AD288" i="1"/>
  <c r="AD278" i="1"/>
  <c r="AD277" i="1"/>
  <c r="AD323" i="1"/>
  <c r="AD322" i="1"/>
  <c r="AD316" i="1"/>
  <c r="AD314" i="1"/>
  <c r="AD313" i="1"/>
  <c r="AD276" i="1"/>
  <c r="AD269" i="1"/>
  <c r="AD270" i="1"/>
  <c r="AD268" i="1"/>
  <c r="AD267" i="1"/>
  <c r="AD262" i="1"/>
  <c r="AD258" i="1"/>
  <c r="AD255" i="1"/>
  <c r="AD253" i="1"/>
  <c r="AD249" i="1"/>
  <c r="AD246" i="1"/>
  <c r="AD243" i="1"/>
  <c r="AD205" i="1"/>
  <c r="AD196" i="1"/>
  <c r="AD185" i="1"/>
  <c r="AD176" i="1"/>
  <c r="AD165" i="1"/>
  <c r="AD162" i="1"/>
  <c r="AD241" i="1"/>
  <c r="AD239" i="1"/>
  <c r="AD237" i="1"/>
  <c r="AD235" i="1"/>
  <c r="AD233" i="1"/>
  <c r="AD230" i="1"/>
  <c r="AD228" i="1"/>
  <c r="AD226" i="1"/>
  <c r="AD224" i="1"/>
  <c r="AD222" i="1"/>
  <c r="AD220" i="1"/>
  <c r="AD218" i="1"/>
  <c r="AD216" i="1"/>
  <c r="AD214" i="1"/>
  <c r="AD212" i="1"/>
  <c r="AD210" i="1"/>
  <c r="AD208" i="1"/>
  <c r="AD203" i="1"/>
  <c r="AD201" i="1"/>
  <c r="AD199" i="1"/>
  <c r="AD194" i="1"/>
  <c r="AD192" i="1"/>
  <c r="AD190" i="1"/>
  <c r="AD188" i="1"/>
  <c r="AD183" i="1"/>
  <c r="AD181" i="1"/>
  <c r="AD179" i="1"/>
  <c r="AD174" i="1"/>
  <c r="AD172" i="1"/>
  <c r="AD170" i="1"/>
  <c r="AD168" i="1"/>
  <c r="AD160" i="1"/>
  <c r="AD158" i="1"/>
  <c r="AD149" i="1"/>
  <c r="AD145" i="1"/>
  <c r="AD144" i="1"/>
  <c r="AD137" i="1"/>
  <c r="AD136" i="1"/>
  <c r="AD135" i="1"/>
  <c r="AD134" i="1"/>
  <c r="AD131" i="1"/>
  <c r="AD130" i="1"/>
  <c r="AD129" i="1"/>
  <c r="AD128" i="1"/>
  <c r="AD120" i="1"/>
  <c r="AD118" i="1"/>
  <c r="AD126" i="1"/>
  <c r="AD125" i="1"/>
  <c r="AD113" i="1"/>
  <c r="AD111" i="1"/>
  <c r="AD110" i="1"/>
  <c r="AD103" i="1"/>
  <c r="AD107" i="1"/>
  <c r="AD104" i="1"/>
  <c r="AD99" i="1"/>
  <c r="AD97" i="1"/>
  <c r="AD98" i="1"/>
  <c r="AD100" i="1"/>
  <c r="AD91" i="1"/>
  <c r="AD90" i="1"/>
  <c r="AD87" i="1"/>
  <c r="AD88" i="1"/>
  <c r="AD79" i="1"/>
  <c r="AD82" i="1"/>
  <c r="AD77" i="1"/>
  <c r="AD68" i="1"/>
  <c r="AD67" i="1"/>
  <c r="AD66" i="1"/>
  <c r="AD72" i="1"/>
  <c r="AD71" i="1"/>
  <c r="AD70" i="1"/>
  <c r="AD76" i="1"/>
  <c r="AD75" i="1"/>
  <c r="AD74" i="1"/>
  <c r="AD62" i="1"/>
  <c r="AD57" i="1"/>
  <c r="AD63" i="1"/>
  <c r="AD54" i="1"/>
  <c r="AD48" i="1"/>
  <c r="AD47" i="1"/>
  <c r="AD53" i="1"/>
  <c r="AD44" i="1"/>
  <c r="AD43" i="1"/>
  <c r="AD38" i="1"/>
  <c r="AD37" i="1"/>
  <c r="AD3421" i="1"/>
  <c r="AD3422" i="1"/>
  <c r="AD3415" i="1"/>
  <c r="AD3401" i="1"/>
  <c r="AD3400" i="1"/>
  <c r="AD3399" i="1"/>
  <c r="AD3398" i="1"/>
  <c r="AD3397" i="1"/>
  <c r="AD3396" i="1"/>
  <c r="AD3395" i="1"/>
  <c r="AD3394" i="1"/>
  <c r="AD3406" i="1"/>
  <c r="AD3383" i="1"/>
  <c r="AD3359" i="1"/>
  <c r="AD3336" i="1"/>
  <c r="AD3314" i="1"/>
  <c r="AD3278" i="1"/>
  <c r="AD3257" i="1"/>
  <c r="AD3256" i="1"/>
  <c r="AD3255" i="1"/>
  <c r="AD3254" i="1"/>
  <c r="AD3247" i="1"/>
  <c r="AD3246" i="1"/>
  <c r="AD3169" i="1"/>
  <c r="AD3168" i="1"/>
  <c r="AD3157" i="1"/>
  <c r="AD3156" i="1"/>
  <c r="AD3126" i="1"/>
  <c r="AD3125" i="1"/>
  <c r="AD3124" i="1"/>
  <c r="AD3123" i="1"/>
  <c r="AD3122" i="1"/>
  <c r="AD3121" i="1"/>
  <c r="AD3120" i="1"/>
  <c r="AD3119" i="1"/>
  <c r="AD3078" i="1"/>
  <c r="AD3077" i="1"/>
  <c r="AD3076" i="1"/>
  <c r="AD3075" i="1"/>
  <c r="AD3056" i="1"/>
  <c r="AD3055" i="1"/>
  <c r="AD3054" i="1"/>
  <c r="AD3053" i="1"/>
  <c r="AD3022" i="1"/>
  <c r="AD3021" i="1"/>
  <c r="AD3020" i="1"/>
  <c r="AD3019" i="1"/>
  <c r="AD2994" i="1"/>
  <c r="AD2993" i="1"/>
  <c r="AD2989" i="1"/>
  <c r="AD2987" i="1"/>
  <c r="AD2986" i="1"/>
  <c r="AD2972" i="1"/>
  <c r="AD2971" i="1"/>
  <c r="AD2927" i="1"/>
  <c r="AD2911" i="1"/>
  <c r="AD2898" i="1"/>
  <c r="AD2882" i="1"/>
  <c r="AD2881" i="1"/>
  <c r="AD2788" i="1"/>
  <c r="AD2787" i="1"/>
  <c r="AD2786" i="1"/>
  <c r="AD2785" i="1"/>
  <c r="AD2760" i="1"/>
  <c r="AD2759" i="1"/>
  <c r="AD2758" i="1"/>
  <c r="AD2757" i="1"/>
  <c r="AD2752" i="1"/>
  <c r="AD2751" i="1"/>
  <c r="AD2748" i="1"/>
  <c r="AD2747" i="1"/>
  <c r="AD2729" i="1"/>
  <c r="AD2728" i="1"/>
  <c r="AD2727" i="1"/>
  <c r="AD2726" i="1"/>
  <c r="AD2725" i="1"/>
  <c r="AD2724" i="1"/>
  <c r="AD2723" i="1"/>
  <c r="AD2722" i="1"/>
  <c r="AD2671" i="1"/>
  <c r="AD2670" i="1"/>
  <c r="AD2624" i="1"/>
  <c r="AD2623" i="1"/>
  <c r="AD2622" i="1"/>
  <c r="AD2621" i="1"/>
  <c r="AD2616" i="1"/>
  <c r="AD2615" i="1"/>
  <c r="AD2510" i="1"/>
  <c r="AD2596" i="1"/>
  <c r="AD2594" i="1"/>
  <c r="AD2592" i="1"/>
  <c r="AD2590" i="1"/>
  <c r="AD2588" i="1"/>
  <c r="AD2586" i="1"/>
  <c r="AD2584" i="1"/>
  <c r="AD2582" i="1"/>
  <c r="AD2580" i="1"/>
  <c r="AD2578" i="1"/>
  <c r="AD2576" i="1"/>
  <c r="AD2574" i="1"/>
  <c r="AD2572" i="1"/>
  <c r="AD2570" i="1"/>
  <c r="AD2568" i="1"/>
  <c r="AD2566" i="1"/>
  <c r="AD2564" i="1"/>
  <c r="AD2562" i="1"/>
  <c r="AD2560" i="1"/>
  <c r="AD2558" i="1"/>
  <c r="AD2556" i="1"/>
  <c r="AD2554" i="1"/>
  <c r="AD2552" i="1"/>
  <c r="AD2550" i="1"/>
  <c r="AD2548" i="1"/>
  <c r="AD2545" i="1"/>
  <c r="AD2543" i="1"/>
  <c r="AD2541" i="1"/>
  <c r="AD2539" i="1"/>
  <c r="AD2537" i="1"/>
  <c r="AD2535" i="1"/>
  <c r="AD2533" i="1"/>
  <c r="AD2531" i="1"/>
  <c r="AD2529" i="1"/>
  <c r="AD2527" i="1"/>
  <c r="AD2525" i="1"/>
  <c r="AD2523" i="1"/>
  <c r="AD2521" i="1"/>
  <c r="AD2519" i="1"/>
  <c r="AD2517" i="1"/>
  <c r="AD2515" i="1"/>
  <c r="AD2513" i="1"/>
  <c r="AD2490" i="1"/>
  <c r="AD2487" i="1"/>
  <c r="AD2484" i="1"/>
  <c r="AD2478" i="1"/>
  <c r="AD2474" i="1"/>
  <c r="AD2469" i="1"/>
  <c r="AD2467" i="1"/>
  <c r="AD2458" i="1"/>
  <c r="AD2454" i="1"/>
  <c r="AD2449" i="1"/>
  <c r="AD2447" i="1"/>
  <c r="AD2444" i="1"/>
  <c r="AD2437" i="1"/>
  <c r="AD2435" i="1"/>
  <c r="AD2431" i="1"/>
  <c r="AD2426" i="1"/>
  <c r="AD2424" i="1"/>
  <c r="AD2419" i="1"/>
  <c r="AD2416" i="1"/>
  <c r="AD2414" i="1"/>
  <c r="AD2410" i="1"/>
  <c r="AD2482" i="1"/>
  <c r="AD2398" i="1"/>
  <c r="AD2389" i="1"/>
  <c r="AD2397" i="1"/>
  <c r="AD2370" i="1"/>
  <c r="AD2368" i="1"/>
  <c r="AD2339" i="1"/>
  <c r="AD2343" i="1"/>
  <c r="AD2338" i="1"/>
  <c r="AD2342" i="1"/>
  <c r="AD2328" i="1"/>
  <c r="AD2327" i="1"/>
  <c r="AD2326" i="1"/>
  <c r="AD2252" i="1"/>
  <c r="AD2248" i="1"/>
  <c r="AD2247" i="1"/>
  <c r="AD2246" i="1"/>
  <c r="AD2245" i="1"/>
  <c r="AD2201" i="1"/>
  <c r="AD2200" i="1"/>
  <c r="AD2138" i="1"/>
  <c r="AD2137" i="1"/>
  <c r="AD2136" i="1"/>
  <c r="AD2016" i="1"/>
  <c r="AD2015" i="1"/>
  <c r="AD2014" i="1"/>
  <c r="AD2013" i="1"/>
  <c r="AD1924" i="1"/>
  <c r="AD1746" i="1"/>
  <c r="AD1745" i="1"/>
  <c r="AD1744" i="1"/>
  <c r="AD1743" i="1"/>
  <c r="AD1742" i="1"/>
  <c r="AD1741" i="1"/>
  <c r="AD1711" i="1"/>
  <c r="AD1710" i="1"/>
  <c r="AD1695" i="1"/>
  <c r="AD1592" i="1"/>
  <c r="AD1171" i="1"/>
  <c r="AD1163" i="1"/>
  <c r="AD1161" i="1"/>
  <c r="AD1162" i="1"/>
  <c r="AD1160" i="1"/>
  <c r="AD1143" i="1"/>
  <c r="AD1142" i="1"/>
  <c r="AD1146" i="1"/>
  <c r="AD1133" i="1"/>
  <c r="AD1132" i="1"/>
  <c r="AD1131" i="1"/>
  <c r="AD1130" i="1"/>
  <c r="AD1063" i="1"/>
  <c r="AD1062" i="1"/>
  <c r="AD1060" i="1"/>
  <c r="AD1048" i="1"/>
  <c r="AD1047" i="1"/>
  <c r="AD1026" i="1"/>
  <c r="AD1022" i="1"/>
  <c r="AD1011" i="1"/>
  <c r="AD1006" i="1"/>
  <c r="AD1025" i="1"/>
  <c r="AD1021" i="1"/>
  <c r="AD1010" i="1"/>
  <c r="AD1005" i="1"/>
  <c r="AD987" i="1"/>
  <c r="AD984" i="1"/>
  <c r="AD983" i="1"/>
  <c r="AD980" i="1"/>
  <c r="AD966" i="1"/>
  <c r="AD949" i="1"/>
  <c r="AD946" i="1"/>
  <c r="AD943" i="1"/>
  <c r="AD942" i="1"/>
  <c r="AD941" i="1"/>
  <c r="AD916" i="1"/>
  <c r="AD914" i="1"/>
  <c r="AD871" i="1"/>
  <c r="AD867" i="1"/>
  <c r="AD852" i="1"/>
  <c r="AD751" i="1"/>
  <c r="AD731" i="1"/>
  <c r="AD701" i="1"/>
  <c r="AD700" i="1"/>
  <c r="AD695" i="1"/>
  <c r="AD690" i="1"/>
  <c r="AD692" i="1"/>
  <c r="AD687" i="1"/>
  <c r="AD689" i="1"/>
  <c r="AD685" i="1"/>
  <c r="AD677" i="1"/>
  <c r="AD676" i="1"/>
  <c r="AD675" i="1"/>
  <c r="AD671" i="1"/>
  <c r="AD670" i="1"/>
  <c r="AD669" i="1"/>
  <c r="AD668" i="1"/>
  <c r="AD665" i="1"/>
  <c r="AD664" i="1"/>
  <c r="AD663" i="1"/>
  <c r="AD658" i="1"/>
  <c r="AD659" i="1"/>
  <c r="AD661" i="1"/>
  <c r="AD651" i="1"/>
  <c r="AD655" i="1"/>
  <c r="AD644" i="1"/>
  <c r="AD647" i="1"/>
  <c r="AD640" i="1"/>
  <c r="AD635" i="1"/>
  <c r="AD623" i="1"/>
  <c r="AD620" i="1"/>
  <c r="AD611" i="1"/>
  <c r="AD610" i="1"/>
  <c r="AD612" i="1"/>
  <c r="AD604" i="1"/>
  <c r="AD603" i="1"/>
  <c r="AD615" i="1"/>
  <c r="AD607" i="1"/>
  <c r="AD606" i="1"/>
  <c r="AD595" i="1"/>
  <c r="AD590" i="1"/>
  <c r="AD587" i="1"/>
  <c r="AD585" i="1"/>
  <c r="AD581" i="1"/>
  <c r="AD579" i="1"/>
  <c r="AD564" i="1"/>
  <c r="AD563" i="1"/>
  <c r="AD540" i="1"/>
  <c r="AD539" i="1"/>
  <c r="AD534" i="1"/>
  <c r="AD533" i="1"/>
  <c r="AD528" i="1"/>
  <c r="AD527" i="1"/>
  <c r="AD520" i="1"/>
  <c r="AD519" i="1"/>
  <c r="AD510" i="1"/>
  <c r="AD508" i="1"/>
  <c r="AD478" i="1"/>
  <c r="AD475" i="1"/>
  <c r="AD468" i="1"/>
  <c r="AD461" i="1"/>
  <c r="AD460" i="1"/>
  <c r="AD433" i="1"/>
  <c r="AD432" i="1"/>
  <c r="AD431" i="1"/>
  <c r="AD457" i="1"/>
  <c r="AD447" i="1"/>
  <c r="AD446" i="1"/>
  <c r="AD439" i="1"/>
  <c r="AD445" i="1"/>
  <c r="AD444" i="1"/>
  <c r="AD456" i="1"/>
  <c r="AD448" i="1"/>
  <c r="AD434" i="1"/>
  <c r="AD437" i="1"/>
  <c r="AD436" i="1"/>
  <c r="AD435" i="1"/>
  <c r="AD427" i="1"/>
  <c r="AD423" i="1"/>
  <c r="AD425" i="1"/>
  <c r="AD424" i="1"/>
  <c r="AD410" i="1"/>
  <c r="AD411" i="1"/>
  <c r="AD407" i="1"/>
  <c r="AD405" i="1"/>
  <c r="AD394" i="1"/>
  <c r="AD392" i="1"/>
  <c r="AD393" i="1"/>
  <c r="AD390" i="1"/>
  <c r="AD381" i="1"/>
  <c r="AD384" i="1"/>
  <c r="AD380" i="1"/>
  <c r="AD378" i="1"/>
  <c r="AD362" i="1"/>
  <c r="AD366" i="1"/>
  <c r="AD364" i="1"/>
  <c r="AD358" i="1"/>
  <c r="AD357" i="1"/>
  <c r="AD356" i="1"/>
  <c r="AD355" i="1"/>
  <c r="AD347" i="1"/>
  <c r="AD350" i="1"/>
  <c r="AD343" i="1"/>
  <c r="AD341" i="1"/>
  <c r="AD340" i="1"/>
  <c r="AD339" i="1"/>
  <c r="AD338" i="1"/>
  <c r="AD332" i="1"/>
  <c r="AD333" i="1"/>
  <c r="AD328" i="1"/>
  <c r="AD327" i="1"/>
  <c r="AD325" i="1"/>
  <c r="AD287" i="1"/>
  <c r="AD283" i="1"/>
  <c r="AD271" i="1"/>
  <c r="AD311" i="1"/>
  <c r="AD291" i="1"/>
  <c r="AD272" i="1"/>
  <c r="AD261" i="1"/>
  <c r="AD256" i="1"/>
  <c r="AD264" i="1"/>
  <c r="AD265" i="1"/>
  <c r="AD260" i="1"/>
  <c r="AD259" i="1"/>
  <c r="AD254" i="1"/>
  <c r="AD263" i="1"/>
  <c r="AD251" i="1"/>
  <c r="AD248" i="1"/>
  <c r="AD245" i="1"/>
  <c r="AD242" i="1"/>
  <c r="AD240" i="1"/>
  <c r="AD238" i="1"/>
  <c r="AD236" i="1"/>
  <c r="AD234" i="1"/>
  <c r="AD232" i="1"/>
  <c r="AD229" i="1"/>
  <c r="AD227" i="1"/>
  <c r="AD225" i="1"/>
  <c r="AD223" i="1"/>
  <c r="AD221" i="1"/>
  <c r="AD219" i="1"/>
  <c r="AD217" i="1"/>
  <c r="AD215" i="1"/>
  <c r="AD213" i="1"/>
  <c r="AD211" i="1"/>
  <c r="AD209" i="1"/>
  <c r="AD207" i="1"/>
  <c r="AD204" i="1"/>
  <c r="AD202" i="1"/>
  <c r="AD200" i="1"/>
  <c r="AD198" i="1"/>
  <c r="AD195" i="1"/>
  <c r="AD193" i="1"/>
  <c r="AD191" i="1"/>
  <c r="AD189" i="1"/>
  <c r="AD187" i="1"/>
  <c r="AD184" i="1"/>
  <c r="AD182" i="1"/>
  <c r="AD180" i="1"/>
  <c r="AD178" i="1"/>
  <c r="AD175" i="1"/>
  <c r="AD173" i="1"/>
  <c r="AD171" i="1"/>
  <c r="AD169" i="1"/>
  <c r="AD167" i="1"/>
  <c r="AD164" i="1"/>
  <c r="AD161" i="1"/>
  <c r="AD159" i="1"/>
  <c r="AD157" i="1"/>
  <c r="AD142" i="1"/>
  <c r="AD141" i="1"/>
  <c r="AD140" i="1"/>
  <c r="AD116" i="1"/>
  <c r="AD115" i="1"/>
  <c r="AD123" i="1"/>
  <c r="AD114" i="1"/>
  <c r="AD127" i="1"/>
  <c r="AD109" i="1"/>
  <c r="AD102" i="1"/>
  <c r="AD108" i="1"/>
  <c r="AD101" i="1"/>
  <c r="AD96" i="1"/>
  <c r="AD95" i="1"/>
  <c r="AD89" i="1"/>
  <c r="AD85" i="1"/>
  <c r="AD78" i="1"/>
  <c r="AD73" i="1"/>
  <c r="AD69" i="1"/>
  <c r="AD65" i="1"/>
  <c r="AD64" i="1"/>
  <c r="AD61" i="1"/>
  <c r="AD60" i="1"/>
  <c r="AD59" i="1"/>
  <c r="AD56" i="1"/>
  <c r="AD58" i="1"/>
  <c r="AD55" i="1"/>
  <c r="AD45" i="1"/>
  <c r="AD46" i="1"/>
  <c r="AD52" i="1"/>
  <c r="AD50" i="1"/>
  <c r="AD49" i="1"/>
  <c r="AD34" i="1"/>
  <c r="AD33" i="1"/>
  <c r="AD32" i="1"/>
  <c r="AD31" i="1"/>
  <c r="AD3436" i="1"/>
  <c r="AD3435" i="1"/>
  <c r="AD3434" i="1"/>
  <c r="AD3431" i="1"/>
  <c r="AD3432" i="1"/>
  <c r="AD3433" i="1"/>
  <c r="AD3425" i="1"/>
  <c r="AD3410" i="1"/>
  <c r="AD3388" i="1"/>
  <c r="AD3389" i="1"/>
  <c r="AD3381" i="1"/>
  <c r="AD3380" i="1"/>
  <c r="AD3366" i="1"/>
  <c r="AD3367" i="1"/>
  <c r="AD3364" i="1"/>
  <c r="AD3361" i="1"/>
  <c r="AD3357" i="1"/>
  <c r="AD3355" i="1"/>
  <c r="AD3352" i="1"/>
  <c r="AD3351" i="1"/>
  <c r="AD3346" i="1"/>
  <c r="AD3345" i="1"/>
  <c r="AD3347" i="1"/>
  <c r="AD3344" i="1"/>
  <c r="AD3340" i="1"/>
  <c r="AD3334" i="1"/>
  <c r="AD3333" i="1"/>
  <c r="AD3335" i="1"/>
  <c r="AD3328" i="1"/>
  <c r="AD3322" i="1"/>
  <c r="AD3317" i="1"/>
  <c r="AD3306" i="1"/>
  <c r="AD3305" i="1"/>
  <c r="AD3302" i="1"/>
  <c r="AD3304" i="1"/>
  <c r="AD3303" i="1"/>
  <c r="AD3297" i="1"/>
  <c r="AD3295" i="1"/>
  <c r="AD3237" i="1"/>
  <c r="AD3236" i="1"/>
  <c r="AD3235" i="1"/>
  <c r="AD3234" i="1"/>
  <c r="AD3175" i="1"/>
  <c r="AD3174" i="1"/>
  <c r="AD3153" i="1"/>
  <c r="AD3152" i="1"/>
  <c r="AD3014" i="1"/>
  <c r="AD3012" i="1"/>
  <c r="AD3011" i="1"/>
  <c r="AD3009" i="1"/>
  <c r="AD2904" i="1"/>
  <c r="AD2901" i="1"/>
  <c r="AD2888" i="1"/>
  <c r="AD2872" i="1"/>
  <c r="AD2870" i="1"/>
  <c r="AD2878" i="1"/>
  <c r="AD2874" i="1"/>
  <c r="AD2886" i="1"/>
  <c r="AD2885" i="1"/>
  <c r="AD2855" i="1"/>
  <c r="AD2853" i="1"/>
  <c r="AD2731" i="1"/>
  <c r="AD2733" i="1"/>
  <c r="AD2730" i="1"/>
  <c r="AD2609" i="1"/>
  <c r="AD2363" i="1"/>
  <c r="AD2352" i="1"/>
  <c r="AD2349" i="1"/>
  <c r="AD2348" i="1"/>
  <c r="AD2375" i="1"/>
  <c r="AD2373" i="1"/>
  <c r="AD2372" i="1"/>
  <c r="AD2345" i="1"/>
  <c r="AD2346" i="1"/>
  <c r="AD2323" i="1"/>
  <c r="AD2317" i="1"/>
  <c r="AD2306" i="1"/>
  <c r="AD2305" i="1"/>
  <c r="AD2304" i="1"/>
  <c r="AD2303" i="1"/>
  <c r="AD2307" i="1"/>
  <c r="AD2308" i="1"/>
  <c r="AD2316" i="1"/>
  <c r="AD2315" i="1"/>
  <c r="AD2312" i="1"/>
  <c r="AD2302" i="1"/>
  <c r="AD2301" i="1"/>
  <c r="AD2279" i="1"/>
  <c r="AD2265" i="1"/>
  <c r="AD2263" i="1"/>
  <c r="AD2216" i="1"/>
  <c r="AD2192" i="1"/>
  <c r="AD2155" i="1"/>
  <c r="AD2154" i="1"/>
  <c r="AD2002" i="1"/>
  <c r="AD1910" i="1"/>
  <c r="AD1908" i="1"/>
  <c r="AD1906" i="1"/>
  <c r="AD1905" i="1"/>
  <c r="AD1904" i="1"/>
  <c r="AD1903" i="1"/>
  <c r="AD1864" i="1"/>
  <c r="AD1829" i="1"/>
  <c r="AD1692" i="1"/>
  <c r="AD1522" i="1"/>
  <c r="AD1298" i="1"/>
  <c r="AD2133" i="1"/>
  <c r="AD2004" i="1"/>
  <c r="AD1170" i="1"/>
  <c r="AD1169" i="1"/>
  <c r="AD1145" i="1"/>
  <c r="AD1144" i="1"/>
  <c r="AD1104" i="1"/>
  <c r="AD1101" i="1"/>
  <c r="AD1100" i="1"/>
  <c r="AD1099" i="1"/>
  <c r="AD1098" i="1"/>
  <c r="AD1097" i="1"/>
  <c r="AD1096" i="1"/>
  <c r="AD1095" i="1"/>
  <c r="AD1094" i="1"/>
  <c r="AD1093" i="1"/>
  <c r="AD1092" i="1"/>
  <c r="AD1090" i="1"/>
  <c r="AD1089" i="1"/>
  <c r="AD1088" i="1"/>
  <c r="AD1087" i="1"/>
  <c r="AD1086" i="1"/>
  <c r="AD1085" i="1"/>
  <c r="AD1084" i="1"/>
  <c r="AD1083" i="1"/>
  <c r="AD1082" i="1"/>
  <c r="AD1081" i="1"/>
  <c r="AD1080" i="1"/>
  <c r="AD1057" i="1"/>
  <c r="AD1056" i="1"/>
  <c r="AD938" i="1"/>
  <c r="AD896" i="1"/>
  <c r="AD895" i="1"/>
  <c r="AD882" i="1"/>
  <c r="AD881" i="1"/>
  <c r="AD884" i="1"/>
  <c r="AD883" i="1"/>
  <c r="AD892" i="1"/>
  <c r="AD891" i="1"/>
  <c r="AD863" i="1"/>
  <c r="AD851" i="1"/>
  <c r="AD850" i="1"/>
  <c r="AD849" i="1"/>
  <c r="AD848" i="1"/>
  <c r="AD847" i="1"/>
  <c r="AD846" i="1"/>
  <c r="AD845" i="1"/>
  <c r="AD844" i="1"/>
  <c r="AD843" i="1"/>
  <c r="AD842" i="1"/>
  <c r="AD837" i="1"/>
  <c r="AD829" i="1"/>
  <c r="AD827" i="1"/>
  <c r="AD825" i="1"/>
  <c r="AD813" i="1"/>
  <c r="AD806" i="1"/>
  <c r="AD788" i="1"/>
  <c r="AD794" i="1"/>
  <c r="AD787" i="1"/>
  <c r="AD795" i="1"/>
  <c r="AD789" i="1"/>
  <c r="AD785" i="1"/>
  <c r="AD782" i="1"/>
  <c r="AD783" i="1"/>
  <c r="AD779" i="1"/>
  <c r="AD778" i="1"/>
  <c r="AD776" i="1"/>
  <c r="AD774" i="1"/>
  <c r="AD772" i="1"/>
  <c r="AD769" i="1"/>
  <c r="AD765" i="1"/>
  <c r="AD763" i="1"/>
  <c r="AD764" i="1"/>
  <c r="AD761" i="1"/>
  <c r="AD759" i="1"/>
  <c r="AD756" i="1"/>
  <c r="AD747" i="1"/>
  <c r="AD743" i="1"/>
  <c r="AD741" i="1"/>
  <c r="AD740" i="1"/>
  <c r="AD736" i="1"/>
  <c r="AD737" i="1"/>
  <c r="AD735" i="1"/>
  <c r="AD733" i="1"/>
  <c r="AD724" i="1"/>
  <c r="AD722" i="1"/>
  <c r="AD719" i="1"/>
  <c r="AD712" i="1"/>
  <c r="AD710" i="1"/>
  <c r="AD81" i="1"/>
  <c r="AD80" i="1"/>
  <c r="AD83" i="1"/>
  <c r="AD3253" i="1"/>
  <c r="AD3252" i="1"/>
  <c r="AD3251" i="1"/>
  <c r="AD3250" i="1"/>
  <c r="AD3182" i="1"/>
  <c r="AD3181" i="1"/>
  <c r="AD3180" i="1"/>
  <c r="AD3179" i="1"/>
  <c r="AD3150" i="1"/>
  <c r="AD3149" i="1"/>
  <c r="AD3148" i="1"/>
  <c r="AD3147" i="1"/>
  <c r="AD3146" i="1"/>
  <c r="AD3145" i="1"/>
  <c r="AD3144" i="1"/>
  <c r="AD3143" i="1"/>
  <c r="AD3142" i="1"/>
  <c r="AD3141" i="1"/>
  <c r="AD3140" i="1"/>
  <c r="AD3139" i="1"/>
  <c r="AD2840" i="1"/>
  <c r="AD2839" i="1"/>
  <c r="AD2837" i="1"/>
  <c r="AD2836" i="1"/>
  <c r="AD2835" i="1"/>
  <c r="AD2834" i="1"/>
  <c r="AD2833" i="1"/>
  <c r="AD2832" i="1"/>
  <c r="AD2831" i="1"/>
  <c r="AD2830" i="1"/>
  <c r="AD2828" i="1"/>
  <c r="AD2827" i="1"/>
  <c r="AD2820" i="1"/>
  <c r="AD2819" i="1"/>
  <c r="AD2818" i="1"/>
  <c r="AD2817" i="1"/>
  <c r="AD2816" i="1"/>
  <c r="AD2815" i="1"/>
  <c r="AD2814" i="1"/>
  <c r="AD2813" i="1"/>
  <c r="AD2719" i="1"/>
  <c r="AD2718" i="1"/>
  <c r="AD2612" i="1"/>
  <c r="AD2610" i="1"/>
  <c r="AD2608" i="1"/>
  <c r="AD2606" i="1"/>
  <c r="AD2602" i="1"/>
  <c r="AD2605" i="1"/>
  <c r="AD2441" i="1"/>
  <c r="AD2481" i="1"/>
  <c r="AD2477" i="1"/>
  <c r="AD2473" i="1"/>
  <c r="AD2464" i="1"/>
  <c r="AD2462" i="1"/>
  <c r="AD2453" i="1"/>
  <c r="AD2443" i="1"/>
  <c r="AD2434" i="1"/>
  <c r="AD2430" i="1"/>
  <c r="AD2423" i="1"/>
  <c r="AD1568" i="1"/>
  <c r="AD2196" i="1"/>
  <c r="AD2195" i="1"/>
  <c r="AD2173" i="1"/>
  <c r="AD2054" i="1"/>
  <c r="AD2008" i="1"/>
  <c r="AD2007" i="1"/>
  <c r="AD1988" i="1"/>
  <c r="AD1987" i="1"/>
  <c r="AD1986" i="1"/>
  <c r="AD1985" i="1"/>
  <c r="AD1984" i="1"/>
  <c r="AD1983" i="1"/>
  <c r="AD1982" i="1"/>
  <c r="AD1981" i="1"/>
  <c r="AD1980" i="1"/>
  <c r="AD1979" i="1"/>
  <c r="AD1978" i="1"/>
  <c r="AD1977" i="1"/>
  <c r="AD1976" i="1"/>
  <c r="AD1975" i="1"/>
  <c r="AD1974" i="1"/>
  <c r="AD1973" i="1"/>
  <c r="AD1972" i="1"/>
  <c r="AD1971" i="1"/>
  <c r="AD1970" i="1"/>
  <c r="AD1886" i="1"/>
  <c r="AD1849" i="1"/>
  <c r="AD1846" i="1"/>
  <c r="AD1845" i="1"/>
  <c r="AD1844" i="1"/>
  <c r="AD1843" i="1"/>
  <c r="AD1842" i="1"/>
  <c r="AD1841" i="1"/>
  <c r="AD1839" i="1"/>
  <c r="AD1837" i="1"/>
  <c r="AD1836" i="1"/>
  <c r="AD1835" i="1"/>
  <c r="AD1834" i="1"/>
  <c r="AD1833" i="1"/>
  <c r="AD1832" i="1"/>
  <c r="AD1830" i="1"/>
  <c r="AD1823" i="1"/>
  <c r="AD1822" i="1"/>
  <c r="AD1821" i="1"/>
  <c r="AD1820" i="1"/>
  <c r="AD1567" i="1"/>
  <c r="AD1566" i="1"/>
  <c r="AD933" i="1"/>
  <c r="AD932" i="1"/>
  <c r="AD929" i="1"/>
  <c r="AD928" i="1"/>
  <c r="AD798" i="1"/>
  <c r="AD718" i="1"/>
  <c r="AD231" i="1"/>
  <c r="AD148" i="1"/>
  <c r="AD147" i="1"/>
  <c r="AD146" i="1"/>
  <c r="AD143" i="1"/>
</calcChain>
</file>

<file path=xl/sharedStrings.xml><?xml version="1.0" encoding="utf-8"?>
<sst xmlns="http://schemas.openxmlformats.org/spreadsheetml/2006/main" count="74271" uniqueCount="5802">
  <si>
    <t>TERM_CODE</t>
  </si>
  <si>
    <t>CRN</t>
  </si>
  <si>
    <t>SECTION</t>
  </si>
  <si>
    <t>TITLE</t>
  </si>
  <si>
    <t>UNITS</t>
  </si>
  <si>
    <t>START_DATE</t>
  </si>
  <si>
    <t>END_DATE</t>
  </si>
  <si>
    <t>STACKED</t>
  </si>
  <si>
    <t>Mon</t>
  </si>
  <si>
    <t>Tues</t>
  </si>
  <si>
    <t>Wed</t>
  </si>
  <si>
    <t>Thurs</t>
  </si>
  <si>
    <t>Fri</t>
  </si>
  <si>
    <t>Sat</t>
  </si>
  <si>
    <t>Sun</t>
  </si>
  <si>
    <t>START_TIME</t>
  </si>
  <si>
    <t>END_TIME</t>
  </si>
  <si>
    <t>MEET_TYPE</t>
  </si>
  <si>
    <t>PRIM INSTR</t>
  </si>
  <si>
    <t>PRIM_INSTR_ID</t>
  </si>
  <si>
    <t>CONTRACT_TYPE</t>
  </si>
  <si>
    <t>CAMPUS_DESC</t>
  </si>
  <si>
    <t>BUILDING_ROOM</t>
  </si>
  <si>
    <t>BUILDING_DESC</t>
  </si>
  <si>
    <t>BUILDING</t>
  </si>
  <si>
    <t>ROOM</t>
  </si>
  <si>
    <t>MAX ENRL</t>
  </si>
  <si>
    <t>ACT ENRL</t>
  </si>
  <si>
    <t>INSTRUCTIONAL_METHOD</t>
  </si>
  <si>
    <t>SECTION_SESSION_DESC</t>
  </si>
  <si>
    <t>STATUS</t>
  </si>
  <si>
    <t>PRO 290</t>
  </si>
  <si>
    <t>Work Exp: Professional Studies</t>
  </si>
  <si>
    <t>M</t>
  </si>
  <si>
    <t>T</t>
  </si>
  <si>
    <t>W</t>
  </si>
  <si>
    <t>R</t>
  </si>
  <si>
    <t>F</t>
  </si>
  <si>
    <t>Work Experience</t>
  </si>
  <si>
    <t>Pending Staff</t>
  </si>
  <si>
    <t>K00125140</t>
  </si>
  <si>
    <t>NP</t>
  </si>
  <si>
    <t>High School</t>
  </si>
  <si>
    <t>Carpinteria High School</t>
  </si>
  <si>
    <t>CHS</t>
  </si>
  <si>
    <t>Dual Enrollment</t>
  </si>
  <si>
    <t>Closed</t>
  </si>
  <si>
    <t>PRO 138D</t>
  </si>
  <si>
    <t>Personal Planning</t>
  </si>
  <si>
    <t>Lecture and/or Discussion</t>
  </si>
  <si>
    <t>Kevin Dolan</t>
  </si>
  <si>
    <t>K00943223</t>
  </si>
  <si>
    <t>C</t>
  </si>
  <si>
    <t>Robert Schiff</t>
  </si>
  <si>
    <t>K00100966</t>
  </si>
  <si>
    <t>Dos Pueblos High School</t>
  </si>
  <si>
    <t>DPHS</t>
  </si>
  <si>
    <t>MATH 149</t>
  </si>
  <si>
    <t>Precalculus for STEM Majors</t>
  </si>
  <si>
    <t>Jared Hersh</t>
  </si>
  <si>
    <t>K00344933</t>
  </si>
  <si>
    <t>FS</t>
  </si>
  <si>
    <t>SBCC</t>
  </si>
  <si>
    <t>Interdisciplinary Center</t>
  </si>
  <si>
    <t>IDC</t>
  </si>
  <si>
    <t>IDC207</t>
  </si>
  <si>
    <t>Day</t>
  </si>
  <si>
    <t>Open</t>
  </si>
  <si>
    <t>CA 295</t>
  </si>
  <si>
    <t>Internship In Culinary Arts</t>
  </si>
  <si>
    <t>Charles Fredericks</t>
  </si>
  <si>
    <t>K00100572</t>
  </si>
  <si>
    <t>JSB Dining</t>
  </si>
  <si>
    <t>JSB</t>
  </si>
  <si>
    <t>AUTO 170</t>
  </si>
  <si>
    <t>Auto Engine Performance</t>
  </si>
  <si>
    <t>Russell Granger</t>
  </si>
  <si>
    <t>K00198197</t>
  </si>
  <si>
    <t>MacDougall Admin Center</t>
  </si>
  <si>
    <t>A</t>
  </si>
  <si>
    <t>A181</t>
  </si>
  <si>
    <t>AUTO 210</t>
  </si>
  <si>
    <t>Auto Hybrid/Electric Vehicles</t>
  </si>
  <si>
    <t>GED NC010</t>
  </si>
  <si>
    <t>GED Language Arts</t>
  </si>
  <si>
    <t>Patricia Mautone</t>
  </si>
  <si>
    <t>K00355406</t>
  </si>
  <si>
    <t>Off Campus</t>
  </si>
  <si>
    <t>Online Class</t>
  </si>
  <si>
    <t>ONLINE</t>
  </si>
  <si>
    <t>GED NC030</t>
  </si>
  <si>
    <t>GED Science</t>
  </si>
  <si>
    <t>Mariah Messer</t>
  </si>
  <si>
    <t>K00161365</t>
  </si>
  <si>
    <t>ESLN NC000</t>
  </si>
  <si>
    <t>Introduction to ESL</t>
  </si>
  <si>
    <t>Susan Braden</t>
  </si>
  <si>
    <t>K00223499</t>
  </si>
  <si>
    <t>Online</t>
  </si>
  <si>
    <t>OL</t>
  </si>
  <si>
    <t>Synchronous Online</t>
  </si>
  <si>
    <t>NC Repeat for Schedule Type</t>
  </si>
  <si>
    <t>Ann Scherz</t>
  </si>
  <si>
    <t>K00155413</t>
  </si>
  <si>
    <t>ESLN NC011</t>
  </si>
  <si>
    <t>Cultural Hist of the U.S.: ESL</t>
  </si>
  <si>
    <t>Lissie Bellido</t>
  </si>
  <si>
    <t>K00369198</t>
  </si>
  <si>
    <t>ESLN NC017</t>
  </si>
  <si>
    <t>American Culture for ESL</t>
  </si>
  <si>
    <t>ESLN NC01A</t>
  </si>
  <si>
    <t>ESL 1 Beginning Low</t>
  </si>
  <si>
    <t>ESLN NC01B</t>
  </si>
  <si>
    <t>ESL 1 - B: Beginning Low</t>
  </si>
  <si>
    <t>ESLN NC02A</t>
  </si>
  <si>
    <t>ESL 2 - A Beginning High</t>
  </si>
  <si>
    <t>Gregory Baranoff</t>
  </si>
  <si>
    <t>K00337269</t>
  </si>
  <si>
    <t>ESLN NC02B</t>
  </si>
  <si>
    <t>ESL 2 - B Beginning High</t>
  </si>
  <si>
    <t>ESLN NC03A</t>
  </si>
  <si>
    <t>ESL 3 - A Intermediate Low</t>
  </si>
  <si>
    <t>Afaf Turjoman</t>
  </si>
  <si>
    <t>K00495697</t>
  </si>
  <si>
    <t>Lisa Kroes</t>
  </si>
  <si>
    <t>K00225101</t>
  </si>
  <si>
    <t>ESLN NC03B</t>
  </si>
  <si>
    <t>ESL 3 - B Intermediate Low</t>
  </si>
  <si>
    <t>ESLN NC04A</t>
  </si>
  <si>
    <t>ESL 4-A Intermediate High</t>
  </si>
  <si>
    <t>Kristle Domondon</t>
  </si>
  <si>
    <t>K01327842</t>
  </si>
  <si>
    <t>ESLN NC04B</t>
  </si>
  <si>
    <t>ESL 4-B Intermediate High</t>
  </si>
  <si>
    <t>HSWH NC010</t>
  </si>
  <si>
    <t>World History 1: Early Civiliz</t>
  </si>
  <si>
    <t>HSPS NC020</t>
  </si>
  <si>
    <t>Survey of U.S. Government</t>
  </si>
  <si>
    <t>HSPD NC040</t>
  </si>
  <si>
    <t>Learn. Skills: Test-Taking</t>
  </si>
  <si>
    <t>HSPD NC020</t>
  </si>
  <si>
    <t>Learn. Skls.: Time Management</t>
  </si>
  <si>
    <t>HSMA NC050</t>
  </si>
  <si>
    <t>Introductory Geometry</t>
  </si>
  <si>
    <t>HSMA NC030</t>
  </si>
  <si>
    <t>Math C: Pre-Algebra</t>
  </si>
  <si>
    <t>HSMA NC010</t>
  </si>
  <si>
    <t>Math A: Whole Numbers</t>
  </si>
  <si>
    <t>HSHI NC030</t>
  </si>
  <si>
    <t>American History: Part 1</t>
  </si>
  <si>
    <t>HSEN NC03B</t>
  </si>
  <si>
    <t>Reading and Composition 3B</t>
  </si>
  <si>
    <t>Bridget Harrington</t>
  </si>
  <si>
    <t>K00140883</t>
  </si>
  <si>
    <t>HSEN NC003</t>
  </si>
  <si>
    <t>Reading and Composition 3</t>
  </si>
  <si>
    <t>HSEN NC02B</t>
  </si>
  <si>
    <t>Reading and Composition 2B</t>
  </si>
  <si>
    <t>HSEN NC01B</t>
  </si>
  <si>
    <t>Reading and Composition 1B</t>
  </si>
  <si>
    <t>HSEN NC001</t>
  </si>
  <si>
    <t>Reading and Composition 1</t>
  </si>
  <si>
    <t>HSCA NC050</t>
  </si>
  <si>
    <t>Learning Skills: Word Basics</t>
  </si>
  <si>
    <t>HSCA NC030</t>
  </si>
  <si>
    <t>Learning Skills: Outlook</t>
  </si>
  <si>
    <t>HSCA NC010</t>
  </si>
  <si>
    <t>Learning Skills PowerPoint</t>
  </si>
  <si>
    <t>HSSC NC040</t>
  </si>
  <si>
    <t>Earth Science</t>
  </si>
  <si>
    <t>HSSC NC020</t>
  </si>
  <si>
    <t>Oceanography</t>
  </si>
  <si>
    <t>Session Status Unknown</t>
  </si>
  <si>
    <t>HSVA NC01A</t>
  </si>
  <si>
    <t>Visual Arts and Media 1A</t>
  </si>
  <si>
    <t>Ditas Esparza</t>
  </si>
  <si>
    <t>K01295523</t>
  </si>
  <si>
    <t>Pathways Learning Community</t>
  </si>
  <si>
    <t>GEDB NC060</t>
  </si>
  <si>
    <t>GED Test Sub-Bilingual Reading</t>
  </si>
  <si>
    <t>Karla Uribe</t>
  </si>
  <si>
    <t>K00393436</t>
  </si>
  <si>
    <t>Evening</t>
  </si>
  <si>
    <t>ENG 110</t>
  </si>
  <si>
    <t>Composition and Reading</t>
  </si>
  <si>
    <t>Frank Koroshec</t>
  </si>
  <si>
    <t>K00445873</t>
  </si>
  <si>
    <t>San Marcos High School</t>
  </si>
  <si>
    <t>SMHS</t>
  </si>
  <si>
    <t>HIST 101</t>
  </si>
  <si>
    <t>History of the U.S. to 1877</t>
  </si>
  <si>
    <t>Luke Ohrn</t>
  </si>
  <si>
    <t>K00414357</t>
  </si>
  <si>
    <t>HIST 102</t>
  </si>
  <si>
    <t>History of the US Since 1865</t>
  </si>
  <si>
    <t>CHEM 101</t>
  </si>
  <si>
    <t>Introductory Chemistry</t>
  </si>
  <si>
    <t>Samantha Lambert</t>
  </si>
  <si>
    <t>K01551751</t>
  </si>
  <si>
    <t>FIN 101</t>
  </si>
  <si>
    <t>Intro To Finance And Banking</t>
  </si>
  <si>
    <t>Graham Oleson</t>
  </si>
  <si>
    <t>K01551757</t>
  </si>
  <si>
    <t>CA 121</t>
  </si>
  <si>
    <t>Principles of Pantry</t>
  </si>
  <si>
    <t>Laboratory/Studio/Activity</t>
  </si>
  <si>
    <t>Donna Barker</t>
  </si>
  <si>
    <t>K00401208</t>
  </si>
  <si>
    <t>CA 124</t>
  </si>
  <si>
    <t>Principles of Baking</t>
  </si>
  <si>
    <t>HE 103</t>
  </si>
  <si>
    <t>Responding to Med. Emergency</t>
  </si>
  <si>
    <t>Marilyn Hantgin</t>
  </si>
  <si>
    <t>K00445875</t>
  </si>
  <si>
    <t>ENG 111</t>
  </si>
  <si>
    <t>Critical Think/Comp Literature</t>
  </si>
  <si>
    <t>Ian Fiedorek</t>
  </si>
  <si>
    <t>K01585478</t>
  </si>
  <si>
    <t>FIN 100</t>
  </si>
  <si>
    <t>Personal Finance</t>
  </si>
  <si>
    <t>Marcene Tate</t>
  </si>
  <si>
    <t>K00194071</t>
  </si>
  <si>
    <t>CSMT 131</t>
  </si>
  <si>
    <t>Esthetician Training-Module 1</t>
  </si>
  <si>
    <t>Sian Harden</t>
  </si>
  <si>
    <t>K00211408</t>
  </si>
  <si>
    <t xml:space="preserve">SBCC Cosmetology Academy      </t>
  </si>
  <si>
    <t>COSACA</t>
  </si>
  <si>
    <t>CSMT 121</t>
  </si>
  <si>
    <t>Intro to Cosmetology-Module 1</t>
  </si>
  <si>
    <t>Sarah Jackson</t>
  </si>
  <si>
    <t>K00164952</t>
  </si>
  <si>
    <t>CSMT 132</t>
  </si>
  <si>
    <t>Esthetician Training-Module 2</t>
  </si>
  <si>
    <t>CSMT 125</t>
  </si>
  <si>
    <t>Intro to Cosmetology-Module 5</t>
  </si>
  <si>
    <t>Griselda Rosas</t>
  </si>
  <si>
    <t>K00100849</t>
  </si>
  <si>
    <t>CMPW NC004</t>
  </si>
  <si>
    <t>Internet and Email/Bilingual</t>
  </si>
  <si>
    <t>Norma Graffius</t>
  </si>
  <si>
    <t>K00120199</t>
  </si>
  <si>
    <t>Schott Campus</t>
  </si>
  <si>
    <t>SCHOTT</t>
  </si>
  <si>
    <t>SCHOTT17</t>
  </si>
  <si>
    <t>CMPW NC005</t>
  </si>
  <si>
    <t>Microsoft Word Fund/Bilingual</t>
  </si>
  <si>
    <t>Kimberly Corcoran</t>
  </si>
  <si>
    <t>K00192924</t>
  </si>
  <si>
    <t>SCHOTT28</t>
  </si>
  <si>
    <t>Terease Chin</t>
  </si>
  <si>
    <t>K00369033</t>
  </si>
  <si>
    <t>Emily Mclaughlin-Montero</t>
  </si>
  <si>
    <t>K00747693</t>
  </si>
  <si>
    <t>SCHOTT29</t>
  </si>
  <si>
    <t>Arnie Cooper</t>
  </si>
  <si>
    <t>K00374273</t>
  </si>
  <si>
    <t>SCHOTT30</t>
  </si>
  <si>
    <t>Jerome Bellamy</t>
  </si>
  <si>
    <t>K00369173</t>
  </si>
  <si>
    <t>Wake Campus</t>
  </si>
  <si>
    <t>Lynne Zell</t>
  </si>
  <si>
    <t>K00145171</t>
  </si>
  <si>
    <t>WAKE</t>
  </si>
  <si>
    <t>WAKE13</t>
  </si>
  <si>
    <t>Thomas Arnold</t>
  </si>
  <si>
    <t>K00100110</t>
  </si>
  <si>
    <t>Angelina Valenzuela</t>
  </si>
  <si>
    <t>K00278546</t>
  </si>
  <si>
    <t>WAKE17</t>
  </si>
  <si>
    <t>Adam Grabowski</t>
  </si>
  <si>
    <t>K01541028</t>
  </si>
  <si>
    <t>WAKE27</t>
  </si>
  <si>
    <t>COMM 131</t>
  </si>
  <si>
    <t>Fund Of Public Speaking</t>
  </si>
  <si>
    <t>Courtney Gurr</t>
  </si>
  <si>
    <t>K01569817</t>
  </si>
  <si>
    <t>AD</t>
  </si>
  <si>
    <t>Business/Communication Center</t>
  </si>
  <si>
    <t>BC</t>
  </si>
  <si>
    <t>BC226</t>
  </si>
  <si>
    <t>Rosie Thompson</t>
  </si>
  <si>
    <t>K00688103</t>
  </si>
  <si>
    <t>MATH 117</t>
  </si>
  <si>
    <t>Elementary Statistics</t>
  </si>
  <si>
    <t>Hoda Kerissa</t>
  </si>
  <si>
    <t>K00810648</t>
  </si>
  <si>
    <t>IDC206</t>
  </si>
  <si>
    <t>MATH 150</t>
  </si>
  <si>
    <t>Calculus w/ Analytc Geometry I</t>
  </si>
  <si>
    <t>MATH 138</t>
  </si>
  <si>
    <t>Precal - College Alg/Trig</t>
  </si>
  <si>
    <t>Chris Panza</t>
  </si>
  <si>
    <t>K00696828</t>
  </si>
  <si>
    <t>IDC209</t>
  </si>
  <si>
    <t>MATH 220</t>
  </si>
  <si>
    <t>Differential Equations</t>
  </si>
  <si>
    <t>Jamie Campbell</t>
  </si>
  <si>
    <t>K00344932</t>
  </si>
  <si>
    <t>MATH 137</t>
  </si>
  <si>
    <t>College Algebra</t>
  </si>
  <si>
    <t>Elizabeth Chisholm</t>
  </si>
  <si>
    <t>K00701115</t>
  </si>
  <si>
    <t>IDC215</t>
  </si>
  <si>
    <t>Distance, Internet/Delayed</t>
  </si>
  <si>
    <t>MC</t>
  </si>
  <si>
    <t>Hybrid</t>
  </si>
  <si>
    <t>Christopher Ahlman</t>
  </si>
  <si>
    <t>K00802397</t>
  </si>
  <si>
    <t>MATH 210</t>
  </si>
  <si>
    <t>Linear Algebra</t>
  </si>
  <si>
    <t>Gabriel Pretel</t>
  </si>
  <si>
    <t>K00694580</t>
  </si>
  <si>
    <t>MATH 160</t>
  </si>
  <si>
    <t>Calculus w/Analytic Geomtry II</t>
  </si>
  <si>
    <t>Daniel Giles-Bullicer</t>
  </si>
  <si>
    <t>K00772054</t>
  </si>
  <si>
    <t>IDC216</t>
  </si>
  <si>
    <t>MATH 130</t>
  </si>
  <si>
    <t>Calculus-Biol Social Sci&amp;Bus I</t>
  </si>
  <si>
    <t>Monika Laskowski-Caujolle</t>
  </si>
  <si>
    <t>K00101128</t>
  </si>
  <si>
    <t>Jason Miner</t>
  </si>
  <si>
    <t>K00100592</t>
  </si>
  <si>
    <t>IDC218</t>
  </si>
  <si>
    <t>MATH 131</t>
  </si>
  <si>
    <t>Calculus-Biol Social Sci&amp;BusII</t>
  </si>
  <si>
    <t>POLS 131</t>
  </si>
  <si>
    <t>Comparative Politics</t>
  </si>
  <si>
    <t>Francois Zdanowicz</t>
  </si>
  <si>
    <t>K01573173</t>
  </si>
  <si>
    <t>IDC220</t>
  </si>
  <si>
    <t>PHIL 100</t>
  </si>
  <si>
    <t>Introduction to Philosophy</t>
  </si>
  <si>
    <t>Phillip Greene</t>
  </si>
  <si>
    <t>K00100839</t>
  </si>
  <si>
    <t>GLST 102</t>
  </si>
  <si>
    <t>Global Problems</t>
  </si>
  <si>
    <t>Debra Brinkman</t>
  </si>
  <si>
    <t>K00100590</t>
  </si>
  <si>
    <t>IDC221</t>
  </si>
  <si>
    <t>Christopher Johnston</t>
  </si>
  <si>
    <t>K00100955</t>
  </si>
  <si>
    <t>Jennifer Baxton</t>
  </si>
  <si>
    <t>K00100940</t>
  </si>
  <si>
    <t>MT</t>
  </si>
  <si>
    <t>MET</t>
  </si>
  <si>
    <t>Mark Scamahorn</t>
  </si>
  <si>
    <t>K00363530</t>
  </si>
  <si>
    <t>Kathy Stotter</t>
  </si>
  <si>
    <t>K00131526</t>
  </si>
  <si>
    <t>IDC222</t>
  </si>
  <si>
    <t>Jason File</t>
  </si>
  <si>
    <t>K00659325</t>
  </si>
  <si>
    <t>Tino Garcia</t>
  </si>
  <si>
    <t>K01633960</t>
  </si>
  <si>
    <t>Brett Land</t>
  </si>
  <si>
    <t>K00350100</t>
  </si>
  <si>
    <t>IDC223</t>
  </si>
  <si>
    <t>ENG 111H</t>
  </si>
  <si>
    <t>Thinking/Comp Literature</t>
  </si>
  <si>
    <t>Christopher Brown</t>
  </si>
  <si>
    <t>K00985808</t>
  </si>
  <si>
    <t>HR</t>
  </si>
  <si>
    <t>ENG 110E</t>
  </si>
  <si>
    <t>Comp and Reading, Enhanced</t>
  </si>
  <si>
    <t>Barbara Bell</t>
  </si>
  <si>
    <t>K00100354</t>
  </si>
  <si>
    <t>Vandana Gavaskar</t>
  </si>
  <si>
    <t>K00734487</t>
  </si>
  <si>
    <t>Cynthia Davis</t>
  </si>
  <si>
    <t>K00100686</t>
  </si>
  <si>
    <t>PE 222</t>
  </si>
  <si>
    <t>Adv Soccer Techniques - Men</t>
  </si>
  <si>
    <t>Alexander Zermeno</t>
  </si>
  <si>
    <t>K00396202</t>
  </si>
  <si>
    <t xml:space="preserve">La Playa Stadium              </t>
  </si>
  <si>
    <t>LPLAYA</t>
  </si>
  <si>
    <t>Learning Resource Center</t>
  </si>
  <si>
    <t>LRC</t>
  </si>
  <si>
    <t>LRC111</t>
  </si>
  <si>
    <t>PE 144A</t>
  </si>
  <si>
    <t>Weight Training: Beginning</t>
  </si>
  <si>
    <t>Scott Fickerson</t>
  </si>
  <si>
    <t>K00366975</t>
  </si>
  <si>
    <t>Life Fitness Center</t>
  </si>
  <si>
    <t>LFC</t>
  </si>
  <si>
    <t>PE 143A</t>
  </si>
  <si>
    <t>Integrated Training: Beginning</t>
  </si>
  <si>
    <t>Diego Ramirez</t>
  </si>
  <si>
    <t>K00329177</t>
  </si>
  <si>
    <t>PE 143B</t>
  </si>
  <si>
    <t>Integrated Training: Intermed</t>
  </si>
  <si>
    <t>y</t>
  </si>
  <si>
    <t>PE 229A</t>
  </si>
  <si>
    <t>Beg Adapted Strength Training</t>
  </si>
  <si>
    <t>Kelly Clark</t>
  </si>
  <si>
    <t>K00197130</t>
  </si>
  <si>
    <t>PE 132A</t>
  </si>
  <si>
    <t>Novice Swimming</t>
  </si>
  <si>
    <t>Ingrid Schmitz</t>
  </si>
  <si>
    <t>K00100518</t>
  </si>
  <si>
    <t>Los Banos Pool</t>
  </si>
  <si>
    <t>LBANOS</t>
  </si>
  <si>
    <t>PE 132B</t>
  </si>
  <si>
    <t>Beginning Swimming</t>
  </si>
  <si>
    <t>PE 134B</t>
  </si>
  <si>
    <t>Swimming for Conditioning: Int</t>
  </si>
  <si>
    <t>Sally Saenger</t>
  </si>
  <si>
    <t>K00100907</t>
  </si>
  <si>
    <t>PE 132C</t>
  </si>
  <si>
    <t>Intermediate Swimming</t>
  </si>
  <si>
    <t>PE 132D</t>
  </si>
  <si>
    <t>Advanced Swimming</t>
  </si>
  <si>
    <t>PE 134C</t>
  </si>
  <si>
    <t>Swimming for Conditioning: Adv</t>
  </si>
  <si>
    <t>PE 134A</t>
  </si>
  <si>
    <t>Swimming for Conditioning: Beg</t>
  </si>
  <si>
    <t>POLS 101</t>
  </si>
  <si>
    <t>American Government &amp; Politics</t>
  </si>
  <si>
    <t>Stuart Kasdin</t>
  </si>
  <si>
    <t>K00876340</t>
  </si>
  <si>
    <t>A160</t>
  </si>
  <si>
    <t>GDP 110</t>
  </si>
  <si>
    <t>Media Design</t>
  </si>
  <si>
    <t>Irene Ramirez</t>
  </si>
  <si>
    <t>K00583484</t>
  </si>
  <si>
    <t>A171</t>
  </si>
  <si>
    <t>James Van Arsdale</t>
  </si>
  <si>
    <t>K00772173</t>
  </si>
  <si>
    <t>CW</t>
  </si>
  <si>
    <t>GDP 114</t>
  </si>
  <si>
    <t>Intermediate Graphic Design</t>
  </si>
  <si>
    <t>FP 114</t>
  </si>
  <si>
    <t>Non-Linear Editing I</t>
  </si>
  <si>
    <t>Osiris Castaneda</t>
  </si>
  <si>
    <t>K00349253</t>
  </si>
  <si>
    <t>A172</t>
  </si>
  <si>
    <t>ECON 102</t>
  </si>
  <si>
    <t>Macroeconomics</t>
  </si>
  <si>
    <t>Cindy Benelli</t>
  </si>
  <si>
    <t>K00428597</t>
  </si>
  <si>
    <t>A211</t>
  </si>
  <si>
    <t>GED NC020</t>
  </si>
  <si>
    <t>GED Social Studies</t>
  </si>
  <si>
    <t>No Room Assigned at this time</t>
  </si>
  <si>
    <t>TBA</t>
  </si>
  <si>
    <t>GED NC050</t>
  </si>
  <si>
    <t>GED Mathematics</t>
  </si>
  <si>
    <t>HSWH NC020</t>
  </si>
  <si>
    <t>World History 2: Modern Region</t>
  </si>
  <si>
    <t>HSPD NC050</t>
  </si>
  <si>
    <t>Learn. Skills: Writing Skills</t>
  </si>
  <si>
    <t>HSPD NC030</t>
  </si>
  <si>
    <t>Learn. Skls.: Learning Styles</t>
  </si>
  <si>
    <t>HSPD NC010</t>
  </si>
  <si>
    <t>Learn. Skls: Note Taking Strat</t>
  </si>
  <si>
    <t>HSMA NC040</t>
  </si>
  <si>
    <t>Introductory Algebra</t>
  </si>
  <si>
    <t>HSMA NC020</t>
  </si>
  <si>
    <t>Math B: Fract., Deci., Percent</t>
  </si>
  <si>
    <t>HSHI NC040</t>
  </si>
  <si>
    <t>American History: Part 2</t>
  </si>
  <si>
    <t>HSHE NC010</t>
  </si>
  <si>
    <t>Health</t>
  </si>
  <si>
    <t>HSEN NC03A</t>
  </si>
  <si>
    <t>Reading and Composition 3A</t>
  </si>
  <si>
    <t>HSEN NC02A</t>
  </si>
  <si>
    <t>Reading and Composition 2A</t>
  </si>
  <si>
    <t>HSEN NC002</t>
  </si>
  <si>
    <t>Reading and Composition 2</t>
  </si>
  <si>
    <t>HSEN NC01A</t>
  </si>
  <si>
    <t>Reading and Composition 1A</t>
  </si>
  <si>
    <t>HSEC NC010</t>
  </si>
  <si>
    <t>Economics</t>
  </si>
  <si>
    <t>HSCA NC040</t>
  </si>
  <si>
    <t>Learning Skills: Excel</t>
  </si>
  <si>
    <t>HSCA NC020</t>
  </si>
  <si>
    <t>Learning Skills: Access</t>
  </si>
  <si>
    <t>HSSC NC030</t>
  </si>
  <si>
    <t>Biology</t>
  </si>
  <si>
    <t>HSSC NC010</t>
  </si>
  <si>
    <t>Marine Biology</t>
  </si>
  <si>
    <t>HSVA NC001</t>
  </si>
  <si>
    <t>Visual Arts and Media 1</t>
  </si>
  <si>
    <t>HSVA NC01B</t>
  </si>
  <si>
    <t>Visual Arts and Media 1B</t>
  </si>
  <si>
    <t>DRFT 130</t>
  </si>
  <si>
    <t>Computer-Asst Draft/Design I</t>
  </si>
  <si>
    <t>Armando Arias del Cid</t>
  </si>
  <si>
    <t>K00101076</t>
  </si>
  <si>
    <t>Occupational Education Bldg</t>
  </si>
  <si>
    <t>OE</t>
  </si>
  <si>
    <t>OE12</t>
  </si>
  <si>
    <t>PHOT 109</t>
  </si>
  <si>
    <t>Introduction to Photography</t>
  </si>
  <si>
    <t>Seantel Sanders</t>
  </si>
  <si>
    <t>K00100345</t>
  </si>
  <si>
    <t>OE184</t>
  </si>
  <si>
    <t>CMPW NC003</t>
  </si>
  <si>
    <t>Intro to WindowsOS (Bilingual)</t>
  </si>
  <si>
    <t>Norma Bahena</t>
  </si>
  <si>
    <t>K00101100</t>
  </si>
  <si>
    <t>CMPW NC008</t>
  </si>
  <si>
    <t>Microsoft Pub Fund (Bilingual)</t>
  </si>
  <si>
    <t>PSY 200</t>
  </si>
  <si>
    <t>Research Methods &amp; Exp Design</t>
  </si>
  <si>
    <t>Distance, Internet/Simultan</t>
  </si>
  <si>
    <t>Joshua Ramirez</t>
  </si>
  <si>
    <t>K00634700</t>
  </si>
  <si>
    <t>JOUR 101</t>
  </si>
  <si>
    <t>Reporting/Writing I</t>
  </si>
  <si>
    <t>Joshua Molina</t>
  </si>
  <si>
    <t>K00248038</t>
  </si>
  <si>
    <t>Tal Avitzur</t>
  </si>
  <si>
    <t>K00100216</t>
  </si>
  <si>
    <t>ESLN NC007</t>
  </si>
  <si>
    <t>Pronunciation &amp; Conv: Intermed</t>
  </si>
  <si>
    <t>ESL 046A</t>
  </si>
  <si>
    <t>Begin ESL Language Skills 1A</t>
  </si>
  <si>
    <t>Katherine Cedillos Perez</t>
  </si>
  <si>
    <t>K01645694</t>
  </si>
  <si>
    <t>ESL 046B</t>
  </si>
  <si>
    <t>Begin ESL Language Skills 1B</t>
  </si>
  <si>
    <t>ESL 047A</t>
  </si>
  <si>
    <t>High-Beg ESL Lang Skills 2A</t>
  </si>
  <si>
    <t>Andrew Lopez</t>
  </si>
  <si>
    <t>K00289547</t>
  </si>
  <si>
    <t>ESL 047B</t>
  </si>
  <si>
    <t>High-Beg ESL Lang Skills 2B</t>
  </si>
  <si>
    <t>HIST 110H</t>
  </si>
  <si>
    <t>History of American Women H</t>
  </si>
  <si>
    <t>Alethea Tyner</t>
  </si>
  <si>
    <t>K00277711</t>
  </si>
  <si>
    <t>Online Classes</t>
  </si>
  <si>
    <t>ESL 131</t>
  </si>
  <si>
    <t>Grammar Level 5</t>
  </si>
  <si>
    <t>Susan Naughton</t>
  </si>
  <si>
    <t>K00101011</t>
  </si>
  <si>
    <t>CMPW NC002</t>
  </si>
  <si>
    <t>Intro to Computers (Bilingual)</t>
  </si>
  <si>
    <t>Araceli Aparisio</t>
  </si>
  <si>
    <t>K00112270</t>
  </si>
  <si>
    <t>MATW NC003</t>
  </si>
  <si>
    <t>Photoshop</t>
  </si>
  <si>
    <t>Diana Musacchio</t>
  </si>
  <si>
    <t>K00428615</t>
  </si>
  <si>
    <t>Raeanne Napoleon</t>
  </si>
  <si>
    <t>K00482032</t>
  </si>
  <si>
    <t>CMPW NC006</t>
  </si>
  <si>
    <t>MS PowerPoint (Bilingual)</t>
  </si>
  <si>
    <t>Raul Uribe</t>
  </si>
  <si>
    <t>K00111246</t>
  </si>
  <si>
    <t>CMPW NC007</t>
  </si>
  <si>
    <t>Microsoft Excel (Bilingual)</t>
  </si>
  <si>
    <t>ESL 122</t>
  </si>
  <si>
    <t>Grammar Level 4</t>
  </si>
  <si>
    <t>PE 109A</t>
  </si>
  <si>
    <t>Beginning Tennis</t>
  </si>
  <si>
    <t>Pershing Park</t>
  </si>
  <si>
    <t>PERPRK</t>
  </si>
  <si>
    <t>Juan Carrera Espinoza</t>
  </si>
  <si>
    <t>K00436776</t>
  </si>
  <si>
    <t>Physical Science Building</t>
  </si>
  <si>
    <t>PS</t>
  </si>
  <si>
    <t>PS101</t>
  </si>
  <si>
    <t>ERTH 101</t>
  </si>
  <si>
    <t>Introductory Astronomy</t>
  </si>
  <si>
    <t>Jatila Van Der Veen</t>
  </si>
  <si>
    <t>K00498912</t>
  </si>
  <si>
    <t>CHEM 211</t>
  </si>
  <si>
    <t>Organic Chemistry I</t>
  </si>
  <si>
    <t>Jess Estrada</t>
  </si>
  <si>
    <t>K00874344</t>
  </si>
  <si>
    <t>CHEM 155</t>
  </si>
  <si>
    <t>General Chemistry I</t>
  </si>
  <si>
    <t>Eric Bullock</t>
  </si>
  <si>
    <t>K00344944</t>
  </si>
  <si>
    <t>ERTH 106</t>
  </si>
  <si>
    <t>Black Holes and the Universe</t>
  </si>
  <si>
    <t>Sean Kelly</t>
  </si>
  <si>
    <t>K00266861</t>
  </si>
  <si>
    <t>PS128</t>
  </si>
  <si>
    <t>ENGR 117</t>
  </si>
  <si>
    <t>Electronic Circuits</t>
  </si>
  <si>
    <t>Hector Gamero Jauregui</t>
  </si>
  <si>
    <t>K01538647</t>
  </si>
  <si>
    <t>PHYS 121</t>
  </si>
  <si>
    <t>Mechanics of Solids and Fluids</t>
  </si>
  <si>
    <t>Douglas Folsom</t>
  </si>
  <si>
    <t>K00401272</t>
  </si>
  <si>
    <t>PS130</t>
  </si>
  <si>
    <t>CHEM 156</t>
  </si>
  <si>
    <t>General Chemistry II</t>
  </si>
  <si>
    <t>Christopher Bernt</t>
  </si>
  <si>
    <t>K00773410</t>
  </si>
  <si>
    <t>PHYS 105</t>
  </si>
  <si>
    <t>General Physics</t>
  </si>
  <si>
    <t>Louise Bretz</t>
  </si>
  <si>
    <t>K01016182</t>
  </si>
  <si>
    <t>CSMT 123</t>
  </si>
  <si>
    <t>Intro to Cosmetology-Module 3</t>
  </si>
  <si>
    <t>Michelle Puailoa</t>
  </si>
  <si>
    <t>K00278310</t>
  </si>
  <si>
    <t>CSMT 124</t>
  </si>
  <si>
    <t>Intro to Cosmetology-Module 4</t>
  </si>
  <si>
    <t>Liza Adams</t>
  </si>
  <si>
    <t>K00444730</t>
  </si>
  <si>
    <t>SCHOTT22</t>
  </si>
  <si>
    <t>CSMT 122</t>
  </si>
  <si>
    <t>Intro to Cosmetology-Module 2</t>
  </si>
  <si>
    <t>PE 101A</t>
  </si>
  <si>
    <t>Beginning Badminton</t>
  </si>
  <si>
    <t>Tammy Steuart</t>
  </si>
  <si>
    <t>K00100454</t>
  </si>
  <si>
    <t>Sports Pavilion</t>
  </si>
  <si>
    <t>PE</t>
  </si>
  <si>
    <t>PE101</t>
  </si>
  <si>
    <t>PE 101B</t>
  </si>
  <si>
    <t>Intermediate Badminton</t>
  </si>
  <si>
    <t>PE 150A</t>
  </si>
  <si>
    <t>Beginning Ballet</t>
  </si>
  <si>
    <t>Brooke Melton</t>
  </si>
  <si>
    <t>K00269224</t>
  </si>
  <si>
    <t>PE113</t>
  </si>
  <si>
    <t>PE 150B</t>
  </si>
  <si>
    <t>Intermediate Ballet</t>
  </si>
  <si>
    <t>PE 176A</t>
  </si>
  <si>
    <t>Beginning Fitness Yoga</t>
  </si>
  <si>
    <t>Bonnie Lewis</t>
  </si>
  <si>
    <t>K00100456</t>
  </si>
  <si>
    <t>PE 176B</t>
  </si>
  <si>
    <t>Intermediate Fitness Yoga</t>
  </si>
  <si>
    <t>Concurrent</t>
  </si>
  <si>
    <t>PE 139</t>
  </si>
  <si>
    <t>Pilates Mat Fitness</t>
  </si>
  <si>
    <t>PE114</t>
  </si>
  <si>
    <t>PE 200</t>
  </si>
  <si>
    <t>Introduction to Kinesiology</t>
  </si>
  <si>
    <t>Sandrine Rocher-Krul</t>
  </si>
  <si>
    <t>K00100840</t>
  </si>
  <si>
    <t>PE215</t>
  </si>
  <si>
    <t>PD 140</t>
  </si>
  <si>
    <t>College Success: Athletes</t>
  </si>
  <si>
    <t>Kathy O'Connor</t>
  </si>
  <si>
    <t>K00100786</t>
  </si>
  <si>
    <t>DO</t>
  </si>
  <si>
    <t>PE216</t>
  </si>
  <si>
    <t>WAKE06</t>
  </si>
  <si>
    <t>Julio Lara Perez</t>
  </si>
  <si>
    <t>K00414945</t>
  </si>
  <si>
    <t>AHV NC020</t>
  </si>
  <si>
    <t>Personal Care I:Basic Care</t>
  </si>
  <si>
    <t>Marybeth Noggle</t>
  </si>
  <si>
    <t>K00208311</t>
  </si>
  <si>
    <t>WAKE14</t>
  </si>
  <si>
    <t>AHV NC021</t>
  </si>
  <si>
    <t>Personal Care Attendant II</t>
  </si>
  <si>
    <t>ESLN NC009</t>
  </si>
  <si>
    <t>ESL Intermediate High Grammar</t>
  </si>
  <si>
    <t>WAKE16</t>
  </si>
  <si>
    <t>WAKE21</t>
  </si>
  <si>
    <t>GEDB NC070</t>
  </si>
  <si>
    <t>GED Test Sub-Bilingual Soc Stu</t>
  </si>
  <si>
    <t>GEDB NC080</t>
  </si>
  <si>
    <t>GED Test Sub-Bilingual Science</t>
  </si>
  <si>
    <t>Araceli Ponce</t>
  </si>
  <si>
    <t>K00414891</t>
  </si>
  <si>
    <t>GEDB NC100</t>
  </si>
  <si>
    <t>GED Test Sub-Bilingual Math</t>
  </si>
  <si>
    <t>PE 126A</t>
  </si>
  <si>
    <t>Beginning Beach Volleyball</t>
  </si>
  <si>
    <t>Jeff Walker</t>
  </si>
  <si>
    <t>K00443834</t>
  </si>
  <si>
    <t>West Beach</t>
  </si>
  <si>
    <t>WBEACH</t>
  </si>
  <si>
    <t>PE 126B</t>
  </si>
  <si>
    <t>Intermediate Beach Volleyball</t>
  </si>
  <si>
    <t>ETHS 101</t>
  </si>
  <si>
    <t>Immigrant Experience In US</t>
  </si>
  <si>
    <t>Craig Cook</t>
  </si>
  <si>
    <t>K00419252</t>
  </si>
  <si>
    <t>West Campus Classroom Building</t>
  </si>
  <si>
    <t>WCC</t>
  </si>
  <si>
    <t>WCC102</t>
  </si>
  <si>
    <t>PSY 100</t>
  </si>
  <si>
    <t>General Psychology</t>
  </si>
  <si>
    <t>Gina Bell</t>
  </si>
  <si>
    <t>K00278142</t>
  </si>
  <si>
    <t>PSY 150</t>
  </si>
  <si>
    <t>Stats for Behavioral Sciences</t>
  </si>
  <si>
    <t>Rammy Salem</t>
  </si>
  <si>
    <t>K01468499</t>
  </si>
  <si>
    <t>ETHS 107</t>
  </si>
  <si>
    <t>Racism In America</t>
  </si>
  <si>
    <t>Thomas Carrasco</t>
  </si>
  <si>
    <t>K00377748</t>
  </si>
  <si>
    <t>WCC103</t>
  </si>
  <si>
    <t>SOC 107</t>
  </si>
  <si>
    <t>Racism in America</t>
  </si>
  <si>
    <t>DSPS NC001</t>
  </si>
  <si>
    <t>Vocational Planning</t>
  </si>
  <si>
    <t>Robyn Young</t>
  </si>
  <si>
    <t>K01639300</t>
  </si>
  <si>
    <t>WCC104</t>
  </si>
  <si>
    <t>ANTH 104</t>
  </si>
  <si>
    <t>Language and Culture</t>
  </si>
  <si>
    <t>Mark Sanders</t>
  </si>
  <si>
    <t>K00110742</t>
  </si>
  <si>
    <t>WCC105</t>
  </si>
  <si>
    <t>SOC 125</t>
  </si>
  <si>
    <t>Intro Statistics in Sociology</t>
  </si>
  <si>
    <t>Rebecca Davis</t>
  </si>
  <si>
    <t>K00736827</t>
  </si>
  <si>
    <t>WCC106</t>
  </si>
  <si>
    <t>COMM 141</t>
  </si>
  <si>
    <t>Small Group Communication</t>
  </si>
  <si>
    <t>WCC117</t>
  </si>
  <si>
    <t>Stanley Bursten</t>
  </si>
  <si>
    <t>K00100369</t>
  </si>
  <si>
    <t>PHIL 102</t>
  </si>
  <si>
    <t>Comparative World Religions</t>
  </si>
  <si>
    <t>Matthew Dittman</t>
  </si>
  <si>
    <t>K00695937</t>
  </si>
  <si>
    <t>WCC118</t>
  </si>
  <si>
    <t>Eric Aranda</t>
  </si>
  <si>
    <t>K01643323</t>
  </si>
  <si>
    <t>CHST 101</t>
  </si>
  <si>
    <t>Mex-Amer(Chicano)Hist In Us</t>
  </si>
  <si>
    <t>WCC119</t>
  </si>
  <si>
    <t>Sarah Boggs</t>
  </si>
  <si>
    <t>K00100341</t>
  </si>
  <si>
    <t>WCC120</t>
  </si>
  <si>
    <t>Christina Trujillo</t>
  </si>
  <si>
    <t>K01633885</t>
  </si>
  <si>
    <t>WCC121</t>
  </si>
  <si>
    <t>PHIL 101</t>
  </si>
  <si>
    <t>Introduction to Ethics</t>
  </si>
  <si>
    <t>Dennis Gagnon</t>
  </si>
  <si>
    <t>K00200217</t>
  </si>
  <si>
    <t>WCC202</t>
  </si>
  <si>
    <t>Daniel Shiells</t>
  </si>
  <si>
    <t>K00361552</t>
  </si>
  <si>
    <t>Melissa Menendez</t>
  </si>
  <si>
    <t>K00100987</t>
  </si>
  <si>
    <t>WCC203</t>
  </si>
  <si>
    <t>Natsuki Smith</t>
  </si>
  <si>
    <t>K00372390</t>
  </si>
  <si>
    <t>Laurel Johnston</t>
  </si>
  <si>
    <t>K00307045</t>
  </si>
  <si>
    <t>WCC204</t>
  </si>
  <si>
    <t>PHIL 111</t>
  </si>
  <si>
    <t>Critical Think&amp;Writing In Phil</t>
  </si>
  <si>
    <t>Chris Kramer</t>
  </si>
  <si>
    <t>K00772134</t>
  </si>
  <si>
    <t>WCC216</t>
  </si>
  <si>
    <t>Bonny Bryan</t>
  </si>
  <si>
    <t>K00100691</t>
  </si>
  <si>
    <t>WCC303</t>
  </si>
  <si>
    <t>WCC305</t>
  </si>
  <si>
    <t>AJ 101</t>
  </si>
  <si>
    <t>Intro Administratn Of Justice</t>
  </si>
  <si>
    <t>Patrick Adams</t>
  </si>
  <si>
    <t>K00259852</t>
  </si>
  <si>
    <t>WCC306</t>
  </si>
  <si>
    <t>AJ 107</t>
  </si>
  <si>
    <t>Concepts Of Criminal Law</t>
  </si>
  <si>
    <t>Anne Redding</t>
  </si>
  <si>
    <t>K00100122</t>
  </si>
  <si>
    <t>AJ 250</t>
  </si>
  <si>
    <t>The Study of Murder</t>
  </si>
  <si>
    <t>AJ 271</t>
  </si>
  <si>
    <t>The Study of Evil</t>
  </si>
  <si>
    <t>Silvina Minero</t>
  </si>
  <si>
    <t>K01279017</t>
  </si>
  <si>
    <t>AJ 265</t>
  </si>
  <si>
    <t>Crime and Human Behavior</t>
  </si>
  <si>
    <t>ENG 221</t>
  </si>
  <si>
    <t>British Literature 800-1798</t>
  </si>
  <si>
    <t>Kimberly Monda</t>
  </si>
  <si>
    <t>K00100331</t>
  </si>
  <si>
    <t>WCC307</t>
  </si>
  <si>
    <t>Stephane Rapp</t>
  </si>
  <si>
    <t>K00100567</t>
  </si>
  <si>
    <t>Bake Shop (Campus Center)</t>
  </si>
  <si>
    <t>BKSHOP</t>
  </si>
  <si>
    <t>CA 214</t>
  </si>
  <si>
    <t>Advanced Artisan Baking</t>
  </si>
  <si>
    <t>COMM 101</t>
  </si>
  <si>
    <t>Introduction to Communication</t>
  </si>
  <si>
    <t>Kana Petrosian</t>
  </si>
  <si>
    <t>K00736479</t>
  </si>
  <si>
    <t>BC101</t>
  </si>
  <si>
    <t>Meryl Peters</t>
  </si>
  <si>
    <t>K00391027</t>
  </si>
  <si>
    <t>Aj Anderson</t>
  </si>
  <si>
    <t>K01321763</t>
  </si>
  <si>
    <t>COMM 289</t>
  </si>
  <si>
    <t>Communication Theory</t>
  </si>
  <si>
    <t>Darin Garard</t>
  </si>
  <si>
    <t>K00100300</t>
  </si>
  <si>
    <t>BC222</t>
  </si>
  <si>
    <t>COMM 121</t>
  </si>
  <si>
    <t>Interpersonal Communication</t>
  </si>
  <si>
    <t>Shirley Mueller</t>
  </si>
  <si>
    <t>K00100728</t>
  </si>
  <si>
    <t>Maia Mook</t>
  </si>
  <si>
    <t>K00100713</t>
  </si>
  <si>
    <t>BC224</t>
  </si>
  <si>
    <t>ACCT 240</t>
  </si>
  <si>
    <t>Managerial Accounting</t>
  </si>
  <si>
    <t>Benjamin Reyes</t>
  </si>
  <si>
    <t>K00962910</t>
  </si>
  <si>
    <t>ACCT 110</t>
  </si>
  <si>
    <t>Introduction to Accounting</t>
  </si>
  <si>
    <t>BC228</t>
  </si>
  <si>
    <t>BUS 101</t>
  </si>
  <si>
    <t>Introduction To Business</t>
  </si>
  <si>
    <t>Anna Kwong</t>
  </si>
  <si>
    <t>K00101136</t>
  </si>
  <si>
    <t>Mohammed Elhakimi</t>
  </si>
  <si>
    <t>K00372377</t>
  </si>
  <si>
    <t>BC301</t>
  </si>
  <si>
    <t>ACCT 230</t>
  </si>
  <si>
    <t>Financial Accounting</t>
  </si>
  <si>
    <t>Laura Woyach</t>
  </si>
  <si>
    <t>K00355580</t>
  </si>
  <si>
    <t>BC302</t>
  </si>
  <si>
    <t>Robert Smagula</t>
  </si>
  <si>
    <t>K00543417</t>
  </si>
  <si>
    <t>BC314</t>
  </si>
  <si>
    <t>Julie Brown</t>
  </si>
  <si>
    <t>K00100507</t>
  </si>
  <si>
    <t>BCFORUM</t>
  </si>
  <si>
    <t>ANTH 101</t>
  </si>
  <si>
    <t>Physical Anthropology</t>
  </si>
  <si>
    <t>Phyllisa Eisentraut</t>
  </si>
  <si>
    <t>K00100726</t>
  </si>
  <si>
    <t>ANTH 101H</t>
  </si>
  <si>
    <t>Physical Anthropology, Honors</t>
  </si>
  <si>
    <t>FS 101</t>
  </si>
  <si>
    <t>Introduction to Film Studies</t>
  </si>
  <si>
    <t>Michael Stinson</t>
  </si>
  <si>
    <t>K00100362</t>
  </si>
  <si>
    <t>CA 116</t>
  </si>
  <si>
    <t>Intro to Food Service Prof</t>
  </si>
  <si>
    <t>Campus Center</t>
  </si>
  <si>
    <t>CC</t>
  </si>
  <si>
    <t>CC122</t>
  </si>
  <si>
    <t>CRAO NC823</t>
  </si>
  <si>
    <t>Ceramics/Creative:FOA</t>
  </si>
  <si>
    <t>Lorie Stout</t>
  </si>
  <si>
    <t>K00706599</t>
  </si>
  <si>
    <t>CT 114</t>
  </si>
  <si>
    <t>Beg Finish Carpentry</t>
  </si>
  <si>
    <t>Jacob Tyler</t>
  </si>
  <si>
    <t>K01656448</t>
  </si>
  <si>
    <t>John Dent</t>
  </si>
  <si>
    <t>K00101140</t>
  </si>
  <si>
    <t>FP 165</t>
  </si>
  <si>
    <t>Television Field Production</t>
  </si>
  <si>
    <t>Douglas Caines</t>
  </si>
  <si>
    <t>K00113538</t>
  </si>
  <si>
    <t>FP 160</t>
  </si>
  <si>
    <t>Television Studio Production</t>
  </si>
  <si>
    <t>MAT 131</t>
  </si>
  <si>
    <t>Digital Imaging I</t>
  </si>
  <si>
    <t>Amanda Domingues</t>
  </si>
  <si>
    <t>K01550118</t>
  </si>
  <si>
    <t>CT 115</t>
  </si>
  <si>
    <t>Int Finish Carpentry</t>
  </si>
  <si>
    <t>Jenna Corliss</t>
  </si>
  <si>
    <t>K00324959</t>
  </si>
  <si>
    <t>Anuroopa Kalbag</t>
  </si>
  <si>
    <t>K00422439</t>
  </si>
  <si>
    <t>Susan Schiferl</t>
  </si>
  <si>
    <t>K00122434</t>
  </si>
  <si>
    <t>MAT 112</t>
  </si>
  <si>
    <t>Digital Drawing</t>
  </si>
  <si>
    <t>MAT 105</t>
  </si>
  <si>
    <t>Survey Of Multimedia Tools</t>
  </si>
  <si>
    <t>GDP 111</t>
  </si>
  <si>
    <t>Intro to Graphic Design</t>
  </si>
  <si>
    <t>MAT 149</t>
  </si>
  <si>
    <t>Social Networking/Social Media</t>
  </si>
  <si>
    <t>PHOT 190</t>
  </si>
  <si>
    <t>Photojournalism</t>
  </si>
  <si>
    <t>ENGR 101</t>
  </si>
  <si>
    <t>Introduction To Engineering</t>
  </si>
  <si>
    <t>Corey Boyce</t>
  </si>
  <si>
    <t>K00367850</t>
  </si>
  <si>
    <t>STEM 101</t>
  </si>
  <si>
    <t>Introduction to STEM</t>
  </si>
  <si>
    <t>Olivia Happel-Block</t>
  </si>
  <si>
    <t>K01550117</t>
  </si>
  <si>
    <t>ST</t>
  </si>
  <si>
    <t>Kate Rice</t>
  </si>
  <si>
    <t>K01428220</t>
  </si>
  <si>
    <t>Ryan Mooneyham</t>
  </si>
  <si>
    <t>K00863864</t>
  </si>
  <si>
    <t>FP 175</t>
  </si>
  <si>
    <t>Film and Video Production I</t>
  </si>
  <si>
    <t>MUS 162</t>
  </si>
  <si>
    <t>Chamber Singers</t>
  </si>
  <si>
    <t>Nathan Kreitzer</t>
  </si>
  <si>
    <t>K00101038</t>
  </si>
  <si>
    <t>Drama/Music Complex (W Campus)</t>
  </si>
  <si>
    <t>DM</t>
  </si>
  <si>
    <t>MUS 155</t>
  </si>
  <si>
    <t>Vocal Techniques II</t>
  </si>
  <si>
    <t>DM101</t>
  </si>
  <si>
    <t>MUS 154</t>
  </si>
  <si>
    <t>Vocal Techniques I</t>
  </si>
  <si>
    <t>MUS 162B</t>
  </si>
  <si>
    <t>Chamber Singers Modern</t>
  </si>
  <si>
    <t>MUS 162D</t>
  </si>
  <si>
    <t>Chamber Singers Romantic</t>
  </si>
  <si>
    <t>MUS 162C</t>
  </si>
  <si>
    <t>Chamber Singers Classic</t>
  </si>
  <si>
    <t>CRMO NC163</t>
  </si>
  <si>
    <t>Quire of Voyces: Older Adults</t>
  </si>
  <si>
    <t>MUS 163</t>
  </si>
  <si>
    <t>Quire Of Voyces</t>
  </si>
  <si>
    <t>MUS 163B</t>
  </si>
  <si>
    <t>Quire of Voyces Modern</t>
  </si>
  <si>
    <t>MUS 150</t>
  </si>
  <si>
    <t>Beginning String Techniques</t>
  </si>
  <si>
    <t>Valerie Malvinni</t>
  </si>
  <si>
    <t>K00380433</t>
  </si>
  <si>
    <t>DM105</t>
  </si>
  <si>
    <t>CRMO NC150</t>
  </si>
  <si>
    <t>Beg. Strings for Older Adults</t>
  </si>
  <si>
    <t>MUS 147</t>
  </si>
  <si>
    <t>Beginning Pop Guitar Styles</t>
  </si>
  <si>
    <t>David Malvinni</t>
  </si>
  <si>
    <t>K00100116</t>
  </si>
  <si>
    <t>MUS 115</t>
  </si>
  <si>
    <t>Hist&amp;Apprec:Rock &amp; Pop Music</t>
  </si>
  <si>
    <t>MUS 188B</t>
  </si>
  <si>
    <t>Big Band Ensemble II</t>
  </si>
  <si>
    <t>Andrew Martinez</t>
  </si>
  <si>
    <t>K00192977</t>
  </si>
  <si>
    <t>CRMO NC188</t>
  </si>
  <si>
    <t>Jazz Ensemble I: Older Adults</t>
  </si>
  <si>
    <t>MUS 120A</t>
  </si>
  <si>
    <t>Sound Recording &amp; Elect Music</t>
  </si>
  <si>
    <t>Adam Camardella</t>
  </si>
  <si>
    <t>K00310506</t>
  </si>
  <si>
    <t>DM108</t>
  </si>
  <si>
    <t>MUS 140A</t>
  </si>
  <si>
    <t>Beginning Piano</t>
  </si>
  <si>
    <t>John Douglas</t>
  </si>
  <si>
    <t>K00395898</t>
  </si>
  <si>
    <t>DM109</t>
  </si>
  <si>
    <t>MUS 110</t>
  </si>
  <si>
    <t>Music Appreciation</t>
  </si>
  <si>
    <t>Eric Heidner</t>
  </si>
  <si>
    <t>K00100629</t>
  </si>
  <si>
    <t>DM110</t>
  </si>
  <si>
    <t>MUS 100</t>
  </si>
  <si>
    <t>Fund Of Music Techniques</t>
  </si>
  <si>
    <t>TA 131</t>
  </si>
  <si>
    <t>Costume Technology</t>
  </si>
  <si>
    <t>Pamela Shaw</t>
  </si>
  <si>
    <t>K00169530</t>
  </si>
  <si>
    <t>DM130</t>
  </si>
  <si>
    <t>TA 134</t>
  </si>
  <si>
    <t>Costume Design</t>
  </si>
  <si>
    <t>TA 103</t>
  </si>
  <si>
    <t>Theatre Appreciation</t>
  </si>
  <si>
    <t>Patricia Frank</t>
  </si>
  <si>
    <t>K00100174</t>
  </si>
  <si>
    <t>DM134</t>
  </si>
  <si>
    <t>TA 111</t>
  </si>
  <si>
    <t>Beginning Acting</t>
  </si>
  <si>
    <t>Margaret Mixsell</t>
  </si>
  <si>
    <t>K00101166</t>
  </si>
  <si>
    <t>DM139</t>
  </si>
  <si>
    <t>TA 112</t>
  </si>
  <si>
    <t>Intermediate Acting A</t>
  </si>
  <si>
    <t>Katherine Laris</t>
  </si>
  <si>
    <t>K00100888</t>
  </si>
  <si>
    <t>DM155</t>
  </si>
  <si>
    <t>TA 218</t>
  </si>
  <si>
    <t>Acting for the Camera</t>
  </si>
  <si>
    <t>Matthew Talbott</t>
  </si>
  <si>
    <t>K00179751</t>
  </si>
  <si>
    <t>ERTH 115</t>
  </si>
  <si>
    <t>Environmental Geology</t>
  </si>
  <si>
    <t>Kristen Sneddon</t>
  </si>
  <si>
    <t>K00280755</t>
  </si>
  <si>
    <t>Earth and Biological Sciences</t>
  </si>
  <si>
    <t>EBS</t>
  </si>
  <si>
    <t>EBS102</t>
  </si>
  <si>
    <t>ENVS 115</t>
  </si>
  <si>
    <t>ERTH 151</t>
  </si>
  <si>
    <t>Intro to Physical Oceanography</t>
  </si>
  <si>
    <t>Stephanie Mendes</t>
  </si>
  <si>
    <t>K00551929</t>
  </si>
  <si>
    <t>ERTH 122</t>
  </si>
  <si>
    <t>Dinosaurs</t>
  </si>
  <si>
    <t>John Moore</t>
  </si>
  <si>
    <t>K01572459</t>
  </si>
  <si>
    <t>EBS115</t>
  </si>
  <si>
    <t>ERTH 141</t>
  </si>
  <si>
    <t>Physical Geography</t>
  </si>
  <si>
    <t>Danielle D'Alfonso</t>
  </si>
  <si>
    <t>K00266323</t>
  </si>
  <si>
    <t>EBS123</t>
  </si>
  <si>
    <t>GEOG 101</t>
  </si>
  <si>
    <t>ERTH 151L</t>
  </si>
  <si>
    <t>Intro Physical Oceanography L</t>
  </si>
  <si>
    <t>BIOL 103</t>
  </si>
  <si>
    <t>Cell and Molecular Biololgy</t>
  </si>
  <si>
    <t>Jennifer Betancourt</t>
  </si>
  <si>
    <t>K00772052</t>
  </si>
  <si>
    <t>EBS201</t>
  </si>
  <si>
    <t>BIOL 102</t>
  </si>
  <si>
    <t>Animal Biology</t>
  </si>
  <si>
    <t>Blakely Barron</t>
  </si>
  <si>
    <t>K00100953</t>
  </si>
  <si>
    <t>EBS209</t>
  </si>
  <si>
    <t>BMS 108</t>
  </si>
  <si>
    <t>Human Physiology</t>
  </si>
  <si>
    <t>Peter Aguilar</t>
  </si>
  <si>
    <t>K00100375</t>
  </si>
  <si>
    <t>EBS210</t>
  </si>
  <si>
    <t>BIOL 100</t>
  </si>
  <si>
    <t>Concepts of Biology</t>
  </si>
  <si>
    <t>Daniel Zarate</t>
  </si>
  <si>
    <t>K00424888</t>
  </si>
  <si>
    <t>EBS301</t>
  </si>
  <si>
    <t>BOT 100</t>
  </si>
  <si>
    <t>Concepts of Botany</t>
  </si>
  <si>
    <t>Matthew Kay</t>
  </si>
  <si>
    <t>K00229393</t>
  </si>
  <si>
    <t>EBS309</t>
  </si>
  <si>
    <t>BIOL 101</t>
  </si>
  <si>
    <t>Plant Biology</t>
  </si>
  <si>
    <t>Jennifer Maupin</t>
  </si>
  <si>
    <t>K00100335</t>
  </si>
  <si>
    <t>BMS 100</t>
  </si>
  <si>
    <t>The Human Body</t>
  </si>
  <si>
    <t>Patty Saito</t>
  </si>
  <si>
    <t>K00100852</t>
  </si>
  <si>
    <t>BMS 127</t>
  </si>
  <si>
    <t>Medical Microbiology</t>
  </si>
  <si>
    <t>Robert Fischer</t>
  </si>
  <si>
    <t>K00100219</t>
  </si>
  <si>
    <t>BMS 128</t>
  </si>
  <si>
    <t>Human Nutrition</t>
  </si>
  <si>
    <t>Samin Moham</t>
  </si>
  <si>
    <t>K00490772</t>
  </si>
  <si>
    <t>CHEM 221</t>
  </si>
  <si>
    <t>Organic Chemistry  Lab I</t>
  </si>
  <si>
    <t>EBS312</t>
  </si>
  <si>
    <t>EBS313</t>
  </si>
  <si>
    <t>Kathy Molloy</t>
  </si>
  <si>
    <t>K00100881</t>
  </si>
  <si>
    <t>East Campus Classrooms</t>
  </si>
  <si>
    <t>ECC</t>
  </si>
  <si>
    <t>ECC20</t>
  </si>
  <si>
    <t>GDP 116</t>
  </si>
  <si>
    <t>History of Graphic Design</t>
  </si>
  <si>
    <t>CAV NC013</t>
  </si>
  <si>
    <t>Safe Food Prep. &amp; Serv. Mod. 1</t>
  </si>
  <si>
    <t>Julie Hobbins</t>
  </si>
  <si>
    <t>K00228692</t>
  </si>
  <si>
    <t>Eastside Library</t>
  </si>
  <si>
    <t>EASTLB</t>
  </si>
  <si>
    <t>CRMO NC061</t>
  </si>
  <si>
    <t>Music of Our Lives/Times: FOA</t>
  </si>
  <si>
    <t>Carol Ann Manzi</t>
  </si>
  <si>
    <t>K00368978</t>
  </si>
  <si>
    <t>Friendship Adult DCare Ctr-Mon</t>
  </si>
  <si>
    <t>FRAMON</t>
  </si>
  <si>
    <t>FRAMONMTG ROOM</t>
  </si>
  <si>
    <t>CRAO NC585</t>
  </si>
  <si>
    <t>Art Exp./Conversations: FOA</t>
  </si>
  <si>
    <t>Joanne Miles</t>
  </si>
  <si>
    <t>K00369155</t>
  </si>
  <si>
    <t>SLFO NC082</t>
  </si>
  <si>
    <t>Travels and Explorations: FOA</t>
  </si>
  <si>
    <t>Patricia Volner</t>
  </si>
  <si>
    <t>K00161082</t>
  </si>
  <si>
    <t>Garden Court</t>
  </si>
  <si>
    <t>GRDNCT</t>
  </si>
  <si>
    <t>GRDNCTMTG ROOM</t>
  </si>
  <si>
    <t>ART 141</t>
  </si>
  <si>
    <t>Studio Art Foundations 3D</t>
  </si>
  <si>
    <t>Armando Ramos</t>
  </si>
  <si>
    <t>K00735184</t>
  </si>
  <si>
    <t>Humanities Building</t>
  </si>
  <si>
    <t>H</t>
  </si>
  <si>
    <t>H102</t>
  </si>
  <si>
    <t>ART 150</t>
  </si>
  <si>
    <t>Fundamentals of Ceramics</t>
  </si>
  <si>
    <t>Karen Tepaz</t>
  </si>
  <si>
    <t>K01635012</t>
  </si>
  <si>
    <t>H107</t>
  </si>
  <si>
    <t>ART 101</t>
  </si>
  <si>
    <t>Visual Literacy</t>
  </si>
  <si>
    <t>Barbara Vilander</t>
  </si>
  <si>
    <t>K00100514</t>
  </si>
  <si>
    <t>H111</t>
  </si>
  <si>
    <t>Helen Tye Talkin</t>
  </si>
  <si>
    <t>K00293322</t>
  </si>
  <si>
    <t>ART 108</t>
  </si>
  <si>
    <t>History of Asian Art</t>
  </si>
  <si>
    <t>H219</t>
  </si>
  <si>
    <t>Stephen Davega</t>
  </si>
  <si>
    <t>K00101221</t>
  </si>
  <si>
    <t>H237</t>
  </si>
  <si>
    <t>FP 178</t>
  </si>
  <si>
    <t>Documentary Filmmaking</t>
  </si>
  <si>
    <t>FP 170</t>
  </si>
  <si>
    <t>Cinematography I</t>
  </si>
  <si>
    <t>FP 201</t>
  </si>
  <si>
    <t>Narrative in Film</t>
  </si>
  <si>
    <t>Curtis Bieber</t>
  </si>
  <si>
    <t>K00100426</t>
  </si>
  <si>
    <t>Joshua Stutzman</t>
  </si>
  <si>
    <t>K00350775</t>
  </si>
  <si>
    <t>Judy Harper</t>
  </si>
  <si>
    <t>K00875652</t>
  </si>
  <si>
    <t>H240</t>
  </si>
  <si>
    <t>CS 107</t>
  </si>
  <si>
    <t>Computer Architecture &amp; Organ.</t>
  </si>
  <si>
    <t>Kira Minkova</t>
  </si>
  <si>
    <t>K00299873</t>
  </si>
  <si>
    <t>H244</t>
  </si>
  <si>
    <t>CS 104</t>
  </si>
  <si>
    <t>Introduction to Programming</t>
  </si>
  <si>
    <t>Franco Mancini</t>
  </si>
  <si>
    <t>K00297857</t>
  </si>
  <si>
    <t>H245</t>
  </si>
  <si>
    <t>FR 101</t>
  </si>
  <si>
    <t>Beginning French I</t>
  </si>
  <si>
    <t>H301</t>
  </si>
  <si>
    <t>SPAN 101</t>
  </si>
  <si>
    <t>Beginning Spanish I</t>
  </si>
  <si>
    <t>Annette Holdman</t>
  </si>
  <si>
    <t>K00100403</t>
  </si>
  <si>
    <t>H302</t>
  </si>
  <si>
    <t>GER 101</t>
  </si>
  <si>
    <t>Beginning German I</t>
  </si>
  <si>
    <t>Gabriele Stein</t>
  </si>
  <si>
    <t>K00369197</t>
  </si>
  <si>
    <t>H303</t>
  </si>
  <si>
    <t>JAPN 101</t>
  </si>
  <si>
    <t>Beginning Japanese I</t>
  </si>
  <si>
    <t>Yachiyo Roberts</t>
  </si>
  <si>
    <t>K00100202</t>
  </si>
  <si>
    <t>ESL 060</t>
  </si>
  <si>
    <t>Grammar Level 3</t>
  </si>
  <si>
    <t>Betsy Cassriel</t>
  </si>
  <si>
    <t>K00100982</t>
  </si>
  <si>
    <t>H304</t>
  </si>
  <si>
    <t>Juliet Clark-Ruiz</t>
  </si>
  <si>
    <t>K00101031</t>
  </si>
  <si>
    <t>Robin Goodnough</t>
  </si>
  <si>
    <t>K00100393</t>
  </si>
  <si>
    <t>H305</t>
  </si>
  <si>
    <t>Denise Cedillos</t>
  </si>
  <si>
    <t>K00425413</t>
  </si>
  <si>
    <t>ESL 113B</t>
  </si>
  <si>
    <t>Level 1B Beg. Listening/Speak</t>
  </si>
  <si>
    <t>H307</t>
  </si>
  <si>
    <t>Luis Hernandez</t>
  </si>
  <si>
    <t>K00256569</t>
  </si>
  <si>
    <t>H328A</t>
  </si>
  <si>
    <t>Rachid Labgaa</t>
  </si>
  <si>
    <t>K00101050</t>
  </si>
  <si>
    <t>IDC106</t>
  </si>
  <si>
    <t>Ignacio Alarcon</t>
  </si>
  <si>
    <t>K00100271</t>
  </si>
  <si>
    <t>IDC107</t>
  </si>
  <si>
    <t>Veronica Johnson</t>
  </si>
  <si>
    <t>K00350957</t>
  </si>
  <si>
    <t>CS 118</t>
  </si>
  <si>
    <t>Data Science for All</t>
  </si>
  <si>
    <t>Andrea Cullinen</t>
  </si>
  <si>
    <t>K00874272</t>
  </si>
  <si>
    <t>IDC109</t>
  </si>
  <si>
    <t>MATH 118</t>
  </si>
  <si>
    <t xml:space="preserve"> Data Science for All</t>
  </si>
  <si>
    <t>MATH 117A</t>
  </si>
  <si>
    <t>Elementary Statistics A</t>
  </si>
  <si>
    <t>IDC211</t>
  </si>
  <si>
    <t>MATH 200</t>
  </si>
  <si>
    <t>Multivariable Calculus</t>
  </si>
  <si>
    <t>Jennifer Loftus</t>
  </si>
  <si>
    <t>K00419235</t>
  </si>
  <si>
    <t>IDC217</t>
  </si>
  <si>
    <t>ECEP NC010</t>
  </si>
  <si>
    <t>Parent-Child Workshop</t>
  </si>
  <si>
    <t>Judy Johnston</t>
  </si>
  <si>
    <t>K00119175</t>
  </si>
  <si>
    <t>Lou Grant Parent-Child Work</t>
  </si>
  <si>
    <t>LGPCW</t>
  </si>
  <si>
    <t>RT 109</t>
  </si>
  <si>
    <t>Princ of Radiographic Exposure</t>
  </si>
  <si>
    <t>Charles Scudelari</t>
  </si>
  <si>
    <t>K00100651</t>
  </si>
  <si>
    <t>A161</t>
  </si>
  <si>
    <t>ECE 109</t>
  </si>
  <si>
    <t>Family-Teacher-Child Relations</t>
  </si>
  <si>
    <t>Helen Cooper</t>
  </si>
  <si>
    <t>K00100179</t>
  </si>
  <si>
    <t>JOUR 122A</t>
  </si>
  <si>
    <t>The Channels: Newswriti &amp; Edit</t>
  </si>
  <si>
    <t>Darleen Principe</t>
  </si>
  <si>
    <t>K01388106</t>
  </si>
  <si>
    <t>A180</t>
  </si>
  <si>
    <t>JOUR 122B</t>
  </si>
  <si>
    <t>The Channels: Editing &amp; Publis</t>
  </si>
  <si>
    <t>VN 163</t>
  </si>
  <si>
    <t>Pharmacology for Nurses</t>
  </si>
  <si>
    <t>Maureen Horner</t>
  </si>
  <si>
    <t>K00100922</t>
  </si>
  <si>
    <t>A217</t>
  </si>
  <si>
    <t>VN 162</t>
  </si>
  <si>
    <t>Care of the Older Adult</t>
  </si>
  <si>
    <t>Rosette Strandberg</t>
  </si>
  <si>
    <t>K00101092</t>
  </si>
  <si>
    <t>A273</t>
  </si>
  <si>
    <t>Maravilla Assisted Living</t>
  </si>
  <si>
    <t>MARVA</t>
  </si>
  <si>
    <t>MARVAMTG ROOM</t>
  </si>
  <si>
    <t>Maravilla Asst Liv &amp; Mem Care</t>
  </si>
  <si>
    <t>MARVCR</t>
  </si>
  <si>
    <t>MARVCRMTG ROOM</t>
  </si>
  <si>
    <t>MDT 108</t>
  </si>
  <si>
    <t>Rigging</t>
  </si>
  <si>
    <t>Dallas Fowlie</t>
  </si>
  <si>
    <t>K00515264</t>
  </si>
  <si>
    <t>Marine Technologies Building</t>
  </si>
  <si>
    <t>MTBLDG</t>
  </si>
  <si>
    <t>MDT 112</t>
  </si>
  <si>
    <t>Introduction to Marine Welding</t>
  </si>
  <si>
    <t>Greg Harrah</t>
  </si>
  <si>
    <t>K00213190</t>
  </si>
  <si>
    <t>ERTH 102</t>
  </si>
  <si>
    <t>Observational Astronomy Lab</t>
  </si>
  <si>
    <t>Museum of Nat Hist-Planetarium</t>
  </si>
  <si>
    <t>PLNTRM</t>
  </si>
  <si>
    <t>NURS 282D</t>
  </si>
  <si>
    <t>NCLEX Success D</t>
  </si>
  <si>
    <t>Linda Macias</t>
  </si>
  <si>
    <t>K00238471</t>
  </si>
  <si>
    <t>David Gilbert</t>
  </si>
  <si>
    <t>K00100945</t>
  </si>
  <si>
    <t>Oak Cottage Memory Care</t>
  </si>
  <si>
    <t>OAKCOT</t>
  </si>
  <si>
    <t>OAKCOTMTG ROOM</t>
  </si>
  <si>
    <t>SLFO NC016</t>
  </si>
  <si>
    <t>Body/Mind Aware:FOA</t>
  </si>
  <si>
    <t>DRFT 290</t>
  </si>
  <si>
    <t>Work Experience In Drafting</t>
  </si>
  <si>
    <t>DRFT 101</t>
  </si>
  <si>
    <t>Basic Drafting</t>
  </si>
  <si>
    <t>DRFT 120</t>
  </si>
  <si>
    <t>Architectural Drafting I</t>
  </si>
  <si>
    <t>Richard Warner</t>
  </si>
  <si>
    <t>K00481762</t>
  </si>
  <si>
    <t>OE16</t>
  </si>
  <si>
    <t>DRFT 121</t>
  </si>
  <si>
    <t>Architectural Drafting II</t>
  </si>
  <si>
    <t>RT 100</t>
  </si>
  <si>
    <t>Radiography and Health Care</t>
  </si>
  <si>
    <t>Connie Blanco</t>
  </si>
  <si>
    <t>K00177193</t>
  </si>
  <si>
    <t>ACCT 120</t>
  </si>
  <si>
    <t>Nonprofit Accounting</t>
  </si>
  <si>
    <t>Colby Sellman</t>
  </si>
  <si>
    <t>K00641597</t>
  </si>
  <si>
    <t>CREO NC497</t>
  </si>
  <si>
    <t>Survey/Literary Classics: FOA</t>
  </si>
  <si>
    <t>Mark Ferrer</t>
  </si>
  <si>
    <t>K00100855</t>
  </si>
  <si>
    <t>CRAO NC722</t>
  </si>
  <si>
    <t>Chinese Calligraphy: FOA</t>
  </si>
  <si>
    <t>Suemae Lin Willhite</t>
  </si>
  <si>
    <t>K00178722</t>
  </si>
  <si>
    <t>CRAO NC709</t>
  </si>
  <si>
    <t>Flower Arranging: FOA</t>
  </si>
  <si>
    <t>Lucy Harvey</t>
  </si>
  <si>
    <t>K00942108</t>
  </si>
  <si>
    <t>HEAL NC009</t>
  </si>
  <si>
    <t>Nutrition for Longevity</t>
  </si>
  <si>
    <t>Gerri Cardillo</t>
  </si>
  <si>
    <t>K00100200</t>
  </si>
  <si>
    <t>CRAO NC169</t>
  </si>
  <si>
    <t>Painting and Mixed Media: FOA</t>
  </si>
  <si>
    <t>Laura Denny</t>
  </si>
  <si>
    <t>K00938576</t>
  </si>
  <si>
    <t>CNEW NC070</t>
  </si>
  <si>
    <t>Intro to Handheld Devices</t>
  </si>
  <si>
    <t>Norma Eggli</t>
  </si>
  <si>
    <t>K00100641</t>
  </si>
  <si>
    <t>CMPW NC011</t>
  </si>
  <si>
    <t>Best Business Apps</t>
  </si>
  <si>
    <t>CMPW NC036</t>
  </si>
  <si>
    <t>Intro to iTunes and iPads</t>
  </si>
  <si>
    <t>CRAO NC115</t>
  </si>
  <si>
    <t>Color Exploration: FOA</t>
  </si>
  <si>
    <t>Sylvia Shapiro</t>
  </si>
  <si>
    <t>K00795730</t>
  </si>
  <si>
    <t>PROW NC006</t>
  </si>
  <si>
    <t>Leadership Skills</t>
  </si>
  <si>
    <t>Linda Croyle</t>
  </si>
  <si>
    <t>K00677621</t>
  </si>
  <si>
    <t>PHYS 102</t>
  </si>
  <si>
    <t>Intro Physics-Science Majors</t>
  </si>
  <si>
    <t>Michael Young</t>
  </si>
  <si>
    <t>K00100449</t>
  </si>
  <si>
    <t>PS116</t>
  </si>
  <si>
    <t>ENGR 117L</t>
  </si>
  <si>
    <t>Electronic Circuits Laboratory</t>
  </si>
  <si>
    <t>PS117</t>
  </si>
  <si>
    <t>CHEM 104</t>
  </si>
  <si>
    <t>Fund-Gen Organic &amp; Biol Chem</t>
  </si>
  <si>
    <t>Mojgan Roushan</t>
  </si>
  <si>
    <t>K00636203</t>
  </si>
  <si>
    <t>PS209</t>
  </si>
  <si>
    <t>PS214</t>
  </si>
  <si>
    <t>Aura-Moon Greig</t>
  </si>
  <si>
    <t>K00731502</t>
  </si>
  <si>
    <t>CA 113</t>
  </si>
  <si>
    <t>Hospitality Sanitation&amp;Safety</t>
  </si>
  <si>
    <t>ED 101</t>
  </si>
  <si>
    <t>Intro-Tchg/Lrng K-12 Ed</t>
  </si>
  <si>
    <t>Michael Thrasher</t>
  </si>
  <si>
    <t>K00205477</t>
  </si>
  <si>
    <t>Erik Leighland</t>
  </si>
  <si>
    <t>K00111751</t>
  </si>
  <si>
    <t>ED 104</t>
  </si>
  <si>
    <t>Intro to Incl. Classroom Teach</t>
  </si>
  <si>
    <t>AH 120</t>
  </si>
  <si>
    <t>Medical Terminology</t>
  </si>
  <si>
    <t>MAT 164</t>
  </si>
  <si>
    <t>Online and Mobile Marketing</t>
  </si>
  <si>
    <t>Taylor Karst</t>
  </si>
  <si>
    <t>K01562008</t>
  </si>
  <si>
    <t>Carolyn Terry</t>
  </si>
  <si>
    <t>K00100436</t>
  </si>
  <si>
    <t>ED 291</t>
  </si>
  <si>
    <t>Practicum in Teaching</t>
  </si>
  <si>
    <t>Suzy Granziera</t>
  </si>
  <si>
    <t>K00289900</t>
  </si>
  <si>
    <t>San Marcos Parent-Child Work</t>
  </si>
  <si>
    <t>SMPCW</t>
  </si>
  <si>
    <t>Andrew Henning</t>
  </si>
  <si>
    <t>K00258128</t>
  </si>
  <si>
    <t>Santa Barbara High School</t>
  </si>
  <si>
    <t>SBHS</t>
  </si>
  <si>
    <t>Shea Peinado</t>
  </si>
  <si>
    <t>K00302039</t>
  </si>
  <si>
    <t>Kevin Thomas</t>
  </si>
  <si>
    <t>K00253557</t>
  </si>
  <si>
    <t>Anne Gott</t>
  </si>
  <si>
    <t>K00668586</t>
  </si>
  <si>
    <t>Tania Viscarra</t>
  </si>
  <si>
    <t>K00101074</t>
  </si>
  <si>
    <t>Steve Schuck</t>
  </si>
  <si>
    <t>K00270497</t>
  </si>
  <si>
    <t>Dean De Phillipo</t>
  </si>
  <si>
    <t>K00773858</t>
  </si>
  <si>
    <t>Rachel Burquez</t>
  </si>
  <si>
    <t>K00355350</t>
  </si>
  <si>
    <t>Justin Howe</t>
  </si>
  <si>
    <t>K00698528</t>
  </si>
  <si>
    <t>William Dodson</t>
  </si>
  <si>
    <t>K00271315</t>
  </si>
  <si>
    <t>Nicole Barr</t>
  </si>
  <si>
    <t>K00100779</t>
  </si>
  <si>
    <t>Patrick Estrada</t>
  </si>
  <si>
    <t>K00114147</t>
  </si>
  <si>
    <t>Patricia Ruth</t>
  </si>
  <si>
    <t>K00372918</t>
  </si>
  <si>
    <t>EHV NC207</t>
  </si>
  <si>
    <t>Small Scale Food Production 1</t>
  </si>
  <si>
    <t>Oscar Carmona</t>
  </si>
  <si>
    <t>K00237725</t>
  </si>
  <si>
    <t>SBCC E Campus LifeS/Chumash</t>
  </si>
  <si>
    <t>LCP</t>
  </si>
  <si>
    <t>EHV NC208</t>
  </si>
  <si>
    <t>Small Scale Food Production 2</t>
  </si>
  <si>
    <t>CRAO NC112</t>
  </si>
  <si>
    <t>Keeping an Art Journal: FOA</t>
  </si>
  <si>
    <t>Carissa Luminess</t>
  </si>
  <si>
    <t>K00744691</t>
  </si>
  <si>
    <t>SCHOTT05</t>
  </si>
  <si>
    <t>HEAL NC011</t>
  </si>
  <si>
    <t>Health and Wellness: FOA</t>
  </si>
  <si>
    <t>SCHOTT14</t>
  </si>
  <si>
    <t>CRAO NC277</t>
  </si>
  <si>
    <t>Beg. Human Figure Drawing: FOA</t>
  </si>
  <si>
    <t>Colleen Kelly</t>
  </si>
  <si>
    <t>K00168905</t>
  </si>
  <si>
    <t>SCHOTT20</t>
  </si>
  <si>
    <t>CRAO NC220</t>
  </si>
  <si>
    <t>Printmaking Like a Pro: FOA</t>
  </si>
  <si>
    <t>Richard Pryor</t>
  </si>
  <si>
    <t>K01179607</t>
  </si>
  <si>
    <t>SCHOTT23</t>
  </si>
  <si>
    <t>Michael Adcock</t>
  </si>
  <si>
    <t>K00711694</t>
  </si>
  <si>
    <t>SCHOTT24</t>
  </si>
  <si>
    <t>Marjorie Basch</t>
  </si>
  <si>
    <t>K00369067</t>
  </si>
  <si>
    <t>PE 164</t>
  </si>
  <si>
    <t>Self-Defense for Women</t>
  </si>
  <si>
    <t>Calais Storey</t>
  </si>
  <si>
    <t>K00112351</t>
  </si>
  <si>
    <t>Starr King Parent-Child Work</t>
  </si>
  <si>
    <t>SKPCW</t>
  </si>
  <si>
    <t>Theresa Embry</t>
  </si>
  <si>
    <t>K00244987</t>
  </si>
  <si>
    <t>The Oaks Parent-Child Workshop</t>
  </si>
  <si>
    <t>OPCW</t>
  </si>
  <si>
    <t>Vista Del Monte Retirement Com</t>
  </si>
  <si>
    <t>VDELMO</t>
  </si>
  <si>
    <t>VDELMOMTG ROOM</t>
  </si>
  <si>
    <t>WAKE04</t>
  </si>
  <si>
    <t>CRAO NC146</t>
  </si>
  <si>
    <t>Intermed/Adv. Painting:FOA</t>
  </si>
  <si>
    <t>Catharine Runkle</t>
  </si>
  <si>
    <t>K00544064</t>
  </si>
  <si>
    <t>WAKE07</t>
  </si>
  <si>
    <t>CRAO NC439</t>
  </si>
  <si>
    <t>Jewelry Making/Level 1: FOA</t>
  </si>
  <si>
    <t>Birgit Leleu</t>
  </si>
  <si>
    <t>K01506536</t>
  </si>
  <si>
    <t>WAKE08</t>
  </si>
  <si>
    <t>HMEC NC906</t>
  </si>
  <si>
    <t>Individualized Sewing</t>
  </si>
  <si>
    <t>Leticia Fuentes</t>
  </si>
  <si>
    <t>K00242992</t>
  </si>
  <si>
    <t>WAKE09</t>
  </si>
  <si>
    <t>CRAO NC704</t>
  </si>
  <si>
    <t>Stained Glass: FOA</t>
  </si>
  <si>
    <t>Lorraine Marshall</t>
  </si>
  <si>
    <t>K00369015</t>
  </si>
  <si>
    <t>WAKE11</t>
  </si>
  <si>
    <t>CRAO NC705</t>
  </si>
  <si>
    <t>Beginning Stained Glass:FOA</t>
  </si>
  <si>
    <t>ECEP NC158</t>
  </si>
  <si>
    <t>Music Times II: 16-30 months</t>
  </si>
  <si>
    <t>Judy Rattray</t>
  </si>
  <si>
    <t>K00401022</t>
  </si>
  <si>
    <t>WAKE15</t>
  </si>
  <si>
    <t>ECEP NC162</t>
  </si>
  <si>
    <t>Music Times III: 2.5-5 Yrs</t>
  </si>
  <si>
    <t>Timothy Palmer</t>
  </si>
  <si>
    <t>K01326830</t>
  </si>
  <si>
    <t>WAKE24</t>
  </si>
  <si>
    <t>EHV NC001</t>
  </si>
  <si>
    <t>Green Gardener: Module 1</t>
  </si>
  <si>
    <t>WAKE28</t>
  </si>
  <si>
    <t>EHV NC002</t>
  </si>
  <si>
    <t>Green Gardener: Module 2</t>
  </si>
  <si>
    <t>MKT 203</t>
  </si>
  <si>
    <t>Marketing Communications</t>
  </si>
  <si>
    <t>Susan Block</t>
  </si>
  <si>
    <t>K00100330</t>
  </si>
  <si>
    <t>MKT 101</t>
  </si>
  <si>
    <t>Introduction to Marketing</t>
  </si>
  <si>
    <t>ANTH 101L</t>
  </si>
  <si>
    <t>Physical Anthropology Lab</t>
  </si>
  <si>
    <t>WCC205</t>
  </si>
  <si>
    <t>FS 110</t>
  </si>
  <si>
    <t>World Cinema to 1960s</t>
  </si>
  <si>
    <t>Hannah Garibaldi</t>
  </si>
  <si>
    <t>K00394759</t>
  </si>
  <si>
    <t>WCC302</t>
  </si>
  <si>
    <t>PD 100</t>
  </si>
  <si>
    <t>College Success</t>
  </si>
  <si>
    <t>Eli Villanueva</t>
  </si>
  <si>
    <t>K00101194</t>
  </si>
  <si>
    <t>Cynthia Walker</t>
  </si>
  <si>
    <t>K00100524</t>
  </si>
  <si>
    <t>WCC304</t>
  </si>
  <si>
    <t>ADC 121</t>
  </si>
  <si>
    <t>Basic Interview/Couns. Skills</t>
  </si>
  <si>
    <t>Samantha Matern</t>
  </si>
  <si>
    <t>K00100850</t>
  </si>
  <si>
    <t>Susan Gomez</t>
  </si>
  <si>
    <t>K00275365</t>
  </si>
  <si>
    <t>Buena Vista Care Center</t>
  </si>
  <si>
    <t>BVISTA</t>
  </si>
  <si>
    <t>BVISTAMTG ROOM</t>
  </si>
  <si>
    <t>Mika Garard</t>
  </si>
  <si>
    <t>K00100293</t>
  </si>
  <si>
    <t>Valerie Ellis</t>
  </si>
  <si>
    <t>K00100886</t>
  </si>
  <si>
    <t>COMM 288</t>
  </si>
  <si>
    <t>Communication Research Methods</t>
  </si>
  <si>
    <t>Abdullah Salehuddin</t>
  </si>
  <si>
    <t>K01571135</t>
  </si>
  <si>
    <t>Donte Newman</t>
  </si>
  <si>
    <t>K00989859</t>
  </si>
  <si>
    <t>COMM 235</t>
  </si>
  <si>
    <t>Argumentation and Debate</t>
  </si>
  <si>
    <t>COMM 131H</t>
  </si>
  <si>
    <t>Fund Public Speaking, Honors</t>
  </si>
  <si>
    <t>ACCT 280</t>
  </si>
  <si>
    <t>Accounting Ethics</t>
  </si>
  <si>
    <t>Timothy Gilmore</t>
  </si>
  <si>
    <t>K00100139</t>
  </si>
  <si>
    <t>MGMT 101</t>
  </si>
  <si>
    <t>Introduction To Management</t>
  </si>
  <si>
    <t>Kristin Frascella</t>
  </si>
  <si>
    <t>K00190189</t>
  </si>
  <si>
    <t>BLAW 101</t>
  </si>
  <si>
    <t>Business Law</t>
  </si>
  <si>
    <t>Bob Dahlstedt</t>
  </si>
  <si>
    <t>K00917326</t>
  </si>
  <si>
    <t>MKT 164</t>
  </si>
  <si>
    <t>Robert Brown</t>
  </si>
  <si>
    <t>K00124969</t>
  </si>
  <si>
    <t>Jocelyn Marie</t>
  </si>
  <si>
    <t>K00636269</t>
  </si>
  <si>
    <t>ENG 225</t>
  </si>
  <si>
    <t>American Literature until 1865</t>
  </si>
  <si>
    <t>Leida Tolentino</t>
  </si>
  <si>
    <t>K00541108</t>
  </si>
  <si>
    <t>Cornelia Alsheimer-Barthel</t>
  </si>
  <si>
    <t>K00101141</t>
  </si>
  <si>
    <t>ACCT 215</t>
  </si>
  <si>
    <t>Fundamentals Of Income Tax</t>
  </si>
  <si>
    <t>Barbara Aue</t>
  </si>
  <si>
    <t>K00100278</t>
  </si>
  <si>
    <t>ACTV NC215</t>
  </si>
  <si>
    <t>Fundamentals of Income Tax</t>
  </si>
  <si>
    <t>COMP 101</t>
  </si>
  <si>
    <t>Intro to Computer Applications</t>
  </si>
  <si>
    <t>Roger Durling</t>
  </si>
  <si>
    <t>K00100175</t>
  </si>
  <si>
    <t>SOC 101</t>
  </si>
  <si>
    <t>Introduction To Sociology</t>
  </si>
  <si>
    <t>Ioana Schmidt</t>
  </si>
  <si>
    <t>K00111115</t>
  </si>
  <si>
    <t>FS 118</t>
  </si>
  <si>
    <t>Film Genres</t>
  </si>
  <si>
    <t>Nico Maestu</t>
  </si>
  <si>
    <t>K00101117</t>
  </si>
  <si>
    <t>CRAO NC124</t>
  </si>
  <si>
    <t>Beg. Outdoor Sketching: FOA</t>
  </si>
  <si>
    <t>Butterfly Beach</t>
  </si>
  <si>
    <t>BTRFLY</t>
  </si>
  <si>
    <t>CA 117A</t>
  </si>
  <si>
    <t>Hotline Kitchen Fundamentals</t>
  </si>
  <si>
    <t>CC108</t>
  </si>
  <si>
    <t>Van Latham</t>
  </si>
  <si>
    <t>K00397938</t>
  </si>
  <si>
    <t>ESLN NC006</t>
  </si>
  <si>
    <t>Pronunciation &amp; Conv: Beyond</t>
  </si>
  <si>
    <t>Nadia Lyhitchenko</t>
  </si>
  <si>
    <t>K00252795</t>
  </si>
  <si>
    <t>Carpinteria Library</t>
  </si>
  <si>
    <t>CARPLB</t>
  </si>
  <si>
    <t>MUS 160</t>
  </si>
  <si>
    <t>College Choir</t>
  </si>
  <si>
    <t>MUS 160B</t>
  </si>
  <si>
    <t>College Choir B</t>
  </si>
  <si>
    <t>CRMO NC160</t>
  </si>
  <si>
    <t>College Choir For Older Adults</t>
  </si>
  <si>
    <t>MUS 160C</t>
  </si>
  <si>
    <t>Choir C</t>
  </si>
  <si>
    <t>MUS 160D</t>
  </si>
  <si>
    <t>College Choir D</t>
  </si>
  <si>
    <t>MUS 104A</t>
  </si>
  <si>
    <t>Beginning Theory</t>
  </si>
  <si>
    <t>James Watson</t>
  </si>
  <si>
    <t>K00177352</t>
  </si>
  <si>
    <t>MUS 102A</t>
  </si>
  <si>
    <t>Basic Musicianship</t>
  </si>
  <si>
    <t>MUS 167</t>
  </si>
  <si>
    <t>Beginning Jazz Ensemble</t>
  </si>
  <si>
    <t>MUS 167C</t>
  </si>
  <si>
    <t>Beginning Jazz Ensemble C</t>
  </si>
  <si>
    <t>MUS 168B</t>
  </si>
  <si>
    <t>Intermediate Jazz Ensemble B</t>
  </si>
  <si>
    <t>MUS 168</t>
  </si>
  <si>
    <t>Intermediate Jazz Ensemble</t>
  </si>
  <si>
    <t>MUS 168C</t>
  </si>
  <si>
    <t>Intermediate Jazz Ensemble C</t>
  </si>
  <si>
    <t>MUS 169</t>
  </si>
  <si>
    <t>Advanced Jazz Ensemble</t>
  </si>
  <si>
    <t>MUS 167B</t>
  </si>
  <si>
    <t>Beginning Jazz Ensemble B</t>
  </si>
  <si>
    <t>MUS 168D</t>
  </si>
  <si>
    <t>Intermediate Jazz Ensemble D</t>
  </si>
  <si>
    <t>MUS 170</t>
  </si>
  <si>
    <t>Symphony Orchestra</t>
  </si>
  <si>
    <t>MUS 170B</t>
  </si>
  <si>
    <t>Symphony Orchestra B</t>
  </si>
  <si>
    <t>CRMO NC170</t>
  </si>
  <si>
    <t>Symphony Orchestra Older Adult</t>
  </si>
  <si>
    <t>MUS 170C</t>
  </si>
  <si>
    <t>Symphony Orchestra C</t>
  </si>
  <si>
    <t>MUS 202A</t>
  </si>
  <si>
    <t>Intermediate Musicianship</t>
  </si>
  <si>
    <t>John Clark</t>
  </si>
  <si>
    <t>K00100796</t>
  </si>
  <si>
    <t>MUS 204A</t>
  </si>
  <si>
    <t>Intermediate Theory</t>
  </si>
  <si>
    <t>MUS 140B</t>
  </si>
  <si>
    <t>TA 107</t>
  </si>
  <si>
    <t>Dev Of Drama:Greek-Renaissance</t>
  </si>
  <si>
    <t>TA 121</t>
  </si>
  <si>
    <t>Introduction to Stagecraft</t>
  </si>
  <si>
    <t>Ben Crop</t>
  </si>
  <si>
    <t>K00445559</t>
  </si>
  <si>
    <t>TA 120</t>
  </si>
  <si>
    <t>Understanding Scenography</t>
  </si>
  <si>
    <t>GEOG 102</t>
  </si>
  <si>
    <t>Human Geography</t>
  </si>
  <si>
    <t>Geordie Armstrong</t>
  </si>
  <si>
    <t>K00292979</t>
  </si>
  <si>
    <t>ERTH 111</t>
  </si>
  <si>
    <t>Dynamic Earth Phys-Geology</t>
  </si>
  <si>
    <t>Bill Dinklage</t>
  </si>
  <si>
    <t>K00473962</t>
  </si>
  <si>
    <t>ERTH 171</t>
  </si>
  <si>
    <t>Introduction To GIS &amp; Maps</t>
  </si>
  <si>
    <t>Alexander Wrobel</t>
  </si>
  <si>
    <t>K01294122</t>
  </si>
  <si>
    <t>GEOG 171</t>
  </si>
  <si>
    <t>Introduction To Gis &amp; Maps</t>
  </si>
  <si>
    <t>GEOG 104</t>
  </si>
  <si>
    <t>World Regional Geography</t>
  </si>
  <si>
    <t>ERTH 114</t>
  </si>
  <si>
    <t>The Geology of California</t>
  </si>
  <si>
    <t>ERTH 116</t>
  </si>
  <si>
    <t>Energy and Natural Resources</t>
  </si>
  <si>
    <t>ENVS 116</t>
  </si>
  <si>
    <t>ERTH 141L</t>
  </si>
  <si>
    <t>Physical Geography Laboratory</t>
  </si>
  <si>
    <t>GEOG 101L</t>
  </si>
  <si>
    <t>Physical Geography Lab</t>
  </si>
  <si>
    <t>EBS202</t>
  </si>
  <si>
    <t>ZOOL 123</t>
  </si>
  <si>
    <t>Animal Diversity Laboratory</t>
  </si>
  <si>
    <t>Hisaya Fukui</t>
  </si>
  <si>
    <t>K00232296</t>
  </si>
  <si>
    <t>James Doohan</t>
  </si>
  <si>
    <t>K00100578</t>
  </si>
  <si>
    <t>BIOL 124</t>
  </si>
  <si>
    <t>Biological Oceanography</t>
  </si>
  <si>
    <t>Michelle Kowalewski</t>
  </si>
  <si>
    <t>K00697197</t>
  </si>
  <si>
    <t>BMS 136</t>
  </si>
  <si>
    <t>Biology Of Human Sexuality</t>
  </si>
  <si>
    <t>BMS 107</t>
  </si>
  <si>
    <t>Human Anatomy</t>
  </si>
  <si>
    <t>Barry Tanowitz</t>
  </si>
  <si>
    <t>K00100476</t>
  </si>
  <si>
    <t>ZOOL 122</t>
  </si>
  <si>
    <t>Animal Diversity</t>
  </si>
  <si>
    <t>SLFO NC097</t>
  </si>
  <si>
    <t>Nature/Healing Intermd: FOA</t>
  </si>
  <si>
    <t>Rodger Sorrow</t>
  </si>
  <si>
    <t>K00369143</t>
  </si>
  <si>
    <t>Earth Science Off Campus field</t>
  </si>
  <si>
    <t>FIELD</t>
  </si>
  <si>
    <t>CRAO NC135</t>
  </si>
  <si>
    <t>Art and the Environment FOA</t>
  </si>
  <si>
    <t>John Iwerks</t>
  </si>
  <si>
    <t>K00101635</t>
  </si>
  <si>
    <t>Katie Hughes</t>
  </si>
  <si>
    <t>K01472223</t>
  </si>
  <si>
    <t>Layne Wheeler</t>
  </si>
  <si>
    <t>K00257474</t>
  </si>
  <si>
    <t>East Campus Office Center 2</t>
  </si>
  <si>
    <t>ECOC-2</t>
  </si>
  <si>
    <t>SLFO NC047</t>
  </si>
  <si>
    <t>World of Interest: FOA</t>
  </si>
  <si>
    <t>Arden Day</t>
  </si>
  <si>
    <t>K00369151</t>
  </si>
  <si>
    <t>Luis Sanchez</t>
  </si>
  <si>
    <t>K00205531</t>
  </si>
  <si>
    <t>Gardens of Hope</t>
  </si>
  <si>
    <t>GARHOP</t>
  </si>
  <si>
    <t>GARHOPMTG ROOM</t>
  </si>
  <si>
    <t>ART 171</t>
  </si>
  <si>
    <t>Intermediate Sculpture</t>
  </si>
  <si>
    <t>ART 170</t>
  </si>
  <si>
    <t>Introduction to Sculpture</t>
  </si>
  <si>
    <t>H104</t>
  </si>
  <si>
    <t>ART 181</t>
  </si>
  <si>
    <t>Int Sculpture Fabrication</t>
  </si>
  <si>
    <t>ART 103</t>
  </si>
  <si>
    <t>Hist of Art:Prehistoric-Gothic</t>
  </si>
  <si>
    <t>Joy Kunz</t>
  </si>
  <si>
    <t>K00100742</t>
  </si>
  <si>
    <t>ART 102A</t>
  </si>
  <si>
    <t>Early 20th Century Art</t>
  </si>
  <si>
    <t>Mason Cummings</t>
  </si>
  <si>
    <t>K00455169</t>
  </si>
  <si>
    <t>FP 181</t>
  </si>
  <si>
    <t>Production Sound for Film/TV</t>
  </si>
  <si>
    <t>FP 185</t>
  </si>
  <si>
    <t>Directing for the Camera</t>
  </si>
  <si>
    <t>Edwin Kaplan</t>
  </si>
  <si>
    <t>K00369339</t>
  </si>
  <si>
    <t>CS 106</t>
  </si>
  <si>
    <t>Theory and Practice II</t>
  </si>
  <si>
    <t>Stephen Strenn</t>
  </si>
  <si>
    <t>K00100326</t>
  </si>
  <si>
    <t>CS 132</t>
  </si>
  <si>
    <t>Digital Logic Design</t>
  </si>
  <si>
    <t>Salmaun Masooman</t>
  </si>
  <si>
    <t>K00114428</t>
  </si>
  <si>
    <t>CS 105</t>
  </si>
  <si>
    <t>Theory and Practice I</t>
  </si>
  <si>
    <t>Hassine Letaief</t>
  </si>
  <si>
    <t>K01317074</t>
  </si>
  <si>
    <t>ERTH 172</t>
  </si>
  <si>
    <t>GIS: Software Applications</t>
  </si>
  <si>
    <t>GEOG 172</t>
  </si>
  <si>
    <t>SPAN 102</t>
  </si>
  <si>
    <t>Beginning Spanish II</t>
  </si>
  <si>
    <t>ITAL 101</t>
  </si>
  <si>
    <t>Beginning Italian I</t>
  </si>
  <si>
    <t>Carla Pattone</t>
  </si>
  <si>
    <t>K00388624</t>
  </si>
  <si>
    <t>ESL 132</t>
  </si>
  <si>
    <t>Advanced Reading &amp; Writing</t>
  </si>
  <si>
    <t>CS 108</t>
  </si>
  <si>
    <t>Discrete Structures</t>
  </si>
  <si>
    <t>Pat Walp</t>
  </si>
  <si>
    <t>K00679176</t>
  </si>
  <si>
    <t>Danya Wahlberg</t>
  </si>
  <si>
    <t>K00227313</t>
  </si>
  <si>
    <t>Susan Kipp</t>
  </si>
  <si>
    <t>K00100885</t>
  </si>
  <si>
    <t>ESL 113A</t>
  </si>
  <si>
    <t>Level 1A Beg. Conversation</t>
  </si>
  <si>
    <t>Marit Ter Mate-Martinsen</t>
  </si>
  <si>
    <t>K00100109</t>
  </si>
  <si>
    <t>H306</t>
  </si>
  <si>
    <t>ESL 135</t>
  </si>
  <si>
    <t>High-Advanced Reading/Writing</t>
  </si>
  <si>
    <t>Yen Kuang Chou</t>
  </si>
  <si>
    <t>K00632503</t>
  </si>
  <si>
    <t>Pam Guenther</t>
  </si>
  <si>
    <t>K00100376</t>
  </si>
  <si>
    <t>IDC111</t>
  </si>
  <si>
    <t>Peter Georgakis</t>
  </si>
  <si>
    <t>K00100154</t>
  </si>
  <si>
    <t>Mark Pumar</t>
  </si>
  <si>
    <t>K00799712</t>
  </si>
  <si>
    <t>Chinh Tran</t>
  </si>
  <si>
    <t>K00639530</t>
  </si>
  <si>
    <t>Matt Porter</t>
  </si>
  <si>
    <t>K00640282</t>
  </si>
  <si>
    <t>MATH 114</t>
  </si>
  <si>
    <t>Math for Liberal Arts Majors</t>
  </si>
  <si>
    <t>Anna Tivy</t>
  </si>
  <si>
    <t>K00697218</t>
  </si>
  <si>
    <t>Sharareh Masooman</t>
  </si>
  <si>
    <t>K00100421</t>
  </si>
  <si>
    <t>Lee Chang</t>
  </si>
  <si>
    <t>K00366127</t>
  </si>
  <si>
    <t>Jim Kruidenier</t>
  </si>
  <si>
    <t>K00101010</t>
  </si>
  <si>
    <t>Monica Dabos</t>
  </si>
  <si>
    <t>K00101147</t>
  </si>
  <si>
    <t>POLS 121</t>
  </si>
  <si>
    <t>International Politics</t>
  </si>
  <si>
    <t>Andrea Haupt</t>
  </si>
  <si>
    <t>K00387737</t>
  </si>
  <si>
    <t>POLS 132</t>
  </si>
  <si>
    <t>Political Thinking</t>
  </si>
  <si>
    <t>Steven Clark</t>
  </si>
  <si>
    <t>K00469669</t>
  </si>
  <si>
    <t>Adam MacDougall</t>
  </si>
  <si>
    <t>K00287460</t>
  </si>
  <si>
    <t>Jody Millward</t>
  </si>
  <si>
    <t>K00100223</t>
  </si>
  <si>
    <t>Jacqui Meisel</t>
  </si>
  <si>
    <t>K00566906</t>
  </si>
  <si>
    <t>PE 231</t>
  </si>
  <si>
    <t>Adapted Sport &amp; Recreation</t>
  </si>
  <si>
    <t>PE 112B</t>
  </si>
  <si>
    <t>Body Condition Boot Camp: Int</t>
  </si>
  <si>
    <t>Craig Moropoulos</t>
  </si>
  <si>
    <t>K00100871</t>
  </si>
  <si>
    <t>LPLAYAFIELD</t>
  </si>
  <si>
    <t>PE 112A</t>
  </si>
  <si>
    <t>Body Condition Boot Camp: Beg</t>
  </si>
  <si>
    <t>PE 137</t>
  </si>
  <si>
    <t>Beg Surfing</t>
  </si>
  <si>
    <t>Ledbetter Beach</t>
  </si>
  <si>
    <t>LBEACH</t>
  </si>
  <si>
    <t>PE 220A</t>
  </si>
  <si>
    <t>Ocean Swimming:Beginning</t>
  </si>
  <si>
    <t>PE 220B</t>
  </si>
  <si>
    <t>Intermediate Ocean Swimming</t>
  </si>
  <si>
    <t>PE 144B</t>
  </si>
  <si>
    <t>Weight Training: Intermediate</t>
  </si>
  <si>
    <t>PE 144C</t>
  </si>
  <si>
    <t>Weight Training: Advanced</t>
  </si>
  <si>
    <t>Maria Ornelas</t>
  </si>
  <si>
    <t>K00737276</t>
  </si>
  <si>
    <t>ECON 101</t>
  </si>
  <si>
    <t>Microeconomics</t>
  </si>
  <si>
    <t>Jennifer Griffeth</t>
  </si>
  <si>
    <t>K00381902</t>
  </si>
  <si>
    <t>ECE 132</t>
  </si>
  <si>
    <t>Teaching in a Diverse Society</t>
  </si>
  <si>
    <t>Kathy King</t>
  </si>
  <si>
    <t>K00101237</t>
  </si>
  <si>
    <t>EH 207</t>
  </si>
  <si>
    <t>Small Scale Food Production</t>
  </si>
  <si>
    <t>A162</t>
  </si>
  <si>
    <t>ENVS 110</t>
  </si>
  <si>
    <t>Humans &amp; Biological Environmnt</t>
  </si>
  <si>
    <t>Michael Gonella</t>
  </si>
  <si>
    <t>K00344966</t>
  </si>
  <si>
    <t>Madeleine Ignon</t>
  </si>
  <si>
    <t>K01293707</t>
  </si>
  <si>
    <t>MAT 116</t>
  </si>
  <si>
    <t>Interactive Design I</t>
  </si>
  <si>
    <t>Alejandra Jarabo</t>
  </si>
  <si>
    <t>K00101129</t>
  </si>
  <si>
    <t>GDP 212</t>
  </si>
  <si>
    <t>Graphic Design II</t>
  </si>
  <si>
    <t>MAT 136</t>
  </si>
  <si>
    <t>Introduction to 3D Animation</t>
  </si>
  <si>
    <t>Mihir Mahapatra</t>
  </si>
  <si>
    <t>K00101080</t>
  </si>
  <si>
    <t>A174</t>
  </si>
  <si>
    <t>Michael Gallegos</t>
  </si>
  <si>
    <t>K00100601</t>
  </si>
  <si>
    <t>JOUR 121</t>
  </si>
  <si>
    <t>The Channels: Reporting/Writin</t>
  </si>
  <si>
    <t>JOUR 123A</t>
  </si>
  <si>
    <t>The Channels: Photojournalism</t>
  </si>
  <si>
    <t>JOUR 123B</t>
  </si>
  <si>
    <t>The Channels: Publicati Design</t>
  </si>
  <si>
    <t>AUTO 130</t>
  </si>
  <si>
    <t>Auto Maintenance/Light Repair</t>
  </si>
  <si>
    <t>Arjun Sarkar</t>
  </si>
  <si>
    <t>K00117668</t>
  </si>
  <si>
    <t>Roland Lewin</t>
  </si>
  <si>
    <t>K00346873</t>
  </si>
  <si>
    <t>EMT 110</t>
  </si>
  <si>
    <t>Emergency Medical Tech-Basic</t>
  </si>
  <si>
    <t>Mark Petersen</t>
  </si>
  <si>
    <t>K01481156</t>
  </si>
  <si>
    <t>JOUR 200</t>
  </si>
  <si>
    <t>News Media and Society</t>
  </si>
  <si>
    <t>VN 161</t>
  </si>
  <si>
    <t>Fundamentals for Nursing</t>
  </si>
  <si>
    <t>VN 164</t>
  </si>
  <si>
    <t>Nursing Practicum I</t>
  </si>
  <si>
    <t>A277</t>
  </si>
  <si>
    <t>Maravilla Independent</t>
  </si>
  <si>
    <t>MARVI</t>
  </si>
  <si>
    <t>MARVIMTG ROOM</t>
  </si>
  <si>
    <t>MDT 140</t>
  </si>
  <si>
    <t>Surface Supplied Diving</t>
  </si>
  <si>
    <t>MDT</t>
  </si>
  <si>
    <t>MDT 105</t>
  </si>
  <si>
    <t>Advanced Scuba Techniques</t>
  </si>
  <si>
    <t>Larissa Ormonde</t>
  </si>
  <si>
    <t>K00419069</t>
  </si>
  <si>
    <t>MDT 148</t>
  </si>
  <si>
    <t>Hydraulics I</t>
  </si>
  <si>
    <t>MDT 111</t>
  </si>
  <si>
    <t>Diving First Aid</t>
  </si>
  <si>
    <t>Uri Pollack</t>
  </si>
  <si>
    <t>K01641968</t>
  </si>
  <si>
    <t>Mariposa at Ellwood Shores</t>
  </si>
  <si>
    <t>MARIPO</t>
  </si>
  <si>
    <t>MARIPOMTG ROOM</t>
  </si>
  <si>
    <t>Javier Rivera</t>
  </si>
  <si>
    <t>K00104886</t>
  </si>
  <si>
    <t>ENGR 105</t>
  </si>
  <si>
    <t>Engineering Graphics</t>
  </si>
  <si>
    <t>ID 105</t>
  </si>
  <si>
    <t>Kitchen And Bathroom Design</t>
  </si>
  <si>
    <t>Jennifer Loffer</t>
  </si>
  <si>
    <t>K00303849</t>
  </si>
  <si>
    <t>PHOT 281</t>
  </si>
  <si>
    <t>Digital Darkroom II</t>
  </si>
  <si>
    <t>Bruce Burkhardt</t>
  </si>
  <si>
    <t>K00148620</t>
  </si>
  <si>
    <t>Karin Stellwagen</t>
  </si>
  <si>
    <t>K00680060</t>
  </si>
  <si>
    <t>JOUR 190</t>
  </si>
  <si>
    <t>Rebecca Simon</t>
  </si>
  <si>
    <t>K00375330</t>
  </si>
  <si>
    <t>ESL 062</t>
  </si>
  <si>
    <t>Reading Level 3</t>
  </si>
  <si>
    <t>ESLV NC33A</t>
  </si>
  <si>
    <t>Vocational ESL Healthcare ModA</t>
  </si>
  <si>
    <t>ESL 061</t>
  </si>
  <si>
    <t>Writing Level 3</t>
  </si>
  <si>
    <t>Nicole Lopez</t>
  </si>
  <si>
    <t>K01458950</t>
  </si>
  <si>
    <t>PHOW NC003</t>
  </si>
  <si>
    <t>Lightroom Classic 1</t>
  </si>
  <si>
    <t>PHOW NC004</t>
  </si>
  <si>
    <t>Lightroom Classic 2</t>
  </si>
  <si>
    <t>PHOW NC002</t>
  </si>
  <si>
    <t>Photoshop for Digital Photos</t>
  </si>
  <si>
    <t>PHOW NC005</t>
  </si>
  <si>
    <t>Lightroom Classic 3</t>
  </si>
  <si>
    <t>ESLN NC018</t>
  </si>
  <si>
    <t>Intermediate ESL Vocabulary</t>
  </si>
  <si>
    <t>ESLN NC023</t>
  </si>
  <si>
    <t>ESL Idioms: Intermediate</t>
  </si>
  <si>
    <t>GDPW NC001</t>
  </si>
  <si>
    <t>Digital Design Techniques</t>
  </si>
  <si>
    <t>CMPW NC030</t>
  </si>
  <si>
    <t>Introduction to the Mac</t>
  </si>
  <si>
    <t>CMPW NC031</t>
  </si>
  <si>
    <t>Intro to MAC OX X Level 1</t>
  </si>
  <si>
    <t>CMPW NC032</t>
  </si>
  <si>
    <t>Intro to Mac OS X Level 2</t>
  </si>
  <si>
    <t>ADC 126</t>
  </si>
  <si>
    <t>Treat&amp;Case Mgmt-Chem-Dep Indiv</t>
  </si>
  <si>
    <t>Elizabeth Kelleher</t>
  </si>
  <si>
    <t>K00153718</t>
  </si>
  <si>
    <t>CMPW NC010</t>
  </si>
  <si>
    <t>Comp/Skills (Bilingual)</t>
  </si>
  <si>
    <t>RT 230</t>
  </si>
  <si>
    <t>Radiographic Pathology</t>
  </si>
  <si>
    <t>Cynthia Windmiller</t>
  </si>
  <si>
    <t>K00108685</t>
  </si>
  <si>
    <t>ERTH 115L</t>
  </si>
  <si>
    <t>Environmental Geology Lab</t>
  </si>
  <si>
    <t>Distance, Other Simultaneous</t>
  </si>
  <si>
    <t>Jennifer Shellhorn</t>
  </si>
  <si>
    <t>K01167941</t>
  </si>
  <si>
    <t>ENVS 115L</t>
  </si>
  <si>
    <t>ACCT 160</t>
  </si>
  <si>
    <t>Accounting With Quickbooks</t>
  </si>
  <si>
    <t>Eva Schmidt</t>
  </si>
  <si>
    <t>K00119570</t>
  </si>
  <si>
    <t>Jackie Kuehn</t>
  </si>
  <si>
    <t>K00100773</t>
  </si>
  <si>
    <t>CREO NC303</t>
  </si>
  <si>
    <t>Exploring Literature: FOA</t>
  </si>
  <si>
    <t>Shelly Lowenkopf</t>
  </si>
  <si>
    <t>K00426502</t>
  </si>
  <si>
    <t>CREO NC646</t>
  </si>
  <si>
    <t>Writing Your Life: FOA</t>
  </si>
  <si>
    <t>Dana Drobny</t>
  </si>
  <si>
    <t>K00100365</t>
  </si>
  <si>
    <t>CRAO NC154</t>
  </si>
  <si>
    <t>Beg.Watercolor Painting:FOA</t>
  </si>
  <si>
    <t>Tom Henderson</t>
  </si>
  <si>
    <t>K00134277</t>
  </si>
  <si>
    <t>CRAO NC190</t>
  </si>
  <si>
    <t>Abstract Painting: FOA</t>
  </si>
  <si>
    <t>CRAO NC193</t>
  </si>
  <si>
    <t>Artist's Open Studio: FOA</t>
  </si>
  <si>
    <t>Paige Wilson</t>
  </si>
  <si>
    <t>K00149448</t>
  </si>
  <si>
    <t>CRAO NC218</t>
  </si>
  <si>
    <t>Figure Drawing: FOA</t>
  </si>
  <si>
    <t>CRAO NC701</t>
  </si>
  <si>
    <t>Beg. Calligraphy: FOA</t>
  </si>
  <si>
    <t>Carla Harris</t>
  </si>
  <si>
    <t>K00764602</t>
  </si>
  <si>
    <t>SLFO NC025</t>
  </si>
  <si>
    <t>Compassionate Communicat'n:FOA</t>
  </si>
  <si>
    <t>SLFO NC039</t>
  </si>
  <si>
    <t>Meditation/Mindfulness: FOA</t>
  </si>
  <si>
    <t>Ross Robins</t>
  </si>
  <si>
    <t>K00737827</t>
  </si>
  <si>
    <t>CNEW NC071</t>
  </si>
  <si>
    <t>Tech Talk: What's New in Comp</t>
  </si>
  <si>
    <t>PROW NC044</t>
  </si>
  <si>
    <t>Assertive Communication</t>
  </si>
  <si>
    <t>PROW NC012</t>
  </si>
  <si>
    <t>Supervisory Skills</t>
  </si>
  <si>
    <t>PROW NC084</t>
  </si>
  <si>
    <t>Trust and Conflict Resolution</t>
  </si>
  <si>
    <t>CRMO NC017</t>
  </si>
  <si>
    <t>Playing the Ukulele: FOA</t>
  </si>
  <si>
    <t>M. Eje Lynn-Jacobs</t>
  </si>
  <si>
    <t>K00883646</t>
  </si>
  <si>
    <t>PROW NC032</t>
  </si>
  <si>
    <t>Difficult Conversations</t>
  </si>
  <si>
    <t>James Joyce III</t>
  </si>
  <si>
    <t>K01624213</t>
  </si>
  <si>
    <t>PROW NC004</t>
  </si>
  <si>
    <t>Workplace Comm. Strategies</t>
  </si>
  <si>
    <t>Luz Borjon</t>
  </si>
  <si>
    <t>K01621213</t>
  </si>
  <si>
    <t>PROW NC033</t>
  </si>
  <si>
    <t>Managing &amp; Developing People</t>
  </si>
  <si>
    <t>PROW NC036</t>
  </si>
  <si>
    <t>Negotiating and Collaborating</t>
  </si>
  <si>
    <t>CRMO NC030</t>
  </si>
  <si>
    <t>Ear Training For Older Adults</t>
  </si>
  <si>
    <t>CMPW NC024</t>
  </si>
  <si>
    <t>Introduction to Windows</t>
  </si>
  <si>
    <t>ANTH 103</t>
  </si>
  <si>
    <t>Intro To Cultural Anthropology</t>
  </si>
  <si>
    <t>Tara Carter</t>
  </si>
  <si>
    <t>K00735602</t>
  </si>
  <si>
    <t>ENGR 115</t>
  </si>
  <si>
    <t>Statics&amp;Strength Of Materials</t>
  </si>
  <si>
    <t>PHYS 122</t>
  </si>
  <si>
    <t>Electricity and Magnetism</t>
  </si>
  <si>
    <t>PHIL 100H</t>
  </si>
  <si>
    <t>Honors Philosophy</t>
  </si>
  <si>
    <t>Alexander Horwitz</t>
  </si>
  <si>
    <t>K00100634</t>
  </si>
  <si>
    <t>PS208</t>
  </si>
  <si>
    <t>PS219</t>
  </si>
  <si>
    <t>Amanda Gilbert</t>
  </si>
  <si>
    <t>K00435194</t>
  </si>
  <si>
    <t>Santa Barbara County Jail</t>
  </si>
  <si>
    <t>JAIL</t>
  </si>
  <si>
    <t>CRAO NC156</t>
  </si>
  <si>
    <t>Botanical Illustration: FOA</t>
  </si>
  <si>
    <t>SCHOTT06</t>
  </si>
  <si>
    <t>SCHOTT16</t>
  </si>
  <si>
    <t>Antonieta Solis Soto</t>
  </si>
  <si>
    <t>K00114980</t>
  </si>
  <si>
    <t>CRAO NC106</t>
  </si>
  <si>
    <t>Exploring Watercolor: FOA</t>
  </si>
  <si>
    <t>CRAO NC896</t>
  </si>
  <si>
    <t>Clay Handbuilding: FOA</t>
  </si>
  <si>
    <t>Danyel Dean</t>
  </si>
  <si>
    <t>K00212309</t>
  </si>
  <si>
    <t>Deanna Pini</t>
  </si>
  <si>
    <t>K00254657</t>
  </si>
  <si>
    <t>ESLN NC010</t>
  </si>
  <si>
    <t>ESL Advanced Grammar</t>
  </si>
  <si>
    <t>ESLN NC040</t>
  </si>
  <si>
    <t>Preparation for Naturalization</t>
  </si>
  <si>
    <t>Svetlana Mancic-Johnson</t>
  </si>
  <si>
    <t>K00365613</t>
  </si>
  <si>
    <t>SCHOTT31</t>
  </si>
  <si>
    <t>PE 121A</t>
  </si>
  <si>
    <t>Beginning Basketball</t>
  </si>
  <si>
    <t>Devin Engebretsen</t>
  </si>
  <si>
    <t>K00100493</t>
  </si>
  <si>
    <t>PE 121B</t>
  </si>
  <si>
    <t>Intermediate Basketball</t>
  </si>
  <si>
    <t>PE 146</t>
  </si>
  <si>
    <t>Stretching and Relaxation</t>
  </si>
  <si>
    <t>Tracy Kofford</t>
  </si>
  <si>
    <t>K00433684</t>
  </si>
  <si>
    <t>PE 152A</t>
  </si>
  <si>
    <t>Beginning Modern Dance Techniq</t>
  </si>
  <si>
    <t>PE 138A</t>
  </si>
  <si>
    <t>Beg. Cardio Boxing</t>
  </si>
  <si>
    <t>Kristina Bautista</t>
  </si>
  <si>
    <t>K00102739</t>
  </si>
  <si>
    <t>Rosabeth Dorfhuber</t>
  </si>
  <si>
    <t>K00100269</t>
  </si>
  <si>
    <t>PE 138B</t>
  </si>
  <si>
    <t>Int. Cardio Boxing</t>
  </si>
  <si>
    <t>PE 138C</t>
  </si>
  <si>
    <t>Adv. Cardio Boxing</t>
  </si>
  <si>
    <t>Joann Graham</t>
  </si>
  <si>
    <t>K00100756</t>
  </si>
  <si>
    <t>ECEP NC056</t>
  </si>
  <si>
    <t>Parents and Children in Parks</t>
  </si>
  <si>
    <t>Jill Baker</t>
  </si>
  <si>
    <t>K00100588</t>
  </si>
  <si>
    <t>Tuckers Grove</t>
  </si>
  <si>
    <t>TGROVE</t>
  </si>
  <si>
    <t>WAKE03</t>
  </si>
  <si>
    <t>CMPW NC63A</t>
  </si>
  <si>
    <t>MS Excel 1</t>
  </si>
  <si>
    <t>Vince Wong</t>
  </si>
  <si>
    <t>K00100893</t>
  </si>
  <si>
    <t>WAKE05</t>
  </si>
  <si>
    <t>Esther Frankel</t>
  </si>
  <si>
    <t>K00100180</t>
  </si>
  <si>
    <t>CMPW NC63B</t>
  </si>
  <si>
    <t>MS Excel 2</t>
  </si>
  <si>
    <t>CMPW NC63C</t>
  </si>
  <si>
    <t>MS Excel 3</t>
  </si>
  <si>
    <t>CRAO NC101</t>
  </si>
  <si>
    <t>Beginning Oil Painting: FOA</t>
  </si>
  <si>
    <t>Professional Development</t>
  </si>
  <si>
    <t>CRAO NC443</t>
  </si>
  <si>
    <t>Lost Wax Casting: FOA</t>
  </si>
  <si>
    <t>Carl Stanley</t>
  </si>
  <si>
    <t>K00195990</t>
  </si>
  <si>
    <t>CRAO NC441</t>
  </si>
  <si>
    <t>Jewelry Soldering: FOA</t>
  </si>
  <si>
    <t>Gary Elkins</t>
  </si>
  <si>
    <t>K00222388</t>
  </si>
  <si>
    <t>CRAO NC434</t>
  </si>
  <si>
    <t>Special Jewelry Techniques:FOA</t>
  </si>
  <si>
    <t>CRAO NC799</t>
  </si>
  <si>
    <t>Beginning Glass Fusing: FOA</t>
  </si>
  <si>
    <t>AHV NC005</t>
  </si>
  <si>
    <t>Medical Assistant IA</t>
  </si>
  <si>
    <t>Bette Lee</t>
  </si>
  <si>
    <t>K00451183</t>
  </si>
  <si>
    <t>ECEP NC160</t>
  </si>
  <si>
    <t>Growing Times I: 18-24 mo.</t>
  </si>
  <si>
    <t>ECEP NC159</t>
  </si>
  <si>
    <t>Infant Times I:Newborn-Crawlng</t>
  </si>
  <si>
    <t>Vicki Hays</t>
  </si>
  <si>
    <t>K00163976</t>
  </si>
  <si>
    <t>CRTO NC009</t>
  </si>
  <si>
    <t>Acting for Older Adults: FOA</t>
  </si>
  <si>
    <t>Philip Levien</t>
  </si>
  <si>
    <t>K00782529</t>
  </si>
  <si>
    <t>CREO NC635</t>
  </si>
  <si>
    <t>Writers' Boot-Camp: FOA</t>
  </si>
  <si>
    <t>David Starkey</t>
  </si>
  <si>
    <t>K00100830</t>
  </si>
  <si>
    <t>WAKE19</t>
  </si>
  <si>
    <t>SLFO NC008</t>
  </si>
  <si>
    <t>Life, Death, Afterlife FOA</t>
  </si>
  <si>
    <t>Lisa Kelly</t>
  </si>
  <si>
    <t>K00695735</t>
  </si>
  <si>
    <t>WAKE20</t>
  </si>
  <si>
    <t>CT 112</t>
  </si>
  <si>
    <t>Framing</t>
  </si>
  <si>
    <t>WAKE23</t>
  </si>
  <si>
    <t>CTV NC001</t>
  </si>
  <si>
    <t>Construction Framing</t>
  </si>
  <si>
    <t>Rod Utt</t>
  </si>
  <si>
    <t>K00399653</t>
  </si>
  <si>
    <t>CTV NC003</t>
  </si>
  <si>
    <t>Construction Electrical</t>
  </si>
  <si>
    <t>James Cunningham</t>
  </si>
  <si>
    <t>K00152852</t>
  </si>
  <si>
    <t>CTV NC004</t>
  </si>
  <si>
    <t>Construction Plumbing</t>
  </si>
  <si>
    <t>CTV NC002</t>
  </si>
  <si>
    <t>Construction Finish Carpentry</t>
  </si>
  <si>
    <t>EHV NC010</t>
  </si>
  <si>
    <t>Ecological Landscape Design 1</t>
  </si>
  <si>
    <t>Lewis Daniel</t>
  </si>
  <si>
    <t>K00765541</t>
  </si>
  <si>
    <t>EHV NC011</t>
  </si>
  <si>
    <t>Ecological Landscape Design 2</t>
  </si>
  <si>
    <t>CRAO NC725</t>
  </si>
  <si>
    <t>Weaving/Floor Loom: FOA</t>
  </si>
  <si>
    <t>Julia Ford</t>
  </si>
  <si>
    <t>K00187224</t>
  </si>
  <si>
    <t>WAKE32</t>
  </si>
  <si>
    <t>PSY 110</t>
  </si>
  <si>
    <t>Intro to Physiological Psych</t>
  </si>
  <si>
    <t>Noel Gomez</t>
  </si>
  <si>
    <t>K00194927</t>
  </si>
  <si>
    <t>Camila Acosta</t>
  </si>
  <si>
    <t>K00318250</t>
  </si>
  <si>
    <t>ENVS 112</t>
  </si>
  <si>
    <t>American Environmental History</t>
  </si>
  <si>
    <t>Justina Buller</t>
  </si>
  <si>
    <t>K00735601</t>
  </si>
  <si>
    <t>HIST 112</t>
  </si>
  <si>
    <t>Jill Scala</t>
  </si>
  <si>
    <t>K00100132</t>
  </si>
  <si>
    <t>ECE 102</t>
  </si>
  <si>
    <t>Child, Family and Community</t>
  </si>
  <si>
    <t>PSY 145</t>
  </si>
  <si>
    <t>Human Development</t>
  </si>
  <si>
    <t>George Ayoub</t>
  </si>
  <si>
    <t>K00356038</t>
  </si>
  <si>
    <t>BLST 101</t>
  </si>
  <si>
    <t>African-Amer: Us Hist To Ww II</t>
  </si>
  <si>
    <t>Jamece Brown</t>
  </si>
  <si>
    <t>K00100760</t>
  </si>
  <si>
    <t>Rick Wolf</t>
  </si>
  <si>
    <t>K00100577</t>
  </si>
  <si>
    <t>ENG 241</t>
  </si>
  <si>
    <t>Contemporary Women Writers</t>
  </si>
  <si>
    <t>Clara Oropeza</t>
  </si>
  <si>
    <t>K00101060</t>
  </si>
  <si>
    <t>ENG 110H</t>
  </si>
  <si>
    <t>Composition and Reading,Honors</t>
  </si>
  <si>
    <t>Jordan Molina</t>
  </si>
  <si>
    <t>K00685764</t>
  </si>
  <si>
    <t>Kathleen Roman</t>
  </si>
  <si>
    <t>K00620644</t>
  </si>
  <si>
    <t>PHIL 201</t>
  </si>
  <si>
    <t>History of Philosophy: Modern</t>
  </si>
  <si>
    <t>Marc Bobro</t>
  </si>
  <si>
    <t>K00100784</t>
  </si>
  <si>
    <t>CHST 130</t>
  </si>
  <si>
    <t>History Of Mexican Art</t>
  </si>
  <si>
    <t>Melinda Gandara</t>
  </si>
  <si>
    <t>K00558398</t>
  </si>
  <si>
    <t>Wendy Lukomski</t>
  </si>
  <si>
    <t>K00100321</t>
  </si>
  <si>
    <t>PD 004</t>
  </si>
  <si>
    <t>Personal Awareness Group</t>
  </si>
  <si>
    <t>Lydia Aguirre-Fuentes</t>
  </si>
  <si>
    <t>K00100860</t>
  </si>
  <si>
    <t>PSY 175</t>
  </si>
  <si>
    <t>Social Psych:Psych Perspective</t>
  </si>
  <si>
    <t>Charles Dugan</t>
  </si>
  <si>
    <t>K00100229</t>
  </si>
  <si>
    <t>Julie Morello</t>
  </si>
  <si>
    <t>K00417520</t>
  </si>
  <si>
    <t>ANTH 102</t>
  </si>
  <si>
    <t>Introduction To Archaeology</t>
  </si>
  <si>
    <t>PHIL 207B</t>
  </si>
  <si>
    <t>Philosophy of Art</t>
  </si>
  <si>
    <t>ANTH 113</t>
  </si>
  <si>
    <t>Witchcraft, Magic Sci&amp;Religion</t>
  </si>
  <si>
    <t>PHIL 205</t>
  </si>
  <si>
    <t>Introduction to Logic</t>
  </si>
  <si>
    <t>PSY 106</t>
  </si>
  <si>
    <t>Positive Psychology</t>
  </si>
  <si>
    <t>Spencer Sherman</t>
  </si>
  <si>
    <t>K00100157</t>
  </si>
  <si>
    <t>ENG 173</t>
  </si>
  <si>
    <t>Screenwriting I</t>
  </si>
  <si>
    <t>FS 173</t>
  </si>
  <si>
    <t>Abby Pasley</t>
  </si>
  <si>
    <t>K00303433</t>
  </si>
  <si>
    <t>Nancy Smith-Tubiolo</t>
  </si>
  <si>
    <t>K00255381</t>
  </si>
  <si>
    <t>ADC 124</t>
  </si>
  <si>
    <t>Chemical Dependency &amp; Family</t>
  </si>
  <si>
    <t>Peter McGoey</t>
  </si>
  <si>
    <t>K00100475</t>
  </si>
  <si>
    <t>Charles Grogg</t>
  </si>
  <si>
    <t>K00100934</t>
  </si>
  <si>
    <t>David Saunders</t>
  </si>
  <si>
    <t>K00179260</t>
  </si>
  <si>
    <t>AJ 102</t>
  </si>
  <si>
    <t>Ethics In Criminal Justice Sys</t>
  </si>
  <si>
    <t>AJ 125</t>
  </si>
  <si>
    <t>Introduction To Criminology</t>
  </si>
  <si>
    <t>Kimberly Shean</t>
  </si>
  <si>
    <t>K01571576</t>
  </si>
  <si>
    <t>AJ 111</t>
  </si>
  <si>
    <t>Criminal Investigation</t>
  </si>
  <si>
    <t>Wood Glen Hall</t>
  </si>
  <si>
    <t>WGHALL</t>
  </si>
  <si>
    <t>WGHALLMTG ROOM</t>
  </si>
  <si>
    <t>SLFO NC094</t>
  </si>
  <si>
    <t>How to Communicate FOA</t>
  </si>
  <si>
    <t>S</t>
  </si>
  <si>
    <t>Jude Bijou</t>
  </si>
  <si>
    <t>K00169815</t>
  </si>
  <si>
    <t>Weekend</t>
  </si>
  <si>
    <t>PE 103A</t>
  </si>
  <si>
    <t>Beginning Golf</t>
  </si>
  <si>
    <t>PE 227</t>
  </si>
  <si>
    <t>Hiking for Fitness</t>
  </si>
  <si>
    <t>EH 290</t>
  </si>
  <si>
    <t>Work Experience in EH</t>
  </si>
  <si>
    <t>PE 147D</t>
  </si>
  <si>
    <t>Conditioning-Intercollegt Athl</t>
  </si>
  <si>
    <t>Bridget Kulesh</t>
  </si>
  <si>
    <t>K01342853</t>
  </si>
  <si>
    <t>PE 199A</t>
  </si>
  <si>
    <t>Intercollegiate Cheer/Dance</t>
  </si>
  <si>
    <t>Julia Hand</t>
  </si>
  <si>
    <t>K00854935</t>
  </si>
  <si>
    <t>PE 269</t>
  </si>
  <si>
    <t>Strengh &amp; Cond. for Athletes</t>
  </si>
  <si>
    <t>Michael Medel</t>
  </si>
  <si>
    <t>K00101068</t>
  </si>
  <si>
    <t>Lisa Solana</t>
  </si>
  <si>
    <t>K00648732</t>
  </si>
  <si>
    <t>CIS 101</t>
  </si>
  <si>
    <t>Intro to Computers &amp; Info Sys</t>
  </si>
  <si>
    <t>Jon Bek</t>
  </si>
  <si>
    <t>K00694767</t>
  </si>
  <si>
    <t>Daniel Spitz</t>
  </si>
  <si>
    <t>K01282951</t>
  </si>
  <si>
    <t>Michael Albright</t>
  </si>
  <si>
    <t>K00429967</t>
  </si>
  <si>
    <t>CA 215</t>
  </si>
  <si>
    <t>Modern Food:Style/Dsgn/Theory</t>
  </si>
  <si>
    <t>RT 294</t>
  </si>
  <si>
    <t>RT Clinical Practicum 4</t>
  </si>
  <si>
    <t>Bruce Oda</t>
  </si>
  <si>
    <t>K00100862</t>
  </si>
  <si>
    <t>Clinic</t>
  </si>
  <si>
    <t>CLINIC</t>
  </si>
  <si>
    <t>NURS 172</t>
  </si>
  <si>
    <t>Transition to Practice</t>
  </si>
  <si>
    <t>RT 191</t>
  </si>
  <si>
    <t>RT Clinical Practicum I</t>
  </si>
  <si>
    <t>NURS 163</t>
  </si>
  <si>
    <t>Medical Surgical II</t>
  </si>
  <si>
    <t>Kimberly Jordan</t>
  </si>
  <si>
    <t>K00410258</t>
  </si>
  <si>
    <t>Cottage Hospital</t>
  </si>
  <si>
    <t>COHOSP</t>
  </si>
  <si>
    <t>NURS 165</t>
  </si>
  <si>
    <t>Mental Health Nursing</t>
  </si>
  <si>
    <t>Mary Sullivan</t>
  </si>
  <si>
    <t>K00705806</t>
  </si>
  <si>
    <t>NURS 168</t>
  </si>
  <si>
    <t>Medical-Surgical Nursing IV</t>
  </si>
  <si>
    <t>Grace Greaney</t>
  </si>
  <si>
    <t>K00572687</t>
  </si>
  <si>
    <t>MUS 128A</t>
  </si>
  <si>
    <t>Songwriting I</t>
  </si>
  <si>
    <t>Ralph Lowi</t>
  </si>
  <si>
    <t>K00131176</t>
  </si>
  <si>
    <t>MUS 128B</t>
  </si>
  <si>
    <t>Songwriting II</t>
  </si>
  <si>
    <t>MUS 174</t>
  </si>
  <si>
    <t>Chamber Music</t>
  </si>
  <si>
    <t>MUS 176</t>
  </si>
  <si>
    <t>Concert Band</t>
  </si>
  <si>
    <t>MUS 177</t>
  </si>
  <si>
    <t>Symphonic Band</t>
  </si>
  <si>
    <t>CRMO NC176</t>
  </si>
  <si>
    <t>Concert Band for Older Adults</t>
  </si>
  <si>
    <t>MUS 176B</t>
  </si>
  <si>
    <t>Concert Band B</t>
  </si>
  <si>
    <t>MUS 178</t>
  </si>
  <si>
    <t>Wind Ensemble</t>
  </si>
  <si>
    <t>CRMO NC174</t>
  </si>
  <si>
    <t>Chamber Music for Older Adults</t>
  </si>
  <si>
    <t>MUS 165</t>
  </si>
  <si>
    <t>Beginning Jazz Improvisation</t>
  </si>
  <si>
    <t>MUS 165B</t>
  </si>
  <si>
    <t>Beginning Jazz Improv B</t>
  </si>
  <si>
    <t>Edward Smith</t>
  </si>
  <si>
    <t>K00764346</t>
  </si>
  <si>
    <t>CRMO NC165</t>
  </si>
  <si>
    <t>Jazz Improv for Older Adults</t>
  </si>
  <si>
    <t>MUS 166</t>
  </si>
  <si>
    <t>Intermed-Adv Jazz Improvisatn</t>
  </si>
  <si>
    <t>CRMO NC180</t>
  </si>
  <si>
    <t>Trombone Choir</t>
  </si>
  <si>
    <t>MUS 185</t>
  </si>
  <si>
    <t>Applied Music</t>
  </si>
  <si>
    <t>Stephen Hughes</t>
  </si>
  <si>
    <t>K00703814</t>
  </si>
  <si>
    <t>Bill Redman</t>
  </si>
  <si>
    <t>K00100542</t>
  </si>
  <si>
    <t>Nichole Dechaine</t>
  </si>
  <si>
    <t>K00347541</t>
  </si>
  <si>
    <t>Joanne Kim</t>
  </si>
  <si>
    <t>K00897400</t>
  </si>
  <si>
    <t>TA 151</t>
  </si>
  <si>
    <t>Theatre Production I</t>
  </si>
  <si>
    <t>DM126</t>
  </si>
  <si>
    <t>TA 153</t>
  </si>
  <si>
    <t>Theatre Production III</t>
  </si>
  <si>
    <t>TA 250</t>
  </si>
  <si>
    <t>Advanced Theatre Performance</t>
  </si>
  <si>
    <t>Sara Rademacher</t>
  </si>
  <si>
    <t>K00372781</t>
  </si>
  <si>
    <t>TA 152</t>
  </si>
  <si>
    <t>Theatre Production II</t>
  </si>
  <si>
    <t>TA 144</t>
  </si>
  <si>
    <t>Theatre Workshop IV</t>
  </si>
  <si>
    <t>DM145</t>
  </si>
  <si>
    <t>ERTH 299</t>
  </si>
  <si>
    <t>Indep Study In Earth Science</t>
  </si>
  <si>
    <t>Directed (Indep) Study</t>
  </si>
  <si>
    <t>GEOG 106</t>
  </si>
  <si>
    <t>Geography Of California</t>
  </si>
  <si>
    <t>EBS110</t>
  </si>
  <si>
    <t>ERTH 111L</t>
  </si>
  <si>
    <t>Dynamic Earth-Phys Geology Lab</t>
  </si>
  <si>
    <t>CA 111</t>
  </si>
  <si>
    <t>Hospitality Controls</t>
  </si>
  <si>
    <t>Kendra Wise</t>
  </si>
  <si>
    <t>K00378534</t>
  </si>
  <si>
    <t>BMS 119A</t>
  </si>
  <si>
    <t>Human Dissection: Head &amp; Neck</t>
  </si>
  <si>
    <t>EBS306</t>
  </si>
  <si>
    <t>BMS 119B</t>
  </si>
  <si>
    <t>Human Dissection: Appendages</t>
  </si>
  <si>
    <t>BMS 119C</t>
  </si>
  <si>
    <t>Human Dissection: Torso</t>
  </si>
  <si>
    <t>PD 101B</t>
  </si>
  <si>
    <t>ORIE To College: Intl Students</t>
  </si>
  <si>
    <t>Jennifer Eggertsen</t>
  </si>
  <si>
    <t>K00100853</t>
  </si>
  <si>
    <t>BIOL 299</t>
  </si>
  <si>
    <t>Independent Research - Biology</t>
  </si>
  <si>
    <t>Michelle Paddack</t>
  </si>
  <si>
    <t>K00387757</t>
  </si>
  <si>
    <t>EBS319</t>
  </si>
  <si>
    <t>CRAO NC142</t>
  </si>
  <si>
    <t>Watercolor/Great Outdoors:FOA</t>
  </si>
  <si>
    <t>SLFO NC003</t>
  </si>
  <si>
    <t>Nature, Self-Healing/Beg: FOA</t>
  </si>
  <si>
    <t>ERTH 131</t>
  </si>
  <si>
    <t>Field Study-Eastern Sierra Nev</t>
  </si>
  <si>
    <t>Field Experience</t>
  </si>
  <si>
    <t>ERTH 231A</t>
  </si>
  <si>
    <t>Field Study - Min &amp; Resources</t>
  </si>
  <si>
    <t>ERTH 231B</t>
  </si>
  <si>
    <t>Field Study - E Res., E Sierra</t>
  </si>
  <si>
    <t>CS 137</t>
  </si>
  <si>
    <t>C Programming</t>
  </si>
  <si>
    <t>JOUR 135</t>
  </si>
  <si>
    <t>Public Relations</t>
  </si>
  <si>
    <t>Julia McHugh Orlosky</t>
  </si>
  <si>
    <t>K00189431</t>
  </si>
  <si>
    <t>MKT 135</t>
  </si>
  <si>
    <t>ED 295</t>
  </si>
  <si>
    <t>Internship In Education</t>
  </si>
  <si>
    <t>East Campus Office Center 1</t>
  </si>
  <si>
    <t>ECOC-1</t>
  </si>
  <si>
    <t>ECE 290</t>
  </si>
  <si>
    <t>Work Exp: Early Childhood Educ</t>
  </si>
  <si>
    <t>Devona Hawkins</t>
  </si>
  <si>
    <t>K00729084</t>
  </si>
  <si>
    <t>ADC 290</t>
  </si>
  <si>
    <t>Work Experience in ADC</t>
  </si>
  <si>
    <t>Lacey Peters</t>
  </si>
  <si>
    <t>K00376975</t>
  </si>
  <si>
    <t>East Campus Office Center 3</t>
  </si>
  <si>
    <t>ECOC-3</t>
  </si>
  <si>
    <t>TA 255D</t>
  </si>
  <si>
    <t>Classical Comedy Performance</t>
  </si>
  <si>
    <t>Garvin Theatre</t>
  </si>
  <si>
    <t>GT</t>
  </si>
  <si>
    <t>TA 141</t>
  </si>
  <si>
    <t>Theatre Workshop</t>
  </si>
  <si>
    <t>GT204</t>
  </si>
  <si>
    <t>TA 142</t>
  </si>
  <si>
    <t>Theatre Workshop II</t>
  </si>
  <si>
    <t>TA 156A</t>
  </si>
  <si>
    <t>Stage Make-up Workshop</t>
  </si>
  <si>
    <t>TA 150A</t>
  </si>
  <si>
    <t>Stage Audio Technician</t>
  </si>
  <si>
    <t>TA 155C</t>
  </si>
  <si>
    <t>Costume Technician</t>
  </si>
  <si>
    <t>TA 256D</t>
  </si>
  <si>
    <t>Cont. Comedy in Performance</t>
  </si>
  <si>
    <t>Open Entry Open Exit</t>
  </si>
  <si>
    <t>TA 273B</t>
  </si>
  <si>
    <t>Contemporary World Comedy</t>
  </si>
  <si>
    <t>CRAO NC356</t>
  </si>
  <si>
    <t>Beg. Stone Carving: FOA</t>
  </si>
  <si>
    <t>K00100254</t>
  </si>
  <si>
    <t>ART 190</t>
  </si>
  <si>
    <t>Introduction to Printmaking</t>
  </si>
  <si>
    <t>Stephanie Dotson</t>
  </si>
  <si>
    <t>K00344963</t>
  </si>
  <si>
    <t>H112</t>
  </si>
  <si>
    <t>ART 132</t>
  </si>
  <si>
    <t>Fund of Painting</t>
  </si>
  <si>
    <t>Christopher Ulivo</t>
  </si>
  <si>
    <t>K00473769</t>
  </si>
  <si>
    <t>H204</t>
  </si>
  <si>
    <t>ART 123</t>
  </si>
  <si>
    <t>Figure and Portrait Drawing</t>
  </si>
  <si>
    <t>ART 120</t>
  </si>
  <si>
    <t>Fundamentals of Drawing</t>
  </si>
  <si>
    <t>Stephanie Washburn</t>
  </si>
  <si>
    <t>K00440457</t>
  </si>
  <si>
    <t>H221</t>
  </si>
  <si>
    <t>FP 294</t>
  </si>
  <si>
    <t>Film Production Capstone</t>
  </si>
  <si>
    <t>CS 133</t>
  </si>
  <si>
    <t>Programming for Engineers</t>
  </si>
  <si>
    <t>CS 114</t>
  </si>
  <si>
    <t>Intermediate Python</t>
  </si>
  <si>
    <t>Shayan Sadigh</t>
  </si>
  <si>
    <t>K01633080</t>
  </si>
  <si>
    <t>Babak Shahpar</t>
  </si>
  <si>
    <t>K00480521</t>
  </si>
  <si>
    <t>Jose Segundo Gil</t>
  </si>
  <si>
    <t>K00352770</t>
  </si>
  <si>
    <t>CHIN 101</t>
  </si>
  <si>
    <t>Beginning Chinese I</t>
  </si>
  <si>
    <t>Chen-Chuan Hsu</t>
  </si>
  <si>
    <t>K00100593</t>
  </si>
  <si>
    <t>Alyson Bostwick</t>
  </si>
  <si>
    <t>K00100723</t>
  </si>
  <si>
    <t>KOR 102</t>
  </si>
  <si>
    <t>Beginning Korean II</t>
  </si>
  <si>
    <t>SunAe Mester</t>
  </si>
  <si>
    <t>K00353449</t>
  </si>
  <si>
    <t>H308</t>
  </si>
  <si>
    <t>SP</t>
  </si>
  <si>
    <t>KOR 103</t>
  </si>
  <si>
    <t>Intermediate Korean I</t>
  </si>
  <si>
    <t>GER 102</t>
  </si>
  <si>
    <t>Beginning German II</t>
  </si>
  <si>
    <t>Frangina Spandau</t>
  </si>
  <si>
    <t>K00100992</t>
  </si>
  <si>
    <t>GER 104</t>
  </si>
  <si>
    <t>Intermediate German II</t>
  </si>
  <si>
    <t>MATH 137C</t>
  </si>
  <si>
    <t>Support for College Algebra</t>
  </si>
  <si>
    <t>Math Combination</t>
  </si>
  <si>
    <t>GLST 101</t>
  </si>
  <si>
    <t>Introduction to Global Studies</t>
  </si>
  <si>
    <t>ENG 119A</t>
  </si>
  <si>
    <t>CAP:Read/Write for Disciplines</t>
  </si>
  <si>
    <t>ETHS 295</t>
  </si>
  <si>
    <t>Internship In Ethnic Studies</t>
  </si>
  <si>
    <t>IDC357</t>
  </si>
  <si>
    <t>ESLN NC005</t>
  </si>
  <si>
    <t>Pron. &amp; Speaking Skls: Beg ESL</t>
  </si>
  <si>
    <t>La Cumbre Junior High</t>
  </si>
  <si>
    <t>LCJH</t>
  </si>
  <si>
    <t>PE 288</t>
  </si>
  <si>
    <t>Pre-Season Track and Field</t>
  </si>
  <si>
    <t>Donald Willis</t>
  </si>
  <si>
    <t>K00534772</t>
  </si>
  <si>
    <t>PE 184A</t>
  </si>
  <si>
    <t>Intercollegiate Football - Men</t>
  </si>
  <si>
    <t>PE 192A</t>
  </si>
  <si>
    <t>Intercollegiate Soccer - Women</t>
  </si>
  <si>
    <t>PE 193A</t>
  </si>
  <si>
    <t>Intercollegiate Soccer - Men</t>
  </si>
  <si>
    <t>PE 195</t>
  </si>
  <si>
    <t>Life Fitness-Functionl Fitness</t>
  </si>
  <si>
    <t>PE 147B</t>
  </si>
  <si>
    <t>Matthew Anderson</t>
  </si>
  <si>
    <t>K01414342</t>
  </si>
  <si>
    <t>PE 149</t>
  </si>
  <si>
    <t>Life Fitness</t>
  </si>
  <si>
    <t>LFC01</t>
  </si>
  <si>
    <t>PE 166</t>
  </si>
  <si>
    <t>Life Fitness-Strength Training</t>
  </si>
  <si>
    <t>PE 179</t>
  </si>
  <si>
    <t>Life Fitness-Super Circuit Trn</t>
  </si>
  <si>
    <t>Alexandra Monaco</t>
  </si>
  <si>
    <t>K01627574</t>
  </si>
  <si>
    <t>ECE 120</t>
  </si>
  <si>
    <t>Growth and Develop/Educators</t>
  </si>
  <si>
    <t>ECE 103</t>
  </si>
  <si>
    <t>Foundations of ECE I Principle</t>
  </si>
  <si>
    <t>ECE 108</t>
  </si>
  <si>
    <t>Creative Learning, Curriculum</t>
  </si>
  <si>
    <t>EH 109</t>
  </si>
  <si>
    <t>Permaculture Design</t>
  </si>
  <si>
    <t>EH 101</t>
  </si>
  <si>
    <t>Plant Identification &amp; Culture</t>
  </si>
  <si>
    <t>MAT 118</t>
  </si>
  <si>
    <t>2 D Animation</t>
  </si>
  <si>
    <t>GDP 113</t>
  </si>
  <si>
    <t>Typography</t>
  </si>
  <si>
    <t>MAT 103</t>
  </si>
  <si>
    <t>Introduction to Multimedia</t>
  </si>
  <si>
    <t>MAT 134A</t>
  </si>
  <si>
    <t>Classical Animation I</t>
  </si>
  <si>
    <t>A173</t>
  </si>
  <si>
    <t>MAT 145</t>
  </si>
  <si>
    <t>Video Game Design</t>
  </si>
  <si>
    <t>Andrew Price</t>
  </si>
  <si>
    <t>K00418938</t>
  </si>
  <si>
    <t>MAT 153</t>
  </si>
  <si>
    <t>Web Design I</t>
  </si>
  <si>
    <t>JOUR 215A</t>
  </si>
  <si>
    <t>The Channels: Section Editor</t>
  </si>
  <si>
    <t>JOUR 215B</t>
  </si>
  <si>
    <t>Channels Publication Editor</t>
  </si>
  <si>
    <t>JOUR 215C</t>
  </si>
  <si>
    <t>Channels Publication Manager</t>
  </si>
  <si>
    <t>JOUR 290</t>
  </si>
  <si>
    <t>Work Experience in Journalism</t>
  </si>
  <si>
    <t>AUTO 200</t>
  </si>
  <si>
    <t>Auto Advanced Diag. &amp; ADAS</t>
  </si>
  <si>
    <t>AUTO 150</t>
  </si>
  <si>
    <t>Brakes, Suspension, &amp; Steering</t>
  </si>
  <si>
    <t>Bob Stockero</t>
  </si>
  <si>
    <t>K00100327</t>
  </si>
  <si>
    <t>EMTV NC111</t>
  </si>
  <si>
    <t>EMT-Basic: Recertification</t>
  </si>
  <si>
    <t>U</t>
  </si>
  <si>
    <t>RT 102</t>
  </si>
  <si>
    <t>Fund-Rad Position &amp; Proc I</t>
  </si>
  <si>
    <t>Israel Fonseca</t>
  </si>
  <si>
    <t>K01405104</t>
  </si>
  <si>
    <t>A236</t>
  </si>
  <si>
    <t>NURS 290</t>
  </si>
  <si>
    <t>Work Exp-Assoc. Degree Nursing</t>
  </si>
  <si>
    <t>A242</t>
  </si>
  <si>
    <t>A243</t>
  </si>
  <si>
    <t>NURS 161</t>
  </si>
  <si>
    <t>Pharmacology Nursing</t>
  </si>
  <si>
    <t>Ayman Amin</t>
  </si>
  <si>
    <t>K01542767</t>
  </si>
  <si>
    <t>NURS 162</t>
  </si>
  <si>
    <t>Medical-Surgical Nursing I</t>
  </si>
  <si>
    <t>NURS 119</t>
  </si>
  <si>
    <t>Introduction to RN for the LVN</t>
  </si>
  <si>
    <t>Rebecca Wave</t>
  </si>
  <si>
    <t>K00369124</t>
  </si>
  <si>
    <t>MDT 101</t>
  </si>
  <si>
    <t>Intro to Marine Diving Tech</t>
  </si>
  <si>
    <t>Geoff Thielst</t>
  </si>
  <si>
    <t>K00100831</t>
  </si>
  <si>
    <t>MDT 104</t>
  </si>
  <si>
    <t>Fundamentals of Diving</t>
  </si>
  <si>
    <t>MDT 107</t>
  </si>
  <si>
    <t>Hyperbaric Chamber Operations</t>
  </si>
  <si>
    <t>MDT 141</t>
  </si>
  <si>
    <t>Commercial Diving Equipmnt Lab</t>
  </si>
  <si>
    <t>MDT 147</t>
  </si>
  <si>
    <t>Ocean Structures</t>
  </si>
  <si>
    <t>MDT 190</t>
  </si>
  <si>
    <t>Diving Competence</t>
  </si>
  <si>
    <t>Peter Love</t>
  </si>
  <si>
    <t>K01635815</t>
  </si>
  <si>
    <t>Bronwen Moore</t>
  </si>
  <si>
    <t>K00100195</t>
  </si>
  <si>
    <t>Charlie Johnson</t>
  </si>
  <si>
    <t>K00100689</t>
  </si>
  <si>
    <t>Rose Mary Santillan</t>
  </si>
  <si>
    <t>K00101202</t>
  </si>
  <si>
    <t>NURS 169</t>
  </si>
  <si>
    <t>Community Nursing</t>
  </si>
  <si>
    <t>PE 294</t>
  </si>
  <si>
    <t>Pre-Season Intercoll Softball</t>
  </si>
  <si>
    <t>Jasmyne Perry</t>
  </si>
  <si>
    <t>K00337766</t>
  </si>
  <si>
    <t>PE 103B</t>
  </si>
  <si>
    <t>Intermediate Golf</t>
  </si>
  <si>
    <t>COMW NC001</t>
  </si>
  <si>
    <t>Building an Equity Mindset</t>
  </si>
  <si>
    <t>Carrie Hutchinson</t>
  </si>
  <si>
    <t>K00100917</t>
  </si>
  <si>
    <t>COMW NC002</t>
  </si>
  <si>
    <t>Applying an Equity Mindset</t>
  </si>
  <si>
    <t>BIOL 295</t>
  </si>
  <si>
    <t>Internship In Biology</t>
  </si>
  <si>
    <t>ESL 290</t>
  </si>
  <si>
    <t>Work Experience: ESL</t>
  </si>
  <si>
    <t>FIN 290</t>
  </si>
  <si>
    <t>Work Experience In Finance</t>
  </si>
  <si>
    <t>Jeff  Arthur</t>
  </si>
  <si>
    <t>K00139051</t>
  </si>
  <si>
    <t>Ernie Carrasco</t>
  </si>
  <si>
    <t>K01468971</t>
  </si>
  <si>
    <t>ENVS 295</t>
  </si>
  <si>
    <t>Intern in Environmental Stud</t>
  </si>
  <si>
    <t>TUTW NC001</t>
  </si>
  <si>
    <t>Tutoring</t>
  </si>
  <si>
    <t>Beth Taylor Schott</t>
  </si>
  <si>
    <t>K00369065</t>
  </si>
  <si>
    <t>Daniel Echt</t>
  </si>
  <si>
    <t>K01579979</t>
  </si>
  <si>
    <t>CS 189</t>
  </si>
  <si>
    <t>Programming Practicum</t>
  </si>
  <si>
    <t>Ranell Hansen</t>
  </si>
  <si>
    <t>K00182739</t>
  </si>
  <si>
    <t>Oak Park</t>
  </si>
  <si>
    <t>OAKPK</t>
  </si>
  <si>
    <t>ID 100</t>
  </si>
  <si>
    <t>Intro to Interior Design</t>
  </si>
  <si>
    <t>ID 100L</t>
  </si>
  <si>
    <t>ID Lab</t>
  </si>
  <si>
    <t>DRFT 124</t>
  </si>
  <si>
    <t>Architectural Rendering I</t>
  </si>
  <si>
    <t>Rebecca Wiscombe</t>
  </si>
  <si>
    <t>K00344891</t>
  </si>
  <si>
    <t>DRFT 125</t>
  </si>
  <si>
    <t>Architectural Rendering II</t>
  </si>
  <si>
    <t>ID 104</t>
  </si>
  <si>
    <t>Materials And Installations</t>
  </si>
  <si>
    <t>Edgar Cruz</t>
  </si>
  <si>
    <t>K00748934</t>
  </si>
  <si>
    <t>AUTO 140</t>
  </si>
  <si>
    <t>Automotive Engines</t>
  </si>
  <si>
    <t>David Brainerd</t>
  </si>
  <si>
    <t>K00100498</t>
  </si>
  <si>
    <t>OE182</t>
  </si>
  <si>
    <t>AUTO 290</t>
  </si>
  <si>
    <t>Work Exp: Automotive Service</t>
  </si>
  <si>
    <t>PHOT 209</t>
  </si>
  <si>
    <t>Intermediate Photo &amp; Lighting</t>
  </si>
  <si>
    <t>CS 140</t>
  </si>
  <si>
    <t>Object-Oriented Prog Using C++</t>
  </si>
  <si>
    <t>ADC 120</t>
  </si>
  <si>
    <t>Alcohol and Other Drugs</t>
  </si>
  <si>
    <t>CREO NC673</t>
  </si>
  <si>
    <t>Writing Personal History: FOA</t>
  </si>
  <si>
    <t>CREO NC335</t>
  </si>
  <si>
    <t>Poetry, Prose and Plays: FOA</t>
  </si>
  <si>
    <t>David Richo</t>
  </si>
  <si>
    <t>K00368979</t>
  </si>
  <si>
    <t>PROW NC010</t>
  </si>
  <si>
    <t>Project Mgmt. for Non Managers</t>
  </si>
  <si>
    <t>Mariaelena Welch</t>
  </si>
  <si>
    <t>K00103186</t>
  </si>
  <si>
    <t>Genie Thomsen</t>
  </si>
  <si>
    <t>K00369175</t>
  </si>
  <si>
    <t>TUTW NC199</t>
  </si>
  <si>
    <t>Tutor Training</t>
  </si>
  <si>
    <t>Michelle Detorie</t>
  </si>
  <si>
    <t>K00372381</t>
  </si>
  <si>
    <t>CRMO NC090</t>
  </si>
  <si>
    <t>Performance Singing: FOA</t>
  </si>
  <si>
    <t>PROW NC021</t>
  </si>
  <si>
    <t>Coaching Skills</t>
  </si>
  <si>
    <t>CRMO NC011</t>
  </si>
  <si>
    <t>Basics of Singing I, FOA</t>
  </si>
  <si>
    <t>CTV NC021</t>
  </si>
  <si>
    <t>Deconstruction and ReUse</t>
  </si>
  <si>
    <t>Carol Ashley</t>
  </si>
  <si>
    <t>K00116619</t>
  </si>
  <si>
    <t>CTV NC022</t>
  </si>
  <si>
    <t>Repurposing and Refurbishing</t>
  </si>
  <si>
    <t>PROW NC025</t>
  </si>
  <si>
    <t>Resolv. Differ. in the Workpl</t>
  </si>
  <si>
    <t>Jennifer Brown</t>
  </si>
  <si>
    <t>K00116638</t>
  </si>
  <si>
    <t>PROW NC002</t>
  </si>
  <si>
    <t>Business Writing</t>
  </si>
  <si>
    <t>PROW NC014</t>
  </si>
  <si>
    <t>Motivating Yourself and Others</t>
  </si>
  <si>
    <t>PROW NC083</t>
  </si>
  <si>
    <t>Managing Workplace Stress</t>
  </si>
  <si>
    <t>ACTV NC101</t>
  </si>
  <si>
    <t>Intro to Accounting Basics 1</t>
  </si>
  <si>
    <t>ACTV NC102</t>
  </si>
  <si>
    <t>Intro to Accounting Basics 2</t>
  </si>
  <si>
    <t>PROW NC035</t>
  </si>
  <si>
    <t>Workplace Politics</t>
  </si>
  <si>
    <t>PROW NC038</t>
  </si>
  <si>
    <t>Increasing Productivity</t>
  </si>
  <si>
    <t>PROW NC085</t>
  </si>
  <si>
    <t>Resilience in the Workplace</t>
  </si>
  <si>
    <t>PROW NC087</t>
  </si>
  <si>
    <t>Planning for Future Success</t>
  </si>
  <si>
    <t>CMPW NC050</t>
  </si>
  <si>
    <t>MS Word Basics for Beg</t>
  </si>
  <si>
    <t>RT 220</t>
  </si>
  <si>
    <t>Radiation Biology Protection</t>
  </si>
  <si>
    <t>RT 251</t>
  </si>
  <si>
    <t>Princ of Mammography/Procedure</t>
  </si>
  <si>
    <t>CREO NC642</t>
  </si>
  <si>
    <t>Getting Fiction Published: FOA</t>
  </si>
  <si>
    <t>PROW NC067</t>
  </si>
  <si>
    <t>Pres. &amp; Propos. for the Workpl</t>
  </si>
  <si>
    <t>CRAO NC211</t>
  </si>
  <si>
    <t>Beginning Drawing: FOA</t>
  </si>
  <si>
    <t>PROW NC028</t>
  </si>
  <si>
    <t>Championing Diversity</t>
  </si>
  <si>
    <t>PROW NC017</t>
  </si>
  <si>
    <t>Change is the new Constant</t>
  </si>
  <si>
    <t>Laurel Fryer</t>
  </si>
  <si>
    <t>K00369096</t>
  </si>
  <si>
    <t>PROW NC088</t>
  </si>
  <si>
    <t>Giving and Receiving Feedback</t>
  </si>
  <si>
    <t>PROW NC051</t>
  </si>
  <si>
    <t>Secrets of a Great Employee</t>
  </si>
  <si>
    <t>Erin Gorrell</t>
  </si>
  <si>
    <t>K01598714</t>
  </si>
  <si>
    <t>PROW NC086</t>
  </si>
  <si>
    <t>Multigenerational Workforce</t>
  </si>
  <si>
    <t>Jane Gama</t>
  </si>
  <si>
    <t>K00117901</t>
  </si>
  <si>
    <t>CRMO NC031</t>
  </si>
  <si>
    <t>Rhythm Training - Older Adults</t>
  </si>
  <si>
    <t>PROW NC003</t>
  </si>
  <si>
    <t>Time Management</t>
  </si>
  <si>
    <t>CREO NC120</t>
  </si>
  <si>
    <t>Mod and Clas. Short Stor: FOA</t>
  </si>
  <si>
    <t>ESLN NC013</t>
  </si>
  <si>
    <t>ESL Parent Involvement in K-12</t>
  </si>
  <si>
    <t>CMPW NC016</t>
  </si>
  <si>
    <t>Pinterest/Instagram Business</t>
  </si>
  <si>
    <t>Billi Jo Starr</t>
  </si>
  <si>
    <t>K00125956</t>
  </si>
  <si>
    <t>CMPW NC018</t>
  </si>
  <si>
    <t>YouTube for Business</t>
  </si>
  <si>
    <t>GDPW NC010</t>
  </si>
  <si>
    <t>Intro to Adobe Illustrator</t>
  </si>
  <si>
    <t>Regina Reese</t>
  </si>
  <si>
    <t>K00394491</t>
  </si>
  <si>
    <t>CMPW NC017</t>
  </si>
  <si>
    <t>LinkedIn for Business</t>
  </si>
  <si>
    <t>CMPW NC014</t>
  </si>
  <si>
    <t>Facebook for Business</t>
  </si>
  <si>
    <t>CMPW NC015</t>
  </si>
  <si>
    <t>Twitter for Business</t>
  </si>
  <si>
    <t>ACTV NC003</t>
  </si>
  <si>
    <t>Year End Procedures</t>
  </si>
  <si>
    <t>ACTV NC001</t>
  </si>
  <si>
    <t>Setting up QB for sm. Business</t>
  </si>
  <si>
    <t>ACTV NC002</t>
  </si>
  <si>
    <t>Monthly Procedures using QB</t>
  </si>
  <si>
    <t>BLST 111</t>
  </si>
  <si>
    <t>African-Amer Music Experience</t>
  </si>
  <si>
    <t>NATA 112</t>
  </si>
  <si>
    <t>Native Amer Visual/Musical Art</t>
  </si>
  <si>
    <t>Tina Foss</t>
  </si>
  <si>
    <t>K00100729</t>
  </si>
  <si>
    <t>CNEE 101</t>
  </si>
  <si>
    <t>Intro to Computers and Nets</t>
  </si>
  <si>
    <t>Mo El-Soussi</t>
  </si>
  <si>
    <t>K00100342</t>
  </si>
  <si>
    <t>GDP 118</t>
  </si>
  <si>
    <t>Creative Thinking</t>
  </si>
  <si>
    <t>Say Dempsay Skiles</t>
  </si>
  <si>
    <t>K00100382</t>
  </si>
  <si>
    <t>EH 104</t>
  </si>
  <si>
    <t>Landscape Maintenance</t>
  </si>
  <si>
    <t>ART 104</t>
  </si>
  <si>
    <t>Hist of Art: Renaissnce-Modern</t>
  </si>
  <si>
    <t>ART 140</t>
  </si>
  <si>
    <t>Studio Art Foundations (2-D)</t>
  </si>
  <si>
    <t>FIN 201</t>
  </si>
  <si>
    <t>Investing: Securities Analysis</t>
  </si>
  <si>
    <t>Tina Kistler</t>
  </si>
  <si>
    <t>K00100702</t>
  </si>
  <si>
    <t>Jennifer Robinson</t>
  </si>
  <si>
    <t>K00351585</t>
  </si>
  <si>
    <t>Distance, Passive/Other</t>
  </si>
  <si>
    <t>ASL 101</t>
  </si>
  <si>
    <t>Beginning ASL I</t>
  </si>
  <si>
    <t>Ignacio Ponce</t>
  </si>
  <si>
    <t>K00350891</t>
  </si>
  <si>
    <t>Laura Gardinali</t>
  </si>
  <si>
    <t>K00101078</t>
  </si>
  <si>
    <t>HIT 135</t>
  </si>
  <si>
    <t>Basic Medical Terminology</t>
  </si>
  <si>
    <t>Debra Slusarczyk</t>
  </si>
  <si>
    <t>K00398711</t>
  </si>
  <si>
    <t>Mary Wilkinson</t>
  </si>
  <si>
    <t>K00100317</t>
  </si>
  <si>
    <t>HIT 201</t>
  </si>
  <si>
    <t>Pharmacology - Allied Health</t>
  </si>
  <si>
    <t>Erik Bailey</t>
  </si>
  <si>
    <t>K00100472</t>
  </si>
  <si>
    <t>HIT 275</t>
  </si>
  <si>
    <t>HIT Practicum</t>
  </si>
  <si>
    <t>Lynette Williamson</t>
  </si>
  <si>
    <t>K00370253</t>
  </si>
  <si>
    <t>CIM 100</t>
  </si>
  <si>
    <t>Cancer Registry Management I</t>
  </si>
  <si>
    <t>Carolyn Hemesath</t>
  </si>
  <si>
    <t>K00875340</t>
  </si>
  <si>
    <t>CIM 201</t>
  </si>
  <si>
    <t>Abst Principles and Practice I</t>
  </si>
  <si>
    <t>Shirley Jordan-Seay</t>
  </si>
  <si>
    <t>K00148456</t>
  </si>
  <si>
    <t>CIM 275</t>
  </si>
  <si>
    <t>CIM Practicum</t>
  </si>
  <si>
    <t>HIT 101</t>
  </si>
  <si>
    <t>Introduction to HIM</t>
  </si>
  <si>
    <t>Shawna Sweeney</t>
  </si>
  <si>
    <t>K00377155</t>
  </si>
  <si>
    <t>Carla Ruffins</t>
  </si>
  <si>
    <t>K00580432</t>
  </si>
  <si>
    <t>HIT 102</t>
  </si>
  <si>
    <t>Legal Aspects Of Health Care</t>
  </si>
  <si>
    <t>Wanda Ziemba</t>
  </si>
  <si>
    <t>K00635460</t>
  </si>
  <si>
    <t>HIT 205</t>
  </si>
  <si>
    <t>Advanced Coding Applications</t>
  </si>
  <si>
    <t>Michele Grant</t>
  </si>
  <si>
    <t>K01127844</t>
  </si>
  <si>
    <t>HIT 220</t>
  </si>
  <si>
    <t>HIM Statistics</t>
  </si>
  <si>
    <t>HIT 240</t>
  </si>
  <si>
    <t>Quality Management</t>
  </si>
  <si>
    <t>HIT 280</t>
  </si>
  <si>
    <t>Medical Coding Practicum</t>
  </si>
  <si>
    <t>HIT 204</t>
  </si>
  <si>
    <t>Basic Pathophysiology</t>
  </si>
  <si>
    <t>Allison Slade</t>
  </si>
  <si>
    <t>K00274859</t>
  </si>
  <si>
    <t>RT 120</t>
  </si>
  <si>
    <t>Patient Care in Radiography</t>
  </si>
  <si>
    <t>Sean Steele</t>
  </si>
  <si>
    <t>K00208612</t>
  </si>
  <si>
    <t>RT 250</t>
  </si>
  <si>
    <t>Cross-Sect Anatomy in Imaging</t>
  </si>
  <si>
    <t>Jennie Trinh</t>
  </si>
  <si>
    <t>K00483924</t>
  </si>
  <si>
    <t>Erin Calkins</t>
  </si>
  <si>
    <t>K00301370</t>
  </si>
  <si>
    <t>Eric Wise</t>
  </si>
  <si>
    <t>K00100537</t>
  </si>
  <si>
    <t>BMS 146</t>
  </si>
  <si>
    <t>Human Form and Function</t>
  </si>
  <si>
    <t>BOT 121</t>
  </si>
  <si>
    <t>Plant Diversity</t>
  </si>
  <si>
    <t>Bob Cummings</t>
  </si>
  <si>
    <t>K00100948</t>
  </si>
  <si>
    <t>Lisa Abeloe</t>
  </si>
  <si>
    <t>K00549290</t>
  </si>
  <si>
    <t>Carmen Rivero</t>
  </si>
  <si>
    <t>K00101180</t>
  </si>
  <si>
    <t>PD 191A</t>
  </si>
  <si>
    <t>Major and Career Options</t>
  </si>
  <si>
    <t>Christopher Phillips</t>
  </si>
  <si>
    <t>K00100461</t>
  </si>
  <si>
    <t>HE 101</t>
  </si>
  <si>
    <t>Personal Health Awareness</t>
  </si>
  <si>
    <t>HE 102</t>
  </si>
  <si>
    <t>Personal Health for Women</t>
  </si>
  <si>
    <t>Deborah Ekola</t>
  </si>
  <si>
    <t>K00100646</t>
  </si>
  <si>
    <t>PHYS 110</t>
  </si>
  <si>
    <t>Introductory Physics</t>
  </si>
  <si>
    <t>PHSC 103</t>
  </si>
  <si>
    <t>The Physical Universe</t>
  </si>
  <si>
    <t>Lynne Stark</t>
  </si>
  <si>
    <t>K00101049</t>
  </si>
  <si>
    <t>Matthew Mooney</t>
  </si>
  <si>
    <t>K00100983</t>
  </si>
  <si>
    <t>Danielle Swiontek</t>
  </si>
  <si>
    <t>K00100919</t>
  </si>
  <si>
    <t>HIST 103</t>
  </si>
  <si>
    <t>Hist of West Civ: Ancient-1660</t>
  </si>
  <si>
    <t>David Elliott</t>
  </si>
  <si>
    <t>K00100954</t>
  </si>
  <si>
    <t>HIST 104</t>
  </si>
  <si>
    <t>Hist of West Civ: Lou XIV-Pres</t>
  </si>
  <si>
    <t>Kyle Dickey</t>
  </si>
  <si>
    <t>K01205238</t>
  </si>
  <si>
    <t>Brian Looper</t>
  </si>
  <si>
    <t>K00874431</t>
  </si>
  <si>
    <t>Ruth Morales</t>
  </si>
  <si>
    <t>K00444486</t>
  </si>
  <si>
    <t>Arthur Olguin</t>
  </si>
  <si>
    <t>K00100846</t>
  </si>
  <si>
    <t>PSY 125</t>
  </si>
  <si>
    <t>Psychology Of Human Sexuality</t>
  </si>
  <si>
    <t>Micheal Huff</t>
  </si>
  <si>
    <t>K00721332</t>
  </si>
  <si>
    <t>Kimberley Mangel</t>
  </si>
  <si>
    <t>K00445567</t>
  </si>
  <si>
    <t>Jill Stein</t>
  </si>
  <si>
    <t>K00100754</t>
  </si>
  <si>
    <t>SOC 103</t>
  </si>
  <si>
    <t>Marriage, Family &amp; Intimacy</t>
  </si>
  <si>
    <t>Susan Lindenauer</t>
  </si>
  <si>
    <t>K00100465</t>
  </si>
  <si>
    <t>SOC 113</t>
  </si>
  <si>
    <t>Sociology Of Sex and Gender</t>
  </si>
  <si>
    <t>Terri Anderson</t>
  </si>
  <si>
    <t>K01471319</t>
  </si>
  <si>
    <t>SOC 115</t>
  </si>
  <si>
    <t>Intro To Social Research</t>
  </si>
  <si>
    <t>Juan Casillas Nunez</t>
  </si>
  <si>
    <t>K00100445</t>
  </si>
  <si>
    <t>Ana  Requena-Johnson</t>
  </si>
  <si>
    <t>K00799690</t>
  </si>
  <si>
    <t>Francisco Rodriguez</t>
  </si>
  <si>
    <t>K00101121</t>
  </si>
  <si>
    <t>SPAN 103</t>
  </si>
  <si>
    <t>Intermediate Spanish I</t>
  </si>
  <si>
    <t>Sarah Hock</t>
  </si>
  <si>
    <t>K00101045</t>
  </si>
  <si>
    <t>Rebekah Rodriguez</t>
  </si>
  <si>
    <t>K00772132</t>
  </si>
  <si>
    <t>COMM 151</t>
  </si>
  <si>
    <t>Intercultural Communication</t>
  </si>
  <si>
    <t>John Shaw</t>
  </si>
  <si>
    <t>K00101223</t>
  </si>
  <si>
    <t>ZOOL 140</t>
  </si>
  <si>
    <t>Animal Behavior</t>
  </si>
  <si>
    <t>Larry Friesen</t>
  </si>
  <si>
    <t>K00100935</t>
  </si>
  <si>
    <t>ASL 102</t>
  </si>
  <si>
    <t>Beginning ASL II</t>
  </si>
  <si>
    <t>Angel Cardenas</t>
  </si>
  <si>
    <t>K00101135</t>
  </si>
  <si>
    <t>Lorrie Belletti</t>
  </si>
  <si>
    <t>K00100795</t>
  </si>
  <si>
    <t>Angela Warren</t>
  </si>
  <si>
    <t>K00100241</t>
  </si>
  <si>
    <t>HIT 255</t>
  </si>
  <si>
    <t>Medical Reimbursement</t>
  </si>
  <si>
    <t>HIT 265</t>
  </si>
  <si>
    <t>HIT Computer Applications</t>
  </si>
  <si>
    <t>Diane Lovko-Premeau</t>
  </si>
  <si>
    <t>K00100194</t>
  </si>
  <si>
    <t>Linda Maywood</t>
  </si>
  <si>
    <t>K00384767</t>
  </si>
  <si>
    <t>CHST 121</t>
  </si>
  <si>
    <t>The Chicana&amp;Other Latina Women</t>
  </si>
  <si>
    <t>ACCT 150</t>
  </si>
  <si>
    <t>Intro To Accounting Software</t>
  </si>
  <si>
    <t>Katherine Firkins</t>
  </si>
  <si>
    <t>K00476089</t>
  </si>
  <si>
    <t>Takako Wakita</t>
  </si>
  <si>
    <t>K00100574</t>
  </si>
  <si>
    <t>ECE 141</t>
  </si>
  <si>
    <t>Dev/Caregivng Of Infant/Toddlr</t>
  </si>
  <si>
    <t>Beth Rizo</t>
  </si>
  <si>
    <t>K00100712</t>
  </si>
  <si>
    <t>PD 110</t>
  </si>
  <si>
    <t>Career Planning: Comprehensive</t>
  </si>
  <si>
    <t>PHYS 101</t>
  </si>
  <si>
    <t>Conceptual Physics</t>
  </si>
  <si>
    <t>HIST 108</t>
  </si>
  <si>
    <t>World Civilization 1550-Pres</t>
  </si>
  <si>
    <t>AJ 110</t>
  </si>
  <si>
    <t>Introduction To Forensics</t>
  </si>
  <si>
    <t>Michael Ullemeyer</t>
  </si>
  <si>
    <t>K00100318</t>
  </si>
  <si>
    <t>Kristine Jacquin</t>
  </si>
  <si>
    <t>K00425081</t>
  </si>
  <si>
    <t>BLAW 110</t>
  </si>
  <si>
    <t>Legal Environment of Business</t>
  </si>
  <si>
    <t>HIT 285</t>
  </si>
  <si>
    <t>Registered HIT Exam Prep</t>
  </si>
  <si>
    <t>CNEE 120</t>
  </si>
  <si>
    <t>Introduction to Cybersecurity</t>
  </si>
  <si>
    <t>LIBR 101</t>
  </si>
  <si>
    <t>Information Literacy</t>
  </si>
  <si>
    <t>Kristen LaBonte</t>
  </si>
  <si>
    <t>K00134013</t>
  </si>
  <si>
    <t>Ashlie Lawson</t>
  </si>
  <si>
    <t>K00770190</t>
  </si>
  <si>
    <t>ECE 121</t>
  </si>
  <si>
    <t>Health Safety&amp;Nutr-Young Child</t>
  </si>
  <si>
    <t>Sarah Diaz</t>
  </si>
  <si>
    <t>K00192111</t>
  </si>
  <si>
    <t>Erin Cross</t>
  </si>
  <si>
    <t>K00101056</t>
  </si>
  <si>
    <t>NATA 101</t>
  </si>
  <si>
    <t>American Indian: Past &amp; Presnt</t>
  </si>
  <si>
    <t>Maxwell Sleiman</t>
  </si>
  <si>
    <t>K00432297</t>
  </si>
  <si>
    <t>HIT 210</t>
  </si>
  <si>
    <t>CPT Procedural Coding</t>
  </si>
  <si>
    <t>Jeanie Heck</t>
  </si>
  <si>
    <t>K00444476</t>
  </si>
  <si>
    <t>CIS 218</t>
  </si>
  <si>
    <t>MS Windows Desktop Sys Admin</t>
  </si>
  <si>
    <t>EH 110</t>
  </si>
  <si>
    <t>Introduction to Horticulture</t>
  </si>
  <si>
    <t>Kumi Hashimoto</t>
  </si>
  <si>
    <t>K00335393</t>
  </si>
  <si>
    <t>JAPN 102</t>
  </si>
  <si>
    <t>Beginning Japanese II</t>
  </si>
  <si>
    <t>CIM 225</t>
  </si>
  <si>
    <t>Cancer Registry Management II</t>
  </si>
  <si>
    <t>FS 104</t>
  </si>
  <si>
    <t>American Film to 1960s</t>
  </si>
  <si>
    <t>Sukena Taibjee</t>
  </si>
  <si>
    <t>K00764336</t>
  </si>
  <si>
    <t>Corrie Bott</t>
  </si>
  <si>
    <t>K00200360</t>
  </si>
  <si>
    <t>COMP 109</t>
  </si>
  <si>
    <t>Microsoft Excel</t>
  </si>
  <si>
    <t>Phil Carter</t>
  </si>
  <si>
    <t>K00100258</t>
  </si>
  <si>
    <t>MUS 114A</t>
  </si>
  <si>
    <t>Survey of Music History</t>
  </si>
  <si>
    <t>AJ 105</t>
  </si>
  <si>
    <t>Diversity, Law and Justice</t>
  </si>
  <si>
    <t>Donna Lewis</t>
  </si>
  <si>
    <t>K00101785</t>
  </si>
  <si>
    <t>BLST 102</t>
  </si>
  <si>
    <t>Afr-Amer:Us Hist Civ Rts-Pres</t>
  </si>
  <si>
    <t>HIST 113H</t>
  </si>
  <si>
    <t>Western Civ:1600-Pres Honors</t>
  </si>
  <si>
    <t>ASL 103</t>
  </si>
  <si>
    <t>Intermediate ASL I</t>
  </si>
  <si>
    <t>RE 102</t>
  </si>
  <si>
    <t>Real Estate Practices</t>
  </si>
  <si>
    <t>Carina Powers</t>
  </si>
  <si>
    <t>K00338133</t>
  </si>
  <si>
    <t>FS 111</t>
  </si>
  <si>
    <t>Contemporary World Cinema</t>
  </si>
  <si>
    <t>Camerin Poulson</t>
  </si>
  <si>
    <t>K00429825</t>
  </si>
  <si>
    <t>ENG 270</t>
  </si>
  <si>
    <t>Intro to Creative Writing</t>
  </si>
  <si>
    <t>Joshua Escobar</t>
  </si>
  <si>
    <t>K00978932</t>
  </si>
  <si>
    <t>JAPN 103</t>
  </si>
  <si>
    <t>Intermediate Japanese I</t>
  </si>
  <si>
    <t>COMP 271</t>
  </si>
  <si>
    <t>Business Communications</t>
  </si>
  <si>
    <t>Ann Holms</t>
  </si>
  <si>
    <t>K00346051</t>
  </si>
  <si>
    <t>MATH 188</t>
  </si>
  <si>
    <t>Trigonometry Refresher</t>
  </si>
  <si>
    <t>BLST 103</t>
  </si>
  <si>
    <t>African-American Culture</t>
  </si>
  <si>
    <t>COMM 171</t>
  </si>
  <si>
    <t>Mass Media and Society</t>
  </si>
  <si>
    <t>HIT 202</t>
  </si>
  <si>
    <t>ICD Diagnostic Coding</t>
  </si>
  <si>
    <t>HIT 203</t>
  </si>
  <si>
    <t>ICD Procedural Coding</t>
  </si>
  <si>
    <t>Kimberly Taylor</t>
  </si>
  <si>
    <t>K00392099</t>
  </si>
  <si>
    <t>HE 213</t>
  </si>
  <si>
    <t>Concepts-Health &amp; Phys Fitness</t>
  </si>
  <si>
    <t>HIST 107</t>
  </si>
  <si>
    <t>World Civilization Beg to 1550</t>
  </si>
  <si>
    <t>FS 121</t>
  </si>
  <si>
    <t>Documentary Film</t>
  </si>
  <si>
    <t>CA 201</t>
  </si>
  <si>
    <t>Wines</t>
  </si>
  <si>
    <t>Michael Vonheckler</t>
  </si>
  <si>
    <t>K00742826</t>
  </si>
  <si>
    <t>KOR 101</t>
  </si>
  <si>
    <t>Beginning Korean I</t>
  </si>
  <si>
    <t>Lynda Hampton</t>
  </si>
  <si>
    <t>K00100156</t>
  </si>
  <si>
    <t>IBUS 102</t>
  </si>
  <si>
    <t>International Business</t>
  </si>
  <si>
    <t>Nicole Strobel</t>
  </si>
  <si>
    <t>K01486696</t>
  </si>
  <si>
    <t>FIN 202</t>
  </si>
  <si>
    <t>Managerial Finance</t>
  </si>
  <si>
    <t>HE 110</t>
  </si>
  <si>
    <t>Sports Nutrition</t>
  </si>
  <si>
    <t>PE 163</t>
  </si>
  <si>
    <t>Beginning Self-Defense</t>
  </si>
  <si>
    <t>Duane Erdman</t>
  </si>
  <si>
    <t>K00100868</t>
  </si>
  <si>
    <t>BUS 290</t>
  </si>
  <si>
    <t>Work Exp. in Bus Admin</t>
  </si>
  <si>
    <t>Karen Shannon</t>
  </si>
  <si>
    <t>K00100226</t>
  </si>
  <si>
    <t>MKT 200A</t>
  </si>
  <si>
    <t>Social Media &amp; Self Branding</t>
  </si>
  <si>
    <t>BIOL 110</t>
  </si>
  <si>
    <t>Natural Science</t>
  </si>
  <si>
    <t>BIOL 112</t>
  </si>
  <si>
    <t>Evolution and Adaptation</t>
  </si>
  <si>
    <t>SPAN 104</t>
  </si>
  <si>
    <t>Intermediate Spanish II</t>
  </si>
  <si>
    <t>MKT 205</t>
  </si>
  <si>
    <t>Consumer Selling Strategies</t>
  </si>
  <si>
    <t>HIST 110</t>
  </si>
  <si>
    <t>History of American Women</t>
  </si>
  <si>
    <t>CHST 103</t>
  </si>
  <si>
    <t>Mex-Amer(Chicano) Culture</t>
  </si>
  <si>
    <t>BIOL 140</t>
  </si>
  <si>
    <t>Principles of Biology</t>
  </si>
  <si>
    <t>PHOT 150</t>
  </si>
  <si>
    <t>Stock Photography</t>
  </si>
  <si>
    <t>RE 101</t>
  </si>
  <si>
    <t>Real Estate Principles</t>
  </si>
  <si>
    <t>Darah Hamara</t>
  </si>
  <si>
    <t>K00113644</t>
  </si>
  <si>
    <t>RE 207</t>
  </si>
  <si>
    <t>Property Management</t>
  </si>
  <si>
    <t>ZOOL 110</t>
  </si>
  <si>
    <t>Animal Physiology</t>
  </si>
  <si>
    <t>PE 228</t>
  </si>
  <si>
    <t>Sport Video Technology</t>
  </si>
  <si>
    <t>Mandy Schuldt</t>
  </si>
  <si>
    <t>K00147839</t>
  </si>
  <si>
    <t>PE 271</t>
  </si>
  <si>
    <t>Leadership for Student Athleti</t>
  </si>
  <si>
    <t>FS 116</t>
  </si>
  <si>
    <t>Gender and Sexuality in Film</t>
  </si>
  <si>
    <t>Helen Fey</t>
  </si>
  <si>
    <t>K00100434</t>
  </si>
  <si>
    <t>ART 103H</t>
  </si>
  <si>
    <t>Prehist. to Gothic Art, Honors</t>
  </si>
  <si>
    <t>PHOT 130</t>
  </si>
  <si>
    <t>Digital Assets Management</t>
  </si>
  <si>
    <t>MKT 215</t>
  </si>
  <si>
    <t>Segmentation &amp; Target Mkt</t>
  </si>
  <si>
    <t>Shelby Arthur</t>
  </si>
  <si>
    <t>K00125151</t>
  </si>
  <si>
    <t>Sally Chuah</t>
  </si>
  <si>
    <t>K00366138</t>
  </si>
  <si>
    <t>Mark Scharf</t>
  </si>
  <si>
    <t>K00743780</t>
  </si>
  <si>
    <t>Barbra Greene</t>
  </si>
  <si>
    <t>K00563050</t>
  </si>
  <si>
    <t>MKT 220</t>
  </si>
  <si>
    <t>Intro to Electronic Commerce</t>
  </si>
  <si>
    <t>CIS 220</t>
  </si>
  <si>
    <t>Intro To Electronic Commerce</t>
  </si>
  <si>
    <t>TIS 116</t>
  </si>
  <si>
    <t>Julia Kilgore</t>
  </si>
  <si>
    <t>K00100990</t>
  </si>
  <si>
    <t>Peter Huk</t>
  </si>
  <si>
    <t>K00100171</t>
  </si>
  <si>
    <t>Elizabeth Handley</t>
  </si>
  <si>
    <t>K00100129</t>
  </si>
  <si>
    <t>Suzanne Senn</t>
  </si>
  <si>
    <t>K00213086</t>
  </si>
  <si>
    <t>Ryan Harriston</t>
  </si>
  <si>
    <t>K00645784</t>
  </si>
  <si>
    <t>Esther Clark</t>
  </si>
  <si>
    <t>K00242947</t>
  </si>
  <si>
    <t>Andrea Foege</t>
  </si>
  <si>
    <t>K00909562</t>
  </si>
  <si>
    <t>BIOL 122</t>
  </si>
  <si>
    <t>Ecology</t>
  </si>
  <si>
    <t>FS 105</t>
  </si>
  <si>
    <t>Intro to Television Studies</t>
  </si>
  <si>
    <t>J Aleah Kiley</t>
  </si>
  <si>
    <t>K00985200</t>
  </si>
  <si>
    <t>CIM 125</t>
  </si>
  <si>
    <t>Cancer Disease Management</t>
  </si>
  <si>
    <t>Alex Altavilla</t>
  </si>
  <si>
    <t>K00255155</t>
  </si>
  <si>
    <t>MATH 150C</t>
  </si>
  <si>
    <t>Support Course for Math 150</t>
  </si>
  <si>
    <t>Margarita Martin Del Campo</t>
  </si>
  <si>
    <t>K00101238</t>
  </si>
  <si>
    <t>GER 103</t>
  </si>
  <si>
    <t>Intermediate German I</t>
  </si>
  <si>
    <t>ENG 103</t>
  </si>
  <si>
    <t>Critical Thinking and Reading</t>
  </si>
  <si>
    <t>Eileen Vlcek-Scamahorn</t>
  </si>
  <si>
    <t>K00151584</t>
  </si>
  <si>
    <t>PE 177</t>
  </si>
  <si>
    <t>Life Fitness-Weight Management</t>
  </si>
  <si>
    <t>Rony Santiago Garcia</t>
  </si>
  <si>
    <t>K00124437</t>
  </si>
  <si>
    <t>RE 203</t>
  </si>
  <si>
    <t>Real Estate Finance</t>
  </si>
  <si>
    <t>Brandon Hamara</t>
  </si>
  <si>
    <t>K00102892</t>
  </si>
  <si>
    <t>SPAN 146</t>
  </si>
  <si>
    <t>Int SPAN For Native Speaker I</t>
  </si>
  <si>
    <t>Robert Parmenter</t>
  </si>
  <si>
    <t>K00763717</t>
  </si>
  <si>
    <t>Sergio Perez</t>
  </si>
  <si>
    <t>K00100776</t>
  </si>
  <si>
    <t>Maria Mesa Sanchez</t>
  </si>
  <si>
    <t>K00113536</t>
  </si>
  <si>
    <t>Britta Smith</t>
  </si>
  <si>
    <t>K00108827</t>
  </si>
  <si>
    <t>RE 204</t>
  </si>
  <si>
    <t>Legal Aspects of Real Estate</t>
  </si>
  <si>
    <t>FR 102</t>
  </si>
  <si>
    <t>Beginning French II</t>
  </si>
  <si>
    <t>Marion Phillips</t>
  </si>
  <si>
    <t>K00905831</t>
  </si>
  <si>
    <t>AJ 104</t>
  </si>
  <si>
    <t>Introduction to Corrections</t>
  </si>
  <si>
    <t>FS 112C</t>
  </si>
  <si>
    <t>Spanish/Latin American Film</t>
  </si>
  <si>
    <t>FS 114</t>
  </si>
  <si>
    <t>History of Animation</t>
  </si>
  <si>
    <t>Richard Feilden</t>
  </si>
  <si>
    <t>K00110658</t>
  </si>
  <si>
    <t>FS 174</t>
  </si>
  <si>
    <t>Screenwriting II</t>
  </si>
  <si>
    <t>ETHS 109</t>
  </si>
  <si>
    <t>Us-Mexico &amp; Other Borderlands</t>
  </si>
  <si>
    <t>Robert Metzger</t>
  </si>
  <si>
    <t>K00659764</t>
  </si>
  <si>
    <t>WEXP 290</t>
  </si>
  <si>
    <t>General Work Experience</t>
  </si>
  <si>
    <t>Anita Cruse</t>
  </si>
  <si>
    <t>K00101232</t>
  </si>
  <si>
    <t>Holly Eubank</t>
  </si>
  <si>
    <t>K00234761</t>
  </si>
  <si>
    <t>Mary Willer</t>
  </si>
  <si>
    <t>K00276128</t>
  </si>
  <si>
    <t>Jamie Sublett</t>
  </si>
  <si>
    <t>K00392594</t>
  </si>
  <si>
    <t>Ana Garcia</t>
  </si>
  <si>
    <t>K00713346</t>
  </si>
  <si>
    <t>Erika Martinez</t>
  </si>
  <si>
    <t>K01326444</t>
  </si>
  <si>
    <t>SOC 109</t>
  </si>
  <si>
    <t>Social Problems</t>
  </si>
  <si>
    <t>PSY 170</t>
  </si>
  <si>
    <t>Abnormal Psychology</t>
  </si>
  <si>
    <t>PE 148A</t>
  </si>
  <si>
    <t>Beg Walk/Jogging for Fitness</t>
  </si>
  <si>
    <t>PE 148B</t>
  </si>
  <si>
    <t>Int Walk/Jogging for Fitness</t>
  </si>
  <si>
    <t>PE 203</t>
  </si>
  <si>
    <t>Intro. to Sports Management</t>
  </si>
  <si>
    <t>PE 218</t>
  </si>
  <si>
    <t>Intro To Coaching/Teaching</t>
  </si>
  <si>
    <t>Alonzo Eldridge</t>
  </si>
  <si>
    <t>K01461413</t>
  </si>
  <si>
    <t>Christine Firkins</t>
  </si>
  <si>
    <t>K00480254</t>
  </si>
  <si>
    <t>ARBC 101</t>
  </si>
  <si>
    <t>Beg Modern Standard Arabic I</t>
  </si>
  <si>
    <t>Jazmin Puignau</t>
  </si>
  <si>
    <t>K00347853</t>
  </si>
  <si>
    <t>Michael Novotny</t>
  </si>
  <si>
    <t>K01165629</t>
  </si>
  <si>
    <t>CS 101</t>
  </si>
  <si>
    <t>Computer Concepts</t>
  </si>
  <si>
    <t>FS 107</t>
  </si>
  <si>
    <t>Contemporary American Film</t>
  </si>
  <si>
    <t>CIS 119</t>
  </si>
  <si>
    <t>Intro Prog Using Visual Basic</t>
  </si>
  <si>
    <t>ART 112</t>
  </si>
  <si>
    <t>Survey Of Ancient American Art</t>
  </si>
  <si>
    <t>CA 134</t>
  </si>
  <si>
    <t>Hospitality Supervision</t>
  </si>
  <si>
    <t>Debra Renfrow</t>
  </si>
  <si>
    <t>K00255710</t>
  </si>
  <si>
    <t>MUS 112</t>
  </si>
  <si>
    <t>History of Jazz</t>
  </si>
  <si>
    <t>SPAN 147</t>
  </si>
  <si>
    <t>Int SPAN For Native Speaker II</t>
  </si>
  <si>
    <t>SOC 127</t>
  </si>
  <si>
    <t>Intro to Women's Studies</t>
  </si>
  <si>
    <t>BIOL 120</t>
  </si>
  <si>
    <t>Natural History</t>
  </si>
  <si>
    <t>PE 250</t>
  </si>
  <si>
    <t>Survey/Apprec of Dance History</t>
  </si>
  <si>
    <t>HIST 133</t>
  </si>
  <si>
    <t>History of Latin America</t>
  </si>
  <si>
    <t>Jason Suarez</t>
  </si>
  <si>
    <t>K00100685</t>
  </si>
  <si>
    <t>CNEE 102</t>
  </si>
  <si>
    <t>A+ Computers/Network Suppt</t>
  </si>
  <si>
    <t>CNEE 125</t>
  </si>
  <si>
    <t>CCNAI Intro Switchg/Routg</t>
  </si>
  <si>
    <t>CNEE 126</t>
  </si>
  <si>
    <t>CCNA II Adv Routing/Switching</t>
  </si>
  <si>
    <t>ENT 202</t>
  </si>
  <si>
    <t>Ent: Idea to Business Model</t>
  </si>
  <si>
    <t>James Brausch</t>
  </si>
  <si>
    <t>K00875470</t>
  </si>
  <si>
    <t>RE 205</t>
  </si>
  <si>
    <t>Real Estate Appraisal: Residen</t>
  </si>
  <si>
    <t>Faye Hampton</t>
  </si>
  <si>
    <t>K00101259</t>
  </si>
  <si>
    <t>ASL 104</t>
  </si>
  <si>
    <t>Intermediate ASL II</t>
  </si>
  <si>
    <t>Jessica Stampe</t>
  </si>
  <si>
    <t>K00399150</t>
  </si>
  <si>
    <t>GEOG 152</t>
  </si>
  <si>
    <t>Weather and Climate</t>
  </si>
  <si>
    <t>GEOG 152L</t>
  </si>
  <si>
    <t>Weather &amp; Climate Lab</t>
  </si>
  <si>
    <t>ENT 204</t>
  </si>
  <si>
    <t>Global Entrepreneurship</t>
  </si>
  <si>
    <t>ENT 247</t>
  </si>
  <si>
    <t>Entrepreneurship: ISM</t>
  </si>
  <si>
    <t>ERTH 152L</t>
  </si>
  <si>
    <t>ERTH 152</t>
  </si>
  <si>
    <t>ERTH 112</t>
  </si>
  <si>
    <t>History of the Earth</t>
  </si>
  <si>
    <t>FR 103</t>
  </si>
  <si>
    <t>Intermediate French I</t>
  </si>
  <si>
    <t>ITAL 103</t>
  </si>
  <si>
    <t>Intermediate Italian I</t>
  </si>
  <si>
    <t>ENG 271P</t>
  </si>
  <si>
    <t>Creative Writing: Poetry</t>
  </si>
  <si>
    <t>HE 201</t>
  </si>
  <si>
    <t>Intro To Healthy Aging</t>
  </si>
  <si>
    <t>Manoutchehr Eskandari-Qajar</t>
  </si>
  <si>
    <t>K00100628</t>
  </si>
  <si>
    <t>CIS 181</t>
  </si>
  <si>
    <t>Tech &amp; Professional Writing</t>
  </si>
  <si>
    <t>FS 101H</t>
  </si>
  <si>
    <t>Intro to Film Studies, Honors</t>
  </si>
  <si>
    <t>ENG 181</t>
  </si>
  <si>
    <t>ENT 201</t>
  </si>
  <si>
    <t>Intro to Entrepreneurship</t>
  </si>
  <si>
    <t>Julie Samson</t>
  </si>
  <si>
    <t>K00498381</t>
  </si>
  <si>
    <t>ENT 206</t>
  </si>
  <si>
    <t>Enterprise Launch</t>
  </si>
  <si>
    <t>CHST 113</t>
  </si>
  <si>
    <t>Intro Chicano/Mexican Amer Lit</t>
  </si>
  <si>
    <t>Cristina Serna</t>
  </si>
  <si>
    <t>K01565136</t>
  </si>
  <si>
    <t>ASAM 101</t>
  </si>
  <si>
    <t>Comparative Asian-Amer History</t>
  </si>
  <si>
    <t>CHST 102</t>
  </si>
  <si>
    <t>Chicano &amp; Latino History In Us</t>
  </si>
  <si>
    <t>BMS 146L</t>
  </si>
  <si>
    <t>Human Form and Function Lab</t>
  </si>
  <si>
    <t>FIN 204</t>
  </si>
  <si>
    <t>Real Estate Investment</t>
  </si>
  <si>
    <t>ITAL 102</t>
  </si>
  <si>
    <t>Beginning Italian II</t>
  </si>
  <si>
    <t>COMP 120</t>
  </si>
  <si>
    <t>Being Successful with Canvas</t>
  </si>
  <si>
    <t>Cynthia Wilshusen</t>
  </si>
  <si>
    <t>K00361196</t>
  </si>
  <si>
    <t>SOC 118</t>
  </si>
  <si>
    <t>Media, Culture and Society</t>
  </si>
  <si>
    <t>COMM 162</t>
  </si>
  <si>
    <t>Mediated Comm in Organization</t>
  </si>
  <si>
    <t>ZOOL 137</t>
  </si>
  <si>
    <t>Ornithology</t>
  </si>
  <si>
    <t>CIS 201</t>
  </si>
  <si>
    <t>UNIX/LINUX System Admin</t>
  </si>
  <si>
    <t>ART 102B</t>
  </si>
  <si>
    <t>Late Twentieth Century Art</t>
  </si>
  <si>
    <t>ART 100</t>
  </si>
  <si>
    <t>Art in Culture</t>
  </si>
  <si>
    <t>ETHS 117</t>
  </si>
  <si>
    <t>Cultural Diversity In Film</t>
  </si>
  <si>
    <t>EH 105</t>
  </si>
  <si>
    <t>Landscape Construction</t>
  </si>
  <si>
    <t>Fred Hunter</t>
  </si>
  <si>
    <t>K00156849</t>
  </si>
  <si>
    <t>SOC 104</t>
  </si>
  <si>
    <t>Social Psychology</t>
  </si>
  <si>
    <t>MUS 123</t>
  </si>
  <si>
    <t>Business of Music</t>
  </si>
  <si>
    <t>JC Quintero</t>
  </si>
  <si>
    <t>K01645698</t>
  </si>
  <si>
    <t>Dan Revich</t>
  </si>
  <si>
    <t>K01542796</t>
  </si>
  <si>
    <t>PE 110</t>
  </si>
  <si>
    <t>Adv Baseball Techniques/Cond</t>
  </si>
  <si>
    <t>Daniel Buratto</t>
  </si>
  <si>
    <t>K00430056</t>
  </si>
  <si>
    <t>PE 147C</t>
  </si>
  <si>
    <t>PHYS 121W</t>
  </si>
  <si>
    <t>Workshop for Physics 121</t>
  </si>
  <si>
    <t>PHYS 122W</t>
  </si>
  <si>
    <t>Workshop for Physics 122</t>
  </si>
  <si>
    <t>PE 198A</t>
  </si>
  <si>
    <t>Intercoll Womens Water Polo</t>
  </si>
  <si>
    <t>Brian Roth</t>
  </si>
  <si>
    <t>K00345460</t>
  </si>
  <si>
    <t>PE 297</t>
  </si>
  <si>
    <t>Pre-Seas Intercoll Womens Swim</t>
  </si>
  <si>
    <t>Paige Treloar-Ballard</t>
  </si>
  <si>
    <t>K01303915</t>
  </si>
  <si>
    <t>CAV NC014</t>
  </si>
  <si>
    <t>Safe Food Prep &amp; Serv, Mod. 2</t>
  </si>
  <si>
    <t>PD 131</t>
  </si>
  <si>
    <t>Stress Management and Wellness</t>
  </si>
  <si>
    <t>FS 299</t>
  </si>
  <si>
    <t>Ind Study-Film &amp; Media Studies</t>
  </si>
  <si>
    <t>Santa Barbara Film Festival</t>
  </si>
  <si>
    <t>SBFF</t>
  </si>
  <si>
    <t>HEAL NC092</t>
  </si>
  <si>
    <t>Brain Longevity FOA</t>
  </si>
  <si>
    <t>Michelle Checketts</t>
  </si>
  <si>
    <t>K00901654</t>
  </si>
  <si>
    <t>SCHOTT03</t>
  </si>
  <si>
    <t>CRAO NC126</t>
  </si>
  <si>
    <t>Spashing Watercolor: FOA</t>
  </si>
  <si>
    <t>CRMO NC005</t>
  </si>
  <si>
    <t>Choral Singing: FOA</t>
  </si>
  <si>
    <t>Dauri Kennedy</t>
  </si>
  <si>
    <t>K00369102</t>
  </si>
  <si>
    <t>CRAO NC184</t>
  </si>
  <si>
    <t>Collage and Mixed Media: FOA</t>
  </si>
  <si>
    <t>CRAO NC888</t>
  </si>
  <si>
    <t>Modeling Figure/Clay:FOA</t>
  </si>
  <si>
    <t>Story Kornbluth</t>
  </si>
  <si>
    <t>K00369017</t>
  </si>
  <si>
    <t>CRAO NC748</t>
  </si>
  <si>
    <t>Monotypes and Monoprints FOA</t>
  </si>
  <si>
    <t>Siu Zimmerman</t>
  </si>
  <si>
    <t>K00231252</t>
  </si>
  <si>
    <t>Robert McGuire</t>
  </si>
  <si>
    <t>K00202666</t>
  </si>
  <si>
    <t>Zoe Primrose</t>
  </si>
  <si>
    <t>K00272089</t>
  </si>
  <si>
    <t>Bernie Sayers</t>
  </si>
  <si>
    <t>K00100471</t>
  </si>
  <si>
    <t>CREO NC434</t>
  </si>
  <si>
    <t>The Austen Mystique: FOA</t>
  </si>
  <si>
    <t>Claudia Lapin</t>
  </si>
  <si>
    <t>K00388809</t>
  </si>
  <si>
    <t>Jack Friedlander</t>
  </si>
  <si>
    <t>K00100197</t>
  </si>
  <si>
    <t>PE 282</t>
  </si>
  <si>
    <t>PreSeason InterColl BB - Men</t>
  </si>
  <si>
    <t>PE 281</t>
  </si>
  <si>
    <t>PreSeason Inter W Basketball</t>
  </si>
  <si>
    <t>PE 290</t>
  </si>
  <si>
    <t>Work Exp: Physical Education</t>
  </si>
  <si>
    <t>Susan Houlihan-Davis</t>
  </si>
  <si>
    <t>K00100582</t>
  </si>
  <si>
    <t>PE 181B</t>
  </si>
  <si>
    <t>Intercolleg Basketball - Women</t>
  </si>
  <si>
    <t>PE 182B</t>
  </si>
  <si>
    <t>Intercollegiate Basketball-Men</t>
  </si>
  <si>
    <t>PE 185A</t>
  </si>
  <si>
    <t>Intercollegiate Golf</t>
  </si>
  <si>
    <t>PE 190A</t>
  </si>
  <si>
    <t>Intercolleg Volleyball - Women</t>
  </si>
  <si>
    <t>Katherine Niksto</t>
  </si>
  <si>
    <t>K00242897</t>
  </si>
  <si>
    <t>PE101B</t>
  </si>
  <si>
    <t>PE110</t>
  </si>
  <si>
    <t>PE 154B</t>
  </si>
  <si>
    <t>Dance Ensemble Advance</t>
  </si>
  <si>
    <t>PE 153</t>
  </si>
  <si>
    <t>Dance Concert</t>
  </si>
  <si>
    <t>PE 154A</t>
  </si>
  <si>
    <t>Dance Ensemble</t>
  </si>
  <si>
    <t>PE 128</t>
  </si>
  <si>
    <t>Advanced Football Techniques</t>
  </si>
  <si>
    <t>Robert Adan</t>
  </si>
  <si>
    <t>K00540576</t>
  </si>
  <si>
    <t>HE 104</t>
  </si>
  <si>
    <t>Intro to Athletic Injuries</t>
  </si>
  <si>
    <t>PE217</t>
  </si>
  <si>
    <t>PE218</t>
  </si>
  <si>
    <t>BIOL 125</t>
  </si>
  <si>
    <t>Study Abroad</t>
  </si>
  <si>
    <t>ABROAD</t>
  </si>
  <si>
    <t>Elizabeth Phillips</t>
  </si>
  <si>
    <t>K00165483</t>
  </si>
  <si>
    <t>ENVS 200</t>
  </si>
  <si>
    <t>Projects In Sustainability</t>
  </si>
  <si>
    <t>The Samarkand, Covenant Ret Co</t>
  </si>
  <si>
    <t>SAMCOV</t>
  </si>
  <si>
    <t>SAMCOVMTG ROOM</t>
  </si>
  <si>
    <t>ECEP NC165</t>
  </si>
  <si>
    <t>Growing Times III: Preschool</t>
  </si>
  <si>
    <t>UCSB Family Student Housing</t>
  </si>
  <si>
    <t>UCFSH</t>
  </si>
  <si>
    <t>ECEP NC164</t>
  </si>
  <si>
    <t>Growing Times II: 2-3 Yrs</t>
  </si>
  <si>
    <t>University of California - SB</t>
  </si>
  <si>
    <t>UCSB</t>
  </si>
  <si>
    <t>Villa Alamar</t>
  </si>
  <si>
    <t>VILLAA</t>
  </si>
  <si>
    <t>VILLAAMTG ROOM</t>
  </si>
  <si>
    <t>CMPW NC081</t>
  </si>
  <si>
    <t>Create Compelling Content</t>
  </si>
  <si>
    <t>PHOW NC001</t>
  </si>
  <si>
    <t>Digital Cameras, Digital Photo</t>
  </si>
  <si>
    <t>Chuck Place</t>
  </si>
  <si>
    <t>K00659861</t>
  </si>
  <si>
    <t>PHOW NC006</t>
  </si>
  <si>
    <t>Editorial Photography</t>
  </si>
  <si>
    <t>CMPW NC080</t>
  </si>
  <si>
    <t>Setting Up A Blog</t>
  </si>
  <si>
    <t>GDPW NC005</t>
  </si>
  <si>
    <t>Photoshop Overview</t>
  </si>
  <si>
    <t>CMPW NC012</t>
  </si>
  <si>
    <t>Maximize Perform/Google Drive</t>
  </si>
  <si>
    <t>ACTV NC214</t>
  </si>
  <si>
    <t>Exploring IRS Enrolled Agent</t>
  </si>
  <si>
    <t>LIBW NC001</t>
  </si>
  <si>
    <t>Online Research Skills</t>
  </si>
  <si>
    <t>Alicia Ackerman</t>
  </si>
  <si>
    <t>K00696347</t>
  </si>
  <si>
    <t>LIBW NC002</t>
  </si>
  <si>
    <t>Research with Infographics</t>
  </si>
  <si>
    <t>PDW NC002</t>
  </si>
  <si>
    <t>Strategic Job Search</t>
  </si>
  <si>
    <t>Janna Mori</t>
  </si>
  <si>
    <t>K00250507</t>
  </si>
  <si>
    <t>CRAO NC433</t>
  </si>
  <si>
    <t>SouthWest Style Jewelry: FOA</t>
  </si>
  <si>
    <t>CRAO NC444</t>
  </si>
  <si>
    <t>Jewelry Workshop: FOA</t>
  </si>
  <si>
    <t>CRAO NC436</t>
  </si>
  <si>
    <t>Enameling-Glass on Metal: FOA</t>
  </si>
  <si>
    <t>Judi Brooks</t>
  </si>
  <si>
    <t>K00369094</t>
  </si>
  <si>
    <t>Pam Vestal</t>
  </si>
  <si>
    <t>K00369166</t>
  </si>
  <si>
    <t>HMEC NC943</t>
  </si>
  <si>
    <t>Patchwork and Quilting</t>
  </si>
  <si>
    <t>ECEP NC140</t>
  </si>
  <si>
    <t>Music Times I: Baby 8-16months</t>
  </si>
  <si>
    <t>SLFO NC038</t>
  </si>
  <si>
    <t>Forgivenes/Healing Journey:FOA</t>
  </si>
  <si>
    <t>CT 110</t>
  </si>
  <si>
    <t>Beginning Construction</t>
  </si>
  <si>
    <t>CT 122</t>
  </si>
  <si>
    <t>Building Green</t>
  </si>
  <si>
    <t>Patrick Foster</t>
  </si>
  <si>
    <t>K00100817</t>
  </si>
  <si>
    <t>PROW NC013</t>
  </si>
  <si>
    <t>Emotional Itel. in the Workpla</t>
  </si>
  <si>
    <t>Patricia Backelin</t>
  </si>
  <si>
    <t>K00737112</t>
  </si>
  <si>
    <t>MKTW NC002</t>
  </si>
  <si>
    <t>Business Branding</t>
  </si>
  <si>
    <t>ENTW NC001</t>
  </si>
  <si>
    <t>Entrepreneurship 101</t>
  </si>
  <si>
    <t>ENTW NC002</t>
  </si>
  <si>
    <t>Entrepreneurship Challenge</t>
  </si>
  <si>
    <t>PDW NC001</t>
  </si>
  <si>
    <t>Personalized Career Planning</t>
  </si>
  <si>
    <t>Valerie Eurman</t>
  </si>
  <si>
    <t>K00374410</t>
  </si>
  <si>
    <t>ECEP NC015</t>
  </si>
  <si>
    <t>How to Respond to Tears, Fears</t>
  </si>
  <si>
    <t>Dr. Judy Osterhage</t>
  </si>
  <si>
    <t>K00100741</t>
  </si>
  <si>
    <t>WAKE33</t>
  </si>
  <si>
    <t>Ariana Garner</t>
  </si>
  <si>
    <t>K00472320</t>
  </si>
  <si>
    <t>Allison Jaqua</t>
  </si>
  <si>
    <t>K00144260</t>
  </si>
  <si>
    <t>HNRS 100</t>
  </si>
  <si>
    <t>Honors Colloquium</t>
  </si>
  <si>
    <t>NC</t>
  </si>
  <si>
    <t>ADC 152</t>
  </si>
  <si>
    <t>Clinical Process</t>
  </si>
  <si>
    <t>ADC 122</t>
  </si>
  <si>
    <t>Pharm&amp;Physiol Effect-Alch&amp;Drug</t>
  </si>
  <si>
    <t>Elmira Momeni</t>
  </si>
  <si>
    <t>K01626308</t>
  </si>
  <si>
    <t>Room Detail Report (2022 - 2023)</t>
  </si>
  <si>
    <t>650 - Santa Barbara Community College District</t>
  </si>
  <si>
    <t>Campus</t>
  </si>
  <si>
    <t>Description</t>
  </si>
  <si>
    <t xml:space="preserve">Building </t>
  </si>
  <si>
    <t>Room #</t>
  </si>
  <si>
    <t>In Use</t>
  </si>
  <si>
    <t>Room Type</t>
  </si>
  <si>
    <t>ASF</t>
  </si>
  <si>
    <t>Stations</t>
  </si>
  <si>
    <t>Dept</t>
  </si>
  <si>
    <t>Prog</t>
  </si>
  <si>
    <t>TOP/Service and Support</t>
  </si>
  <si>
    <t>Status</t>
  </si>
  <si>
    <t>651 - Santa Barbara City College</t>
  </si>
  <si>
    <t>Class Lab Prep</t>
  </si>
  <si>
    <t>1 ADMINISTRATION</t>
  </si>
  <si>
    <t>A-11</t>
  </si>
  <si>
    <t>215 Class Lab Service</t>
  </si>
  <si>
    <t>12</t>
  </si>
  <si>
    <t>1201 Health Occupations, General</t>
  </si>
  <si>
    <t>Storage</t>
  </si>
  <si>
    <t>A-11-A</t>
  </si>
  <si>
    <t>0948 Automotive Technology</t>
  </si>
  <si>
    <t>A-11-B</t>
  </si>
  <si>
    <t>315 Office Service</t>
  </si>
  <si>
    <t>11</t>
  </si>
  <si>
    <t>0099 General Assignment</t>
  </si>
  <si>
    <t>Office</t>
  </si>
  <si>
    <t>A-110</t>
  </si>
  <si>
    <t>310 Office</t>
  </si>
  <si>
    <t>61</t>
  </si>
  <si>
    <t>6010 Academic Administration</t>
  </si>
  <si>
    <t>A-110-A</t>
  </si>
  <si>
    <t>A-110-B</t>
  </si>
  <si>
    <t>A-110-C</t>
  </si>
  <si>
    <t>A-111</t>
  </si>
  <si>
    <t>6620 Management Planning Functions</t>
  </si>
  <si>
    <t>A-111-A</t>
  </si>
  <si>
    <t>A-112</t>
  </si>
  <si>
    <t>62</t>
  </si>
  <si>
    <t>6700 General Institutional Support Services</t>
  </si>
  <si>
    <t>A-112-A</t>
  </si>
  <si>
    <t>Data</t>
  </si>
  <si>
    <t>A-113</t>
  </si>
  <si>
    <t>710 Data Processing/Computer</t>
  </si>
  <si>
    <t>44</t>
  </si>
  <si>
    <t>6780 Management Information Services</t>
  </si>
  <si>
    <t>A-113-A</t>
  </si>
  <si>
    <t>46</t>
  </si>
  <si>
    <t>A-113-B</t>
  </si>
  <si>
    <t>A-113-C</t>
  </si>
  <si>
    <t>A-114</t>
  </si>
  <si>
    <t>6720 Fiscal Operations</t>
  </si>
  <si>
    <t>A-114-A</t>
  </si>
  <si>
    <t>A-114-B</t>
  </si>
  <si>
    <t>A-114-C</t>
  </si>
  <si>
    <t>A-115</t>
  </si>
  <si>
    <t>715 DP/Computer Service</t>
  </si>
  <si>
    <t>A-116</t>
  </si>
  <si>
    <t>6000 Instructional Administration</t>
  </si>
  <si>
    <t>A-117</t>
  </si>
  <si>
    <t>A-118</t>
  </si>
  <si>
    <t>A-118-A</t>
  </si>
  <si>
    <t>A-118-B</t>
  </si>
  <si>
    <t>Mail Room</t>
  </si>
  <si>
    <t>A-119</t>
  </si>
  <si>
    <t>63</t>
  </si>
  <si>
    <t>A-119-A</t>
  </si>
  <si>
    <t>Office Service</t>
  </si>
  <si>
    <t>A-119-B</t>
  </si>
  <si>
    <t>A-119-C</t>
  </si>
  <si>
    <t>A-119-D</t>
  </si>
  <si>
    <t>A-120</t>
  </si>
  <si>
    <t>A-120-A</t>
  </si>
  <si>
    <t>64</t>
  </si>
  <si>
    <t>6770 Logistical Services</t>
  </si>
  <si>
    <t>Project Planning Office</t>
  </si>
  <si>
    <t>A-121</t>
  </si>
  <si>
    <t>VP Secretary</t>
  </si>
  <si>
    <t>A-121-A</t>
  </si>
  <si>
    <t>Conference</t>
  </si>
  <si>
    <t>A-121-B</t>
  </si>
  <si>
    <t>680 Meeting Room</t>
  </si>
  <si>
    <t>Office Financial Affairs</t>
  </si>
  <si>
    <t>A-121-C</t>
  </si>
  <si>
    <t>Waiting</t>
  </si>
  <si>
    <t>A-121-D</t>
  </si>
  <si>
    <t>A-121-E</t>
  </si>
  <si>
    <t>A-121-I</t>
  </si>
  <si>
    <t>A-122</t>
  </si>
  <si>
    <t>Lecture</t>
  </si>
  <si>
    <t>A-160</t>
  </si>
  <si>
    <t>110 Classroom</t>
  </si>
  <si>
    <t>Classroom</t>
  </si>
  <si>
    <t>A-161</t>
  </si>
  <si>
    <t>Tool Room</t>
  </si>
  <si>
    <t>A-123-B</t>
  </si>
  <si>
    <t>A-123-C</t>
  </si>
  <si>
    <t>A-123-D</t>
  </si>
  <si>
    <t>Mezz Storage</t>
  </si>
  <si>
    <t>A-123-E</t>
  </si>
  <si>
    <t>A-124</t>
  </si>
  <si>
    <t>A-125</t>
  </si>
  <si>
    <t>350 Conference Room</t>
  </si>
  <si>
    <t>A-130</t>
  </si>
  <si>
    <t>0502 Accounting</t>
  </si>
  <si>
    <t>Check storage</t>
  </si>
  <si>
    <t>A-130-A</t>
  </si>
  <si>
    <t>A-130-B</t>
  </si>
  <si>
    <t>A-130-C</t>
  </si>
  <si>
    <t>A-130-D</t>
  </si>
  <si>
    <t>A-130-E</t>
  </si>
  <si>
    <t>650 Lounge</t>
  </si>
  <si>
    <t>A-130-F</t>
  </si>
  <si>
    <t>A-140-A</t>
  </si>
  <si>
    <t>45</t>
  </si>
  <si>
    <t>A-140-C</t>
  </si>
  <si>
    <t>65</t>
  </si>
  <si>
    <t>6510 Building Maintenance and Operation Support</t>
  </si>
  <si>
    <t>Print Shop</t>
  </si>
  <si>
    <t>A-141</t>
  </si>
  <si>
    <t>Class Lab</t>
  </si>
  <si>
    <t>A-162</t>
  </si>
  <si>
    <t>0109 Horticulture</t>
  </si>
  <si>
    <t>Computer Lab</t>
  </si>
  <si>
    <t>A-171</t>
  </si>
  <si>
    <t>1099 Other Fine and Applied Arts</t>
  </si>
  <si>
    <t>A-172</t>
  </si>
  <si>
    <t>A-162-A</t>
  </si>
  <si>
    <t>A-162-B</t>
  </si>
  <si>
    <t>A-170</t>
  </si>
  <si>
    <t>A-211</t>
  </si>
  <si>
    <t>4930 General Studies</t>
  </si>
  <si>
    <t>A-217</t>
  </si>
  <si>
    <t>A-243</t>
  </si>
  <si>
    <t>A-273</t>
  </si>
  <si>
    <t>1230 Nursing</t>
  </si>
  <si>
    <t>A-174-A</t>
  </si>
  <si>
    <t>101 EAST CAMPUS CLASSROOM 20</t>
  </si>
  <si>
    <t>EC-20</t>
  </si>
  <si>
    <t>A-175</t>
  </si>
  <si>
    <t>A-176</t>
  </si>
  <si>
    <t>A-177</t>
  </si>
  <si>
    <t>A-178</t>
  </si>
  <si>
    <t>A-179</t>
  </si>
  <si>
    <t>0934 Electronics and Electric Technology</t>
  </si>
  <si>
    <t>12 HUMANITIES</t>
  </si>
  <si>
    <t>H-102</t>
  </si>
  <si>
    <t>H-111</t>
  </si>
  <si>
    <t>H-219</t>
  </si>
  <si>
    <t>1001 Fine Arts, General</t>
  </si>
  <si>
    <t>A-182-A</t>
  </si>
  <si>
    <t>A-183</t>
  </si>
  <si>
    <t>Class Lab Service</t>
  </si>
  <si>
    <t>A-190</t>
  </si>
  <si>
    <t>0901 Engineering, General (requires Calculus)(Transfer)</t>
  </si>
  <si>
    <t>A-200-A</t>
  </si>
  <si>
    <t>0707 Computer Software Development</t>
  </si>
  <si>
    <t>A-200-B</t>
  </si>
  <si>
    <t>A-200-C</t>
  </si>
  <si>
    <t>A-200-D</t>
  </si>
  <si>
    <t>A-200-E</t>
  </si>
  <si>
    <t>A-200-F</t>
  </si>
  <si>
    <t>A-200-G</t>
  </si>
  <si>
    <t>A-200-H</t>
  </si>
  <si>
    <t>A-200-I</t>
  </si>
  <si>
    <t>A-200-J</t>
  </si>
  <si>
    <t>A-200-K</t>
  </si>
  <si>
    <t>Conference Room</t>
  </si>
  <si>
    <t>A-201</t>
  </si>
  <si>
    <t>66</t>
  </si>
  <si>
    <t>A-202</t>
  </si>
  <si>
    <t>A-202-A</t>
  </si>
  <si>
    <t>0514 Office Technology/Office Computer Applications</t>
  </si>
  <si>
    <t>A-202-B</t>
  </si>
  <si>
    <t>A-202-C</t>
  </si>
  <si>
    <t>A-202-D</t>
  </si>
  <si>
    <t>A-203</t>
  </si>
  <si>
    <t>67</t>
  </si>
  <si>
    <t>A-204</t>
  </si>
  <si>
    <t>A-205-A</t>
  </si>
  <si>
    <t>A-205-B</t>
  </si>
  <si>
    <t>0501 Business and Commerce, General</t>
  </si>
  <si>
    <t>A-206</t>
  </si>
  <si>
    <t>A-207</t>
  </si>
  <si>
    <t>A-208</t>
  </si>
  <si>
    <t>A-209</t>
  </si>
  <si>
    <t>A-210</t>
  </si>
  <si>
    <t>A-210-A</t>
  </si>
  <si>
    <t>A-210-A1</t>
  </si>
  <si>
    <t>A-210-B</t>
  </si>
  <si>
    <t>A-210-B1</t>
  </si>
  <si>
    <t>0701 Information Technology, General</t>
  </si>
  <si>
    <t>Server</t>
  </si>
  <si>
    <t>A-210-C</t>
  </si>
  <si>
    <t>A-210-D</t>
  </si>
  <si>
    <t>A-210-E</t>
  </si>
  <si>
    <t>A-210-F</t>
  </si>
  <si>
    <t>A-210-G</t>
  </si>
  <si>
    <t>A-210-H</t>
  </si>
  <si>
    <t>A-210-I</t>
  </si>
  <si>
    <t>A-210-J</t>
  </si>
  <si>
    <t>H-240</t>
  </si>
  <si>
    <t>A-211-A</t>
  </si>
  <si>
    <t>A-212</t>
  </si>
  <si>
    <t>A-213</t>
  </si>
  <si>
    <t>Restroom, Unisex</t>
  </si>
  <si>
    <t>A-213-A</t>
  </si>
  <si>
    <t>A-213-B</t>
  </si>
  <si>
    <t>A-213-C</t>
  </si>
  <si>
    <t>H-241</t>
  </si>
  <si>
    <t>A-215</t>
  </si>
  <si>
    <t>A-216</t>
  </si>
  <si>
    <t>H-303</t>
  </si>
  <si>
    <t>1502 Language Arts</t>
  </si>
  <si>
    <t>H-305</t>
  </si>
  <si>
    <t>A-218</t>
  </si>
  <si>
    <t>A-218-A</t>
  </si>
  <si>
    <t>A-218-B</t>
  </si>
  <si>
    <t>A-218-C</t>
  </si>
  <si>
    <t>H-307</t>
  </si>
  <si>
    <t>H-308</t>
  </si>
  <si>
    <t>120 WEST CAMPUS CENTER</t>
  </si>
  <si>
    <t>102</t>
  </si>
  <si>
    <t>103</t>
  </si>
  <si>
    <t>A-236-D</t>
  </si>
  <si>
    <t>1225 Radiologic Technology</t>
  </si>
  <si>
    <t>A-236-E</t>
  </si>
  <si>
    <t>A-237</t>
  </si>
  <si>
    <t>A-238</t>
  </si>
  <si>
    <t>050 Inactive Area</t>
  </si>
  <si>
    <t>A-239</t>
  </si>
  <si>
    <t>A-240</t>
  </si>
  <si>
    <t>A-241</t>
  </si>
  <si>
    <t>105</t>
  </si>
  <si>
    <t>A-242-A</t>
  </si>
  <si>
    <t>115 Classroom Service</t>
  </si>
  <si>
    <t>106</t>
  </si>
  <si>
    <t>A-243-A</t>
  </si>
  <si>
    <t>A-243-B</t>
  </si>
  <si>
    <t>A-244</t>
  </si>
  <si>
    <t>A-245</t>
  </si>
  <si>
    <t>A-246</t>
  </si>
  <si>
    <t>117</t>
  </si>
  <si>
    <t>A-271</t>
  </si>
  <si>
    <t>A-272</t>
  </si>
  <si>
    <t>118</t>
  </si>
  <si>
    <t>A-274</t>
  </si>
  <si>
    <t>A-275</t>
  </si>
  <si>
    <t>A-276</t>
  </si>
  <si>
    <t>119</t>
  </si>
  <si>
    <t>A-277-A</t>
  </si>
  <si>
    <t>120</t>
  </si>
  <si>
    <t>121</t>
  </si>
  <si>
    <t>202</t>
  </si>
  <si>
    <t>A-277-E</t>
  </si>
  <si>
    <t>204</t>
  </si>
  <si>
    <t>205</t>
  </si>
  <si>
    <t>A-278</t>
  </si>
  <si>
    <t>410 Read/Study Room</t>
  </si>
  <si>
    <t>A-278-A</t>
  </si>
  <si>
    <t>A-279</t>
  </si>
  <si>
    <t>A-301</t>
  </si>
  <si>
    <t>A-301-A</t>
  </si>
  <si>
    <t>storage</t>
  </si>
  <si>
    <t>A-302</t>
  </si>
  <si>
    <t>A-302-A</t>
  </si>
  <si>
    <t>A-302-B</t>
  </si>
  <si>
    <t>10 FACILITIES &amp; OPERATIONS</t>
  </si>
  <si>
    <t>FO-1</t>
  </si>
  <si>
    <t>FO-2</t>
  </si>
  <si>
    <t>FO-3</t>
  </si>
  <si>
    <t>FO-4</t>
  </si>
  <si>
    <t>FO-5</t>
  </si>
  <si>
    <t>FO-6</t>
  </si>
  <si>
    <t>FO-7</t>
  </si>
  <si>
    <t>720 Shop</t>
  </si>
  <si>
    <t>FO-8</t>
  </si>
  <si>
    <t>FO-9</t>
  </si>
  <si>
    <t>FO-10</t>
  </si>
  <si>
    <t>FO-11</t>
  </si>
  <si>
    <t>Receptionist Office</t>
  </si>
  <si>
    <t>FO-15</t>
  </si>
  <si>
    <t>100 EAST CAMPUS CLASSROOM 21</t>
  </si>
  <si>
    <t>EC-21</t>
  </si>
  <si>
    <t>895 Health Care Service</t>
  </si>
  <si>
    <t>55</t>
  </si>
  <si>
    <t>6440 Health Services</t>
  </si>
  <si>
    <t>EC-21-B</t>
  </si>
  <si>
    <t>EC-21-C</t>
  </si>
  <si>
    <t>EC-21-D</t>
  </si>
  <si>
    <t>216</t>
  </si>
  <si>
    <t>Classroom for Kaplan</t>
  </si>
  <si>
    <t>102 EAST CAMPUS CLASSROOM 19</t>
  </si>
  <si>
    <t>EC-19</t>
  </si>
  <si>
    <t>590 Other</t>
  </si>
  <si>
    <t>72</t>
  </si>
  <si>
    <t>7091 Noninstitutional Activity</t>
  </si>
  <si>
    <t>103 EAST CAMPUS CLASSROOM 18</t>
  </si>
  <si>
    <t>EC-18</t>
  </si>
  <si>
    <t>104 EAST CAMPUS CLASSROOM 17</t>
  </si>
  <si>
    <t>EC-17</t>
  </si>
  <si>
    <t>105 EAST CAMPUS CLASSROOM 16</t>
  </si>
  <si>
    <t>EC-16</t>
  </si>
  <si>
    <t>Shop</t>
  </si>
  <si>
    <t>11 FIELD HOUSE</t>
  </si>
  <si>
    <t>FH-1</t>
  </si>
  <si>
    <t>6550 Grounds Maintenance and Repairs</t>
  </si>
  <si>
    <t>FH-1-A</t>
  </si>
  <si>
    <t>FH-1-B</t>
  </si>
  <si>
    <t>525 Athletic/Physical Ed Service</t>
  </si>
  <si>
    <t>0835 Physical Education</t>
  </si>
  <si>
    <t>Mez</t>
  </si>
  <si>
    <t>FH-1-M</t>
  </si>
  <si>
    <t>730 Storage</t>
  </si>
  <si>
    <t>Athletic Storage</t>
  </si>
  <si>
    <t>FH-2</t>
  </si>
  <si>
    <t>FH-2-M</t>
  </si>
  <si>
    <t>STORAGE SHED</t>
  </si>
  <si>
    <t>110 ELC SUPPLY SHED</t>
  </si>
  <si>
    <t>1</t>
  </si>
  <si>
    <t>555 Demonstration Service</t>
  </si>
  <si>
    <t>6920 Child Development Centers</t>
  </si>
  <si>
    <t>111 ELC STORAGE SHED</t>
  </si>
  <si>
    <t>112 HORTICULTURE GREENHOUSE</t>
  </si>
  <si>
    <t>580 Greenhouse</t>
  </si>
  <si>
    <t>Grounds Storage</t>
  </si>
  <si>
    <t>113 FACILITIES STORAGE 1</t>
  </si>
  <si>
    <t>725 Shop Service</t>
  </si>
  <si>
    <t>Duplicate</t>
  </si>
  <si>
    <t>2</t>
  </si>
  <si>
    <t>3</t>
  </si>
  <si>
    <t>Main Greenhouse</t>
  </si>
  <si>
    <t>114 EARTH BIO GREENHOUSE</t>
  </si>
  <si>
    <t>128</t>
  </si>
  <si>
    <t>0402 Botany, General</t>
  </si>
  <si>
    <t>Greenhouse Prep</t>
  </si>
  <si>
    <t>129</t>
  </si>
  <si>
    <t>585 Greenhouse Service</t>
  </si>
  <si>
    <t>Lath House</t>
  </si>
  <si>
    <t>130</t>
  </si>
  <si>
    <t>Class Lab Storage</t>
  </si>
  <si>
    <t>116 EAST HORTICULTURE SHED</t>
  </si>
  <si>
    <t>560 Field Building</t>
  </si>
  <si>
    <t>CUSTODIAL STORAGE</t>
  </si>
  <si>
    <t>117 FACILITIES STORAGE 2</t>
  </si>
  <si>
    <t>6530 Custodial Services</t>
  </si>
  <si>
    <t>118 FLEET SERVICES STORAGE 1</t>
  </si>
  <si>
    <t>6599 Other Maintenance and Operation of Plant</t>
  </si>
  <si>
    <t>119 DRAMA STORAGE 1</t>
  </si>
  <si>
    <t>615 Assembly Service</t>
  </si>
  <si>
    <t>1007 Dramatic Arts</t>
  </si>
  <si>
    <t>303</t>
  </si>
  <si>
    <t>304</t>
  </si>
  <si>
    <t>305</t>
  </si>
  <si>
    <t>306</t>
  </si>
  <si>
    <t>307</t>
  </si>
  <si>
    <t>13 INTERDISCIPLINARY</t>
  </si>
  <si>
    <t>IC-106</t>
  </si>
  <si>
    <t>1701 Mathematics, General</t>
  </si>
  <si>
    <t>IC-107</t>
  </si>
  <si>
    <t>IC-111</t>
  </si>
  <si>
    <t>IC-206</t>
  </si>
  <si>
    <t>IC-207</t>
  </si>
  <si>
    <t>IC-211-A</t>
  </si>
  <si>
    <t>IC-215</t>
  </si>
  <si>
    <t>IC-216</t>
  </si>
  <si>
    <t>IC-217</t>
  </si>
  <si>
    <t>IC-218</t>
  </si>
  <si>
    <t>IC-220</t>
  </si>
  <si>
    <t>IC-221</t>
  </si>
  <si>
    <t>IC-222</t>
  </si>
  <si>
    <t>IC-223</t>
  </si>
  <si>
    <t>17 OCCUPATIONAL EDUC</t>
  </si>
  <si>
    <t>OE-182</t>
  </si>
  <si>
    <t>18 PHYSICAL EDUCATION</t>
  </si>
  <si>
    <t>PE-215</t>
  </si>
  <si>
    <t>PE-216</t>
  </si>
  <si>
    <t>PE-217</t>
  </si>
  <si>
    <t>19 PHYSICAL SCIENCE</t>
  </si>
  <si>
    <t>PS-128</t>
  </si>
  <si>
    <t>PS-130</t>
  </si>
  <si>
    <t>2 BUSINESS COMM.</t>
  </si>
  <si>
    <t>BC-101</t>
  </si>
  <si>
    <t>BC-222</t>
  </si>
  <si>
    <t>0600 Media and Communications</t>
  </si>
  <si>
    <t>BC-224</t>
  </si>
  <si>
    <t>BC-226</t>
  </si>
  <si>
    <t>H-103</t>
  </si>
  <si>
    <t>H-105</t>
  </si>
  <si>
    <t>H-106</t>
  </si>
  <si>
    <t>H-107-B</t>
  </si>
  <si>
    <t>Lab Prep</t>
  </si>
  <si>
    <t>H-108</t>
  </si>
  <si>
    <t>Control Booth</t>
  </si>
  <si>
    <t>H-110</t>
  </si>
  <si>
    <t>H-112-A</t>
  </si>
  <si>
    <t>1030 Graphic Arts and Design</t>
  </si>
  <si>
    <t>H-124</t>
  </si>
  <si>
    <t>Lab Service</t>
  </si>
  <si>
    <t>H-125</t>
  </si>
  <si>
    <t>Dark Room</t>
  </si>
  <si>
    <t>H-129</t>
  </si>
  <si>
    <t>1011 Photography</t>
  </si>
  <si>
    <t>H-130</t>
  </si>
  <si>
    <t>Gallery</t>
  </si>
  <si>
    <t>H-202</t>
  </si>
  <si>
    <t>620 Exhibition</t>
  </si>
  <si>
    <t>42</t>
  </si>
  <si>
    <t>6140 Museums and Galleries</t>
  </si>
  <si>
    <t>Gallery Storage</t>
  </si>
  <si>
    <t>H-203</t>
  </si>
  <si>
    <t>625 Exhibition Service</t>
  </si>
  <si>
    <t>H-205</t>
  </si>
  <si>
    <t>1002 Art (Painting, Drawing and Sculpture)</t>
  </si>
  <si>
    <t>IDF</t>
  </si>
  <si>
    <t>H-207-B</t>
  </si>
  <si>
    <t>H-208</t>
  </si>
  <si>
    <t>H-209</t>
  </si>
  <si>
    <t>H-210</t>
  </si>
  <si>
    <t>H-211</t>
  </si>
  <si>
    <t>H-212</t>
  </si>
  <si>
    <t>H-213</t>
  </si>
  <si>
    <t>H-214</t>
  </si>
  <si>
    <t>0702 Computer Information Systems</t>
  </si>
  <si>
    <t>H-215</t>
  </si>
  <si>
    <t>H-216</t>
  </si>
  <si>
    <t>H-217</t>
  </si>
  <si>
    <t>H-218</t>
  </si>
  <si>
    <t>H-223</t>
  </si>
  <si>
    <t>H-223-A</t>
  </si>
  <si>
    <t>H-223-B</t>
  </si>
  <si>
    <t>H-224</t>
  </si>
  <si>
    <t>H-225</t>
  </si>
  <si>
    <t>H-230</t>
  </si>
  <si>
    <t>H-231</t>
  </si>
  <si>
    <t>H-232</t>
  </si>
  <si>
    <t>H-233</t>
  </si>
  <si>
    <t>H-234</t>
  </si>
  <si>
    <t>H-235</t>
  </si>
  <si>
    <t>Theater</t>
  </si>
  <si>
    <t>H-237</t>
  </si>
  <si>
    <t>610 Assembly</t>
  </si>
  <si>
    <t>H-238</t>
  </si>
  <si>
    <t>H-248</t>
  </si>
  <si>
    <t>Read/Study</t>
  </si>
  <si>
    <t>H-250</t>
  </si>
  <si>
    <t>H-251</t>
  </si>
  <si>
    <t>Meeting Room</t>
  </si>
  <si>
    <t>H-272</t>
  </si>
  <si>
    <t>H-300-B</t>
  </si>
  <si>
    <t>Read Study</t>
  </si>
  <si>
    <t>H-303-A</t>
  </si>
  <si>
    <t>Kitchen</t>
  </si>
  <si>
    <t>H-303-B</t>
  </si>
  <si>
    <t>H-309</t>
  </si>
  <si>
    <t>H-310</t>
  </si>
  <si>
    <t>H-311</t>
  </si>
  <si>
    <t>H-312</t>
  </si>
  <si>
    <t>H-313</t>
  </si>
  <si>
    <t>H-314</t>
  </si>
  <si>
    <t>H-315</t>
  </si>
  <si>
    <t>H-316</t>
  </si>
  <si>
    <t>H-317</t>
  </si>
  <si>
    <t>H-318</t>
  </si>
  <si>
    <t>H-319</t>
  </si>
  <si>
    <t>H-322</t>
  </si>
  <si>
    <t>H-323</t>
  </si>
  <si>
    <t>H-324</t>
  </si>
  <si>
    <t>H-328-C</t>
  </si>
  <si>
    <t>BC-228</t>
  </si>
  <si>
    <t>BC-237</t>
  </si>
  <si>
    <t>BC-301</t>
  </si>
  <si>
    <t>20 PHYSICAL SCIENCE LECTURE</t>
  </si>
  <si>
    <t>PS-101</t>
  </si>
  <si>
    <t>4 CAMPUS CENTER</t>
  </si>
  <si>
    <t>CC-122</t>
  </si>
  <si>
    <t>1306 Nutrition, Foods, and Culinary Arts</t>
  </si>
  <si>
    <t>7 DRAMA/MUSIC</t>
  </si>
  <si>
    <t>DM-110</t>
  </si>
  <si>
    <t>8 EARTH + BIO SCIENCE</t>
  </si>
  <si>
    <t>EB-102</t>
  </si>
  <si>
    <t>1914 Geology</t>
  </si>
  <si>
    <t>EB-301</t>
  </si>
  <si>
    <t>0401 Biology, General</t>
  </si>
  <si>
    <t>EB-309</t>
  </si>
  <si>
    <t>Classroom - Mezz</t>
  </si>
  <si>
    <t>A-123-A</t>
  </si>
  <si>
    <t>A-173</t>
  </si>
  <si>
    <t>A-174</t>
  </si>
  <si>
    <t>A-180</t>
  </si>
  <si>
    <t>A-214</t>
  </si>
  <si>
    <t>A-217-A</t>
  </si>
  <si>
    <t>A-242</t>
  </si>
  <si>
    <t>A-270</t>
  </si>
  <si>
    <t>H-301</t>
  </si>
  <si>
    <t>H-302</t>
  </si>
  <si>
    <t>H-304</t>
  </si>
  <si>
    <t>H-306</t>
  </si>
  <si>
    <t>Classroom Service</t>
  </si>
  <si>
    <t>109</t>
  </si>
  <si>
    <t>Lobby</t>
  </si>
  <si>
    <t>114</t>
  </si>
  <si>
    <t>125</t>
  </si>
  <si>
    <t>MDF</t>
  </si>
  <si>
    <t>127</t>
  </si>
  <si>
    <t>131</t>
  </si>
  <si>
    <t>132</t>
  </si>
  <si>
    <t>133</t>
  </si>
  <si>
    <t>134</t>
  </si>
  <si>
    <t>135</t>
  </si>
  <si>
    <t>136</t>
  </si>
  <si>
    <t>137</t>
  </si>
  <si>
    <t>Work room</t>
  </si>
  <si>
    <t>138</t>
  </si>
  <si>
    <t>140</t>
  </si>
  <si>
    <t>206</t>
  </si>
  <si>
    <t>51</t>
  </si>
  <si>
    <t>6300 Counseling and Guidance</t>
  </si>
  <si>
    <t>207</t>
  </si>
  <si>
    <t>208</t>
  </si>
  <si>
    <t>211</t>
  </si>
  <si>
    <t>214</t>
  </si>
  <si>
    <t>215</t>
  </si>
  <si>
    <t>217</t>
  </si>
  <si>
    <t>218</t>
  </si>
  <si>
    <t>219</t>
  </si>
  <si>
    <t>220</t>
  </si>
  <si>
    <t>221</t>
  </si>
  <si>
    <t>222</t>
  </si>
  <si>
    <t>Read/Study - Hall</t>
  </si>
  <si>
    <t>223</t>
  </si>
  <si>
    <t>228</t>
  </si>
  <si>
    <t>230</t>
  </si>
  <si>
    <t>308</t>
  </si>
  <si>
    <t>313</t>
  </si>
  <si>
    <t>315</t>
  </si>
  <si>
    <t>316</t>
  </si>
  <si>
    <t>124 WC IRRIGATION BUNKER</t>
  </si>
  <si>
    <t>Mech</t>
  </si>
  <si>
    <t>125 WEST CAMPUS CNTRL PLANT</t>
  </si>
  <si>
    <t>770 Central Utility Plant</t>
  </si>
  <si>
    <t>104</t>
  </si>
  <si>
    <t>203</t>
  </si>
  <si>
    <t>0850 Sign Language</t>
  </si>
  <si>
    <t>302</t>
  </si>
  <si>
    <t>IC-110</t>
  </si>
  <si>
    <t>IC-112</t>
  </si>
  <si>
    <t>IC-113</t>
  </si>
  <si>
    <t>IC-114</t>
  </si>
  <si>
    <t>IC-116</t>
  </si>
  <si>
    <t>IC-203</t>
  </si>
  <si>
    <t>IC-204</t>
  </si>
  <si>
    <t>IC-205</t>
  </si>
  <si>
    <t>IC-209</t>
  </si>
  <si>
    <t>16 MARINE TECHNOLOGY</t>
  </si>
  <si>
    <t>MT-202</t>
  </si>
  <si>
    <t>0959 Marine Technology</t>
  </si>
  <si>
    <t>PE-101-B</t>
  </si>
  <si>
    <t>PE-218</t>
  </si>
  <si>
    <t>BC-230</t>
  </si>
  <si>
    <t>BC-245</t>
  </si>
  <si>
    <t>CC-226</t>
  </si>
  <si>
    <t>89 EAST CAMPUS CLASSROOM 06</t>
  </si>
  <si>
    <t>EC-6</t>
  </si>
  <si>
    <t>A-123</t>
  </si>
  <si>
    <t>210 Class Lab</t>
  </si>
  <si>
    <t>A-181</t>
  </si>
  <si>
    <t>A-236</t>
  </si>
  <si>
    <t>H-104</t>
  </si>
  <si>
    <t>H-107</t>
  </si>
  <si>
    <t>H-244</t>
  </si>
  <si>
    <t>IC-102-A</t>
  </si>
  <si>
    <t>IC-102-D</t>
  </si>
  <si>
    <t>IC-102-F</t>
  </si>
  <si>
    <t>IC-210</t>
  </si>
  <si>
    <t>535 A/V, Radio, TV Service</t>
  </si>
  <si>
    <t>43</t>
  </si>
  <si>
    <t>6130 Media Services</t>
  </si>
  <si>
    <t>IC-219</t>
  </si>
  <si>
    <t>IC-219-A</t>
  </si>
  <si>
    <t>IC-219-B</t>
  </si>
  <si>
    <t>IC-304</t>
  </si>
  <si>
    <t>1501 English</t>
  </si>
  <si>
    <t>IC-305</t>
  </si>
  <si>
    <t>IC-306</t>
  </si>
  <si>
    <t>IC-307</t>
  </si>
  <si>
    <t>IC-308</t>
  </si>
  <si>
    <t>IC-309</t>
  </si>
  <si>
    <t>IC-310</t>
  </si>
  <si>
    <t>IC-311</t>
  </si>
  <si>
    <t>Offices</t>
  </si>
  <si>
    <t>IC-312</t>
  </si>
  <si>
    <t>IC-313</t>
  </si>
  <si>
    <t>IC-314</t>
  </si>
  <si>
    <t>IC-315</t>
  </si>
  <si>
    <t>IC-316</t>
  </si>
  <si>
    <t>IC-317</t>
  </si>
  <si>
    <t>IC-318</t>
  </si>
  <si>
    <t>IC-319</t>
  </si>
  <si>
    <t>IC-320</t>
  </si>
  <si>
    <t>IC-321</t>
  </si>
  <si>
    <t>IC-322</t>
  </si>
  <si>
    <t>IC-323</t>
  </si>
  <si>
    <t>IC-324</t>
  </si>
  <si>
    <t>Office/Roof Access</t>
  </si>
  <si>
    <t>IC-326</t>
  </si>
  <si>
    <t>IC-326-B</t>
  </si>
  <si>
    <t>IC-327-A</t>
  </si>
  <si>
    <t>IC-327-B</t>
  </si>
  <si>
    <t>IC-328</t>
  </si>
  <si>
    <t>IC-329</t>
  </si>
  <si>
    <t>IC-329-B</t>
  </si>
  <si>
    <t>IC-330</t>
  </si>
  <si>
    <t>IC-331</t>
  </si>
  <si>
    <t>Lounge</t>
  </si>
  <si>
    <t>IC-332</t>
  </si>
  <si>
    <t>IC-333</t>
  </si>
  <si>
    <t>IC-335</t>
  </si>
  <si>
    <t>IC-335-A</t>
  </si>
  <si>
    <t>IC-335-B</t>
  </si>
  <si>
    <t>IT Closet</t>
  </si>
  <si>
    <t>IC-335-C</t>
  </si>
  <si>
    <t>IC-337</t>
  </si>
  <si>
    <t>IC-338</t>
  </si>
  <si>
    <t>IC-339</t>
  </si>
  <si>
    <t>IC-340</t>
  </si>
  <si>
    <t>IC-341</t>
  </si>
  <si>
    <t>IC-342</t>
  </si>
  <si>
    <t>IC-343</t>
  </si>
  <si>
    <t>IC-344</t>
  </si>
  <si>
    <t>IC-345</t>
  </si>
  <si>
    <t>IC-346</t>
  </si>
  <si>
    <t>IC-347</t>
  </si>
  <si>
    <t>IC-348</t>
  </si>
  <si>
    <t>IC-349</t>
  </si>
  <si>
    <t>IC-350</t>
  </si>
  <si>
    <t>IC-351</t>
  </si>
  <si>
    <t>IC-352</t>
  </si>
  <si>
    <t>IC-353</t>
  </si>
  <si>
    <t>IC-354</t>
  </si>
  <si>
    <t>IC-355</t>
  </si>
  <si>
    <t>IC-357</t>
  </si>
  <si>
    <t>IC-358</t>
  </si>
  <si>
    <t>IC-359</t>
  </si>
  <si>
    <t>IC-360</t>
  </si>
  <si>
    <t>IC-361</t>
  </si>
  <si>
    <t>IC-362</t>
  </si>
  <si>
    <t>IC-363</t>
  </si>
  <si>
    <t>IC-369</t>
  </si>
  <si>
    <t>IC-370</t>
  </si>
  <si>
    <t>IC-371</t>
  </si>
  <si>
    <t>IC-372</t>
  </si>
  <si>
    <t>IC-373</t>
  </si>
  <si>
    <t>IC-374</t>
  </si>
  <si>
    <t>IC-375</t>
  </si>
  <si>
    <t>14 ENGLISH SECOND LANGUAGE</t>
  </si>
  <si>
    <t>ES-1</t>
  </si>
  <si>
    <t>1101 Foreign Languages, General</t>
  </si>
  <si>
    <t>ES-2</t>
  </si>
  <si>
    <t>ES-3</t>
  </si>
  <si>
    <t>ES-4</t>
  </si>
  <si>
    <t>ES-5</t>
  </si>
  <si>
    <t>ES-5-A</t>
  </si>
  <si>
    <t>ES-6</t>
  </si>
  <si>
    <t>ES-7</t>
  </si>
  <si>
    <t>ES-8</t>
  </si>
  <si>
    <t>ES-9</t>
  </si>
  <si>
    <t>ES-11</t>
  </si>
  <si>
    <t>ES-11-A</t>
  </si>
  <si>
    <t>ES-12</t>
  </si>
  <si>
    <t>ES-12-A</t>
  </si>
  <si>
    <t>ES-15</t>
  </si>
  <si>
    <t>ES-16</t>
  </si>
  <si>
    <t>ES-17</t>
  </si>
  <si>
    <t>ES-18</t>
  </si>
  <si>
    <t>ES-19</t>
  </si>
  <si>
    <t>ES-20</t>
  </si>
  <si>
    <t>ES-21</t>
  </si>
  <si>
    <t>IT Storage</t>
  </si>
  <si>
    <t>15 LEARNING RESOURCE CTR</t>
  </si>
  <si>
    <t>LR-1</t>
  </si>
  <si>
    <t>LR-3</t>
  </si>
  <si>
    <t>440 Processing Room</t>
  </si>
  <si>
    <t>41</t>
  </si>
  <si>
    <t>6120 Library</t>
  </si>
  <si>
    <t>IT Office</t>
  </si>
  <si>
    <t>LR-4</t>
  </si>
  <si>
    <t>LR-5</t>
  </si>
  <si>
    <t>LR-6</t>
  </si>
  <si>
    <t>LR-7</t>
  </si>
  <si>
    <t>Library</t>
  </si>
  <si>
    <t>LR-12</t>
  </si>
  <si>
    <t>420 Stack</t>
  </si>
  <si>
    <t>LR-13</t>
  </si>
  <si>
    <t>LR-14</t>
  </si>
  <si>
    <t>LR-15</t>
  </si>
  <si>
    <t>LR-16</t>
  </si>
  <si>
    <t>LR-17</t>
  </si>
  <si>
    <t>LR-18</t>
  </si>
  <si>
    <t>LR-101</t>
  </si>
  <si>
    <t>6110 Learning Center (Learning Resource Center)</t>
  </si>
  <si>
    <t>LR-102</t>
  </si>
  <si>
    <t>Study Service</t>
  </si>
  <si>
    <t>LR-105</t>
  </si>
  <si>
    <t>455 Study Service</t>
  </si>
  <si>
    <t>LR-108</t>
  </si>
  <si>
    <t>LR-109</t>
  </si>
  <si>
    <t>LR-110</t>
  </si>
  <si>
    <t>6040 Computer-Assisted Instruction</t>
  </si>
  <si>
    <t>LR-111</t>
  </si>
  <si>
    <t>430 Library - Electronic Carrels</t>
  </si>
  <si>
    <t>LR-113</t>
  </si>
  <si>
    <t>LR-114</t>
  </si>
  <si>
    <t>LR-115</t>
  </si>
  <si>
    <t>LR-116</t>
  </si>
  <si>
    <t>LR-117</t>
  </si>
  <si>
    <t>LR-118</t>
  </si>
  <si>
    <t>LR-120</t>
  </si>
  <si>
    <t>LR-122</t>
  </si>
  <si>
    <t>LR-123</t>
  </si>
  <si>
    <t>LR-124</t>
  </si>
  <si>
    <t>LR-124-A</t>
  </si>
  <si>
    <t>LR-124-B</t>
  </si>
  <si>
    <t>LR-131</t>
  </si>
  <si>
    <t>Vest</t>
  </si>
  <si>
    <t>LR-131-A</t>
  </si>
  <si>
    <t>LR-132</t>
  </si>
  <si>
    <t>LR-133</t>
  </si>
  <si>
    <t>LR-134</t>
  </si>
  <si>
    <t>LR-135</t>
  </si>
  <si>
    <t>LR-137</t>
  </si>
  <si>
    <t>Processing</t>
  </si>
  <si>
    <t>LR-138</t>
  </si>
  <si>
    <t>LR-146</t>
  </si>
  <si>
    <t>Lactation Room</t>
  </si>
  <si>
    <t>LR-148</t>
  </si>
  <si>
    <t>LR-149</t>
  </si>
  <si>
    <t>Cafe</t>
  </si>
  <si>
    <t>LR-150</t>
  </si>
  <si>
    <t>630 Food Facilities</t>
  </si>
  <si>
    <t>71</t>
  </si>
  <si>
    <t>6940 Food Services</t>
  </si>
  <si>
    <t>H-245</t>
  </si>
  <si>
    <t>H-328-A</t>
  </si>
  <si>
    <t>OE-12</t>
  </si>
  <si>
    <t>0953 Drafting Technology</t>
  </si>
  <si>
    <t>Lower Level Lab Services</t>
  </si>
  <si>
    <t>MT-1</t>
  </si>
  <si>
    <t>MT-101-A</t>
  </si>
  <si>
    <t>MT-102</t>
  </si>
  <si>
    <t>MT-102-A</t>
  </si>
  <si>
    <t>MT-102-B</t>
  </si>
  <si>
    <t>MT-102-C</t>
  </si>
  <si>
    <t>Locker Room, Women</t>
  </si>
  <si>
    <t>MT-105</t>
  </si>
  <si>
    <t>Locker Room, Men</t>
  </si>
  <si>
    <t>MT-106</t>
  </si>
  <si>
    <t>Equipment Storage</t>
  </si>
  <si>
    <t>MT-106-A</t>
  </si>
  <si>
    <t>Lab Prep Shop</t>
  </si>
  <si>
    <t>MT-107-A</t>
  </si>
  <si>
    <t>MT-107-B</t>
  </si>
  <si>
    <t>MT-107-C</t>
  </si>
  <si>
    <t>MT-107-D</t>
  </si>
  <si>
    <t>MT-107-E</t>
  </si>
  <si>
    <t>Staff Locker</t>
  </si>
  <si>
    <t>MT-107-F</t>
  </si>
  <si>
    <t>MT-107-G</t>
  </si>
  <si>
    <t>MT-107-H</t>
  </si>
  <si>
    <t>MT-107-I</t>
  </si>
  <si>
    <t>Mezzanine</t>
  </si>
  <si>
    <t>MT-107-M</t>
  </si>
  <si>
    <t>MT-108</t>
  </si>
  <si>
    <t>Mt-109-A</t>
  </si>
  <si>
    <t>MT-202-A</t>
  </si>
  <si>
    <t>MT-203</t>
  </si>
  <si>
    <t>MT-204</t>
  </si>
  <si>
    <t>MT-205</t>
  </si>
  <si>
    <t>MT-206</t>
  </si>
  <si>
    <t>MT-207</t>
  </si>
  <si>
    <t>OE-16</t>
  </si>
  <si>
    <t>OE-180</t>
  </si>
  <si>
    <t>OE-184</t>
  </si>
  <si>
    <t>PS-116</t>
  </si>
  <si>
    <t>1902 Physics, General</t>
  </si>
  <si>
    <t>PS-117</t>
  </si>
  <si>
    <t>PS-208</t>
  </si>
  <si>
    <t>1905 Chemistry, General</t>
  </si>
  <si>
    <t>PS-209</t>
  </si>
  <si>
    <t>OE-16-A</t>
  </si>
  <si>
    <t>OE-18</t>
  </si>
  <si>
    <t>OE-24</t>
  </si>
  <si>
    <t>OE-180-A</t>
  </si>
  <si>
    <t>OE-180-B</t>
  </si>
  <si>
    <t>OE-184-A</t>
  </si>
  <si>
    <t>OE-184-B</t>
  </si>
  <si>
    <t>OE-187</t>
  </si>
  <si>
    <t>OE-188-A</t>
  </si>
  <si>
    <t>OE-188-B</t>
  </si>
  <si>
    <t>OE-188-C</t>
  </si>
  <si>
    <t>Break Room</t>
  </si>
  <si>
    <t>OE-188-D</t>
  </si>
  <si>
    <t>OE-188-E</t>
  </si>
  <si>
    <t>OE-188-F</t>
  </si>
  <si>
    <t>OE-188-G</t>
  </si>
  <si>
    <t>OE-189</t>
  </si>
  <si>
    <t>PS-214</t>
  </si>
  <si>
    <t>PS-219</t>
  </si>
  <si>
    <t>BC-302</t>
  </si>
  <si>
    <t>BC-314</t>
  </si>
  <si>
    <t>0500 Business and Management</t>
  </si>
  <si>
    <t>CC-108</t>
  </si>
  <si>
    <t>Gym</t>
  </si>
  <si>
    <t>PE-101</t>
  </si>
  <si>
    <t>520 Athletics/Physical Education</t>
  </si>
  <si>
    <t>PE-102</t>
  </si>
  <si>
    <t>PE-103</t>
  </si>
  <si>
    <t>Officials/Coaches Locker Room</t>
  </si>
  <si>
    <t>PE-105</t>
  </si>
  <si>
    <t>Team Room, Men's</t>
  </si>
  <si>
    <t>PE-106</t>
  </si>
  <si>
    <t>Laundry</t>
  </si>
  <si>
    <t>PE-107</t>
  </si>
  <si>
    <t>Equipment Room</t>
  </si>
  <si>
    <t>PE-107-A</t>
  </si>
  <si>
    <t>PE-107-B</t>
  </si>
  <si>
    <t>Men's Locker Room</t>
  </si>
  <si>
    <t>PE-108</t>
  </si>
  <si>
    <t>PE-109</t>
  </si>
  <si>
    <t>PE-109-B</t>
  </si>
  <si>
    <t>PE-109-C</t>
  </si>
  <si>
    <t>PE-109-E</t>
  </si>
  <si>
    <t>PE-110</t>
  </si>
  <si>
    <t>PE-110-A</t>
  </si>
  <si>
    <t>PE-110-B</t>
  </si>
  <si>
    <t>PE-110-C</t>
  </si>
  <si>
    <t>Dance</t>
  </si>
  <si>
    <t>PE-113</t>
  </si>
  <si>
    <t>PE-114</t>
  </si>
  <si>
    <t>PE-114-A</t>
  </si>
  <si>
    <t>PE-114-A1</t>
  </si>
  <si>
    <t>PE-114-B</t>
  </si>
  <si>
    <t>PE-114-U</t>
  </si>
  <si>
    <t>Women's Locker Room</t>
  </si>
  <si>
    <t>PE-204</t>
  </si>
  <si>
    <t>PE-206</t>
  </si>
  <si>
    <t>PE-206-A</t>
  </si>
  <si>
    <t>PE-206-B</t>
  </si>
  <si>
    <t>PE-206-C</t>
  </si>
  <si>
    <t>PE-207</t>
  </si>
  <si>
    <t>Staff Locker Room, Women</t>
  </si>
  <si>
    <t>PE-208</t>
  </si>
  <si>
    <t>Concession</t>
  </si>
  <si>
    <t>PE-210</t>
  </si>
  <si>
    <t>PE-210-A</t>
  </si>
  <si>
    <t>PE-211</t>
  </si>
  <si>
    <t>PE-212</t>
  </si>
  <si>
    <t>PE-213</t>
  </si>
  <si>
    <t>Athletic/Physical Ed Meeting Room</t>
  </si>
  <si>
    <t>PE-214</t>
  </si>
  <si>
    <t>Closet in rm 214</t>
  </si>
  <si>
    <t>PE-214-A</t>
  </si>
  <si>
    <t>PE-216-A</t>
  </si>
  <si>
    <t>PE-217-A</t>
  </si>
  <si>
    <t>PE-300</t>
  </si>
  <si>
    <t>PE-301</t>
  </si>
  <si>
    <t>PE-302</t>
  </si>
  <si>
    <t>PE-303</t>
  </si>
  <si>
    <t>PE-304</t>
  </si>
  <si>
    <t>PE-305</t>
  </si>
  <si>
    <t>PE-306</t>
  </si>
  <si>
    <t>PE-307</t>
  </si>
  <si>
    <t>PE-308</t>
  </si>
  <si>
    <t>PE-309</t>
  </si>
  <si>
    <t>PE-310</t>
  </si>
  <si>
    <t>PE-310-A</t>
  </si>
  <si>
    <t>PE-310-B</t>
  </si>
  <si>
    <t>Weight training and exercise area</t>
  </si>
  <si>
    <t>PE-311</t>
  </si>
  <si>
    <t>High performance Lab</t>
  </si>
  <si>
    <t>PE-312</t>
  </si>
  <si>
    <t>DM-101</t>
  </si>
  <si>
    <t>1004 Music</t>
  </si>
  <si>
    <t>DM-105</t>
  </si>
  <si>
    <t>DM-108</t>
  </si>
  <si>
    <t>DM-109</t>
  </si>
  <si>
    <t>Make-up</t>
  </si>
  <si>
    <t>DM-130</t>
  </si>
  <si>
    <t>1006 Technical Theater</t>
  </si>
  <si>
    <t>DM-155</t>
  </si>
  <si>
    <t>EB-115</t>
  </si>
  <si>
    <t>EB-123</t>
  </si>
  <si>
    <t>EB-201</t>
  </si>
  <si>
    <t>PS-111</t>
  </si>
  <si>
    <t>PS-112</t>
  </si>
  <si>
    <t>PS-112-A</t>
  </si>
  <si>
    <t>PS-112-B</t>
  </si>
  <si>
    <t>PS-113</t>
  </si>
  <si>
    <t>PS-115</t>
  </si>
  <si>
    <t>PS-118</t>
  </si>
  <si>
    <t>PS-119</t>
  </si>
  <si>
    <t>PS-120</t>
  </si>
  <si>
    <t>PS-121</t>
  </si>
  <si>
    <t>PS-122</t>
  </si>
  <si>
    <t>PS-201-A</t>
  </si>
  <si>
    <t>PS-203</t>
  </si>
  <si>
    <t>Chem Storage</t>
  </si>
  <si>
    <t>PS-205</t>
  </si>
  <si>
    <t>PS-206</t>
  </si>
  <si>
    <t>PS-207</t>
  </si>
  <si>
    <t>PS-207-B</t>
  </si>
  <si>
    <t>PS-208-A</t>
  </si>
  <si>
    <t>PS-210</t>
  </si>
  <si>
    <t>PS-212</t>
  </si>
  <si>
    <t>PS-213</t>
  </si>
  <si>
    <t>PS-216</t>
  </si>
  <si>
    <t>PS-217</t>
  </si>
  <si>
    <t>PS-300</t>
  </si>
  <si>
    <t>PS-301-H</t>
  </si>
  <si>
    <t>Lab Equip</t>
  </si>
  <si>
    <t>PS-304</t>
  </si>
  <si>
    <t>BC-101-A</t>
  </si>
  <si>
    <t>BC-101-B</t>
  </si>
  <si>
    <t>BC-102</t>
  </si>
  <si>
    <t>220 Spec Class Lab</t>
  </si>
  <si>
    <t>BC-102-A</t>
  </si>
  <si>
    <t>BC-102-B</t>
  </si>
  <si>
    <t>BC-102-C</t>
  </si>
  <si>
    <t>BC-102-D</t>
  </si>
  <si>
    <t>BC-102-E</t>
  </si>
  <si>
    <t>BC-102-F</t>
  </si>
  <si>
    <t>BC-105</t>
  </si>
  <si>
    <t>BC-106</t>
  </si>
  <si>
    <t>BC-107</t>
  </si>
  <si>
    <t>BC-108</t>
  </si>
  <si>
    <t>BC-109</t>
  </si>
  <si>
    <t>BC-115</t>
  </si>
  <si>
    <t>6799 Other General Institutional Support Services</t>
  </si>
  <si>
    <t>BC-116</t>
  </si>
  <si>
    <t>BC-117</t>
  </si>
  <si>
    <t>Food Services</t>
  </si>
  <si>
    <t>BC-130</t>
  </si>
  <si>
    <t>BC-136</t>
  </si>
  <si>
    <t>635 Food Facilities Service</t>
  </si>
  <si>
    <t>Food Service</t>
  </si>
  <si>
    <t>BC-140</t>
  </si>
  <si>
    <t>BC-141</t>
  </si>
  <si>
    <t>BC-143</t>
  </si>
  <si>
    <t>Kitchen Equip</t>
  </si>
  <si>
    <t>BC-145</t>
  </si>
  <si>
    <t>BC-201</t>
  </si>
  <si>
    <t>BC-203</t>
  </si>
  <si>
    <t>BC-204</t>
  </si>
  <si>
    <t>BC-204-C</t>
  </si>
  <si>
    <t>BC-206</t>
  </si>
  <si>
    <t>BC-207</t>
  </si>
  <si>
    <t>BC-208</t>
  </si>
  <si>
    <t>BC-210</t>
  </si>
  <si>
    <t>BC-211</t>
  </si>
  <si>
    <t>BC-214</t>
  </si>
  <si>
    <t>BC-215</t>
  </si>
  <si>
    <t>BC-216</t>
  </si>
  <si>
    <t>BC-217</t>
  </si>
  <si>
    <t>BC-218</t>
  </si>
  <si>
    <t>BC-219</t>
  </si>
  <si>
    <t>BC-220</t>
  </si>
  <si>
    <t>BC-221</t>
  </si>
  <si>
    <t>BC-222-A</t>
  </si>
  <si>
    <t>BC-222-B</t>
  </si>
  <si>
    <t>BC-224-A</t>
  </si>
  <si>
    <t>BC-226-A</t>
  </si>
  <si>
    <t>BC-235</t>
  </si>
  <si>
    <t>BC-240</t>
  </si>
  <si>
    <t>BC-240-A</t>
  </si>
  <si>
    <t>BC-245-A</t>
  </si>
  <si>
    <t>BC-245-C</t>
  </si>
  <si>
    <t>BC-245-D</t>
  </si>
  <si>
    <t>Piano Storage</t>
  </si>
  <si>
    <t>BC-245-E</t>
  </si>
  <si>
    <t>BC-306</t>
  </si>
  <si>
    <t>BC-307</t>
  </si>
  <si>
    <t>BC-308</t>
  </si>
  <si>
    <t>BC-309</t>
  </si>
  <si>
    <t>BC-310</t>
  </si>
  <si>
    <t>BC-311</t>
  </si>
  <si>
    <t>BC-312</t>
  </si>
  <si>
    <t>BC-313-A</t>
  </si>
  <si>
    <t>BC-314-A</t>
  </si>
  <si>
    <t>BC-315-A</t>
  </si>
  <si>
    <t>EB-202</t>
  </si>
  <si>
    <t>0499 Other Biological Sciences</t>
  </si>
  <si>
    <t>EB-209</t>
  </si>
  <si>
    <t>0407 Zoology, General</t>
  </si>
  <si>
    <t>EB-210</t>
  </si>
  <si>
    <t>1919 Oceanography</t>
  </si>
  <si>
    <t>EB-312</t>
  </si>
  <si>
    <t>EB-313</t>
  </si>
  <si>
    <t>A-174-B</t>
  </si>
  <si>
    <t>A-182</t>
  </si>
  <si>
    <t>A-236-A</t>
  </si>
  <si>
    <t>A-236-B</t>
  </si>
  <si>
    <t>A-236-C</t>
  </si>
  <si>
    <t>A-277</t>
  </si>
  <si>
    <t>A-277-B</t>
  </si>
  <si>
    <t>A-277-C</t>
  </si>
  <si>
    <t>A-277-D</t>
  </si>
  <si>
    <t>Control Room</t>
  </si>
  <si>
    <t>PS-101-A</t>
  </si>
  <si>
    <t>Storage/Roof Access</t>
  </si>
  <si>
    <t>PS-102</t>
  </si>
  <si>
    <t>Mech Mez</t>
  </si>
  <si>
    <t>PS-201</t>
  </si>
  <si>
    <t>21 PRESS BOX &amp; CONF CENTER</t>
  </si>
  <si>
    <t>PB-1</t>
  </si>
  <si>
    <t>PB-1-A</t>
  </si>
  <si>
    <t>Press Box</t>
  </si>
  <si>
    <t>PB-2-A</t>
  </si>
  <si>
    <t>PB-2-B</t>
  </si>
  <si>
    <t>PB-3</t>
  </si>
  <si>
    <t>PB-3-A</t>
  </si>
  <si>
    <t>22 SECURITY KIOSK EAST</t>
  </si>
  <si>
    <t>SK-1</t>
  </si>
  <si>
    <t>23 SECURITY KIOSK WEST</t>
  </si>
  <si>
    <t>SK-2</t>
  </si>
  <si>
    <t>24 STUDENT SERVICES</t>
  </si>
  <si>
    <t>SS-110</t>
  </si>
  <si>
    <t>53</t>
  </si>
  <si>
    <t>6210 Registrations, Transfers, Transcripts, Certificati</t>
  </si>
  <si>
    <t>SS-110-A</t>
  </si>
  <si>
    <t>SS-110-B</t>
  </si>
  <si>
    <t>SS-110-D</t>
  </si>
  <si>
    <t>SS-110-E</t>
  </si>
  <si>
    <t>SS-110-F</t>
  </si>
  <si>
    <t>SS-110-G</t>
  </si>
  <si>
    <t>SS-110-H</t>
  </si>
  <si>
    <t>SS-111</t>
  </si>
  <si>
    <t>SS-111-A</t>
  </si>
  <si>
    <t>SS-120</t>
  </si>
  <si>
    <t>6310 Counseling Services</t>
  </si>
  <si>
    <t>SS-121</t>
  </si>
  <si>
    <t>SS-122</t>
  </si>
  <si>
    <t>SS-123</t>
  </si>
  <si>
    <t>SS-124</t>
  </si>
  <si>
    <t>SS-125</t>
  </si>
  <si>
    <t>SS-126</t>
  </si>
  <si>
    <t>SS-127</t>
  </si>
  <si>
    <t>SS-128</t>
  </si>
  <si>
    <t>SS-129</t>
  </si>
  <si>
    <t>SS-130</t>
  </si>
  <si>
    <t>SS-131</t>
  </si>
  <si>
    <t>SS-132</t>
  </si>
  <si>
    <t>SS-133</t>
  </si>
  <si>
    <t>SS-134</t>
  </si>
  <si>
    <t>SS-134-A</t>
  </si>
  <si>
    <t>SS-135</t>
  </si>
  <si>
    <t>SS-136</t>
  </si>
  <si>
    <t>SS-137</t>
  </si>
  <si>
    <t>SS-137-A</t>
  </si>
  <si>
    <t>SS-138</t>
  </si>
  <si>
    <t>SS-139-A</t>
  </si>
  <si>
    <t>SS-140</t>
  </si>
  <si>
    <t>SS-141</t>
  </si>
  <si>
    <t>SS-142</t>
  </si>
  <si>
    <t>SS-143</t>
  </si>
  <si>
    <t>SS-144</t>
  </si>
  <si>
    <t>SS-145</t>
  </si>
  <si>
    <t>SS-146</t>
  </si>
  <si>
    <t>SS-147</t>
  </si>
  <si>
    <t>SS-148</t>
  </si>
  <si>
    <t>SS-149</t>
  </si>
  <si>
    <t>SS-150</t>
  </si>
  <si>
    <t>6230 Admissions Activities</t>
  </si>
  <si>
    <t>SS-160</t>
  </si>
  <si>
    <t>6420 Disabled Students Programs and Services (DSPS)</t>
  </si>
  <si>
    <t>SS-160-A</t>
  </si>
  <si>
    <t>SS-160-B</t>
  </si>
  <si>
    <t>SS-160-C</t>
  </si>
  <si>
    <t>SS-160-D</t>
  </si>
  <si>
    <t>Assessment and Testing</t>
  </si>
  <si>
    <t>SS-162</t>
  </si>
  <si>
    <t>SS-164</t>
  </si>
  <si>
    <t>SS-165</t>
  </si>
  <si>
    <t>SS-171</t>
  </si>
  <si>
    <t>SS-172</t>
  </si>
  <si>
    <t>SS-173</t>
  </si>
  <si>
    <t>SS-174</t>
  </si>
  <si>
    <t>SS-175</t>
  </si>
  <si>
    <t>Treatment</t>
  </si>
  <si>
    <t>SS-175-A</t>
  </si>
  <si>
    <t>850 Treatment</t>
  </si>
  <si>
    <t>SS-175-B</t>
  </si>
  <si>
    <t>SS-176</t>
  </si>
  <si>
    <t>SS-177-A</t>
  </si>
  <si>
    <t>SS-178</t>
  </si>
  <si>
    <t>SS-179</t>
  </si>
  <si>
    <t>880 Public Waiting</t>
  </si>
  <si>
    <t>SS-202</t>
  </si>
  <si>
    <t>6450 Student Personnel Administration</t>
  </si>
  <si>
    <t>SS-210</t>
  </si>
  <si>
    <t>54</t>
  </si>
  <si>
    <t>6460 Financial Aid</t>
  </si>
  <si>
    <t>SS-211</t>
  </si>
  <si>
    <t>SS-212</t>
  </si>
  <si>
    <t>SS-213</t>
  </si>
  <si>
    <t>SS-214</t>
  </si>
  <si>
    <t>SS-215</t>
  </si>
  <si>
    <t>SS-216</t>
  </si>
  <si>
    <t>SS-217</t>
  </si>
  <si>
    <t>SS-217-A</t>
  </si>
  <si>
    <t>SS-220</t>
  </si>
  <si>
    <t>6750 Staff Development</t>
  </si>
  <si>
    <t>SS-230</t>
  </si>
  <si>
    <t>6791 General Administration Services</t>
  </si>
  <si>
    <t>SS-230-A</t>
  </si>
  <si>
    <t>SS-230-B</t>
  </si>
  <si>
    <t>SS-230-C</t>
  </si>
  <si>
    <t>SS-230-D</t>
  </si>
  <si>
    <t>SS-230-E</t>
  </si>
  <si>
    <t>SS-230-F</t>
  </si>
  <si>
    <t>SS-230-G</t>
  </si>
  <si>
    <t>Office Services</t>
  </si>
  <si>
    <t>SS-240</t>
  </si>
  <si>
    <t>SS-240-A</t>
  </si>
  <si>
    <t>SS-240-B</t>
  </si>
  <si>
    <t>SS-240-C</t>
  </si>
  <si>
    <t>SS-240-D</t>
  </si>
  <si>
    <t>SS-240-E</t>
  </si>
  <si>
    <t>SS-240-F</t>
  </si>
  <si>
    <t>SS-240-G</t>
  </si>
  <si>
    <t>SS-240-H</t>
  </si>
  <si>
    <t>SS-240-J</t>
  </si>
  <si>
    <t>SS-240-K</t>
  </si>
  <si>
    <t>7010 Auxiliary Classes</t>
  </si>
  <si>
    <t>SS-240-L</t>
  </si>
  <si>
    <t>SS-240-M</t>
  </si>
  <si>
    <t>SS-242</t>
  </si>
  <si>
    <t>Testing</t>
  </si>
  <si>
    <t>SS-250</t>
  </si>
  <si>
    <t>SS-250-A</t>
  </si>
  <si>
    <t>Service</t>
  </si>
  <si>
    <t>SS-250-B</t>
  </si>
  <si>
    <t>SS-251</t>
  </si>
  <si>
    <t>SS-260</t>
  </si>
  <si>
    <t>SS-260-A</t>
  </si>
  <si>
    <t>SS-270</t>
  </si>
  <si>
    <t>SS-270-A</t>
  </si>
  <si>
    <t>SS-270-B</t>
  </si>
  <si>
    <t>SS-270-C</t>
  </si>
  <si>
    <t>SS-270-D</t>
  </si>
  <si>
    <t>SS-272</t>
  </si>
  <si>
    <t>SS-280</t>
  </si>
  <si>
    <t>SS-280-A</t>
  </si>
  <si>
    <t>SS-280-B</t>
  </si>
  <si>
    <t>SS-280-C</t>
  </si>
  <si>
    <t>SS-280-D</t>
  </si>
  <si>
    <t>SS-282</t>
  </si>
  <si>
    <t>Bookstore</t>
  </si>
  <si>
    <t>3 CAMPUS BOOKSTORE</t>
  </si>
  <si>
    <t>BS-101</t>
  </si>
  <si>
    <t>660 Merchandise Facility</t>
  </si>
  <si>
    <t>6910 Bookstore</t>
  </si>
  <si>
    <t>Bookstore Storage</t>
  </si>
  <si>
    <t>BS-102</t>
  </si>
  <si>
    <t>665 Merchandise Facility Service</t>
  </si>
  <si>
    <t>BS-103</t>
  </si>
  <si>
    <t>BS-105</t>
  </si>
  <si>
    <t>BS-106</t>
  </si>
  <si>
    <t>BS-109</t>
  </si>
  <si>
    <t>BS-116</t>
  </si>
  <si>
    <t>BS-201</t>
  </si>
  <si>
    <t>Cashier</t>
  </si>
  <si>
    <t>BS-202</t>
  </si>
  <si>
    <t>BS-203</t>
  </si>
  <si>
    <t>BS-204</t>
  </si>
  <si>
    <t>BS-205</t>
  </si>
  <si>
    <t>BS-206</t>
  </si>
  <si>
    <t>Loading Dock</t>
  </si>
  <si>
    <t>BS-207</t>
  </si>
  <si>
    <t>BS-208</t>
  </si>
  <si>
    <t>Dressing Room</t>
  </si>
  <si>
    <t>BS-209</t>
  </si>
  <si>
    <t>Conf</t>
  </si>
  <si>
    <t>BS-211</t>
  </si>
  <si>
    <t>BS-212</t>
  </si>
  <si>
    <t>BS-213</t>
  </si>
  <si>
    <t>Cafe Storage</t>
  </si>
  <si>
    <t>BS-214</t>
  </si>
  <si>
    <t>BS-215</t>
  </si>
  <si>
    <t>CA-104-C</t>
  </si>
  <si>
    <t>Cooler</t>
  </si>
  <si>
    <t>CA-104-D</t>
  </si>
  <si>
    <t>CA-104-E</t>
  </si>
  <si>
    <t>CC-106</t>
  </si>
  <si>
    <t>CC-107</t>
  </si>
  <si>
    <t>CC-108-A</t>
  </si>
  <si>
    <t>CC-109</t>
  </si>
  <si>
    <t>CC-110</t>
  </si>
  <si>
    <t>CC-113</t>
  </si>
  <si>
    <t>CC-115</t>
  </si>
  <si>
    <t>CC-116</t>
  </si>
  <si>
    <t>CC-117</t>
  </si>
  <si>
    <t>CC-118</t>
  </si>
  <si>
    <t>CC-119</t>
  </si>
  <si>
    <t>CC-120</t>
  </si>
  <si>
    <t>Safe</t>
  </si>
  <si>
    <t>CC-120-A</t>
  </si>
  <si>
    <t>CC-120-B</t>
  </si>
  <si>
    <t>CC-121</t>
  </si>
  <si>
    <t>STEM</t>
  </si>
  <si>
    <t>CC-123</t>
  </si>
  <si>
    <t>4902 Biological and Physical Sciences (and Mathematics)</t>
  </si>
  <si>
    <t>CC-125</t>
  </si>
  <si>
    <t>CC-126</t>
  </si>
  <si>
    <t>CC-127</t>
  </si>
  <si>
    <t>CC-128</t>
  </si>
  <si>
    <t>Snack Shop</t>
  </si>
  <si>
    <t>SK-200</t>
  </si>
  <si>
    <t>Dining</t>
  </si>
  <si>
    <t>CC-201</t>
  </si>
  <si>
    <t>CC-204</t>
  </si>
  <si>
    <t>CC-205</t>
  </si>
  <si>
    <t>CC-207</t>
  </si>
  <si>
    <t>CC-208</t>
  </si>
  <si>
    <t>CC-209</t>
  </si>
  <si>
    <t>Kitchen Equip/Roof Access</t>
  </si>
  <si>
    <t>CC-214</t>
  </si>
  <si>
    <t>CC-215</t>
  </si>
  <si>
    <t>52</t>
  </si>
  <si>
    <t>CC-216</t>
  </si>
  <si>
    <t>6960 Students and Co-curricular Activities</t>
  </si>
  <si>
    <t>CC-216-A</t>
  </si>
  <si>
    <t>655 Lounge Service</t>
  </si>
  <si>
    <t>CC-217</t>
  </si>
  <si>
    <t>6100 Instructional Support Services</t>
  </si>
  <si>
    <t>CC-218</t>
  </si>
  <si>
    <t>3000 Commercial Services</t>
  </si>
  <si>
    <t>CC-219</t>
  </si>
  <si>
    <t>CC-220</t>
  </si>
  <si>
    <t>CC-221</t>
  </si>
  <si>
    <t>CC-222</t>
  </si>
  <si>
    <t>CC-222-A</t>
  </si>
  <si>
    <t>6400 Other Student Services</t>
  </si>
  <si>
    <t>CC-223</t>
  </si>
  <si>
    <t>CC-224</t>
  </si>
  <si>
    <t>CC-224-A</t>
  </si>
  <si>
    <t>CC-225</t>
  </si>
  <si>
    <t>6900 Ancillary Services</t>
  </si>
  <si>
    <t>CC-228</t>
  </si>
  <si>
    <t>Cyber Center Office</t>
  </si>
  <si>
    <t>CC-228-A</t>
  </si>
  <si>
    <t>CC-228-B</t>
  </si>
  <si>
    <t>CC-228-C</t>
  </si>
  <si>
    <t>A-277-F</t>
  </si>
  <si>
    <t>A-277-G</t>
  </si>
  <si>
    <t>Covered Class Lab</t>
  </si>
  <si>
    <t>H-104-A</t>
  </si>
  <si>
    <t>H-104-B</t>
  </si>
  <si>
    <t>H-107-A</t>
  </si>
  <si>
    <t>H-112</t>
  </si>
  <si>
    <t>H-112-B</t>
  </si>
  <si>
    <t>H-204</t>
  </si>
  <si>
    <t>H-220</t>
  </si>
  <si>
    <t>H-221</t>
  </si>
  <si>
    <t>5 CHILDRENS CENTER</t>
  </si>
  <si>
    <t>CH-1</t>
  </si>
  <si>
    <t>CH-2</t>
  </si>
  <si>
    <t>CH-3</t>
  </si>
  <si>
    <t>CH-4</t>
  </si>
  <si>
    <t>Childcare</t>
  </si>
  <si>
    <t>CH-5-A</t>
  </si>
  <si>
    <t>550 Demonstration (Child Care)</t>
  </si>
  <si>
    <t>1305 Child Development/Early Care and Education</t>
  </si>
  <si>
    <t>CH-6</t>
  </si>
  <si>
    <t>CH-7</t>
  </si>
  <si>
    <t>CH-9</t>
  </si>
  <si>
    <t>CH-10</t>
  </si>
  <si>
    <t>CH-11</t>
  </si>
  <si>
    <t>CH-11-A</t>
  </si>
  <si>
    <t>CH-12</t>
  </si>
  <si>
    <t>CH-16</t>
  </si>
  <si>
    <t>CH-17</t>
  </si>
  <si>
    <t>CH-18</t>
  </si>
  <si>
    <t>CH-19</t>
  </si>
  <si>
    <t>CH-19-A</t>
  </si>
  <si>
    <t>CH-20</t>
  </si>
  <si>
    <t>CA-26</t>
  </si>
  <si>
    <t>Waiting Area</t>
  </si>
  <si>
    <t>6 COSMETOLOGY ACADEMY</t>
  </si>
  <si>
    <t>CA-101</t>
  </si>
  <si>
    <t>3007 Cosmetology and Barbering</t>
  </si>
  <si>
    <t>Reception</t>
  </si>
  <si>
    <t>CA-102</t>
  </si>
  <si>
    <t>Class Lab Service (Storage)</t>
  </si>
  <si>
    <t>CA-104</t>
  </si>
  <si>
    <t>CA-105</t>
  </si>
  <si>
    <t>CA-106</t>
  </si>
  <si>
    <t>CA-108</t>
  </si>
  <si>
    <t>CA-109</t>
  </si>
  <si>
    <t>CA-111</t>
  </si>
  <si>
    <t>760 Central Laundry</t>
  </si>
  <si>
    <t>CA-113</t>
  </si>
  <si>
    <t>CA-114</t>
  </si>
  <si>
    <t>CA-116</t>
  </si>
  <si>
    <t>CA-201</t>
  </si>
  <si>
    <t>CA-202</t>
  </si>
  <si>
    <t>CA-205</t>
  </si>
  <si>
    <t>CA-206</t>
  </si>
  <si>
    <t>CA-207</t>
  </si>
  <si>
    <t>CA-212</t>
  </si>
  <si>
    <t>CA-213</t>
  </si>
  <si>
    <t>Lockers</t>
  </si>
  <si>
    <t>CA-214</t>
  </si>
  <si>
    <t>CA-215</t>
  </si>
  <si>
    <t>CA-217</t>
  </si>
  <si>
    <t>CA-219</t>
  </si>
  <si>
    <t>Student Lounge</t>
  </si>
  <si>
    <t>CA-220</t>
  </si>
  <si>
    <t>H-300</t>
  </si>
  <si>
    <t>H-327</t>
  </si>
  <si>
    <t>H-328-B</t>
  </si>
  <si>
    <t>IC-104</t>
  </si>
  <si>
    <t>IC-109</t>
  </si>
  <si>
    <t>MT-101</t>
  </si>
  <si>
    <t>Mt-110</t>
  </si>
  <si>
    <t>OE-184-C</t>
  </si>
  <si>
    <t>Basement Prop Storage</t>
  </si>
  <si>
    <t>DM-1</t>
  </si>
  <si>
    <t>DM-1-A</t>
  </si>
  <si>
    <t>DM-2</t>
  </si>
  <si>
    <t>DM-3</t>
  </si>
  <si>
    <t>DM-3-A</t>
  </si>
  <si>
    <t>DM-101-A</t>
  </si>
  <si>
    <t>Practice</t>
  </si>
  <si>
    <t>DM-103-A</t>
  </si>
  <si>
    <t>230 Individual Study Lab</t>
  </si>
  <si>
    <t>DM-103-B</t>
  </si>
  <si>
    <t>DM-103-C</t>
  </si>
  <si>
    <t>DM-103-D</t>
  </si>
  <si>
    <t>DM-103-E</t>
  </si>
  <si>
    <t>DM-103-F</t>
  </si>
  <si>
    <t>DM-104</t>
  </si>
  <si>
    <t>DM-105-A</t>
  </si>
  <si>
    <t>DM-106</t>
  </si>
  <si>
    <t>DM-110-A</t>
  </si>
  <si>
    <t>DM-110-B</t>
  </si>
  <si>
    <t>DM-110-C</t>
  </si>
  <si>
    <t>DM-111-A</t>
  </si>
  <si>
    <t>DM-111-B</t>
  </si>
  <si>
    <t>DM-111-C</t>
  </si>
  <si>
    <t>DM-111-D</t>
  </si>
  <si>
    <t>DM-111-E</t>
  </si>
  <si>
    <t>DM-111-F</t>
  </si>
  <si>
    <t>DM-111-G</t>
  </si>
  <si>
    <t>DM-111-H</t>
  </si>
  <si>
    <t>DM-111-I</t>
  </si>
  <si>
    <t>DM-111-J</t>
  </si>
  <si>
    <t>DM-111-K</t>
  </si>
  <si>
    <t>DM-114-A</t>
  </si>
  <si>
    <t>copy room</t>
  </si>
  <si>
    <t>DM-114-B</t>
  </si>
  <si>
    <t>DM-114-C</t>
  </si>
  <si>
    <t>DM-114-D</t>
  </si>
  <si>
    <t>DM-116</t>
  </si>
  <si>
    <t>DM-117</t>
  </si>
  <si>
    <t>DM-118</t>
  </si>
  <si>
    <t>DM-119</t>
  </si>
  <si>
    <t>DM-120</t>
  </si>
  <si>
    <t>DM-121</t>
  </si>
  <si>
    <t>DM-122</t>
  </si>
  <si>
    <t>DM-123</t>
  </si>
  <si>
    <t>DM-124</t>
  </si>
  <si>
    <t>DM-125</t>
  </si>
  <si>
    <t>DM-126-A</t>
  </si>
  <si>
    <t>Dressing Room, Men</t>
  </si>
  <si>
    <t>DM-129</t>
  </si>
  <si>
    <t>Actor's Restroom, Men</t>
  </si>
  <si>
    <t>DM-129-A</t>
  </si>
  <si>
    <t>Dressing Room, Women</t>
  </si>
  <si>
    <t>DM-133</t>
  </si>
  <si>
    <t>Actor's Restroom, Women</t>
  </si>
  <si>
    <t>DM-133-A</t>
  </si>
  <si>
    <t>Costume</t>
  </si>
  <si>
    <t>DM-134</t>
  </si>
  <si>
    <t>DM-135</t>
  </si>
  <si>
    <t>Black Box Theater</t>
  </si>
  <si>
    <t>DM-139</t>
  </si>
  <si>
    <t>DM-139-A</t>
  </si>
  <si>
    <t>DM-139-B</t>
  </si>
  <si>
    <t>DM-139-C</t>
  </si>
  <si>
    <t>DM-141</t>
  </si>
  <si>
    <t>Scene Shop</t>
  </si>
  <si>
    <t>DM-145</t>
  </si>
  <si>
    <t>Mezzanine Storage</t>
  </si>
  <si>
    <t>DM-145-A</t>
  </si>
  <si>
    <t>DM-146</t>
  </si>
  <si>
    <t>DM-147-A</t>
  </si>
  <si>
    <t>DM-147-B</t>
  </si>
  <si>
    <t>DM-148</t>
  </si>
  <si>
    <t>DM-149</t>
  </si>
  <si>
    <t>DM-150</t>
  </si>
  <si>
    <t>DM-151-A</t>
  </si>
  <si>
    <t>DM-151-B</t>
  </si>
  <si>
    <t>DM-151-C</t>
  </si>
  <si>
    <t>DM-151-D</t>
  </si>
  <si>
    <t>DM-152</t>
  </si>
  <si>
    <t>DM-160</t>
  </si>
  <si>
    <t>DM-201</t>
  </si>
  <si>
    <t>6999 Other Ancillary Services</t>
  </si>
  <si>
    <t>Elevator</t>
  </si>
  <si>
    <t>DM-203-A</t>
  </si>
  <si>
    <t>DM-207</t>
  </si>
  <si>
    <t>DM-209</t>
  </si>
  <si>
    <t>Control</t>
  </si>
  <si>
    <t>DM-301</t>
  </si>
  <si>
    <t>DM-302</t>
  </si>
  <si>
    <t>DM-303</t>
  </si>
  <si>
    <t>DM-304</t>
  </si>
  <si>
    <t>DM-305</t>
  </si>
  <si>
    <t>OE-188</t>
  </si>
  <si>
    <t>PS-218</t>
  </si>
  <si>
    <t>BC-313</t>
  </si>
  <si>
    <t>BC-315</t>
  </si>
  <si>
    <t>CA-103</t>
  </si>
  <si>
    <t>Baking</t>
  </si>
  <si>
    <t>CC-202</t>
  </si>
  <si>
    <t>CC-203</t>
  </si>
  <si>
    <t>70 E CAMPUS OFFICE COMPLEX1</t>
  </si>
  <si>
    <t>0837 Health Education</t>
  </si>
  <si>
    <t>6480 Veterans Services</t>
  </si>
  <si>
    <t>4</t>
  </si>
  <si>
    <t>5</t>
  </si>
  <si>
    <t>6</t>
  </si>
  <si>
    <t>9</t>
  </si>
  <si>
    <t>0800 Education</t>
  </si>
  <si>
    <t>10</t>
  </si>
  <si>
    <t>13</t>
  </si>
  <si>
    <t>14</t>
  </si>
  <si>
    <t>15</t>
  </si>
  <si>
    <t>16</t>
  </si>
  <si>
    <t>Vacant</t>
  </si>
  <si>
    <t>17</t>
  </si>
  <si>
    <t>71 E CAMPUS OFFICE COMPLEX2</t>
  </si>
  <si>
    <t>6430 Extended Opportunity Programs and Services (EOPS)</t>
  </si>
  <si>
    <t>7</t>
  </si>
  <si>
    <t>8</t>
  </si>
  <si>
    <t>Data Room</t>
  </si>
  <si>
    <t>18</t>
  </si>
  <si>
    <t>72 INTERNATIONAL EDUCATION</t>
  </si>
  <si>
    <t>IE-1</t>
  </si>
  <si>
    <t>6492 Foreign Student Services</t>
  </si>
  <si>
    <t>IE-2</t>
  </si>
  <si>
    <t>IE-3</t>
  </si>
  <si>
    <t>Copier</t>
  </si>
  <si>
    <t>IE-4</t>
  </si>
  <si>
    <t>IE-5</t>
  </si>
  <si>
    <t>IE-6</t>
  </si>
  <si>
    <t>IE-7</t>
  </si>
  <si>
    <t>IE-8</t>
  </si>
  <si>
    <t>IE-9</t>
  </si>
  <si>
    <t>Warehouse</t>
  </si>
  <si>
    <t>78 SHIPPING AND RECEIVING EC42</t>
  </si>
  <si>
    <t>EC-42</t>
  </si>
  <si>
    <t>Office/Waiting</t>
  </si>
  <si>
    <t>EC-42-A</t>
  </si>
  <si>
    <t>EC-42-B</t>
  </si>
  <si>
    <t>EC-42-C</t>
  </si>
  <si>
    <t>EB-103</t>
  </si>
  <si>
    <t>EB-106</t>
  </si>
  <si>
    <t>EB-110</t>
  </si>
  <si>
    <t>EB-111</t>
  </si>
  <si>
    <t>EB-112</t>
  </si>
  <si>
    <t>EB-113</t>
  </si>
  <si>
    <t>EB-114</t>
  </si>
  <si>
    <t>EB-116</t>
  </si>
  <si>
    <t>EB-117</t>
  </si>
  <si>
    <t>EB-118</t>
  </si>
  <si>
    <t>EB-119</t>
  </si>
  <si>
    <t>EB-124</t>
  </si>
  <si>
    <t>EB-125-A</t>
  </si>
  <si>
    <t>EB-125-B</t>
  </si>
  <si>
    <t>EB-126</t>
  </si>
  <si>
    <t>EB-206</t>
  </si>
  <si>
    <t>EB-207-A</t>
  </si>
  <si>
    <t>EB-208</t>
  </si>
  <si>
    <t>EB-211</t>
  </si>
  <si>
    <t>EB-212</t>
  </si>
  <si>
    <t>EB-213</t>
  </si>
  <si>
    <t>EB-216</t>
  </si>
  <si>
    <t>EB-217</t>
  </si>
  <si>
    <t>EB-218</t>
  </si>
  <si>
    <t>EB-219</t>
  </si>
  <si>
    <t>EB-221</t>
  </si>
  <si>
    <t>EB-222</t>
  </si>
  <si>
    <t>EB-223</t>
  </si>
  <si>
    <t>1920 Ocean Technology</t>
  </si>
  <si>
    <t>EB-224</t>
  </si>
  <si>
    <t>Enclosed Read/Study</t>
  </si>
  <si>
    <t>EB-225</t>
  </si>
  <si>
    <t>EB-305</t>
  </si>
  <si>
    <t>EB-306</t>
  </si>
  <si>
    <t>EB-307</t>
  </si>
  <si>
    <t>EB-308</t>
  </si>
  <si>
    <t>EB-309-A</t>
  </si>
  <si>
    <t>EB-310-A</t>
  </si>
  <si>
    <t>EB-314</t>
  </si>
  <si>
    <t>EB-315</t>
  </si>
  <si>
    <t>Lab Prep (Part of 331)</t>
  </si>
  <si>
    <t>EB-316</t>
  </si>
  <si>
    <t>EB-319</t>
  </si>
  <si>
    <t>EB-320</t>
  </si>
  <si>
    <t>EB-321</t>
  </si>
  <si>
    <t>EB-322</t>
  </si>
  <si>
    <t>EB-323</t>
  </si>
  <si>
    <t>EB-324</t>
  </si>
  <si>
    <t>Storage lecture hall 301</t>
  </si>
  <si>
    <t>EB-326</t>
  </si>
  <si>
    <t>EB-328</t>
  </si>
  <si>
    <t>225 Special Class Lab Service</t>
  </si>
  <si>
    <t>EB-329</t>
  </si>
  <si>
    <t>EB-330</t>
  </si>
  <si>
    <t>EB-331</t>
  </si>
  <si>
    <t>EB-332</t>
  </si>
  <si>
    <t>EB-333</t>
  </si>
  <si>
    <t>EB-334</t>
  </si>
  <si>
    <t>CC-206</t>
  </si>
  <si>
    <t>CA-107</t>
  </si>
  <si>
    <t>CA-110</t>
  </si>
  <si>
    <t>CA-112</t>
  </si>
  <si>
    <t>CA-204</t>
  </si>
  <si>
    <t>CA-208</t>
  </si>
  <si>
    <t>CA-210</t>
  </si>
  <si>
    <t>CA-216</t>
  </si>
  <si>
    <t>DM-126</t>
  </si>
  <si>
    <t>DM-152-A</t>
  </si>
  <si>
    <t>DM-156</t>
  </si>
  <si>
    <t>Small Class Lab</t>
  </si>
  <si>
    <t>EB-101</t>
  </si>
  <si>
    <t>EB-109</t>
  </si>
  <si>
    <t>EB-215</t>
  </si>
  <si>
    <t>EB-311</t>
  </si>
  <si>
    <t>0410 Anatomy and Physiology</t>
  </si>
  <si>
    <t>81 FACULTY RESOURCE CENTER EC40</t>
  </si>
  <si>
    <t>EC-40-A</t>
  </si>
  <si>
    <t>EC-40-B</t>
  </si>
  <si>
    <t>EC-40-C</t>
  </si>
  <si>
    <t>EC-40-D</t>
  </si>
  <si>
    <t>EC-40-E</t>
  </si>
  <si>
    <t>EC-40-F</t>
  </si>
  <si>
    <t>Office Service (Supplies)</t>
  </si>
  <si>
    <t>EC-40-G</t>
  </si>
  <si>
    <t>EC-40-H</t>
  </si>
  <si>
    <t>EC-40-I</t>
  </si>
  <si>
    <t>Public Waiting</t>
  </si>
  <si>
    <t>82 SECURITY OFFICE EC41</t>
  </si>
  <si>
    <t>EC-410</t>
  </si>
  <si>
    <t>Dispatch Office</t>
  </si>
  <si>
    <t>EC-411</t>
  </si>
  <si>
    <t>EC-412</t>
  </si>
  <si>
    <t>EC-413</t>
  </si>
  <si>
    <t>Locker Room</t>
  </si>
  <si>
    <t>EC-414</t>
  </si>
  <si>
    <t>690 Locker Room</t>
  </si>
  <si>
    <t>EC-415</t>
  </si>
  <si>
    <t>EC-416</t>
  </si>
  <si>
    <t>Break Room/Conf</t>
  </si>
  <si>
    <t>EC-417</t>
  </si>
  <si>
    <t>Storage-Lockers</t>
  </si>
  <si>
    <t>EC-418</t>
  </si>
  <si>
    <t>EC-419</t>
  </si>
  <si>
    <t>EC-420</t>
  </si>
  <si>
    <t>EC-421</t>
  </si>
  <si>
    <t>ID Card Work Area</t>
  </si>
  <si>
    <t>EC-422</t>
  </si>
  <si>
    <t>Ticket</t>
  </si>
  <si>
    <t>86 STADIUM TICKET/SNACK BAR</t>
  </si>
  <si>
    <t>Snack Bar</t>
  </si>
  <si>
    <t>Covid Storage</t>
  </si>
  <si>
    <t>88 EAST CAMPUS CLASSROOM 05</t>
  </si>
  <si>
    <t>EC-5</t>
  </si>
  <si>
    <t>EB-335</t>
  </si>
  <si>
    <t>Office 1</t>
  </si>
  <si>
    <t>91 E CAMPUS OFFICE COMPLEX4</t>
  </si>
  <si>
    <t>HT-1-A</t>
  </si>
  <si>
    <t>Office 2</t>
  </si>
  <si>
    <t>HT-1-B</t>
  </si>
  <si>
    <t>Office 3</t>
  </si>
  <si>
    <t>HT-1-C</t>
  </si>
  <si>
    <t>Storage 4</t>
  </si>
  <si>
    <t>HT-1-D</t>
  </si>
  <si>
    <t>Office 5</t>
  </si>
  <si>
    <t>HT-1-E</t>
  </si>
  <si>
    <t>Office 6</t>
  </si>
  <si>
    <t>HT-1-F</t>
  </si>
  <si>
    <t>92 E CAMPUS OFFICE COMPLEX3</t>
  </si>
  <si>
    <t>HT-2-A</t>
  </si>
  <si>
    <t>HT-2-B</t>
  </si>
  <si>
    <t>HT-2-C</t>
  </si>
  <si>
    <t>Office 4</t>
  </si>
  <si>
    <t>HT-2-D</t>
  </si>
  <si>
    <t>HT-2-E</t>
  </si>
  <si>
    <t>HT-2-F</t>
  </si>
  <si>
    <t>93 SNACK BAR</t>
  </si>
  <si>
    <t>Student Success Center</t>
  </si>
  <si>
    <t>97 EAST CAMPUS CLASSROOM 04</t>
  </si>
  <si>
    <t>EC-4</t>
  </si>
  <si>
    <t>EC-4-A</t>
  </si>
  <si>
    <t>EC-4-B</t>
  </si>
  <si>
    <t>Basic Needs</t>
  </si>
  <si>
    <t>98 EAST CAMPUS CLASSROOM 14</t>
  </si>
  <si>
    <t>EC-14</t>
  </si>
  <si>
    <t>EC-14-A</t>
  </si>
  <si>
    <t>EC-14-B</t>
  </si>
  <si>
    <t>EC-14-C</t>
  </si>
  <si>
    <t>Food Pantry</t>
  </si>
  <si>
    <t>99 EAST CAMPUS CLASSROOM 15</t>
  </si>
  <si>
    <t>EC-15</t>
  </si>
  <si>
    <t>EC-15-A</t>
  </si>
  <si>
    <t>EC-15-B</t>
  </si>
  <si>
    <t>EC-15-C</t>
  </si>
  <si>
    <t>EC-15-D</t>
  </si>
  <si>
    <t>EC-15-E</t>
  </si>
  <si>
    <t>EC-15-F</t>
  </si>
  <si>
    <t>Total</t>
  </si>
  <si>
    <t>N/A</t>
  </si>
  <si>
    <t>Bake Shop (Campus Center) - BKSHOP</t>
  </si>
  <si>
    <t>Business/Communication Center - BC101</t>
  </si>
  <si>
    <t>Business/Communication Center - BC222</t>
  </si>
  <si>
    <t>Business/Communication Center - BC224</t>
  </si>
  <si>
    <t>Business/Communication Center - BC226</t>
  </si>
  <si>
    <t>Business/Communication Center - BC228</t>
  </si>
  <si>
    <t>Business/Communication Center - BC301</t>
  </si>
  <si>
    <t>Business/Communication Center - BC302</t>
  </si>
  <si>
    <t>Business/Communication Center - BC314</t>
  </si>
  <si>
    <t>Business/Communication Center - BCFORUM</t>
  </si>
  <si>
    <t>Campus Center - CC108</t>
  </si>
  <si>
    <t>Campus Center - CC122</t>
  </si>
  <si>
    <t>Drama/Music Complex (W Campus) - DM</t>
  </si>
  <si>
    <t>Drama/Music Complex (W Campus) - DM101</t>
  </si>
  <si>
    <t>Drama/Music Complex (W Campus) - DM105</t>
  </si>
  <si>
    <t>Drama/Music Complex (W Campus) - DM108</t>
  </si>
  <si>
    <t>Drama/Music Complex (W Campus) - DM109</t>
  </si>
  <si>
    <t>Drama/Music Complex (W Campus) - DM110</t>
  </si>
  <si>
    <t>Drama/Music Complex (W Campus) - DM130</t>
  </si>
  <si>
    <t>Drama/Music Complex (W Campus) - DM134</t>
  </si>
  <si>
    <t>Drama/Music Complex (W Campus) - DM139</t>
  </si>
  <si>
    <t>Drama/Music Complex (W Campus) - DM155</t>
  </si>
  <si>
    <t>Earth and Biological Sciences - EBS102</t>
  </si>
  <si>
    <t>Earth and Biological Sciences - EBS115</t>
  </si>
  <si>
    <t>Earth and Biological Sciences - EBS123</t>
  </si>
  <si>
    <t>Earth and Biological Sciences - EBS201</t>
  </si>
  <si>
    <t>Earth and Biological Sciences - EBS202</t>
  </si>
  <si>
    <t>Earth and Biological Sciences - EBS209</t>
  </si>
  <si>
    <t>Earth and Biological Sciences - EBS210</t>
  </si>
  <si>
    <t>Earth and Biological Sciences - EBS301</t>
  </si>
  <si>
    <t>Earth and Biological Sciences - EBS309</t>
  </si>
  <si>
    <t>Earth and Biological Sciences - EBS312</t>
  </si>
  <si>
    <t>Earth and Biological Sciences - EBS313</t>
  </si>
  <si>
    <t>Earth Science Off Campus field - FIELD</t>
  </si>
  <si>
    <t>East Campus Classrooms - ECC20</t>
  </si>
  <si>
    <t>East Campus Office Center 2 - ECOC-2</t>
  </si>
  <si>
    <t>Eastside Library - EASTLB</t>
  </si>
  <si>
    <t>Humanities Building - H102</t>
  </si>
  <si>
    <t>Humanities Building - H104</t>
  </si>
  <si>
    <t>Humanities Building - H107</t>
  </si>
  <si>
    <t>Humanities Building - H111</t>
  </si>
  <si>
    <t>Humanities Building - H219</t>
  </si>
  <si>
    <t>Humanities Building - H237</t>
  </si>
  <si>
    <t>Humanities Building - H240</t>
  </si>
  <si>
    <t>Humanities Building - H244</t>
  </si>
  <si>
    <t>Humanities Building - H245</t>
  </si>
  <si>
    <t>Humanities Building - H301</t>
  </si>
  <si>
    <t>Humanities Building - H302</t>
  </si>
  <si>
    <t>Humanities Building - H303</t>
  </si>
  <si>
    <t>Humanities Building - H305</t>
  </si>
  <si>
    <t>Humanities Building - H307</t>
  </si>
  <si>
    <t>Humanities Building - H328A</t>
  </si>
  <si>
    <t>Interdisciplinary Center - IDC106</t>
  </si>
  <si>
    <t>Interdisciplinary Center - IDC107</t>
  </si>
  <si>
    <t>Interdisciplinary Center - IDC111</t>
  </si>
  <si>
    <t>Interdisciplinary Center - IDC206</t>
  </si>
  <si>
    <t>Interdisciplinary Center - IDC207</t>
  </si>
  <si>
    <t>Interdisciplinary Center - IDC211</t>
  </si>
  <si>
    <t>Interdisciplinary Center - IDC215</t>
  </si>
  <si>
    <t>Interdisciplinary Center - IDC216</t>
  </si>
  <si>
    <t>Interdisciplinary Center - IDC217</t>
  </si>
  <si>
    <t>Interdisciplinary Center - IDC218</t>
  </si>
  <si>
    <t>Interdisciplinary Center - IDC220</t>
  </si>
  <si>
    <t>Interdisciplinary Center - IDC221</t>
  </si>
  <si>
    <t>Interdisciplinary Center - IDC222</t>
  </si>
  <si>
    <t>Interdisciplinary Center - IDC223</t>
  </si>
  <si>
    <t>La Playa Stadium               - LPLAYA</t>
  </si>
  <si>
    <t>La Playa Stadium               - LPLAYAFIELD</t>
  </si>
  <si>
    <t>Learning Resource Center - LRC111</t>
  </si>
  <si>
    <t>Life Fitness Center - LFC</t>
  </si>
  <si>
    <t>MacDougall Admin Center - A160</t>
  </si>
  <si>
    <t>MacDougall Admin Center - A161</t>
  </si>
  <si>
    <t>MacDougall Admin Center - A162</t>
  </si>
  <si>
    <t>MacDougall Admin Center - A171</t>
  </si>
  <si>
    <t>MacDougall Admin Center - A172</t>
  </si>
  <si>
    <t>MacDougall Admin Center - A173</t>
  </si>
  <si>
    <t>MacDougall Admin Center - A181</t>
  </si>
  <si>
    <t>MacDougall Admin Center - A211</t>
  </si>
  <si>
    <t>MacDougall Admin Center - A217</t>
  </si>
  <si>
    <t>MacDougall Admin Center - A243</t>
  </si>
  <si>
    <t>MacDougall Admin Center - A273</t>
  </si>
  <si>
    <t>Marine Technologies Building - MDT</t>
  </si>
  <si>
    <t>Marine Technologies Building - MTBLDG</t>
  </si>
  <si>
    <t>No Room Assigned at this time - TBA</t>
  </si>
  <si>
    <t>Occupational Education Bldg - OE12</t>
  </si>
  <si>
    <t>Occupational Education Bldg - OE16</t>
  </si>
  <si>
    <t>Occupational Education Bldg - OE182</t>
  </si>
  <si>
    <t>Occupational Education Bldg - OE184</t>
  </si>
  <si>
    <t>Online Class - ONLINE</t>
  </si>
  <si>
    <t>Pershing Park - PERPRK</t>
  </si>
  <si>
    <t>Physical Science Building - PS101</t>
  </si>
  <si>
    <t>Physical Science Building - PS116</t>
  </si>
  <si>
    <t>Physical Science Building - PS117</t>
  </si>
  <si>
    <t>Physical Science Building - PS128</t>
  </si>
  <si>
    <t>Physical Science Building - PS130</t>
  </si>
  <si>
    <t>Physical Science Building - PS208</t>
  </si>
  <si>
    <t>Physical Science Building - PS209</t>
  </si>
  <si>
    <t>Physical Science Building - PS214</t>
  </si>
  <si>
    <t>Physical Science Building - PS219</t>
  </si>
  <si>
    <t>SBCC E Campus LifeS/Chumash - LCP</t>
  </si>
  <si>
    <t>Sports Pavilion - PE101</t>
  </si>
  <si>
    <t>Sports Pavilion - PE101B</t>
  </si>
  <si>
    <t>Sports Pavilion - PE113</t>
  </si>
  <si>
    <t>Sports Pavilion - PE114</t>
  </si>
  <si>
    <t>Sports Pavilion - PE215</t>
  </si>
  <si>
    <t>Sports Pavilion - PE216</t>
  </si>
  <si>
    <t>Sports Pavilion - PE217</t>
  </si>
  <si>
    <t>University of California - SB - UCSB</t>
  </si>
  <si>
    <t>West Campus Classroom Building - WCC102</t>
  </si>
  <si>
    <t>West Campus Classroom Building - WCC103</t>
  </si>
  <si>
    <t>West Campus Classroom Building - WCC105</t>
  </si>
  <si>
    <t>West Campus Classroom Building - WCC106</t>
  </si>
  <si>
    <t>West Campus Classroom Building - WCC117</t>
  </si>
  <si>
    <t>West Campus Classroom Building - WCC118</t>
  </si>
  <si>
    <t>West Campus Classroom Building - WCC119</t>
  </si>
  <si>
    <t>West Campus Classroom Building - WCC120</t>
  </si>
  <si>
    <t>West Campus Classroom Building - WCC121</t>
  </si>
  <si>
    <t>West Campus Classroom Building - WCC202</t>
  </si>
  <si>
    <t>West Campus Classroom Building - WCC203</t>
  </si>
  <si>
    <t>West Campus Classroom Building - WCC204</t>
  </si>
  <si>
    <t>West Campus Classroom Building - WCC205</t>
  </si>
  <si>
    <t>West Campus Classroom Building - WCC216</t>
  </si>
  <si>
    <t>West Campus Classroom Building - WCC303</t>
  </si>
  <si>
    <t>West Campus Classroom Building - WCC304</t>
  </si>
  <si>
    <t>West Campus Classroom Building - WCC305</t>
  </si>
  <si>
    <t>West Campus Classroom Building - WCC306</t>
  </si>
  <si>
    <t>West Campus Classroom Building - WCC307</t>
  </si>
  <si>
    <t>Row Labels</t>
  </si>
  <si>
    <t>Humanities Building - H304</t>
  </si>
  <si>
    <t>Humanities Building - H306</t>
  </si>
  <si>
    <t>Interdisciplinary Center - IDC209</t>
  </si>
  <si>
    <t>MacDougall Admin Center - A174</t>
  </si>
  <si>
    <t>MacDougall Admin Center - A180</t>
  </si>
  <si>
    <t>MacDougall Admin Center - A277</t>
  </si>
  <si>
    <t>West Campus Classroom Building - WCC104</t>
  </si>
  <si>
    <t>Grand Total</t>
  </si>
  <si>
    <t>ROOM_TYPE</t>
  </si>
  <si>
    <t>Column Labels</t>
  </si>
  <si>
    <t>Laboratory</t>
  </si>
  <si>
    <t>(Multiple Items)</t>
  </si>
  <si>
    <t>Total Rooms</t>
  </si>
  <si>
    <t>Unused Rooms</t>
  </si>
  <si>
    <t>110 Classroom Hours</t>
  </si>
  <si>
    <t>210 Class Lab Hours</t>
  </si>
  <si>
    <t>24 START</t>
  </si>
  <si>
    <t>24 END</t>
  </si>
  <si>
    <t>8:30</t>
  </si>
  <si>
    <t>13:30</t>
  </si>
  <si>
    <t>8:00</t>
  </si>
  <si>
    <t>9:05</t>
  </si>
  <si>
    <t>15:00</t>
  </si>
  <si>
    <t>16:05</t>
  </si>
  <si>
    <t>10:30</t>
  </si>
  <si>
    <t>14:00</t>
  </si>
  <si>
    <t>9:35</t>
  </si>
  <si>
    <t>11:10</t>
  </si>
  <si>
    <t>12:45</t>
  </si>
  <si>
    <t>18:00</t>
  </si>
  <si>
    <t>14:20</t>
  </si>
  <si>
    <t>17:30</t>
  </si>
  <si>
    <t>15:10</t>
  </si>
  <si>
    <t>10:40</t>
  </si>
  <si>
    <t>9:30</t>
  </si>
  <si>
    <t>12:00</t>
  </si>
  <si>
    <t>10:35</t>
  </si>
  <si>
    <t>13:00</t>
  </si>
  <si>
    <t>17:00</t>
  </si>
  <si>
    <t>15:15</t>
  </si>
  <si>
    <t>16:15</t>
  </si>
  <si>
    <t>9:00</t>
  </si>
  <si>
    <t>10:00</t>
  </si>
  <si>
    <t>10:05</t>
  </si>
  <si>
    <t>12:30</t>
  </si>
  <si>
    <t>13:25</t>
  </si>
  <si>
    <t>18:10</t>
  </si>
  <si>
    <t>7:30</t>
  </si>
  <si>
    <t>10:10</t>
  </si>
  <si>
    <t>14:05</t>
  </si>
  <si>
    <t>10:15</t>
  </si>
  <si>
    <t>12:50</t>
  </si>
  <si>
    <t>10:45</t>
  </si>
  <si>
    <t>14:15</t>
  </si>
  <si>
    <t>9:15</t>
  </si>
  <si>
    <t>15:55</t>
  </si>
  <si>
    <t>18:55</t>
  </si>
  <si>
    <t>19:00</t>
  </si>
  <si>
    <t>19:35</t>
  </si>
  <si>
    <t>13:50</t>
  </si>
  <si>
    <t>13:10</t>
  </si>
  <si>
    <t>12:15</t>
  </si>
  <si>
    <t>16:00</t>
  </si>
  <si>
    <t>17:05</t>
  </si>
  <si>
    <t>11:05</t>
  </si>
  <si>
    <t>14:30</t>
  </si>
  <si>
    <t>7:50</t>
  </si>
  <si>
    <t>7:15</t>
  </si>
  <si>
    <t>9:40</t>
  </si>
  <si>
    <t>14:40</t>
  </si>
  <si>
    <t>5:00</t>
  </si>
  <si>
    <t>11:15</t>
  </si>
  <si>
    <t>12:40</t>
  </si>
  <si>
    <t>12:05</t>
  </si>
  <si>
    <t>15:30</t>
  </si>
  <si>
    <t>19:05</t>
  </si>
  <si>
    <t>12:35</t>
  </si>
  <si>
    <t>19:10</t>
  </si>
  <si>
    <t>14:55</t>
  </si>
  <si>
    <t>18:35</t>
  </si>
  <si>
    <t>11:45</t>
  </si>
  <si>
    <t>13:20</t>
  </si>
  <si>
    <t>18:30</t>
  </si>
  <si>
    <t>20:00</t>
  </si>
  <si>
    <t>9:20</t>
  </si>
  <si>
    <t>11:30</t>
  </si>
  <si>
    <t>14:10</t>
  </si>
  <si>
    <t>12:10</t>
  </si>
  <si>
    <t>11:00</t>
  </si>
  <si>
    <t>9:55</t>
  </si>
  <si>
    <t>16:30</t>
  </si>
  <si>
    <t>8:55</t>
  </si>
  <si>
    <t>17:35</t>
  </si>
  <si>
    <t>7:00</t>
  </si>
  <si>
    <t>14:45</t>
  </si>
  <si>
    <t>19:55</t>
  </si>
  <si>
    <t>17:15</t>
  </si>
  <si>
    <t>19:50</t>
  </si>
  <si>
    <t>11:25</t>
  </si>
  <si>
    <t>19:20</t>
  </si>
  <si>
    <t>14:35</t>
  </si>
  <si>
    <t>10:50</t>
  </si>
  <si>
    <t>19:15</t>
  </si>
  <si>
    <t>11:20</t>
  </si>
  <si>
    <t>9:25</t>
  </si>
  <si>
    <t>18:15</t>
  </si>
  <si>
    <t>13:15</t>
  </si>
  <si>
    <t>13:35</t>
  </si>
  <si>
    <t>11:55</t>
  </si>
  <si>
    <t>20:10</t>
  </si>
  <si>
    <t>9:10</t>
  </si>
  <si>
    <t>15:50</t>
  </si>
  <si>
    <t>8:15</t>
  </si>
  <si>
    <t>12:25</t>
  </si>
  <si>
    <t>12:55</t>
  </si>
  <si>
    <t>11:35</t>
  </si>
  <si>
    <t>10:20</t>
  </si>
  <si>
    <t>7:45</t>
  </si>
  <si>
    <t>13:40</t>
  </si>
  <si>
    <t>9:50</t>
  </si>
  <si>
    <t>13:45</t>
  </si>
  <si>
    <t>9:45</t>
  </si>
  <si>
    <t>18:25</t>
  </si>
  <si>
    <t>18:45</t>
  </si>
  <si>
    <t>17:45</t>
  </si>
  <si>
    <t>10:55</t>
  </si>
  <si>
    <t>20:30</t>
  </si>
  <si>
    <t>20:15</t>
  </si>
  <si>
    <t>18:50</t>
  </si>
  <si>
    <t>16:10</t>
  </si>
  <si>
    <t>15:45</t>
  </si>
  <si>
    <t>8:50</t>
  </si>
  <si>
    <t>16:50</t>
  </si>
  <si>
    <t>11:50</t>
  </si>
  <si>
    <t>14:50</t>
  </si>
  <si>
    <t>8:20</t>
  </si>
  <si>
    <t>10:25</t>
  </si>
  <si>
    <t>10:34</t>
  </si>
  <si>
    <t>11:40</t>
  </si>
  <si>
    <t>13:05</t>
  </si>
  <si>
    <t>12:20</t>
  </si>
  <si>
    <t>15:20</t>
  </si>
  <si>
    <t>14:25</t>
  </si>
  <si>
    <t>13:55</t>
  </si>
  <si>
    <t>16:45</t>
  </si>
  <si>
    <t>15:35</t>
  </si>
  <si>
    <t>15:05</t>
  </si>
  <si>
    <t>18:40</t>
  </si>
  <si>
    <t>16:25</t>
  </si>
  <si>
    <t>16:35</t>
  </si>
  <si>
    <t>16:20</t>
  </si>
  <si>
    <t>15:40</t>
  </si>
  <si>
    <t>15:25</t>
  </si>
  <si>
    <t>17:10</t>
  </si>
  <si>
    <t>17:20</t>
  </si>
  <si>
    <t>16:55</t>
  </si>
  <si>
    <t>17:55</t>
  </si>
  <si>
    <t>17:50</t>
  </si>
  <si>
    <t>18:05</t>
  </si>
  <si>
    <t>17:25</t>
  </si>
  <si>
    <t>19:30</t>
  </si>
  <si>
    <t>19:25</t>
  </si>
  <si>
    <t>22:00</t>
  </si>
  <si>
    <t>18:20</t>
  </si>
  <si>
    <t>19:45</t>
  </si>
  <si>
    <t>20:35</t>
  </si>
  <si>
    <t>21:35</t>
  </si>
  <si>
    <t>19:40</t>
  </si>
  <si>
    <t>20:45</t>
  </si>
  <si>
    <t>21:05</t>
  </si>
  <si>
    <t>21:00</t>
  </si>
  <si>
    <t>20:05</t>
  </si>
  <si>
    <t>20:20</t>
  </si>
  <si>
    <t>20:25</t>
  </si>
  <si>
    <t>21:15</t>
  </si>
  <si>
    <t>22:05</t>
  </si>
  <si>
    <t>21:50</t>
  </si>
  <si>
    <t>20:50</t>
  </si>
  <si>
    <t>21:20</t>
  </si>
  <si>
    <t>20:55</t>
  </si>
  <si>
    <t>22:35</t>
  </si>
  <si>
    <t>21:30</t>
  </si>
  <si>
    <t>21:45</t>
  </si>
  <si>
    <t>DAYS</t>
  </si>
  <si>
    <t>TWF</t>
  </si>
  <si>
    <t>MTWRF</t>
  </si>
  <si>
    <t>MTWF</t>
  </si>
  <si>
    <t>MW</t>
  </si>
  <si>
    <t>TR</t>
  </si>
  <si>
    <t>WR</t>
  </si>
  <si>
    <t>TRF</t>
  </si>
  <si>
    <t>MTWR</t>
  </si>
  <si>
    <t>MWF</t>
  </si>
  <si>
    <t>WF</t>
  </si>
  <si>
    <t>SU</t>
  </si>
  <si>
    <t>MTR</t>
  </si>
  <si>
    <t>RF</t>
  </si>
  <si>
    <t>MR</t>
  </si>
  <si>
    <t>TWR</t>
  </si>
  <si>
    <t>WRF</t>
  </si>
  <si>
    <t>MF</t>
  </si>
  <si>
    <t>TWRF</t>
  </si>
  <si>
    <t>MWR</t>
  </si>
  <si>
    <t/>
  </si>
  <si>
    <t>WEEKLY HOURS</t>
  </si>
  <si>
    <t>WEEKS</t>
  </si>
  <si>
    <t>(blank)</t>
  </si>
  <si>
    <t>DAILY HOURS</t>
  </si>
  <si>
    <t>Sum of WEEKLY HOURS</t>
  </si>
  <si>
    <t>Standard</t>
  </si>
  <si>
    <t>Total Hours</t>
  </si>
  <si>
    <t>Availabe Room Count</t>
  </si>
  <si>
    <t>Scheduled Room Count</t>
  </si>
  <si>
    <t>Facilities Team Notes</t>
  </si>
  <si>
    <t>Available Weekly Hours</t>
  </si>
  <si>
    <t>Scheduled Weekly Hours</t>
  </si>
  <si>
    <t>.</t>
  </si>
  <si>
    <t>Rooms Total</t>
  </si>
  <si>
    <t>FCI Notes</t>
  </si>
  <si>
    <t>Seismic Condition</t>
  </si>
  <si>
    <t>Seismic Condition Notes</t>
  </si>
  <si>
    <t>AVAILABLE ROOMS AND HOURS</t>
  </si>
  <si>
    <t>Total ASF</t>
  </si>
  <si>
    <t>2 BUSINESS COMM. Classrooms</t>
  </si>
  <si>
    <t>4 CAMPUS CENTER Classroom</t>
  </si>
  <si>
    <t>7 DRAMA/MUSIC Classroom</t>
  </si>
  <si>
    <t>8 EARTH + BIO SCIENCE Classrooms</t>
  </si>
  <si>
    <t>12 HUMANITIES Classrooms</t>
  </si>
  <si>
    <t>13 INTERDISCIPLINARY Classrooms</t>
  </si>
  <si>
    <t>1 ADMINISTRATION Classrooms</t>
  </si>
  <si>
    <t>17 OCCUPATIONAL EDUC Classrooms</t>
  </si>
  <si>
    <t>19 PHYSICAL SCIENCE Classrooms</t>
  </si>
  <si>
    <t>Lecture Hours</t>
  </si>
  <si>
    <t>Lab Hours</t>
  </si>
  <si>
    <t>18 PHYSICAL EDUCATION Classrooms</t>
  </si>
  <si>
    <t>120 WEST CAMPUS CENTER Classrooms</t>
  </si>
  <si>
    <t>Group10</t>
  </si>
  <si>
    <t>Group11</t>
  </si>
  <si>
    <t>Group12</t>
  </si>
  <si>
    <t>Group13</t>
  </si>
  <si>
    <t>Group14</t>
  </si>
  <si>
    <t>Group15</t>
  </si>
  <si>
    <t>2 BUSINESS COMM. Class Labs</t>
  </si>
  <si>
    <t>Accounting-050200</t>
  </si>
  <si>
    <t>Anthropology-220200</t>
  </si>
  <si>
    <t xml:space="preserve">Hospitality-130700 </t>
  </si>
  <si>
    <t>Horticulture-010900</t>
  </si>
  <si>
    <t xml:space="preserve">Oceangraphy-191900 </t>
  </si>
  <si>
    <t>Film Studies-061200</t>
  </si>
  <si>
    <t xml:space="preserve">Gerontology-130900 </t>
  </si>
  <si>
    <t>Study Skills-493014</t>
  </si>
  <si>
    <t xml:space="preserve">Photography-101100 </t>
  </si>
  <si>
    <t xml:space="preserve">Real Estate-051100 </t>
  </si>
  <si>
    <t>Zoology, General-040700</t>
  </si>
  <si>
    <t>Biology, General-040100</t>
  </si>
  <si>
    <t xml:space="preserve">Botany, General-040200 </t>
  </si>
  <si>
    <t>Creative Writing-150700</t>
  </si>
  <si>
    <t xml:space="preserve">Film Production-061220 </t>
  </si>
  <si>
    <t>Health Education-083700</t>
  </si>
  <si>
    <t>Other Humanities-159900</t>
  </si>
  <si>
    <t>Commercial Music-100500</t>
  </si>
  <si>
    <t>Physics, General-190200</t>
  </si>
  <si>
    <t xml:space="preserve">Other Education-089900 </t>
  </si>
  <si>
    <t>General Work Experience-493200</t>
  </si>
  <si>
    <t>Painting and Drawing-100210</t>
  </si>
  <si>
    <t xml:space="preserve">Business Management-050600 </t>
  </si>
  <si>
    <t>Computer Programming-070710</t>
  </si>
  <si>
    <t xml:space="preserve">Computer Networking-070810 </t>
  </si>
  <si>
    <t>Speech Communication-150600</t>
  </si>
  <si>
    <t>Interpersonal Skills-493011</t>
  </si>
  <si>
    <t xml:space="preserve">Psychology, General-200100 </t>
  </si>
  <si>
    <t xml:space="preserve">Drafting Technology-095300 </t>
  </si>
  <si>
    <t>Infants and Toddlers-130590</t>
  </si>
  <si>
    <t xml:space="preserve">Banking and Finance-050400 </t>
  </si>
  <si>
    <t>Mathematics, General-170100</t>
  </si>
  <si>
    <t xml:space="preserve">Applied Photography-101200 </t>
  </si>
  <si>
    <t>Automotive Technology-094800</t>
  </si>
  <si>
    <t>Preshool Age Children-130540</t>
  </si>
  <si>
    <t>Environmental Studies-030200</t>
  </si>
  <si>
    <t>Radiologic Technology-122500</t>
  </si>
  <si>
    <t>Comparative Literature-150300</t>
  </si>
  <si>
    <t>Architectural Drafting-095310</t>
  </si>
  <si>
    <t>Graphic Art and Design-103000</t>
  </si>
  <si>
    <t>Electronic Game Design-061420</t>
  </si>
  <si>
    <t>Sales and Salesmanship-050940</t>
  </si>
  <si>
    <t>Other Foreign Languages-119900</t>
  </si>
  <si>
    <t>Business Administration-050500</t>
  </si>
  <si>
    <t>Library Science, General-160100</t>
  </si>
  <si>
    <t>Administration of Justice-210500</t>
  </si>
  <si>
    <t>Other Biological Sciences-049900</t>
  </si>
  <si>
    <t>Computer Systems Analysis-070730</t>
  </si>
  <si>
    <t>Cosmetology and Barbering-300700</t>
  </si>
  <si>
    <t>Health Information Coding-122310</t>
  </si>
  <si>
    <t>Library Technician (Aide)-160200</t>
  </si>
  <si>
    <t>Intercollegiate Athletics-083550</t>
  </si>
  <si>
    <t>Emergency Medical Services-125000</t>
  </si>
  <si>
    <t>Film History and Criticism-061210</t>
  </si>
  <si>
    <t>Marketing and Distribution-050900</t>
  </si>
  <si>
    <t>Physical Sciences, General-190100</t>
  </si>
  <si>
    <t>Health Occupations, General-120100</t>
  </si>
  <si>
    <t>Computer Science (Transfer)-070600</t>
  </si>
  <si>
    <t>Job Seeking/Changing Skills-493012</t>
  </si>
  <si>
    <t>Licensed Vocational Nursing-123020</t>
  </si>
  <si>
    <t>Computer Information Systems-070200</t>
  </si>
  <si>
    <t>Diving and Underwater Safety-095910</t>
  </si>
  <si>
    <t>Health Information Technology-122300</t>
  </si>
  <si>
    <t>Computer Software Development-070700</t>
  </si>
  <si>
    <t>Electro-Mechanical Technology-093500</t>
  </si>
  <si>
    <t>Other Business and Management-059900</t>
  </si>
  <si>
    <t>Construction Crafts Technology-095200</t>
  </si>
  <si>
    <t>Parenting and Family Education-130560</t>
  </si>
  <si>
    <t>Business and Commerce, General-050100</t>
  </si>
  <si>
    <t>Website Design and Development-061430</t>
  </si>
  <si>
    <t>E-Commerce (Business emphasis)-050970</t>
  </si>
  <si>
    <t>Information Technology, General-070100</t>
  </si>
  <si>
    <t>Career Guidance and Orientation-493010</t>
  </si>
  <si>
    <t>E-Commerce (Technology emphasis)-070910</t>
  </si>
  <si>
    <t>Landscape Design and Maintenance-010910</t>
  </si>
  <si>
    <t>International Business and Trade-050800</t>
  </si>
  <si>
    <t>Alcohol and Controlled Substances-210440</t>
  </si>
  <si>
    <t>Media and Communications, General-060100</t>
  </si>
  <si>
    <t>Interior Design and Merchandising-130200</t>
  </si>
  <si>
    <t>Physical Fitness and Body Movement-083510</t>
  </si>
  <si>
    <t>Legal and Community Interpretation-214000</t>
  </si>
  <si>
    <t>Nutrition, Foods, and Culinary Arts-130600</t>
  </si>
  <si>
    <t>Computer Infrastructure and Support-070800</t>
  </si>
  <si>
    <t>Electronics and Electric Technology-093400</t>
  </si>
  <si>
    <t>Athletic Training and Sports Medicine-122800</t>
  </si>
  <si>
    <t>Computer Graphics and Digital Imagery-061460</t>
  </si>
  <si>
    <t>English as a Second Language - Writing-493084</t>
  </si>
  <si>
    <t>English as a Second Language - Reading-493085</t>
  </si>
  <si>
    <t>Management Development and Supervision-050630</t>
  </si>
  <si>
    <t>English as a Second Language - Integrated-493087</t>
  </si>
  <si>
    <t>Child Development/Early Care and Education-130500</t>
  </si>
  <si>
    <t>Restaurant and Food Services and Management-130710</t>
  </si>
  <si>
    <t>Health Professions, Transfer Core Curriculum-126000</t>
  </si>
  <si>
    <t>Secondary Education (Grades 9-12) and G.E.D.-493062</t>
  </si>
  <si>
    <t>Television (including combined TV/Film/Video)-060420</t>
  </si>
  <si>
    <t>Office Technology/Office Computer Applications-051400</t>
  </si>
  <si>
    <t>Engineering, General (requires Calculus) (Transfer)-090100</t>
  </si>
  <si>
    <t>Art-100200</t>
  </si>
  <si>
    <t xml:space="preserve">Medical Assisting-120800 </t>
  </si>
  <si>
    <t>Arabic-111200</t>
  </si>
  <si>
    <t>Fine Arts, General-100100</t>
  </si>
  <si>
    <t>Ethnic Studies-220300</t>
  </si>
  <si>
    <t xml:space="preserve">Culinary Arts-130630 </t>
  </si>
  <si>
    <t>Chemistry, General-190500</t>
  </si>
  <si>
    <t xml:space="preserve">Chinese-110700 </t>
  </si>
  <si>
    <t xml:space="preserve">Sculpture-100220 </t>
  </si>
  <si>
    <t xml:space="preserve">Jewelry-100910 </t>
  </si>
  <si>
    <t>Applied Design-100900</t>
  </si>
  <si>
    <t>Ceramics-100230</t>
  </si>
  <si>
    <t>Classics-150400</t>
  </si>
  <si>
    <t xml:space="preserve">Music-100400 </t>
  </si>
  <si>
    <t xml:space="preserve">Dramatic Arts-100700 </t>
  </si>
  <si>
    <t xml:space="preserve">Economics-220400 </t>
  </si>
  <si>
    <t>Education, General-080100</t>
  </si>
  <si>
    <t xml:space="preserve">Reading-152000 </t>
  </si>
  <si>
    <t xml:space="preserve">English-150100 </t>
  </si>
  <si>
    <t xml:space="preserve">Engineering Technology, General (requires Trigonometry)-092400 </t>
  </si>
  <si>
    <t xml:space="preserve">Geology-191400 </t>
  </si>
  <si>
    <t xml:space="preserve">Astronomy-191100 </t>
  </si>
  <si>
    <t xml:space="preserve">Geography-220600 </t>
  </si>
  <si>
    <t xml:space="preserve">Earth Science-193000 </t>
  </si>
  <si>
    <t xml:space="preserve">English as a Second Language - Listening and Speaking-493086 </t>
  </si>
  <si>
    <t>Vocational ESL-493100</t>
  </si>
  <si>
    <t>French-110200</t>
  </si>
  <si>
    <t xml:space="preserve">Digital Media-061400 </t>
  </si>
  <si>
    <t>German-110300</t>
  </si>
  <si>
    <t xml:space="preserve">Political Science-220700 </t>
  </si>
  <si>
    <t xml:space="preserve">History-220500 </t>
  </si>
  <si>
    <t xml:space="preserve">Fashion-130300 </t>
  </si>
  <si>
    <t>Fashion Production-130330</t>
  </si>
  <si>
    <t xml:space="preserve">Italian-110400 </t>
  </si>
  <si>
    <t>Japanese-110800</t>
  </si>
  <si>
    <t>Journalism-060200</t>
  </si>
  <si>
    <t xml:space="preserve">Asian, South Asian, and Pacific Islands (Chinese and Japanese excluded)-111700 </t>
  </si>
  <si>
    <t>Korean-111730</t>
  </si>
  <si>
    <t>Multimedia-061410</t>
  </si>
  <si>
    <t xml:space="preserve">Animation-061440 </t>
  </si>
  <si>
    <t xml:space="preserve">Marine Technology-095900 </t>
  </si>
  <si>
    <t>Registered Nursing-123010</t>
  </si>
  <si>
    <t xml:space="preserve">Academic Guidance-493013 </t>
  </si>
  <si>
    <t>Physical Education-083500</t>
  </si>
  <si>
    <t xml:space="preserve">Dance-100800 </t>
  </si>
  <si>
    <t>Coaching-083560</t>
  </si>
  <si>
    <t>Philosophy-150900</t>
  </si>
  <si>
    <t xml:space="preserve">Sociology-220800 </t>
  </si>
  <si>
    <t xml:space="preserve">Spanish-110500 </t>
  </si>
  <si>
    <t xml:space="preserve">Technical Theater-100600 </t>
  </si>
  <si>
    <t>TOPS_CODE</t>
  </si>
  <si>
    <t>Year Built</t>
  </si>
  <si>
    <t>FCI</t>
  </si>
  <si>
    <t>1939, Renovation in 1999</t>
  </si>
  <si>
    <t>Seismic Risk Group 1A</t>
  </si>
  <si>
    <t>More in-depth analysis is strongly recommended
FEMA Score of 0.4</t>
  </si>
  <si>
    <t>2 - Ranked in fair condition.  Needs Mechanical attention, in progress of replacing HVAC / Chiller Units</t>
  </si>
  <si>
    <t>More in-depth analysis is strongly recommended
FEMA Score of 0.8</t>
  </si>
  <si>
    <t xml:space="preserve">3 - Moderate Improvements required.  </t>
  </si>
  <si>
    <t>Not Reviewed
As Builts were not available to the Survey Team</t>
  </si>
  <si>
    <t xml:space="preserve">2 - Fair Condition </t>
  </si>
  <si>
    <t>1991, Renovations in 2013/2015</t>
  </si>
  <si>
    <t>Seismic Risk Group 2A</t>
  </si>
  <si>
    <t>Lower Priority for Assessment 
FEMA Score of 1.1</t>
  </si>
  <si>
    <t>4 - Building in need of Major Repair.  No A/C within building
Antioch University currently (2023-2024) rents rooms in this building</t>
  </si>
  <si>
    <t>Seismic Risk Group 1B</t>
  </si>
  <si>
    <t>4 - Building in need of Major Repair</t>
  </si>
  <si>
    <t>1965, Renovation in 1971</t>
  </si>
  <si>
    <t>More in-depth analysis is strongly recommended
FEMA Score of 0.5</t>
  </si>
  <si>
    <t>5 - Building has major deficiencies</t>
  </si>
  <si>
    <t>1965, Renovation in 1979</t>
  </si>
  <si>
    <t xml:space="preserve">Seismic Performance Level V
"No immediate seismic safety hazards, safe to occupy the building, the ASCE 41 evaluation has revealed several seismic deficiencies that will impact the seismic performance of the building"
</t>
  </si>
  <si>
    <r>
      <t xml:space="preserve">A </t>
    </r>
    <r>
      <rPr>
        <b/>
        <sz val="11"/>
        <color theme="1"/>
        <rFont val="Calibri"/>
        <family val="2"/>
        <scheme val="minor"/>
      </rPr>
      <t xml:space="preserve">Tier 1 Evaluation </t>
    </r>
    <r>
      <rPr>
        <sz val="11"/>
        <color theme="1"/>
        <rFont val="Calibri"/>
        <family val="2"/>
        <scheme val="minor"/>
      </rPr>
      <t>was completed to identify potential seismic deficiencies based on prescriptive checklists and quick calculations.  
Preliminary estimate of probably construction cost to mitigate seismic deficiencies Identified by Tier 1 Screening is approximately 5.96M (May 2022)</t>
    </r>
  </si>
  <si>
    <t xml:space="preserve">4 - Building in need of Major Repair, Currently replacing some fume hoods </t>
  </si>
  <si>
    <t>1991, Renovation in 2001</t>
  </si>
  <si>
    <t>3 - Moderate Improvements required.  
Unique attributes include the Scheinfeld Center for Entrepreneurship 
Antioch University currently (2023-2024) rents rooms in this building</t>
  </si>
  <si>
    <t>1965, Renovation in 1975</t>
  </si>
  <si>
    <t>More in-depth analysis is strongly recommended
FEMA Score of 0.3</t>
  </si>
  <si>
    <t>1977, Renovation in 2011</t>
  </si>
  <si>
    <t>More in-depth analysis is strongly recommended
FEMA Score of 1.1</t>
  </si>
  <si>
    <t xml:space="preserve">3 - Moderate Improvements required.  Replacing HVAC units for the building
Through Interviews, comments were made regarding new roof leaks and internal gutter system challenges during the Spring 2024 Storms. </t>
  </si>
  <si>
    <t>1970, Renonvation in 2002</t>
  </si>
  <si>
    <t>Seismic Risk Group 3</t>
  </si>
  <si>
    <t>No further analysis required</t>
  </si>
  <si>
    <t>FEMA Score of 2.6</t>
  </si>
  <si>
    <t>STUDENT CONTACT HOURS</t>
  </si>
  <si>
    <t>Sum of STUDENT CONTACT HOURS</t>
  </si>
  <si>
    <t>Weekly Contact Hours</t>
  </si>
  <si>
    <t>FALL FTES</t>
  </si>
  <si>
    <t>CHEM 102</t>
  </si>
  <si>
    <t>Chemistry, General-190501</t>
  </si>
  <si>
    <t>8:01</t>
  </si>
  <si>
    <t>9:21</t>
  </si>
  <si>
    <t>K00436777</t>
  </si>
  <si>
    <t>PS102</t>
  </si>
  <si>
    <t>111 Classroom</t>
  </si>
  <si>
    <t>ACCT 241</t>
  </si>
  <si>
    <t>Accounting-050201</t>
  </si>
  <si>
    <t>15:11</t>
  </si>
  <si>
    <t>17:01</t>
  </si>
  <si>
    <t>K00962911</t>
  </si>
  <si>
    <t>BC227</t>
  </si>
  <si>
    <t>Fall FTES</t>
  </si>
  <si>
    <t>Building</t>
  </si>
  <si>
    <t>Humanities Building - H112</t>
  </si>
  <si>
    <t>Humanities Building - H204</t>
  </si>
  <si>
    <t>Humanities Building - H221</t>
  </si>
  <si>
    <t>Interdisciplinary Center - IDC109</t>
  </si>
  <si>
    <t>West Campus Classroom Building - WCC302</t>
  </si>
  <si>
    <t>Total Weekly Hours</t>
  </si>
  <si>
    <t>(All)</t>
  </si>
  <si>
    <t>Total Student Contact Hours</t>
  </si>
  <si>
    <t>18 PYHSICAL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</si>
</sst>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h]:mm"/>
    <numFmt numFmtId="166" formatCode="#,##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7C8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33">
    <xf numFmtId="0" fontId="0" fillId="0" borderId="0" xfId="0"/>
    <xf numFmtId="14" fontId="0" fillId="0" borderId="0" xfId="0" applyNumberFormat="1"/>
    <xf numFmtId="0" fontId="2" fillId="0" borderId="0" xfId="1" applyFont="1" applyAlignment="1">
      <alignment horizontal="left" vertical="top" wrapText="1"/>
    </xf>
    <xf numFmtId="0" fontId="1" fillId="0" borderId="0" xfId="1"/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1" xfId="1" applyBorder="1"/>
    <xf numFmtId="0" fontId="0" fillId="0" borderId="0" xfId="0" applyAlignment="1">
      <alignment wrapText="1"/>
    </xf>
    <xf numFmtId="0" fontId="7" fillId="2" borderId="2" xfId="0" applyFont="1" applyFill="1" applyBorder="1" applyAlignment="1">
      <alignment wrapText="1"/>
    </xf>
    <xf numFmtId="43" fontId="0" fillId="0" borderId="0" xfId="2" applyFont="1"/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indent="2"/>
    </xf>
    <xf numFmtId="0" fontId="8" fillId="0" borderId="0" xfId="0" applyFont="1" applyAlignment="1">
      <alignment horizontal="left" indent="2"/>
    </xf>
    <xf numFmtId="0" fontId="7" fillId="0" borderId="0" xfId="0" applyFont="1"/>
    <xf numFmtId="0" fontId="0" fillId="0" borderId="5" xfId="0" applyBorder="1" applyAlignment="1">
      <alignment horizontal="right"/>
    </xf>
    <xf numFmtId="0" fontId="10" fillId="0" borderId="0" xfId="0" applyFont="1"/>
    <xf numFmtId="165" fontId="7" fillId="4" borderId="0" xfId="0" applyNumberFormat="1" applyFont="1" applyFill="1"/>
    <xf numFmtId="0" fontId="0" fillId="5" borderId="11" xfId="0" applyFill="1" applyBorder="1"/>
    <xf numFmtId="0" fontId="0" fillId="5" borderId="6" xfId="0" applyFill="1" applyBorder="1"/>
    <xf numFmtId="0" fontId="0" fillId="0" borderId="10" xfId="0" applyBorder="1" applyAlignment="1">
      <alignment horizontal="left"/>
    </xf>
    <xf numFmtId="164" fontId="0" fillId="0" borderId="4" xfId="0" applyNumberFormat="1" applyBorder="1"/>
    <xf numFmtId="0" fontId="0" fillId="5" borderId="9" xfId="0" applyFill="1" applyBorder="1" applyAlignment="1">
      <alignment horizontal="left"/>
    </xf>
    <xf numFmtId="164" fontId="0" fillId="5" borderId="3" xfId="0" applyNumberFormat="1" applyFill="1" applyBorder="1"/>
    <xf numFmtId="164" fontId="0" fillId="6" borderId="4" xfId="0" applyNumberFormat="1" applyFill="1" applyBorder="1"/>
    <xf numFmtId="0" fontId="0" fillId="6" borderId="10" xfId="0" applyFill="1" applyBorder="1" applyAlignment="1">
      <alignment horizontal="left"/>
    </xf>
    <xf numFmtId="0" fontId="8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8" fillId="0" borderId="0" xfId="0" applyFont="1"/>
    <xf numFmtId="0" fontId="8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164" fontId="0" fillId="5" borderId="0" xfId="0" applyNumberFormat="1" applyFill="1"/>
    <xf numFmtId="0" fontId="0" fillId="7" borderId="10" xfId="0" applyFill="1" applyBorder="1" applyAlignment="1">
      <alignment horizontal="left"/>
    </xf>
    <xf numFmtId="164" fontId="0" fillId="7" borderId="4" xfId="0" applyNumberFormat="1" applyFill="1" applyBorder="1"/>
    <xf numFmtId="164" fontId="0" fillId="0" borderId="6" xfId="0" applyNumberFormat="1" applyBorder="1"/>
    <xf numFmtId="165" fontId="0" fillId="0" borderId="3" xfId="2" applyNumberFormat="1" applyFont="1" applyFill="1" applyBorder="1"/>
    <xf numFmtId="0" fontId="7" fillId="5" borderId="11" xfId="0" applyFont="1" applyFill="1" applyBorder="1"/>
    <xf numFmtId="0" fontId="7" fillId="5" borderId="6" xfId="0" applyFont="1" applyFill="1" applyBorder="1" applyAlignment="1">
      <alignment horizontal="center"/>
    </xf>
    <xf numFmtId="164" fontId="0" fillId="0" borderId="5" xfId="0" applyNumberFormat="1" applyBorder="1"/>
    <xf numFmtId="165" fontId="0" fillId="0" borderId="7" xfId="2" applyNumberFormat="1" applyFont="1" applyBorder="1"/>
    <xf numFmtId="0" fontId="0" fillId="0" borderId="11" xfId="0" applyBorder="1" applyAlignment="1">
      <alignment horizontal="left" indent="2"/>
    </xf>
    <xf numFmtId="0" fontId="0" fillId="0" borderId="9" xfId="0" applyBorder="1" applyAlignment="1">
      <alignment horizontal="left" indent="2"/>
    </xf>
    <xf numFmtId="0" fontId="7" fillId="5" borderId="5" xfId="0" applyFont="1" applyFill="1" applyBorder="1"/>
    <xf numFmtId="0" fontId="7" fillId="5" borderId="8" xfId="0" applyFont="1" applyFill="1" applyBorder="1" applyAlignment="1">
      <alignment horizontal="center"/>
    </xf>
    <xf numFmtId="0" fontId="7" fillId="5" borderId="12" xfId="0" applyFont="1" applyFill="1" applyBorder="1"/>
    <xf numFmtId="0" fontId="0" fillId="0" borderId="11" xfId="0" applyBorder="1" applyAlignment="1">
      <alignment horizontal="right" indent="2"/>
    </xf>
    <xf numFmtId="0" fontId="0" fillId="0" borderId="9" xfId="0" applyBorder="1" applyAlignment="1">
      <alignment horizontal="right" indent="2"/>
    </xf>
    <xf numFmtId="164" fontId="0" fillId="0" borderId="0" xfId="2" applyNumberFormat="1" applyFont="1" applyFill="1" applyBorder="1"/>
    <xf numFmtId="0" fontId="0" fillId="0" borderId="9" xfId="0" applyBorder="1" applyAlignment="1">
      <alignment horizontal="left"/>
    </xf>
    <xf numFmtId="164" fontId="0" fillId="0" borderId="3" xfId="0" applyNumberFormat="1" applyBorder="1"/>
    <xf numFmtId="0" fontId="7" fillId="3" borderId="0" xfId="0" applyFont="1" applyFill="1"/>
    <xf numFmtId="0" fontId="0" fillId="0" borderId="0" xfId="0" applyAlignment="1">
      <alignment horizontal="left" vertical="top" wrapText="1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7" fillId="3" borderId="0" xfId="0" applyFont="1" applyFill="1" applyAlignment="1">
      <alignment horizontal="left"/>
    </xf>
    <xf numFmtId="0" fontId="0" fillId="0" borderId="0" xfId="0" applyAlignment="1">
      <alignment vertical="top" wrapText="1"/>
    </xf>
    <xf numFmtId="0" fontId="0" fillId="0" borderId="0" xfId="2" applyNumberFormat="1" applyFont="1" applyAlignment="1">
      <alignment horizontal="left"/>
    </xf>
    <xf numFmtId="0" fontId="0" fillId="0" borderId="0" xfId="0" applyAlignment="1">
      <alignment vertical="top"/>
    </xf>
    <xf numFmtId="0" fontId="7" fillId="3" borderId="0" xfId="0" applyFont="1" applyFill="1" applyAlignment="1">
      <alignment horizontal="center"/>
    </xf>
    <xf numFmtId="10" fontId="0" fillId="0" borderId="0" xfId="0" applyNumberFormat="1"/>
    <xf numFmtId="0" fontId="7" fillId="3" borderId="0" xfId="0" applyFont="1" applyFill="1" applyAlignment="1">
      <alignment horizontal="left" vertical="top"/>
    </xf>
    <xf numFmtId="165" fontId="0" fillId="0" borderId="0" xfId="2" applyNumberFormat="1" applyFont="1" applyBorder="1"/>
    <xf numFmtId="165" fontId="0" fillId="0" borderId="0" xfId="2" applyNumberFormat="1" applyFont="1" applyFill="1" applyBorder="1"/>
    <xf numFmtId="0" fontId="7" fillId="0" borderId="0" xfId="0" applyFont="1" applyAlignment="1">
      <alignment horizontal="center"/>
    </xf>
    <xf numFmtId="0" fontId="0" fillId="5" borderId="11" xfId="0" applyFill="1" applyBorder="1" applyAlignment="1">
      <alignment horizontal="center" wrapText="1"/>
    </xf>
    <xf numFmtId="0" fontId="0" fillId="8" borderId="0" xfId="0" applyFill="1"/>
    <xf numFmtId="14" fontId="0" fillId="8" borderId="0" xfId="0" applyNumberFormat="1" applyFill="1"/>
    <xf numFmtId="43" fontId="0" fillId="8" borderId="0" xfId="2" applyFont="1" applyFill="1"/>
    <xf numFmtId="165" fontId="0" fillId="8" borderId="0" xfId="0" applyNumberFormat="1" applyFill="1"/>
    <xf numFmtId="43" fontId="0" fillId="0" borderId="0" xfId="2" applyFont="1" applyFill="1"/>
    <xf numFmtId="166" fontId="0" fillId="0" borderId="0" xfId="0" applyNumberFormat="1"/>
    <xf numFmtId="0" fontId="0" fillId="0" borderId="0" xfId="0" applyAlignment="1">
      <alignment horizontal="center"/>
    </xf>
    <xf numFmtId="0" fontId="0" fillId="9" borderId="10" xfId="0" applyFill="1" applyBorder="1" applyAlignment="1">
      <alignment horizontal="left"/>
    </xf>
    <xf numFmtId="164" fontId="0" fillId="9" borderId="4" xfId="0" applyNumberFormat="1" applyFill="1" applyBorder="1"/>
    <xf numFmtId="43" fontId="0" fillId="0" borderId="0" xfId="0" applyNumberFormat="1"/>
    <xf numFmtId="2" fontId="7" fillId="0" borderId="0" xfId="0" applyNumberFormat="1" applyFont="1"/>
    <xf numFmtId="2" fontId="0" fillId="0" borderId="0" xfId="0" applyNumberFormat="1"/>
    <xf numFmtId="165" fontId="0" fillId="0" borderId="10" xfId="0" applyNumberFormat="1" applyBorder="1"/>
    <xf numFmtId="165" fontId="0" fillId="5" borderId="10" xfId="0" applyNumberFormat="1" applyFill="1" applyBorder="1"/>
    <xf numFmtId="0" fontId="7" fillId="5" borderId="2" xfId="0" applyFont="1" applyFill="1" applyBorder="1" applyAlignment="1">
      <alignment horizontal="center" wrapText="1"/>
    </xf>
    <xf numFmtId="2" fontId="7" fillId="7" borderId="2" xfId="0" applyNumberFormat="1" applyFont="1" applyFill="1" applyBorder="1"/>
    <xf numFmtId="2" fontId="7" fillId="6" borderId="2" xfId="0" applyNumberFormat="1" applyFont="1" applyFill="1" applyBorder="1"/>
    <xf numFmtId="2" fontId="7" fillId="5" borderId="13" xfId="0" applyNumberFormat="1" applyFont="1" applyFill="1" applyBorder="1"/>
    <xf numFmtId="2" fontId="7" fillId="9" borderId="2" xfId="0" applyNumberFormat="1" applyFont="1" applyFill="1" applyBorder="1"/>
    <xf numFmtId="4" fontId="0" fillId="0" borderId="0" xfId="0" applyNumberFormat="1"/>
    <xf numFmtId="0" fontId="3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7" fillId="3" borderId="0" xfId="0" applyFont="1" applyFill="1" applyAlignment="1">
      <alignment horizontal="left"/>
    </xf>
    <xf numFmtId="0" fontId="0" fillId="0" borderId="0" xfId="2" applyNumberFormat="1" applyFont="1" applyAlignment="1">
      <alignment horizontal="left" wrapText="1"/>
    </xf>
    <xf numFmtId="0" fontId="0" fillId="0" borderId="0" xfId="0" pivotButton="1" applyBorder="1"/>
    <xf numFmtId="0" fontId="0" fillId="0" borderId="0" xfId="0" applyBorder="1"/>
    <xf numFmtId="0" fontId="0" fillId="5" borderId="0" xfId="0" applyFill="1" applyBorder="1"/>
    <xf numFmtId="0" fontId="0" fillId="7" borderId="0" xfId="0" applyFill="1" applyBorder="1" applyAlignment="1">
      <alignment horizontal="left"/>
    </xf>
    <xf numFmtId="0" fontId="0" fillId="0" borderId="0" xfId="0" applyBorder="1" applyAlignment="1">
      <alignment horizontal="left" indent="1"/>
    </xf>
    <xf numFmtId="165" fontId="0" fillId="0" borderId="0" xfId="0" applyNumberFormat="1" applyBorder="1"/>
    <xf numFmtId="0" fontId="0" fillId="0" borderId="0" xfId="0" applyBorder="1" applyAlignment="1">
      <alignment horizontal="left" indent="2"/>
    </xf>
    <xf numFmtId="0" fontId="0" fillId="6" borderId="0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165" fontId="0" fillId="5" borderId="0" xfId="0" applyNumberFormat="1" applyFill="1" applyBorder="1"/>
    <xf numFmtId="165" fontId="0" fillId="9" borderId="0" xfId="0" applyNumberFormat="1" applyFill="1" applyBorder="1"/>
    <xf numFmtId="0" fontId="0" fillId="9" borderId="0" xfId="0" applyFill="1" applyBorder="1" applyAlignment="1">
      <alignment horizontal="left"/>
    </xf>
    <xf numFmtId="165" fontId="0" fillId="7" borderId="0" xfId="0" applyNumberFormat="1" applyFill="1" applyBorder="1"/>
    <xf numFmtId="0" fontId="0" fillId="5" borderId="0" xfId="0" applyFill="1" applyBorder="1" applyAlignment="1">
      <alignment horizontal="center" wrapText="1"/>
    </xf>
    <xf numFmtId="2" fontId="7" fillId="0" borderId="0" xfId="0" applyNumberFormat="1" applyFont="1" applyBorder="1"/>
    <xf numFmtId="2" fontId="0" fillId="0" borderId="0" xfId="0" applyNumberFormat="1" applyBorder="1"/>
    <xf numFmtId="165" fontId="0" fillId="6" borderId="0" xfId="0" applyNumberFormat="1" applyFill="1" applyBorder="1"/>
    <xf numFmtId="0" fontId="0" fillId="9" borderId="0" xfId="0" applyFill="1" applyBorder="1"/>
    <xf numFmtId="0" fontId="0" fillId="0" borderId="4" xfId="0" applyBorder="1" applyAlignment="1">
      <alignment horizontal="left" indent="1"/>
    </xf>
    <xf numFmtId="0" fontId="7" fillId="5" borderId="6" xfId="0" applyFont="1" applyFill="1" applyBorder="1"/>
    <xf numFmtId="165" fontId="0" fillId="0" borderId="3" xfId="2" applyNumberFormat="1" applyFont="1" applyBorder="1"/>
    <xf numFmtId="0" fontId="0" fillId="10" borderId="0" xfId="0" applyFill="1" applyBorder="1" applyAlignment="1">
      <alignment horizontal="left"/>
    </xf>
    <xf numFmtId="165" fontId="0" fillId="10" borderId="0" xfId="0" applyNumberFormat="1" applyFill="1" applyBorder="1"/>
    <xf numFmtId="0" fontId="0" fillId="10" borderId="0" xfId="0" applyFill="1" applyBorder="1"/>
    <xf numFmtId="2" fontId="7" fillId="10" borderId="2" xfId="0" applyNumberFormat="1" applyFont="1" applyFill="1" applyBorder="1"/>
    <xf numFmtId="0" fontId="0" fillId="10" borderId="10" xfId="0" applyFill="1" applyBorder="1" applyAlignment="1">
      <alignment horizontal="left"/>
    </xf>
    <xf numFmtId="164" fontId="0" fillId="10" borderId="4" xfId="0" applyNumberFormat="1" applyFill="1" applyBorder="1"/>
    <xf numFmtId="165" fontId="0" fillId="0" borderId="0" xfId="0" applyNumberFormat="1" applyFill="1" applyBorder="1"/>
  </cellXfs>
  <cellStyles count="3">
    <cellStyle name="Comma" xfId="2" builtinId="3"/>
    <cellStyle name="Normal" xfId="0" builtinId="0"/>
    <cellStyle name="Normal 2" xfId="1" xr:uid="{21C203A6-8DEA-4800-8BA9-9B212E356F7A}"/>
  </cellStyles>
  <dxfs count="2398">
    <dxf>
      <numFmt numFmtId="166" formatCode="#,##0.0"/>
    </dxf>
    <dxf>
      <fill>
        <patternFill patternType="solid">
          <bgColor rgb="FFFF7C80"/>
        </patternFill>
      </fill>
    </dxf>
    <dxf>
      <fill>
        <patternFill patternType="solid"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rgb="FFFF5050"/>
        </patternFill>
      </fill>
    </dxf>
    <dxf>
      <fill>
        <patternFill patternType="solid">
          <bgColor rgb="FFFF5050"/>
        </patternFill>
      </fill>
    </dxf>
    <dxf>
      <fill>
        <patternFill patternType="solid">
          <bgColor rgb="FFFF5050"/>
        </patternFill>
      </fill>
    </dxf>
    <dxf>
      <fill>
        <patternFill patternType="solid">
          <bgColor rgb="FFFF5050"/>
        </patternFill>
      </fill>
    </dxf>
    <dxf>
      <fill>
        <patternFill patternType="none">
          <bgColor auto="1"/>
        </patternFill>
      </fill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vertical/>
        <horizontal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fill>
        <patternFill patternType="solid">
          <bgColor rgb="FFFF7C80"/>
        </patternFill>
      </fill>
    </dxf>
    <dxf>
      <fill>
        <patternFill patternType="solid"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rgb="FF9933FF"/>
        </patternFill>
      </fill>
    </dxf>
    <dxf>
      <fill>
        <patternFill patternType="solid">
          <bgColor rgb="FF9933FF"/>
        </patternFill>
      </fill>
    </dxf>
    <dxf>
      <fill>
        <patternFill patternType="solid">
          <bgColor rgb="FF9933FF"/>
        </patternFill>
      </fill>
    </dxf>
    <dxf>
      <fill>
        <patternFill patternType="solid">
          <bgColor rgb="FF9933FF"/>
        </patternFill>
      </fill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top/>
        <vertical/>
        <horizontal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alignment horizontal="center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border>
        <bottom/>
      </border>
    </dxf>
    <dxf>
      <alignment wrapText="1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alignment wrapText="1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fill>
        <patternFill patternType="solid">
          <fgColor indexed="64"/>
          <bgColor theme="4" tint="0.39997558519241921"/>
        </patternFill>
      </fill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numFmt numFmtId="165" formatCode="[h]:mm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64" formatCode="_(* #,##0_);_(* \(#,##0\);_(* &quot;-&quot;??_);_(@_)"/>
    </dxf>
    <dxf>
      <numFmt numFmtId="166" formatCode="#,##0.0"/>
    </dxf>
    <dxf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fill>
        <patternFill patternType="none">
          <bgColor auto="1"/>
        </patternFill>
      </fill>
    </dxf>
    <dxf>
      <numFmt numFmtId="164" formatCode="_(* #,##0_);_(* \(#,##0\);_(* &quot;-&quot;??_);_(@_)"/>
    </dxf>
    <dxf>
      <font>
        <color rgb="FFFF0000"/>
      </font>
    </dxf>
    <dxf>
      <font>
        <color rgb="FFFF0000"/>
      </font>
    </dxf>
    <dxf>
      <numFmt numFmtId="165" formatCode="[h]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7C80"/>
      <color rgb="FFFF505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190500"/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6C7F362A-A46B-48CD-B1A9-1A41BD77C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190500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mbridge West Partnership" refreshedDate="45384.439905902778" createdVersion="8" refreshedVersion="8" minRefreshableVersion="3" recordCount="1266" xr:uid="{4E5A5F20-AB25-4832-B14A-B147F4E324A3}">
  <cacheSource type="worksheet">
    <worksheetSource name="Table172"/>
  </cacheSource>
  <cacheFields count="13">
    <cacheField name="Campus" numFmtId="0">
      <sharedItems/>
    </cacheField>
    <cacheField name="Description" numFmtId="0">
      <sharedItems containsBlank="1"/>
    </cacheField>
    <cacheField name="Building " numFmtId="0">
      <sharedItems count="56">
        <s v="1 ADMINISTRATION"/>
        <s v="10 FACILITIES &amp; OPERATIONS"/>
        <s v="100 EAST CAMPUS CLASSROOM 21"/>
        <s v="101 EAST CAMPUS CLASSROOM 20"/>
        <s v="102 EAST CAMPUS CLASSROOM 19"/>
        <s v="103 EAST CAMPUS CLASSROOM 18"/>
        <s v="104 EAST CAMPUS CLASSROOM 17"/>
        <s v="105 EAST CAMPUS CLASSROOM 16"/>
        <s v="11 FIELD HOUSE"/>
        <s v="110 ELC SUPPLY SHED"/>
        <s v="111 ELC STORAGE SHED"/>
        <s v="112 HORTICULTURE GREENHOUSE"/>
        <s v="113 FACILITIES STORAGE 1"/>
        <s v="114 EARTH BIO GREENHOUSE"/>
        <s v="116 EAST HORTICULTURE SHED"/>
        <s v="117 FACILITIES STORAGE 2"/>
        <s v="118 FLEET SERVICES STORAGE 1"/>
        <s v="119 DRAMA STORAGE 1"/>
        <s v="12 HUMANITIES"/>
        <s v="120 WEST CAMPUS CENTER"/>
        <s v="124 WC IRRIGATION BUNKER"/>
        <s v="125 WEST CAMPUS CNTRL PLANT"/>
        <s v="13 INTERDISCIPLINARY"/>
        <s v="14 ENGLISH SECOND LANGUAGE"/>
        <s v="15 LEARNING RESOURCE CTR"/>
        <s v="16 MARINE TECHNOLOGY"/>
        <s v="17 OCCUPATIONAL EDUC"/>
        <s v="18 PHYSICAL EDUCATION"/>
        <s v="19 PHYSICAL SCIENCE"/>
        <s v="2 BUSINESS COMM."/>
        <s v="20 PHYSICAL SCIENCE LECTURE"/>
        <s v="21 PRESS BOX &amp; CONF CENTER"/>
        <s v="22 SECURITY KIOSK EAST"/>
        <s v="23 SECURITY KIOSK WEST"/>
        <s v="24 STUDENT SERVICES"/>
        <s v="3 CAMPUS BOOKSTORE"/>
        <s v="4 CAMPUS CENTER"/>
        <s v="5 CHILDRENS CENTER"/>
        <s v="6 COSMETOLOGY ACADEMY"/>
        <s v="7 DRAMA/MUSIC"/>
        <s v="70 E CAMPUS OFFICE COMPLEX1"/>
        <s v="71 E CAMPUS OFFICE COMPLEX2"/>
        <s v="72 INTERNATIONAL EDUCATION"/>
        <s v="78 SHIPPING AND RECEIVING EC42"/>
        <s v="8 EARTH + BIO SCIENCE"/>
        <s v="81 FACULTY RESOURCE CENTER EC40"/>
        <s v="82 SECURITY OFFICE EC41"/>
        <s v="86 STADIUM TICKET/SNACK BAR"/>
        <s v="88 EAST CAMPUS CLASSROOM 05"/>
        <s v="89 EAST CAMPUS CLASSROOM 06"/>
        <s v="91 E CAMPUS OFFICE COMPLEX4"/>
        <s v="92 E CAMPUS OFFICE COMPLEX3"/>
        <s v="93 SNACK BAR"/>
        <s v="97 EAST CAMPUS CLASSROOM 04"/>
        <s v="98 EAST CAMPUS CLASSROOM 14"/>
        <s v="99 EAST CAMPUS CLASSROOM 15"/>
      </sharedItems>
    </cacheField>
    <cacheField name="Room #" numFmtId="0">
      <sharedItems/>
    </cacheField>
    <cacheField name="In Use" numFmtId="0">
      <sharedItems containsBlank="1"/>
    </cacheField>
    <cacheField name="Room Type" numFmtId="0">
      <sharedItems count="48">
        <s v="215 Class Lab Service"/>
        <s v="315 Office Service"/>
        <s v="310 Office"/>
        <s v="710 Data Processing/Computer"/>
        <s v="715 DP/Computer Service"/>
        <s v="680 Meeting Room"/>
        <s v="110 Classroom"/>
        <s v="350 Conference Room"/>
        <s v="650 Lounge"/>
        <s v="210 Class Lab"/>
        <s v="050 Inactive Area"/>
        <s v="115 Classroom Service"/>
        <s v="410 Read/Study Room"/>
        <s v="720 Shop"/>
        <s v="895 Health Care Service"/>
        <s v="590 Other"/>
        <s v="525 Athletic/Physical Ed Service"/>
        <s v="730 Storage"/>
        <s v="555 Demonstration Service"/>
        <s v="580 Greenhouse"/>
        <s v="725 Shop Service"/>
        <s v="585 Greenhouse Service"/>
        <s v="560 Field Building"/>
        <s v="615 Assembly Service"/>
        <s v="620 Exhibition"/>
        <s v="625 Exhibition Service"/>
        <s v="610 Assembly"/>
        <s v="770 Central Utility Plant"/>
        <s v="535 A/V, Radio, TV Service"/>
        <s v="440 Processing Room"/>
        <s v="420 Stack"/>
        <s v="455 Study Service"/>
        <s v="430 Library - Electronic Carrels"/>
        <s v="630 Food Facilities"/>
        <s v="520 Athletics/Physical Education"/>
        <s v="220 Spec Class Lab"/>
        <s v="635 Food Facilities Service"/>
        <s v="Mech Mez"/>
        <s v="850 Treatment"/>
        <s v="880 Public Waiting"/>
        <s v="660 Merchandise Facility"/>
        <s v="665 Merchandise Facility Service"/>
        <s v="655 Lounge Service"/>
        <s v="550 Demonstration (Child Care)"/>
        <s v="760 Central Laundry"/>
        <s v="230 Individual Study Lab"/>
        <s v="225 Special Class Lab Service"/>
        <s v="690 Locker Room"/>
      </sharedItems>
    </cacheField>
    <cacheField name="ASF" numFmtId="0">
      <sharedItems containsSemiMixedTypes="0" containsString="0" containsNumber="1" containsInteger="1" minValue="0" maxValue="15054"/>
    </cacheField>
    <cacheField name="Stations" numFmtId="0">
      <sharedItems containsSemiMixedTypes="0" containsString="0" containsNumber="1" containsInteger="1" minValue="0" maxValue="400"/>
    </cacheField>
    <cacheField name="Dept" numFmtId="0">
      <sharedItems containsNonDate="0" containsString="0" containsBlank="1"/>
    </cacheField>
    <cacheField name="Prog" numFmtId="0">
      <sharedItems containsBlank="1"/>
    </cacheField>
    <cacheField name="TOP/Service and Support" numFmtId="0">
      <sharedItems containsBlank="1"/>
    </cacheField>
    <cacheField name="Status" numFmtId="0">
      <sharedItems/>
    </cacheField>
    <cacheField name="Field1" numFmtId="0" formula="'Room Type'*1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mbridge West Partnership" refreshedDate="45582.54480196759" createdVersion="8" refreshedVersion="8" minRefreshableVersion="3" recordCount="3442" xr:uid="{EC3D6E52-1ED6-4C21-BA90-C9F9C2329C01}">
  <cacheSource type="worksheet">
    <worksheetSource ref="A1:AN3443" sheet="Fall 23 Class Schedule by Subje"/>
  </cacheSource>
  <cacheFields count="41">
    <cacheField name="TERM_CODE" numFmtId="0">
      <sharedItems containsSemiMixedTypes="0" containsString="0" containsNumber="1" containsInteger="1" minValue="202430" maxValue="202430"/>
    </cacheField>
    <cacheField name="CRN" numFmtId="0">
      <sharedItems containsSemiMixedTypes="0" containsString="0" containsNumber="1" containsInteger="1" minValue="30005" maxValue="44832"/>
    </cacheField>
    <cacheField name="SECTION" numFmtId="0">
      <sharedItems/>
    </cacheField>
    <cacheField name="TOPS_CODE" numFmtId="0">
      <sharedItems count="150">
        <s v="Physical Fitness and Body Movement-083510"/>
        <s v="Physical Education-083500"/>
        <s v="Dance-100800 "/>
        <s v="Horticulture-010900"/>
        <s v="Other Business and Management-059900"/>
        <s v="Psychology, General-200100 "/>
        <s v="Graphic Art and Design-103000"/>
        <s v="Intercollegiate Athletics-083550"/>
        <s v="Culinary Arts-130630 "/>
        <s v="Fine Arts, General-100100"/>
        <s v="Speech Communication-150600"/>
        <s v="English-150100 "/>
        <s v="Business Administration-050500"/>
        <s v="Accounting-050200"/>
        <s v="Banking and Finance-050400 "/>
        <s v="Accounting-050201"/>
        <s v="Business Management-050600 "/>
        <s v="Marketing and Distribution-050900"/>
        <s v="Mathematics, General-170100"/>
        <s v="Comparative Literature-150300"/>
        <s v="Information Technology, General-070100"/>
        <s v="Office Technology/Office Computer Applications-051400"/>
        <s v="Anthropology-220200"/>
        <s v="Film History and Criticism-061210"/>
        <s v="Sociology-220800 "/>
        <s v="Painting and Drawing-100210"/>
        <s v="Ceramics-100230"/>
        <s v="English as a Second Language - Listening and Speaking-493086 "/>
        <s v="Radiologic Technology-122500"/>
        <s v="Registered Nursing-123010"/>
        <s v="Licensed Vocational Nursing-123020"/>
        <s v="Construction Crafts Technology-095200"/>
        <s v="Television (including combined TV/Film/Video)-060420"/>
        <s v="Computer Graphics and Digital Imagery-061460"/>
        <s v="History-220500 "/>
        <s v="Applied Photography-101200 "/>
        <s v="Multimedia-061410"/>
        <s v="Website Design and Development-061430"/>
        <s v="Photography-101100 "/>
        <s v="Engineering, General (requires Calculus) (Transfer)-090100"/>
        <s v="Job Seeking/Changing Skills-493012"/>
        <s v="Music-100400 "/>
        <s v="Commercial Music-100500"/>
        <s v="Dramatic Arts-100700 "/>
        <s v="Technical Theater-100600 "/>
        <s v="Geology-191400 "/>
        <s v="Geography-220600 "/>
        <s v="Oceangraphy-191900 "/>
        <s v="Biology, General-040100"/>
        <s v="Botany, General-040200 "/>
        <s v="Zoology, General-040700"/>
        <s v="Health Professions, Transfer Core Curriculum-126000"/>
        <s v="Restaurant and Food Services and Management-130710"/>
        <s v="Chemistry, General-190500"/>
        <s v="Career Guidance and Orientation-493010"/>
        <s v="Diving and Underwater Safety-095910"/>
        <s v="Earth Science-193000 "/>
        <s v="Computer Software Development-070700"/>
        <s v="Journalism-060200"/>
        <s v="Education, General-080100"/>
        <s v="Child Development/Early Care and Education-130500"/>
        <s v="Alcohol and Controlled Substances-210440"/>
        <s v="Nutrition, Foods, and Culinary Arts-130600"/>
        <s v="Art-100200"/>
        <s v="Sculpture-100220 "/>
        <s v="Film Studies-061200"/>
        <s v="Film Production-061220 "/>
        <s v="Computer Programming-070710"/>
        <s v="Computer Science (Transfer)-070600"/>
        <s v="Spanish-110500 "/>
        <s v="French-110200"/>
        <s v="Italian-110400 "/>
        <s v="Study Skills-493014"/>
        <s v="German-110300"/>
        <s v="Chinese-110700 "/>
        <s v="English as a Second Language - Integrated-493087"/>
        <s v="Japanese-110800"/>
        <s v="Computer Systems Analysis-070730"/>
        <s v="Asian, South Asian, and Pacific Islands (Chinese and Japanese excluded)-111700 "/>
        <s v="Korean-111730"/>
        <s v="Philosophy-150900"/>
        <s v="Political Science-220700 "/>
        <s v="Ethnic Studies-220300"/>
        <s v="Parenting and Family Education-130560"/>
        <s v="Economics-220400 "/>
        <s v="Environmental Studies-030200"/>
        <s v="Digital Media-061400 "/>
        <s v="Animation-061440 "/>
        <s v="Electronic Game Design-061420"/>
        <s v="Automotive Technology-094800"/>
        <s v="Emergency Medical Services-125000"/>
        <s v="Marine Technology-095900 "/>
        <s v="Astronomy-191100 "/>
        <s v="Secondary Education (Grades 9-12) and G.E.D.-493062"/>
        <s v="Interpersonal Skills-493011"/>
        <e v="#N/A"/>
        <s v="Drafting Technology-095300 "/>
        <s v="Other Education-089900 "/>
        <s v="Interior Design and Merchandising-130200"/>
        <s v="Architectural Drafting-095310"/>
        <s v="Engineering Technology, General (requires Trigonometry)-092400 "/>
        <s v="Computer Networking-070810 "/>
        <s v="Other Foreign Languages-119900"/>
        <s v="Health Information Technology-122300"/>
        <s v="Health Information Coding-122310"/>
        <s v="Health Education-083700"/>
        <s v="Physics, General-190200"/>
        <s v="Physical Sciences, General-190100"/>
        <s v="English as a Second Language - Reading-493085"/>
        <s v="Administration of Justice-210500"/>
        <s v="Library Science, General-160100"/>
        <s v="Computer Information Systems-070200"/>
        <s v="Real Estate-051100 "/>
        <s v="Creative Writing-150700"/>
        <s v="Media and Communications, General-060100"/>
        <s v="International Business and Trade-050800"/>
        <s v="Sales and Salesmanship-050940"/>
        <s v="Coaching-083560"/>
        <s v="Vocational ESL-493100"/>
        <s v="E-Commerce (Business emphasis)-050970"/>
        <s v="E-Commerce (Technology emphasis)-070910"/>
        <s v="Legal and Community Interpretation-214000"/>
        <s v="Reading-152000 "/>
        <s v="Applied Design-100900"/>
        <s v="General Work Experience-493200"/>
        <s v="Arabic-111200"/>
        <s v="English as a Second Language - Writing-493084"/>
        <s v="Hospitality-130700 "/>
        <s v="Management Development and Supervision-050630"/>
        <s v="Business and Commerce, General-050100"/>
        <s v="Gerontology-130900 "/>
        <s v="Other Biological Sciences-049900"/>
        <s v="Computer Infrastructure and Support-070800"/>
        <s v="Chemistry, General-190501"/>
        <s v="Electronics and Electric Technology-093400"/>
        <s v="Electro-Mechanical Technology-093500"/>
        <s v="Health Occupations, General-120100"/>
        <s v="Cosmetology and Barbering-300700"/>
        <s v="Classics-150400"/>
        <s v="Academic Guidance-493013 "/>
        <s v="Athletic Training and Sports Medicine-122800"/>
        <s v="Infants and Toddlers-130590"/>
        <s v="Library Technician (Aide)-160200"/>
        <s v="Jewelry-100910 "/>
        <s v="Fashion-130300 "/>
        <s v="Fashion Production-130330"/>
        <s v="Medical Assisting-120800 "/>
        <s v="Preshool Age Children-130540"/>
        <s v="Landscape Design and Maintenance-010910"/>
        <s v="Other Humanities-159900"/>
      </sharedItems>
    </cacheField>
    <cacheField name="TITLE" numFmtId="0">
      <sharedItems/>
    </cacheField>
    <cacheField name="UNITS" numFmtId="0">
      <sharedItems containsSemiMixedTypes="0" containsString="0" containsNumber="1" minValue="0" maxValue="8"/>
    </cacheField>
    <cacheField name="START_DATE" numFmtId="14">
      <sharedItems containsSemiMixedTypes="0" containsNonDate="0" containsDate="1" containsString="0" minDate="2023-04-25T00:00:00" maxDate="2023-12-15T00:00:00"/>
    </cacheField>
    <cacheField name="END_DATE" numFmtId="14">
      <sharedItems containsSemiMixedTypes="0" containsNonDate="0" containsDate="1" containsString="0" minDate="2023-08-23T00:00:00" maxDate="2024-02-01T00:00:00"/>
    </cacheField>
    <cacheField name="WEEKS" numFmtId="43">
      <sharedItems containsSemiMixedTypes="0" containsString="0" containsNumber="1" minValue="1" maxValue="41.142857142857146" count="63">
        <n v="16.714285714285715"/>
        <n v="15.571428571428571"/>
        <n v="13.571428571428571"/>
        <n v="1"/>
        <n v="17.571428571428573"/>
        <n v="14.428571428571429"/>
        <n v="8.7142857142857153"/>
        <n v="14.714285714285714"/>
        <n v="1.2857142857142856"/>
        <n v="12.714285714285714"/>
        <n v="41.142857142857146"/>
        <n v="12.285714285714286"/>
        <n v="17.714285714285715"/>
        <n v="10.571428571428571"/>
        <n v="9.7142857142857135"/>
        <n v="23.571428571428573"/>
        <n v="1.5714285714285714"/>
        <n v="11.714285714285714"/>
        <n v="2"/>
        <n v="3"/>
        <n v="13.714285714285714"/>
        <n v="13"/>
        <n v="13.428571428571429"/>
        <n v="15.285714285714286"/>
        <n v="14.571428571428571"/>
        <n v="1.4285714285714286"/>
        <n v="12.571428571428571"/>
        <n v="22.571428571428573"/>
        <n v="15.714285714285714"/>
        <n v="1.1428571428571428"/>
        <n v="4.7142857142857144"/>
        <n v="16.285714285714285"/>
        <n v="4.2857142857142856"/>
        <n v="12.428571428571429"/>
        <n v="8"/>
        <n v="7"/>
        <n v="9"/>
        <n v="4"/>
        <n v="8.1428571428571423"/>
        <n v="6"/>
        <n v="6.7142857142857144"/>
        <n v="8.5714285714285712"/>
        <n v="15.428571428571429"/>
        <n v="5.7142857142857144"/>
        <n v="11.857142857142858"/>
        <n v="7.7142857142857144"/>
        <n v="6.4285714285714288"/>
        <n v="7.8571428571428568"/>
        <n v="8.8571428571428577"/>
        <n v="9.5714285714285712"/>
        <n v="10.714285714285714"/>
        <n v="5"/>
        <n v="4.5714285714285712"/>
        <n v="9.2857142857142865"/>
        <n v="11"/>
        <n v="10"/>
        <n v="3.2857142857142856"/>
        <n v="6.8571428571428568"/>
        <n v="14.285714285714286"/>
        <n v="4.1428571428571423"/>
        <n v="5.5714285714285712"/>
        <n v="6.2857142857142856"/>
        <n v="2.2857142857142856"/>
      </sharedItems>
    </cacheField>
    <cacheField name="STACKED" numFmtId="14">
      <sharedItems containsNonDate="0" containsBlank="1" count="2">
        <m/>
        <s v="y"/>
      </sharedItems>
    </cacheField>
    <cacheField name="DAYS" numFmtId="14">
      <sharedItems containsNonDate="0"/>
    </cacheField>
    <cacheField name="Mon" numFmtId="0">
      <sharedItems containsBlank="1"/>
    </cacheField>
    <cacheField name="Tues" numFmtId="0">
      <sharedItems containsBlank="1"/>
    </cacheField>
    <cacheField name="Wed" numFmtId="0">
      <sharedItems containsBlank="1"/>
    </cacheField>
    <cacheField name="Thurs" numFmtId="0">
      <sharedItems containsBlank="1"/>
    </cacheField>
    <cacheField name="Fri" numFmtId="0">
      <sharedItems containsBlank="1"/>
    </cacheField>
    <cacheField name="Sat" numFmtId="0">
      <sharedItems containsBlank="1"/>
    </cacheField>
    <cacheField name="Sun" numFmtId="0">
      <sharedItems containsBlank="1"/>
    </cacheField>
    <cacheField name="DAILY HOURS" numFmtId="165">
      <sharedItems containsSemiMixedTypes="0" containsNonDate="0" containsDate="1" containsString="0" minDate="1899-12-30T00:00:00" maxDate="1899-12-31T00:00:00"/>
    </cacheField>
    <cacheField name="WEEKLY HOURS" numFmtId="165">
      <sharedItems containsSemiMixedTypes="0" containsNonDate="0" containsDate="1" containsString="0" minDate="1899-12-30T00:00:00" maxDate="1899-12-31T00:00:00"/>
    </cacheField>
    <cacheField name="24 START" numFmtId="165">
      <sharedItems containsNonDate="0" containsDate="1" containsMixedTypes="1" minDate="1899-12-30T00:00:00" maxDate="1899-12-31T00:00:00"/>
    </cacheField>
    <cacheField name="START_TIME" numFmtId="0">
      <sharedItems containsString="0" containsBlank="1" containsNumber="1" containsInteger="1" minValue="500" maxValue="2030" count="117">
        <m/>
        <n v="1330"/>
        <n v="830"/>
        <n v="800"/>
        <n v="905"/>
        <n v="1500"/>
        <n v="1605"/>
        <n v="1400"/>
        <n v="1030"/>
        <n v="1800"/>
        <n v="1110"/>
        <n v="1245"/>
        <n v="935"/>
        <n v="1420"/>
        <n v="1730"/>
        <n v="1510"/>
        <n v="1511"/>
        <n v="1040"/>
        <n v="930"/>
        <n v="1200"/>
        <n v="1035"/>
        <n v="1700"/>
        <n v="1300"/>
        <n v="1515"/>
        <n v="1615"/>
        <n v="900"/>
        <n v="1000"/>
        <n v="1005"/>
        <n v="1230"/>
        <n v="1810"/>
        <n v="1325"/>
        <n v="1250"/>
        <n v="1010"/>
        <n v="1045"/>
        <n v="915"/>
        <n v="1405"/>
        <n v="1415"/>
        <n v="1015"/>
        <n v="730"/>
        <n v="1555"/>
        <n v="1900"/>
        <n v="1855"/>
        <n v="1935"/>
        <n v="1350"/>
        <n v="1310"/>
        <n v="1215"/>
        <n v="1600"/>
        <n v="1705"/>
        <n v="1105"/>
        <n v="1430"/>
        <n v="750"/>
        <n v="715"/>
        <n v="940"/>
        <n v="1440"/>
        <n v="500"/>
        <n v="1115"/>
        <n v="1240"/>
        <n v="1205"/>
        <n v="1235"/>
        <n v="1905"/>
        <n v="1530"/>
        <n v="1910"/>
        <n v="1455"/>
        <n v="1835"/>
        <n v="1145"/>
        <n v="1320"/>
        <n v="1830"/>
        <n v="2000"/>
        <n v="920"/>
        <n v="1130"/>
        <n v="1410"/>
        <n v="1210"/>
        <n v="1100"/>
        <n v="955"/>
        <n v="1630"/>
        <n v="855"/>
        <n v="1735"/>
        <n v="700"/>
        <n v="1445"/>
        <n v="1715"/>
        <n v="1955"/>
        <n v="1125"/>
        <n v="1950"/>
        <n v="925"/>
        <n v="1815"/>
        <n v="1915"/>
        <n v="1120"/>
        <n v="1315"/>
        <n v="1335"/>
        <n v="1155"/>
        <n v="1050"/>
        <n v="1920"/>
        <n v="1435"/>
        <n v="801"/>
        <n v="2010"/>
        <n v="910"/>
        <n v="1550"/>
        <n v="815"/>
        <n v="1225"/>
        <n v="1255"/>
        <n v="1135"/>
        <n v="1020"/>
        <n v="745"/>
        <n v="950"/>
        <n v="1345"/>
        <n v="945"/>
        <n v="1825"/>
        <n v="1845"/>
        <n v="1340"/>
        <n v="1745"/>
        <n v="1055"/>
        <n v="2030"/>
        <n v="2015"/>
        <n v="1850"/>
        <n v="1610"/>
        <n v="1545"/>
        <n v="850"/>
      </sharedItems>
    </cacheField>
    <cacheField name="24 END" numFmtId="165">
      <sharedItems containsNonDate="0" containsDate="1" containsMixedTypes="1" minDate="1899-12-30T00:00:00" maxDate="1899-12-31T00:00:00"/>
    </cacheField>
    <cacheField name="END_TIME" numFmtId="0">
      <sharedItems containsString="0" containsBlank="1" containsNumber="1" containsInteger="1" minValue="750" maxValue="2235"/>
    </cacheField>
    <cacheField name="MEET_TYPE" numFmtId="0">
      <sharedItems count="10">
        <s v="Lecture and/or Discussion"/>
        <s v="Laboratory/Studio/Activity"/>
        <s v="Work Experience"/>
        <s v="NC Repeat for Schedule Type"/>
        <s v="Distance, Internet/Delayed"/>
        <s v="Directed (Indep) Study"/>
        <s v="Field Experience"/>
        <s v="Distance, Internet/Simultan"/>
        <s v="Distance, Passive/Other"/>
        <s v="Distance, Other Simultaneous"/>
      </sharedItems>
    </cacheField>
    <cacheField name="PRIM INSTR" numFmtId="0">
      <sharedItems/>
    </cacheField>
    <cacheField name="PRIM_INSTR_ID" numFmtId="0">
      <sharedItems/>
    </cacheField>
    <cacheField name="CONTRACT_TYPE" numFmtId="0">
      <sharedItems containsBlank="1" containsMixedTypes="1" containsNumber="1" containsInteger="1" minValue="9" maxValue="12"/>
    </cacheField>
    <cacheField name="CAMPUS_DESC" numFmtId="0">
      <sharedItems count="6">
        <s v="SBCC"/>
        <s v="Off Campus"/>
        <s v="High School"/>
        <s v="Schott Campus"/>
        <s v="Online"/>
        <s v="Wake Campus"/>
      </sharedItems>
    </cacheField>
    <cacheField name="BUILDING_ROOM" numFmtId="0">
      <sharedItems count="233">
        <s v=" - "/>
        <s v="Bake Shop (Campus Center) - BKSHOP"/>
        <s v="Buena Vista Care Center - BVISTAMTG ROOM"/>
        <s v="Business/Communication Center - BC101"/>
        <s v="Business/Communication Center - BC222"/>
        <s v="Business/Communication Center - BC224"/>
        <s v="Business/Communication Center - BC226"/>
        <s v="Business/Communication Center - BC227"/>
        <s v="Business/Communication Center - BC228"/>
        <s v="Business/Communication Center - BC301"/>
        <s v="Business/Communication Center - BC302"/>
        <s v="Business/Communication Center - BC314"/>
        <s v="Business/Communication Center - BCFORUM"/>
        <s v="Butterfly Beach - BTRFLY"/>
        <s v="Campus Center - CC108"/>
        <s v="Campus Center - CC122"/>
        <s v="Carpinteria High School - CHS"/>
        <s v="Carpinteria Library - CARPLB"/>
        <s v="Clinic - CLINIC"/>
        <s v="Cottage Hospital - COHOSP"/>
        <s v="Dos Pueblos High School - DPHS"/>
        <s v="Drama/Music Complex (W Campus) - DM"/>
        <s v="Drama/Music Complex (W Campus) - DM101"/>
        <s v="Drama/Music Complex (W Campus) - DM105"/>
        <s v="Drama/Music Complex (W Campus) - DM108"/>
        <s v="Drama/Music Complex (W Campus) - DM109"/>
        <s v="Drama/Music Complex (W Campus) - DM110"/>
        <s v="Drama/Music Complex (W Campus) - DM126"/>
        <s v="Drama/Music Complex (W Campus) - DM130"/>
        <s v="Drama/Music Complex (W Campus) - DM134"/>
        <s v="Drama/Music Complex (W Campus) - DM139"/>
        <s v="Drama/Music Complex (W Campus) - DM145"/>
        <s v="Drama/Music Complex (W Campus) - DM155"/>
        <s v="Earth and Biological Sciences - EBS"/>
        <s v="Earth and Biological Sciences - EBS102"/>
        <s v="Earth and Biological Sciences - EBS110"/>
        <s v="Earth and Biological Sciences - EBS115"/>
        <s v="Earth and Biological Sciences - EBS123"/>
        <s v="Earth and Biological Sciences - EBS201"/>
        <s v="Earth and Biological Sciences - EBS202"/>
        <s v="Earth and Biological Sciences - EBS209"/>
        <s v="Earth and Biological Sciences - EBS210"/>
        <s v="Earth and Biological Sciences - EBS301"/>
        <s v="Earth and Biological Sciences - EBS306"/>
        <s v="Earth and Biological Sciences - EBS309"/>
        <s v="Earth and Biological Sciences - EBS312"/>
        <s v="Earth and Biological Sciences - EBS313"/>
        <s v="Earth and Biological Sciences - EBS319"/>
        <s v="Earth Science Off Campus field - FIELD"/>
        <s v="East Campus Classrooms - ECC20"/>
        <s v="East Campus Office Center 1 - ECOC-1"/>
        <s v="East Campus Office Center 2 - ECOC-2"/>
        <s v="East Campus Office Center 3 - ECOC-3"/>
        <s v="Eastside Library - EASTLB"/>
        <s v="Friendship Adult DCare Ctr-Mon - FRAMONMTG ROOM"/>
        <s v="Garden Court - GRDNCTMTG ROOM"/>
        <s v="Gardens of Hope - GARHOPMTG ROOM"/>
        <s v="Garvin Theatre - GT"/>
        <s v="Garvin Theatre - GT204"/>
        <s v="Humanities Building - H102"/>
        <s v="Humanities Building - H104"/>
        <s v="Humanities Building - H107"/>
        <s v="Humanities Building - H111"/>
        <s v="Humanities Building - H112"/>
        <s v="Humanities Building - H204"/>
        <s v="Humanities Building - H219"/>
        <s v="Humanities Building - H221"/>
        <s v="Humanities Building - H237"/>
        <s v="Humanities Building - H240"/>
        <s v="Humanities Building - H244"/>
        <s v="Humanities Building - H245"/>
        <s v="Humanities Building - H301"/>
        <s v="Humanities Building - H302"/>
        <s v="Humanities Building - H303"/>
        <s v="Humanities Building - H304"/>
        <s v="Humanities Building - H305"/>
        <s v="Humanities Building - H306"/>
        <s v="Humanities Building - H307"/>
        <s v="Humanities Building - H308"/>
        <s v="Humanities Building - H328A"/>
        <s v="Interdisciplinary Center - IDC106"/>
        <s v="Interdisciplinary Center - IDC107"/>
        <s v="Interdisciplinary Center - IDC109"/>
        <s v="Interdisciplinary Center - IDC111"/>
        <s v="Interdisciplinary Center - IDC206"/>
        <s v="Interdisciplinary Center - IDC207"/>
        <s v="Interdisciplinary Center - IDC209"/>
        <s v="Interdisciplinary Center - IDC211"/>
        <s v="Interdisciplinary Center - IDC215"/>
        <s v="Interdisciplinary Center - IDC216"/>
        <s v="Interdisciplinary Center - IDC217"/>
        <s v="Interdisciplinary Center - IDC218"/>
        <s v="Interdisciplinary Center - IDC220"/>
        <s v="Interdisciplinary Center - IDC221"/>
        <s v="Interdisciplinary Center - IDC222"/>
        <s v="Interdisciplinary Center - IDC223"/>
        <s v="Interdisciplinary Center - IDC357"/>
        <s v="JSB Dining - JSB"/>
        <s v="La Cumbre Junior High - LCJH"/>
        <s v="La Playa Stadium               - LPLAYA"/>
        <s v="La Playa Stadium               - LPLAYAFIELD"/>
        <s v="Learning Resource Center - LRC111"/>
        <s v="Ledbetter Beach - LBEACH"/>
        <s v="Life Fitness Center - LFC"/>
        <s v="Life Fitness Center - LFC01"/>
        <s v="Los Banos Pool - LBANOS"/>
        <s v="Lou Grant Parent-Child Work - LGPCW"/>
        <s v="MacDougall Admin Center - A160"/>
        <s v="MacDougall Admin Center - A161"/>
        <s v="MacDougall Admin Center - A162"/>
        <s v="MacDougall Admin Center - A171"/>
        <s v="MacDougall Admin Center - A172"/>
        <s v="MacDougall Admin Center - A173"/>
        <s v="MacDougall Admin Center - A174"/>
        <s v="MacDougall Admin Center - A180"/>
        <s v="MacDougall Admin Center - A181"/>
        <s v="MacDougall Admin Center - A211"/>
        <s v="MacDougall Admin Center - A217"/>
        <s v="MacDougall Admin Center - A236"/>
        <s v="MacDougall Admin Center - A242"/>
        <s v="MacDougall Admin Center - A243"/>
        <s v="MacDougall Admin Center - A273"/>
        <s v="MacDougall Admin Center - A277"/>
        <s v="Maravilla Assisted Living - MARVAMTG ROOM"/>
        <s v="Maravilla Asst Liv &amp; Mem Care - MARVCRMTG ROOM"/>
        <s v="Maravilla Independent - MARVIMTG ROOM"/>
        <s v="Marine Technologies Building - MDT"/>
        <s v="Marine Technologies Building - MTBLDG"/>
        <s v="Mariposa at Ellwood Shores - MARIPOMTG ROOM"/>
        <s v="Museum of Nat Hist-Planetarium - PLNTRM"/>
        <s v="No Room Assigned at this time - TBA"/>
        <s v="Oak Cottage Memory Care - OAKCOTMTG ROOM"/>
        <s v="Oak Park - OAKPK"/>
        <s v="Occupational Education Bldg - OE12"/>
        <s v="Occupational Education Bldg - OE16"/>
        <s v="Occupational Education Bldg - OE182"/>
        <s v="Occupational Education Bldg - OE184"/>
        <s v="Online Class - ONLINE"/>
        <s v="Pershing Park - PERPRK"/>
        <s v="Physical Science Building - PS101"/>
        <s v="Physical Science Building - PS102"/>
        <s v="Physical Science Building - PS116"/>
        <s v="Physical Science Building - PS117"/>
        <s v="Physical Science Building - PS128"/>
        <s v="Physical Science Building - PS130"/>
        <s v="Physical Science Building - PS208"/>
        <s v="Physical Science Building - PS209"/>
        <s v="Physical Science Building - PS214"/>
        <s v="Physical Science Building - PS219"/>
        <s v="San Marcos High School - SMHS"/>
        <s v="San Marcos Parent-Child Work - SMPCW"/>
        <s v="Santa Barbara County Jail - JAIL"/>
        <s v="Santa Barbara Film Festival - SBFF"/>
        <s v="Santa Barbara High School - SBHS"/>
        <s v="SBCC Cosmetology Academy       - COSACA"/>
        <s v="SBCC E Campus LifeS/Chumash - LCP"/>
        <s v="Schott Campus - SCHOTT03"/>
        <s v="Schott Campus - SCHOTT05"/>
        <s v="Schott Campus - SCHOTT06"/>
        <s v="Schott Campus - SCHOTT14"/>
        <s v="Schott Campus - SCHOTT16"/>
        <s v="Schott Campus - SCHOTT17"/>
        <s v="Schott Campus - SCHOTT20"/>
        <s v="Schott Campus - SCHOTT22"/>
        <s v="Schott Campus - SCHOTT23"/>
        <s v="Schott Campus - SCHOTT24"/>
        <s v="Schott Campus - SCHOTT28"/>
        <s v="Schott Campus - SCHOTT29"/>
        <s v="Schott Campus - SCHOTT30"/>
        <s v="Schott Campus - SCHOTT31"/>
        <s v="Sports Pavilion - PE101"/>
        <s v="Sports Pavilion - PE101B"/>
        <s v="Sports Pavilion - PE110"/>
        <s v="Sports Pavilion - PE113"/>
        <s v="Sports Pavilion - PE114"/>
        <s v="Sports Pavilion - PE215"/>
        <s v="Sports Pavilion - PE216"/>
        <s v="Sports Pavilion - PE217"/>
        <s v="Sports Pavilion - PE218"/>
        <s v="Starr King Parent-Child Work - SKPCW"/>
        <s v="Study Abroad - ABROAD"/>
        <s v="The Oaks Parent-Child Workshop - OPCW"/>
        <s v="The Samarkand, Covenant Ret Co - SAMCOVMTG ROOM"/>
        <s v="Tuckers Grove - TGROVE"/>
        <s v="UCSB Family Student Housing - UCFSH"/>
        <s v="University of California - SB - UCSB"/>
        <s v="Villa Alamar - VILLAAMTG ROOM"/>
        <s v="Vista Del Monte Retirement Com - VDELMOMTG ROOM"/>
        <s v="Wake Campus - WAKE03"/>
        <s v="Wake Campus - WAKE04"/>
        <s v="Wake Campus - WAKE05"/>
        <s v="Wake Campus - WAKE06"/>
        <s v="Wake Campus - WAKE07"/>
        <s v="Wake Campus - WAKE08"/>
        <s v="Wake Campus - WAKE09"/>
        <s v="Wake Campus - WAKE11"/>
        <s v="Wake Campus - WAKE13"/>
        <s v="Wake Campus - WAKE14"/>
        <s v="Wake Campus - WAKE15"/>
        <s v="Wake Campus - WAKE16"/>
        <s v="Wake Campus - WAKE17"/>
        <s v="Wake Campus - WAKE19"/>
        <s v="Wake Campus - WAKE20"/>
        <s v="Wake Campus - WAKE21"/>
        <s v="Wake Campus - WAKE23"/>
        <s v="Wake Campus - WAKE24"/>
        <s v="Wake Campus - WAKE27"/>
        <s v="Wake Campus - WAKE28"/>
        <s v="Wake Campus - WAKE32"/>
        <s v="Wake Campus - WAKE33"/>
        <s v="West Beach - WBEACH"/>
        <s v="West Campus Classroom Building - WCC102"/>
        <s v="West Campus Classroom Building - WCC103"/>
        <s v="West Campus Classroom Building - WCC104"/>
        <s v="West Campus Classroom Building - WCC105"/>
        <s v="West Campus Classroom Building - WCC106"/>
        <s v="West Campus Classroom Building - WCC117"/>
        <s v="West Campus Classroom Building - WCC118"/>
        <s v="West Campus Classroom Building - WCC119"/>
        <s v="West Campus Classroom Building - WCC120"/>
        <s v="West Campus Classroom Building - WCC121"/>
        <s v="West Campus Classroom Building - WCC202"/>
        <s v="West Campus Classroom Building - WCC203"/>
        <s v="West Campus Classroom Building - WCC204"/>
        <s v="West Campus Classroom Building - WCC205"/>
        <s v="West Campus Classroom Building - WCC216"/>
        <s v="West Campus Classroom Building - WCC302"/>
        <s v="West Campus Classroom Building - WCC303"/>
        <s v="West Campus Classroom Building - WCC304"/>
        <s v="West Campus Classroom Building - WCC305"/>
        <s v="West Campus Classroom Building - WCC306"/>
        <s v="West Campus Classroom Building - WCC307"/>
        <s v="Wood Glen Hall - WGHALLMTG ROOM"/>
      </sharedItems>
      <fieldGroup par="40"/>
    </cacheField>
    <cacheField name="BUILDING_DESC" numFmtId="0">
      <sharedItems containsBlank="1" count="69">
        <m/>
        <s v="Bake Shop (Campus Center)"/>
        <s v="Buena Vista Care Center"/>
        <s v="Business/Communication Center"/>
        <s v="Butterfly Beach"/>
        <s v="Campus Center"/>
        <s v="Carpinteria High School"/>
        <s v="Carpinteria Library"/>
        <s v="Clinic"/>
        <s v="Cottage Hospital"/>
        <s v="Dos Pueblos High School"/>
        <s v="Drama/Music Complex (W Campus)"/>
        <s v="Earth and Biological Sciences"/>
        <s v="Earth Science Off Campus field"/>
        <s v="East Campus Classrooms"/>
        <s v="East Campus Office Center 1"/>
        <s v="East Campus Office Center 2"/>
        <s v="East Campus Office Center 3"/>
        <s v="Eastside Library"/>
        <s v="Friendship Adult DCare Ctr-Mon"/>
        <s v="Garden Court"/>
        <s v="Gardens of Hope"/>
        <s v="Garvin Theatre"/>
        <s v="Humanities Building"/>
        <s v="Interdisciplinary Center"/>
        <s v="JSB Dining"/>
        <s v="La Cumbre Junior High"/>
        <s v="La Playa Stadium              "/>
        <s v="Learning Resource Center"/>
        <s v="Ledbetter Beach"/>
        <s v="Life Fitness Center"/>
        <s v="Los Banos Pool"/>
        <s v="Lou Grant Parent-Child Work"/>
        <s v="MacDougall Admin Center"/>
        <s v="Maravilla Assisted Living"/>
        <s v="Maravilla Asst Liv &amp; Mem Care"/>
        <s v="Maravilla Independent"/>
        <s v="Marine Technologies Building"/>
        <s v="Mariposa at Ellwood Shores"/>
        <s v="Museum of Nat Hist-Planetarium"/>
        <s v="No Room Assigned at this time"/>
        <s v="Oak Cottage Memory Care"/>
        <s v="Oak Park"/>
        <s v="Occupational Education Bldg"/>
        <s v="Online Class"/>
        <s v="Pershing Park"/>
        <s v="Physical Science Building"/>
        <s v="San Marcos High School"/>
        <s v="San Marcos Parent-Child Work"/>
        <s v="Santa Barbara County Jail"/>
        <s v="Santa Barbara Film Festival"/>
        <s v="Santa Barbara High School"/>
        <s v="SBCC Cosmetology Academy      "/>
        <s v="SBCC E Campus LifeS/Chumash"/>
        <s v="Schott Campus"/>
        <s v="Sports Pavilion"/>
        <s v="Starr King Parent-Child Work"/>
        <s v="Study Abroad"/>
        <s v="The Oaks Parent-Child Workshop"/>
        <s v="The Samarkand, Covenant Ret Co"/>
        <s v="Tuckers Grove"/>
        <s v="UCSB Family Student Housing"/>
        <s v="University of California - SB"/>
        <s v="Villa Alamar"/>
        <s v="Vista Del Monte Retirement Com"/>
        <s v="Wake Campus"/>
        <s v="West Beach"/>
        <s v="West Campus Classroom Building"/>
        <s v="Wood Glen Hall"/>
      </sharedItems>
    </cacheField>
    <cacheField name="BUILDING" numFmtId="0">
      <sharedItems containsBlank="1"/>
    </cacheField>
    <cacheField name="ROOM" numFmtId="0">
      <sharedItems containsBlank="1"/>
    </cacheField>
    <cacheField name="ROOM_TYPE" numFmtId="0">
      <sharedItems count="11">
        <s v="N/A"/>
        <s v="110 Classroom"/>
        <s v="111 Classroom"/>
        <s v="210 Class Lab"/>
        <e v="#N/A"/>
        <s v="215 Class Lab Service"/>
        <s v="610 Assembly"/>
        <s v="615 Assembly Service"/>
        <s v="310 Office"/>
        <s v="520 Athletics/Physical Education"/>
        <s v="525 Athletic/Physical Ed Service"/>
      </sharedItems>
    </cacheField>
    <cacheField name="MAX ENRL" numFmtId="0">
      <sharedItems containsSemiMixedTypes="0" containsString="0" containsNumber="1" containsInteger="1" minValue="0" maxValue="250"/>
    </cacheField>
    <cacheField name="ACT ENRL" numFmtId="0">
      <sharedItems containsSemiMixedTypes="0" containsString="0" containsNumber="1" containsInteger="1" minValue="0" maxValue="1596"/>
    </cacheField>
    <cacheField name="STUDENT CONTACT HOURS" numFmtId="165">
      <sharedItems containsSemiMixedTypes="0" containsNonDate="0" containsDate="1" containsString="0" minDate="1899-12-30T00:00:00" maxDate="1900-09-23T21:41:05"/>
    </cacheField>
    <cacheField name="INSTRUCTIONAL_METHOD" numFmtId="0">
      <sharedItems containsMixedTypes="1" containsNumber="1" containsInteger="1" minValue="20" maxValue="40"/>
    </cacheField>
    <cacheField name="SECTION_SESSION_DESC" numFmtId="0">
      <sharedItems containsBlank="1"/>
    </cacheField>
    <cacheField name="STATUS" numFmtId="0">
      <sharedItems/>
    </cacheField>
    <cacheField name="BUILDING_ROOM2" numFmtId="0" databaseField="0">
      <fieldGroup base="29">
        <discretePr count="233">
          <x v="0"/>
          <x v="1"/>
          <x v="2"/>
          <x v="126"/>
          <x v="126"/>
          <x v="126"/>
          <x v="126"/>
          <x v="142"/>
          <x v="126"/>
          <x v="126"/>
          <x v="134"/>
          <x v="134"/>
          <x v="3"/>
          <x v="4"/>
          <x v="5"/>
          <x v="6"/>
          <x v="7"/>
          <x v="8"/>
          <x v="9"/>
          <x v="10"/>
          <x v="11"/>
          <x v="12"/>
          <x v="135"/>
          <x v="135"/>
          <x v="135"/>
          <x v="135"/>
          <x v="13"/>
          <x v="14"/>
          <x v="135"/>
          <x v="15"/>
          <x v="16"/>
          <x v="17"/>
          <x v="135"/>
          <x v="18"/>
          <x v="127"/>
          <x v="19"/>
          <x v="136"/>
          <x v="136"/>
          <x v="136"/>
          <x v="136"/>
          <x v="136"/>
          <x v="136"/>
          <x v="127"/>
          <x v="20"/>
          <x v="127"/>
          <x v="136"/>
          <x v="136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128"/>
          <x v="137"/>
          <x v="137"/>
          <x v="128"/>
          <x v="33"/>
          <x v="34"/>
          <x v="128"/>
          <x v="35"/>
          <x v="36"/>
          <x v="128"/>
          <x v="137"/>
          <x v="137"/>
          <x v="128"/>
          <x v="128"/>
          <x v="128"/>
          <x v="128"/>
          <x v="128"/>
          <x v="128"/>
          <x v="128"/>
          <x v="37"/>
          <x v="137"/>
          <x v="129"/>
          <x v="129"/>
          <x v="38"/>
          <x v="129"/>
          <x v="129"/>
          <x v="129"/>
          <x v="129"/>
          <x v="129"/>
          <x v="129"/>
          <x v="129"/>
          <x v="129"/>
          <x v="129"/>
          <x v="129"/>
          <x v="129"/>
          <x v="129"/>
          <x v="129"/>
          <x v="39"/>
          <x v="40"/>
          <x v="41"/>
          <x v="42"/>
          <x v="43"/>
          <x v="44"/>
          <x v="45"/>
          <x v="46"/>
          <x v="47"/>
          <x v="48"/>
          <x v="49"/>
          <x v="130"/>
          <x v="130"/>
          <x v="130"/>
          <x v="130"/>
          <x v="130"/>
          <x v="130"/>
          <x v="130"/>
          <x v="130"/>
          <x v="138"/>
          <x v="130"/>
          <x v="130"/>
          <x v="50"/>
          <x v="51"/>
          <x v="130"/>
          <x v="130"/>
          <x v="138"/>
          <x v="52"/>
          <x v="53"/>
          <x v="54"/>
          <x v="55"/>
          <x v="56"/>
          <x v="57"/>
          <x v="58"/>
          <x v="59"/>
          <x v="60"/>
          <x v="61"/>
          <x v="139"/>
          <x v="139"/>
          <x v="62"/>
          <x v="139"/>
          <x v="63"/>
          <x v="64"/>
          <x v="131"/>
          <x v="141"/>
          <x v="140"/>
          <x v="140"/>
          <x v="131"/>
          <x v="131"/>
          <x v="140"/>
          <x v="140"/>
          <x v="140"/>
          <x v="140"/>
          <x v="65"/>
          <x v="66"/>
          <x v="67"/>
          <x v="68"/>
          <x v="69"/>
          <x v="70"/>
          <x v="71"/>
          <x v="72"/>
          <x v="73"/>
          <x v="74"/>
          <x v="75"/>
          <x v="76"/>
          <x v="77"/>
          <x v="78"/>
          <x v="79"/>
          <x v="80"/>
          <x v="81"/>
          <x v="82"/>
          <x v="83"/>
          <x v="84"/>
          <x v="85"/>
          <x v="86"/>
          <x v="87"/>
          <x v="88"/>
          <x v="89"/>
          <x v="90"/>
          <x v="132"/>
          <x v="132"/>
          <x v="132"/>
          <x v="91"/>
          <x v="92"/>
          <x v="93"/>
          <x v="94"/>
          <x v="95"/>
          <x v="96"/>
          <x v="97"/>
          <x v="98"/>
          <x v="99"/>
          <x v="100"/>
          <x v="101"/>
          <x v="102"/>
          <x v="103"/>
          <x v="104"/>
          <x v="105"/>
          <x v="106"/>
          <x v="107"/>
          <x v="108"/>
          <x v="109"/>
          <x v="110"/>
          <x v="111"/>
          <x v="112"/>
          <x v="113"/>
          <x v="114"/>
          <x v="115"/>
          <x v="116"/>
          <x v="117"/>
          <x v="118"/>
          <x v="119"/>
          <x v="120"/>
          <x v="121"/>
          <x v="122"/>
          <x v="123"/>
          <x v="133"/>
          <x v="133"/>
          <x v="133"/>
          <x v="133"/>
          <x v="133"/>
          <x v="133"/>
          <x v="133"/>
          <x v="133"/>
          <x v="133"/>
          <x v="133"/>
          <x v="133"/>
          <x v="133"/>
          <x v="133"/>
          <x v="133"/>
          <x v="133"/>
          <x v="124"/>
          <x v="133"/>
          <x v="133"/>
          <x v="133"/>
          <x v="133"/>
          <x v="133"/>
          <x v="125"/>
        </discretePr>
        <groupItems count="143">
          <s v=" - "/>
          <s v="Bake Shop (Campus Center) - BKSHOP"/>
          <s v="Buena Vista Care Center - BVISTAMTG ROOM"/>
          <s v="Business/Communication Center - BCFORUM"/>
          <s v="Butterfly Beach - BTRFLY"/>
          <s v="Campus Center - CC108"/>
          <s v="Campus Center - CC122"/>
          <s v="Carpinteria High School - CHS"/>
          <s v="Carpinteria Library - CARPLB"/>
          <s v="Clinic - CLINIC"/>
          <s v="Cottage Hospital - COHOSP"/>
          <s v="Dos Pueblos High School - DPHS"/>
          <s v="Drama/Music Complex (W Campus) - DM"/>
          <s v="Drama/Music Complex (W Campus) - DM110"/>
          <s v="Drama/Music Complex (W Campus) - DM126"/>
          <s v="Drama/Music Complex (W Campus) - DM134"/>
          <s v="Drama/Music Complex (W Campus) - DM139"/>
          <s v="Drama/Music Complex (W Campus) - DM145"/>
          <s v="Earth and Biological Sciences - EBS"/>
          <s v="Earth and Biological Sciences - EBS110"/>
          <s v="Earth and Biological Sciences - EBS306"/>
          <s v="Earth and Biological Sciences - EBS319"/>
          <s v="Earth Science Off Campus field - FIELD"/>
          <s v="East Campus Classrooms - ECC20"/>
          <s v="East Campus Office Center 1 - ECOC-1"/>
          <s v="East Campus Office Center 2 - ECOC-2"/>
          <s v="East Campus Office Center 3 - ECOC-3"/>
          <s v="Eastside Library - EASTLB"/>
          <s v="Friendship Adult DCare Ctr-Mon - FRAMONMTG ROOM"/>
          <s v="Garden Court - GRDNCTMTG ROOM"/>
          <s v="Gardens of Hope - GARHOPMTG ROOM"/>
          <s v="Garvin Theatre - GT"/>
          <s v="Garvin Theatre - GT204"/>
          <s v="Humanities Building - H112"/>
          <s v="Humanities Building - H204"/>
          <s v="Humanities Building - H221"/>
          <s v="Humanities Building - H237"/>
          <s v="Humanities Building - H308"/>
          <s v="Interdisciplinary Center - IDC109"/>
          <s v="Interdisciplinary Center - IDC357"/>
          <s v="JSB Dining - JSB"/>
          <s v="La Cumbre Junior High - LCJH"/>
          <s v="La Playa Stadium               - LPLAYA"/>
          <s v="La Playa Stadium               - LPLAYAFIELD"/>
          <s v="Learning Resource Center - LRC111"/>
          <s v="Ledbetter Beach - LBEACH"/>
          <s v="Life Fitness Center - LFC"/>
          <s v="Life Fitness Center - LFC01"/>
          <s v="Los Banos Pool - LBANOS"/>
          <s v="Lou Grant Parent-Child Work - LGPCW"/>
          <s v="MacDougall Admin Center - A236"/>
          <s v="MacDougall Admin Center - A242"/>
          <s v="Maravilla Assisted Living - MARVAMTG ROOM"/>
          <s v="Maravilla Asst Liv &amp; Mem Care - MARVCRMTG ROOM"/>
          <s v="Maravilla Independent - MARVIMTG ROOM"/>
          <s v="Marine Technologies Building - MDT"/>
          <s v="Marine Technologies Building - MTBLDG"/>
          <s v="Mariposa at Ellwood Shores - MARIPOMTG ROOM"/>
          <s v="Museum of Nat Hist-Planetarium - PLNTRM"/>
          <s v="No Room Assigned at this time - TBA"/>
          <s v="Oak Cottage Memory Care - OAKCOTMTG ROOM"/>
          <s v="Oak Park - OAKPK"/>
          <s v="Occupational Education Bldg - OE182"/>
          <s v="Online Class - ONLINE"/>
          <s v="Pershing Park - PERPRK"/>
          <s v="San Marcos High School - SMHS"/>
          <s v="San Marcos Parent-Child Work - SMPCW"/>
          <s v="Santa Barbara County Jail - JAIL"/>
          <s v="Santa Barbara Film Festival - SBFF"/>
          <s v="Santa Barbara High School - SBHS"/>
          <s v="SBCC Cosmetology Academy       - COSACA"/>
          <s v="SBCC E Campus LifeS/Chumash - LCP"/>
          <s v="Schott Campus - SCHOTT03"/>
          <s v="Schott Campus - SCHOTT05"/>
          <s v="Schott Campus - SCHOTT06"/>
          <s v="Schott Campus - SCHOTT14"/>
          <s v="Schott Campus - SCHOTT16"/>
          <s v="Schott Campus - SCHOTT17"/>
          <s v="Schott Campus - SCHOTT20"/>
          <s v="Schott Campus - SCHOTT22"/>
          <s v="Schott Campus - SCHOTT23"/>
          <s v="Schott Campus - SCHOTT24"/>
          <s v="Schott Campus - SCHOTT28"/>
          <s v="Schott Campus - SCHOTT29"/>
          <s v="Schott Campus - SCHOTT30"/>
          <s v="Schott Campus - SCHOTT31"/>
          <s v="Sports Pavilion - PE101"/>
          <s v="Sports Pavilion - PE101B"/>
          <s v="Sports Pavilion - PE110"/>
          <s v="Sports Pavilion - PE113"/>
          <s v="Sports Pavilion - PE114"/>
          <s v="Sports Pavilion - PE218"/>
          <s v="Starr King Parent-Child Work - SKPCW"/>
          <s v="Study Abroad - ABROAD"/>
          <s v="The Oaks Parent-Child Workshop - OPCW"/>
          <s v="The Samarkand, Covenant Ret Co - SAMCOVMTG ROOM"/>
          <s v="Tuckers Grove - TGROVE"/>
          <s v="UCSB Family Student Housing - UCFSH"/>
          <s v="University of California - SB - UCSB"/>
          <s v="Villa Alamar - VILLAAMTG ROOM"/>
          <s v="Vista Del Monte Retirement Com - VDELMOMTG ROOM"/>
          <s v="Wake Campus - WAKE03"/>
          <s v="Wake Campus - WAKE04"/>
          <s v="Wake Campus - WAKE05"/>
          <s v="Wake Campus - WAKE06"/>
          <s v="Wake Campus - WAKE07"/>
          <s v="Wake Campus - WAKE08"/>
          <s v="Wake Campus - WAKE09"/>
          <s v="Wake Campus - WAKE11"/>
          <s v="Wake Campus - WAKE13"/>
          <s v="Wake Campus - WAKE14"/>
          <s v="Wake Campus - WAKE15"/>
          <s v="Wake Campus - WAKE16"/>
          <s v="Wake Campus - WAKE17"/>
          <s v="Wake Campus - WAKE19"/>
          <s v="Wake Campus - WAKE20"/>
          <s v="Wake Campus - WAKE21"/>
          <s v="Wake Campus - WAKE23"/>
          <s v="Wake Campus - WAKE24"/>
          <s v="Wake Campus - WAKE27"/>
          <s v="Wake Campus - WAKE28"/>
          <s v="Wake Campus - WAKE32"/>
          <s v="Wake Campus - WAKE33"/>
          <s v="West Beach - WBEACH"/>
          <s v="West Campus Classroom Building - WCC302"/>
          <s v="Wood Glen Hall - WGHALLMTG ROOM"/>
          <s v="Group1"/>
          <s v="Group2"/>
          <s v="Group3"/>
          <s v="Group4"/>
          <s v="Group5"/>
          <s v="Group6"/>
          <s v="Group7"/>
          <s v="Group8"/>
          <s v="Group9"/>
          <s v="Group10"/>
          <s v="Group11"/>
          <s v="Group12"/>
          <s v="Group13"/>
          <s v="Group14"/>
          <s v="Group15"/>
          <s v="Physical Science Building - PS102"/>
          <s v="Business/Communication Center - BC2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6">
  <r>
    <s v="651 - Santa Barbara City College"/>
    <s v="Class Lab Prep"/>
    <x v="0"/>
    <s v="A-11"/>
    <m/>
    <x v="0"/>
    <n v="235"/>
    <n v="0"/>
    <m/>
    <s v="12"/>
    <s v="1201 Health Occupations, General"/>
    <s v="A"/>
  </r>
  <r>
    <s v="651 - Santa Barbara City College"/>
    <s v="Storage"/>
    <x v="0"/>
    <s v="A-11-A"/>
    <m/>
    <x v="0"/>
    <n v="169"/>
    <n v="0"/>
    <m/>
    <s v="12"/>
    <s v="0948 Automotive Technology"/>
    <s v="A"/>
  </r>
  <r>
    <s v="651 - Santa Barbara City College"/>
    <s v="Storage"/>
    <x v="0"/>
    <s v="A-11-B"/>
    <m/>
    <x v="1"/>
    <n v="199"/>
    <n v="0"/>
    <m/>
    <s v="11"/>
    <s v="0099 General Assignment"/>
    <s v="A"/>
  </r>
  <r>
    <s v="651 - Santa Barbara City College"/>
    <s v="Office"/>
    <x v="0"/>
    <s v="A-110"/>
    <m/>
    <x v="2"/>
    <n v="299"/>
    <n v="3"/>
    <m/>
    <s v="61"/>
    <s v="6010 Academic Administration"/>
    <s v="A"/>
  </r>
  <r>
    <s v="651 - Santa Barbara City College"/>
    <m/>
    <x v="0"/>
    <s v="A-110-A"/>
    <m/>
    <x v="1"/>
    <n v="126"/>
    <n v="0"/>
    <m/>
    <s v="61"/>
    <s v="6010 Academic Administration"/>
    <s v="A"/>
  </r>
  <r>
    <s v="651 - Santa Barbara City College"/>
    <m/>
    <x v="0"/>
    <s v="A-110-B"/>
    <m/>
    <x v="1"/>
    <n v="80"/>
    <n v="0"/>
    <m/>
    <s v="61"/>
    <s v="6010 Academic Administration"/>
    <s v="A"/>
  </r>
  <r>
    <s v="651 - Santa Barbara City College"/>
    <m/>
    <x v="0"/>
    <s v="A-110-C"/>
    <m/>
    <x v="1"/>
    <n v="80"/>
    <n v="0"/>
    <m/>
    <s v="61"/>
    <s v="6010 Academic Administration"/>
    <s v="A"/>
  </r>
  <r>
    <s v="651 - Santa Barbara City College"/>
    <s v="Office"/>
    <x v="0"/>
    <s v="A-111"/>
    <m/>
    <x v="2"/>
    <n v="272"/>
    <n v="1"/>
    <m/>
    <s v="61"/>
    <s v="6620 Management Planning Functions"/>
    <s v="A"/>
  </r>
  <r>
    <s v="651 - Santa Barbara City College"/>
    <m/>
    <x v="0"/>
    <s v="A-111-A"/>
    <m/>
    <x v="1"/>
    <n v="30"/>
    <n v="0"/>
    <m/>
    <s v="61"/>
    <s v="6620 Management Planning Functions"/>
    <s v="A"/>
  </r>
  <r>
    <s v="651 - Santa Barbara City College"/>
    <s v="Office"/>
    <x v="0"/>
    <s v="A-112"/>
    <m/>
    <x v="2"/>
    <n v="159"/>
    <n v="1"/>
    <m/>
    <s v="62"/>
    <s v="6700 General Institutional Support Services"/>
    <s v="A"/>
  </r>
  <r>
    <s v="651 - Santa Barbara City College"/>
    <s v="Office"/>
    <x v="0"/>
    <s v="A-112-A"/>
    <m/>
    <x v="2"/>
    <n v="192"/>
    <n v="1"/>
    <m/>
    <s v="62"/>
    <s v="6700 General Institutional Support Services"/>
    <s v="A"/>
  </r>
  <r>
    <s v="651 - Santa Barbara City College"/>
    <s v="Data"/>
    <x v="0"/>
    <s v="A-113"/>
    <m/>
    <x v="3"/>
    <n v="282"/>
    <n v="3"/>
    <m/>
    <s v="44"/>
    <s v="6780 Management Information Services"/>
    <s v="A"/>
  </r>
  <r>
    <s v="651 - Santa Barbara City College"/>
    <s v="Office"/>
    <x v="0"/>
    <s v="A-113-A"/>
    <m/>
    <x v="2"/>
    <n v="160"/>
    <n v="1"/>
    <m/>
    <s v="46"/>
    <s v="6010 Academic Administration"/>
    <s v="A"/>
  </r>
  <r>
    <s v="651 - Santa Barbara City College"/>
    <s v="Office"/>
    <x v="0"/>
    <s v="A-113-B"/>
    <m/>
    <x v="2"/>
    <n v="160"/>
    <n v="1"/>
    <m/>
    <s v="46"/>
    <s v="6010 Academic Administration"/>
    <s v="A"/>
  </r>
  <r>
    <s v="651 - Santa Barbara City College"/>
    <s v="Office"/>
    <x v="0"/>
    <s v="A-113-C"/>
    <m/>
    <x v="2"/>
    <n v="140"/>
    <n v="1"/>
    <m/>
    <s v="46"/>
    <s v="6010 Academic Administration"/>
    <s v="A"/>
  </r>
  <r>
    <s v="651 - Santa Barbara City College"/>
    <s v="Office"/>
    <x v="0"/>
    <s v="A-114"/>
    <m/>
    <x v="2"/>
    <n v="134"/>
    <n v="1"/>
    <m/>
    <s v="46"/>
    <s v="6720 Fiscal Operations"/>
    <s v="A"/>
  </r>
  <r>
    <s v="651 - Santa Barbara City College"/>
    <s v="Office"/>
    <x v="0"/>
    <s v="A-114-A"/>
    <m/>
    <x v="2"/>
    <n v="114"/>
    <n v="1"/>
    <m/>
    <s v="46"/>
    <s v="6720 Fiscal Operations"/>
    <s v="A"/>
  </r>
  <r>
    <s v="651 - Santa Barbara City College"/>
    <s v="Office"/>
    <x v="0"/>
    <s v="A-114-B"/>
    <m/>
    <x v="2"/>
    <n v="108"/>
    <n v="1"/>
    <m/>
    <s v="46"/>
    <s v="6720 Fiscal Operations"/>
    <s v="A"/>
  </r>
  <r>
    <s v="651 - Santa Barbara City College"/>
    <m/>
    <x v="0"/>
    <s v="A-114-C"/>
    <m/>
    <x v="1"/>
    <n v="20"/>
    <n v="0"/>
    <m/>
    <s v="46"/>
    <s v="6720 Fiscal Operations"/>
    <s v="A"/>
  </r>
  <r>
    <s v="651 - Santa Barbara City College"/>
    <m/>
    <x v="0"/>
    <s v="A-115"/>
    <m/>
    <x v="4"/>
    <n v="210"/>
    <n v="0"/>
    <m/>
    <s v="44"/>
    <s v="6780 Management Information Services"/>
    <s v="A"/>
  </r>
  <r>
    <s v="651 - Santa Barbara City College"/>
    <s v="Office"/>
    <x v="0"/>
    <s v="A-116"/>
    <m/>
    <x v="2"/>
    <n v="144"/>
    <n v="1"/>
    <m/>
    <s v="46"/>
    <s v="6000 Instructional Administration"/>
    <s v="A"/>
  </r>
  <r>
    <s v="651 - Santa Barbara City College"/>
    <m/>
    <x v="0"/>
    <s v="A-117"/>
    <m/>
    <x v="2"/>
    <n v="163"/>
    <n v="1"/>
    <m/>
    <s v="46"/>
    <s v="6010 Academic Administration"/>
    <s v="A"/>
  </r>
  <r>
    <s v="651 - Santa Barbara City College"/>
    <m/>
    <x v="0"/>
    <s v="A-118"/>
    <m/>
    <x v="2"/>
    <n v="157"/>
    <n v="1"/>
    <m/>
    <s v="46"/>
    <s v="6010 Academic Administration"/>
    <s v="A"/>
  </r>
  <r>
    <s v="651 - Santa Barbara City College"/>
    <m/>
    <x v="0"/>
    <s v="A-118-A"/>
    <m/>
    <x v="2"/>
    <n v="172"/>
    <n v="1"/>
    <m/>
    <s v="46"/>
    <s v="6010 Academic Administration"/>
    <s v="A"/>
  </r>
  <r>
    <s v="651 - Santa Barbara City College"/>
    <m/>
    <x v="0"/>
    <s v="A-118-B"/>
    <m/>
    <x v="2"/>
    <n v="163"/>
    <n v="1"/>
    <m/>
    <s v="46"/>
    <s v="6010 Academic Administration"/>
    <s v="A"/>
  </r>
  <r>
    <s v="651 - Santa Barbara City College"/>
    <s v="Mail Room"/>
    <x v="0"/>
    <s v="A-119"/>
    <m/>
    <x v="1"/>
    <n v="53"/>
    <n v="0"/>
    <m/>
    <s v="63"/>
    <s v="6700 General Institutional Support Services"/>
    <s v="A"/>
  </r>
  <r>
    <s v="651 - Santa Barbara City College"/>
    <s v="Office"/>
    <x v="0"/>
    <s v="A-119-A"/>
    <m/>
    <x v="1"/>
    <n v="53"/>
    <n v="0"/>
    <m/>
    <s v="63"/>
    <s v="6700 General Institutional Support Services"/>
    <s v="A"/>
  </r>
  <r>
    <s v="651 - Santa Barbara City College"/>
    <s v="Office Service"/>
    <x v="0"/>
    <s v="A-119-B"/>
    <m/>
    <x v="2"/>
    <n v="86"/>
    <n v="1"/>
    <m/>
    <s v="63"/>
    <s v="6700 General Institutional Support Services"/>
    <s v="A"/>
  </r>
  <r>
    <s v="651 - Santa Barbara City College"/>
    <m/>
    <x v="0"/>
    <s v="A-119-C"/>
    <m/>
    <x v="2"/>
    <n v="67"/>
    <n v="1"/>
    <m/>
    <s v="63"/>
    <s v="6700 General Institutional Support Services"/>
    <s v="A"/>
  </r>
  <r>
    <s v="651 - Santa Barbara City College"/>
    <m/>
    <x v="0"/>
    <s v="A-119-D"/>
    <m/>
    <x v="2"/>
    <n v="111"/>
    <n v="1"/>
    <m/>
    <s v="63"/>
    <s v="6700 General Institutional Support Services"/>
    <s v="A"/>
  </r>
  <r>
    <s v="651 - Santa Barbara City College"/>
    <s v="Office"/>
    <x v="0"/>
    <s v="A-120"/>
    <m/>
    <x v="2"/>
    <n v="153"/>
    <n v="1"/>
    <m/>
    <s v="61"/>
    <s v="6700 General Institutional Support Services"/>
    <s v="A"/>
  </r>
  <r>
    <s v="651 - Santa Barbara City College"/>
    <s v="Office"/>
    <x v="0"/>
    <s v="A-120-A"/>
    <m/>
    <x v="2"/>
    <n v="120"/>
    <n v="1"/>
    <m/>
    <s v="64"/>
    <s v="6770 Logistical Services"/>
    <s v="A"/>
  </r>
  <r>
    <s v="651 - Santa Barbara City College"/>
    <s v="Project Planning Office"/>
    <x v="0"/>
    <s v="A-121"/>
    <m/>
    <x v="2"/>
    <n v="180"/>
    <n v="0"/>
    <m/>
    <s v="63"/>
    <s v="6620 Management Planning Functions"/>
    <s v="A"/>
  </r>
  <r>
    <s v="651 - Santa Barbara City College"/>
    <s v="VP Secretary"/>
    <x v="0"/>
    <s v="A-121-A"/>
    <m/>
    <x v="2"/>
    <n v="120"/>
    <n v="1"/>
    <m/>
    <s v="61"/>
    <s v="6720 Fiscal Operations"/>
    <s v="A"/>
  </r>
  <r>
    <s v="651 - Santa Barbara City College"/>
    <s v="Conference"/>
    <x v="0"/>
    <s v="A-121-B"/>
    <m/>
    <x v="5"/>
    <n v="220"/>
    <n v="12"/>
    <m/>
    <s v="62"/>
    <s v="0099 General Assignment"/>
    <s v="A"/>
  </r>
  <r>
    <s v="651 - Santa Barbara City College"/>
    <s v="Office Financial Affairs"/>
    <x v="0"/>
    <s v="A-121-C"/>
    <m/>
    <x v="2"/>
    <n v="223"/>
    <n v="1"/>
    <m/>
    <s v="61"/>
    <s v="6720 Fiscal Operations"/>
    <s v="A"/>
  </r>
  <r>
    <s v="651 - Santa Barbara City College"/>
    <s v="Waiting"/>
    <x v="0"/>
    <s v="A-121-D"/>
    <m/>
    <x v="1"/>
    <n v="120"/>
    <n v="0"/>
    <m/>
    <s v="62"/>
    <s v="6720 Fiscal Operations"/>
    <s v="A"/>
  </r>
  <r>
    <s v="651 - Santa Barbara City College"/>
    <s v="Storage"/>
    <x v="0"/>
    <s v="A-121-E"/>
    <m/>
    <x v="1"/>
    <n v="18"/>
    <n v="0"/>
    <m/>
    <s v="62"/>
    <s v="6720 Fiscal Operations"/>
    <s v="A"/>
  </r>
  <r>
    <s v="651 - Santa Barbara City College"/>
    <s v="Data"/>
    <x v="0"/>
    <s v="A-121-I"/>
    <m/>
    <x v="3"/>
    <n v="18"/>
    <n v="0"/>
    <m/>
    <s v="44"/>
    <s v="6780 Management Information Services"/>
    <s v="A"/>
  </r>
  <r>
    <s v="651 - Santa Barbara City College"/>
    <s v="Office"/>
    <x v="0"/>
    <s v="A-122"/>
    <m/>
    <x v="2"/>
    <n v="201"/>
    <n v="1"/>
    <m/>
    <s v="64"/>
    <s v="6770 Logistical Services"/>
    <s v="A"/>
  </r>
  <r>
    <s v="651 - Santa Barbara City College"/>
    <s v="Lecture"/>
    <x v="0"/>
    <s v="A-160"/>
    <s v="y"/>
    <x v="6"/>
    <n v="1370"/>
    <n v="100"/>
    <m/>
    <s v="11"/>
    <s v="0099 General Assignment"/>
    <s v="A"/>
  </r>
  <r>
    <s v="651 - Santa Barbara City College"/>
    <s v="Classroom"/>
    <x v="0"/>
    <s v="A-161"/>
    <s v="y"/>
    <x v="6"/>
    <n v="756"/>
    <n v="40"/>
    <m/>
    <s v="11"/>
    <s v="0099 General Assignment"/>
    <s v="A"/>
  </r>
  <r>
    <s v="651 - Santa Barbara City College"/>
    <s v="Tool Room"/>
    <x v="0"/>
    <s v="A-123-B"/>
    <m/>
    <x v="0"/>
    <n v="105"/>
    <n v="0"/>
    <m/>
    <s v="12"/>
    <s v="0948 Automotive Technology"/>
    <s v="A"/>
  </r>
  <r>
    <s v="651 - Santa Barbara City College"/>
    <s v="Office"/>
    <x v="0"/>
    <s v="A-123-C"/>
    <m/>
    <x v="2"/>
    <n v="98"/>
    <n v="2"/>
    <m/>
    <s v="12"/>
    <s v="0948 Automotive Technology"/>
    <s v="A"/>
  </r>
  <r>
    <s v="651 - Santa Barbara City College"/>
    <s v="Storage"/>
    <x v="0"/>
    <s v="A-123-D"/>
    <m/>
    <x v="0"/>
    <n v="125"/>
    <n v="0"/>
    <m/>
    <s v="12"/>
    <s v="0948 Automotive Technology"/>
    <s v="A"/>
  </r>
  <r>
    <s v="651 - Santa Barbara City College"/>
    <s v="Mezz Storage"/>
    <x v="0"/>
    <s v="A-123-E"/>
    <m/>
    <x v="0"/>
    <n v="322"/>
    <n v="2"/>
    <m/>
    <s v="12"/>
    <s v="0948 Automotive Technology"/>
    <s v="A"/>
  </r>
  <r>
    <s v="651 - Santa Barbara City College"/>
    <s v="Office"/>
    <x v="0"/>
    <s v="A-124"/>
    <m/>
    <x v="2"/>
    <n v="126"/>
    <n v="1"/>
    <m/>
    <s v="64"/>
    <s v="6770 Logistical Services"/>
    <s v="A"/>
  </r>
  <r>
    <s v="651 - Santa Barbara City College"/>
    <m/>
    <x v="0"/>
    <s v="A-125"/>
    <m/>
    <x v="7"/>
    <n v="163"/>
    <n v="10"/>
    <m/>
    <s v="64"/>
    <s v="6770 Logistical Services"/>
    <s v="A"/>
  </r>
  <r>
    <s v="651 - Santa Barbara City College"/>
    <s v="Office"/>
    <x v="0"/>
    <s v="A-130"/>
    <m/>
    <x v="2"/>
    <n v="1893"/>
    <n v="17"/>
    <m/>
    <s v="62"/>
    <s v="0502 Accounting"/>
    <s v="A"/>
  </r>
  <r>
    <s v="651 - Santa Barbara City College"/>
    <s v="Check storage"/>
    <x v="0"/>
    <s v="A-130-A"/>
    <m/>
    <x v="1"/>
    <n v="75"/>
    <n v="0"/>
    <m/>
    <s v="62"/>
    <s v="0502 Accounting"/>
    <s v="A"/>
  </r>
  <r>
    <s v="651 - Santa Barbara City College"/>
    <m/>
    <x v="0"/>
    <s v="A-130-B"/>
    <m/>
    <x v="2"/>
    <n v="123"/>
    <n v="1"/>
    <m/>
    <s v="62"/>
    <s v="0502 Accounting"/>
    <s v="A"/>
  </r>
  <r>
    <s v="651 - Santa Barbara City College"/>
    <m/>
    <x v="0"/>
    <s v="A-130-C"/>
    <m/>
    <x v="1"/>
    <n v="168"/>
    <n v="1"/>
    <m/>
    <s v="62"/>
    <s v="0502 Accounting"/>
    <s v="A"/>
  </r>
  <r>
    <s v="651 - Santa Barbara City College"/>
    <m/>
    <x v="0"/>
    <s v="A-130-D"/>
    <m/>
    <x v="2"/>
    <n v="164"/>
    <n v="1"/>
    <m/>
    <s v="62"/>
    <s v="0502 Accounting"/>
    <s v="A"/>
  </r>
  <r>
    <s v="651 - Santa Barbara City College"/>
    <m/>
    <x v="0"/>
    <s v="A-130-E"/>
    <m/>
    <x v="8"/>
    <n v="149"/>
    <n v="5"/>
    <m/>
    <s v="62"/>
    <s v="0099 General Assignment"/>
    <s v="A"/>
  </r>
  <r>
    <s v="651 - Santa Barbara City College"/>
    <m/>
    <x v="0"/>
    <s v="A-130-F"/>
    <m/>
    <x v="2"/>
    <n v="109"/>
    <n v="1"/>
    <m/>
    <s v="62"/>
    <s v="0502 Accounting"/>
    <s v="A"/>
  </r>
  <r>
    <s v="651 - Santa Barbara City College"/>
    <m/>
    <x v="0"/>
    <s v="A-140-A"/>
    <m/>
    <x v="2"/>
    <n v="220"/>
    <n v="1"/>
    <m/>
    <s v="45"/>
    <s v="6770 Logistical Services"/>
    <s v="A"/>
  </r>
  <r>
    <s v="651 - Santa Barbara City College"/>
    <s v="Waiting"/>
    <x v="0"/>
    <s v="A-140-C"/>
    <m/>
    <x v="1"/>
    <n v="306"/>
    <n v="0"/>
    <m/>
    <s v="65"/>
    <s v="6510 Building Maintenance and Operation Support"/>
    <s v="A"/>
  </r>
  <r>
    <s v="651 - Santa Barbara City College"/>
    <s v="Print Shop"/>
    <x v="0"/>
    <s v="A-141"/>
    <m/>
    <x v="1"/>
    <n v="591"/>
    <n v="2"/>
    <m/>
    <s v="45"/>
    <s v="6770 Logistical Services"/>
    <s v="A"/>
  </r>
  <r>
    <s v="651 - Santa Barbara City College"/>
    <s v="Class Lab"/>
    <x v="0"/>
    <s v="A-162"/>
    <s v="y"/>
    <x v="6"/>
    <n v="972"/>
    <n v="38"/>
    <m/>
    <s v="11"/>
    <s v="0109 Horticulture"/>
    <s v="A"/>
  </r>
  <r>
    <s v="651 - Santa Barbara City College"/>
    <s v="Computer Lab"/>
    <x v="0"/>
    <s v="A-171"/>
    <s v="y"/>
    <x v="6"/>
    <n v="951"/>
    <n v="36"/>
    <m/>
    <s v="12"/>
    <s v="1099 Other Fine and Applied Arts"/>
    <s v="A"/>
  </r>
  <r>
    <s v="651 - Santa Barbara City College"/>
    <s v="Computer Lab"/>
    <x v="0"/>
    <s v="A-172"/>
    <s v="y"/>
    <x v="6"/>
    <n v="1108"/>
    <n v="34"/>
    <m/>
    <s v="12"/>
    <s v="1099 Other Fine and Applied Arts"/>
    <s v="A"/>
  </r>
  <r>
    <s v="651 - Santa Barbara City College"/>
    <s v="Office"/>
    <x v="0"/>
    <s v="A-162-A"/>
    <m/>
    <x v="5"/>
    <n v="199"/>
    <n v="6"/>
    <m/>
    <s v="12"/>
    <s v="0099 General Assignment"/>
    <s v="A"/>
  </r>
  <r>
    <s v="651 - Santa Barbara City College"/>
    <s v="Office"/>
    <x v="0"/>
    <s v="A-162-B"/>
    <m/>
    <x v="2"/>
    <n v="76"/>
    <n v="1"/>
    <m/>
    <s v="12"/>
    <s v="0109 Horticulture"/>
    <s v="A"/>
  </r>
  <r>
    <s v="651 - Santa Barbara City College"/>
    <s v="Office"/>
    <x v="0"/>
    <s v="A-170"/>
    <m/>
    <x v="2"/>
    <n v="131"/>
    <n v="2"/>
    <m/>
    <s v="12"/>
    <s v="1099 Other Fine and Applied Arts"/>
    <s v="A"/>
  </r>
  <r>
    <s v="651 - Santa Barbara City College"/>
    <s v="Computer Lab"/>
    <x v="0"/>
    <s v="A-173"/>
    <s v="y"/>
    <x v="6"/>
    <n v="497"/>
    <n v="26"/>
    <m/>
    <s v="12"/>
    <s v="1099 Other Fine and Applied Arts"/>
    <s v="A"/>
  </r>
  <r>
    <s v="651 - Santa Barbara City College"/>
    <m/>
    <x v="0"/>
    <s v="A-174"/>
    <s v="y"/>
    <x v="6"/>
    <n v="1233"/>
    <n v="25"/>
    <m/>
    <s v="12"/>
    <s v="1099 Other Fine and Applied Arts"/>
    <s v="A"/>
  </r>
  <r>
    <s v="651 - Santa Barbara City College"/>
    <s v="Computer Lab"/>
    <x v="0"/>
    <s v="A-180"/>
    <s v="y"/>
    <x v="6"/>
    <n v="1136"/>
    <n v="25"/>
    <m/>
    <s v="12"/>
    <s v="0934 Electronics and Electric Technology"/>
    <s v="A"/>
  </r>
  <r>
    <s v="651 - Santa Barbara City College"/>
    <s v="Lecture"/>
    <x v="0"/>
    <s v="A-211"/>
    <s v="y"/>
    <x v="6"/>
    <n v="2794"/>
    <n v="148"/>
    <m/>
    <s v="11"/>
    <s v="4930 General Studies"/>
    <s v="A"/>
  </r>
  <r>
    <s v="651 - Santa Barbara City College"/>
    <s v="Office"/>
    <x v="0"/>
    <s v="A-174-A"/>
    <m/>
    <x v="2"/>
    <n v="215"/>
    <n v="2"/>
    <m/>
    <s v="12"/>
    <s v="1099 Other Fine and Applied Arts"/>
    <s v="A"/>
  </r>
  <r>
    <s v="651 - Santa Barbara City College"/>
    <m/>
    <x v="0"/>
    <s v="A-217"/>
    <s v="y"/>
    <x v="6"/>
    <n v="852"/>
    <n v="52"/>
    <m/>
    <s v="11"/>
    <s v="0099 General Assignment"/>
    <s v="A"/>
  </r>
  <r>
    <s v="651 - Santa Barbara City College"/>
    <m/>
    <x v="0"/>
    <s v="A-175"/>
    <m/>
    <x v="2"/>
    <n v="103"/>
    <n v="1"/>
    <m/>
    <s v="12"/>
    <s v="1099 Other Fine and Applied Arts"/>
    <s v="A"/>
  </r>
  <r>
    <s v="651 - Santa Barbara City College"/>
    <m/>
    <x v="0"/>
    <s v="A-176"/>
    <m/>
    <x v="2"/>
    <n v="97"/>
    <n v="1"/>
    <m/>
    <s v="12"/>
    <s v="1099 Other Fine and Applied Arts"/>
    <s v="A"/>
  </r>
  <r>
    <s v="651 - Santa Barbara City College"/>
    <m/>
    <x v="0"/>
    <s v="A-177"/>
    <m/>
    <x v="2"/>
    <n v="394"/>
    <n v="2"/>
    <m/>
    <s v="12"/>
    <s v="1099 Other Fine and Applied Arts"/>
    <s v="A"/>
  </r>
  <r>
    <s v="651 - Santa Barbara City College"/>
    <m/>
    <x v="0"/>
    <s v="A-178"/>
    <m/>
    <x v="2"/>
    <n v="93"/>
    <n v="1"/>
    <m/>
    <s v="12"/>
    <s v="1099 Other Fine and Applied Arts"/>
    <s v="A"/>
  </r>
  <r>
    <s v="651 - Santa Barbara City College"/>
    <m/>
    <x v="0"/>
    <s v="A-179"/>
    <m/>
    <x v="2"/>
    <n v="105"/>
    <n v="1"/>
    <m/>
    <s v="12"/>
    <s v="0934 Electronics and Electric Technology"/>
    <s v="A"/>
  </r>
  <r>
    <s v="651 - Santa Barbara City College"/>
    <m/>
    <x v="0"/>
    <s v="A-243"/>
    <s v="y"/>
    <x v="6"/>
    <n v="468"/>
    <n v="34"/>
    <m/>
    <s v="12"/>
    <s v="0099 General Assignment"/>
    <s v="A"/>
  </r>
  <r>
    <s v="651 - Santa Barbara City College"/>
    <m/>
    <x v="0"/>
    <s v="A-273"/>
    <s v="y"/>
    <x v="6"/>
    <n v="829"/>
    <n v="50"/>
    <m/>
    <s v="12"/>
    <s v="1230 Nursing"/>
    <s v="A"/>
  </r>
  <r>
    <s v="651 - Santa Barbara City College"/>
    <s v="Classroom - Mezz"/>
    <x v="0"/>
    <s v="A-123-A"/>
    <m/>
    <x v="6"/>
    <n v="300"/>
    <n v="24"/>
    <m/>
    <s v="12"/>
    <s v="0948 Automotive Technology"/>
    <s v="A"/>
  </r>
  <r>
    <s v="651 - Santa Barbara City College"/>
    <s v="Office"/>
    <x v="0"/>
    <s v="A-182-A"/>
    <m/>
    <x v="0"/>
    <n v="273"/>
    <n v="1"/>
    <m/>
    <s v="12"/>
    <s v="0934 Electronics and Electric Technology"/>
    <s v="A"/>
  </r>
  <r>
    <s v="651 - Santa Barbara City College"/>
    <m/>
    <x v="0"/>
    <s v="A-183"/>
    <m/>
    <x v="2"/>
    <n v="60"/>
    <n v="1"/>
    <m/>
    <s v="12"/>
    <s v="0934 Electronics and Electric Technology"/>
    <s v="A"/>
  </r>
  <r>
    <s v="651 - Santa Barbara City College"/>
    <s v="Class Lab Service"/>
    <x v="0"/>
    <s v="A-190"/>
    <m/>
    <x v="0"/>
    <n v="296"/>
    <n v="0"/>
    <m/>
    <s v="12"/>
    <s v="0901 Engineering, General (requires Calculus)(Transfer)"/>
    <s v="A"/>
  </r>
  <r>
    <s v="651 - Santa Barbara City College"/>
    <s v="Conference"/>
    <x v="0"/>
    <s v="A-200-A"/>
    <m/>
    <x v="7"/>
    <n v="168"/>
    <n v="2"/>
    <m/>
    <s v="11"/>
    <s v="0707 Computer Software Development"/>
    <s v="A"/>
  </r>
  <r>
    <s v="651 - Santa Barbara City College"/>
    <s v="Office"/>
    <x v="0"/>
    <s v="A-200-B"/>
    <m/>
    <x v="2"/>
    <n v="80"/>
    <n v="1"/>
    <m/>
    <s v="44"/>
    <s v="0707 Computer Software Development"/>
    <s v="A"/>
  </r>
  <r>
    <s v="651 - Santa Barbara City College"/>
    <m/>
    <x v="0"/>
    <s v="A-200-C"/>
    <m/>
    <x v="2"/>
    <n v="80"/>
    <n v="1"/>
    <m/>
    <s v="44"/>
    <s v="0707 Computer Software Development"/>
    <s v="A"/>
  </r>
  <r>
    <s v="651 - Santa Barbara City College"/>
    <m/>
    <x v="0"/>
    <s v="A-200-D"/>
    <m/>
    <x v="2"/>
    <n v="133"/>
    <n v="2"/>
    <m/>
    <s v="44"/>
    <s v="0707 Computer Software Development"/>
    <s v="A"/>
  </r>
  <r>
    <s v="651 - Santa Barbara City College"/>
    <m/>
    <x v="0"/>
    <s v="A-200-E"/>
    <m/>
    <x v="2"/>
    <n v="80"/>
    <n v="1"/>
    <m/>
    <s v="44"/>
    <s v="0707 Computer Software Development"/>
    <s v="A"/>
  </r>
  <r>
    <s v="651 - Santa Barbara City College"/>
    <m/>
    <x v="0"/>
    <s v="A-200-F"/>
    <m/>
    <x v="2"/>
    <n v="80"/>
    <n v="1"/>
    <m/>
    <s v="44"/>
    <s v="0707 Computer Software Development"/>
    <s v="A"/>
  </r>
  <r>
    <s v="651 - Santa Barbara City College"/>
    <m/>
    <x v="0"/>
    <s v="A-200-G"/>
    <m/>
    <x v="2"/>
    <n v="142"/>
    <n v="1"/>
    <m/>
    <s v="44"/>
    <s v="0707 Computer Software Development"/>
    <s v="A"/>
  </r>
  <r>
    <s v="651 - Santa Barbara City College"/>
    <m/>
    <x v="0"/>
    <s v="A-200-H"/>
    <m/>
    <x v="2"/>
    <n v="120"/>
    <n v="1"/>
    <m/>
    <s v="44"/>
    <s v="0707 Computer Software Development"/>
    <s v="A"/>
  </r>
  <r>
    <s v="651 - Santa Barbara City College"/>
    <m/>
    <x v="0"/>
    <s v="A-200-I"/>
    <m/>
    <x v="2"/>
    <n v="64"/>
    <n v="1"/>
    <m/>
    <s v="44"/>
    <s v="0707 Computer Software Development"/>
    <s v="A"/>
  </r>
  <r>
    <s v="651 - Santa Barbara City College"/>
    <m/>
    <x v="0"/>
    <s v="A-200-J"/>
    <m/>
    <x v="2"/>
    <n v="64"/>
    <n v="1"/>
    <m/>
    <s v="44"/>
    <s v="0707 Computer Software Development"/>
    <s v="A"/>
  </r>
  <r>
    <s v="651 - Santa Barbara City College"/>
    <s v="Office"/>
    <x v="0"/>
    <s v="A-200-K"/>
    <m/>
    <x v="2"/>
    <n v="73"/>
    <n v="1"/>
    <m/>
    <s v="11"/>
    <s v="0099 General Assignment"/>
    <s v="A"/>
  </r>
  <r>
    <s v="651 - Santa Barbara City College"/>
    <s v="Conference Room"/>
    <x v="0"/>
    <s v="A-201"/>
    <m/>
    <x v="5"/>
    <n v="284"/>
    <n v="12"/>
    <m/>
    <s v="66"/>
    <s v="0099 General Assignment"/>
    <s v="A"/>
  </r>
  <r>
    <s v="651 - Santa Barbara City College"/>
    <m/>
    <x v="0"/>
    <s v="A-202"/>
    <m/>
    <x v="2"/>
    <n v="593"/>
    <n v="4"/>
    <m/>
    <s v="63"/>
    <s v="6700 General Institutional Support Services"/>
    <s v="A"/>
  </r>
  <r>
    <s v="651 - Santa Barbara City College"/>
    <m/>
    <x v="0"/>
    <s v="A-202-A"/>
    <m/>
    <x v="2"/>
    <n v="108"/>
    <n v="1"/>
    <m/>
    <s v="63"/>
    <s v="0514 Office Technology/Office Computer Applications"/>
    <s v="A"/>
  </r>
  <r>
    <s v="651 - Santa Barbara City College"/>
    <m/>
    <x v="0"/>
    <s v="A-202-B"/>
    <m/>
    <x v="2"/>
    <n v="209"/>
    <n v="1"/>
    <m/>
    <s v="63"/>
    <s v="0514 Office Technology/Office Computer Applications"/>
    <s v="A"/>
  </r>
  <r>
    <s v="651 - Santa Barbara City College"/>
    <m/>
    <x v="0"/>
    <s v="A-202-C"/>
    <m/>
    <x v="2"/>
    <n v="104"/>
    <n v="1"/>
    <m/>
    <s v="63"/>
    <s v="0514 Office Technology/Office Computer Applications"/>
    <s v="A"/>
  </r>
  <r>
    <s v="651 - Santa Barbara City College"/>
    <m/>
    <x v="0"/>
    <s v="A-202-D"/>
    <m/>
    <x v="2"/>
    <n v="104"/>
    <n v="1"/>
    <m/>
    <s v="63"/>
    <s v="0514 Office Technology/Office Computer Applications"/>
    <s v="A"/>
  </r>
  <r>
    <s v="651 - Santa Barbara City College"/>
    <m/>
    <x v="0"/>
    <s v="A-203"/>
    <m/>
    <x v="1"/>
    <n v="112"/>
    <n v="0"/>
    <m/>
    <s v="67"/>
    <s v="6700 General Institutional Support Services"/>
    <s v="A"/>
  </r>
  <r>
    <s v="651 - Santa Barbara City College"/>
    <m/>
    <x v="0"/>
    <s v="A-204"/>
    <m/>
    <x v="2"/>
    <n v="112"/>
    <n v="1"/>
    <m/>
    <s v="67"/>
    <s v="6700 General Institutional Support Services"/>
    <s v="A"/>
  </r>
  <r>
    <s v="651 - Santa Barbara City College"/>
    <m/>
    <x v="0"/>
    <s v="A-205-A"/>
    <m/>
    <x v="2"/>
    <n v="90"/>
    <n v="1"/>
    <m/>
    <s v="67"/>
    <s v="6700 General Institutional Support Services"/>
    <s v="A"/>
  </r>
  <r>
    <s v="651 - Santa Barbara City College"/>
    <m/>
    <x v="0"/>
    <s v="A-205-B"/>
    <m/>
    <x v="2"/>
    <n v="90"/>
    <n v="1"/>
    <m/>
    <s v="67"/>
    <s v="0501 Business and Commerce, General"/>
    <s v="A"/>
  </r>
  <r>
    <s v="651 - Santa Barbara City College"/>
    <m/>
    <x v="0"/>
    <s v="A-206"/>
    <m/>
    <x v="2"/>
    <n v="126"/>
    <n v="1"/>
    <m/>
    <s v="67"/>
    <s v="6700 General Institutional Support Services"/>
    <s v="A"/>
  </r>
  <r>
    <s v="651 - Santa Barbara City College"/>
    <m/>
    <x v="0"/>
    <s v="A-207"/>
    <m/>
    <x v="2"/>
    <n v="131"/>
    <n v="1"/>
    <m/>
    <s v="67"/>
    <s v="6700 General Institutional Support Services"/>
    <s v="A"/>
  </r>
  <r>
    <s v="651 - Santa Barbara City College"/>
    <m/>
    <x v="0"/>
    <s v="A-208"/>
    <m/>
    <x v="2"/>
    <n v="127"/>
    <n v="2"/>
    <m/>
    <s v="67"/>
    <s v="6700 General Institutional Support Services"/>
    <s v="A"/>
  </r>
  <r>
    <s v="651 - Santa Barbara City College"/>
    <m/>
    <x v="0"/>
    <s v="A-209"/>
    <m/>
    <x v="2"/>
    <n v="131"/>
    <n v="1"/>
    <m/>
    <s v="67"/>
    <s v="6700 General Institutional Support Services"/>
    <s v="A"/>
  </r>
  <r>
    <s v="651 - Santa Barbara City College"/>
    <s v="Office Service"/>
    <x v="0"/>
    <s v="A-210"/>
    <m/>
    <x v="3"/>
    <n v="279"/>
    <n v="0"/>
    <m/>
    <s v="44"/>
    <s v="6780 Management Information Services"/>
    <s v="A"/>
  </r>
  <r>
    <s v="651 - Santa Barbara City College"/>
    <s v="Office"/>
    <x v="0"/>
    <s v="A-210-A"/>
    <m/>
    <x v="3"/>
    <n v="170"/>
    <n v="0"/>
    <m/>
    <s v="44"/>
    <s v="6780 Management Information Services"/>
    <s v="A"/>
  </r>
  <r>
    <s v="651 - Santa Barbara City College"/>
    <s v="Office"/>
    <x v="0"/>
    <s v="A-210-A1"/>
    <m/>
    <x v="2"/>
    <n v="90"/>
    <n v="1"/>
    <m/>
    <s v="44"/>
    <s v="6780 Management Information Services"/>
    <s v="A"/>
  </r>
  <r>
    <s v="651 - Santa Barbara City College"/>
    <s v="Storage"/>
    <x v="0"/>
    <s v="A-210-B"/>
    <m/>
    <x v="4"/>
    <n v="295"/>
    <n v="0"/>
    <m/>
    <s v="44"/>
    <s v="6780 Management Information Services"/>
    <s v="A"/>
  </r>
  <r>
    <s v="651 - Santa Barbara City College"/>
    <s v="Office"/>
    <x v="0"/>
    <s v="A-210-B1"/>
    <m/>
    <x v="2"/>
    <n v="123"/>
    <n v="1"/>
    <m/>
    <s v="44"/>
    <s v="0701 Information Technology, General"/>
    <s v="A"/>
  </r>
  <r>
    <s v="651 - Santa Barbara City College"/>
    <s v="Server"/>
    <x v="0"/>
    <s v="A-210-C"/>
    <m/>
    <x v="2"/>
    <n v="300"/>
    <n v="1"/>
    <m/>
    <s v="44"/>
    <s v="0701 Information Technology, General"/>
    <s v="A"/>
  </r>
  <r>
    <s v="651 - Santa Barbara City College"/>
    <m/>
    <x v="0"/>
    <s v="A-210-D"/>
    <m/>
    <x v="2"/>
    <n v="120"/>
    <n v="1"/>
    <m/>
    <s v="44"/>
    <s v="0701 Information Technology, General"/>
    <s v="A"/>
  </r>
  <r>
    <s v="651 - Santa Barbara City College"/>
    <m/>
    <x v="0"/>
    <s v="A-210-E"/>
    <m/>
    <x v="2"/>
    <n v="110"/>
    <n v="1"/>
    <m/>
    <s v="44"/>
    <s v="0701 Information Technology, General"/>
    <s v="A"/>
  </r>
  <r>
    <s v="651 - Santa Barbara City College"/>
    <m/>
    <x v="0"/>
    <s v="A-210-F"/>
    <m/>
    <x v="2"/>
    <n v="96"/>
    <n v="1"/>
    <m/>
    <s v="44"/>
    <s v="0701 Information Technology, General"/>
    <s v="A"/>
  </r>
  <r>
    <s v="651 - Santa Barbara City College"/>
    <m/>
    <x v="0"/>
    <s v="A-210-G"/>
    <m/>
    <x v="2"/>
    <n v="88"/>
    <n v="1"/>
    <m/>
    <s v="44"/>
    <s v="0701 Information Technology, General"/>
    <s v="A"/>
  </r>
  <r>
    <s v="651 - Santa Barbara City College"/>
    <m/>
    <x v="0"/>
    <s v="A-210-H"/>
    <m/>
    <x v="2"/>
    <n v="99"/>
    <n v="1"/>
    <m/>
    <s v="44"/>
    <s v="0701 Information Technology, General"/>
    <s v="A"/>
  </r>
  <r>
    <s v="651 - Santa Barbara City College"/>
    <s v="Server"/>
    <x v="0"/>
    <s v="A-210-I"/>
    <m/>
    <x v="3"/>
    <n v="178"/>
    <n v="0"/>
    <m/>
    <s v="44"/>
    <s v="6780 Management Information Services"/>
    <s v="A"/>
  </r>
  <r>
    <s v="651 - Santa Barbara City College"/>
    <m/>
    <x v="0"/>
    <s v="A-210-J"/>
    <m/>
    <x v="2"/>
    <n v="86"/>
    <n v="1"/>
    <m/>
    <s v="44"/>
    <s v="0701 Information Technology, General"/>
    <s v="A"/>
  </r>
  <r>
    <s v="651 - Santa Barbara City College"/>
    <s v="Classroom"/>
    <x v="0"/>
    <s v="A-214"/>
    <m/>
    <x v="6"/>
    <n v="281"/>
    <n v="20"/>
    <m/>
    <s v="11"/>
    <s v="0099 General Assignment"/>
    <s v="A"/>
  </r>
  <r>
    <s v="651 - Santa Barbara City College"/>
    <s v="Office"/>
    <x v="0"/>
    <s v="A-211-A"/>
    <m/>
    <x v="2"/>
    <n v="172"/>
    <n v="2"/>
    <m/>
    <s v="61"/>
    <s v="6010 Academic Administration"/>
    <s v="A"/>
  </r>
  <r>
    <s v="651 - Santa Barbara City College"/>
    <s v="Storage"/>
    <x v="0"/>
    <s v="A-212"/>
    <m/>
    <x v="1"/>
    <n v="57"/>
    <n v="0"/>
    <m/>
    <s v="11"/>
    <s v="0099 General Assignment"/>
    <s v="A"/>
  </r>
  <r>
    <s v="651 - Santa Barbara City College"/>
    <s v="Office"/>
    <x v="0"/>
    <s v="A-213"/>
    <m/>
    <x v="2"/>
    <n v="188"/>
    <n v="1"/>
    <m/>
    <s v="64"/>
    <s v="6010 Academic Administration"/>
    <s v="A"/>
  </r>
  <r>
    <s v="651 - Santa Barbara City College"/>
    <s v="Restroom, Unisex"/>
    <x v="0"/>
    <s v="A-213-A"/>
    <m/>
    <x v="2"/>
    <n v="118"/>
    <n v="1"/>
    <m/>
    <s v="64"/>
    <s v="6010 Academic Administration"/>
    <s v="A"/>
  </r>
  <r>
    <s v="651 - Santa Barbara City College"/>
    <s v="Office"/>
    <x v="0"/>
    <s v="A-213-B"/>
    <m/>
    <x v="2"/>
    <n v="80"/>
    <n v="1"/>
    <m/>
    <s v="64"/>
    <s v="6010 Academic Administration"/>
    <s v="A"/>
  </r>
  <r>
    <s v="651 - Santa Barbara City College"/>
    <s v="Office"/>
    <x v="0"/>
    <s v="A-213-C"/>
    <m/>
    <x v="2"/>
    <n v="80"/>
    <n v="1"/>
    <m/>
    <s v="64"/>
    <s v="6010 Academic Administration"/>
    <s v="A"/>
  </r>
  <r>
    <s v="651 - Santa Barbara City College"/>
    <m/>
    <x v="0"/>
    <s v="A-217-A"/>
    <m/>
    <x v="6"/>
    <n v="852"/>
    <n v="45"/>
    <m/>
    <s v="12"/>
    <s v="0099 General Assignment"/>
    <s v="A"/>
  </r>
  <r>
    <s v="651 - Santa Barbara City College"/>
    <m/>
    <x v="0"/>
    <s v="A-215"/>
    <m/>
    <x v="1"/>
    <n v="141"/>
    <n v="0"/>
    <m/>
    <s v="12"/>
    <s v="1230 Nursing"/>
    <s v="A"/>
  </r>
  <r>
    <s v="651 - Santa Barbara City College"/>
    <m/>
    <x v="0"/>
    <s v="A-216"/>
    <m/>
    <x v="2"/>
    <n v="173"/>
    <n v="2"/>
    <m/>
    <s v="12"/>
    <s v="1230 Nursing"/>
    <s v="A"/>
  </r>
  <r>
    <s v="651 - Santa Barbara City College"/>
    <m/>
    <x v="0"/>
    <s v="A-242"/>
    <m/>
    <x v="6"/>
    <n v="486"/>
    <n v="32"/>
    <m/>
    <s v="12"/>
    <s v="0099 General Assignment"/>
    <s v="A"/>
  </r>
  <r>
    <s v="651 - Santa Barbara City College"/>
    <m/>
    <x v="0"/>
    <s v="A-270"/>
    <m/>
    <x v="6"/>
    <n v="223"/>
    <n v="10"/>
    <m/>
    <s v="11"/>
    <s v="0099 General Assignment"/>
    <s v="A"/>
  </r>
  <r>
    <s v="651 - Santa Barbara City College"/>
    <m/>
    <x v="0"/>
    <s v="A-218"/>
    <m/>
    <x v="2"/>
    <n v="305"/>
    <n v="2"/>
    <m/>
    <s v="12"/>
    <s v="1230 Nursing"/>
    <s v="A"/>
  </r>
  <r>
    <s v="651 - Santa Barbara City College"/>
    <m/>
    <x v="0"/>
    <s v="A-218-A"/>
    <m/>
    <x v="2"/>
    <n v="187"/>
    <n v="1"/>
    <m/>
    <s v="46"/>
    <s v="1230 Nursing"/>
    <s v="A"/>
  </r>
  <r>
    <s v="651 - Santa Barbara City College"/>
    <m/>
    <x v="0"/>
    <s v="A-218-B"/>
    <m/>
    <x v="2"/>
    <n v="122"/>
    <n v="1"/>
    <m/>
    <s v="12"/>
    <s v="1230 Nursing"/>
    <s v="A"/>
  </r>
  <r>
    <s v="651 - Santa Barbara City College"/>
    <m/>
    <x v="0"/>
    <s v="A-218-C"/>
    <m/>
    <x v="5"/>
    <n v="412"/>
    <n v="12"/>
    <m/>
    <s v="11"/>
    <s v="0099 General Assignment"/>
    <s v="A"/>
  </r>
  <r>
    <s v="651 - Santa Barbara City College"/>
    <s v="Computer Lab"/>
    <x v="0"/>
    <s v="A-181"/>
    <s v="y"/>
    <x v="9"/>
    <n v="792"/>
    <n v="35"/>
    <m/>
    <s v="12"/>
    <s v="0934 Electronics and Electric Technology"/>
    <s v="A"/>
  </r>
  <r>
    <s v="651 - Santa Barbara City College"/>
    <m/>
    <x v="0"/>
    <s v="A-277"/>
    <s v="y"/>
    <x v="9"/>
    <n v="2074"/>
    <n v="30"/>
    <m/>
    <s v="12"/>
    <s v="1230 Nursing"/>
    <s v="A"/>
  </r>
  <r>
    <s v="651 - Santa Barbara City College"/>
    <s v="Class Lab"/>
    <x v="0"/>
    <s v="A-123"/>
    <m/>
    <x v="9"/>
    <n v="4300"/>
    <n v="20"/>
    <m/>
    <s v="12"/>
    <s v="0948 Automotive Technology"/>
    <s v="A"/>
  </r>
  <r>
    <s v="651 - Santa Barbara City College"/>
    <m/>
    <x v="0"/>
    <s v="A-174-B"/>
    <m/>
    <x v="9"/>
    <n v="350"/>
    <n v="17"/>
    <m/>
    <s v="12"/>
    <s v="1099 Other Fine and Applied Arts"/>
    <s v="A"/>
  </r>
  <r>
    <s v="651 - Santa Barbara City College"/>
    <m/>
    <x v="0"/>
    <s v="A-236-D"/>
    <m/>
    <x v="0"/>
    <n v="42"/>
    <n v="0"/>
    <m/>
    <s v="12"/>
    <s v="1225 Radiologic Technology"/>
    <s v="A"/>
  </r>
  <r>
    <s v="651 - Santa Barbara City College"/>
    <m/>
    <x v="0"/>
    <s v="A-236-E"/>
    <m/>
    <x v="0"/>
    <n v="111"/>
    <n v="0"/>
    <m/>
    <s v="12"/>
    <s v="1225 Radiologic Technology"/>
    <s v="A"/>
  </r>
  <r>
    <s v="651 - Santa Barbara City College"/>
    <m/>
    <x v="0"/>
    <s v="A-237"/>
    <m/>
    <x v="2"/>
    <n v="64"/>
    <n v="1"/>
    <m/>
    <s v="12"/>
    <s v="1230 Nursing"/>
    <s v="A"/>
  </r>
  <r>
    <s v="651 - Santa Barbara City College"/>
    <s v="Office"/>
    <x v="0"/>
    <s v="A-238"/>
    <m/>
    <x v="10"/>
    <n v="64"/>
    <n v="1"/>
    <m/>
    <s v="12"/>
    <s v="1230 Nursing"/>
    <s v="A"/>
  </r>
  <r>
    <s v="651 - Santa Barbara City College"/>
    <m/>
    <x v="0"/>
    <s v="A-239"/>
    <m/>
    <x v="2"/>
    <n v="64"/>
    <n v="1"/>
    <m/>
    <s v="12"/>
    <s v="1230 Nursing"/>
    <s v="A"/>
  </r>
  <r>
    <s v="651 - Santa Barbara City College"/>
    <m/>
    <x v="0"/>
    <s v="A-240"/>
    <m/>
    <x v="2"/>
    <n v="64"/>
    <n v="1"/>
    <m/>
    <s v="12"/>
    <s v="1225 Radiologic Technology"/>
    <s v="A"/>
  </r>
  <r>
    <s v="651 - Santa Barbara City College"/>
    <m/>
    <x v="0"/>
    <s v="A-241"/>
    <m/>
    <x v="2"/>
    <n v="195"/>
    <n v="3"/>
    <m/>
    <s v="12"/>
    <s v="1230 Nursing"/>
    <s v="A"/>
  </r>
  <r>
    <s v="651 - Santa Barbara City College"/>
    <s v="Computer Lab"/>
    <x v="0"/>
    <s v="A-182"/>
    <m/>
    <x v="9"/>
    <n v="775"/>
    <n v="35"/>
    <m/>
    <s v="12"/>
    <s v="0934 Electronics and Electric Technology"/>
    <s v="A"/>
  </r>
  <r>
    <s v="651 - Santa Barbara City College"/>
    <m/>
    <x v="0"/>
    <s v="A-242-A"/>
    <m/>
    <x v="11"/>
    <n v="35"/>
    <n v="0"/>
    <m/>
    <s v="12"/>
    <s v="0099 General Assignment"/>
    <s v="A"/>
  </r>
  <r>
    <s v="651 - Santa Barbara City College"/>
    <m/>
    <x v="0"/>
    <s v="A-236"/>
    <m/>
    <x v="9"/>
    <n v="431"/>
    <n v="2"/>
    <m/>
    <s v="12"/>
    <s v="1225 Radiologic Technology"/>
    <s v="A"/>
  </r>
  <r>
    <s v="651 - Santa Barbara City College"/>
    <m/>
    <x v="0"/>
    <s v="A-243-A"/>
    <m/>
    <x v="11"/>
    <n v="117"/>
    <n v="0"/>
    <m/>
    <s v="12"/>
    <s v="0099 General Assignment"/>
    <s v="A"/>
  </r>
  <r>
    <s v="651 - Santa Barbara City College"/>
    <s v="Class Lab Prep"/>
    <x v="0"/>
    <s v="A-243-B"/>
    <m/>
    <x v="2"/>
    <n v="63"/>
    <n v="1"/>
    <m/>
    <s v="12"/>
    <s v="0099 General Assignment"/>
    <s v="A"/>
  </r>
  <r>
    <s v="651 - Santa Barbara City College"/>
    <m/>
    <x v="0"/>
    <s v="A-244"/>
    <m/>
    <x v="2"/>
    <n v="64"/>
    <n v="1"/>
    <m/>
    <s v="12"/>
    <s v="1230 Nursing"/>
    <s v="A"/>
  </r>
  <r>
    <s v="651 - Santa Barbara City College"/>
    <m/>
    <x v="0"/>
    <s v="A-245"/>
    <m/>
    <x v="2"/>
    <n v="57"/>
    <n v="1"/>
    <m/>
    <s v="12"/>
    <s v="1230 Nursing"/>
    <s v="A"/>
  </r>
  <r>
    <s v="651 - Santa Barbara City College"/>
    <m/>
    <x v="0"/>
    <s v="A-246"/>
    <m/>
    <x v="2"/>
    <n v="132"/>
    <n v="2"/>
    <m/>
    <s v="12"/>
    <s v="1230 Nursing"/>
    <s v="A"/>
  </r>
  <r>
    <s v="651 - Santa Barbara City College"/>
    <m/>
    <x v="0"/>
    <s v="A-236-A"/>
    <m/>
    <x v="9"/>
    <n v="322"/>
    <n v="1"/>
    <m/>
    <s v="12"/>
    <s v="1225 Radiologic Technology"/>
    <s v="A"/>
  </r>
  <r>
    <s v="651 - Santa Barbara City College"/>
    <m/>
    <x v="0"/>
    <s v="A-271"/>
    <m/>
    <x v="3"/>
    <n v="64"/>
    <n v="0"/>
    <m/>
    <s v="44"/>
    <s v="6780 Management Information Services"/>
    <s v="A"/>
  </r>
  <r>
    <s v="651 - Santa Barbara City College"/>
    <m/>
    <x v="0"/>
    <s v="A-272"/>
    <m/>
    <x v="2"/>
    <n v="101"/>
    <n v="1"/>
    <m/>
    <s v="12"/>
    <s v="1230 Nursing"/>
    <s v="A"/>
  </r>
  <r>
    <s v="651 - Santa Barbara City College"/>
    <m/>
    <x v="0"/>
    <s v="A-236-B"/>
    <m/>
    <x v="9"/>
    <n v="299"/>
    <n v="1"/>
    <m/>
    <s v="12"/>
    <s v="1225 Radiologic Technology"/>
    <s v="A"/>
  </r>
  <r>
    <s v="651 - Santa Barbara City College"/>
    <s v="Office"/>
    <x v="0"/>
    <s v="A-274"/>
    <m/>
    <x v="2"/>
    <n v="114"/>
    <n v="1"/>
    <m/>
    <s v="12"/>
    <s v="1230 Nursing"/>
    <s v="A"/>
  </r>
  <r>
    <s v="651 - Santa Barbara City College"/>
    <m/>
    <x v="0"/>
    <s v="A-275"/>
    <m/>
    <x v="2"/>
    <n v="114"/>
    <n v="1"/>
    <m/>
    <s v="12"/>
    <s v="0099 General Assignment"/>
    <s v="A"/>
  </r>
  <r>
    <s v="651 - Santa Barbara City College"/>
    <m/>
    <x v="0"/>
    <s v="A-276"/>
    <m/>
    <x v="2"/>
    <n v="164"/>
    <n v="2"/>
    <m/>
    <s v="12"/>
    <s v="1230 Nursing"/>
    <s v="A"/>
  </r>
  <r>
    <s v="651 - Santa Barbara City College"/>
    <m/>
    <x v="0"/>
    <s v="A-236-C"/>
    <m/>
    <x v="9"/>
    <n v="112"/>
    <n v="1"/>
    <m/>
    <s v="12"/>
    <s v="1225 Radiologic Technology"/>
    <s v="A"/>
  </r>
  <r>
    <s v="651 - Santa Barbara City College"/>
    <m/>
    <x v="0"/>
    <s v="A-277-A"/>
    <m/>
    <x v="0"/>
    <n v="180"/>
    <n v="1"/>
    <m/>
    <s v="12"/>
    <s v="1230 Nursing"/>
    <s v="A"/>
  </r>
  <r>
    <s v="651 - Santa Barbara City College"/>
    <m/>
    <x v="0"/>
    <s v="A-277-B"/>
    <m/>
    <x v="9"/>
    <n v="381"/>
    <n v="6"/>
    <m/>
    <s v="12"/>
    <s v="1230 Nursing"/>
    <s v="A"/>
  </r>
  <r>
    <s v="651 - Santa Barbara City College"/>
    <m/>
    <x v="0"/>
    <s v="A-277-C"/>
    <m/>
    <x v="9"/>
    <n v="161"/>
    <n v="3"/>
    <m/>
    <s v="12"/>
    <s v="1230 Nursing"/>
    <s v="A"/>
  </r>
  <r>
    <s v="651 - Santa Barbara City College"/>
    <m/>
    <x v="0"/>
    <s v="A-277-D"/>
    <m/>
    <x v="9"/>
    <n v="157"/>
    <n v="3"/>
    <m/>
    <s v="12"/>
    <s v="1230 Nursing"/>
    <s v="A"/>
  </r>
  <r>
    <s v="651 - Santa Barbara City College"/>
    <s v="Office"/>
    <x v="0"/>
    <s v="A-277-E"/>
    <m/>
    <x v="0"/>
    <n v="177"/>
    <n v="0"/>
    <m/>
    <s v="12"/>
    <s v="1230 Nursing"/>
    <s v="A"/>
  </r>
  <r>
    <s v="651 - Santa Barbara City College"/>
    <m/>
    <x v="0"/>
    <s v="A-277-F"/>
    <m/>
    <x v="9"/>
    <n v="1125"/>
    <n v="25"/>
    <m/>
    <s v="12"/>
    <s v="1230 Nursing"/>
    <s v="A"/>
  </r>
  <r>
    <s v="651 - Santa Barbara City College"/>
    <m/>
    <x v="0"/>
    <s v="A-277-G"/>
    <m/>
    <x v="9"/>
    <n v="196"/>
    <n v="3"/>
    <m/>
    <s v="12"/>
    <s v="1230 Nursing"/>
    <s v="A"/>
  </r>
  <r>
    <s v="651 - Santa Barbara City College"/>
    <m/>
    <x v="0"/>
    <s v="A-278"/>
    <m/>
    <x v="12"/>
    <n v="282"/>
    <n v="6"/>
    <m/>
    <s v="12"/>
    <s v="1230 Nursing"/>
    <s v="A"/>
  </r>
  <r>
    <s v="651 - Santa Barbara City College"/>
    <s v="Class Lab"/>
    <x v="0"/>
    <s v="A-278-A"/>
    <m/>
    <x v="12"/>
    <n v="240"/>
    <n v="8"/>
    <m/>
    <s v="12"/>
    <s v="1230 Nursing"/>
    <s v="A"/>
  </r>
  <r>
    <s v="651 - Santa Barbara City College"/>
    <m/>
    <x v="0"/>
    <s v="A-279"/>
    <m/>
    <x v="2"/>
    <n v="123"/>
    <n v="1"/>
    <m/>
    <s v="12"/>
    <s v="1230 Nursing"/>
    <s v="A"/>
  </r>
  <r>
    <s v="651 - Santa Barbara City College"/>
    <m/>
    <x v="0"/>
    <s v="A-301"/>
    <m/>
    <x v="1"/>
    <n v="589"/>
    <n v="0"/>
    <m/>
    <s v="62"/>
    <s v="6720 Fiscal Operations"/>
    <s v="A"/>
  </r>
  <r>
    <s v="651 - Santa Barbara City College"/>
    <m/>
    <x v="0"/>
    <s v="A-301-A"/>
    <m/>
    <x v="1"/>
    <n v="151"/>
    <n v="0"/>
    <m/>
    <s v="62"/>
    <s v="6720 Fiscal Operations"/>
    <s v="A"/>
  </r>
  <r>
    <s v="651 - Santa Barbara City College"/>
    <s v="Storage"/>
    <x v="0"/>
    <s v="A-302"/>
    <m/>
    <x v="1"/>
    <n v="222"/>
    <n v="0"/>
    <m/>
    <s v="11"/>
    <s v="0099 General Assignment"/>
    <s v="A"/>
  </r>
  <r>
    <s v="651 - Santa Barbara City College"/>
    <m/>
    <x v="0"/>
    <s v="A-302-A"/>
    <m/>
    <x v="1"/>
    <n v="36"/>
    <n v="0"/>
    <m/>
    <s v="62"/>
    <s v="6720 Fiscal Operations"/>
    <s v="A"/>
  </r>
  <r>
    <s v="651 - Santa Barbara City College"/>
    <m/>
    <x v="0"/>
    <s v="A-302-B"/>
    <m/>
    <x v="1"/>
    <n v="53"/>
    <n v="0"/>
    <m/>
    <s v="62"/>
    <s v="6720 Fiscal Operations"/>
    <s v="A"/>
  </r>
  <r>
    <s v="651 - Santa Barbara City College"/>
    <m/>
    <x v="1"/>
    <s v="FO-1"/>
    <m/>
    <x v="2"/>
    <n v="174"/>
    <n v="1"/>
    <m/>
    <s v="65"/>
    <s v="6510 Building Maintenance and Operation Support"/>
    <s v="A"/>
  </r>
  <r>
    <s v="651 - Santa Barbara City College"/>
    <m/>
    <x v="1"/>
    <s v="FO-2"/>
    <m/>
    <x v="2"/>
    <n v="66"/>
    <n v="1"/>
    <m/>
    <s v="65"/>
    <s v="6510 Building Maintenance and Operation Support"/>
    <s v="A"/>
  </r>
  <r>
    <s v="651 - Santa Barbara City College"/>
    <m/>
    <x v="1"/>
    <s v="FO-3"/>
    <m/>
    <x v="2"/>
    <n v="66"/>
    <n v="1"/>
    <m/>
    <s v="65"/>
    <s v="6510 Building Maintenance and Operation Support"/>
    <s v="A"/>
  </r>
  <r>
    <s v="651 - Santa Barbara City College"/>
    <m/>
    <x v="1"/>
    <s v="FO-4"/>
    <m/>
    <x v="2"/>
    <n v="126"/>
    <n v="1"/>
    <m/>
    <s v="65"/>
    <s v="6510 Building Maintenance and Operation Support"/>
    <s v="A"/>
  </r>
  <r>
    <s v="651 - Santa Barbara City College"/>
    <m/>
    <x v="1"/>
    <s v="FO-5"/>
    <m/>
    <x v="5"/>
    <n v="282"/>
    <n v="10"/>
    <m/>
    <s v="65"/>
    <s v="6510 Building Maintenance and Operation Support"/>
    <s v="A"/>
  </r>
  <r>
    <s v="651 - Santa Barbara City College"/>
    <m/>
    <x v="1"/>
    <s v="FO-6"/>
    <m/>
    <x v="2"/>
    <n v="68"/>
    <n v="1"/>
    <m/>
    <s v="65"/>
    <s v="6510 Building Maintenance and Operation Support"/>
    <s v="A"/>
  </r>
  <r>
    <s v="651 - Santa Barbara City College"/>
    <m/>
    <x v="1"/>
    <s v="FO-7"/>
    <m/>
    <x v="13"/>
    <n v="510"/>
    <n v="3"/>
    <m/>
    <s v="65"/>
    <s v="6510 Building Maintenance and Operation Support"/>
    <s v="A"/>
  </r>
  <r>
    <s v="651 - Santa Barbara City College"/>
    <m/>
    <x v="1"/>
    <s v="FO-8"/>
    <m/>
    <x v="2"/>
    <n v="256"/>
    <n v="2"/>
    <m/>
    <s v="65"/>
    <s v="6510 Building Maintenance and Operation Support"/>
    <s v="A"/>
  </r>
  <r>
    <s v="651 - Santa Barbara City College"/>
    <m/>
    <x v="1"/>
    <s v="FO-9"/>
    <m/>
    <x v="13"/>
    <n v="286"/>
    <n v="0"/>
    <m/>
    <s v="65"/>
    <s v="6510 Building Maintenance and Operation Support"/>
    <s v="A"/>
  </r>
  <r>
    <s v="651 - Santa Barbara City College"/>
    <m/>
    <x v="1"/>
    <s v="FO-10"/>
    <m/>
    <x v="13"/>
    <n v="286"/>
    <n v="0"/>
    <m/>
    <s v="65"/>
    <s v="6510 Building Maintenance and Operation Support"/>
    <s v="A"/>
  </r>
  <r>
    <s v="651 - Santa Barbara City College"/>
    <m/>
    <x v="1"/>
    <s v="FO-11"/>
    <m/>
    <x v="13"/>
    <n v="286"/>
    <n v="0"/>
    <m/>
    <s v="65"/>
    <s v="6510 Building Maintenance and Operation Support"/>
    <s v="A"/>
  </r>
  <r>
    <s v="651 - Santa Barbara City College"/>
    <s v="Receptionist Office"/>
    <x v="1"/>
    <s v="FO-15"/>
    <m/>
    <x v="2"/>
    <n v="100"/>
    <n v="1"/>
    <m/>
    <s v="65"/>
    <s v="6510 Building Maintenance and Operation Support"/>
    <s v="A"/>
  </r>
  <r>
    <s v="651 - Santa Barbara City College"/>
    <s v="Office"/>
    <x v="2"/>
    <s v="EC-21"/>
    <m/>
    <x v="14"/>
    <n v="429"/>
    <n v="6"/>
    <m/>
    <s v="55"/>
    <s v="6440 Health Services"/>
    <s v="A"/>
  </r>
  <r>
    <s v="651 - Santa Barbara City College"/>
    <s v="Office"/>
    <x v="2"/>
    <s v="EC-21-B"/>
    <m/>
    <x v="2"/>
    <n v="311"/>
    <n v="1"/>
    <m/>
    <s v="55"/>
    <s v="6440 Health Services"/>
    <s v="A"/>
  </r>
  <r>
    <s v="651 - Santa Barbara City College"/>
    <s v="Office"/>
    <x v="2"/>
    <s v="EC-21-C"/>
    <m/>
    <x v="2"/>
    <n v="82"/>
    <n v="1"/>
    <m/>
    <s v="55"/>
    <s v="6440 Health Services"/>
    <s v="A"/>
  </r>
  <r>
    <s v="651 - Santa Barbara City College"/>
    <s v="Office"/>
    <x v="2"/>
    <s v="EC-21-D"/>
    <m/>
    <x v="2"/>
    <n v="79"/>
    <n v="1"/>
    <m/>
    <s v="55"/>
    <s v="6440 Health Services"/>
    <s v="A"/>
  </r>
  <r>
    <s v="651 - Santa Barbara City College"/>
    <m/>
    <x v="3"/>
    <s v="EC-20"/>
    <s v="y"/>
    <x v="6"/>
    <n v="900"/>
    <n v="45"/>
    <m/>
    <s v="11"/>
    <s v="0099 General Assignment"/>
    <s v="A"/>
  </r>
  <r>
    <s v="651 - Santa Barbara City College"/>
    <s v="Classroom for Kaplan"/>
    <x v="4"/>
    <s v="EC-19"/>
    <m/>
    <x v="15"/>
    <n v="912"/>
    <n v="40"/>
    <m/>
    <s v="72"/>
    <s v="7091 Noninstitutional Activity"/>
    <s v="A"/>
  </r>
  <r>
    <s v="651 - Santa Barbara City College"/>
    <s v="Classroom for Kaplan"/>
    <x v="5"/>
    <s v="EC-18"/>
    <m/>
    <x v="15"/>
    <n v="912"/>
    <n v="40"/>
    <m/>
    <s v="72"/>
    <s v="7091 Noninstitutional Activity"/>
    <s v="A"/>
  </r>
  <r>
    <s v="651 - Santa Barbara City College"/>
    <s v="Classroom for Kaplan"/>
    <x v="6"/>
    <s v="EC-17"/>
    <m/>
    <x v="15"/>
    <n v="912"/>
    <n v="40"/>
    <m/>
    <s v="72"/>
    <s v="7091 Noninstitutional Activity"/>
    <s v="A"/>
  </r>
  <r>
    <s v="651 - Santa Barbara City College"/>
    <s v="Classroom for Kaplan"/>
    <x v="7"/>
    <s v="EC-16"/>
    <m/>
    <x v="15"/>
    <n v="912"/>
    <n v="40"/>
    <m/>
    <s v="72"/>
    <s v="7091 Noninstitutional Activity"/>
    <s v="A"/>
  </r>
  <r>
    <s v="651 - Santa Barbara City College"/>
    <s v="Shop"/>
    <x v="8"/>
    <s v="FH-1"/>
    <m/>
    <x v="13"/>
    <n v="2223"/>
    <n v="1"/>
    <m/>
    <s v="65"/>
    <s v="6550 Grounds Maintenance and Repairs"/>
    <s v="A"/>
  </r>
  <r>
    <s v="651 - Santa Barbara City College"/>
    <s v="Office"/>
    <x v="8"/>
    <s v="FH-1-A"/>
    <m/>
    <x v="2"/>
    <n v="112"/>
    <n v="1"/>
    <m/>
    <s v="65"/>
    <s v="6550 Grounds Maintenance and Repairs"/>
    <s v="A"/>
  </r>
  <r>
    <s v="651 - Santa Barbara City College"/>
    <s v="Storage"/>
    <x v="8"/>
    <s v="FH-1-B"/>
    <m/>
    <x v="16"/>
    <n v="80"/>
    <n v="0"/>
    <m/>
    <s v="11"/>
    <s v="0835 Physical Education"/>
    <s v="A"/>
  </r>
  <r>
    <s v="651 - Santa Barbara City College"/>
    <s v="Mez"/>
    <x v="8"/>
    <s v="FH-1-M"/>
    <m/>
    <x v="17"/>
    <n v="525"/>
    <n v="0"/>
    <m/>
    <s v="65"/>
    <s v="6550 Grounds Maintenance and Repairs"/>
    <s v="A"/>
  </r>
  <r>
    <s v="651 - Santa Barbara City College"/>
    <s v="Athletic Storage"/>
    <x v="8"/>
    <s v="FH-2"/>
    <m/>
    <x v="16"/>
    <n v="1345"/>
    <n v="0"/>
    <m/>
    <s v="11"/>
    <s v="0835 Physical Education"/>
    <s v="A"/>
  </r>
  <r>
    <s v="651 - Santa Barbara City College"/>
    <s v="Mez"/>
    <x v="8"/>
    <s v="FH-2-M"/>
    <m/>
    <x v="16"/>
    <n v="1010"/>
    <n v="0"/>
    <m/>
    <s v="11"/>
    <s v="0835 Physical Education"/>
    <s v="A"/>
  </r>
  <r>
    <s v="651 - Santa Barbara City College"/>
    <s v="STORAGE SHED"/>
    <x v="9"/>
    <s v="1"/>
    <m/>
    <x v="18"/>
    <n v="22"/>
    <n v="0"/>
    <m/>
    <s v="12"/>
    <s v="6920 Child Development Centers"/>
    <s v="A"/>
  </r>
  <r>
    <s v="651 - Santa Barbara City College"/>
    <s v="STORAGE SHED"/>
    <x v="10"/>
    <s v="1"/>
    <m/>
    <x v="18"/>
    <n v="44"/>
    <n v="0"/>
    <m/>
    <s v="12"/>
    <s v="6920 Child Development Centers"/>
    <s v="A"/>
  </r>
  <r>
    <s v="651 - Santa Barbara City College"/>
    <m/>
    <x v="11"/>
    <s v="1"/>
    <m/>
    <x v="19"/>
    <n v="500"/>
    <n v="0"/>
    <m/>
    <s v="12"/>
    <s v="0109 Horticulture"/>
    <s v="A"/>
  </r>
  <r>
    <s v="651 - Santa Barbara City College"/>
    <s v="Grounds Storage"/>
    <x v="12"/>
    <s v="1"/>
    <m/>
    <x v="20"/>
    <n v="413"/>
    <n v="0"/>
    <m/>
    <s v="65"/>
    <s v="6550 Grounds Maintenance and Repairs"/>
    <s v="A"/>
  </r>
  <r>
    <s v="651 - Santa Barbara City College"/>
    <s v="Duplicate"/>
    <x v="12"/>
    <s v="2"/>
    <m/>
    <x v="20"/>
    <n v="0"/>
    <n v="0"/>
    <m/>
    <s v="65"/>
    <s v="6550 Grounds Maintenance and Repairs"/>
    <s v="A"/>
  </r>
  <r>
    <s v="651 - Santa Barbara City College"/>
    <s v="Duplicate"/>
    <x v="12"/>
    <s v="3"/>
    <m/>
    <x v="8"/>
    <n v="0"/>
    <n v="4"/>
    <m/>
    <s v="65"/>
    <s v="6550 Grounds Maintenance and Repairs"/>
    <s v="A"/>
  </r>
  <r>
    <s v="651 - Santa Barbara City College"/>
    <s v="Main Greenhouse"/>
    <x v="13"/>
    <s v="128"/>
    <m/>
    <x v="19"/>
    <n v="266"/>
    <n v="0"/>
    <m/>
    <s v="11"/>
    <s v="0402 Botany, General"/>
    <s v="A"/>
  </r>
  <r>
    <s v="651 - Santa Barbara City College"/>
    <s v="Greenhouse Prep"/>
    <x v="13"/>
    <s v="129"/>
    <m/>
    <x v="21"/>
    <n v="145"/>
    <n v="0"/>
    <m/>
    <s v="11"/>
    <s v="0402 Botany, General"/>
    <s v="A"/>
  </r>
  <r>
    <s v="651 - Santa Barbara City College"/>
    <s v="Lath House"/>
    <x v="13"/>
    <s v="130"/>
    <m/>
    <x v="19"/>
    <n v="340"/>
    <n v="0"/>
    <m/>
    <s v="11"/>
    <s v="0402 Botany, General"/>
    <s v="A"/>
  </r>
  <r>
    <s v="651 - Santa Barbara City College"/>
    <s v="Class Lab Storage"/>
    <x v="14"/>
    <s v="1"/>
    <m/>
    <x v="22"/>
    <n v="1000"/>
    <n v="0"/>
    <m/>
    <s v="12"/>
    <s v="0109 Horticulture"/>
    <s v="A"/>
  </r>
  <r>
    <s v="651 - Santa Barbara City College"/>
    <s v="CUSTODIAL STORAGE"/>
    <x v="15"/>
    <s v="1"/>
    <m/>
    <x v="20"/>
    <n v="76"/>
    <n v="0"/>
    <m/>
    <s v="65"/>
    <s v="6530 Custodial Services"/>
    <s v="A"/>
  </r>
  <r>
    <s v="651 - Santa Barbara City College"/>
    <m/>
    <x v="16"/>
    <s v="1"/>
    <m/>
    <x v="20"/>
    <n v="180"/>
    <n v="0"/>
    <m/>
    <s v="65"/>
    <s v="6599 Other Maintenance and Operation of Plant"/>
    <s v="A"/>
  </r>
  <r>
    <s v="651 - Santa Barbara City College"/>
    <m/>
    <x v="17"/>
    <s v="1"/>
    <m/>
    <x v="23"/>
    <n v="90"/>
    <n v="0"/>
    <m/>
    <s v="11"/>
    <s v="1007 Dramatic Arts"/>
    <s v="A"/>
  </r>
  <r>
    <s v="651 - Santa Barbara City College"/>
    <s v="Class Lab"/>
    <x v="18"/>
    <s v="H-102"/>
    <s v="y"/>
    <x v="6"/>
    <n v="458"/>
    <n v="25"/>
    <m/>
    <s v="11"/>
    <s v="0099 General Assignment"/>
    <s v="A"/>
  </r>
  <r>
    <s v="651 - Santa Barbara City College"/>
    <s v="Lecture"/>
    <x v="18"/>
    <s v="H-111"/>
    <s v="y"/>
    <x v="6"/>
    <n v="870"/>
    <n v="60"/>
    <m/>
    <s v="11"/>
    <s v="0099 General Assignment"/>
    <s v="A"/>
  </r>
  <r>
    <s v="651 - Santa Barbara City College"/>
    <s v="Classroom"/>
    <x v="18"/>
    <s v="H-219"/>
    <s v="y"/>
    <x v="6"/>
    <n v="445"/>
    <n v="36"/>
    <m/>
    <s v="11"/>
    <s v="1001 Fine Arts, General"/>
    <s v="A"/>
  </r>
  <r>
    <s v="651 - Santa Barbara City College"/>
    <s v="Classroom"/>
    <x v="18"/>
    <s v="H-240"/>
    <s v="y"/>
    <x v="6"/>
    <n v="708"/>
    <n v="38"/>
    <m/>
    <s v="11"/>
    <s v="0099 General Assignment"/>
    <s v="A"/>
  </r>
  <r>
    <s v="651 - Santa Barbara City College"/>
    <s v="Classroom"/>
    <x v="18"/>
    <s v="H-301"/>
    <s v="y"/>
    <x v="6"/>
    <n v="535"/>
    <n v="42"/>
    <m/>
    <s v="11"/>
    <s v="1502 Language Arts"/>
    <s v="A"/>
  </r>
  <r>
    <s v="651 - Santa Barbara City College"/>
    <s v="Classroom"/>
    <x v="18"/>
    <s v="H-302"/>
    <s v="y"/>
    <x v="6"/>
    <n v="535"/>
    <n v="20"/>
    <m/>
    <s v="11"/>
    <s v="1502 Language Arts"/>
    <s v="A"/>
  </r>
  <r>
    <s v="651 - Santa Barbara City College"/>
    <s v="Classroom"/>
    <x v="18"/>
    <s v="H-303"/>
    <s v="y"/>
    <x v="6"/>
    <n v="592"/>
    <n v="35"/>
    <m/>
    <s v="11"/>
    <s v="1502 Language Arts"/>
    <s v="A"/>
  </r>
  <r>
    <s v="651 - Santa Barbara City College"/>
    <s v="Classroom"/>
    <x v="18"/>
    <s v="H-304"/>
    <s v="y"/>
    <x v="6"/>
    <n v="548"/>
    <n v="30"/>
    <m/>
    <s v="11"/>
    <s v="1502 Language Arts"/>
    <s v="A"/>
  </r>
  <r>
    <s v="651 - Santa Barbara City College"/>
    <s v="Classroom"/>
    <x v="18"/>
    <s v="H-305"/>
    <s v="y"/>
    <x v="6"/>
    <n v="655"/>
    <n v="30"/>
    <m/>
    <s v="11"/>
    <s v="1502 Language Arts"/>
    <s v="A"/>
  </r>
  <r>
    <s v="651 - Santa Barbara City College"/>
    <s v="Classroom"/>
    <x v="18"/>
    <s v="H-306"/>
    <s v="y"/>
    <x v="6"/>
    <n v="450"/>
    <n v="36"/>
    <m/>
    <s v="11"/>
    <s v="1502 Language Arts"/>
    <s v="A"/>
  </r>
  <r>
    <s v="651 - Santa Barbara City College"/>
    <s v="Classroom"/>
    <x v="18"/>
    <s v="H-307"/>
    <s v="y"/>
    <x v="6"/>
    <n v="570"/>
    <n v="40"/>
    <m/>
    <s v="11"/>
    <s v="1502 Language Arts"/>
    <s v="A"/>
  </r>
  <r>
    <s v="651 - Santa Barbara City College"/>
    <s v="Classroom"/>
    <x v="18"/>
    <s v="H-241"/>
    <m/>
    <x v="6"/>
    <n v="463"/>
    <n v="27"/>
    <m/>
    <s v="11"/>
    <s v="0099 General Assignment"/>
    <s v="A"/>
  </r>
  <r>
    <s v="651 - Santa Barbara City College"/>
    <s v="Classroom"/>
    <x v="18"/>
    <s v="H-308"/>
    <m/>
    <x v="6"/>
    <n v="450"/>
    <n v="34"/>
    <m/>
    <s v="11"/>
    <s v="1502 Language Arts"/>
    <s v="A"/>
  </r>
  <r>
    <s v="651 - Santa Barbara City College"/>
    <s v="Class Lab"/>
    <x v="18"/>
    <s v="H-104"/>
    <s v="y"/>
    <x v="9"/>
    <n v="1262"/>
    <n v="24"/>
    <m/>
    <s v="11"/>
    <s v="1001 Fine Arts, General"/>
    <s v="A"/>
  </r>
  <r>
    <s v="651 - Santa Barbara City College"/>
    <s v="Class Lab"/>
    <x v="18"/>
    <s v="H-107"/>
    <s v="y"/>
    <x v="9"/>
    <n v="1253"/>
    <n v="24"/>
    <m/>
    <s v="11"/>
    <s v="1001 Fine Arts, General"/>
    <s v="A"/>
  </r>
  <r>
    <s v="651 - Santa Barbara City College"/>
    <s v="Computer Lab"/>
    <x v="18"/>
    <s v="H-244"/>
    <s v="y"/>
    <x v="9"/>
    <n v="438"/>
    <n v="20"/>
    <m/>
    <s v="11"/>
    <s v="4930 General Studies"/>
    <s v="A"/>
  </r>
  <r>
    <s v="651 - Santa Barbara City College"/>
    <s v="Class Lab"/>
    <x v="18"/>
    <s v="H-245"/>
    <s v="y"/>
    <x v="9"/>
    <n v="1430"/>
    <n v="80"/>
    <m/>
    <s v="11"/>
    <s v="4930 General Studies"/>
    <s v="A"/>
  </r>
  <r>
    <s v="651 - Santa Barbara City College"/>
    <s v="Class Lab"/>
    <x v="18"/>
    <s v="H-328-A"/>
    <s v="y"/>
    <x v="9"/>
    <n v="845"/>
    <n v="52"/>
    <m/>
    <s v="11"/>
    <s v="1502 Language Arts"/>
    <s v="A"/>
  </r>
  <r>
    <s v="651 - Santa Barbara City College"/>
    <s v="Covered Class Lab"/>
    <x v="18"/>
    <s v="H-104-A"/>
    <m/>
    <x v="9"/>
    <n v="2898"/>
    <n v="18"/>
    <m/>
    <s v="11"/>
    <s v="1002 Art (Painting, Drawing and Sculpture)"/>
    <s v="A"/>
  </r>
  <r>
    <s v="651 - Santa Barbara City College"/>
    <s v="Storage"/>
    <x v="18"/>
    <s v="H-104-B"/>
    <m/>
    <x v="9"/>
    <n v="368"/>
    <n v="4"/>
    <m/>
    <s v="11"/>
    <s v="1001 Fine Arts, General"/>
    <s v="A"/>
  </r>
  <r>
    <s v="651 - Santa Barbara City College"/>
    <s v="Covered Class Lab"/>
    <x v="18"/>
    <s v="H-107-A"/>
    <m/>
    <x v="9"/>
    <n v="1560"/>
    <n v="11"/>
    <m/>
    <s v="11"/>
    <s v="1001 Fine Arts, General"/>
    <s v="A"/>
  </r>
  <r>
    <s v="651 - Santa Barbara City College"/>
    <s v="Class Lab"/>
    <x v="18"/>
    <s v="H-112"/>
    <m/>
    <x v="9"/>
    <n v="1110"/>
    <n v="24"/>
    <m/>
    <s v="11"/>
    <s v="1099 Other Fine and Applied Arts"/>
    <s v="A"/>
  </r>
  <r>
    <s v="651 - Santa Barbara City College"/>
    <s v="Covered Class Lab"/>
    <x v="18"/>
    <s v="H-112-B"/>
    <m/>
    <x v="9"/>
    <n v="656"/>
    <n v="17"/>
    <m/>
    <s v="11"/>
    <s v="1002 Art (Painting, Drawing and Sculpture)"/>
    <s v="A"/>
  </r>
  <r>
    <s v="651 - Santa Barbara City College"/>
    <s v="Class Lab"/>
    <x v="18"/>
    <s v="H-204"/>
    <m/>
    <x v="9"/>
    <n v="1245"/>
    <n v="24"/>
    <m/>
    <s v="11"/>
    <s v="1002 Art (Painting, Drawing and Sculpture)"/>
    <s v="A"/>
  </r>
  <r>
    <s v="651 - Santa Barbara City College"/>
    <s v="Class Lab"/>
    <x v="18"/>
    <s v="H-220"/>
    <m/>
    <x v="9"/>
    <n v="1228"/>
    <n v="24"/>
    <m/>
    <s v="11"/>
    <s v="1002 Art (Painting, Drawing and Sculpture)"/>
    <s v="A"/>
  </r>
  <r>
    <s v="651 - Santa Barbara City College"/>
    <s v="Class Lab"/>
    <x v="18"/>
    <s v="H-221"/>
    <m/>
    <x v="9"/>
    <n v="1270"/>
    <n v="24"/>
    <m/>
    <s v="11"/>
    <s v="1002 Art (Painting, Drawing and Sculpture)"/>
    <s v="A"/>
  </r>
  <r>
    <s v="651 - Santa Barbara City College"/>
    <s v="Class Lab"/>
    <x v="18"/>
    <s v="H-300"/>
    <m/>
    <x v="9"/>
    <n v="375"/>
    <n v="28"/>
    <m/>
    <s v="11"/>
    <s v="1502 Language Arts"/>
    <s v="A"/>
  </r>
  <r>
    <s v="651 - Santa Barbara City College"/>
    <s v="Class Lab"/>
    <x v="18"/>
    <s v="H-327"/>
    <m/>
    <x v="9"/>
    <n v="945"/>
    <n v="50"/>
    <m/>
    <s v="11"/>
    <s v="1502 Language Arts"/>
    <s v="A"/>
  </r>
  <r>
    <s v="651 - Santa Barbara City College"/>
    <s v="Class Lab"/>
    <x v="18"/>
    <s v="H-328-B"/>
    <m/>
    <x v="9"/>
    <n v="697"/>
    <n v="50"/>
    <m/>
    <s v="11"/>
    <s v="1502 Language Arts"/>
    <s v="A"/>
  </r>
  <r>
    <s v="651 - Santa Barbara City College"/>
    <m/>
    <x v="18"/>
    <s v="H-103"/>
    <m/>
    <x v="0"/>
    <n v="200"/>
    <n v="0"/>
    <m/>
    <s v="11"/>
    <s v="1001 Fine Arts, General"/>
    <s v="A"/>
  </r>
  <r>
    <s v="651 - Santa Barbara City College"/>
    <s v="Office"/>
    <x v="18"/>
    <s v="H-105"/>
    <m/>
    <x v="2"/>
    <n v="86"/>
    <n v="1"/>
    <m/>
    <s v="11"/>
    <s v="1001 Fine Arts, General"/>
    <s v="A"/>
  </r>
  <r>
    <s v="651 - Santa Barbara City College"/>
    <s v="Office"/>
    <x v="18"/>
    <s v="H-106"/>
    <m/>
    <x v="2"/>
    <n v="125"/>
    <n v="1"/>
    <m/>
    <s v="11"/>
    <s v="1001 Fine Arts, General"/>
    <s v="A"/>
  </r>
  <r>
    <s v="651 - Santa Barbara City College"/>
    <s v="Storage"/>
    <x v="18"/>
    <s v="H-107-B"/>
    <m/>
    <x v="0"/>
    <n v="368"/>
    <n v="0"/>
    <m/>
    <s v="11"/>
    <s v="1001 Fine Arts, General"/>
    <s v="A"/>
  </r>
  <r>
    <s v="651 - Santa Barbara City College"/>
    <s v="Lab Prep"/>
    <x v="18"/>
    <s v="H-108"/>
    <m/>
    <x v="0"/>
    <n v="294"/>
    <n v="0"/>
    <m/>
    <s v="11"/>
    <s v="1001 Fine Arts, General"/>
    <s v="A"/>
  </r>
  <r>
    <s v="651 - Santa Barbara City College"/>
    <s v="Control Booth"/>
    <x v="18"/>
    <s v="H-110"/>
    <m/>
    <x v="11"/>
    <n v="88"/>
    <n v="0"/>
    <m/>
    <s v="11"/>
    <s v="1001 Fine Arts, General"/>
    <s v="A"/>
  </r>
  <r>
    <s v="651 - Santa Barbara City College"/>
    <s v="Storage"/>
    <x v="18"/>
    <s v="H-112-A"/>
    <m/>
    <x v="0"/>
    <n v="40"/>
    <n v="0"/>
    <m/>
    <s v="11"/>
    <s v="1030 Graphic Arts and Design"/>
    <s v="A"/>
  </r>
  <r>
    <s v="651 - Santa Barbara City College"/>
    <s v="Storage"/>
    <x v="18"/>
    <s v="H-124"/>
    <m/>
    <x v="0"/>
    <n v="268"/>
    <n v="0"/>
    <m/>
    <s v="11"/>
    <s v="1001 Fine Arts, General"/>
    <s v="A"/>
  </r>
  <r>
    <s v="651 - Santa Barbara City College"/>
    <s v="Lab Service"/>
    <x v="18"/>
    <s v="H-125"/>
    <m/>
    <x v="17"/>
    <n v="260"/>
    <n v="0"/>
    <m/>
    <s v="65"/>
    <s v="6510 Building Maintenance and Operation Support"/>
    <s v="A"/>
  </r>
  <r>
    <s v="651 - Santa Barbara City College"/>
    <s v="Dark Room"/>
    <x v="18"/>
    <s v="H-129"/>
    <m/>
    <x v="0"/>
    <n v="143"/>
    <n v="0"/>
    <m/>
    <s v="11"/>
    <s v="1011 Photography"/>
    <s v="A"/>
  </r>
  <r>
    <s v="651 - Santa Barbara City College"/>
    <s v="Storage"/>
    <x v="18"/>
    <s v="H-130"/>
    <m/>
    <x v="0"/>
    <n v="185"/>
    <n v="0"/>
    <m/>
    <s v="11"/>
    <s v="1001 Fine Arts, General"/>
    <s v="A"/>
  </r>
  <r>
    <s v="651 - Santa Barbara City College"/>
    <s v="Gallery"/>
    <x v="18"/>
    <s v="H-202"/>
    <m/>
    <x v="24"/>
    <n v="899"/>
    <n v="0"/>
    <m/>
    <s v="42"/>
    <s v="6140 Museums and Galleries"/>
    <s v="A"/>
  </r>
  <r>
    <s v="651 - Santa Barbara City College"/>
    <s v="Gallery Storage"/>
    <x v="18"/>
    <s v="H-203"/>
    <m/>
    <x v="25"/>
    <n v="450"/>
    <n v="38"/>
    <m/>
    <s v="11"/>
    <s v="0099 General Assignment"/>
    <s v="A"/>
  </r>
  <r>
    <s v="651 - Santa Barbara City College"/>
    <s v="Office"/>
    <x v="18"/>
    <s v="H-205"/>
    <m/>
    <x v="2"/>
    <n v="200"/>
    <n v="1"/>
    <m/>
    <s v="11"/>
    <s v="1002 Art (Painting, Drawing and Sculpture)"/>
    <s v="A"/>
  </r>
  <r>
    <s v="651 - Santa Barbara City College"/>
    <s v="IDF"/>
    <x v="18"/>
    <s v="H-207-B"/>
    <m/>
    <x v="4"/>
    <n v="11"/>
    <n v="0"/>
    <m/>
    <s v="44"/>
    <s v="6780 Management Information Services"/>
    <s v="A"/>
  </r>
  <r>
    <s v="651 - Santa Barbara City College"/>
    <s v="Office"/>
    <x v="18"/>
    <s v="H-208"/>
    <m/>
    <x v="2"/>
    <n v="81"/>
    <n v="1"/>
    <m/>
    <s v="11"/>
    <s v="1001 Fine Arts, General"/>
    <s v="A"/>
  </r>
  <r>
    <s v="651 - Santa Barbara City College"/>
    <s v="Office"/>
    <x v="18"/>
    <s v="H-209"/>
    <m/>
    <x v="2"/>
    <n v="81"/>
    <n v="1"/>
    <m/>
    <s v="11"/>
    <s v="1001 Fine Arts, General"/>
    <s v="A"/>
  </r>
  <r>
    <s v="651 - Santa Barbara City College"/>
    <s v="Office"/>
    <x v="18"/>
    <s v="H-210"/>
    <m/>
    <x v="2"/>
    <n v="81"/>
    <n v="1"/>
    <m/>
    <s v="11"/>
    <s v="1001 Fine Arts, General"/>
    <s v="A"/>
  </r>
  <r>
    <s v="651 - Santa Barbara City College"/>
    <s v="Office"/>
    <x v="18"/>
    <s v="H-211"/>
    <m/>
    <x v="2"/>
    <n v="81"/>
    <n v="1"/>
    <m/>
    <s v="11"/>
    <s v="1001 Fine Arts, General"/>
    <s v="A"/>
  </r>
  <r>
    <s v="651 - Santa Barbara City College"/>
    <s v="Office"/>
    <x v="18"/>
    <s v="H-212"/>
    <m/>
    <x v="2"/>
    <n v="81"/>
    <n v="1"/>
    <m/>
    <s v="11"/>
    <s v="1001 Fine Arts, General"/>
    <s v="A"/>
  </r>
  <r>
    <s v="651 - Santa Barbara City College"/>
    <s v="Office"/>
    <x v="18"/>
    <s v="H-213"/>
    <m/>
    <x v="2"/>
    <n v="81"/>
    <n v="1"/>
    <m/>
    <s v="11"/>
    <s v="1001 Fine Arts, General"/>
    <s v="A"/>
  </r>
  <r>
    <s v="651 - Santa Barbara City College"/>
    <s v="Office"/>
    <x v="18"/>
    <s v="H-214"/>
    <m/>
    <x v="2"/>
    <n v="81"/>
    <n v="1"/>
    <m/>
    <s v="11"/>
    <s v="0702 Computer Information Systems"/>
    <s v="A"/>
  </r>
  <r>
    <s v="651 - Santa Barbara City College"/>
    <s v="Office"/>
    <x v="18"/>
    <s v="H-215"/>
    <m/>
    <x v="2"/>
    <n v="81"/>
    <n v="1"/>
    <m/>
    <s v="11"/>
    <s v="0702 Computer Information Systems"/>
    <s v="A"/>
  </r>
  <r>
    <s v="651 - Santa Barbara City College"/>
    <s v="Office"/>
    <x v="18"/>
    <s v="H-216"/>
    <m/>
    <x v="2"/>
    <n v="81"/>
    <n v="1"/>
    <m/>
    <s v="11"/>
    <s v="0702 Computer Information Systems"/>
    <s v="A"/>
  </r>
  <r>
    <s v="651 - Santa Barbara City College"/>
    <s v="Office"/>
    <x v="18"/>
    <s v="H-217"/>
    <m/>
    <x v="2"/>
    <n v="77"/>
    <n v="1"/>
    <m/>
    <s v="11"/>
    <s v="0702 Computer Information Systems"/>
    <s v="A"/>
  </r>
  <r>
    <s v="651 - Santa Barbara City College"/>
    <s v="Lab Prep"/>
    <x v="18"/>
    <s v="H-218"/>
    <m/>
    <x v="0"/>
    <n v="200"/>
    <n v="0"/>
    <m/>
    <s v="11"/>
    <s v="0702 Computer Information Systems"/>
    <s v="A"/>
  </r>
  <r>
    <s v="651 - Santa Barbara City College"/>
    <s v="Lab Prep"/>
    <x v="18"/>
    <s v="H-223"/>
    <m/>
    <x v="0"/>
    <n v="421"/>
    <n v="0"/>
    <m/>
    <s v="11"/>
    <s v="1030 Graphic Arts and Design"/>
    <s v="A"/>
  </r>
  <r>
    <s v="651 - Santa Barbara City College"/>
    <s v="Office"/>
    <x v="18"/>
    <s v="H-223-A"/>
    <m/>
    <x v="2"/>
    <n v="105"/>
    <n v="1"/>
    <m/>
    <s v="11"/>
    <s v="1001 Fine Arts, General"/>
    <s v="A"/>
  </r>
  <r>
    <s v="651 - Santa Barbara City College"/>
    <s v="Office"/>
    <x v="18"/>
    <s v="H-223-B"/>
    <m/>
    <x v="2"/>
    <n v="105"/>
    <n v="1"/>
    <m/>
    <s v="11"/>
    <s v="1001 Fine Arts, General"/>
    <s v="A"/>
  </r>
  <r>
    <s v="651 - Santa Barbara City College"/>
    <s v="Office"/>
    <x v="18"/>
    <s v="H-224"/>
    <m/>
    <x v="2"/>
    <n v="107"/>
    <n v="1"/>
    <m/>
    <s v="11"/>
    <s v="1002 Art (Painting, Drawing and Sculpture)"/>
    <s v="A"/>
  </r>
  <r>
    <s v="651 - Santa Barbara City College"/>
    <s v="Office"/>
    <x v="18"/>
    <s v="H-225"/>
    <m/>
    <x v="5"/>
    <n v="215"/>
    <n v="10"/>
    <m/>
    <s v="11"/>
    <s v="1002 Art (Painting, Drawing and Sculpture)"/>
    <s v="A"/>
  </r>
  <r>
    <s v="651 - Santa Barbara City College"/>
    <s v="Office"/>
    <x v="18"/>
    <s v="H-230"/>
    <m/>
    <x v="2"/>
    <n v="189"/>
    <n v="1"/>
    <m/>
    <s v="11"/>
    <s v="1001 Fine Arts, General"/>
    <s v="A"/>
  </r>
  <r>
    <s v="651 - Santa Barbara City College"/>
    <s v="Office"/>
    <x v="18"/>
    <s v="H-231"/>
    <m/>
    <x v="2"/>
    <n v="189"/>
    <n v="1"/>
    <m/>
    <s v="11"/>
    <s v="1001 Fine Arts, General"/>
    <s v="A"/>
  </r>
  <r>
    <s v="651 - Santa Barbara City College"/>
    <m/>
    <x v="18"/>
    <s v="H-232"/>
    <m/>
    <x v="23"/>
    <n v="94"/>
    <n v="0"/>
    <m/>
    <s v="11"/>
    <s v="1007 Dramatic Arts"/>
    <s v="A"/>
  </r>
  <r>
    <s v="651 - Santa Barbara City College"/>
    <s v="Office"/>
    <x v="18"/>
    <s v="H-233"/>
    <m/>
    <x v="2"/>
    <n v="97"/>
    <n v="1"/>
    <m/>
    <s v="11"/>
    <s v="1007 Dramatic Arts"/>
    <s v="A"/>
  </r>
  <r>
    <s v="651 - Santa Barbara City College"/>
    <m/>
    <x v="18"/>
    <s v="H-234"/>
    <m/>
    <x v="23"/>
    <n v="175"/>
    <n v="0"/>
    <m/>
    <s v="11"/>
    <s v="1007 Dramatic Arts"/>
    <s v="A"/>
  </r>
  <r>
    <s v="651 - Santa Barbara City College"/>
    <m/>
    <x v="18"/>
    <s v="H-235"/>
    <m/>
    <x v="23"/>
    <n v="188"/>
    <n v="0"/>
    <m/>
    <s v="11"/>
    <s v="1007 Dramatic Arts"/>
    <s v="A"/>
  </r>
  <r>
    <s v="651 - Santa Barbara City College"/>
    <s v="Theater"/>
    <x v="18"/>
    <s v="H-237"/>
    <m/>
    <x v="26"/>
    <n v="1439"/>
    <n v="0"/>
    <m/>
    <s v="11"/>
    <s v="1007 Dramatic Arts"/>
    <s v="A"/>
  </r>
  <r>
    <s v="651 - Santa Barbara City College"/>
    <m/>
    <x v="18"/>
    <s v="H-238"/>
    <m/>
    <x v="23"/>
    <n v="94"/>
    <n v="0"/>
    <m/>
    <s v="11"/>
    <s v="1007 Dramatic Arts"/>
    <s v="A"/>
  </r>
  <r>
    <s v="651 - Santa Barbara City College"/>
    <m/>
    <x v="18"/>
    <s v="H-248"/>
    <m/>
    <x v="8"/>
    <n v="264"/>
    <n v="10"/>
    <m/>
    <s v="11"/>
    <s v="0099 General Assignment"/>
    <s v="A"/>
  </r>
  <r>
    <s v="651 - Santa Barbara City College"/>
    <s v="Read/Study"/>
    <x v="18"/>
    <s v="H-250"/>
    <m/>
    <x v="5"/>
    <n v="144"/>
    <n v="10"/>
    <m/>
    <s v="11"/>
    <s v="0099 General Assignment"/>
    <s v="A"/>
  </r>
  <r>
    <s v="651 - Santa Barbara City College"/>
    <m/>
    <x v="18"/>
    <s v="H-251"/>
    <m/>
    <x v="2"/>
    <n v="84"/>
    <n v="1"/>
    <m/>
    <s v="11"/>
    <s v="0099 General Assignment"/>
    <s v="A"/>
  </r>
  <r>
    <s v="651 - Santa Barbara City College"/>
    <s v="Meeting Room"/>
    <x v="18"/>
    <s v="H-272"/>
    <m/>
    <x v="5"/>
    <n v="169"/>
    <n v="16"/>
    <m/>
    <s v="11"/>
    <s v="0099 General Assignment"/>
    <s v="A"/>
  </r>
  <r>
    <s v="651 - Santa Barbara City College"/>
    <s v="Storage"/>
    <x v="18"/>
    <s v="H-300-B"/>
    <m/>
    <x v="17"/>
    <n v="180"/>
    <n v="0"/>
    <m/>
    <s v="11"/>
    <s v="6510 Building Maintenance and Operation Support"/>
    <s v="A"/>
  </r>
  <r>
    <s v="651 - Santa Barbara City College"/>
    <s v="Read Study"/>
    <x v="18"/>
    <s v="H-303-A"/>
    <m/>
    <x v="12"/>
    <n v="162"/>
    <n v="8"/>
    <m/>
    <s v="11"/>
    <s v="1502 Language Arts"/>
    <s v="A"/>
  </r>
  <r>
    <s v="651 - Santa Barbara City College"/>
    <s v="Kitchen"/>
    <x v="18"/>
    <s v="H-303-B"/>
    <m/>
    <x v="8"/>
    <n v="189"/>
    <n v="10"/>
    <m/>
    <s v="11"/>
    <s v="1502 Language Arts"/>
    <s v="A"/>
  </r>
  <r>
    <s v="651 - Santa Barbara City College"/>
    <s v="Office"/>
    <x v="18"/>
    <s v="H-309"/>
    <m/>
    <x v="2"/>
    <n v="79"/>
    <n v="1"/>
    <m/>
    <s v="11"/>
    <s v="1502 Language Arts"/>
    <s v="A"/>
  </r>
  <r>
    <s v="651 - Santa Barbara City College"/>
    <s v="Office"/>
    <x v="18"/>
    <s v="H-310"/>
    <m/>
    <x v="2"/>
    <n v="79"/>
    <n v="1"/>
    <m/>
    <s v="11"/>
    <s v="1502 Language Arts"/>
    <s v="A"/>
  </r>
  <r>
    <s v="651 - Santa Barbara City College"/>
    <s v="Office"/>
    <x v="18"/>
    <s v="H-311"/>
    <m/>
    <x v="2"/>
    <n v="79"/>
    <n v="1"/>
    <m/>
    <s v="11"/>
    <s v="1502 Language Arts"/>
    <s v="A"/>
  </r>
  <r>
    <s v="651 - Santa Barbara City College"/>
    <s v="Office"/>
    <x v="18"/>
    <s v="H-312"/>
    <m/>
    <x v="2"/>
    <n v="79"/>
    <n v="1"/>
    <m/>
    <s v="11"/>
    <s v="1502 Language Arts"/>
    <s v="A"/>
  </r>
  <r>
    <s v="651 - Santa Barbara City College"/>
    <s v="Office"/>
    <x v="18"/>
    <s v="H-313"/>
    <m/>
    <x v="2"/>
    <n v="79"/>
    <n v="1"/>
    <m/>
    <s v="11"/>
    <s v="1502 Language Arts"/>
    <s v="A"/>
  </r>
  <r>
    <s v="651 - Santa Barbara City College"/>
    <s v="Office"/>
    <x v="18"/>
    <s v="H-314"/>
    <m/>
    <x v="2"/>
    <n v="79"/>
    <n v="1"/>
    <m/>
    <s v="11"/>
    <s v="1502 Language Arts"/>
    <s v="A"/>
  </r>
  <r>
    <s v="651 - Santa Barbara City College"/>
    <s v="Office"/>
    <x v="18"/>
    <s v="H-315"/>
    <m/>
    <x v="2"/>
    <n v="79"/>
    <n v="1"/>
    <m/>
    <s v="11"/>
    <s v="1502 Language Arts"/>
    <s v="A"/>
  </r>
  <r>
    <s v="651 - Santa Barbara City College"/>
    <s v="Office"/>
    <x v="18"/>
    <s v="H-316"/>
    <m/>
    <x v="2"/>
    <n v="79"/>
    <n v="1"/>
    <m/>
    <s v="11"/>
    <s v="1502 Language Arts"/>
    <s v="A"/>
  </r>
  <r>
    <s v="651 - Santa Barbara City College"/>
    <s v="Office"/>
    <x v="18"/>
    <s v="H-317"/>
    <m/>
    <x v="2"/>
    <n v="79"/>
    <n v="1"/>
    <m/>
    <s v="11"/>
    <s v="1502 Language Arts"/>
    <s v="A"/>
  </r>
  <r>
    <s v="651 - Santa Barbara City College"/>
    <s v="Office"/>
    <x v="18"/>
    <s v="H-318"/>
    <m/>
    <x v="2"/>
    <n v="75"/>
    <n v="1"/>
    <m/>
    <s v="11"/>
    <s v="1502 Language Arts"/>
    <s v="A"/>
  </r>
  <r>
    <s v="651 - Santa Barbara City College"/>
    <s v="Office"/>
    <x v="18"/>
    <s v="H-319"/>
    <m/>
    <x v="2"/>
    <n v="104"/>
    <n v="1"/>
    <m/>
    <s v="11"/>
    <s v="1502 Language Arts"/>
    <s v="A"/>
  </r>
  <r>
    <s v="651 - Santa Barbara City College"/>
    <s v="Office"/>
    <x v="18"/>
    <s v="H-322"/>
    <m/>
    <x v="2"/>
    <n v="102"/>
    <n v="2"/>
    <m/>
    <s v="11"/>
    <s v="1502 Language Arts"/>
    <s v="A"/>
  </r>
  <r>
    <s v="651 - Santa Barbara City College"/>
    <s v="Office"/>
    <x v="18"/>
    <s v="H-323"/>
    <m/>
    <x v="2"/>
    <n v="106"/>
    <n v="1"/>
    <m/>
    <s v="11"/>
    <s v="1502 Language Arts"/>
    <s v="A"/>
  </r>
  <r>
    <s v="651 - Santa Barbara City College"/>
    <s v="Office"/>
    <x v="18"/>
    <s v="H-324"/>
    <m/>
    <x v="2"/>
    <n v="81"/>
    <n v="2"/>
    <m/>
    <s v="11"/>
    <s v="1502 Language Arts"/>
    <s v="A"/>
  </r>
  <r>
    <s v="651 - Santa Barbara City College"/>
    <s v="Office"/>
    <x v="18"/>
    <s v="H-328-C"/>
    <m/>
    <x v="2"/>
    <n v="91"/>
    <n v="1"/>
    <m/>
    <s v="11"/>
    <s v="1502 Language Arts"/>
    <s v="A"/>
  </r>
  <r>
    <s v="651 - Santa Barbara City College"/>
    <s v="Classroom"/>
    <x v="19"/>
    <s v="102"/>
    <s v="y"/>
    <x v="6"/>
    <n v="817"/>
    <n v="38"/>
    <m/>
    <s v="11"/>
    <s v="0099 General Assignment"/>
    <s v="A"/>
  </r>
  <r>
    <s v="651 - Santa Barbara City College"/>
    <s v="Classroom"/>
    <x v="19"/>
    <s v="103"/>
    <s v="y"/>
    <x v="6"/>
    <n v="815"/>
    <n v="38"/>
    <m/>
    <s v="11"/>
    <s v="0099 General Assignment"/>
    <s v="A"/>
  </r>
  <r>
    <s v="651 - Santa Barbara City College"/>
    <s v="Classroom"/>
    <x v="19"/>
    <s v="104"/>
    <s v="y"/>
    <x v="6"/>
    <n v="945"/>
    <n v="38"/>
    <m/>
    <s v="11"/>
    <s v="0099 General Assignment"/>
    <s v="A"/>
  </r>
  <r>
    <s v="651 - Santa Barbara City College"/>
    <s v="Classroom"/>
    <x v="19"/>
    <s v="105"/>
    <s v="y"/>
    <x v="6"/>
    <n v="847"/>
    <n v="38"/>
    <m/>
    <s v="11"/>
    <s v="0099 General Assignment"/>
    <s v="A"/>
  </r>
  <r>
    <s v="651 - Santa Barbara City College"/>
    <s v="Classroom"/>
    <x v="19"/>
    <s v="106"/>
    <s v="y"/>
    <x v="6"/>
    <n v="756"/>
    <n v="38"/>
    <m/>
    <s v="11"/>
    <s v="0099 General Assignment"/>
    <s v="A"/>
  </r>
  <r>
    <s v="651 - Santa Barbara City College"/>
    <s v="Classroom"/>
    <x v="19"/>
    <s v="117"/>
    <s v="y"/>
    <x v="6"/>
    <n v="340"/>
    <n v="46"/>
    <m/>
    <s v="11"/>
    <s v="0099 General Assignment"/>
    <s v="A"/>
  </r>
  <r>
    <s v="651 - Santa Barbara City College"/>
    <s v="Classroom"/>
    <x v="19"/>
    <s v="118"/>
    <s v="y"/>
    <x v="6"/>
    <n v="690"/>
    <n v="37"/>
    <m/>
    <s v="11"/>
    <s v="0099 General Assignment"/>
    <s v="A"/>
  </r>
  <r>
    <s v="651 - Santa Barbara City College"/>
    <s v="Classroom"/>
    <x v="19"/>
    <s v="119"/>
    <s v="y"/>
    <x v="6"/>
    <n v="832"/>
    <n v="38"/>
    <m/>
    <s v="11"/>
    <s v="0099 General Assignment"/>
    <s v="A"/>
  </r>
  <r>
    <s v="651 - Santa Barbara City College"/>
    <s v="Classroom"/>
    <x v="19"/>
    <s v="120"/>
    <s v="y"/>
    <x v="6"/>
    <n v="829"/>
    <n v="37"/>
    <m/>
    <s v="11"/>
    <s v="0099 General Assignment"/>
    <s v="A"/>
  </r>
  <r>
    <s v="651 - Santa Barbara City College"/>
    <s v="Classroom"/>
    <x v="19"/>
    <s v="121"/>
    <s v="y"/>
    <x v="6"/>
    <n v="829"/>
    <n v="0"/>
    <m/>
    <s v="11"/>
    <s v="0099 General Assignment"/>
    <s v="A"/>
  </r>
  <r>
    <s v="651 - Santa Barbara City College"/>
    <s v="Classroom"/>
    <x v="19"/>
    <s v="202"/>
    <s v="y"/>
    <x v="6"/>
    <n v="861"/>
    <n v="38"/>
    <m/>
    <s v="11"/>
    <s v="0099 General Assignment"/>
    <s v="A"/>
  </r>
  <r>
    <s v="651 - Santa Barbara City College"/>
    <s v="Classroom"/>
    <x v="19"/>
    <s v="203"/>
    <s v="y"/>
    <x v="6"/>
    <n v="860"/>
    <n v="32"/>
    <m/>
    <s v="11"/>
    <s v="0850 Sign Language"/>
    <s v="A"/>
  </r>
  <r>
    <s v="651 - Santa Barbara City College"/>
    <s v="Classroom"/>
    <x v="19"/>
    <s v="204"/>
    <s v="y"/>
    <x v="6"/>
    <n v="896"/>
    <n v="46"/>
    <m/>
    <s v="11"/>
    <s v="0099 General Assignment"/>
    <s v="A"/>
  </r>
  <r>
    <s v="651 - Santa Barbara City College"/>
    <s v="Classroom"/>
    <x v="19"/>
    <s v="205"/>
    <s v="y"/>
    <x v="6"/>
    <n v="879"/>
    <n v="26"/>
    <m/>
    <s v="11"/>
    <s v="0099 General Assignment"/>
    <s v="A"/>
  </r>
  <r>
    <s v="651 - Santa Barbara City College"/>
    <s v="Classroom"/>
    <x v="19"/>
    <s v="216"/>
    <s v="y"/>
    <x v="6"/>
    <n v="1056"/>
    <n v="46"/>
    <m/>
    <s v="11"/>
    <s v="0099 General Assignment"/>
    <s v="A"/>
  </r>
  <r>
    <s v="651 - Santa Barbara City College"/>
    <s v="Classroom"/>
    <x v="19"/>
    <s v="303"/>
    <s v="y"/>
    <x v="6"/>
    <n v="850"/>
    <n v="38"/>
    <m/>
    <s v="11"/>
    <s v="0099 General Assignment"/>
    <s v="A"/>
  </r>
  <r>
    <s v="651 - Santa Barbara City College"/>
    <s v="Classroom"/>
    <x v="19"/>
    <s v="304"/>
    <s v="y"/>
    <x v="6"/>
    <n v="946"/>
    <n v="35"/>
    <m/>
    <s v="11"/>
    <s v="0099 General Assignment"/>
    <s v="A"/>
  </r>
  <r>
    <s v="651 - Santa Barbara City College"/>
    <s v="Classroom"/>
    <x v="19"/>
    <s v="305"/>
    <s v="y"/>
    <x v="6"/>
    <n v="843"/>
    <n v="38"/>
    <m/>
    <s v="11"/>
    <s v="0099 General Assignment"/>
    <s v="A"/>
  </r>
  <r>
    <s v="651 - Santa Barbara City College"/>
    <s v="Classroom"/>
    <x v="19"/>
    <s v="306"/>
    <s v="y"/>
    <x v="6"/>
    <n v="861"/>
    <n v="38"/>
    <m/>
    <s v="11"/>
    <s v="0099 General Assignment"/>
    <s v="A"/>
  </r>
  <r>
    <s v="651 - Santa Barbara City College"/>
    <s v="Classroom"/>
    <x v="19"/>
    <s v="307"/>
    <s v="y"/>
    <x v="6"/>
    <n v="750"/>
    <n v="38"/>
    <m/>
    <s v="11"/>
    <s v="0099 General Assignment"/>
    <s v="A"/>
  </r>
  <r>
    <s v="651 - Santa Barbara City College"/>
    <s v="Classroom"/>
    <x v="19"/>
    <s v="302"/>
    <m/>
    <x v="6"/>
    <n v="858"/>
    <n v="36"/>
    <m/>
    <s v="11"/>
    <s v="0099 General Assignment"/>
    <s v="A"/>
  </r>
  <r>
    <s v="651 - Santa Barbara City College"/>
    <s v="Classroom Service"/>
    <x v="19"/>
    <s v="109"/>
    <m/>
    <x v="11"/>
    <n v="74"/>
    <n v="0"/>
    <m/>
    <s v="11"/>
    <s v="0099 General Assignment"/>
    <s v="A"/>
  </r>
  <r>
    <s v="651 - Santa Barbara City College"/>
    <s v="Lobby"/>
    <x v="19"/>
    <s v="114"/>
    <m/>
    <x v="8"/>
    <n v="198"/>
    <n v="4"/>
    <m/>
    <s v="66"/>
    <s v="0099 General Assignment"/>
    <s v="A"/>
  </r>
  <r>
    <s v="651 - Santa Barbara City College"/>
    <s v="Read/Study"/>
    <x v="19"/>
    <s v="125"/>
    <m/>
    <x v="12"/>
    <n v="476"/>
    <n v="6"/>
    <m/>
    <s v="11"/>
    <s v="0099 General Assignment"/>
    <s v="A"/>
  </r>
  <r>
    <s v="651 - Santa Barbara City College"/>
    <s v="MDF"/>
    <x v="19"/>
    <s v="127"/>
    <m/>
    <x v="4"/>
    <n v="121"/>
    <n v="0"/>
    <m/>
    <s v="44"/>
    <s v="6780 Management Information Services"/>
    <s v="A"/>
  </r>
  <r>
    <s v="651 - Santa Barbara City College"/>
    <s v="Office"/>
    <x v="19"/>
    <s v="128"/>
    <m/>
    <x v="2"/>
    <n v="106"/>
    <n v="1"/>
    <m/>
    <s v="11"/>
    <s v="0099 General Assignment"/>
    <s v="A"/>
  </r>
  <r>
    <s v="651 - Santa Barbara City College"/>
    <s v="Office"/>
    <x v="19"/>
    <s v="129"/>
    <m/>
    <x v="2"/>
    <n v="102"/>
    <n v="1"/>
    <m/>
    <s v="11"/>
    <s v="0099 General Assignment"/>
    <s v="A"/>
  </r>
  <r>
    <s v="651 - Santa Barbara City College"/>
    <s v="Office"/>
    <x v="19"/>
    <s v="130"/>
    <m/>
    <x v="2"/>
    <n v="112"/>
    <n v="1"/>
    <m/>
    <s v="11"/>
    <s v="0099 General Assignment"/>
    <s v="A"/>
  </r>
  <r>
    <s v="651 - Santa Barbara City College"/>
    <s v="Office"/>
    <x v="19"/>
    <s v="131"/>
    <m/>
    <x v="2"/>
    <n v="112"/>
    <n v="1"/>
    <m/>
    <s v="11"/>
    <s v="0099 General Assignment"/>
    <s v="A"/>
  </r>
  <r>
    <s v="651 - Santa Barbara City College"/>
    <s v="Office"/>
    <x v="19"/>
    <s v="132"/>
    <m/>
    <x v="2"/>
    <n v="102"/>
    <n v="1"/>
    <m/>
    <s v="11"/>
    <s v="0099 General Assignment"/>
    <s v="A"/>
  </r>
  <r>
    <s v="651 - Santa Barbara City College"/>
    <s v="Office"/>
    <x v="19"/>
    <s v="133"/>
    <m/>
    <x v="2"/>
    <n v="112"/>
    <n v="1"/>
    <m/>
    <s v="11"/>
    <s v="0099 General Assignment"/>
    <s v="A"/>
  </r>
  <r>
    <s v="651 - Santa Barbara City College"/>
    <s v="Office"/>
    <x v="19"/>
    <s v="134"/>
    <m/>
    <x v="2"/>
    <n v="112"/>
    <n v="1"/>
    <m/>
    <s v="11"/>
    <s v="0099 General Assignment"/>
    <s v="A"/>
  </r>
  <r>
    <s v="651 - Santa Barbara City College"/>
    <s v="Office"/>
    <x v="19"/>
    <s v="135"/>
    <m/>
    <x v="2"/>
    <n v="102"/>
    <n v="1"/>
    <m/>
    <s v="11"/>
    <s v="0099 General Assignment"/>
    <s v="A"/>
  </r>
  <r>
    <s v="651 - Santa Barbara City College"/>
    <s v="Office"/>
    <x v="19"/>
    <s v="136"/>
    <m/>
    <x v="2"/>
    <n v="118"/>
    <n v="1"/>
    <m/>
    <s v="11"/>
    <s v="0099 General Assignment"/>
    <s v="A"/>
  </r>
  <r>
    <s v="651 - Santa Barbara City College"/>
    <m/>
    <x v="19"/>
    <s v="137"/>
    <m/>
    <x v="5"/>
    <n v="207"/>
    <n v="8"/>
    <m/>
    <s v="11"/>
    <s v="0099 General Assignment"/>
    <s v="A"/>
  </r>
  <r>
    <s v="651 - Santa Barbara City College"/>
    <s v="Work room"/>
    <x v="19"/>
    <s v="138"/>
    <m/>
    <x v="12"/>
    <n v="170"/>
    <n v="6"/>
    <m/>
    <s v="11"/>
    <s v="0099 General Assignment"/>
    <s v="A"/>
  </r>
  <r>
    <s v="651 - Santa Barbara City College"/>
    <s v="Office"/>
    <x v="19"/>
    <s v="140"/>
    <m/>
    <x v="2"/>
    <n v="109"/>
    <n v="1"/>
    <m/>
    <s v="11"/>
    <s v="0099 General Assignment"/>
    <s v="A"/>
  </r>
  <r>
    <s v="651 - Santa Barbara City College"/>
    <m/>
    <x v="19"/>
    <s v="206"/>
    <m/>
    <x v="15"/>
    <n v="861"/>
    <n v="17"/>
    <m/>
    <s v="51"/>
    <s v="6300 Counseling and Guidance"/>
    <s v="A"/>
  </r>
  <r>
    <s v="651 - Santa Barbara City College"/>
    <s v="Office"/>
    <x v="19"/>
    <s v="207"/>
    <m/>
    <x v="15"/>
    <n v="750"/>
    <n v="17"/>
    <m/>
    <s v="55"/>
    <s v="6300 Counseling and Guidance"/>
    <s v="A"/>
  </r>
  <r>
    <s v="651 - Santa Barbara City College"/>
    <s v="IDF"/>
    <x v="19"/>
    <s v="208"/>
    <m/>
    <x v="4"/>
    <n v="42"/>
    <n v="0"/>
    <m/>
    <s v="44"/>
    <s v="6780 Management Information Services"/>
    <s v="A"/>
  </r>
  <r>
    <s v="651 - Santa Barbara City College"/>
    <s v="Classroom Service"/>
    <x v="19"/>
    <s v="211"/>
    <m/>
    <x v="11"/>
    <n v="60"/>
    <n v="1"/>
    <m/>
    <s v="11"/>
    <s v="0099 General Assignment"/>
    <s v="A"/>
  </r>
  <r>
    <s v="651 - Santa Barbara City College"/>
    <s v="Classroom Service"/>
    <x v="19"/>
    <s v="214"/>
    <m/>
    <x v="11"/>
    <n v="102"/>
    <n v="0"/>
    <m/>
    <s v="11"/>
    <s v="0099 General Assignment"/>
    <s v="A"/>
  </r>
  <r>
    <s v="651 - Santa Barbara City College"/>
    <s v="Lobby"/>
    <x v="19"/>
    <s v="215"/>
    <m/>
    <x v="8"/>
    <n v="170"/>
    <n v="6"/>
    <m/>
    <s v="51"/>
    <s v="0099 General Assignment"/>
    <s v="A"/>
  </r>
  <r>
    <s v="651 - Santa Barbara City College"/>
    <s v="Office"/>
    <x v="19"/>
    <s v="217"/>
    <m/>
    <x v="2"/>
    <n v="127"/>
    <n v="1"/>
    <m/>
    <s v="11"/>
    <s v="0099 General Assignment"/>
    <s v="A"/>
  </r>
  <r>
    <s v="651 - Santa Barbara City College"/>
    <s v="Office"/>
    <x v="19"/>
    <s v="218"/>
    <m/>
    <x v="2"/>
    <n v="106"/>
    <n v="1"/>
    <m/>
    <s v="11"/>
    <s v="0099 General Assignment"/>
    <s v="A"/>
  </r>
  <r>
    <s v="651 - Santa Barbara City College"/>
    <s v="Office"/>
    <x v="19"/>
    <s v="219"/>
    <m/>
    <x v="2"/>
    <n v="106"/>
    <n v="1"/>
    <m/>
    <s v="11"/>
    <s v="0099 General Assignment"/>
    <s v="A"/>
  </r>
  <r>
    <s v="651 - Santa Barbara City College"/>
    <s v="Office"/>
    <x v="19"/>
    <s v="220"/>
    <m/>
    <x v="2"/>
    <n v="108"/>
    <n v="1"/>
    <m/>
    <s v="11"/>
    <s v="0099 General Assignment"/>
    <s v="A"/>
  </r>
  <r>
    <s v="651 - Santa Barbara City College"/>
    <s v="Office"/>
    <x v="19"/>
    <s v="221"/>
    <m/>
    <x v="2"/>
    <n v="969"/>
    <n v="1"/>
    <m/>
    <s v="11"/>
    <s v="0099 General Assignment"/>
    <s v="A"/>
  </r>
  <r>
    <s v="651 - Santa Barbara City College"/>
    <s v="Office"/>
    <x v="19"/>
    <s v="222"/>
    <m/>
    <x v="2"/>
    <n v="120"/>
    <n v="1"/>
    <m/>
    <s v="11"/>
    <s v="0099 General Assignment"/>
    <s v="A"/>
  </r>
  <r>
    <s v="651 - Santa Barbara City College"/>
    <s v="Read/Study - Hall"/>
    <x v="19"/>
    <s v="223"/>
    <m/>
    <x v="8"/>
    <n v="480"/>
    <n v="12"/>
    <m/>
    <s v="51"/>
    <s v="0099 General Assignment"/>
    <s v="A"/>
  </r>
  <r>
    <s v="651 - Santa Barbara City College"/>
    <s v="Read/Study"/>
    <x v="19"/>
    <s v="228"/>
    <m/>
    <x v="12"/>
    <n v="320"/>
    <n v="4"/>
    <m/>
    <s v="11"/>
    <s v="0099 General Assignment"/>
    <s v="A"/>
  </r>
  <r>
    <s v="651 - Santa Barbara City College"/>
    <s v="Read/Study"/>
    <x v="19"/>
    <s v="230"/>
    <m/>
    <x v="12"/>
    <n v="820"/>
    <n v="4"/>
    <m/>
    <s v="11"/>
    <s v="0099 General Assignment"/>
    <s v="A"/>
  </r>
  <r>
    <s v="651 - Santa Barbara City College"/>
    <s v="IDF"/>
    <x v="19"/>
    <s v="308"/>
    <m/>
    <x v="4"/>
    <n v="42"/>
    <n v="0"/>
    <m/>
    <s v="11"/>
    <s v="6780 Management Information Services"/>
    <s v="A"/>
  </r>
  <r>
    <s v="651 - Santa Barbara City College"/>
    <s v="Classroom Service"/>
    <x v="19"/>
    <s v="313"/>
    <m/>
    <x v="11"/>
    <n v="60"/>
    <n v="0"/>
    <m/>
    <s v="11"/>
    <s v="0099 General Assignment"/>
    <s v="A"/>
  </r>
  <r>
    <s v="651 - Santa Barbara City College"/>
    <s v="Classroom Service"/>
    <x v="19"/>
    <s v="315"/>
    <m/>
    <x v="11"/>
    <n v="102"/>
    <n v="0"/>
    <m/>
    <s v="11"/>
    <s v="0099 General Assignment"/>
    <s v="A"/>
  </r>
  <r>
    <s v="651 - Santa Barbara City College"/>
    <s v="Read/Study"/>
    <x v="19"/>
    <s v="316"/>
    <m/>
    <x v="12"/>
    <n v="820"/>
    <n v="14"/>
    <m/>
    <s v="11"/>
    <s v="0099 General Assignment"/>
    <s v="A"/>
  </r>
  <r>
    <s v="651 - Santa Barbara City College"/>
    <s v="Storage"/>
    <x v="20"/>
    <s v="1"/>
    <m/>
    <x v="17"/>
    <n v="114"/>
    <n v="0"/>
    <m/>
    <s v="65"/>
    <s v="6550 Grounds Maintenance and Repairs"/>
    <s v="A"/>
  </r>
  <r>
    <s v="651 - Santa Barbara City College"/>
    <s v="Mech"/>
    <x v="21"/>
    <s v="1"/>
    <m/>
    <x v="27"/>
    <n v="514"/>
    <n v="0"/>
    <m/>
    <s v="65"/>
    <s v="6510 Building Maintenance and Operation Support"/>
    <s v="A"/>
  </r>
  <r>
    <s v="651 - Santa Barbara City College"/>
    <s v="Classroom"/>
    <x v="22"/>
    <s v="IC-106"/>
    <s v="y"/>
    <x v="6"/>
    <n v="598"/>
    <n v="40"/>
    <m/>
    <s v="11"/>
    <s v="1701 Mathematics, General"/>
    <s v="A"/>
  </r>
  <r>
    <s v="651 - Santa Barbara City College"/>
    <s v="Classroom"/>
    <x v="22"/>
    <s v="IC-107"/>
    <s v="y"/>
    <x v="6"/>
    <n v="598"/>
    <n v="34"/>
    <m/>
    <s v="11"/>
    <s v="1701 Mathematics, General"/>
    <s v="A"/>
  </r>
  <r>
    <s v="651 - Santa Barbara City College"/>
    <s v="Classroom"/>
    <x v="22"/>
    <s v="IC-111"/>
    <s v="y"/>
    <x v="6"/>
    <n v="729"/>
    <n v="42"/>
    <m/>
    <s v="11"/>
    <s v="0099 General Assignment"/>
    <s v="A"/>
  </r>
  <r>
    <s v="651 - Santa Barbara City College"/>
    <s v="Classroom"/>
    <x v="22"/>
    <s v="IC-206"/>
    <s v="y"/>
    <x v="6"/>
    <n v="615"/>
    <n v="44"/>
    <m/>
    <s v="11"/>
    <s v="0099 General Assignment"/>
    <s v="A"/>
  </r>
  <r>
    <s v="651 - Santa Barbara City College"/>
    <s v="Classroom"/>
    <x v="22"/>
    <s v="IC-207"/>
    <s v="y"/>
    <x v="6"/>
    <n v="614"/>
    <n v="36"/>
    <m/>
    <s v="11"/>
    <s v="0099 General Assignment"/>
    <s v="A"/>
  </r>
  <r>
    <s v="651 - Santa Barbara City College"/>
    <s v="Classroom"/>
    <x v="22"/>
    <s v="IC-209"/>
    <s v="y"/>
    <x v="6"/>
    <n v="730"/>
    <n v="50"/>
    <m/>
    <s v="11"/>
    <s v="0099 General Assignment"/>
    <s v="A"/>
  </r>
  <r>
    <s v="651 - Santa Barbara City College"/>
    <s v="Classroom"/>
    <x v="22"/>
    <s v="IC-211-A"/>
    <s v="y"/>
    <x v="6"/>
    <n v="723"/>
    <n v="50"/>
    <m/>
    <s v="11"/>
    <s v="0099 General Assignment"/>
    <s v="A"/>
  </r>
  <r>
    <s v="651 - Santa Barbara City College"/>
    <s v="Classroom"/>
    <x v="22"/>
    <s v="IC-215"/>
    <s v="y"/>
    <x v="6"/>
    <n v="725"/>
    <n v="48"/>
    <m/>
    <s v="11"/>
    <s v="0099 General Assignment"/>
    <s v="A"/>
  </r>
  <r>
    <s v="651 - Santa Barbara City College"/>
    <s v="Classroom"/>
    <x v="22"/>
    <s v="IC-216"/>
    <s v="y"/>
    <x v="6"/>
    <n v="623"/>
    <n v="40"/>
    <m/>
    <s v="11"/>
    <s v="0099 General Assignment"/>
    <s v="A"/>
  </r>
  <r>
    <s v="651 - Santa Barbara City College"/>
    <s v="Classroom"/>
    <x v="22"/>
    <s v="IC-217"/>
    <s v="y"/>
    <x v="6"/>
    <n v="667"/>
    <n v="36"/>
    <m/>
    <s v="11"/>
    <s v="0099 General Assignment"/>
    <s v="A"/>
  </r>
  <r>
    <s v="651 - Santa Barbara City College"/>
    <s v="Classroom"/>
    <x v="22"/>
    <s v="IC-218"/>
    <s v="y"/>
    <x v="6"/>
    <n v="642"/>
    <n v="42"/>
    <m/>
    <s v="11"/>
    <s v="0099 General Assignment"/>
    <s v="A"/>
  </r>
  <r>
    <s v="651 - Santa Barbara City College"/>
    <s v="Classroom"/>
    <x v="22"/>
    <s v="IC-220"/>
    <s v="y"/>
    <x v="6"/>
    <n v="754"/>
    <n v="50"/>
    <m/>
    <s v="11"/>
    <s v="0099 General Assignment"/>
    <s v="A"/>
  </r>
  <r>
    <s v="651 - Santa Barbara City College"/>
    <s v="Classroom"/>
    <x v="22"/>
    <s v="IC-221"/>
    <s v="y"/>
    <x v="6"/>
    <n v="630"/>
    <n v="33"/>
    <m/>
    <s v="11"/>
    <s v="0099 General Assignment"/>
    <s v="A"/>
  </r>
  <r>
    <s v="651 - Santa Barbara City College"/>
    <s v="Classroom"/>
    <x v="22"/>
    <s v="IC-222"/>
    <s v="y"/>
    <x v="6"/>
    <n v="616"/>
    <n v="34"/>
    <m/>
    <s v="11"/>
    <s v="0099 General Assignment"/>
    <s v="A"/>
  </r>
  <r>
    <s v="651 - Santa Barbara City College"/>
    <s v="Classroom"/>
    <x v="22"/>
    <s v="IC-223"/>
    <s v="y"/>
    <x v="6"/>
    <n v="650"/>
    <n v="40"/>
    <m/>
    <s v="11"/>
    <s v="0099 General Assignment"/>
    <s v="A"/>
  </r>
  <r>
    <s v="651 - Santa Barbara City College"/>
    <s v="Classroom"/>
    <x v="22"/>
    <s v="IC-110"/>
    <m/>
    <x v="6"/>
    <n v="421"/>
    <n v="30"/>
    <m/>
    <s v="11"/>
    <s v="0099 General Assignment"/>
    <s v="A"/>
  </r>
  <r>
    <s v="651 - Santa Barbara City College"/>
    <s v="Classroom"/>
    <x v="22"/>
    <s v="IC-112"/>
    <m/>
    <x v="6"/>
    <n v="428"/>
    <n v="24"/>
    <m/>
    <s v="11"/>
    <s v="0099 General Assignment"/>
    <s v="A"/>
  </r>
  <r>
    <s v="651 - Santa Barbara City College"/>
    <s v="Classroom"/>
    <x v="22"/>
    <s v="IC-113"/>
    <m/>
    <x v="6"/>
    <n v="428"/>
    <n v="30"/>
    <m/>
    <s v="11"/>
    <s v="0099 General Assignment"/>
    <s v="A"/>
  </r>
  <r>
    <s v="651 - Santa Barbara City College"/>
    <s v="Classroom"/>
    <x v="22"/>
    <s v="IC-114"/>
    <m/>
    <x v="6"/>
    <n v="425"/>
    <n v="28"/>
    <m/>
    <s v="11"/>
    <s v="0099 General Assignment"/>
    <s v="A"/>
  </r>
  <r>
    <s v="651 - Santa Barbara City College"/>
    <s v="Storage"/>
    <x v="22"/>
    <s v="IC-116"/>
    <m/>
    <x v="6"/>
    <n v="247"/>
    <n v="0"/>
    <m/>
    <s v="11"/>
    <s v="0099 General Assignment"/>
    <s v="A"/>
  </r>
  <r>
    <s v="651 - Santa Barbara City College"/>
    <s v="Classroom"/>
    <x v="22"/>
    <s v="IC-203"/>
    <m/>
    <x v="6"/>
    <n v="425"/>
    <n v="24"/>
    <m/>
    <s v="11"/>
    <s v="0099 General Assignment"/>
    <s v="A"/>
  </r>
  <r>
    <s v="651 - Santa Barbara City College"/>
    <s v="Classroom"/>
    <x v="22"/>
    <s v="IC-204"/>
    <m/>
    <x v="6"/>
    <n v="420"/>
    <n v="30"/>
    <m/>
    <s v="11"/>
    <s v="0099 General Assignment"/>
    <s v="A"/>
  </r>
  <r>
    <s v="651 - Santa Barbara City College"/>
    <s v="Classroom"/>
    <x v="22"/>
    <s v="IC-205"/>
    <m/>
    <x v="6"/>
    <n v="420"/>
    <n v="24"/>
    <m/>
    <s v="11"/>
    <s v="0099 General Assignment"/>
    <s v="A"/>
  </r>
  <r>
    <s v="651 - Santa Barbara City College"/>
    <s v="Computer Lab"/>
    <x v="22"/>
    <s v="IC-104"/>
    <m/>
    <x v="9"/>
    <n v="770"/>
    <n v="20"/>
    <m/>
    <s v="11"/>
    <s v="1701 Mathematics, General"/>
    <s v="A"/>
  </r>
  <r>
    <s v="651 - Santa Barbara City College"/>
    <s v="Computer Lab"/>
    <x v="22"/>
    <s v="IC-109"/>
    <m/>
    <x v="9"/>
    <n v="800"/>
    <n v="30"/>
    <m/>
    <s v="11"/>
    <s v="1701 Mathematics, General"/>
    <s v="A"/>
  </r>
  <r>
    <s v="651 - Santa Barbara City College"/>
    <s v="Read/Study"/>
    <x v="22"/>
    <s v="IC-102-A"/>
    <m/>
    <x v="12"/>
    <n v="868"/>
    <n v="25"/>
    <m/>
    <s v="11"/>
    <s v="0099 General Assignment"/>
    <s v="A"/>
  </r>
  <r>
    <s v="651 - Santa Barbara City College"/>
    <s v="Office"/>
    <x v="22"/>
    <s v="IC-102-D"/>
    <m/>
    <x v="2"/>
    <n v="80"/>
    <n v="1"/>
    <m/>
    <s v="11"/>
    <s v="0099 General Assignment"/>
    <s v="A"/>
  </r>
  <r>
    <s v="651 - Santa Barbara City College"/>
    <s v="Read/Study"/>
    <x v="22"/>
    <s v="IC-102-F"/>
    <m/>
    <x v="12"/>
    <n v="375"/>
    <n v="15"/>
    <m/>
    <s v="11"/>
    <s v="0099 General Assignment"/>
    <s v="A"/>
  </r>
  <r>
    <s v="651 - Santa Barbara City College"/>
    <s v="Storage"/>
    <x v="22"/>
    <s v="IC-210"/>
    <m/>
    <x v="28"/>
    <n v="180"/>
    <n v="10"/>
    <m/>
    <s v="43"/>
    <s v="6130 Media Services"/>
    <s v="A"/>
  </r>
  <r>
    <s v="651 - Santa Barbara City College"/>
    <s v="Read/Study"/>
    <x v="22"/>
    <s v="IC-219"/>
    <m/>
    <x v="12"/>
    <n v="142"/>
    <n v="3"/>
    <m/>
    <s v="11"/>
    <s v="0099 General Assignment"/>
    <s v="A"/>
  </r>
  <r>
    <s v="651 - Santa Barbara City College"/>
    <s v="Office"/>
    <x v="22"/>
    <s v="IC-219-A"/>
    <m/>
    <x v="2"/>
    <n v="57"/>
    <n v="1"/>
    <m/>
    <s v="11"/>
    <s v="0099 General Assignment"/>
    <s v="A"/>
  </r>
  <r>
    <s v="651 - Santa Barbara City College"/>
    <s v="Office"/>
    <x v="22"/>
    <s v="IC-219-B"/>
    <m/>
    <x v="2"/>
    <n v="60"/>
    <n v="1"/>
    <m/>
    <s v="11"/>
    <s v="0099 General Assignment"/>
    <s v="A"/>
  </r>
  <r>
    <s v="651 - Santa Barbara City College"/>
    <s v="Office"/>
    <x v="22"/>
    <s v="IC-304"/>
    <m/>
    <x v="2"/>
    <n v="78"/>
    <n v="1"/>
    <m/>
    <s v="11"/>
    <s v="1501 English"/>
    <s v="A"/>
  </r>
  <r>
    <s v="651 - Santa Barbara City College"/>
    <s v="Office"/>
    <x v="22"/>
    <s v="IC-305"/>
    <m/>
    <x v="2"/>
    <n v="78"/>
    <n v="1"/>
    <m/>
    <s v="11"/>
    <s v="1501 English"/>
    <s v="A"/>
  </r>
  <r>
    <s v="651 - Santa Barbara City College"/>
    <s v="Office"/>
    <x v="22"/>
    <s v="IC-306"/>
    <m/>
    <x v="2"/>
    <n v="78"/>
    <n v="1"/>
    <m/>
    <s v="11"/>
    <s v="1501 English"/>
    <s v="A"/>
  </r>
  <r>
    <s v="651 - Santa Barbara City College"/>
    <s v="Office"/>
    <x v="22"/>
    <s v="IC-307"/>
    <m/>
    <x v="2"/>
    <n v="78"/>
    <n v="1"/>
    <m/>
    <s v="11"/>
    <s v="1501 English"/>
    <s v="A"/>
  </r>
  <r>
    <s v="651 - Santa Barbara City College"/>
    <s v="Office"/>
    <x v="22"/>
    <s v="IC-308"/>
    <m/>
    <x v="2"/>
    <n v="78"/>
    <n v="1"/>
    <m/>
    <s v="11"/>
    <s v="1501 English"/>
    <s v="A"/>
  </r>
  <r>
    <s v="651 - Santa Barbara City College"/>
    <s v="Office"/>
    <x v="22"/>
    <s v="IC-309"/>
    <m/>
    <x v="2"/>
    <n v="78"/>
    <n v="1"/>
    <m/>
    <s v="11"/>
    <s v="1501 English"/>
    <s v="A"/>
  </r>
  <r>
    <s v="651 - Santa Barbara City College"/>
    <s v="Office"/>
    <x v="22"/>
    <s v="IC-310"/>
    <m/>
    <x v="2"/>
    <n v="78"/>
    <n v="1"/>
    <m/>
    <s v="11"/>
    <s v="1501 English"/>
    <s v="A"/>
  </r>
  <r>
    <s v="651 - Santa Barbara City College"/>
    <s v="Office"/>
    <x v="22"/>
    <s v="IC-311"/>
    <m/>
    <x v="2"/>
    <n v="78"/>
    <n v="1"/>
    <m/>
    <s v="11"/>
    <s v="1501 English"/>
    <s v="A"/>
  </r>
  <r>
    <s v="651 - Santa Barbara City College"/>
    <s v="Offices"/>
    <x v="22"/>
    <s v="IC-312"/>
    <m/>
    <x v="2"/>
    <n v="472"/>
    <n v="10"/>
    <m/>
    <s v="11"/>
    <s v="0099 General Assignment"/>
    <s v="A"/>
  </r>
  <r>
    <s v="651 - Santa Barbara City College"/>
    <m/>
    <x v="22"/>
    <s v="IC-313"/>
    <m/>
    <x v="5"/>
    <n v="155"/>
    <n v="8"/>
    <m/>
    <s v="11"/>
    <s v="0099 General Assignment"/>
    <s v="A"/>
  </r>
  <r>
    <s v="651 - Santa Barbara City College"/>
    <s v="Office"/>
    <x v="22"/>
    <s v="IC-314"/>
    <m/>
    <x v="2"/>
    <n v="78"/>
    <n v="1"/>
    <m/>
    <s v="11"/>
    <s v="0099 General Assignment"/>
    <s v="A"/>
  </r>
  <r>
    <s v="651 - Santa Barbara City College"/>
    <s v="Office"/>
    <x v="22"/>
    <s v="IC-315"/>
    <m/>
    <x v="2"/>
    <n v="78"/>
    <n v="1"/>
    <m/>
    <s v="11"/>
    <s v="0099 General Assignment"/>
    <s v="A"/>
  </r>
  <r>
    <s v="651 - Santa Barbara City College"/>
    <s v="Office"/>
    <x v="22"/>
    <s v="IC-316"/>
    <m/>
    <x v="2"/>
    <n v="78"/>
    <n v="1"/>
    <m/>
    <s v="11"/>
    <s v="0099 General Assignment"/>
    <s v="A"/>
  </r>
  <r>
    <s v="651 - Santa Barbara City College"/>
    <s v="Office"/>
    <x v="22"/>
    <s v="IC-317"/>
    <m/>
    <x v="2"/>
    <n v="185"/>
    <n v="1"/>
    <m/>
    <s v="11"/>
    <s v="0099 General Assignment"/>
    <s v="A"/>
  </r>
  <r>
    <s v="651 - Santa Barbara City College"/>
    <s v="Office Service"/>
    <x v="22"/>
    <s v="IC-318"/>
    <m/>
    <x v="1"/>
    <n v="101"/>
    <n v="0"/>
    <m/>
    <s v="11"/>
    <s v="0099 General Assignment"/>
    <s v="A"/>
  </r>
  <r>
    <s v="651 - Santa Barbara City College"/>
    <s v="Office"/>
    <x v="22"/>
    <s v="IC-319"/>
    <m/>
    <x v="2"/>
    <n v="103"/>
    <n v="1"/>
    <m/>
    <s v="11"/>
    <s v="0099 General Assignment"/>
    <s v="A"/>
  </r>
  <r>
    <s v="651 - Santa Barbara City College"/>
    <s v="Office"/>
    <x v="22"/>
    <s v="IC-320"/>
    <m/>
    <x v="2"/>
    <n v="84"/>
    <n v="1"/>
    <m/>
    <s v="11"/>
    <s v="0099 General Assignment"/>
    <s v="A"/>
  </r>
  <r>
    <s v="651 - Santa Barbara City College"/>
    <s v="Office"/>
    <x v="22"/>
    <s v="IC-321"/>
    <m/>
    <x v="2"/>
    <n v="90"/>
    <n v="1"/>
    <m/>
    <s v="11"/>
    <s v="0099 General Assignment"/>
    <s v="A"/>
  </r>
  <r>
    <s v="651 - Santa Barbara City College"/>
    <s v="Office"/>
    <x v="22"/>
    <s v="IC-322"/>
    <m/>
    <x v="2"/>
    <n v="90"/>
    <n v="1"/>
    <m/>
    <s v="11"/>
    <s v="0099 General Assignment"/>
    <s v="A"/>
  </r>
  <r>
    <s v="651 - Santa Barbara City College"/>
    <s v="Office"/>
    <x v="22"/>
    <s v="IC-323"/>
    <m/>
    <x v="2"/>
    <n v="90"/>
    <n v="1"/>
    <m/>
    <s v="11"/>
    <s v="0099 General Assignment"/>
    <s v="A"/>
  </r>
  <r>
    <s v="651 - Santa Barbara City College"/>
    <s v="Office Service"/>
    <x v="22"/>
    <s v="IC-324"/>
    <m/>
    <x v="1"/>
    <n v="90"/>
    <n v="1"/>
    <m/>
    <s v="11"/>
    <s v="0099 General Assignment"/>
    <s v="A"/>
  </r>
  <r>
    <s v="651 - Santa Barbara City College"/>
    <s v="Office/Roof Access"/>
    <x v="22"/>
    <s v="IC-326"/>
    <m/>
    <x v="1"/>
    <n v="96"/>
    <n v="1"/>
    <m/>
    <s v="11"/>
    <s v="0099 General Assignment"/>
    <s v="A"/>
  </r>
  <r>
    <s v="651 - Santa Barbara City College"/>
    <s v="Office"/>
    <x v="22"/>
    <s v="IC-326-B"/>
    <m/>
    <x v="2"/>
    <n v="109"/>
    <n v="2"/>
    <m/>
    <s v="11"/>
    <s v="0099 General Assignment"/>
    <s v="A"/>
  </r>
  <r>
    <s v="651 - Santa Barbara City College"/>
    <s v="Office"/>
    <x v="22"/>
    <s v="IC-327-A"/>
    <m/>
    <x v="2"/>
    <n v="67"/>
    <n v="2"/>
    <m/>
    <s v="11"/>
    <s v="0099 General Assignment"/>
    <s v="A"/>
  </r>
  <r>
    <s v="651 - Santa Barbara City College"/>
    <s v="Office"/>
    <x v="22"/>
    <s v="IC-327-B"/>
    <m/>
    <x v="2"/>
    <n v="142"/>
    <n v="2"/>
    <m/>
    <s v="11"/>
    <s v="0099 General Assignment"/>
    <s v="A"/>
  </r>
  <r>
    <s v="651 - Santa Barbara City College"/>
    <s v="Office"/>
    <x v="22"/>
    <s v="IC-328"/>
    <m/>
    <x v="2"/>
    <n v="103"/>
    <n v="2"/>
    <m/>
    <s v="11"/>
    <s v="0099 General Assignment"/>
    <s v="A"/>
  </r>
  <r>
    <s v="651 - Santa Barbara City College"/>
    <s v="Office"/>
    <x v="22"/>
    <s v="IC-329"/>
    <m/>
    <x v="2"/>
    <n v="96"/>
    <n v="1"/>
    <m/>
    <s v="11"/>
    <s v="1701 Mathematics, General"/>
    <s v="A"/>
  </r>
  <r>
    <s v="651 - Santa Barbara City College"/>
    <s v="Office"/>
    <x v="22"/>
    <s v="IC-329-B"/>
    <m/>
    <x v="2"/>
    <n v="96"/>
    <n v="1"/>
    <m/>
    <s v="11"/>
    <s v="1701 Mathematics, General"/>
    <s v="A"/>
  </r>
  <r>
    <s v="651 - Santa Barbara City College"/>
    <s v="Office"/>
    <x v="22"/>
    <s v="IC-330"/>
    <m/>
    <x v="2"/>
    <n v="78"/>
    <n v="1"/>
    <m/>
    <s v="11"/>
    <s v="0099 General Assignment"/>
    <s v="A"/>
  </r>
  <r>
    <s v="651 - Santa Barbara City College"/>
    <s v="Office"/>
    <x v="22"/>
    <s v="IC-331"/>
    <m/>
    <x v="2"/>
    <n v="78"/>
    <n v="1"/>
    <m/>
    <s v="11"/>
    <s v="0099 General Assignment"/>
    <s v="A"/>
  </r>
  <r>
    <s v="651 - Santa Barbara City College"/>
    <s v="Lounge"/>
    <x v="22"/>
    <s v="IC-332"/>
    <m/>
    <x v="8"/>
    <n v="290"/>
    <n v="10"/>
    <m/>
    <s v="11"/>
    <s v="0099 General Assignment"/>
    <s v="A"/>
  </r>
  <r>
    <s v="651 - Santa Barbara City College"/>
    <m/>
    <x v="22"/>
    <s v="IC-333"/>
    <m/>
    <x v="12"/>
    <n v="409"/>
    <n v="20"/>
    <m/>
    <s v="11"/>
    <s v="4930 General Studies"/>
    <s v="A"/>
  </r>
  <r>
    <s v="651 - Santa Barbara City College"/>
    <m/>
    <x v="22"/>
    <s v="IC-335"/>
    <m/>
    <x v="5"/>
    <n v="120"/>
    <n v="8"/>
    <m/>
    <s v="11"/>
    <s v="0099 General Assignment"/>
    <s v="A"/>
  </r>
  <r>
    <s v="651 - Santa Barbara City College"/>
    <s v="Office"/>
    <x v="22"/>
    <s v="IC-335-A"/>
    <m/>
    <x v="2"/>
    <n v="67"/>
    <n v="1"/>
    <m/>
    <s v="11"/>
    <s v="0099 General Assignment"/>
    <s v="A"/>
  </r>
  <r>
    <s v="651 - Santa Barbara City College"/>
    <s v="Office"/>
    <x v="22"/>
    <s v="IC-335-B"/>
    <m/>
    <x v="2"/>
    <n v="142"/>
    <n v="1"/>
    <m/>
    <s v="11"/>
    <s v="0099 General Assignment"/>
    <s v="A"/>
  </r>
  <r>
    <s v="651 - Santa Barbara City College"/>
    <s v="IT Closet"/>
    <x v="22"/>
    <s v="IC-335-C"/>
    <m/>
    <x v="4"/>
    <n v="34"/>
    <n v="0"/>
    <m/>
    <s v="44"/>
    <s v="6780 Management Information Services"/>
    <s v="A"/>
  </r>
  <r>
    <s v="651 - Santa Barbara City College"/>
    <s v="Office"/>
    <x v="22"/>
    <s v="IC-337"/>
    <m/>
    <x v="2"/>
    <n v="81"/>
    <n v="1"/>
    <m/>
    <s v="11"/>
    <s v="0099 General Assignment"/>
    <s v="A"/>
  </r>
  <r>
    <s v="651 - Santa Barbara City College"/>
    <s v="Office"/>
    <x v="22"/>
    <s v="IC-338"/>
    <m/>
    <x v="2"/>
    <n v="81"/>
    <n v="1"/>
    <m/>
    <s v="11"/>
    <s v="0099 General Assignment"/>
    <s v="A"/>
  </r>
  <r>
    <s v="651 - Santa Barbara City College"/>
    <s v="Office"/>
    <x v="22"/>
    <s v="IC-339"/>
    <m/>
    <x v="2"/>
    <n v="81"/>
    <n v="1"/>
    <m/>
    <s v="11"/>
    <s v="0099 General Assignment"/>
    <s v="A"/>
  </r>
  <r>
    <s v="651 - Santa Barbara City College"/>
    <s v="Office"/>
    <x v="22"/>
    <s v="IC-340"/>
    <m/>
    <x v="2"/>
    <n v="81"/>
    <n v="1"/>
    <m/>
    <s v="11"/>
    <s v="0099 General Assignment"/>
    <s v="A"/>
  </r>
  <r>
    <s v="651 - Santa Barbara City College"/>
    <s v="Office"/>
    <x v="22"/>
    <s v="IC-341"/>
    <m/>
    <x v="2"/>
    <n v="79"/>
    <n v="1"/>
    <m/>
    <s v="11"/>
    <s v="0099 General Assignment"/>
    <s v="A"/>
  </r>
  <r>
    <s v="651 - Santa Barbara City College"/>
    <s v="Office"/>
    <x v="22"/>
    <s v="IC-342"/>
    <m/>
    <x v="2"/>
    <n v="79"/>
    <n v="1"/>
    <m/>
    <s v="11"/>
    <s v="0099 General Assignment"/>
    <s v="A"/>
  </r>
  <r>
    <s v="651 - Santa Barbara City College"/>
    <s v="Office"/>
    <x v="22"/>
    <s v="IC-343"/>
    <m/>
    <x v="2"/>
    <n v="79"/>
    <n v="1"/>
    <m/>
    <s v="11"/>
    <s v="0099 General Assignment"/>
    <s v="A"/>
  </r>
  <r>
    <s v="651 - Santa Barbara City College"/>
    <s v="Office"/>
    <x v="22"/>
    <s v="IC-344"/>
    <m/>
    <x v="2"/>
    <n v="79"/>
    <n v="1"/>
    <m/>
    <s v="11"/>
    <s v="0099 General Assignment"/>
    <s v="A"/>
  </r>
  <r>
    <s v="651 - Santa Barbara City College"/>
    <s v="Office"/>
    <x v="22"/>
    <s v="IC-345"/>
    <m/>
    <x v="2"/>
    <n v="78"/>
    <n v="1"/>
    <m/>
    <s v="11"/>
    <s v="0099 General Assignment"/>
    <s v="A"/>
  </r>
  <r>
    <s v="651 - Santa Barbara City College"/>
    <s v="Office"/>
    <x v="22"/>
    <s v="IC-346"/>
    <m/>
    <x v="2"/>
    <n v="78"/>
    <n v="1"/>
    <m/>
    <s v="11"/>
    <s v="0099 General Assignment"/>
    <s v="A"/>
  </r>
  <r>
    <s v="651 - Santa Barbara City College"/>
    <s v="Office"/>
    <x v="22"/>
    <s v="IC-347"/>
    <m/>
    <x v="2"/>
    <n v="78"/>
    <n v="1"/>
    <m/>
    <s v="11"/>
    <s v="0099 General Assignment"/>
    <s v="A"/>
  </r>
  <r>
    <s v="651 - Santa Barbara City College"/>
    <s v="Office"/>
    <x v="22"/>
    <s v="IC-348"/>
    <m/>
    <x v="2"/>
    <n v="78"/>
    <n v="1"/>
    <m/>
    <s v="11"/>
    <s v="0099 General Assignment"/>
    <s v="A"/>
  </r>
  <r>
    <s v="651 - Santa Barbara City College"/>
    <s v="Office"/>
    <x v="22"/>
    <s v="IC-349"/>
    <m/>
    <x v="2"/>
    <n v="79"/>
    <n v="1"/>
    <m/>
    <s v="11"/>
    <s v="0099 General Assignment"/>
    <s v="A"/>
  </r>
  <r>
    <s v="651 - Santa Barbara City College"/>
    <s v="Office"/>
    <x v="22"/>
    <s v="IC-350"/>
    <m/>
    <x v="2"/>
    <n v="79"/>
    <n v="1"/>
    <m/>
    <s v="11"/>
    <s v="0099 General Assignment"/>
    <s v="A"/>
  </r>
  <r>
    <s v="651 - Santa Barbara City College"/>
    <s v="Office"/>
    <x v="22"/>
    <s v="IC-351"/>
    <m/>
    <x v="2"/>
    <n v="78"/>
    <n v="4"/>
    <m/>
    <s v="11"/>
    <s v="0099 General Assignment"/>
    <s v="A"/>
  </r>
  <r>
    <s v="651 - Santa Barbara City College"/>
    <s v="Office"/>
    <x v="22"/>
    <s v="IC-352"/>
    <m/>
    <x v="2"/>
    <n v="96"/>
    <n v="1"/>
    <m/>
    <s v="11"/>
    <s v="0099 General Assignment"/>
    <s v="A"/>
  </r>
  <r>
    <s v="651 - Santa Barbara City College"/>
    <s v="Office"/>
    <x v="22"/>
    <s v="IC-353"/>
    <m/>
    <x v="2"/>
    <n v="110"/>
    <n v="1"/>
    <m/>
    <s v="11"/>
    <s v="0099 General Assignment"/>
    <s v="A"/>
  </r>
  <r>
    <s v="651 - Santa Barbara City College"/>
    <s v="Office"/>
    <x v="22"/>
    <s v="IC-354"/>
    <m/>
    <x v="2"/>
    <n v="110"/>
    <n v="1"/>
    <m/>
    <s v="11"/>
    <s v="0099 General Assignment"/>
    <s v="A"/>
  </r>
  <r>
    <s v="651 - Santa Barbara City College"/>
    <s v="Office"/>
    <x v="22"/>
    <s v="IC-355"/>
    <m/>
    <x v="2"/>
    <n v="86"/>
    <n v="1"/>
    <m/>
    <s v="11"/>
    <s v="0099 General Assignment"/>
    <s v="A"/>
  </r>
  <r>
    <s v="651 - Santa Barbara City College"/>
    <s v="Office"/>
    <x v="22"/>
    <s v="IC-357"/>
    <m/>
    <x v="2"/>
    <n v="74"/>
    <n v="1"/>
    <m/>
    <s v="11"/>
    <s v="0099 General Assignment"/>
    <s v="A"/>
  </r>
  <r>
    <s v="651 - Santa Barbara City College"/>
    <s v="Office"/>
    <x v="22"/>
    <s v="IC-358"/>
    <m/>
    <x v="2"/>
    <n v="78"/>
    <n v="1"/>
    <m/>
    <s v="11"/>
    <s v="0099 General Assignment"/>
    <s v="A"/>
  </r>
  <r>
    <s v="651 - Santa Barbara City College"/>
    <s v="Office"/>
    <x v="22"/>
    <s v="IC-359"/>
    <m/>
    <x v="2"/>
    <n v="78"/>
    <n v="1"/>
    <m/>
    <s v="11"/>
    <s v="0099 General Assignment"/>
    <s v="A"/>
  </r>
  <r>
    <s v="651 - Santa Barbara City College"/>
    <s v="Office"/>
    <x v="22"/>
    <s v="IC-360"/>
    <m/>
    <x v="2"/>
    <n v="78"/>
    <n v="1"/>
    <m/>
    <s v="11"/>
    <s v="0099 General Assignment"/>
    <s v="A"/>
  </r>
  <r>
    <s v="651 - Santa Barbara City College"/>
    <s v="Office"/>
    <x v="22"/>
    <s v="IC-361"/>
    <m/>
    <x v="2"/>
    <n v="78"/>
    <n v="1"/>
    <m/>
    <s v="11"/>
    <s v="0099 General Assignment"/>
    <s v="A"/>
  </r>
  <r>
    <s v="651 - Santa Barbara City College"/>
    <s v="Office"/>
    <x v="22"/>
    <s v="IC-362"/>
    <m/>
    <x v="2"/>
    <n v="78"/>
    <n v="1"/>
    <m/>
    <s v="11"/>
    <s v="0099 General Assignment"/>
    <s v="A"/>
  </r>
  <r>
    <s v="651 - Santa Barbara City College"/>
    <s v="Office"/>
    <x v="22"/>
    <s v="IC-363"/>
    <m/>
    <x v="2"/>
    <n v="62"/>
    <n v="0"/>
    <m/>
    <s v="11"/>
    <s v="0099 General Assignment"/>
    <s v="A"/>
  </r>
  <r>
    <s v="651 - Santa Barbara City College"/>
    <s v="Office"/>
    <x v="22"/>
    <s v="IC-369"/>
    <m/>
    <x v="2"/>
    <n v="81"/>
    <n v="1"/>
    <m/>
    <s v="11"/>
    <s v="0099 General Assignment"/>
    <s v="A"/>
  </r>
  <r>
    <s v="651 - Santa Barbara City College"/>
    <s v="Office"/>
    <x v="22"/>
    <s v="IC-370"/>
    <m/>
    <x v="2"/>
    <n v="89"/>
    <n v="1"/>
    <m/>
    <s v="11"/>
    <s v="0099 General Assignment"/>
    <s v="A"/>
  </r>
  <r>
    <s v="651 - Santa Barbara City College"/>
    <s v="Office"/>
    <x v="22"/>
    <s v="IC-371"/>
    <m/>
    <x v="2"/>
    <n v="92"/>
    <n v="1"/>
    <m/>
    <s v="11"/>
    <s v="0099 General Assignment"/>
    <s v="A"/>
  </r>
  <r>
    <s v="651 - Santa Barbara City College"/>
    <s v="Office"/>
    <x v="22"/>
    <s v="IC-372"/>
    <m/>
    <x v="2"/>
    <n v="88"/>
    <n v="1"/>
    <m/>
    <s v="11"/>
    <s v="0099 General Assignment"/>
    <s v="A"/>
  </r>
  <r>
    <s v="651 - Santa Barbara City College"/>
    <s v="Office"/>
    <x v="22"/>
    <s v="IC-373"/>
    <m/>
    <x v="2"/>
    <n v="88"/>
    <n v="1"/>
    <m/>
    <s v="11"/>
    <s v="0099 General Assignment"/>
    <s v="A"/>
  </r>
  <r>
    <s v="651 - Santa Barbara City College"/>
    <s v="Office"/>
    <x v="22"/>
    <s v="IC-374"/>
    <m/>
    <x v="2"/>
    <n v="88"/>
    <n v="1"/>
    <m/>
    <s v="11"/>
    <s v="0099 General Assignment"/>
    <s v="A"/>
  </r>
  <r>
    <s v="651 - Santa Barbara City College"/>
    <s v="Office"/>
    <x v="22"/>
    <s v="IC-375"/>
    <m/>
    <x v="2"/>
    <n v="193"/>
    <n v="2"/>
    <m/>
    <s v="11"/>
    <s v="0099 General Assignment"/>
    <s v="A"/>
  </r>
  <r>
    <s v="651 - Santa Barbara City College"/>
    <s v="Office"/>
    <x v="23"/>
    <s v="ES-1"/>
    <m/>
    <x v="2"/>
    <n v="161"/>
    <n v="1"/>
    <m/>
    <s v="11"/>
    <s v="1101 Foreign Languages, General"/>
    <s v="A"/>
  </r>
  <r>
    <s v="651 - Santa Barbara City College"/>
    <s v="Office"/>
    <x v="23"/>
    <s v="ES-2"/>
    <m/>
    <x v="2"/>
    <n v="198"/>
    <n v="2"/>
    <m/>
    <s v="11"/>
    <s v="1101 Foreign Languages, General"/>
    <s v="A"/>
  </r>
  <r>
    <s v="651 - Santa Barbara City College"/>
    <s v="Office"/>
    <x v="23"/>
    <s v="ES-3"/>
    <m/>
    <x v="2"/>
    <n v="118"/>
    <n v="2"/>
    <m/>
    <s v="11"/>
    <s v="1101 Foreign Languages, General"/>
    <s v="A"/>
  </r>
  <r>
    <s v="651 - Santa Barbara City College"/>
    <s v="Office"/>
    <x v="23"/>
    <s v="ES-4"/>
    <m/>
    <x v="2"/>
    <n v="86"/>
    <n v="1"/>
    <m/>
    <s v="11"/>
    <s v="1101 Foreign Languages, General"/>
    <s v="A"/>
  </r>
  <r>
    <s v="651 - Santa Barbara City College"/>
    <s v="Read/Study"/>
    <x v="23"/>
    <s v="ES-5"/>
    <m/>
    <x v="12"/>
    <n v="312"/>
    <n v="4"/>
    <m/>
    <s v="11"/>
    <s v="1101 Foreign Languages, General"/>
    <s v="A"/>
  </r>
  <r>
    <s v="651 - Santa Barbara City College"/>
    <s v="Office"/>
    <x v="23"/>
    <s v="ES-5-A"/>
    <m/>
    <x v="2"/>
    <n v="76"/>
    <n v="1"/>
    <m/>
    <s v="11"/>
    <s v="1101 Foreign Languages, General"/>
    <s v="A"/>
  </r>
  <r>
    <s v="651 - Santa Barbara City College"/>
    <s v="Office"/>
    <x v="23"/>
    <s v="ES-6"/>
    <m/>
    <x v="2"/>
    <n v="84"/>
    <n v="1"/>
    <m/>
    <s v="11"/>
    <s v="1101 Foreign Languages, General"/>
    <s v="A"/>
  </r>
  <r>
    <s v="651 - Santa Barbara City College"/>
    <s v="Office"/>
    <x v="23"/>
    <s v="ES-7"/>
    <m/>
    <x v="2"/>
    <n v="140"/>
    <n v="1"/>
    <m/>
    <s v="11"/>
    <s v="1501 English"/>
    <s v="A"/>
  </r>
  <r>
    <s v="651 - Santa Barbara City College"/>
    <s v="Office"/>
    <x v="23"/>
    <s v="ES-8"/>
    <m/>
    <x v="2"/>
    <n v="146"/>
    <n v="1"/>
    <m/>
    <s v="11"/>
    <s v="1501 English"/>
    <s v="A"/>
  </r>
  <r>
    <s v="651 - Santa Barbara City College"/>
    <s v="Office"/>
    <x v="23"/>
    <s v="ES-9"/>
    <m/>
    <x v="2"/>
    <n v="140"/>
    <n v="1"/>
    <m/>
    <s v="11"/>
    <s v="1501 English"/>
    <s v="A"/>
  </r>
  <r>
    <s v="651 - Santa Barbara City College"/>
    <s v="Duplicate"/>
    <x v="23"/>
    <s v="ES-11"/>
    <m/>
    <x v="2"/>
    <n v="0"/>
    <n v="1"/>
    <m/>
    <s v="11"/>
    <s v="1101 Foreign Languages, General"/>
    <s v="A"/>
  </r>
  <r>
    <s v="651 - Santa Barbara City College"/>
    <s v="Duplicate"/>
    <x v="23"/>
    <s v="ES-11"/>
    <m/>
    <x v="1"/>
    <n v="0"/>
    <n v="0"/>
    <m/>
    <s v="11"/>
    <s v="1101 Foreign Languages, General"/>
    <s v="A"/>
  </r>
  <r>
    <s v="651 - Santa Barbara City College"/>
    <s v="Office"/>
    <x v="23"/>
    <s v="ES-11-A"/>
    <m/>
    <x v="1"/>
    <n v="137"/>
    <n v="0"/>
    <m/>
    <s v="11"/>
    <s v="1101 Foreign Languages, General"/>
    <s v="A"/>
  </r>
  <r>
    <s v="651 - Santa Barbara City College"/>
    <s v="Offices"/>
    <x v="23"/>
    <s v="ES-12"/>
    <m/>
    <x v="2"/>
    <n v="416"/>
    <n v="12"/>
    <m/>
    <s v="11"/>
    <s v="1101 Foreign Languages, General"/>
    <s v="A"/>
  </r>
  <r>
    <s v="651 - Santa Barbara City College"/>
    <s v="Lounge"/>
    <x v="23"/>
    <s v="ES-12-A"/>
    <m/>
    <x v="8"/>
    <n v="177"/>
    <n v="1"/>
    <m/>
    <s v="11"/>
    <s v="1101 Foreign Languages, General"/>
    <s v="A"/>
  </r>
  <r>
    <s v="651 - Santa Barbara City College"/>
    <s v="Office"/>
    <x v="23"/>
    <s v="ES-15"/>
    <m/>
    <x v="2"/>
    <n v="90"/>
    <n v="2"/>
    <m/>
    <s v="11"/>
    <s v="1101 Foreign Languages, General"/>
    <s v="A"/>
  </r>
  <r>
    <s v="651 - Santa Barbara City College"/>
    <s v="Office"/>
    <x v="23"/>
    <s v="ES-16"/>
    <m/>
    <x v="2"/>
    <n v="130"/>
    <n v="1"/>
    <m/>
    <s v="11"/>
    <s v="1101 Foreign Languages, General"/>
    <s v="A"/>
  </r>
  <r>
    <s v="651 - Santa Barbara City College"/>
    <s v="Office Service"/>
    <x v="23"/>
    <s v="ES-17"/>
    <m/>
    <x v="1"/>
    <n v="117"/>
    <n v="0"/>
    <m/>
    <s v="11"/>
    <s v="1501 English"/>
    <s v="A"/>
  </r>
  <r>
    <s v="651 - Santa Barbara City College"/>
    <s v="Office"/>
    <x v="23"/>
    <s v="ES-18"/>
    <m/>
    <x v="2"/>
    <n v="118"/>
    <n v="1"/>
    <m/>
    <s v="11"/>
    <s v="0099 General Assignment"/>
    <s v="A"/>
  </r>
  <r>
    <s v="651 - Santa Barbara City College"/>
    <s v="Office"/>
    <x v="23"/>
    <s v="ES-19"/>
    <m/>
    <x v="2"/>
    <n v="90"/>
    <n v="1"/>
    <m/>
    <s v="11"/>
    <s v="1501 English"/>
    <s v="A"/>
  </r>
  <r>
    <s v="651 - Santa Barbara City College"/>
    <s v="Office"/>
    <x v="23"/>
    <s v="ES-20"/>
    <m/>
    <x v="2"/>
    <n v="90"/>
    <n v="1"/>
    <m/>
    <s v="11"/>
    <s v="1501 English"/>
    <s v="A"/>
  </r>
  <r>
    <s v="651 - Santa Barbara City College"/>
    <s v="Office"/>
    <x v="23"/>
    <s v="ES-21"/>
    <m/>
    <x v="2"/>
    <n v="90"/>
    <n v="1"/>
    <m/>
    <s v="11"/>
    <s v="1501 English"/>
    <s v="A"/>
  </r>
  <r>
    <s v="651 - Santa Barbara City College"/>
    <s v="IT Storage"/>
    <x v="24"/>
    <s v="LR-1"/>
    <m/>
    <x v="4"/>
    <n v="84"/>
    <n v="1"/>
    <m/>
    <s v="44"/>
    <s v="6780 Management Information Services"/>
    <s v="A"/>
  </r>
  <r>
    <s v="651 - Santa Barbara City College"/>
    <m/>
    <x v="24"/>
    <s v="LR-3"/>
    <m/>
    <x v="29"/>
    <n v="1313"/>
    <n v="4"/>
    <m/>
    <s v="41"/>
    <s v="6120 Library"/>
    <s v="A"/>
  </r>
  <r>
    <s v="651 - Santa Barbara City College"/>
    <s v="IT Office"/>
    <x v="24"/>
    <s v="LR-4"/>
    <m/>
    <x v="2"/>
    <n v="115"/>
    <n v="1"/>
    <m/>
    <s v="41"/>
    <s v="6120 Library"/>
    <s v="A"/>
  </r>
  <r>
    <s v="651 - Santa Barbara City College"/>
    <s v="Read/Study"/>
    <x v="24"/>
    <s v="LR-5"/>
    <m/>
    <x v="12"/>
    <n v="131"/>
    <n v="6"/>
    <m/>
    <s v="41"/>
    <s v="6120 Library"/>
    <s v="A"/>
  </r>
  <r>
    <s v="651 - Santa Barbara City College"/>
    <s v="IDF"/>
    <x v="24"/>
    <s v="LR-6"/>
    <m/>
    <x v="4"/>
    <n v="14"/>
    <n v="0"/>
    <m/>
    <s v="44"/>
    <s v="6780 Management Information Services"/>
    <s v="A"/>
  </r>
  <r>
    <s v="651 - Santa Barbara City College"/>
    <s v="Lounge"/>
    <x v="24"/>
    <s v="LR-7"/>
    <m/>
    <x v="8"/>
    <n v="235"/>
    <n v="8"/>
    <m/>
    <s v="41"/>
    <s v="6120 Library"/>
    <s v="A"/>
  </r>
  <r>
    <s v="651 - Santa Barbara City College"/>
    <s v="Library"/>
    <x v="24"/>
    <s v="LR-12"/>
    <m/>
    <x v="30"/>
    <n v="12433"/>
    <n v="262"/>
    <m/>
    <s v="41"/>
    <s v="6120 Library"/>
    <s v="A"/>
  </r>
  <r>
    <s v="651 - Santa Barbara City College"/>
    <s v="Read/Study"/>
    <x v="24"/>
    <s v="LR-13"/>
    <m/>
    <x v="12"/>
    <n v="98"/>
    <n v="6"/>
    <m/>
    <s v="41"/>
    <s v="6120 Library"/>
    <s v="A"/>
  </r>
  <r>
    <s v="651 - Santa Barbara City College"/>
    <s v="Read/Study"/>
    <x v="24"/>
    <s v="LR-14"/>
    <m/>
    <x v="12"/>
    <n v="96"/>
    <n v="6"/>
    <m/>
    <s v="41"/>
    <s v="6120 Library"/>
    <s v="A"/>
  </r>
  <r>
    <s v="651 - Santa Barbara City College"/>
    <s v="Read/Study"/>
    <x v="24"/>
    <s v="LR-15"/>
    <m/>
    <x v="12"/>
    <n v="96"/>
    <n v="6"/>
    <m/>
    <s v="41"/>
    <s v="6120 Library"/>
    <s v="A"/>
  </r>
  <r>
    <s v="651 - Santa Barbara City College"/>
    <s v="Read/Study"/>
    <x v="24"/>
    <s v="LR-16"/>
    <m/>
    <x v="12"/>
    <n v="124"/>
    <n v="8"/>
    <m/>
    <s v="41"/>
    <s v="6120 Library"/>
    <s v="A"/>
  </r>
  <r>
    <s v="651 - Santa Barbara City College"/>
    <s v="Read/Study"/>
    <x v="24"/>
    <s v="LR-17"/>
    <m/>
    <x v="12"/>
    <n v="82"/>
    <n v="6"/>
    <m/>
    <s v="41"/>
    <s v="6120 Library"/>
    <s v="A"/>
  </r>
  <r>
    <s v="651 - Santa Barbara City College"/>
    <s v="Read/Study"/>
    <x v="24"/>
    <s v="LR-18"/>
    <m/>
    <x v="12"/>
    <n v="86"/>
    <n v="6"/>
    <m/>
    <s v="41"/>
    <s v="6120 Library"/>
    <s v="A"/>
  </r>
  <r>
    <s v="651 - Santa Barbara City College"/>
    <s v="Lounge"/>
    <x v="24"/>
    <s v="LR-101"/>
    <m/>
    <x v="8"/>
    <n v="350"/>
    <n v="20"/>
    <m/>
    <s v="41"/>
    <s v="6110 Learning Center (Learning Resource Center)"/>
    <s v="A"/>
  </r>
  <r>
    <s v="651 - Santa Barbara City College"/>
    <s v="Server"/>
    <x v="24"/>
    <s v="LR-102"/>
    <m/>
    <x v="3"/>
    <n v="165"/>
    <n v="0"/>
    <m/>
    <s v="41"/>
    <s v="6780 Management Information Services"/>
    <s v="A"/>
  </r>
  <r>
    <s v="651 - Santa Barbara City College"/>
    <s v="Study Service"/>
    <x v="24"/>
    <s v="LR-105"/>
    <m/>
    <x v="31"/>
    <n v="347"/>
    <n v="2"/>
    <m/>
    <s v="41"/>
    <s v="6110 Learning Center (Learning Resource Center)"/>
    <s v="A"/>
  </r>
  <r>
    <s v="651 - Santa Barbara City College"/>
    <m/>
    <x v="24"/>
    <s v="LR-108"/>
    <m/>
    <x v="5"/>
    <n v="265"/>
    <n v="10"/>
    <m/>
    <s v="41"/>
    <s v="6110 Learning Center (Learning Resource Center)"/>
    <s v="A"/>
  </r>
  <r>
    <s v="651 - Santa Barbara City College"/>
    <s v="Office"/>
    <x v="24"/>
    <s v="LR-109"/>
    <m/>
    <x v="2"/>
    <n v="83"/>
    <n v="1"/>
    <m/>
    <s v="41"/>
    <s v="6110 Learning Center (Learning Resource Center)"/>
    <s v="A"/>
  </r>
  <r>
    <s v="651 - Santa Barbara City College"/>
    <s v="Office"/>
    <x v="24"/>
    <s v="LR-110"/>
    <m/>
    <x v="2"/>
    <n v="78"/>
    <n v="1"/>
    <m/>
    <s v="41"/>
    <s v="6040 Computer-Assisted Instruction"/>
    <s v="A"/>
  </r>
  <r>
    <s v="651 - Santa Barbara City College"/>
    <m/>
    <x v="24"/>
    <s v="LR-111"/>
    <m/>
    <x v="32"/>
    <n v="834"/>
    <n v="36"/>
    <m/>
    <s v="41"/>
    <s v="6110 Learning Center (Learning Resource Center)"/>
    <s v="A"/>
  </r>
  <r>
    <s v="651 - Santa Barbara City College"/>
    <s v="Read/Study"/>
    <x v="24"/>
    <s v="LR-113"/>
    <m/>
    <x v="12"/>
    <n v="1430"/>
    <n v="1"/>
    <m/>
    <s v="41"/>
    <s v="6110 Learning Center (Learning Resource Center)"/>
    <s v="A"/>
  </r>
  <r>
    <s v="651 - Santa Barbara City College"/>
    <s v="Office"/>
    <x v="24"/>
    <s v="LR-114"/>
    <m/>
    <x v="2"/>
    <n v="81"/>
    <n v="1"/>
    <m/>
    <s v="41"/>
    <s v="6110 Learning Center (Learning Resource Center)"/>
    <s v="A"/>
  </r>
  <r>
    <s v="651 - Santa Barbara City College"/>
    <s v="Office"/>
    <x v="24"/>
    <s v="LR-115"/>
    <m/>
    <x v="2"/>
    <n v="78"/>
    <n v="1"/>
    <m/>
    <s v="41"/>
    <s v="6110 Learning Center (Learning Resource Center)"/>
    <s v="A"/>
  </r>
  <r>
    <s v="651 - Santa Barbara City College"/>
    <m/>
    <x v="24"/>
    <s v="LR-116"/>
    <m/>
    <x v="1"/>
    <n v="82"/>
    <n v="1"/>
    <m/>
    <s v="41"/>
    <s v="6110 Learning Center (Learning Resource Center)"/>
    <s v="A"/>
  </r>
  <r>
    <s v="651 - Santa Barbara City College"/>
    <s v="Read/Study"/>
    <x v="24"/>
    <s v="LR-117"/>
    <m/>
    <x v="12"/>
    <n v="476"/>
    <n v="2"/>
    <m/>
    <s v="41"/>
    <s v="6110 Learning Center (Learning Resource Center)"/>
    <s v="A"/>
  </r>
  <r>
    <s v="651 - Santa Barbara City College"/>
    <m/>
    <x v="24"/>
    <s v="LR-118"/>
    <m/>
    <x v="12"/>
    <n v="745"/>
    <n v="64"/>
    <m/>
    <s v="41"/>
    <s v="6110 Learning Center (Learning Resource Center)"/>
    <s v="A"/>
  </r>
  <r>
    <s v="651 - Santa Barbara City College"/>
    <s v="Office"/>
    <x v="24"/>
    <s v="LR-120"/>
    <m/>
    <x v="2"/>
    <n v="300"/>
    <n v="1"/>
    <m/>
    <s v="41"/>
    <s v="6110 Learning Center (Learning Resource Center)"/>
    <s v="A"/>
  </r>
  <r>
    <s v="651 - Santa Barbara City College"/>
    <s v="Office"/>
    <x v="24"/>
    <s v="LR-122"/>
    <m/>
    <x v="2"/>
    <n v="92"/>
    <n v="1"/>
    <m/>
    <s v="41"/>
    <s v="6110 Learning Center (Learning Resource Center)"/>
    <s v="A"/>
  </r>
  <r>
    <s v="651 - Santa Barbara City College"/>
    <s v="Office"/>
    <x v="24"/>
    <s v="LR-123"/>
    <m/>
    <x v="2"/>
    <n v="90"/>
    <n v="1"/>
    <m/>
    <s v="41"/>
    <s v="6110 Learning Center (Learning Resource Center)"/>
    <s v="A"/>
  </r>
  <r>
    <s v="651 - Santa Barbara City College"/>
    <s v="Read/Study"/>
    <x v="24"/>
    <s v="LR-124"/>
    <m/>
    <x v="12"/>
    <n v="4558"/>
    <n v="146"/>
    <m/>
    <s v="41"/>
    <s v="6110 Learning Center (Learning Resource Center)"/>
    <s v="A"/>
  </r>
  <r>
    <s v="651 - Santa Barbara City College"/>
    <s v="Read/Study"/>
    <x v="24"/>
    <s v="LR-124-A"/>
    <m/>
    <x v="12"/>
    <n v="128"/>
    <n v="0"/>
    <m/>
    <s v="41"/>
    <s v="6110 Learning Center (Learning Resource Center)"/>
    <s v="A"/>
  </r>
  <r>
    <s v="651 - Santa Barbara City College"/>
    <s v="Storage"/>
    <x v="24"/>
    <s v="LR-124-B"/>
    <m/>
    <x v="31"/>
    <n v="20"/>
    <n v="0"/>
    <m/>
    <s v="41"/>
    <s v="6110 Learning Center (Learning Resource Center)"/>
    <s v="A"/>
  </r>
  <r>
    <s v="651 - Santa Barbara City College"/>
    <s v="Read/Study"/>
    <x v="24"/>
    <s v="LR-131"/>
    <m/>
    <x v="12"/>
    <n v="914"/>
    <n v="8"/>
    <m/>
    <s v="41"/>
    <s v="6120 Library"/>
    <s v="A"/>
  </r>
  <r>
    <s v="651 - Santa Barbara City College"/>
    <s v="Vest"/>
    <x v="24"/>
    <s v="LR-131-A"/>
    <m/>
    <x v="31"/>
    <n v="18"/>
    <n v="0"/>
    <m/>
    <s v="41"/>
    <s v="6110 Learning Center (Learning Resource Center)"/>
    <s v="A"/>
  </r>
  <r>
    <s v="651 - Santa Barbara City College"/>
    <s v="Office"/>
    <x v="24"/>
    <s v="LR-132"/>
    <m/>
    <x v="2"/>
    <n v="163"/>
    <n v="2"/>
    <m/>
    <s v="41"/>
    <s v="6120 Library"/>
    <s v="A"/>
  </r>
  <r>
    <s v="651 - Santa Barbara City College"/>
    <s v="Office"/>
    <x v="24"/>
    <s v="LR-133"/>
    <m/>
    <x v="2"/>
    <n v="167"/>
    <n v="3"/>
    <m/>
    <s v="41"/>
    <s v="6120 Library"/>
    <s v="A"/>
  </r>
  <r>
    <s v="651 - Santa Barbara City College"/>
    <s v="Office"/>
    <x v="24"/>
    <s v="LR-134"/>
    <m/>
    <x v="2"/>
    <n v="198"/>
    <n v="1"/>
    <m/>
    <s v="41"/>
    <s v="6120 Library"/>
    <s v="A"/>
  </r>
  <r>
    <s v="651 - Santa Barbara City College"/>
    <s v="Office"/>
    <x v="24"/>
    <s v="LR-135"/>
    <m/>
    <x v="2"/>
    <n v="157"/>
    <n v="1"/>
    <m/>
    <s v="41"/>
    <s v="6120 Library"/>
    <s v="A"/>
  </r>
  <r>
    <s v="651 - Santa Barbara City College"/>
    <m/>
    <x v="24"/>
    <s v="LR-137"/>
    <m/>
    <x v="12"/>
    <n v="357"/>
    <n v="11"/>
    <m/>
    <s v="41"/>
    <s v="6120 Library"/>
    <s v="A"/>
  </r>
  <r>
    <s v="651 - Santa Barbara City College"/>
    <s v="Processing"/>
    <x v="24"/>
    <s v="LR-138"/>
    <m/>
    <x v="29"/>
    <n v="494"/>
    <n v="4"/>
    <m/>
    <s v="41"/>
    <s v="6120 Library"/>
    <s v="A"/>
  </r>
  <r>
    <s v="651 - Santa Barbara City College"/>
    <s v="Classroom"/>
    <x v="24"/>
    <s v="LR-146"/>
    <m/>
    <x v="12"/>
    <n v="636"/>
    <n v="25"/>
    <m/>
    <s v="41"/>
    <s v="6120 Library"/>
    <s v="A"/>
  </r>
  <r>
    <s v="651 - Santa Barbara City College"/>
    <s v="Lactation Room"/>
    <x v="24"/>
    <s v="LR-148"/>
    <m/>
    <x v="31"/>
    <n v="46"/>
    <n v="0"/>
    <m/>
    <s v="41"/>
    <s v="6120 Library"/>
    <s v="A"/>
  </r>
  <r>
    <s v="651 - Santa Barbara City College"/>
    <s v="Library"/>
    <x v="24"/>
    <s v="LR-149"/>
    <m/>
    <x v="32"/>
    <n v="13085"/>
    <n v="218"/>
    <m/>
    <s v="41"/>
    <s v="6120 Library"/>
    <s v="A"/>
  </r>
  <r>
    <s v="651 - Santa Barbara City College"/>
    <s v="Cafe"/>
    <x v="24"/>
    <s v="LR-150"/>
    <m/>
    <x v="33"/>
    <n v="604"/>
    <n v="0"/>
    <m/>
    <s v="71"/>
    <s v="6940 Food Services"/>
    <s v="A"/>
  </r>
  <r>
    <s v="651 - Santa Barbara City College"/>
    <s v="Classroom"/>
    <x v="25"/>
    <s v="MT-202"/>
    <m/>
    <x v="6"/>
    <n v="766"/>
    <n v="36"/>
    <m/>
    <s v="12"/>
    <s v="0959 Marine Technology"/>
    <s v="A"/>
  </r>
  <r>
    <s v="651 - Santa Barbara City College"/>
    <s v="Class Lab"/>
    <x v="25"/>
    <s v="MT-101"/>
    <m/>
    <x v="9"/>
    <n v="2244"/>
    <n v="20"/>
    <m/>
    <s v="12"/>
    <s v="0959 Marine Technology"/>
    <s v="A"/>
  </r>
  <r>
    <s v="651 - Santa Barbara City College"/>
    <s v="Class Lab"/>
    <x v="25"/>
    <s v="Mt-110"/>
    <m/>
    <x v="9"/>
    <n v="1067"/>
    <n v="20"/>
    <m/>
    <s v="12"/>
    <s v="0959 Marine Technology"/>
    <s v="A"/>
  </r>
  <r>
    <s v="651 - Santa Barbara City College"/>
    <s v="Lower Level Lab Services"/>
    <x v="25"/>
    <s v="MT-1"/>
    <m/>
    <x v="0"/>
    <n v="894"/>
    <n v="2"/>
    <m/>
    <s v="12"/>
    <s v="0959 Marine Technology"/>
    <s v="A"/>
  </r>
  <r>
    <s v="651 - Santa Barbara City College"/>
    <s v="Tool Room"/>
    <x v="25"/>
    <s v="MT-101-A"/>
    <m/>
    <x v="0"/>
    <n v="98"/>
    <n v="0"/>
    <m/>
    <s v="12"/>
    <s v="0959 Marine Technology"/>
    <s v="A"/>
  </r>
  <r>
    <s v="651 - Santa Barbara City College"/>
    <s v="Class Lab"/>
    <x v="25"/>
    <s v="MT-102"/>
    <m/>
    <x v="0"/>
    <n v="890"/>
    <n v="0"/>
    <m/>
    <s v="12"/>
    <s v="0959 Marine Technology"/>
    <s v="A"/>
  </r>
  <r>
    <s v="651 - Santa Barbara City College"/>
    <s v="Storage"/>
    <x v="25"/>
    <s v="MT-102-A"/>
    <m/>
    <x v="0"/>
    <n v="44"/>
    <n v="0"/>
    <m/>
    <s v="12"/>
    <s v="0959 Marine Technology"/>
    <s v="A"/>
  </r>
  <r>
    <s v="651 - Santa Barbara City College"/>
    <s v="Storage"/>
    <x v="25"/>
    <s v="MT-102-B"/>
    <m/>
    <x v="0"/>
    <n v="43"/>
    <n v="0"/>
    <m/>
    <s v="12"/>
    <s v="0959 Marine Technology"/>
    <s v="A"/>
  </r>
  <r>
    <s v="651 - Santa Barbara City College"/>
    <s v="Storage"/>
    <x v="25"/>
    <s v="MT-102-C"/>
    <m/>
    <x v="0"/>
    <n v="44"/>
    <n v="0"/>
    <m/>
    <s v="12"/>
    <s v="0959 Marine Technology"/>
    <s v="A"/>
  </r>
  <r>
    <s v="651 - Santa Barbara City College"/>
    <s v="Locker Room, Women"/>
    <x v="25"/>
    <s v="MT-105"/>
    <m/>
    <x v="0"/>
    <n v="190"/>
    <n v="0"/>
    <m/>
    <s v="12"/>
    <s v="0959 Marine Technology"/>
    <s v="A"/>
  </r>
  <r>
    <s v="651 - Santa Barbara City College"/>
    <s v="Locker Room, Men"/>
    <x v="25"/>
    <s v="MT-106"/>
    <m/>
    <x v="0"/>
    <n v="128"/>
    <n v="0"/>
    <m/>
    <s v="12"/>
    <s v="0959 Marine Technology"/>
    <s v="A"/>
  </r>
  <r>
    <s v="651 - Santa Barbara City College"/>
    <s v="Equipment Storage"/>
    <x v="25"/>
    <s v="MT-106-A"/>
    <m/>
    <x v="0"/>
    <n v="70"/>
    <n v="0"/>
    <m/>
    <s v="12"/>
    <s v="0959 Marine Technology"/>
    <s v="A"/>
  </r>
  <r>
    <s v="651 - Santa Barbara City College"/>
    <s v="Lab Prep Shop"/>
    <x v="25"/>
    <s v="MT-107-A"/>
    <m/>
    <x v="0"/>
    <n v="120"/>
    <n v="0"/>
    <m/>
    <s v="12"/>
    <s v="0959 Marine Technology"/>
    <s v="A"/>
  </r>
  <r>
    <s v="651 - Santa Barbara City College"/>
    <s v="Lab Prep Shop"/>
    <x v="25"/>
    <s v="MT-107-B"/>
    <m/>
    <x v="0"/>
    <n v="99"/>
    <n v="0"/>
    <m/>
    <s v="12"/>
    <s v="0959 Marine Technology"/>
    <s v="A"/>
  </r>
  <r>
    <s v="651 - Santa Barbara City College"/>
    <s v="Storage"/>
    <x v="25"/>
    <s v="MT-107-C"/>
    <m/>
    <x v="0"/>
    <n v="6"/>
    <n v="0"/>
    <m/>
    <s v="12"/>
    <s v="0959 Marine Technology"/>
    <s v="A"/>
  </r>
  <r>
    <s v="651 - Santa Barbara City College"/>
    <s v="Storage"/>
    <x v="25"/>
    <s v="MT-107-D"/>
    <m/>
    <x v="0"/>
    <n v="8"/>
    <n v="0"/>
    <m/>
    <s v="12"/>
    <s v="0959 Marine Technology"/>
    <s v="A"/>
  </r>
  <r>
    <s v="651 - Santa Barbara City College"/>
    <s v="Storage"/>
    <x v="25"/>
    <s v="MT-107-E"/>
    <m/>
    <x v="0"/>
    <n v="6"/>
    <n v="0"/>
    <m/>
    <s v="12"/>
    <s v="0959 Marine Technology"/>
    <s v="A"/>
  </r>
  <r>
    <s v="651 - Santa Barbara City College"/>
    <s v="Staff Locker"/>
    <x v="25"/>
    <s v="MT-107-F"/>
    <m/>
    <x v="0"/>
    <n v="4"/>
    <n v="0"/>
    <m/>
    <s v="12"/>
    <s v="0959 Marine Technology"/>
    <s v="A"/>
  </r>
  <r>
    <s v="651 - Santa Barbara City College"/>
    <s v="Staff Locker"/>
    <x v="25"/>
    <s v="MT-107-G"/>
    <m/>
    <x v="0"/>
    <n v="4"/>
    <n v="0"/>
    <m/>
    <s v="12"/>
    <s v="0959 Marine Technology"/>
    <s v="A"/>
  </r>
  <r>
    <s v="651 - Santa Barbara City College"/>
    <s v="Staff Locker"/>
    <x v="25"/>
    <s v="MT-107-H"/>
    <m/>
    <x v="0"/>
    <n v="4"/>
    <n v="0"/>
    <m/>
    <s v="12"/>
    <s v="0959 Marine Technology"/>
    <s v="A"/>
  </r>
  <r>
    <s v="651 - Santa Barbara City College"/>
    <s v="Staff Locker"/>
    <x v="25"/>
    <s v="MT-107-I"/>
    <m/>
    <x v="0"/>
    <n v="4"/>
    <n v="0"/>
    <m/>
    <s v="12"/>
    <s v="0959 Marine Technology"/>
    <s v="A"/>
  </r>
  <r>
    <s v="651 - Santa Barbara City College"/>
    <s v="Mezzanine"/>
    <x v="25"/>
    <s v="MT-107-M"/>
    <m/>
    <x v="0"/>
    <n v="692"/>
    <n v="0"/>
    <m/>
    <s v="12"/>
    <s v="0959 Marine Technology"/>
    <s v="A"/>
  </r>
  <r>
    <s v="651 - Santa Barbara City College"/>
    <s v="Storage"/>
    <x v="25"/>
    <s v="MT-108"/>
    <m/>
    <x v="0"/>
    <n v="198"/>
    <n v="0"/>
    <m/>
    <s v="12"/>
    <s v="0959 Marine Technology"/>
    <s v="A"/>
  </r>
  <r>
    <s v="651 - Santa Barbara City College"/>
    <m/>
    <x v="25"/>
    <s v="Mt-109-A"/>
    <m/>
    <x v="4"/>
    <n v="123"/>
    <n v="0"/>
    <m/>
    <s v="44"/>
    <s v="6780 Management Information Services"/>
    <s v="A"/>
  </r>
  <r>
    <s v="651 - Santa Barbara City College"/>
    <s v="Classroom Service"/>
    <x v="25"/>
    <s v="MT-202-A"/>
    <m/>
    <x v="11"/>
    <n v="118"/>
    <n v="0"/>
    <m/>
    <s v="12"/>
    <s v="0959 Marine Technology"/>
    <s v="A"/>
  </r>
  <r>
    <s v="651 - Santa Barbara City College"/>
    <s v="Office"/>
    <x v="25"/>
    <s v="MT-203"/>
    <m/>
    <x v="2"/>
    <n v="168"/>
    <n v="3"/>
    <m/>
    <s v="12"/>
    <s v="0099 General Assignment"/>
    <s v="A"/>
  </r>
  <r>
    <s v="651 - Santa Barbara City College"/>
    <s v="Office"/>
    <x v="25"/>
    <s v="MT-204"/>
    <m/>
    <x v="2"/>
    <n v="71"/>
    <n v="1"/>
    <m/>
    <s v="12"/>
    <s v="0959 Marine Technology"/>
    <s v="A"/>
  </r>
  <r>
    <s v="651 - Santa Barbara City College"/>
    <s v="Office"/>
    <x v="25"/>
    <s v="MT-205"/>
    <m/>
    <x v="2"/>
    <n v="80"/>
    <n v="2"/>
    <m/>
    <s v="12"/>
    <s v="0959 Marine Technology"/>
    <s v="A"/>
  </r>
  <r>
    <s v="651 - Santa Barbara City College"/>
    <s v="Office"/>
    <x v="25"/>
    <s v="MT-206"/>
    <m/>
    <x v="2"/>
    <n v="127"/>
    <n v="1"/>
    <m/>
    <s v="12"/>
    <s v="0959 Marine Technology"/>
    <s v="A"/>
  </r>
  <r>
    <s v="651 - Santa Barbara City College"/>
    <s v="Office"/>
    <x v="25"/>
    <s v="MT-207"/>
    <m/>
    <x v="2"/>
    <n v="72"/>
    <n v="1"/>
    <m/>
    <s v="12"/>
    <s v="0959 Marine Technology"/>
    <s v="A"/>
  </r>
  <r>
    <s v="651 - Santa Barbara City College"/>
    <s v="Classroom"/>
    <x v="26"/>
    <s v="OE-182"/>
    <s v="y"/>
    <x v="6"/>
    <n v="595"/>
    <n v="35"/>
    <m/>
    <s v="11"/>
    <s v="0948 Automotive Technology"/>
    <s v="A"/>
  </r>
  <r>
    <s v="651 - Santa Barbara City College"/>
    <s v="Class Lab"/>
    <x v="26"/>
    <s v="OE-12"/>
    <s v="y"/>
    <x v="9"/>
    <n v="686"/>
    <n v="26"/>
    <m/>
    <s v="11"/>
    <s v="0953 Drafting Technology"/>
    <s v="A"/>
  </r>
  <r>
    <s v="651 - Santa Barbara City College"/>
    <s v="Class Lab"/>
    <x v="26"/>
    <s v="OE-16"/>
    <s v="y"/>
    <x v="9"/>
    <n v="1643"/>
    <n v="28"/>
    <m/>
    <s v="11"/>
    <s v="0953 Drafting Technology"/>
    <s v="A"/>
  </r>
  <r>
    <s v="651 - Santa Barbara City College"/>
    <s v="Class Lab"/>
    <x v="26"/>
    <s v="OE-184"/>
    <s v="y"/>
    <x v="9"/>
    <n v="2840"/>
    <n v="30"/>
    <m/>
    <s v="12"/>
    <s v="1011 Photography"/>
    <s v="A"/>
  </r>
  <r>
    <s v="651 - Santa Barbara City College"/>
    <s v="Class Lab"/>
    <x v="26"/>
    <s v="OE-180"/>
    <m/>
    <x v="9"/>
    <n v="3223"/>
    <n v="35"/>
    <m/>
    <s v="12"/>
    <s v="0948 Automotive Technology"/>
    <s v="A"/>
  </r>
  <r>
    <s v="651 - Santa Barbara City College"/>
    <m/>
    <x v="26"/>
    <s v="OE-184-C"/>
    <m/>
    <x v="9"/>
    <n v="353"/>
    <n v="10"/>
    <m/>
    <s v="12"/>
    <s v="1011 Photography"/>
    <s v="A"/>
  </r>
  <r>
    <s v="651 - Santa Barbara City College"/>
    <m/>
    <x v="26"/>
    <s v="OE-188"/>
    <m/>
    <x v="9"/>
    <n v="2086"/>
    <n v="10"/>
    <m/>
    <s v="12"/>
    <s v="0934 Electronics and Electric Technology"/>
    <s v="A"/>
  </r>
  <r>
    <s v="651 - Santa Barbara City College"/>
    <s v="Lab Prep"/>
    <x v="26"/>
    <s v="OE-16-A"/>
    <m/>
    <x v="0"/>
    <n v="369"/>
    <n v="4"/>
    <m/>
    <s v="11"/>
    <s v="0953 Drafting Technology"/>
    <s v="A"/>
  </r>
  <r>
    <s v="651 - Santa Barbara City College"/>
    <s v="Lab Prep"/>
    <x v="26"/>
    <s v="OE-18"/>
    <m/>
    <x v="0"/>
    <n v="527"/>
    <n v="0"/>
    <m/>
    <s v="12"/>
    <s v="0948 Automotive Technology"/>
    <s v="A"/>
  </r>
  <r>
    <s v="651 - Santa Barbara City College"/>
    <s v="Office"/>
    <x v="26"/>
    <s v="OE-24"/>
    <m/>
    <x v="2"/>
    <n v="123"/>
    <n v="2"/>
    <m/>
    <s v="12"/>
    <s v="0099 General Assignment"/>
    <s v="A"/>
  </r>
  <r>
    <s v="651 - Santa Barbara City College"/>
    <s v="Office"/>
    <x v="26"/>
    <s v="OE-180-A"/>
    <m/>
    <x v="2"/>
    <n v="132"/>
    <n v="2"/>
    <m/>
    <s v="12"/>
    <s v="0948 Automotive Technology"/>
    <s v="A"/>
  </r>
  <r>
    <s v="651 - Santa Barbara City College"/>
    <s v="Storage"/>
    <x v="26"/>
    <s v="OE-180-B"/>
    <m/>
    <x v="0"/>
    <n v="96"/>
    <n v="0"/>
    <m/>
    <s v="12"/>
    <s v="0948 Automotive Technology"/>
    <s v="A"/>
  </r>
  <r>
    <s v="651 - Santa Barbara City College"/>
    <s v="Office"/>
    <x v="26"/>
    <s v="OE-184-A"/>
    <m/>
    <x v="2"/>
    <n v="133"/>
    <n v="1"/>
    <m/>
    <s v="12"/>
    <s v="1011 Photography"/>
    <s v="A"/>
  </r>
  <r>
    <s v="651 - Santa Barbara City College"/>
    <s v="Office"/>
    <x v="26"/>
    <s v="OE-184-B"/>
    <m/>
    <x v="0"/>
    <n v="186"/>
    <n v="0"/>
    <m/>
    <s v="12"/>
    <s v="1011 Photography"/>
    <s v="A"/>
  </r>
  <r>
    <s v="651 - Santa Barbara City College"/>
    <s v="Storage"/>
    <x v="26"/>
    <s v="OE-187"/>
    <m/>
    <x v="17"/>
    <n v="604"/>
    <n v="0"/>
    <m/>
    <s v="65"/>
    <s v="6510 Building Maintenance and Operation Support"/>
    <s v="A"/>
  </r>
  <r>
    <s v="651 - Santa Barbara City College"/>
    <s v="Office"/>
    <x v="26"/>
    <s v="OE-188-A"/>
    <m/>
    <x v="2"/>
    <n v="131"/>
    <n v="1"/>
    <m/>
    <s v="12"/>
    <s v="0934 Electronics and Electric Technology"/>
    <s v="A"/>
  </r>
  <r>
    <s v="651 - Santa Barbara City College"/>
    <s v="Office"/>
    <x v="26"/>
    <s v="OE-188-B"/>
    <m/>
    <x v="2"/>
    <n v="94"/>
    <n v="1"/>
    <m/>
    <s v="12"/>
    <s v="0934 Electronics and Electric Technology"/>
    <s v="A"/>
  </r>
  <r>
    <s v="651 - Santa Barbara City College"/>
    <s v="Office"/>
    <x v="26"/>
    <s v="OE-188-C"/>
    <m/>
    <x v="2"/>
    <n v="92"/>
    <n v="1"/>
    <m/>
    <s v="12"/>
    <s v="0934 Electronics and Electric Technology"/>
    <s v="A"/>
  </r>
  <r>
    <s v="651 - Santa Barbara City College"/>
    <s v="Break Room"/>
    <x v="26"/>
    <s v="OE-188-D"/>
    <m/>
    <x v="1"/>
    <n v="59"/>
    <n v="0"/>
    <m/>
    <s v="12"/>
    <s v="0934 Electronics and Electric Technology"/>
    <s v="A"/>
  </r>
  <r>
    <s v="651 - Santa Barbara City College"/>
    <s v="Office"/>
    <x v="26"/>
    <s v="OE-188-E"/>
    <m/>
    <x v="2"/>
    <n v="94"/>
    <n v="1"/>
    <m/>
    <s v="12"/>
    <s v="0934 Electronics and Electric Technology"/>
    <s v="A"/>
  </r>
  <r>
    <s v="651 - Santa Barbara City College"/>
    <s v="Office"/>
    <x v="26"/>
    <s v="OE-188-F"/>
    <m/>
    <x v="2"/>
    <n v="94"/>
    <n v="1"/>
    <m/>
    <s v="12"/>
    <s v="0934 Electronics and Electric Technology"/>
    <s v="A"/>
  </r>
  <r>
    <s v="651 - Santa Barbara City College"/>
    <s v="Office"/>
    <x v="26"/>
    <s v="OE-188-G"/>
    <m/>
    <x v="2"/>
    <n v="79"/>
    <n v="1"/>
    <m/>
    <s v="12"/>
    <s v="0934 Electronics and Electric Technology"/>
    <s v="A"/>
  </r>
  <r>
    <s v="651 - Santa Barbara City College"/>
    <s v="Storage"/>
    <x v="26"/>
    <s v="OE-189"/>
    <m/>
    <x v="17"/>
    <n v="132"/>
    <n v="0"/>
    <m/>
    <s v="65"/>
    <s v="6510 Building Maintenance and Operation Support"/>
    <s v="A"/>
  </r>
  <r>
    <s v="651 - Santa Barbara City College"/>
    <s v="Classroom"/>
    <x v="27"/>
    <s v="PE-215"/>
    <s v="y"/>
    <x v="6"/>
    <n v="854"/>
    <n v="43"/>
    <m/>
    <s v="11"/>
    <s v="0835 Physical Education"/>
    <s v="A"/>
  </r>
  <r>
    <s v="651 - Santa Barbara City College"/>
    <s v="Classroom"/>
    <x v="27"/>
    <s v="PE-216"/>
    <s v="y"/>
    <x v="6"/>
    <n v="784"/>
    <n v="40"/>
    <m/>
    <s v="11"/>
    <s v="0835 Physical Education"/>
    <s v="A"/>
  </r>
  <r>
    <s v="651 - Santa Barbara City College"/>
    <s v="Classroom"/>
    <x v="27"/>
    <s v="PE-217"/>
    <s v="y"/>
    <x v="6"/>
    <n v="784"/>
    <n v="40"/>
    <m/>
    <s v="11"/>
    <s v="0835 Physical Education"/>
    <s v="A"/>
  </r>
  <r>
    <s v="651 - Santa Barbara City College"/>
    <s v="Classroom"/>
    <x v="27"/>
    <s v="PE-101-B"/>
    <m/>
    <x v="6"/>
    <n v="310"/>
    <n v="15"/>
    <m/>
    <s v="11"/>
    <s v="0835 Physical Education"/>
    <s v="A"/>
  </r>
  <r>
    <s v="651 - Santa Barbara City College"/>
    <s v="Classroom"/>
    <x v="27"/>
    <s v="PE-218"/>
    <m/>
    <x v="6"/>
    <n v="851"/>
    <n v="43"/>
    <m/>
    <s v="11"/>
    <s v="0835 Physical Education"/>
    <s v="A"/>
  </r>
  <r>
    <s v="651 - Santa Barbara City College"/>
    <s v="Gym"/>
    <x v="27"/>
    <s v="PE-101"/>
    <m/>
    <x v="34"/>
    <n v="15054"/>
    <n v="0"/>
    <m/>
    <s v="11"/>
    <s v="0835 Physical Education"/>
    <s v="A"/>
  </r>
  <r>
    <s v="651 - Santa Barbara City College"/>
    <s v="Storage"/>
    <x v="27"/>
    <s v="PE-102"/>
    <m/>
    <x v="16"/>
    <n v="362"/>
    <n v="0"/>
    <m/>
    <s v="11"/>
    <s v="0835 Physical Education"/>
    <s v="A"/>
  </r>
  <r>
    <s v="651 - Santa Barbara City College"/>
    <s v="Office"/>
    <x v="27"/>
    <s v="PE-103"/>
    <m/>
    <x v="2"/>
    <n v="98"/>
    <n v="2"/>
    <m/>
    <s v="11"/>
    <s v="0835 Physical Education"/>
    <s v="A"/>
  </r>
  <r>
    <s v="651 - Santa Barbara City College"/>
    <s v="Officials/Coaches Locker Room"/>
    <x v="27"/>
    <s v="PE-105"/>
    <m/>
    <x v="16"/>
    <n v="284"/>
    <n v="0"/>
    <m/>
    <s v="11"/>
    <s v="0835 Physical Education"/>
    <s v="A"/>
  </r>
  <r>
    <s v="651 - Santa Barbara City College"/>
    <s v="Team Room, Men's"/>
    <x v="27"/>
    <s v="PE-106"/>
    <m/>
    <x v="16"/>
    <n v="1421"/>
    <n v="0"/>
    <m/>
    <s v="11"/>
    <s v="0835 Physical Education"/>
    <s v="A"/>
  </r>
  <r>
    <s v="651 - Santa Barbara City College"/>
    <s v="Laundry"/>
    <x v="27"/>
    <s v="PE-107"/>
    <m/>
    <x v="16"/>
    <n v="180"/>
    <n v="0"/>
    <m/>
    <s v="11"/>
    <s v="0835 Physical Education"/>
    <s v="A"/>
  </r>
  <r>
    <s v="651 - Santa Barbara City College"/>
    <s v="Equipment Room"/>
    <x v="27"/>
    <s v="PE-107-A"/>
    <m/>
    <x v="16"/>
    <n v="150"/>
    <n v="0"/>
    <m/>
    <s v="11"/>
    <s v="0835 Physical Education"/>
    <s v="A"/>
  </r>
  <r>
    <s v="651 - Santa Barbara City College"/>
    <s v="Office"/>
    <x v="27"/>
    <s v="PE-107-B"/>
    <m/>
    <x v="2"/>
    <n v="169"/>
    <n v="1"/>
    <m/>
    <s v="11"/>
    <s v="0835 Physical Education"/>
    <s v="A"/>
  </r>
  <r>
    <s v="651 - Santa Barbara City College"/>
    <s v="Men's Locker Room"/>
    <x v="27"/>
    <s v="PE-108"/>
    <m/>
    <x v="16"/>
    <n v="6918"/>
    <n v="0"/>
    <m/>
    <s v="11"/>
    <s v="0835 Physical Education"/>
    <s v="A"/>
  </r>
  <r>
    <s v="651 - Santa Barbara City College"/>
    <s v="Equipment Room"/>
    <x v="27"/>
    <s v="PE-109"/>
    <m/>
    <x v="16"/>
    <n v="1226"/>
    <n v="0"/>
    <m/>
    <s v="11"/>
    <s v="0835 Physical Education"/>
    <s v="A"/>
  </r>
  <r>
    <s v="651 - Santa Barbara City College"/>
    <m/>
    <x v="27"/>
    <s v="PE-109-B"/>
    <m/>
    <x v="16"/>
    <n v="175"/>
    <n v="0"/>
    <m/>
    <s v="11"/>
    <s v="0835 Physical Education"/>
    <s v="A"/>
  </r>
  <r>
    <s v="651 - Santa Barbara City College"/>
    <m/>
    <x v="27"/>
    <s v="PE-109-C"/>
    <m/>
    <x v="16"/>
    <n v="154"/>
    <n v="0"/>
    <m/>
    <s v="11"/>
    <s v="0835 Physical Education"/>
    <s v="A"/>
  </r>
  <r>
    <s v="651 - Santa Barbara City College"/>
    <s v="Office"/>
    <x v="27"/>
    <s v="PE-109-E"/>
    <m/>
    <x v="2"/>
    <n v="232"/>
    <n v="1"/>
    <m/>
    <s v="11"/>
    <s v="0835 Physical Education"/>
    <s v="A"/>
  </r>
  <r>
    <s v="651 - Santa Barbara City College"/>
    <m/>
    <x v="27"/>
    <s v="PE-110"/>
    <m/>
    <x v="16"/>
    <n v="732"/>
    <n v="0"/>
    <m/>
    <s v="11"/>
    <s v="0835 Physical Education"/>
    <s v="A"/>
  </r>
  <r>
    <s v="651 - Santa Barbara City College"/>
    <s v="Office"/>
    <x v="27"/>
    <s v="PE-110-A"/>
    <m/>
    <x v="2"/>
    <n v="112"/>
    <n v="1"/>
    <m/>
    <s v="11"/>
    <s v="0835 Physical Education"/>
    <s v="A"/>
  </r>
  <r>
    <s v="651 - Santa Barbara City College"/>
    <m/>
    <x v="27"/>
    <s v="PE-110-B"/>
    <m/>
    <x v="16"/>
    <n v="108"/>
    <n v="0"/>
    <m/>
    <s v="11"/>
    <s v="0835 Physical Education"/>
    <s v="A"/>
  </r>
  <r>
    <s v="651 - Santa Barbara City College"/>
    <m/>
    <x v="27"/>
    <s v="PE-110-C"/>
    <m/>
    <x v="16"/>
    <n v="400"/>
    <n v="0"/>
    <m/>
    <s v="11"/>
    <s v="0835 Physical Education"/>
    <s v="A"/>
  </r>
  <r>
    <s v="651 - Santa Barbara City College"/>
    <s v="Dance"/>
    <x v="27"/>
    <s v="PE-113"/>
    <m/>
    <x v="34"/>
    <n v="3393"/>
    <n v="0"/>
    <m/>
    <s v="11"/>
    <s v="0835 Physical Education"/>
    <s v="A"/>
  </r>
  <r>
    <s v="651 - Santa Barbara City College"/>
    <s v="Dance"/>
    <x v="27"/>
    <s v="PE-114"/>
    <m/>
    <x v="34"/>
    <n v="1970"/>
    <n v="0"/>
    <m/>
    <s v="11"/>
    <s v="0835 Physical Education"/>
    <s v="A"/>
  </r>
  <r>
    <s v="651 - Santa Barbara City College"/>
    <s v="Storage"/>
    <x v="27"/>
    <s v="PE-114-A"/>
    <m/>
    <x v="16"/>
    <n v="184"/>
    <n v="0"/>
    <m/>
    <s v="11"/>
    <s v="0835 Physical Education"/>
    <s v="A"/>
  </r>
  <r>
    <s v="651 - Santa Barbara City College"/>
    <s v="Storage"/>
    <x v="27"/>
    <s v="PE-114-A1"/>
    <m/>
    <x v="16"/>
    <n v="40"/>
    <n v="0"/>
    <m/>
    <s v="11"/>
    <s v="0835 Physical Education"/>
    <s v="A"/>
  </r>
  <r>
    <s v="651 - Santa Barbara City College"/>
    <m/>
    <x v="27"/>
    <s v="PE-114-B"/>
    <m/>
    <x v="16"/>
    <n v="73"/>
    <n v="0"/>
    <m/>
    <s v="11"/>
    <s v="0835 Physical Education"/>
    <s v="A"/>
  </r>
  <r>
    <s v="651 - Santa Barbara City College"/>
    <s v="Storage"/>
    <x v="27"/>
    <s v="PE-114-U"/>
    <m/>
    <x v="16"/>
    <n v="77"/>
    <n v="0"/>
    <m/>
    <s v="11"/>
    <s v="0835 Physical Education"/>
    <s v="A"/>
  </r>
  <r>
    <s v="651 - Santa Barbara City College"/>
    <s v="Women's Locker Room"/>
    <x v="27"/>
    <s v="PE-204"/>
    <m/>
    <x v="16"/>
    <n v="836"/>
    <n v="0"/>
    <m/>
    <s v="11"/>
    <s v="0835 Physical Education"/>
    <s v="A"/>
  </r>
  <r>
    <s v="651 - Santa Barbara City College"/>
    <m/>
    <x v="27"/>
    <s v="PE-206"/>
    <m/>
    <x v="16"/>
    <n v="480"/>
    <n v="0"/>
    <m/>
    <s v="11"/>
    <s v="0835 Physical Education"/>
    <s v="A"/>
  </r>
  <r>
    <s v="651 - Santa Barbara City College"/>
    <m/>
    <x v="27"/>
    <s v="PE-206-A"/>
    <m/>
    <x v="16"/>
    <n v="286"/>
    <n v="0"/>
    <m/>
    <s v="11"/>
    <s v="0835 Physical Education"/>
    <s v="A"/>
  </r>
  <r>
    <s v="651 - Santa Barbara City College"/>
    <s v="Office"/>
    <x v="27"/>
    <s v="PE-206-B"/>
    <m/>
    <x v="2"/>
    <n v="205"/>
    <n v="1"/>
    <m/>
    <s v="11"/>
    <s v="0835 Physical Education"/>
    <s v="A"/>
  </r>
  <r>
    <s v="651 - Santa Barbara City College"/>
    <m/>
    <x v="27"/>
    <s v="PE-206-C"/>
    <m/>
    <x v="16"/>
    <n v="175"/>
    <n v="0"/>
    <m/>
    <s v="11"/>
    <s v="0835 Physical Education"/>
    <s v="A"/>
  </r>
  <r>
    <s v="651 - Santa Barbara City College"/>
    <s v="Women's Locker Room"/>
    <x v="27"/>
    <s v="PE-207"/>
    <m/>
    <x v="16"/>
    <n v="2363"/>
    <n v="0"/>
    <m/>
    <s v="11"/>
    <s v="0835 Physical Education"/>
    <s v="A"/>
  </r>
  <r>
    <s v="651 - Santa Barbara City College"/>
    <s v="Staff Locker Room, Women"/>
    <x v="27"/>
    <s v="PE-208"/>
    <m/>
    <x v="16"/>
    <n v="495"/>
    <n v="0"/>
    <m/>
    <s v="11"/>
    <s v="0835 Physical Education"/>
    <s v="A"/>
  </r>
  <r>
    <s v="651 - Santa Barbara City College"/>
    <s v="Concession"/>
    <x v="27"/>
    <s v="PE-210"/>
    <m/>
    <x v="33"/>
    <n v="231"/>
    <n v="0"/>
    <m/>
    <s v="11"/>
    <s v="0835 Physical Education"/>
    <s v="A"/>
  </r>
  <r>
    <s v="651 - Santa Barbara City College"/>
    <s v="Concession"/>
    <x v="27"/>
    <s v="PE-210-A"/>
    <m/>
    <x v="33"/>
    <n v="110"/>
    <n v="0"/>
    <m/>
    <s v="11"/>
    <s v="0835 Physical Education"/>
    <s v="A"/>
  </r>
  <r>
    <s v="651 - Santa Barbara City College"/>
    <s v="Office"/>
    <x v="27"/>
    <s v="PE-211"/>
    <m/>
    <x v="2"/>
    <n v="106"/>
    <n v="1"/>
    <m/>
    <s v="11"/>
    <s v="0835 Physical Education"/>
    <s v="A"/>
  </r>
  <r>
    <s v="651 - Santa Barbara City College"/>
    <s v="Office"/>
    <x v="27"/>
    <s v="PE-212"/>
    <m/>
    <x v="2"/>
    <n v="155"/>
    <n v="1"/>
    <m/>
    <s v="11"/>
    <s v="0835 Physical Education"/>
    <s v="A"/>
  </r>
  <r>
    <s v="651 - Santa Barbara City College"/>
    <s v="Office"/>
    <x v="27"/>
    <s v="PE-213"/>
    <m/>
    <x v="2"/>
    <n v="612"/>
    <n v="6"/>
    <m/>
    <s v="11"/>
    <s v="0835 Physical Education"/>
    <s v="A"/>
  </r>
  <r>
    <s v="651 - Santa Barbara City College"/>
    <s v="Athletic/Physical Ed Meeting Room"/>
    <x v="27"/>
    <s v="PE-214"/>
    <m/>
    <x v="5"/>
    <n v="560"/>
    <n v="22"/>
    <m/>
    <s v="11"/>
    <s v="0835 Physical Education"/>
    <s v="A"/>
  </r>
  <r>
    <s v="651 - Santa Barbara City College"/>
    <s v="Closet in rm 214"/>
    <x v="27"/>
    <s v="PE-214-A"/>
    <m/>
    <x v="1"/>
    <n v="42"/>
    <n v="0"/>
    <m/>
    <s v="11"/>
    <s v="0835 Physical Education"/>
    <s v="A"/>
  </r>
  <r>
    <s v="651 - Santa Barbara City College"/>
    <s v="Classroom Service"/>
    <x v="27"/>
    <s v="PE-216-A"/>
    <m/>
    <x v="11"/>
    <n v="27"/>
    <n v="0"/>
    <m/>
    <s v="11"/>
    <s v="0835 Physical Education"/>
    <s v="A"/>
  </r>
  <r>
    <s v="651 - Santa Barbara City College"/>
    <s v="Classroom Service"/>
    <x v="27"/>
    <s v="PE-217-A"/>
    <m/>
    <x v="11"/>
    <n v="30"/>
    <n v="0"/>
    <m/>
    <s v="11"/>
    <s v="0835 Physical Education"/>
    <s v="A"/>
  </r>
  <r>
    <s v="651 - Santa Barbara City College"/>
    <s v="Office"/>
    <x v="27"/>
    <s v="PE-300"/>
    <m/>
    <x v="2"/>
    <n v="110"/>
    <n v="3"/>
    <m/>
    <s v="11"/>
    <s v="0835 Physical Education"/>
    <s v="A"/>
  </r>
  <r>
    <s v="651 - Santa Barbara City College"/>
    <s v="Office"/>
    <x v="27"/>
    <s v="PE-301"/>
    <m/>
    <x v="2"/>
    <n v="147"/>
    <n v="1"/>
    <m/>
    <s v="11"/>
    <s v="0835 Physical Education"/>
    <s v="A"/>
  </r>
  <r>
    <s v="651 - Santa Barbara City College"/>
    <s v="Office Service"/>
    <x v="27"/>
    <s v="PE-302"/>
    <m/>
    <x v="1"/>
    <n v="81"/>
    <n v="0"/>
    <m/>
    <s v="11"/>
    <s v="0835 Physical Education"/>
    <s v="A"/>
  </r>
  <r>
    <s v="651 - Santa Barbara City College"/>
    <s v="Office"/>
    <x v="27"/>
    <s v="PE-303"/>
    <m/>
    <x v="2"/>
    <n v="135"/>
    <n v="1"/>
    <m/>
    <s v="11"/>
    <s v="0835 Physical Education"/>
    <s v="A"/>
  </r>
  <r>
    <s v="651 - Santa Barbara City College"/>
    <s v="Office"/>
    <x v="27"/>
    <s v="PE-304"/>
    <m/>
    <x v="2"/>
    <n v="135"/>
    <n v="1"/>
    <m/>
    <s v="11"/>
    <s v="0835 Physical Education"/>
    <s v="A"/>
  </r>
  <r>
    <s v="651 - Santa Barbara City College"/>
    <s v="Office"/>
    <x v="27"/>
    <s v="PE-305"/>
    <m/>
    <x v="2"/>
    <n v="135"/>
    <n v="2"/>
    <m/>
    <s v="11"/>
    <s v="0835 Physical Education"/>
    <s v="A"/>
  </r>
  <r>
    <s v="651 - Santa Barbara City College"/>
    <s v="Office"/>
    <x v="27"/>
    <s v="PE-306"/>
    <m/>
    <x v="2"/>
    <n v="135"/>
    <n v="2"/>
    <m/>
    <s v="11"/>
    <s v="0835 Physical Education"/>
    <s v="A"/>
  </r>
  <r>
    <s v="651 - Santa Barbara City College"/>
    <s v="Office"/>
    <x v="27"/>
    <s v="PE-307"/>
    <m/>
    <x v="2"/>
    <n v="135"/>
    <n v="2"/>
    <m/>
    <s v="11"/>
    <s v="0835 Physical Education"/>
    <s v="A"/>
  </r>
  <r>
    <s v="651 - Santa Barbara City College"/>
    <s v="Office"/>
    <x v="27"/>
    <s v="PE-308"/>
    <m/>
    <x v="2"/>
    <n v="135"/>
    <n v="1"/>
    <m/>
    <s v="11"/>
    <s v="0835 Physical Education"/>
    <s v="A"/>
  </r>
  <r>
    <s v="651 - Santa Barbara City College"/>
    <s v="Office"/>
    <x v="27"/>
    <s v="PE-309"/>
    <m/>
    <x v="2"/>
    <n v="135"/>
    <n v="2"/>
    <m/>
    <s v="11"/>
    <s v="0835 Physical Education"/>
    <s v="A"/>
  </r>
  <r>
    <s v="651 - Santa Barbara City College"/>
    <s v="Office Service"/>
    <x v="27"/>
    <s v="PE-310"/>
    <m/>
    <x v="1"/>
    <n v="76"/>
    <n v="0"/>
    <m/>
    <s v="11"/>
    <s v="0835 Physical Education"/>
    <s v="A"/>
  </r>
  <r>
    <s v="651 - Santa Barbara City College"/>
    <s v="Office"/>
    <x v="27"/>
    <s v="PE-310-A"/>
    <m/>
    <x v="2"/>
    <n v="120"/>
    <n v="1"/>
    <m/>
    <s v="11"/>
    <s v="0835 Physical Education"/>
    <s v="A"/>
  </r>
  <r>
    <s v="651 - Santa Barbara City College"/>
    <s v="Office"/>
    <x v="27"/>
    <s v="PE-310-B"/>
    <m/>
    <x v="2"/>
    <n v="116"/>
    <n v="1"/>
    <m/>
    <s v="11"/>
    <s v="0835 Physical Education"/>
    <s v="A"/>
  </r>
  <r>
    <s v="651 - Santa Barbara City College"/>
    <s v="Weight training and exercise area"/>
    <x v="27"/>
    <s v="PE-311"/>
    <m/>
    <x v="34"/>
    <n v="6643"/>
    <n v="133"/>
    <m/>
    <s v="11"/>
    <s v="0835 Physical Education"/>
    <s v="A"/>
  </r>
  <r>
    <s v="651 - Santa Barbara City College"/>
    <s v="High performance Lab"/>
    <x v="27"/>
    <s v="PE-312"/>
    <m/>
    <x v="34"/>
    <n v="463"/>
    <n v="8"/>
    <m/>
    <s v="11"/>
    <s v="0835 Physical Education"/>
    <s v="A"/>
  </r>
  <r>
    <s v="651 - Santa Barbara City College"/>
    <s v="Classroom"/>
    <x v="28"/>
    <s v="PS-128"/>
    <s v="y"/>
    <x v="6"/>
    <n v="814"/>
    <n v="55"/>
    <m/>
    <s v="11"/>
    <s v="0099 General Assignment"/>
    <s v="A"/>
  </r>
  <r>
    <s v="651 - Santa Barbara City College"/>
    <s v="Lecture"/>
    <x v="28"/>
    <s v="PS-130"/>
    <s v="y"/>
    <x v="6"/>
    <n v="1358"/>
    <n v="79"/>
    <m/>
    <s v="11"/>
    <s v="0099 General Assignment"/>
    <s v="A"/>
  </r>
  <r>
    <s v="651 - Santa Barbara City College"/>
    <s v="Class Lab"/>
    <x v="28"/>
    <s v="PS-116"/>
    <s v="y"/>
    <x v="9"/>
    <n v="1062"/>
    <n v="30"/>
    <m/>
    <s v="11"/>
    <s v="1902 Physics, General"/>
    <s v="A"/>
  </r>
  <r>
    <s v="651 - Santa Barbara City College"/>
    <s v="Class Lab"/>
    <x v="28"/>
    <s v="PS-117"/>
    <s v="y"/>
    <x v="9"/>
    <n v="1062"/>
    <n v="30"/>
    <m/>
    <s v="11"/>
    <s v="1902 Physics, General"/>
    <s v="A"/>
  </r>
  <r>
    <s v="651 - Santa Barbara City College"/>
    <s v="Class Lab"/>
    <x v="28"/>
    <s v="PS-208"/>
    <s v="y"/>
    <x v="9"/>
    <n v="1164"/>
    <n v="24"/>
    <m/>
    <s v="11"/>
    <s v="1905 Chemistry, General"/>
    <s v="A"/>
  </r>
  <r>
    <s v="651 - Santa Barbara City College"/>
    <s v="Class Lab"/>
    <x v="28"/>
    <s v="PS-209"/>
    <s v="y"/>
    <x v="9"/>
    <n v="1163"/>
    <n v="24"/>
    <m/>
    <s v="11"/>
    <s v="1905 Chemistry, General"/>
    <s v="A"/>
  </r>
  <r>
    <s v="651 - Santa Barbara City College"/>
    <s v="Class Lab"/>
    <x v="28"/>
    <s v="PS-214"/>
    <s v="y"/>
    <x v="9"/>
    <n v="1025"/>
    <n v="24"/>
    <m/>
    <s v="11"/>
    <s v="1905 Chemistry, General"/>
    <s v="A"/>
  </r>
  <r>
    <s v="651 - Santa Barbara City College"/>
    <s v="Class Lab"/>
    <x v="28"/>
    <s v="PS-219"/>
    <s v="y"/>
    <x v="9"/>
    <n v="955"/>
    <n v="24"/>
    <m/>
    <s v="11"/>
    <s v="1905 Chemistry, General"/>
    <s v="A"/>
  </r>
  <r>
    <s v="651 - Santa Barbara City College"/>
    <s v="Class Lab"/>
    <x v="28"/>
    <s v="PS-218"/>
    <m/>
    <x v="9"/>
    <n v="325"/>
    <n v="8"/>
    <m/>
    <s v="11"/>
    <s v="1905 Chemistry, General"/>
    <s v="A"/>
  </r>
  <r>
    <s v="651 - Santa Barbara City College"/>
    <s v="Read/Study"/>
    <x v="28"/>
    <s v="PS-111"/>
    <m/>
    <x v="12"/>
    <n v="399"/>
    <n v="10"/>
    <m/>
    <s v="11"/>
    <s v="1902 Physics, General"/>
    <s v="A"/>
  </r>
  <r>
    <s v="651 - Santa Barbara City College"/>
    <s v="Read/Study"/>
    <x v="28"/>
    <s v="PS-112"/>
    <m/>
    <x v="12"/>
    <n v="220"/>
    <n v="1"/>
    <m/>
    <s v="11"/>
    <s v="1902 Physics, General"/>
    <s v="A"/>
  </r>
  <r>
    <s v="651 - Santa Barbara City College"/>
    <s v="Read/Study"/>
    <x v="28"/>
    <s v="PS-112-A"/>
    <m/>
    <x v="12"/>
    <n v="76"/>
    <n v="3"/>
    <m/>
    <s v="11"/>
    <s v="1902 Physics, General"/>
    <s v="A"/>
  </r>
  <r>
    <s v="651 - Santa Barbara City College"/>
    <s v="Read/Study"/>
    <x v="28"/>
    <s v="PS-112-B"/>
    <m/>
    <x v="12"/>
    <n v="79"/>
    <n v="3"/>
    <m/>
    <s v="11"/>
    <s v="1902 Physics, General"/>
    <s v="A"/>
  </r>
  <r>
    <s v="651 - Santa Barbara City College"/>
    <s v="Office"/>
    <x v="28"/>
    <s v="PS-113"/>
    <m/>
    <x v="2"/>
    <n v="119"/>
    <n v="1"/>
    <m/>
    <s v="11"/>
    <s v="1902 Physics, General"/>
    <s v="A"/>
  </r>
  <r>
    <s v="651 - Santa Barbara City College"/>
    <s v="Office"/>
    <x v="28"/>
    <s v="PS-115"/>
    <m/>
    <x v="2"/>
    <n v="121"/>
    <n v="2"/>
    <m/>
    <s v="11"/>
    <s v="1902 Physics, General"/>
    <s v="A"/>
  </r>
  <r>
    <s v="651 - Santa Barbara City College"/>
    <s v="Office"/>
    <x v="28"/>
    <s v="PS-118"/>
    <m/>
    <x v="2"/>
    <n v="153"/>
    <n v="2"/>
    <m/>
    <s v="11"/>
    <s v="1902 Physics, General"/>
    <s v="A"/>
  </r>
  <r>
    <s v="651 - Santa Barbara City College"/>
    <s v="Office"/>
    <x v="28"/>
    <s v="PS-119"/>
    <m/>
    <x v="2"/>
    <n v="153"/>
    <n v="1"/>
    <m/>
    <s v="11"/>
    <s v="1902 Physics, General"/>
    <s v="A"/>
  </r>
  <r>
    <s v="651 - Santa Barbara City College"/>
    <s v="Lab Prep"/>
    <x v="28"/>
    <s v="PS-120"/>
    <m/>
    <x v="0"/>
    <n v="960"/>
    <n v="0"/>
    <m/>
    <s v="11"/>
    <s v="1902 Physics, General"/>
    <s v="A"/>
  </r>
  <r>
    <s v="651 - Santa Barbara City College"/>
    <s v="Office"/>
    <x v="28"/>
    <s v="PS-121"/>
    <m/>
    <x v="0"/>
    <n v="358"/>
    <n v="1"/>
    <m/>
    <s v="11"/>
    <s v="1902 Physics, General"/>
    <s v="A"/>
  </r>
  <r>
    <s v="651 - Santa Barbara City College"/>
    <s v="Lab Prep"/>
    <x v="28"/>
    <s v="PS-122"/>
    <m/>
    <x v="0"/>
    <n v="272"/>
    <n v="1"/>
    <m/>
    <s v="11"/>
    <s v="1902 Physics, General"/>
    <s v="A"/>
  </r>
  <r>
    <s v="651 - Santa Barbara City College"/>
    <s v="IDF"/>
    <x v="28"/>
    <s v="PS-201-A"/>
    <m/>
    <x v="4"/>
    <n v="70"/>
    <n v="0"/>
    <m/>
    <s v="44"/>
    <s v="6780 Management Information Services"/>
    <s v="A"/>
  </r>
  <r>
    <s v="651 - Santa Barbara City College"/>
    <s v="Storage"/>
    <x v="28"/>
    <s v="PS-203"/>
    <m/>
    <x v="0"/>
    <n v="85"/>
    <n v="0"/>
    <m/>
    <s v="11"/>
    <s v="1905 Chemistry, General"/>
    <s v="A"/>
  </r>
  <r>
    <s v="651 - Santa Barbara City College"/>
    <s v="Chem Storage"/>
    <x v="28"/>
    <s v="PS-205"/>
    <m/>
    <x v="0"/>
    <n v="193"/>
    <n v="0"/>
    <m/>
    <s v="11"/>
    <s v="1905 Chemistry, General"/>
    <s v="A"/>
  </r>
  <r>
    <s v="651 - Santa Barbara City College"/>
    <s v="Office"/>
    <x v="28"/>
    <s v="PS-206"/>
    <m/>
    <x v="2"/>
    <n v="154"/>
    <n v="2"/>
    <m/>
    <s v="11"/>
    <s v="1905 Chemistry, General"/>
    <s v="A"/>
  </r>
  <r>
    <s v="651 - Santa Barbara City College"/>
    <s v="Lab Prep"/>
    <x v="28"/>
    <s v="PS-207"/>
    <m/>
    <x v="0"/>
    <n v="931"/>
    <n v="3"/>
    <m/>
    <s v="11"/>
    <s v="1905 Chemistry, General"/>
    <s v="A"/>
  </r>
  <r>
    <s v="651 - Santa Barbara City College"/>
    <s v="Class Lab Service"/>
    <x v="28"/>
    <s v="PS-207-B"/>
    <m/>
    <x v="0"/>
    <n v="51"/>
    <n v="0"/>
    <m/>
    <s v="11"/>
    <s v="1905 Chemistry, General"/>
    <s v="A"/>
  </r>
  <r>
    <s v="651 - Santa Barbara City College"/>
    <s v="Chem Storage"/>
    <x v="28"/>
    <s v="PS-208-A"/>
    <m/>
    <x v="0"/>
    <n v="124"/>
    <n v="0"/>
    <m/>
    <s v="11"/>
    <s v="1905 Chemistry, General"/>
    <s v="A"/>
  </r>
  <r>
    <s v="651 - Santa Barbara City College"/>
    <s v="Office"/>
    <x v="28"/>
    <s v="PS-210"/>
    <m/>
    <x v="2"/>
    <n v="153"/>
    <n v="1"/>
    <m/>
    <s v="11"/>
    <s v="1905 Chemistry, General"/>
    <s v="A"/>
  </r>
  <r>
    <s v="651 - Santa Barbara City College"/>
    <s v="Office"/>
    <x v="28"/>
    <s v="PS-212"/>
    <m/>
    <x v="2"/>
    <n v="180"/>
    <n v="1"/>
    <m/>
    <s v="11"/>
    <s v="1905 Chemistry, General"/>
    <s v="A"/>
  </r>
  <r>
    <s v="651 - Santa Barbara City College"/>
    <s v="Office"/>
    <x v="28"/>
    <s v="PS-213"/>
    <m/>
    <x v="2"/>
    <n v="173"/>
    <n v="6"/>
    <m/>
    <s v="11"/>
    <s v="1905 Chemistry, General"/>
    <s v="A"/>
  </r>
  <r>
    <s v="651 - Santa Barbara City College"/>
    <s v="Office"/>
    <x v="28"/>
    <s v="PS-216"/>
    <m/>
    <x v="2"/>
    <n v="142"/>
    <n v="1"/>
    <m/>
    <s v="11"/>
    <s v="1905 Chemistry, General"/>
    <s v="A"/>
  </r>
  <r>
    <s v="651 - Santa Barbara City College"/>
    <s v="Office"/>
    <x v="28"/>
    <s v="PS-217"/>
    <m/>
    <x v="2"/>
    <n v="138"/>
    <n v="1"/>
    <m/>
    <s v="11"/>
    <s v="1905 Chemistry, General"/>
    <s v="A"/>
  </r>
  <r>
    <s v="651 - Santa Barbara City College"/>
    <s v="Class Lab Service"/>
    <x v="28"/>
    <s v="PS-300"/>
    <m/>
    <x v="0"/>
    <n v="662"/>
    <n v="0"/>
    <m/>
    <s v="11"/>
    <s v="1905 Chemistry, General"/>
    <s v="A"/>
  </r>
  <r>
    <s v="651 - Santa Barbara City College"/>
    <s v="Lab Prep"/>
    <x v="28"/>
    <s v="PS-301-H"/>
    <m/>
    <x v="0"/>
    <n v="152"/>
    <n v="0"/>
    <m/>
    <s v="11"/>
    <s v="1905 Chemistry, General"/>
    <s v="A"/>
  </r>
  <r>
    <s v="651 - Santa Barbara City College"/>
    <s v="Lab Equip"/>
    <x v="28"/>
    <s v="PS-304"/>
    <m/>
    <x v="0"/>
    <n v="87"/>
    <n v="0"/>
    <m/>
    <s v="11"/>
    <s v="1905 Chemistry, General"/>
    <s v="A"/>
  </r>
  <r>
    <s v="651 - Santa Barbara City College"/>
    <s v="Storage"/>
    <x v="29"/>
    <s v="BC-101-A"/>
    <m/>
    <x v="11"/>
    <n v="13"/>
    <n v="0"/>
    <m/>
    <s v="11"/>
    <s v="0099 General Assignment"/>
    <s v="A"/>
  </r>
  <r>
    <s v="651 - Santa Barbara City College"/>
    <s v="Storage"/>
    <x v="29"/>
    <s v="BC-101-B"/>
    <m/>
    <x v="11"/>
    <n v="13"/>
    <n v="0"/>
    <m/>
    <s v="11"/>
    <s v="0099 General Assignment"/>
    <s v="A"/>
  </r>
  <r>
    <s v="651 - Santa Barbara City College"/>
    <m/>
    <x v="29"/>
    <s v="BC-102"/>
    <m/>
    <x v="35"/>
    <n v="1528"/>
    <n v="24"/>
    <m/>
    <s v="11"/>
    <s v="0600 Media and Communications"/>
    <s v="A"/>
  </r>
  <r>
    <s v="651 - Santa Barbara City College"/>
    <m/>
    <x v="29"/>
    <s v="BC-102-A"/>
    <m/>
    <x v="2"/>
    <n v="78"/>
    <n v="1"/>
    <m/>
    <s v="11"/>
    <s v="0600 Media and Communications"/>
    <s v="A"/>
  </r>
  <r>
    <s v="651 - Santa Barbara City College"/>
    <m/>
    <x v="29"/>
    <s v="BC-102-B"/>
    <m/>
    <x v="2"/>
    <n v="78"/>
    <n v="1"/>
    <m/>
    <s v="11"/>
    <s v="0600 Media and Communications"/>
    <s v="A"/>
  </r>
  <r>
    <s v="651 - Santa Barbara City College"/>
    <m/>
    <x v="29"/>
    <s v="BC-102-C"/>
    <m/>
    <x v="2"/>
    <n v="78"/>
    <n v="1"/>
    <m/>
    <s v="11"/>
    <s v="0600 Media and Communications"/>
    <s v="A"/>
  </r>
  <r>
    <s v="651 - Santa Barbara City College"/>
    <m/>
    <x v="29"/>
    <s v="BC-102-D"/>
    <m/>
    <x v="2"/>
    <n v="78"/>
    <n v="1"/>
    <m/>
    <s v="11"/>
    <s v="0600 Media and Communications"/>
    <s v="A"/>
  </r>
  <r>
    <s v="651 - Santa Barbara City College"/>
    <m/>
    <x v="29"/>
    <s v="BC-102-E"/>
    <m/>
    <x v="0"/>
    <n v="209"/>
    <n v="1"/>
    <m/>
    <s v="11"/>
    <s v="0600 Media and Communications"/>
    <s v="A"/>
  </r>
  <r>
    <s v="651 - Santa Barbara City College"/>
    <m/>
    <x v="29"/>
    <s v="BC-102-F"/>
    <m/>
    <x v="0"/>
    <n v="209"/>
    <n v="0"/>
    <m/>
    <s v="11"/>
    <s v="0600 Media and Communications"/>
    <s v="A"/>
  </r>
  <r>
    <s v="651 - Santa Barbara City College"/>
    <m/>
    <x v="29"/>
    <s v="BC-105"/>
    <m/>
    <x v="35"/>
    <n v="331"/>
    <n v="3"/>
    <m/>
    <s v="11"/>
    <s v="0600 Media and Communications"/>
    <s v="A"/>
  </r>
  <r>
    <s v="651 - Santa Barbara City College"/>
    <m/>
    <x v="29"/>
    <s v="BC-106"/>
    <m/>
    <x v="35"/>
    <n v="307"/>
    <n v="3"/>
    <m/>
    <s v="11"/>
    <s v="0600 Media and Communications"/>
    <s v="A"/>
  </r>
  <r>
    <s v="651 - Santa Barbara City College"/>
    <s v="Computer Lab"/>
    <x v="29"/>
    <s v="BC-107"/>
    <m/>
    <x v="35"/>
    <n v="237"/>
    <n v="7"/>
    <m/>
    <s v="11"/>
    <s v="0600 Media and Communications"/>
    <s v="A"/>
  </r>
  <r>
    <s v="651 - Santa Barbara City College"/>
    <m/>
    <x v="29"/>
    <s v="BC-108"/>
    <m/>
    <x v="35"/>
    <n v="243"/>
    <n v="3"/>
    <m/>
    <s v="11"/>
    <s v="0600 Media and Communications"/>
    <s v="A"/>
  </r>
  <r>
    <s v="651 - Santa Barbara City College"/>
    <m/>
    <x v="29"/>
    <s v="BC-109"/>
    <m/>
    <x v="35"/>
    <n v="253"/>
    <n v="3"/>
    <m/>
    <s v="11"/>
    <s v="0600 Media and Communications"/>
    <s v="A"/>
  </r>
  <r>
    <s v="651 - Santa Barbara City College"/>
    <m/>
    <x v="29"/>
    <s v="BC-115"/>
    <m/>
    <x v="2"/>
    <n v="79"/>
    <n v="1"/>
    <m/>
    <s v="11"/>
    <s v="6799 Other General Institutional Support Services"/>
    <s v="A"/>
  </r>
  <r>
    <s v="651 - Santa Barbara City College"/>
    <m/>
    <x v="29"/>
    <s v="BC-116"/>
    <m/>
    <x v="2"/>
    <n v="79"/>
    <n v="1"/>
    <m/>
    <s v="11"/>
    <s v="0600 Media and Communications"/>
    <s v="A"/>
  </r>
  <r>
    <s v="651 - Santa Barbara City College"/>
    <m/>
    <x v="29"/>
    <s v="BC-117"/>
    <m/>
    <x v="2"/>
    <n v="83"/>
    <n v="1"/>
    <m/>
    <s v="11"/>
    <s v="0600 Media and Communications"/>
    <s v="A"/>
  </r>
  <r>
    <s v="651 - Santa Barbara City College"/>
    <s v="Food Services"/>
    <x v="29"/>
    <s v="BC-130"/>
    <m/>
    <x v="33"/>
    <n v="1220"/>
    <n v="0"/>
    <m/>
    <s v="71"/>
    <s v="6940 Food Services"/>
    <s v="A"/>
  </r>
  <r>
    <s v="651 - Santa Barbara City College"/>
    <s v="Food Services"/>
    <x v="29"/>
    <s v="BC-136"/>
    <m/>
    <x v="36"/>
    <n v="451"/>
    <n v="4"/>
    <m/>
    <s v="71"/>
    <s v="6940 Food Services"/>
    <s v="A"/>
  </r>
  <r>
    <s v="651 - Santa Barbara City College"/>
    <s v="Food Service"/>
    <x v="29"/>
    <s v="BC-140"/>
    <m/>
    <x v="36"/>
    <n v="45"/>
    <n v="1"/>
    <m/>
    <s v="71"/>
    <s v="6940 Food Services"/>
    <s v="A"/>
  </r>
  <r>
    <s v="651 - Santa Barbara City College"/>
    <s v="Office"/>
    <x v="29"/>
    <s v="BC-141"/>
    <m/>
    <x v="2"/>
    <n v="73"/>
    <n v="1"/>
    <m/>
    <s v="71"/>
    <s v="6940 Food Services"/>
    <s v="A"/>
  </r>
  <r>
    <s v="651 - Santa Barbara City College"/>
    <s v="Food Services"/>
    <x v="29"/>
    <s v="BC-143"/>
    <m/>
    <x v="36"/>
    <n v="123"/>
    <n v="0"/>
    <m/>
    <s v="71"/>
    <s v="6940 Food Services"/>
    <s v="A"/>
  </r>
  <r>
    <s v="651 - Santa Barbara City College"/>
    <s v="Kitchen Equip"/>
    <x v="29"/>
    <s v="BC-145"/>
    <m/>
    <x v="36"/>
    <n v="31"/>
    <n v="0"/>
    <m/>
    <s v="71"/>
    <s v="6940 Food Services"/>
    <s v="A"/>
  </r>
  <r>
    <s v="651 - Santa Barbara City College"/>
    <s v="Read/Study"/>
    <x v="29"/>
    <s v="BC-201"/>
    <m/>
    <x v="12"/>
    <n v="504"/>
    <n v="0"/>
    <m/>
    <s v="41"/>
    <s v="6110 Learning Center (Learning Resource Center)"/>
    <s v="A"/>
  </r>
  <r>
    <s v="651 - Santa Barbara City College"/>
    <m/>
    <x v="29"/>
    <s v="BC-203"/>
    <m/>
    <x v="1"/>
    <n v="373"/>
    <n v="0"/>
    <m/>
    <s v="11"/>
    <s v="0099 General Assignment"/>
    <s v="A"/>
  </r>
  <r>
    <s v="651 - Santa Barbara City College"/>
    <m/>
    <x v="29"/>
    <s v="BC-204"/>
    <m/>
    <x v="12"/>
    <n v="380"/>
    <n v="15"/>
    <m/>
    <s v="11"/>
    <s v="0099 General Assignment"/>
    <s v="A"/>
  </r>
  <r>
    <s v="651 - Santa Barbara City College"/>
    <s v="Office"/>
    <x v="29"/>
    <s v="BC-204-C"/>
    <m/>
    <x v="2"/>
    <n v="125"/>
    <n v="0"/>
    <m/>
    <s v="11"/>
    <s v="0501 Business and Commerce, General"/>
    <s v="A"/>
  </r>
  <r>
    <s v="651 - Santa Barbara City College"/>
    <m/>
    <x v="29"/>
    <s v="BC-206"/>
    <m/>
    <x v="2"/>
    <n v="77"/>
    <n v="1"/>
    <m/>
    <s v="11"/>
    <s v="0500 Business and Management"/>
    <s v="A"/>
  </r>
  <r>
    <s v="651 - Santa Barbara City College"/>
    <m/>
    <x v="29"/>
    <s v="BC-207"/>
    <m/>
    <x v="2"/>
    <n v="77"/>
    <n v="1"/>
    <m/>
    <s v="11"/>
    <s v="0500 Business and Management"/>
    <s v="A"/>
  </r>
  <r>
    <s v="651 - Santa Barbara City College"/>
    <m/>
    <x v="29"/>
    <s v="BC-208"/>
    <m/>
    <x v="2"/>
    <n v="77"/>
    <n v="1"/>
    <m/>
    <s v="11"/>
    <s v="0500 Business and Management"/>
    <s v="A"/>
  </r>
  <r>
    <s v="651 - Santa Barbara City College"/>
    <m/>
    <x v="29"/>
    <s v="BC-210"/>
    <m/>
    <x v="2"/>
    <n v="77"/>
    <n v="1"/>
    <m/>
    <s v="11"/>
    <s v="0500 Business and Management"/>
    <s v="A"/>
  </r>
  <r>
    <s v="651 - Santa Barbara City College"/>
    <m/>
    <x v="29"/>
    <s v="BC-211"/>
    <m/>
    <x v="2"/>
    <n v="77"/>
    <n v="1"/>
    <m/>
    <s v="11"/>
    <s v="0500 Business and Management"/>
    <s v="A"/>
  </r>
  <r>
    <s v="651 - Santa Barbara City College"/>
    <m/>
    <x v="29"/>
    <s v="BC-214"/>
    <m/>
    <x v="5"/>
    <n v="553"/>
    <n v="30"/>
    <m/>
    <s v="11"/>
    <s v="0099 General Assignment"/>
    <s v="A"/>
  </r>
  <r>
    <s v="651 - Santa Barbara City College"/>
    <m/>
    <x v="29"/>
    <s v="BC-215"/>
    <m/>
    <x v="2"/>
    <n v="119"/>
    <n v="1"/>
    <m/>
    <s v="11"/>
    <s v="0099 General Assignment"/>
    <s v="A"/>
  </r>
  <r>
    <s v="651 - Santa Barbara City College"/>
    <m/>
    <x v="29"/>
    <s v="BC-216"/>
    <m/>
    <x v="2"/>
    <n v="174"/>
    <n v="1"/>
    <m/>
    <s v="11"/>
    <s v="0099 General Assignment"/>
    <s v="A"/>
  </r>
  <r>
    <s v="651 - Santa Barbara City College"/>
    <m/>
    <x v="29"/>
    <s v="BC-217"/>
    <m/>
    <x v="2"/>
    <n v="174"/>
    <n v="1"/>
    <m/>
    <s v="11"/>
    <s v="0099 General Assignment"/>
    <s v="A"/>
  </r>
  <r>
    <s v="651 - Santa Barbara City College"/>
    <m/>
    <x v="29"/>
    <s v="BC-218"/>
    <m/>
    <x v="2"/>
    <n v="119"/>
    <n v="1"/>
    <m/>
    <s v="11"/>
    <s v="0099 General Assignment"/>
    <s v="A"/>
  </r>
  <r>
    <s v="651 - Santa Barbara City College"/>
    <m/>
    <x v="29"/>
    <s v="BC-219"/>
    <m/>
    <x v="2"/>
    <n v="119"/>
    <n v="1"/>
    <m/>
    <s v="11"/>
    <s v="0099 General Assignment"/>
    <s v="A"/>
  </r>
  <r>
    <s v="651 - Santa Barbara City College"/>
    <m/>
    <x v="29"/>
    <s v="BC-220"/>
    <m/>
    <x v="2"/>
    <n v="208"/>
    <n v="2"/>
    <m/>
    <s v="55"/>
    <s v="0099 General Assignment"/>
    <s v="A"/>
  </r>
  <r>
    <s v="651 - Santa Barbara City College"/>
    <m/>
    <x v="29"/>
    <s v="BC-221"/>
    <m/>
    <x v="2"/>
    <n v="619"/>
    <n v="4"/>
    <m/>
    <s v="11"/>
    <s v="6770 Logistical Services"/>
    <s v="A"/>
  </r>
  <r>
    <s v="651 - Santa Barbara City College"/>
    <s v="Storage"/>
    <x v="29"/>
    <s v="BC-222-A"/>
    <m/>
    <x v="11"/>
    <n v="14"/>
    <n v="0"/>
    <m/>
    <s v="11"/>
    <s v="0099 General Assignment"/>
    <s v="A"/>
  </r>
  <r>
    <s v="651 - Santa Barbara City College"/>
    <s v="Storage"/>
    <x v="29"/>
    <s v="BC-222-B"/>
    <m/>
    <x v="11"/>
    <n v="19"/>
    <n v="0"/>
    <m/>
    <s v="11"/>
    <s v="0099 General Assignment"/>
    <s v="A"/>
  </r>
  <r>
    <s v="651 - Santa Barbara City College"/>
    <s v="Storage"/>
    <x v="29"/>
    <s v="BC-224-A"/>
    <m/>
    <x v="11"/>
    <n v="6"/>
    <n v="0"/>
    <m/>
    <s v="11"/>
    <s v="0099 General Assignment"/>
    <s v="A"/>
  </r>
  <r>
    <s v="651 - Santa Barbara City College"/>
    <s v="Storage"/>
    <x v="29"/>
    <s v="BC-226-A"/>
    <m/>
    <x v="11"/>
    <n v="6"/>
    <n v="0"/>
    <m/>
    <s v="11"/>
    <s v="0099 General Assignment"/>
    <s v="A"/>
  </r>
  <r>
    <s v="651 - Santa Barbara City College"/>
    <s v="IDF"/>
    <x v="29"/>
    <s v="BC-235"/>
    <m/>
    <x v="4"/>
    <n v="121"/>
    <n v="0"/>
    <m/>
    <s v="44"/>
    <s v="6780 Management Information Services"/>
    <s v="A"/>
  </r>
  <r>
    <s v="651 - Santa Barbara City College"/>
    <m/>
    <x v="29"/>
    <s v="BC-240"/>
    <m/>
    <x v="17"/>
    <n v="62"/>
    <n v="0"/>
    <m/>
    <s v="11"/>
    <s v="6510 Building Maintenance and Operation Support"/>
    <s v="A"/>
  </r>
  <r>
    <s v="651 - Santa Barbara City College"/>
    <m/>
    <x v="29"/>
    <s v="BC-240-A"/>
    <m/>
    <x v="17"/>
    <n v="111"/>
    <n v="0"/>
    <m/>
    <s v="11"/>
    <s v="6510 Building Maintenance and Operation Support"/>
    <s v="A"/>
  </r>
  <r>
    <s v="651 - Santa Barbara City College"/>
    <m/>
    <x v="29"/>
    <s v="BC-245-A"/>
    <m/>
    <x v="11"/>
    <n v="164"/>
    <n v="0"/>
    <m/>
    <s v="11"/>
    <s v="0099 General Assignment"/>
    <s v="A"/>
  </r>
  <r>
    <s v="651 - Santa Barbara City College"/>
    <s v="Storage"/>
    <x v="29"/>
    <s v="BC-245-C"/>
    <m/>
    <x v="11"/>
    <n v="81"/>
    <n v="0"/>
    <m/>
    <s v="11"/>
    <s v="0099 General Assignment"/>
    <s v="A"/>
  </r>
  <r>
    <s v="651 - Santa Barbara City College"/>
    <s v="Storage"/>
    <x v="29"/>
    <s v="BC-245-D"/>
    <m/>
    <x v="11"/>
    <n v="164"/>
    <n v="0"/>
    <m/>
    <s v="11"/>
    <s v="0099 General Assignment"/>
    <s v="A"/>
  </r>
  <r>
    <s v="651 - Santa Barbara City College"/>
    <s v="Piano Storage"/>
    <x v="29"/>
    <s v="BC-245-E"/>
    <m/>
    <x v="11"/>
    <n v="40"/>
    <n v="0"/>
    <m/>
    <s v="11"/>
    <s v="0099 General Assignment"/>
    <s v="A"/>
  </r>
  <r>
    <s v="651 - Santa Barbara City College"/>
    <m/>
    <x v="29"/>
    <s v="BC-306"/>
    <m/>
    <x v="2"/>
    <n v="73"/>
    <n v="1"/>
    <m/>
    <s v="11"/>
    <s v="0500 Business and Management"/>
    <s v="A"/>
  </r>
  <r>
    <s v="651 - Santa Barbara City College"/>
    <m/>
    <x v="29"/>
    <s v="BC-307"/>
    <m/>
    <x v="2"/>
    <n v="73"/>
    <n v="1"/>
    <m/>
    <s v="11"/>
    <s v="0500 Business and Management"/>
    <s v="A"/>
  </r>
  <r>
    <s v="651 - Santa Barbara City College"/>
    <m/>
    <x v="29"/>
    <s v="BC-308"/>
    <m/>
    <x v="2"/>
    <n v="73"/>
    <n v="1"/>
    <m/>
    <s v="11"/>
    <s v="0500 Business and Management"/>
    <s v="A"/>
  </r>
  <r>
    <s v="651 - Santa Barbara City College"/>
    <m/>
    <x v="29"/>
    <s v="BC-309"/>
    <m/>
    <x v="2"/>
    <n v="73"/>
    <n v="1"/>
    <m/>
    <s v="11"/>
    <s v="0500 Business and Management"/>
    <s v="A"/>
  </r>
  <r>
    <s v="651 - Santa Barbara City College"/>
    <m/>
    <x v="29"/>
    <s v="BC-310"/>
    <m/>
    <x v="2"/>
    <n v="73"/>
    <n v="1"/>
    <m/>
    <s v="11"/>
    <s v="0500 Business and Management"/>
    <s v="A"/>
  </r>
  <r>
    <s v="651 - Santa Barbara City College"/>
    <m/>
    <x v="29"/>
    <s v="BC-311"/>
    <m/>
    <x v="2"/>
    <n v="73"/>
    <n v="1"/>
    <m/>
    <s v="11"/>
    <s v="0500 Business and Management"/>
    <s v="A"/>
  </r>
  <r>
    <s v="651 - Santa Barbara City College"/>
    <m/>
    <x v="29"/>
    <s v="BC-312"/>
    <m/>
    <x v="2"/>
    <n v="73"/>
    <n v="1"/>
    <m/>
    <s v="11"/>
    <s v="0500 Business and Management"/>
    <s v="A"/>
  </r>
  <r>
    <s v="651 - Santa Barbara City College"/>
    <s v="Storage"/>
    <x v="29"/>
    <s v="BC-313-A"/>
    <m/>
    <x v="0"/>
    <n v="18"/>
    <n v="0"/>
    <m/>
    <s v="11"/>
    <s v="0501 Business and Commerce, General"/>
    <s v="A"/>
  </r>
  <r>
    <s v="651 - Santa Barbara City College"/>
    <s v="Storage"/>
    <x v="29"/>
    <s v="BC-314-A"/>
    <m/>
    <x v="0"/>
    <n v="11"/>
    <n v="0"/>
    <m/>
    <s v="11"/>
    <s v="0501 Business and Commerce, General"/>
    <s v="A"/>
  </r>
  <r>
    <s v="651 - Santa Barbara City College"/>
    <s v="Storage"/>
    <x v="29"/>
    <s v="BC-315-A"/>
    <m/>
    <x v="0"/>
    <n v="11"/>
    <n v="0"/>
    <m/>
    <s v="11"/>
    <s v="0501 Business and Commerce, General"/>
    <s v="A"/>
  </r>
  <r>
    <s v="651 - Santa Barbara City College"/>
    <s v="Classroom"/>
    <x v="29"/>
    <s v="BC-101"/>
    <s v="y"/>
    <x v="6"/>
    <n v="695"/>
    <n v="40"/>
    <m/>
    <s v="11"/>
    <s v="0099 General Assignment"/>
    <s v="A"/>
  </r>
  <r>
    <s v="651 - Santa Barbara City College"/>
    <m/>
    <x v="29"/>
    <s v="BC-222"/>
    <s v="y"/>
    <x v="6"/>
    <n v="776"/>
    <n v="40"/>
    <m/>
    <s v="11"/>
    <s v="0600 Media and Communications"/>
    <s v="A"/>
  </r>
  <r>
    <s v="651 - Santa Barbara City College"/>
    <m/>
    <x v="29"/>
    <s v="BC-224"/>
    <s v="y"/>
    <x v="6"/>
    <n v="579"/>
    <n v="25"/>
    <m/>
    <s v="11"/>
    <s v="0099 General Assignment"/>
    <s v="A"/>
  </r>
  <r>
    <s v="651 - Santa Barbara City College"/>
    <m/>
    <x v="29"/>
    <s v="BC-226"/>
    <s v="y"/>
    <x v="6"/>
    <n v="560"/>
    <n v="40"/>
    <m/>
    <s v="11"/>
    <s v="0099 General Assignment"/>
    <s v="A"/>
  </r>
  <r>
    <s v="651 - Santa Barbara City College"/>
    <m/>
    <x v="29"/>
    <s v="BC-228"/>
    <s v="y"/>
    <x v="6"/>
    <n v="575"/>
    <n v="40"/>
    <m/>
    <s v="11"/>
    <s v="0099 General Assignment"/>
    <s v="A"/>
  </r>
  <r>
    <s v="651 - Santa Barbara City College"/>
    <m/>
    <x v="29"/>
    <s v="BC-301"/>
    <s v="y"/>
    <x v="6"/>
    <n v="738"/>
    <n v="46"/>
    <m/>
    <s v="11"/>
    <s v="0099 General Assignment"/>
    <s v="A"/>
  </r>
  <r>
    <s v="651 - Santa Barbara City College"/>
    <m/>
    <x v="29"/>
    <s v="BC-230"/>
    <m/>
    <x v="6"/>
    <n v="758"/>
    <n v="34"/>
    <m/>
    <s v="11"/>
    <s v="0099 General Assignment"/>
    <s v="A"/>
  </r>
  <r>
    <s v="651 - Santa Barbara City College"/>
    <m/>
    <x v="29"/>
    <s v="BC-237"/>
    <m/>
    <x v="6"/>
    <n v="697"/>
    <n v="42"/>
    <m/>
    <s v="11"/>
    <s v="0099 General Assignment"/>
    <s v="A"/>
  </r>
  <r>
    <s v="651 - Santa Barbara City College"/>
    <m/>
    <x v="29"/>
    <s v="BC-245"/>
    <m/>
    <x v="6"/>
    <n v="3260"/>
    <n v="145"/>
    <m/>
    <s v="11"/>
    <s v="0099 General Assignment"/>
    <s v="A"/>
  </r>
  <r>
    <s v="651 - Santa Barbara City College"/>
    <m/>
    <x v="29"/>
    <s v="BC-302"/>
    <s v="y"/>
    <x v="9"/>
    <n v="884"/>
    <n v="31"/>
    <m/>
    <s v="11"/>
    <s v="0501 Business and Commerce, General"/>
    <s v="A"/>
  </r>
  <r>
    <s v="651 - Santa Barbara City College"/>
    <m/>
    <x v="29"/>
    <s v="BC-314"/>
    <s v="y"/>
    <x v="9"/>
    <n v="867"/>
    <n v="31"/>
    <m/>
    <s v="11"/>
    <s v="0500 Business and Management"/>
    <s v="A"/>
  </r>
  <r>
    <s v="651 - Santa Barbara City College"/>
    <m/>
    <x v="29"/>
    <s v="BC-313"/>
    <m/>
    <x v="9"/>
    <n v="875"/>
    <n v="30"/>
    <m/>
    <s v="11"/>
    <s v="0702 Computer Information Systems"/>
    <s v="A"/>
  </r>
  <r>
    <s v="651 - Santa Barbara City College"/>
    <m/>
    <x v="29"/>
    <s v="BC-315"/>
    <m/>
    <x v="9"/>
    <n v="867"/>
    <n v="31"/>
    <m/>
    <s v="11"/>
    <s v="0500 Business and Management"/>
    <s v="A"/>
  </r>
  <r>
    <s v="651 - Santa Barbara City College"/>
    <s v="Lecture"/>
    <x v="30"/>
    <s v="PS-101"/>
    <s v="y"/>
    <x v="6"/>
    <n v="1988"/>
    <n v="138"/>
    <m/>
    <s v="11"/>
    <s v="0099 General Assignment"/>
    <s v="A"/>
  </r>
  <r>
    <s v="651 - Santa Barbara City College"/>
    <s v="Control Room"/>
    <x v="30"/>
    <s v="PS-101-A"/>
    <m/>
    <x v="28"/>
    <n v="33"/>
    <n v="1"/>
    <m/>
    <s v="43"/>
    <s v="6130 Media Services"/>
    <s v="A"/>
  </r>
  <r>
    <s v="651 - Santa Barbara City College"/>
    <s v="Storage/Roof Access"/>
    <x v="30"/>
    <s v="PS-102"/>
    <m/>
    <x v="11"/>
    <n v="187"/>
    <n v="0"/>
    <m/>
    <s v="11"/>
    <s v="0099 General Assignment"/>
    <s v="A"/>
  </r>
  <r>
    <s v="651 - Santa Barbara City College"/>
    <s v="Mech Mez"/>
    <x v="30"/>
    <s v="PS-201"/>
    <m/>
    <x v="37"/>
    <n v="500"/>
    <n v="0"/>
    <m/>
    <m/>
    <m/>
    <s v="U"/>
  </r>
  <r>
    <s v="651 - Santa Barbara City College"/>
    <s v="Conference"/>
    <x v="31"/>
    <s v="PB-1"/>
    <m/>
    <x v="5"/>
    <n v="420"/>
    <n v="12"/>
    <m/>
    <s v="11"/>
    <s v="0099 General Assignment"/>
    <s v="A"/>
  </r>
  <r>
    <s v="651 - Santa Barbara City College"/>
    <s v="Storage"/>
    <x v="31"/>
    <s v="PB-1-A"/>
    <m/>
    <x v="16"/>
    <n v="5"/>
    <n v="0"/>
    <m/>
    <s v="11"/>
    <s v="0835 Physical Education"/>
    <s v="A"/>
  </r>
  <r>
    <s v="651 - Santa Barbara City College"/>
    <s v="Press Box"/>
    <x v="31"/>
    <s v="PB-2-A"/>
    <m/>
    <x v="16"/>
    <n v="140"/>
    <n v="4"/>
    <m/>
    <s v="11"/>
    <s v="0835 Physical Education"/>
    <s v="A"/>
  </r>
  <r>
    <s v="651 - Santa Barbara City College"/>
    <s v="Press Box"/>
    <x v="31"/>
    <s v="PB-2-B"/>
    <m/>
    <x v="16"/>
    <n v="165"/>
    <n v="0"/>
    <m/>
    <s v="11"/>
    <s v="0835 Physical Education"/>
    <s v="A"/>
  </r>
  <r>
    <s v="651 - Santa Barbara City College"/>
    <m/>
    <x v="31"/>
    <s v="PB-3"/>
    <m/>
    <x v="5"/>
    <n v="420"/>
    <n v="12"/>
    <m/>
    <s v="11"/>
    <s v="0099 General Assignment"/>
    <s v="A"/>
  </r>
  <r>
    <s v="651 - Santa Barbara City College"/>
    <s v="Storage"/>
    <x v="31"/>
    <s v="PB-3-A"/>
    <m/>
    <x v="16"/>
    <n v="5"/>
    <n v="0"/>
    <m/>
    <s v="11"/>
    <s v="0835 Physical Education"/>
    <s v="A"/>
  </r>
  <r>
    <s v="651 - Santa Barbara City College"/>
    <m/>
    <x v="32"/>
    <s v="SK-1"/>
    <m/>
    <x v="15"/>
    <n v="35"/>
    <n v="1"/>
    <m/>
    <s v="71"/>
    <s v="6770 Logistical Services"/>
    <s v="A"/>
  </r>
  <r>
    <s v="651 - Santa Barbara City College"/>
    <m/>
    <x v="33"/>
    <s v="SK-2"/>
    <m/>
    <x v="15"/>
    <n v="35"/>
    <n v="1"/>
    <m/>
    <s v="71"/>
    <s v="6770 Logistical Services"/>
    <s v="A"/>
  </r>
  <r>
    <s v="651 - Santa Barbara City College"/>
    <s v="Office"/>
    <x v="34"/>
    <s v="SS-110"/>
    <m/>
    <x v="2"/>
    <n v="942"/>
    <n v="6"/>
    <m/>
    <s v="53"/>
    <s v="6210 Registrations, Transfers, Transcripts, Certificati"/>
    <s v="A"/>
  </r>
  <r>
    <s v="651 - Santa Barbara City College"/>
    <s v="Office Service"/>
    <x v="34"/>
    <s v="SS-110-A"/>
    <m/>
    <x v="1"/>
    <n v="450"/>
    <n v="0"/>
    <m/>
    <s v="53"/>
    <s v="6210 Registrations, Transfers, Transcripts, Certificati"/>
    <s v="A"/>
  </r>
  <r>
    <s v="651 - Santa Barbara City College"/>
    <s v="Storage"/>
    <x v="34"/>
    <s v="SS-110-B"/>
    <m/>
    <x v="1"/>
    <n v="8"/>
    <n v="0"/>
    <m/>
    <s v="53"/>
    <s v="6210 Registrations, Transfers, Transcripts, Certificati"/>
    <s v="A"/>
  </r>
  <r>
    <s v="651 - Santa Barbara City College"/>
    <s v="Office"/>
    <x v="34"/>
    <s v="SS-110-D"/>
    <m/>
    <x v="2"/>
    <n v="185"/>
    <n v="3"/>
    <m/>
    <s v="53"/>
    <s v="6210 Registrations, Transfers, Transcripts, Certificati"/>
    <s v="A"/>
  </r>
  <r>
    <s v="651 - Santa Barbara City College"/>
    <s v="Office"/>
    <x v="34"/>
    <s v="SS-110-E"/>
    <m/>
    <x v="2"/>
    <n v="88"/>
    <n v="1"/>
    <m/>
    <s v="53"/>
    <s v="6210 Registrations, Transfers, Transcripts, Certificati"/>
    <s v="A"/>
  </r>
  <r>
    <s v="651 - Santa Barbara City College"/>
    <s v="Office Service"/>
    <x v="34"/>
    <s v="SS-110-F"/>
    <m/>
    <x v="2"/>
    <n v="95"/>
    <n v="2"/>
    <m/>
    <s v="53"/>
    <s v="6210 Registrations, Transfers, Transcripts, Certificati"/>
    <s v="A"/>
  </r>
  <r>
    <s v="651 - Santa Barbara City College"/>
    <s v="Office"/>
    <x v="34"/>
    <s v="SS-110-G"/>
    <m/>
    <x v="2"/>
    <n v="96"/>
    <n v="1"/>
    <m/>
    <s v="53"/>
    <s v="6210 Registrations, Transfers, Transcripts, Certificati"/>
    <s v="A"/>
  </r>
  <r>
    <s v="651 - Santa Barbara City College"/>
    <s v="Office"/>
    <x v="34"/>
    <s v="SS-110-H"/>
    <m/>
    <x v="2"/>
    <n v="90"/>
    <n v="1"/>
    <m/>
    <s v="53"/>
    <s v="6210 Registrations, Transfers, Transcripts, Certificati"/>
    <s v="A"/>
  </r>
  <r>
    <s v="651 - Santa Barbara City College"/>
    <s v="Office"/>
    <x v="34"/>
    <s v="SS-111"/>
    <m/>
    <x v="2"/>
    <n v="164"/>
    <n v="1"/>
    <m/>
    <s v="53"/>
    <s v="6210 Registrations, Transfers, Transcripts, Certificati"/>
    <s v="A"/>
  </r>
  <r>
    <s v="651 - Santa Barbara City College"/>
    <s v="Office"/>
    <x v="34"/>
    <s v="SS-111-A"/>
    <m/>
    <x v="12"/>
    <n v="105"/>
    <n v="1"/>
    <m/>
    <s v="66"/>
    <s v="6210 Registrations, Transfers, Transcripts, Certificati"/>
    <s v="A"/>
  </r>
  <r>
    <s v="651 - Santa Barbara City College"/>
    <s v="Office"/>
    <x v="34"/>
    <s v="SS-120"/>
    <m/>
    <x v="2"/>
    <n v="265"/>
    <n v="3"/>
    <m/>
    <s v="53"/>
    <s v="6310 Counseling Services"/>
    <s v="A"/>
  </r>
  <r>
    <s v="651 - Santa Barbara City College"/>
    <s v="Office"/>
    <x v="34"/>
    <s v="SS-121"/>
    <m/>
    <x v="2"/>
    <n v="78"/>
    <n v="1"/>
    <m/>
    <s v="53"/>
    <s v="6310 Counseling Services"/>
    <s v="A"/>
  </r>
  <r>
    <s v="651 - Santa Barbara City College"/>
    <s v="Office"/>
    <x v="34"/>
    <s v="SS-122"/>
    <m/>
    <x v="2"/>
    <n v="73"/>
    <n v="1"/>
    <m/>
    <s v="53"/>
    <s v="6310 Counseling Services"/>
    <s v="A"/>
  </r>
  <r>
    <s v="651 - Santa Barbara City College"/>
    <s v="Office"/>
    <x v="34"/>
    <s v="SS-123"/>
    <m/>
    <x v="2"/>
    <n v="75"/>
    <n v="1"/>
    <m/>
    <s v="53"/>
    <s v="6310 Counseling Services"/>
    <s v="A"/>
  </r>
  <r>
    <s v="651 - Santa Barbara City College"/>
    <s v="Office"/>
    <x v="34"/>
    <s v="SS-124"/>
    <m/>
    <x v="2"/>
    <n v="79"/>
    <n v="1"/>
    <m/>
    <s v="53"/>
    <s v="6310 Counseling Services"/>
    <s v="A"/>
  </r>
  <r>
    <s v="651 - Santa Barbara City College"/>
    <s v="Office"/>
    <x v="34"/>
    <s v="SS-125"/>
    <m/>
    <x v="2"/>
    <n v="75"/>
    <n v="1"/>
    <m/>
    <s v="53"/>
    <s v="6310 Counseling Services"/>
    <s v="A"/>
  </r>
  <r>
    <s v="651 - Santa Barbara City College"/>
    <s v="Office"/>
    <x v="34"/>
    <s v="SS-126"/>
    <m/>
    <x v="2"/>
    <n v="78"/>
    <n v="1"/>
    <m/>
    <s v="53"/>
    <s v="6310 Counseling Services"/>
    <s v="A"/>
  </r>
  <r>
    <s v="651 - Santa Barbara City College"/>
    <s v="Office"/>
    <x v="34"/>
    <s v="SS-127"/>
    <m/>
    <x v="2"/>
    <n v="74"/>
    <n v="1"/>
    <m/>
    <s v="53"/>
    <s v="6310 Counseling Services"/>
    <s v="A"/>
  </r>
  <r>
    <s v="651 - Santa Barbara City College"/>
    <s v="Office"/>
    <x v="34"/>
    <s v="SS-128"/>
    <m/>
    <x v="2"/>
    <n v="74"/>
    <n v="1"/>
    <m/>
    <s v="53"/>
    <s v="6310 Counseling Services"/>
    <s v="A"/>
  </r>
  <r>
    <s v="651 - Santa Barbara City College"/>
    <s v="Office Service"/>
    <x v="34"/>
    <s v="SS-129"/>
    <m/>
    <x v="2"/>
    <n v="145"/>
    <n v="3"/>
    <m/>
    <s v="53"/>
    <s v="6310 Counseling Services"/>
    <s v="A"/>
  </r>
  <r>
    <s v="651 - Santa Barbara City College"/>
    <s v="Office"/>
    <x v="34"/>
    <s v="SS-130"/>
    <m/>
    <x v="2"/>
    <n v="103"/>
    <n v="1"/>
    <m/>
    <s v="53"/>
    <s v="6310 Counseling Services"/>
    <s v="A"/>
  </r>
  <r>
    <s v="651 - Santa Barbara City College"/>
    <s v="Office"/>
    <x v="34"/>
    <s v="SS-131"/>
    <m/>
    <x v="2"/>
    <n v="88"/>
    <n v="1"/>
    <m/>
    <s v="53"/>
    <s v="6310 Counseling Services"/>
    <s v="A"/>
  </r>
  <r>
    <s v="651 - Santa Barbara City College"/>
    <s v="Office"/>
    <x v="34"/>
    <s v="SS-132"/>
    <m/>
    <x v="2"/>
    <n v="123"/>
    <n v="1"/>
    <m/>
    <s v="53"/>
    <s v="6310 Counseling Services"/>
    <s v="A"/>
  </r>
  <r>
    <s v="651 - Santa Barbara City College"/>
    <s v="Office"/>
    <x v="34"/>
    <s v="SS-133"/>
    <m/>
    <x v="2"/>
    <n v="80"/>
    <n v="1"/>
    <m/>
    <s v="53"/>
    <s v="6310 Counseling Services"/>
    <s v="A"/>
  </r>
  <r>
    <s v="651 - Santa Barbara City College"/>
    <s v="Office"/>
    <x v="34"/>
    <s v="SS-134"/>
    <m/>
    <x v="2"/>
    <n v="80"/>
    <n v="1"/>
    <m/>
    <s v="53"/>
    <s v="6310 Counseling Services"/>
    <s v="A"/>
  </r>
  <r>
    <s v="651 - Santa Barbara City College"/>
    <s v="Office"/>
    <x v="34"/>
    <s v="SS-134-A"/>
    <m/>
    <x v="2"/>
    <n v="80"/>
    <n v="1"/>
    <m/>
    <s v="53"/>
    <s v="6310 Counseling Services"/>
    <s v="A"/>
  </r>
  <r>
    <s v="651 - Santa Barbara City College"/>
    <s v="Office"/>
    <x v="34"/>
    <s v="SS-135"/>
    <m/>
    <x v="2"/>
    <n v="88"/>
    <n v="1"/>
    <m/>
    <s v="53"/>
    <s v="6310 Counseling Services"/>
    <s v="A"/>
  </r>
  <r>
    <s v="651 - Santa Barbara City College"/>
    <s v="Office"/>
    <x v="34"/>
    <s v="SS-136"/>
    <m/>
    <x v="2"/>
    <n v="63"/>
    <n v="1"/>
    <m/>
    <s v="53"/>
    <s v="6310 Counseling Services"/>
    <s v="A"/>
  </r>
  <r>
    <s v="651 - Santa Barbara City College"/>
    <s v="Office"/>
    <x v="34"/>
    <s v="SS-137"/>
    <m/>
    <x v="2"/>
    <n v="72"/>
    <n v="1"/>
    <m/>
    <s v="53"/>
    <s v="6310 Counseling Services"/>
    <s v="A"/>
  </r>
  <r>
    <s v="651 - Santa Barbara City College"/>
    <s v="Office Service"/>
    <x v="34"/>
    <s v="SS-137-A"/>
    <m/>
    <x v="1"/>
    <n v="135"/>
    <n v="0"/>
    <m/>
    <s v="53"/>
    <s v="6310 Counseling Services"/>
    <s v="A"/>
  </r>
  <r>
    <s v="651 - Santa Barbara City College"/>
    <s v="Office"/>
    <x v="34"/>
    <s v="SS-138"/>
    <m/>
    <x v="2"/>
    <n v="71"/>
    <n v="1"/>
    <m/>
    <s v="53"/>
    <s v="6310 Counseling Services"/>
    <s v="A"/>
  </r>
  <r>
    <s v="651 - Santa Barbara City College"/>
    <s v="Office"/>
    <x v="34"/>
    <s v="SS-139-A"/>
    <m/>
    <x v="2"/>
    <n v="74"/>
    <n v="1"/>
    <m/>
    <s v="53"/>
    <s v="6310 Counseling Services"/>
    <s v="A"/>
  </r>
  <r>
    <s v="651 - Santa Barbara City College"/>
    <s v="Office"/>
    <x v="34"/>
    <s v="SS-140"/>
    <m/>
    <x v="12"/>
    <n v="662"/>
    <n v="20"/>
    <m/>
    <s v="53"/>
    <s v="6310 Counseling Services"/>
    <s v="A"/>
  </r>
  <r>
    <s v="651 - Santa Barbara City College"/>
    <s v="Office"/>
    <x v="34"/>
    <s v="SS-141"/>
    <m/>
    <x v="2"/>
    <n v="76"/>
    <n v="1"/>
    <m/>
    <s v="53"/>
    <s v="6310 Counseling Services"/>
    <s v="A"/>
  </r>
  <r>
    <s v="651 - Santa Barbara City College"/>
    <s v="Office"/>
    <x v="34"/>
    <s v="SS-142"/>
    <m/>
    <x v="2"/>
    <n v="81"/>
    <n v="1"/>
    <m/>
    <s v="53"/>
    <s v="6310 Counseling Services"/>
    <s v="A"/>
  </r>
  <r>
    <s v="651 - Santa Barbara City College"/>
    <s v="Office"/>
    <x v="34"/>
    <s v="SS-143"/>
    <m/>
    <x v="2"/>
    <n v="76"/>
    <n v="1"/>
    <m/>
    <s v="53"/>
    <s v="6310 Counseling Services"/>
    <s v="A"/>
  </r>
  <r>
    <s v="651 - Santa Barbara City College"/>
    <s v="Read/Study"/>
    <x v="34"/>
    <s v="SS-144"/>
    <m/>
    <x v="12"/>
    <n v="132"/>
    <n v="6"/>
    <m/>
    <s v="53"/>
    <s v="6310 Counseling Services"/>
    <s v="A"/>
  </r>
  <r>
    <s v="651 - Santa Barbara City College"/>
    <s v="Office"/>
    <x v="34"/>
    <s v="SS-145"/>
    <m/>
    <x v="2"/>
    <n v="79"/>
    <n v="1"/>
    <m/>
    <s v="53"/>
    <s v="6310 Counseling Services"/>
    <s v="A"/>
  </r>
  <r>
    <s v="651 - Santa Barbara City College"/>
    <s v="Office"/>
    <x v="34"/>
    <s v="SS-146"/>
    <m/>
    <x v="2"/>
    <n v="78"/>
    <n v="1"/>
    <m/>
    <s v="53"/>
    <s v="6310 Counseling Services"/>
    <s v="A"/>
  </r>
  <r>
    <s v="651 - Santa Barbara City College"/>
    <s v="Office"/>
    <x v="34"/>
    <s v="SS-147"/>
    <m/>
    <x v="2"/>
    <n v="74"/>
    <n v="1"/>
    <m/>
    <s v="53"/>
    <s v="6310 Counseling Services"/>
    <s v="A"/>
  </r>
  <r>
    <s v="651 - Santa Barbara City College"/>
    <s v="Office Service"/>
    <x v="34"/>
    <s v="SS-148"/>
    <m/>
    <x v="1"/>
    <n v="57"/>
    <n v="0"/>
    <m/>
    <s v="53"/>
    <s v="6310 Counseling Services"/>
    <s v="A"/>
  </r>
  <r>
    <s v="651 - Santa Barbara City College"/>
    <s v="Data"/>
    <x v="34"/>
    <s v="SS-149"/>
    <m/>
    <x v="4"/>
    <n v="47"/>
    <n v="0"/>
    <m/>
    <s v="44"/>
    <s v="6780 Management Information Services"/>
    <s v="A"/>
  </r>
  <r>
    <s v="651 - Santa Barbara City College"/>
    <s v="Office"/>
    <x v="34"/>
    <s v="SS-150"/>
    <m/>
    <x v="2"/>
    <n v="226"/>
    <n v="3"/>
    <m/>
    <s v="62"/>
    <s v="6230 Admissions Activities"/>
    <s v="A"/>
  </r>
  <r>
    <s v="651 - Santa Barbara City College"/>
    <s v="Office"/>
    <x v="34"/>
    <s v="SS-160"/>
    <m/>
    <x v="2"/>
    <n v="412"/>
    <n v="3"/>
    <m/>
    <s v="55"/>
    <s v="6420 Disabled Students Programs and Services (DSPS)"/>
    <s v="A"/>
  </r>
  <r>
    <s v="651 - Santa Barbara City College"/>
    <s v="Office"/>
    <x v="34"/>
    <s v="SS-160-A"/>
    <m/>
    <x v="2"/>
    <n v="86"/>
    <n v="1"/>
    <m/>
    <s v="55"/>
    <s v="6420 Disabled Students Programs and Services (DSPS)"/>
    <s v="A"/>
  </r>
  <r>
    <s v="651 - Santa Barbara City College"/>
    <s v="Office"/>
    <x v="34"/>
    <s v="SS-160-B"/>
    <m/>
    <x v="2"/>
    <n v="73"/>
    <n v="1"/>
    <m/>
    <s v="55"/>
    <s v="6420 Disabled Students Programs and Services (DSPS)"/>
    <s v="A"/>
  </r>
  <r>
    <s v="651 - Santa Barbara City College"/>
    <s v="Office"/>
    <x v="34"/>
    <s v="SS-160-C"/>
    <m/>
    <x v="2"/>
    <n v="73"/>
    <n v="1"/>
    <m/>
    <s v="55"/>
    <s v="6420 Disabled Students Programs and Services (DSPS)"/>
    <s v="A"/>
  </r>
  <r>
    <s v="651 - Santa Barbara City College"/>
    <s v="Office"/>
    <x v="34"/>
    <s v="SS-160-D"/>
    <m/>
    <x v="2"/>
    <n v="73"/>
    <n v="1"/>
    <m/>
    <s v="55"/>
    <s v="6420 Disabled Students Programs and Services (DSPS)"/>
    <s v="A"/>
  </r>
  <r>
    <s v="651 - Santa Barbara City College"/>
    <s v="Assessment and Testing"/>
    <x v="34"/>
    <s v="SS-162"/>
    <m/>
    <x v="15"/>
    <n v="715"/>
    <n v="30"/>
    <m/>
    <s v="11"/>
    <s v="0099 General Assignment"/>
    <s v="A"/>
  </r>
  <r>
    <s v="651 - Santa Barbara City College"/>
    <s v="Office Service"/>
    <x v="34"/>
    <s v="SS-164"/>
    <m/>
    <x v="1"/>
    <n v="77"/>
    <n v="0"/>
    <m/>
    <s v="55"/>
    <s v="6420 Disabled Students Programs and Services (DSPS)"/>
    <s v="A"/>
  </r>
  <r>
    <s v="651 - Santa Barbara City College"/>
    <s v="Office Service"/>
    <x v="34"/>
    <s v="SS-165"/>
    <m/>
    <x v="1"/>
    <n v="78"/>
    <n v="0"/>
    <m/>
    <s v="55"/>
    <s v="6420 Disabled Students Programs and Services (DSPS)"/>
    <s v="A"/>
  </r>
  <r>
    <s v="651 - Santa Barbara City College"/>
    <s v="Office"/>
    <x v="34"/>
    <s v="SS-171"/>
    <m/>
    <x v="2"/>
    <n v="130"/>
    <n v="1"/>
    <m/>
    <s v="55"/>
    <s v="6440 Health Services"/>
    <s v="A"/>
  </r>
  <r>
    <s v="651 - Santa Barbara City College"/>
    <s v="Office"/>
    <x v="34"/>
    <s v="SS-172"/>
    <m/>
    <x v="2"/>
    <n v="89"/>
    <n v="1"/>
    <m/>
    <s v="55"/>
    <s v="6440 Health Services"/>
    <s v="A"/>
  </r>
  <r>
    <s v="651 - Santa Barbara City College"/>
    <s v="Office"/>
    <x v="34"/>
    <s v="SS-173"/>
    <m/>
    <x v="2"/>
    <n v="86"/>
    <n v="1"/>
    <m/>
    <s v="55"/>
    <s v="6440 Health Services"/>
    <s v="A"/>
  </r>
  <r>
    <s v="651 - Santa Barbara City College"/>
    <s v="Office"/>
    <x v="34"/>
    <s v="SS-174"/>
    <m/>
    <x v="2"/>
    <n v="101"/>
    <n v="1"/>
    <m/>
    <s v="55"/>
    <s v="6440 Health Services"/>
    <s v="A"/>
  </r>
  <r>
    <s v="651 - Santa Barbara City College"/>
    <s v="Office"/>
    <x v="34"/>
    <s v="SS-175"/>
    <m/>
    <x v="2"/>
    <n v="115"/>
    <n v="1"/>
    <m/>
    <s v="55"/>
    <s v="6440 Health Services"/>
    <s v="A"/>
  </r>
  <r>
    <s v="651 - Santa Barbara City College"/>
    <s v="Treatment"/>
    <x v="34"/>
    <s v="SS-175-A"/>
    <m/>
    <x v="38"/>
    <n v="97"/>
    <n v="1"/>
    <m/>
    <s v="55"/>
    <s v="6440 Health Services"/>
    <s v="A"/>
  </r>
  <r>
    <s v="651 - Santa Barbara City College"/>
    <s v="Office Service"/>
    <x v="34"/>
    <s v="SS-175-B"/>
    <m/>
    <x v="1"/>
    <n v="249"/>
    <n v="0"/>
    <m/>
    <s v="55"/>
    <s v="6440 Health Services"/>
    <s v="A"/>
  </r>
  <r>
    <s v="651 - Santa Barbara City College"/>
    <s v="Treatment"/>
    <x v="34"/>
    <s v="SS-176"/>
    <m/>
    <x v="38"/>
    <n v="85"/>
    <n v="1"/>
    <m/>
    <s v="55"/>
    <s v="6440 Health Services"/>
    <s v="A"/>
  </r>
  <r>
    <s v="651 - Santa Barbara City College"/>
    <s v="Storage"/>
    <x v="34"/>
    <s v="SS-177-A"/>
    <m/>
    <x v="2"/>
    <n v="28"/>
    <n v="1"/>
    <m/>
    <s v="55"/>
    <s v="6440 Health Services"/>
    <s v="A"/>
  </r>
  <r>
    <s v="651 - Santa Barbara City College"/>
    <s v="Treatment"/>
    <x v="34"/>
    <s v="SS-178"/>
    <m/>
    <x v="38"/>
    <n v="68"/>
    <n v="1"/>
    <m/>
    <s v="55"/>
    <s v="6440 Health Services"/>
    <s v="A"/>
  </r>
  <r>
    <s v="651 - Santa Barbara City College"/>
    <s v="Waiting"/>
    <x v="34"/>
    <s v="SS-179"/>
    <m/>
    <x v="39"/>
    <n v="362"/>
    <n v="8"/>
    <m/>
    <s v="55"/>
    <s v="6440 Health Services"/>
    <s v="A"/>
  </r>
  <r>
    <s v="651 - Santa Barbara City College"/>
    <s v="Storage"/>
    <x v="34"/>
    <s v="SS-202"/>
    <m/>
    <x v="1"/>
    <n v="22"/>
    <n v="0"/>
    <m/>
    <s v="55"/>
    <s v="6450 Student Personnel Administration"/>
    <s v="A"/>
  </r>
  <r>
    <s v="651 - Santa Barbara City College"/>
    <s v="Office"/>
    <x v="34"/>
    <s v="SS-210"/>
    <m/>
    <x v="2"/>
    <n v="126"/>
    <n v="2"/>
    <m/>
    <s v="54"/>
    <s v="6460 Financial Aid"/>
    <s v="A"/>
  </r>
  <r>
    <s v="651 - Santa Barbara City College"/>
    <s v="Office"/>
    <x v="34"/>
    <s v="SS-211"/>
    <m/>
    <x v="2"/>
    <n v="87"/>
    <n v="1"/>
    <m/>
    <s v="54"/>
    <s v="6460 Financial Aid"/>
    <s v="A"/>
  </r>
  <r>
    <s v="651 - Santa Barbara City College"/>
    <s v="Office"/>
    <x v="34"/>
    <s v="SS-212"/>
    <m/>
    <x v="2"/>
    <n v="147"/>
    <n v="1"/>
    <m/>
    <s v="54"/>
    <s v="6460 Financial Aid"/>
    <s v="A"/>
  </r>
  <r>
    <s v="651 - Santa Barbara City College"/>
    <s v="Office"/>
    <x v="34"/>
    <s v="SS-213"/>
    <m/>
    <x v="2"/>
    <n v="123"/>
    <n v="1"/>
    <m/>
    <s v="54"/>
    <s v="6460 Financial Aid"/>
    <s v="A"/>
  </r>
  <r>
    <s v="651 - Santa Barbara City College"/>
    <s v="Office"/>
    <x v="34"/>
    <s v="SS-214"/>
    <m/>
    <x v="2"/>
    <n v="127"/>
    <n v="1"/>
    <m/>
    <s v="54"/>
    <s v="6460 Financial Aid"/>
    <s v="A"/>
  </r>
  <r>
    <s v="651 - Santa Barbara City College"/>
    <s v="Office"/>
    <x v="34"/>
    <s v="SS-215"/>
    <m/>
    <x v="2"/>
    <n v="126"/>
    <n v="1"/>
    <m/>
    <s v="54"/>
    <s v="6460 Financial Aid"/>
    <s v="A"/>
  </r>
  <r>
    <s v="651 - Santa Barbara City College"/>
    <s v="Office"/>
    <x v="34"/>
    <s v="SS-216"/>
    <m/>
    <x v="2"/>
    <n v="69"/>
    <n v="1"/>
    <m/>
    <s v="54"/>
    <s v="6460 Financial Aid"/>
    <s v="A"/>
  </r>
  <r>
    <s v="651 - Santa Barbara City College"/>
    <s v="Office Service"/>
    <x v="34"/>
    <s v="SS-217"/>
    <m/>
    <x v="1"/>
    <n v="106"/>
    <n v="0"/>
    <m/>
    <s v="54"/>
    <s v="6460 Financial Aid"/>
    <s v="A"/>
  </r>
  <r>
    <s v="651 - Santa Barbara City College"/>
    <s v="Office Service"/>
    <x v="34"/>
    <s v="SS-217-A"/>
    <m/>
    <x v="1"/>
    <n v="60"/>
    <n v="0"/>
    <m/>
    <s v="54"/>
    <s v="6460 Financial Aid"/>
    <s v="A"/>
  </r>
  <r>
    <s v="651 - Santa Barbara City College"/>
    <s v="Lounge"/>
    <x v="34"/>
    <s v="SS-220"/>
    <m/>
    <x v="8"/>
    <n v="624"/>
    <n v="37"/>
    <m/>
    <s v="55"/>
    <s v="6750 Staff Development"/>
    <s v="A"/>
  </r>
  <r>
    <s v="651 - Santa Barbara City College"/>
    <s v="Offices"/>
    <x v="34"/>
    <s v="SS-230"/>
    <m/>
    <x v="2"/>
    <n v="696"/>
    <n v="3"/>
    <m/>
    <s v="63"/>
    <s v="6791 General Administration Services"/>
    <s v="A"/>
  </r>
  <r>
    <s v="651 - Santa Barbara City College"/>
    <s v="Office"/>
    <x v="34"/>
    <s v="SS-230-A"/>
    <m/>
    <x v="2"/>
    <n v="98"/>
    <n v="1"/>
    <m/>
    <s v="63"/>
    <s v="6791 General Administration Services"/>
    <s v="A"/>
  </r>
  <r>
    <s v="651 - Santa Barbara City College"/>
    <s v="Office"/>
    <x v="34"/>
    <s v="SS-230-B"/>
    <m/>
    <x v="2"/>
    <n v="205"/>
    <n v="6"/>
    <m/>
    <s v="63"/>
    <s v="6791 General Administration Services"/>
    <s v="A"/>
  </r>
  <r>
    <s v="651 - Santa Barbara City College"/>
    <s v="Office"/>
    <x v="34"/>
    <s v="SS-230-C"/>
    <m/>
    <x v="2"/>
    <n v="146"/>
    <n v="2"/>
    <m/>
    <s v="63"/>
    <s v="6791 General Administration Services"/>
    <s v="A"/>
  </r>
  <r>
    <s v="651 - Santa Barbara City College"/>
    <s v="Office"/>
    <x v="34"/>
    <s v="SS-230-D"/>
    <m/>
    <x v="2"/>
    <n v="146"/>
    <n v="1"/>
    <m/>
    <s v="63"/>
    <s v="6791 General Administration Services"/>
    <s v="A"/>
  </r>
  <r>
    <s v="651 - Santa Barbara City College"/>
    <s v="Office"/>
    <x v="34"/>
    <s v="SS-230-E"/>
    <m/>
    <x v="2"/>
    <n v="146"/>
    <n v="1"/>
    <m/>
    <s v="63"/>
    <s v="6791 General Administration Services"/>
    <s v="A"/>
  </r>
  <r>
    <s v="651 - Santa Barbara City College"/>
    <s v="Office Service"/>
    <x v="34"/>
    <s v="SS-230-F"/>
    <m/>
    <x v="1"/>
    <n v="141"/>
    <n v="0"/>
    <m/>
    <s v="63"/>
    <s v="6791 General Administration Services"/>
    <s v="A"/>
  </r>
  <r>
    <s v="651 - Santa Barbara City College"/>
    <m/>
    <x v="34"/>
    <s v="SS-230-G"/>
    <m/>
    <x v="1"/>
    <n v="141"/>
    <n v="0"/>
    <m/>
    <s v="63"/>
    <s v="6791 General Administration Services"/>
    <s v="A"/>
  </r>
  <r>
    <s v="651 - Santa Barbara City College"/>
    <s v="Office Services"/>
    <x v="34"/>
    <s v="SS-240"/>
    <m/>
    <x v="1"/>
    <n v="176"/>
    <n v="0"/>
    <m/>
    <s v="53"/>
    <s v="6450 Student Personnel Administration"/>
    <s v="A"/>
  </r>
  <r>
    <s v="651 - Santa Barbara City College"/>
    <s v="Office"/>
    <x v="34"/>
    <s v="SS-240-A"/>
    <m/>
    <x v="2"/>
    <n v="98"/>
    <n v="1"/>
    <m/>
    <s v="53"/>
    <s v="6450 Student Personnel Administration"/>
    <s v="A"/>
  </r>
  <r>
    <s v="651 - Santa Barbara City College"/>
    <s v="Office"/>
    <x v="34"/>
    <s v="SS-240-B"/>
    <m/>
    <x v="2"/>
    <n v="152"/>
    <n v="1"/>
    <m/>
    <s v="53"/>
    <s v="6450 Student Personnel Administration"/>
    <s v="A"/>
  </r>
  <r>
    <s v="651 - Santa Barbara City College"/>
    <s v="Office"/>
    <x v="34"/>
    <s v="SS-240-C"/>
    <m/>
    <x v="2"/>
    <n v="176"/>
    <n v="1"/>
    <m/>
    <s v="53"/>
    <s v="6450 Student Personnel Administration"/>
    <s v="A"/>
  </r>
  <r>
    <s v="651 - Santa Barbara City College"/>
    <s v="Office"/>
    <x v="34"/>
    <s v="SS-240-D"/>
    <m/>
    <x v="2"/>
    <n v="105"/>
    <n v="1"/>
    <m/>
    <s v="53"/>
    <s v="6450 Student Personnel Administration"/>
    <s v="A"/>
  </r>
  <r>
    <s v="651 - Santa Barbara City College"/>
    <s v="Computer Lab"/>
    <x v="34"/>
    <s v="SS-240-E"/>
    <m/>
    <x v="5"/>
    <n v="304"/>
    <n v="12"/>
    <m/>
    <s v="53"/>
    <s v="6450 Student Personnel Administration"/>
    <s v="A"/>
  </r>
  <r>
    <s v="651 - Santa Barbara City College"/>
    <s v="Office"/>
    <x v="34"/>
    <s v="SS-240-F"/>
    <m/>
    <x v="2"/>
    <n v="105"/>
    <n v="1"/>
    <m/>
    <s v="53"/>
    <s v="6310 Counseling Services"/>
    <s v="A"/>
  </r>
  <r>
    <s v="651 - Santa Barbara City College"/>
    <s v="Office"/>
    <x v="34"/>
    <s v="SS-240-G"/>
    <m/>
    <x v="2"/>
    <n v="140"/>
    <n v="1"/>
    <m/>
    <s v="53"/>
    <s v="6310 Counseling Services"/>
    <s v="A"/>
  </r>
  <r>
    <s v="651 - Santa Barbara City College"/>
    <s v="Office Service"/>
    <x v="34"/>
    <s v="SS-240-H"/>
    <m/>
    <x v="1"/>
    <n v="116"/>
    <n v="0"/>
    <m/>
    <s v="53"/>
    <s v="6450 Student Personnel Administration"/>
    <s v="A"/>
  </r>
  <r>
    <s v="651 - Santa Barbara City College"/>
    <s v="Office"/>
    <x v="34"/>
    <s v="SS-240-J"/>
    <m/>
    <x v="2"/>
    <n v="90"/>
    <n v="2"/>
    <m/>
    <s v="53"/>
    <s v="6310 Counseling Services"/>
    <s v="A"/>
  </r>
  <r>
    <s v="651 - Santa Barbara City College"/>
    <s v="Office"/>
    <x v="34"/>
    <s v="SS-240-K"/>
    <m/>
    <x v="2"/>
    <n v="102"/>
    <n v="1"/>
    <m/>
    <s v="53"/>
    <s v="7010 Auxiliary Classes"/>
    <s v="A"/>
  </r>
  <r>
    <s v="651 - Santa Barbara City College"/>
    <s v="Office"/>
    <x v="34"/>
    <s v="SS-240-L"/>
    <m/>
    <x v="2"/>
    <n v="102"/>
    <n v="1"/>
    <m/>
    <s v="53"/>
    <s v="7010 Auxiliary Classes"/>
    <s v="A"/>
  </r>
  <r>
    <s v="651 - Santa Barbara City College"/>
    <s v="Office"/>
    <x v="34"/>
    <s v="SS-240-M"/>
    <m/>
    <x v="2"/>
    <n v="90"/>
    <n v="1"/>
    <m/>
    <s v="53"/>
    <s v="7010 Auxiliary Classes"/>
    <s v="A"/>
  </r>
  <r>
    <s v="651 - Santa Barbara City College"/>
    <s v="Computer Lab"/>
    <x v="34"/>
    <s v="SS-242"/>
    <m/>
    <x v="12"/>
    <n v="452"/>
    <n v="18"/>
    <m/>
    <s v="53"/>
    <s v="6110 Learning Center (Learning Resource Center)"/>
    <s v="A"/>
  </r>
  <r>
    <s v="651 - Santa Barbara City College"/>
    <s v="Testing"/>
    <x v="34"/>
    <s v="SS-250"/>
    <m/>
    <x v="12"/>
    <n v="1005"/>
    <n v="34"/>
    <m/>
    <s v="55"/>
    <s v="6230 Admissions Activities"/>
    <s v="A"/>
  </r>
  <r>
    <s v="651 - Santa Barbara City College"/>
    <m/>
    <x v="34"/>
    <s v="SS-250-A"/>
    <m/>
    <x v="31"/>
    <n v="27"/>
    <n v="0"/>
    <m/>
    <s v="55"/>
    <s v="6230 Admissions Activities"/>
    <s v="A"/>
  </r>
  <r>
    <s v="651 - Santa Barbara City College"/>
    <s v="Service"/>
    <x v="34"/>
    <s v="SS-250-B"/>
    <m/>
    <x v="31"/>
    <n v="70"/>
    <n v="0"/>
    <m/>
    <s v="55"/>
    <s v="6230 Admissions Activities"/>
    <s v="A"/>
  </r>
  <r>
    <s v="651 - Santa Barbara City College"/>
    <s v="Office"/>
    <x v="34"/>
    <s v="SS-251"/>
    <m/>
    <x v="2"/>
    <n v="244"/>
    <n v="2"/>
    <m/>
    <s v="53"/>
    <s v="6110 Learning Center (Learning Resource Center)"/>
    <s v="A"/>
  </r>
  <r>
    <s v="651 - Santa Barbara City College"/>
    <s v="Office"/>
    <x v="34"/>
    <s v="SS-260"/>
    <m/>
    <x v="2"/>
    <n v="123"/>
    <n v="1"/>
    <m/>
    <s v="53"/>
    <s v="6450 Student Personnel Administration"/>
    <s v="A"/>
  </r>
  <r>
    <s v="651 - Santa Barbara City College"/>
    <s v="Office"/>
    <x v="34"/>
    <s v="SS-260-A"/>
    <m/>
    <x v="2"/>
    <n v="160"/>
    <n v="1"/>
    <m/>
    <s v="53"/>
    <s v="6450 Student Personnel Administration"/>
    <s v="A"/>
  </r>
  <r>
    <s v="651 - Santa Barbara City College"/>
    <s v="Office"/>
    <x v="34"/>
    <s v="SS-270"/>
    <m/>
    <x v="1"/>
    <n v="139"/>
    <n v="0"/>
    <m/>
    <s v="54"/>
    <s v="6420 Disabled Students Programs and Services (DSPS)"/>
    <s v="A"/>
  </r>
  <r>
    <s v="651 - Santa Barbara City College"/>
    <s v="Office"/>
    <x v="34"/>
    <s v="SS-270-A"/>
    <m/>
    <x v="2"/>
    <n v="82"/>
    <n v="1"/>
    <m/>
    <s v="54"/>
    <s v="6420 Disabled Students Programs and Services (DSPS)"/>
    <s v="A"/>
  </r>
  <r>
    <s v="651 - Santa Barbara City College"/>
    <s v="Office"/>
    <x v="34"/>
    <s v="SS-270-B"/>
    <m/>
    <x v="2"/>
    <n v="90"/>
    <n v="1"/>
    <m/>
    <s v="54"/>
    <s v="6420 Disabled Students Programs and Services (DSPS)"/>
    <s v="A"/>
  </r>
  <r>
    <s v="651 - Santa Barbara City College"/>
    <s v="Office"/>
    <x v="34"/>
    <s v="SS-270-C"/>
    <m/>
    <x v="2"/>
    <n v="89"/>
    <n v="1"/>
    <m/>
    <s v="54"/>
    <s v="6420 Disabled Students Programs and Services (DSPS)"/>
    <s v="A"/>
  </r>
  <r>
    <s v="651 - Santa Barbara City College"/>
    <s v="Office"/>
    <x v="34"/>
    <s v="SS-270-D"/>
    <m/>
    <x v="1"/>
    <n v="52"/>
    <n v="0"/>
    <m/>
    <s v="54"/>
    <s v="6420 Disabled Students Programs and Services (DSPS)"/>
    <s v="A"/>
  </r>
  <r>
    <s v="651 - Santa Barbara City College"/>
    <s v="Computer Lab"/>
    <x v="34"/>
    <s v="SS-272"/>
    <m/>
    <x v="12"/>
    <n v="368"/>
    <n v="16"/>
    <m/>
    <s v="54"/>
    <s v="6420 Disabled Students Programs and Services (DSPS)"/>
    <s v="A"/>
  </r>
  <r>
    <s v="651 - Santa Barbara City College"/>
    <s v="Office"/>
    <x v="34"/>
    <s v="SS-280"/>
    <m/>
    <x v="2"/>
    <n v="151"/>
    <n v="4"/>
    <m/>
    <s v="53"/>
    <s v="6310 Counseling Services"/>
    <s v="A"/>
  </r>
  <r>
    <s v="651 - Santa Barbara City College"/>
    <s v="Office"/>
    <x v="34"/>
    <s v="SS-280-A"/>
    <m/>
    <x v="2"/>
    <n v="102"/>
    <n v="1"/>
    <m/>
    <s v="53"/>
    <s v="6310 Counseling Services"/>
    <s v="A"/>
  </r>
  <r>
    <s v="651 - Santa Barbara City College"/>
    <s v="Office"/>
    <x v="34"/>
    <s v="SS-280-B"/>
    <m/>
    <x v="2"/>
    <n v="81"/>
    <n v="1"/>
    <m/>
    <s v="53"/>
    <s v="6310 Counseling Services"/>
    <s v="A"/>
  </r>
  <r>
    <s v="651 - Santa Barbara City College"/>
    <s v="Conference"/>
    <x v="34"/>
    <s v="SS-280-C"/>
    <m/>
    <x v="5"/>
    <n v="105"/>
    <n v="5"/>
    <m/>
    <s v="53"/>
    <s v="6310 Counseling Services"/>
    <s v="A"/>
  </r>
  <r>
    <s v="651 - Santa Barbara City College"/>
    <s v="Office"/>
    <x v="34"/>
    <s v="SS-280-D"/>
    <m/>
    <x v="2"/>
    <n v="85"/>
    <n v="1"/>
    <m/>
    <s v="53"/>
    <s v="6310 Counseling Services"/>
    <s v="A"/>
  </r>
  <r>
    <s v="651 - Santa Barbara City College"/>
    <s v="Office"/>
    <x v="34"/>
    <s v="SS-282"/>
    <m/>
    <x v="12"/>
    <n v="853"/>
    <n v="30"/>
    <m/>
    <s v="53"/>
    <s v="6310 Counseling Services"/>
    <s v="A"/>
  </r>
  <r>
    <s v="651 - Santa Barbara City College"/>
    <s v="Bookstore"/>
    <x v="35"/>
    <s v="BS-101"/>
    <m/>
    <x v="40"/>
    <n v="3048"/>
    <n v="0"/>
    <m/>
    <s v="45"/>
    <s v="6910 Bookstore"/>
    <s v="A"/>
  </r>
  <r>
    <s v="651 - Santa Barbara City College"/>
    <s v="Bookstore Storage"/>
    <x v="35"/>
    <s v="BS-102"/>
    <m/>
    <x v="41"/>
    <n v="1870"/>
    <n v="0"/>
    <m/>
    <s v="45"/>
    <s v="6910 Bookstore"/>
    <s v="A"/>
  </r>
  <r>
    <s v="651 - Santa Barbara City College"/>
    <m/>
    <x v="35"/>
    <s v="BS-103"/>
    <m/>
    <x v="41"/>
    <n v="287"/>
    <n v="0"/>
    <m/>
    <s v="45"/>
    <s v="6910 Bookstore"/>
    <s v="A"/>
  </r>
  <r>
    <s v="651 - Santa Barbara City College"/>
    <m/>
    <x v="35"/>
    <s v="BS-105"/>
    <m/>
    <x v="41"/>
    <n v="310"/>
    <n v="0"/>
    <m/>
    <s v="45"/>
    <s v="6910 Bookstore"/>
    <s v="A"/>
  </r>
  <r>
    <s v="651 - Santa Barbara City College"/>
    <m/>
    <x v="35"/>
    <s v="BS-106"/>
    <m/>
    <x v="41"/>
    <n v="247"/>
    <n v="0"/>
    <m/>
    <s v="45"/>
    <s v="6910 Bookstore"/>
    <s v="A"/>
  </r>
  <r>
    <s v="651 - Santa Barbara City College"/>
    <s v="Bookstore Storage"/>
    <x v="35"/>
    <s v="BS-109"/>
    <m/>
    <x v="41"/>
    <n v="1288"/>
    <n v="0"/>
    <m/>
    <s v="45"/>
    <s v="6910 Bookstore"/>
    <s v="A"/>
  </r>
  <r>
    <s v="651 - Santa Barbara City College"/>
    <s v="Storage"/>
    <x v="35"/>
    <s v="BS-116"/>
    <m/>
    <x v="8"/>
    <n v="228"/>
    <n v="6"/>
    <m/>
    <s v="45"/>
    <s v="6910 Bookstore"/>
    <s v="A"/>
  </r>
  <r>
    <s v="651 - Santa Barbara City College"/>
    <s v="Bookstore"/>
    <x v="35"/>
    <s v="BS-201"/>
    <m/>
    <x v="40"/>
    <n v="5170"/>
    <n v="0"/>
    <m/>
    <s v="45"/>
    <s v="6910 Bookstore"/>
    <s v="A"/>
  </r>
  <r>
    <s v="651 - Santa Barbara City College"/>
    <s v="Cashier"/>
    <x v="35"/>
    <s v="BS-202"/>
    <m/>
    <x v="40"/>
    <n v="517"/>
    <n v="0"/>
    <m/>
    <s v="45"/>
    <s v="6910 Bookstore"/>
    <s v="A"/>
  </r>
  <r>
    <s v="651 - Santa Barbara City College"/>
    <s v="Office"/>
    <x v="35"/>
    <s v="BS-203"/>
    <m/>
    <x v="2"/>
    <n v="125"/>
    <n v="0"/>
    <m/>
    <s v="45"/>
    <s v="6910 Bookstore"/>
    <s v="A"/>
  </r>
  <r>
    <s v="651 - Santa Barbara City College"/>
    <s v="Office"/>
    <x v="35"/>
    <s v="BS-204"/>
    <m/>
    <x v="2"/>
    <n v="139"/>
    <n v="0"/>
    <m/>
    <s v="45"/>
    <s v="6910 Bookstore"/>
    <s v="A"/>
  </r>
  <r>
    <s v="651 - Santa Barbara City College"/>
    <m/>
    <x v="35"/>
    <s v="BS-205"/>
    <m/>
    <x v="41"/>
    <n v="212"/>
    <n v="0"/>
    <m/>
    <s v="45"/>
    <s v="6910 Bookstore"/>
    <s v="A"/>
  </r>
  <r>
    <s v="651 - Santa Barbara City College"/>
    <s v="Storage"/>
    <x v="35"/>
    <s v="BS-206"/>
    <m/>
    <x v="41"/>
    <n v="153"/>
    <n v="0"/>
    <m/>
    <s v="45"/>
    <s v="6910 Bookstore"/>
    <s v="A"/>
  </r>
  <r>
    <s v="651 - Santa Barbara City College"/>
    <s v="Loading Dock"/>
    <x v="35"/>
    <s v="BS-207"/>
    <m/>
    <x v="41"/>
    <n v="279"/>
    <n v="0"/>
    <m/>
    <s v="45"/>
    <s v="6910 Bookstore"/>
    <s v="A"/>
  </r>
  <r>
    <s v="651 - Santa Barbara City College"/>
    <s v="Storage"/>
    <x v="35"/>
    <s v="BS-208"/>
    <m/>
    <x v="41"/>
    <n v="623"/>
    <n v="0"/>
    <m/>
    <s v="45"/>
    <s v="6910 Bookstore"/>
    <s v="A"/>
  </r>
  <r>
    <s v="651 - Santa Barbara City College"/>
    <s v="Dressing Room"/>
    <x v="35"/>
    <s v="BS-209"/>
    <m/>
    <x v="41"/>
    <n v="55"/>
    <n v="0"/>
    <m/>
    <s v="45"/>
    <s v="6910 Bookstore"/>
    <s v="A"/>
  </r>
  <r>
    <s v="651 - Santa Barbara City College"/>
    <s v="Conf"/>
    <x v="35"/>
    <s v="BS-211"/>
    <m/>
    <x v="7"/>
    <n v="256"/>
    <n v="10"/>
    <m/>
    <s v="45"/>
    <s v="6910 Bookstore"/>
    <s v="A"/>
  </r>
  <r>
    <s v="651 - Santa Barbara City College"/>
    <s v="Storage"/>
    <x v="35"/>
    <s v="BS-212"/>
    <m/>
    <x v="2"/>
    <n v="191"/>
    <n v="2"/>
    <m/>
    <s v="45"/>
    <s v="6910 Bookstore"/>
    <s v="A"/>
  </r>
  <r>
    <s v="651 - Santa Barbara City College"/>
    <s v="Office"/>
    <x v="35"/>
    <s v="BS-213"/>
    <m/>
    <x v="2"/>
    <n v="146"/>
    <n v="1"/>
    <m/>
    <s v="45"/>
    <s v="6910 Bookstore"/>
    <s v="A"/>
  </r>
  <r>
    <s v="651 - Santa Barbara City College"/>
    <s v="Cafe Storage"/>
    <x v="35"/>
    <s v="BS-214"/>
    <m/>
    <x v="41"/>
    <n v="30"/>
    <n v="0"/>
    <m/>
    <s v="45"/>
    <s v="6910 Bookstore"/>
    <s v="A"/>
  </r>
  <r>
    <s v="651 - Santa Barbara City College"/>
    <s v="Cafe"/>
    <x v="35"/>
    <s v="BS-215"/>
    <m/>
    <x v="41"/>
    <n v="279"/>
    <n v="1"/>
    <m/>
    <s v="45"/>
    <s v="6910 Bookstore"/>
    <s v="A"/>
  </r>
  <r>
    <s v="651 - Santa Barbara City College"/>
    <m/>
    <x v="36"/>
    <s v="CA-104-C"/>
    <m/>
    <x v="0"/>
    <n v="305"/>
    <n v="0"/>
    <m/>
    <s v="12"/>
    <s v="1306 Nutrition, Foods, and Culinary Arts"/>
    <s v="A"/>
  </r>
  <r>
    <s v="651 - Santa Barbara City College"/>
    <s v="Cooler"/>
    <x v="36"/>
    <s v="CA-104-D"/>
    <m/>
    <x v="0"/>
    <n v="934"/>
    <n v="0"/>
    <m/>
    <s v="12"/>
    <s v="1306 Nutrition, Foods, and Culinary Arts"/>
    <s v="A"/>
  </r>
  <r>
    <s v="651 - Santa Barbara City College"/>
    <m/>
    <x v="36"/>
    <s v="CA-104-E"/>
    <m/>
    <x v="0"/>
    <n v="42"/>
    <n v="0"/>
    <m/>
    <s v="12"/>
    <s v="1306 Nutrition, Foods, and Culinary Arts"/>
    <s v="A"/>
  </r>
  <r>
    <s v="651 - Santa Barbara City College"/>
    <m/>
    <x v="36"/>
    <s v="CC-106"/>
    <m/>
    <x v="0"/>
    <n v="481"/>
    <n v="0"/>
    <m/>
    <s v="12"/>
    <s v="1306 Nutrition, Foods, and Culinary Arts"/>
    <s v="A"/>
  </r>
  <r>
    <s v="651 - Santa Barbara City College"/>
    <m/>
    <x v="36"/>
    <s v="CC-107"/>
    <m/>
    <x v="2"/>
    <n v="109"/>
    <n v="1"/>
    <m/>
    <s v="12"/>
    <s v="1306 Nutrition, Foods, and Culinary Arts"/>
    <s v="A"/>
  </r>
  <r>
    <s v="651 - Santa Barbara City College"/>
    <m/>
    <x v="36"/>
    <s v="CC-108-A"/>
    <m/>
    <x v="0"/>
    <n v="50"/>
    <n v="0"/>
    <m/>
    <s v="12"/>
    <s v="1306 Nutrition, Foods, and Culinary Arts"/>
    <s v="A"/>
  </r>
  <r>
    <s v="651 - Santa Barbara City College"/>
    <m/>
    <x v="36"/>
    <s v="CC-109"/>
    <m/>
    <x v="0"/>
    <n v="130"/>
    <n v="0"/>
    <m/>
    <s v="12"/>
    <s v="1306 Nutrition, Foods, and Culinary Arts"/>
    <s v="A"/>
  </r>
  <r>
    <s v="651 - Santa Barbara City College"/>
    <m/>
    <x v="36"/>
    <s v="CC-110"/>
    <m/>
    <x v="0"/>
    <n v="938"/>
    <n v="0"/>
    <m/>
    <s v="12"/>
    <s v="1306 Nutrition, Foods, and Culinary Arts"/>
    <s v="A"/>
  </r>
  <r>
    <s v="651 - Santa Barbara City College"/>
    <s v="Men's Locker Room"/>
    <x v="36"/>
    <s v="CC-113"/>
    <m/>
    <x v="0"/>
    <n v="1571"/>
    <n v="0"/>
    <m/>
    <s v="12"/>
    <s v="1306 Nutrition, Foods, and Culinary Arts"/>
    <s v="A"/>
  </r>
  <r>
    <s v="651 - Santa Barbara City College"/>
    <s v="Women's Locker Room"/>
    <x v="36"/>
    <s v="CC-115"/>
    <m/>
    <x v="0"/>
    <n v="320"/>
    <n v="0"/>
    <m/>
    <s v="12"/>
    <s v="1306 Nutrition, Foods, and Culinary Arts"/>
    <s v="A"/>
  </r>
  <r>
    <s v="651 - Santa Barbara City College"/>
    <m/>
    <x v="36"/>
    <s v="CC-116"/>
    <m/>
    <x v="1"/>
    <n v="194"/>
    <n v="0"/>
    <m/>
    <s v="12"/>
    <s v="1306 Nutrition, Foods, and Culinary Arts"/>
    <s v="A"/>
  </r>
  <r>
    <s v="651 - Santa Barbara City College"/>
    <s v="Office"/>
    <x v="36"/>
    <s v="CC-117"/>
    <m/>
    <x v="2"/>
    <n v="121"/>
    <n v="1"/>
    <m/>
    <s v="12"/>
    <s v="1306 Nutrition, Foods, and Culinary Arts"/>
    <s v="A"/>
  </r>
  <r>
    <s v="651 - Santa Barbara City College"/>
    <s v="Office"/>
    <x v="36"/>
    <s v="CC-118"/>
    <m/>
    <x v="2"/>
    <n v="77"/>
    <n v="1"/>
    <m/>
    <s v="12"/>
    <s v="1306 Nutrition, Foods, and Culinary Arts"/>
    <s v="A"/>
  </r>
  <r>
    <s v="651 - Santa Barbara City College"/>
    <s v="Office"/>
    <x v="36"/>
    <s v="CC-119"/>
    <m/>
    <x v="2"/>
    <n v="63"/>
    <n v="1"/>
    <m/>
    <s v="55"/>
    <s v="6940 Food Services"/>
    <s v="A"/>
  </r>
  <r>
    <s v="651 - Santa Barbara City College"/>
    <s v="Office"/>
    <x v="36"/>
    <s v="CC-120"/>
    <m/>
    <x v="2"/>
    <n v="132"/>
    <n v="1"/>
    <m/>
    <s v="12"/>
    <s v="1306 Nutrition, Foods, and Culinary Arts"/>
    <s v="A"/>
  </r>
  <r>
    <s v="651 - Santa Barbara City College"/>
    <s v="Safe"/>
    <x v="36"/>
    <s v="CC-120-A"/>
    <m/>
    <x v="1"/>
    <n v="30"/>
    <n v="0"/>
    <m/>
    <s v="55"/>
    <s v="6940 Food Services"/>
    <s v="A"/>
  </r>
  <r>
    <s v="651 - Santa Barbara City College"/>
    <s v="IDF"/>
    <x v="36"/>
    <s v="CC-120-B"/>
    <m/>
    <x v="4"/>
    <n v="12"/>
    <n v="0"/>
    <m/>
    <s v="44"/>
    <s v="6780 Management Information Services"/>
    <s v="A"/>
  </r>
  <r>
    <s v="651 - Santa Barbara City College"/>
    <m/>
    <x v="36"/>
    <s v="CC-121"/>
    <m/>
    <x v="1"/>
    <n v="53"/>
    <n v="0"/>
    <m/>
    <s v="12"/>
    <s v="1306 Nutrition, Foods, and Culinary Arts"/>
    <s v="A"/>
  </r>
  <r>
    <s v="651 - Santa Barbara City College"/>
    <s v="STEM"/>
    <x v="36"/>
    <s v="CC-123"/>
    <m/>
    <x v="12"/>
    <n v="578"/>
    <n v="15"/>
    <m/>
    <s v="11"/>
    <s v="4902 Biological and Physical Sciences (and Mathematics)"/>
    <s v="A"/>
  </r>
  <r>
    <s v="651 - Santa Barbara City College"/>
    <s v="STEM"/>
    <x v="36"/>
    <s v="CC-125"/>
    <m/>
    <x v="12"/>
    <n v="484"/>
    <n v="10"/>
    <m/>
    <s v="11"/>
    <s v="4902 Biological and Physical Sciences (and Mathematics)"/>
    <s v="A"/>
  </r>
  <r>
    <s v="651 - Santa Barbara City College"/>
    <m/>
    <x v="36"/>
    <s v="CC-126"/>
    <m/>
    <x v="2"/>
    <n v="138"/>
    <n v="1"/>
    <m/>
    <s v="11"/>
    <s v="4902 Biological and Physical Sciences (and Mathematics)"/>
    <s v="A"/>
  </r>
  <r>
    <s v="651 - Santa Barbara City College"/>
    <s v="Storage"/>
    <x v="36"/>
    <s v="CC-127"/>
    <m/>
    <x v="11"/>
    <n v="129"/>
    <n v="0"/>
    <m/>
    <s v="11"/>
    <s v="0099 General Assignment"/>
    <s v="A"/>
  </r>
  <r>
    <s v="651 - Santa Barbara City College"/>
    <s v="Storage"/>
    <x v="36"/>
    <s v="CC-128"/>
    <m/>
    <x v="33"/>
    <n v="130"/>
    <n v="0"/>
    <m/>
    <s v="71"/>
    <s v="6940 Food Services"/>
    <s v="A"/>
  </r>
  <r>
    <s v="651 - Santa Barbara City College"/>
    <s v="Snack Shop"/>
    <x v="36"/>
    <s v="SK-200"/>
    <m/>
    <x v="33"/>
    <n v="550"/>
    <n v="4"/>
    <m/>
    <s v="71"/>
    <s v="6940 Food Services"/>
    <s v="A"/>
  </r>
  <r>
    <s v="651 - Santa Barbara City College"/>
    <s v="Dining"/>
    <x v="36"/>
    <s v="CC-201"/>
    <m/>
    <x v="33"/>
    <n v="4751"/>
    <n v="180"/>
    <m/>
    <s v="71"/>
    <s v="6940 Food Services"/>
    <s v="A"/>
  </r>
  <r>
    <s v="651 - Santa Barbara City College"/>
    <m/>
    <x v="36"/>
    <s v="CC-204"/>
    <m/>
    <x v="0"/>
    <n v="405"/>
    <n v="2"/>
    <m/>
    <s v="12"/>
    <s v="1306 Nutrition, Foods, and Culinary Arts"/>
    <s v="A"/>
  </r>
  <r>
    <s v="651 - Santa Barbara City College"/>
    <m/>
    <x v="36"/>
    <s v="CC-205"/>
    <m/>
    <x v="0"/>
    <n v="106"/>
    <n v="0"/>
    <m/>
    <s v="12"/>
    <s v="1306 Nutrition, Foods, and Culinary Arts"/>
    <s v="A"/>
  </r>
  <r>
    <s v="651 - Santa Barbara City College"/>
    <m/>
    <x v="36"/>
    <s v="CC-207"/>
    <m/>
    <x v="36"/>
    <n v="949"/>
    <n v="10"/>
    <m/>
    <s v="71"/>
    <s v="6940 Food Services"/>
    <s v="A"/>
  </r>
  <r>
    <s v="651 - Santa Barbara City College"/>
    <m/>
    <x v="36"/>
    <s v="CC-208"/>
    <m/>
    <x v="36"/>
    <n v="548"/>
    <n v="2"/>
    <m/>
    <s v="71"/>
    <s v="6940 Food Services"/>
    <s v="A"/>
  </r>
  <r>
    <s v="651 - Santa Barbara City College"/>
    <m/>
    <x v="36"/>
    <s v="CC-209"/>
    <m/>
    <x v="36"/>
    <n v="1530"/>
    <n v="0"/>
    <m/>
    <s v="71"/>
    <s v="6940 Food Services"/>
    <s v="A"/>
  </r>
  <r>
    <s v="651 - Santa Barbara City College"/>
    <s v="Kitchen Equip/Roof Access"/>
    <x v="36"/>
    <s v="CC-214"/>
    <m/>
    <x v="36"/>
    <n v="285"/>
    <n v="0"/>
    <m/>
    <s v="71"/>
    <s v="6940 Food Services"/>
    <s v="A"/>
  </r>
  <r>
    <s v="651 - Santa Barbara City College"/>
    <s v="IDF"/>
    <x v="36"/>
    <s v="CC-215"/>
    <m/>
    <x v="4"/>
    <n v="96"/>
    <n v="0"/>
    <m/>
    <s v="52"/>
    <s v="6780 Management Information Services"/>
    <s v="A"/>
  </r>
  <r>
    <s v="651 - Santa Barbara City College"/>
    <s v="Meeting Room"/>
    <x v="36"/>
    <s v="CC-216"/>
    <m/>
    <x v="5"/>
    <n v="698"/>
    <n v="10"/>
    <m/>
    <s v="52"/>
    <s v="6960 Students and Co-curricular Activities"/>
    <s v="A"/>
  </r>
  <r>
    <s v="651 - Santa Barbara City College"/>
    <m/>
    <x v="36"/>
    <s v="CC-216-A"/>
    <m/>
    <x v="42"/>
    <n v="167"/>
    <n v="0"/>
    <m/>
    <s v="11"/>
    <s v="6960 Students and Co-curricular Activities"/>
    <s v="A"/>
  </r>
  <r>
    <s v="651 - Santa Barbara City College"/>
    <s v="Office"/>
    <x v="36"/>
    <s v="CC-217"/>
    <m/>
    <x v="2"/>
    <n v="135"/>
    <n v="1"/>
    <m/>
    <s v="52"/>
    <s v="6100 Instructional Support Services"/>
    <s v="A"/>
  </r>
  <r>
    <s v="651 - Santa Barbara City College"/>
    <m/>
    <x v="36"/>
    <s v="CC-218"/>
    <m/>
    <x v="2"/>
    <n v="90"/>
    <n v="1"/>
    <m/>
    <s v="11"/>
    <s v="3000 Commercial Services"/>
    <s v="A"/>
  </r>
  <r>
    <s v="651 - Santa Barbara City College"/>
    <m/>
    <x v="36"/>
    <s v="CC-219"/>
    <m/>
    <x v="1"/>
    <n v="50"/>
    <n v="1"/>
    <m/>
    <s v="52"/>
    <s v="6960 Students and Co-curricular Activities"/>
    <s v="A"/>
  </r>
  <r>
    <s v="651 - Santa Barbara City College"/>
    <m/>
    <x v="36"/>
    <s v="CC-220"/>
    <m/>
    <x v="2"/>
    <n v="100"/>
    <n v="1"/>
    <m/>
    <s v="52"/>
    <s v="6960 Students and Co-curricular Activities"/>
    <s v="A"/>
  </r>
  <r>
    <s v="651 - Santa Barbara City College"/>
    <m/>
    <x v="36"/>
    <s v="CC-221"/>
    <m/>
    <x v="2"/>
    <n v="101"/>
    <n v="1"/>
    <m/>
    <s v="52"/>
    <s v="6960 Students and Co-curricular Activities"/>
    <s v="A"/>
  </r>
  <r>
    <s v="651 - Santa Barbara City College"/>
    <m/>
    <x v="36"/>
    <s v="CC-222"/>
    <m/>
    <x v="1"/>
    <n v="320"/>
    <n v="2"/>
    <m/>
    <s v="52"/>
    <s v="6100 Instructional Support Services"/>
    <s v="A"/>
  </r>
  <r>
    <s v="651 - Santa Barbara City College"/>
    <m/>
    <x v="36"/>
    <s v="CC-222-A"/>
    <m/>
    <x v="2"/>
    <n v="117"/>
    <n v="1"/>
    <m/>
    <s v="52"/>
    <s v="6400 Other Student Services"/>
    <s v="A"/>
  </r>
  <r>
    <s v="651 - Santa Barbara City College"/>
    <m/>
    <x v="36"/>
    <s v="CC-223"/>
    <m/>
    <x v="5"/>
    <n v="465"/>
    <n v="10"/>
    <m/>
    <s v="52"/>
    <s v="0099 General Assignment"/>
    <s v="A"/>
  </r>
  <r>
    <s v="651 - Santa Barbara City College"/>
    <m/>
    <x v="36"/>
    <s v="CC-224"/>
    <m/>
    <x v="2"/>
    <n v="169"/>
    <n v="4"/>
    <m/>
    <s v="52"/>
    <s v="6960 Students and Co-curricular Activities"/>
    <s v="A"/>
  </r>
  <r>
    <s v="651 - Santa Barbara City College"/>
    <s v="Data"/>
    <x v="36"/>
    <s v="CC-224-A"/>
    <m/>
    <x v="4"/>
    <n v="23"/>
    <n v="0"/>
    <m/>
    <s v="44"/>
    <s v="6780 Management Information Services"/>
    <s v="A"/>
  </r>
  <r>
    <s v="651 - Santa Barbara City College"/>
    <m/>
    <x v="36"/>
    <s v="CC-225"/>
    <m/>
    <x v="12"/>
    <n v="297"/>
    <n v="12"/>
    <m/>
    <s v="11"/>
    <s v="6900 Ancillary Services"/>
    <s v="A"/>
  </r>
  <r>
    <s v="651 - Santa Barbara City College"/>
    <m/>
    <x v="36"/>
    <s v="CC-228"/>
    <m/>
    <x v="12"/>
    <n v="1273"/>
    <n v="26"/>
    <m/>
    <s v="55"/>
    <s v="6100 Instructional Support Services"/>
    <s v="A"/>
  </r>
  <r>
    <s v="651 - Santa Barbara City College"/>
    <s v="Cyber Center Office"/>
    <x v="36"/>
    <s v="CC-228-A"/>
    <m/>
    <x v="2"/>
    <n v="90"/>
    <n v="1"/>
    <m/>
    <s v="55"/>
    <s v="6960 Students and Co-curricular Activities"/>
    <s v="A"/>
  </r>
  <r>
    <s v="651 - Santa Barbara City College"/>
    <m/>
    <x v="36"/>
    <s v="CC-228-B"/>
    <m/>
    <x v="2"/>
    <n v="162"/>
    <n v="1"/>
    <m/>
    <s v="11"/>
    <s v="6960 Students and Co-curricular Activities"/>
    <s v="A"/>
  </r>
  <r>
    <s v="651 - Santa Barbara City College"/>
    <s v="Office"/>
    <x v="36"/>
    <s v="CC-228-C"/>
    <m/>
    <x v="2"/>
    <n v="79"/>
    <n v="1"/>
    <m/>
    <s v="11"/>
    <s v="6960 Students and Co-curricular Activities"/>
    <s v="A"/>
  </r>
  <r>
    <s v="651 - Santa Barbara City College"/>
    <s v="Classroom"/>
    <x v="36"/>
    <s v="CC-122"/>
    <s v="y"/>
    <x v="6"/>
    <n v="545"/>
    <n v="30"/>
    <m/>
    <s v="12"/>
    <s v="1306 Nutrition, Foods, and Culinary Arts"/>
    <s v="A"/>
  </r>
  <r>
    <s v="651 - Santa Barbara City College"/>
    <s v="Classroom"/>
    <x v="36"/>
    <s v="CC-226"/>
    <m/>
    <x v="6"/>
    <n v="586"/>
    <n v="25"/>
    <m/>
    <s v="11"/>
    <s v="0099 General Assignment"/>
    <s v="A"/>
  </r>
  <r>
    <s v="651 - Santa Barbara City College"/>
    <m/>
    <x v="36"/>
    <s v="CC-108"/>
    <s v="y"/>
    <x v="9"/>
    <n v="562"/>
    <n v="24"/>
    <m/>
    <s v="12"/>
    <s v="1306 Nutrition, Foods, and Culinary Arts"/>
    <s v="A"/>
  </r>
  <r>
    <s v="651 - Santa Barbara City College"/>
    <m/>
    <x v="36"/>
    <s v="CA-101"/>
    <m/>
    <x v="9"/>
    <n v="1018"/>
    <n v="35"/>
    <m/>
    <s v="12"/>
    <s v="1306 Nutrition, Foods, and Culinary Arts"/>
    <s v="A"/>
  </r>
  <r>
    <s v="651 - Santa Barbara City College"/>
    <m/>
    <x v="36"/>
    <s v="CA-102"/>
    <m/>
    <x v="9"/>
    <n v="430"/>
    <n v="23"/>
    <m/>
    <s v="12"/>
    <s v="1306 Nutrition, Foods, and Culinary Arts"/>
    <s v="A"/>
  </r>
  <r>
    <s v="651 - Santa Barbara City College"/>
    <m/>
    <x v="36"/>
    <s v="CA-103"/>
    <m/>
    <x v="9"/>
    <n v="1253"/>
    <n v="30"/>
    <m/>
    <s v="12"/>
    <s v="1306 Nutrition, Foods, and Culinary Arts"/>
    <s v="A"/>
  </r>
  <r>
    <s v="651 - Santa Barbara City College"/>
    <m/>
    <x v="36"/>
    <s v="CA-104"/>
    <m/>
    <x v="9"/>
    <n v="1492"/>
    <n v="30"/>
    <m/>
    <s v="12"/>
    <s v="1306 Nutrition, Foods, and Culinary Arts"/>
    <s v="A"/>
  </r>
  <r>
    <s v="651 - Santa Barbara City College"/>
    <s v="Baking"/>
    <x v="36"/>
    <s v="CC-202"/>
    <m/>
    <x v="9"/>
    <n v="557"/>
    <n v="5"/>
    <m/>
    <s v="12"/>
    <s v="1306 Nutrition, Foods, and Culinary Arts"/>
    <s v="A"/>
  </r>
  <r>
    <s v="651 - Santa Barbara City College"/>
    <s v="Baking"/>
    <x v="36"/>
    <s v="CC-203"/>
    <m/>
    <x v="9"/>
    <n v="486"/>
    <n v="15"/>
    <m/>
    <s v="12"/>
    <s v="1306 Nutrition, Foods, and Culinary Arts"/>
    <s v="A"/>
  </r>
  <r>
    <s v="651 - Santa Barbara City College"/>
    <m/>
    <x v="36"/>
    <s v="CC-206"/>
    <m/>
    <x v="9"/>
    <n v="150"/>
    <n v="2"/>
    <m/>
    <s v="12"/>
    <s v="1306 Nutrition, Foods, and Culinary Arts"/>
    <s v="A"/>
  </r>
  <r>
    <s v="651 - Santa Barbara City College"/>
    <s v="Office"/>
    <x v="37"/>
    <s v="CH-1"/>
    <m/>
    <x v="2"/>
    <n v="193"/>
    <n v="1"/>
    <m/>
    <s v="55"/>
    <s v="6920 Child Development Centers"/>
    <s v="A"/>
  </r>
  <r>
    <s v="651 - Santa Barbara City College"/>
    <s v="Office"/>
    <x v="37"/>
    <s v="CH-2"/>
    <m/>
    <x v="2"/>
    <n v="140"/>
    <n v="1"/>
    <m/>
    <s v="55"/>
    <s v="6920 Child Development Centers"/>
    <s v="A"/>
  </r>
  <r>
    <s v="651 - Santa Barbara City College"/>
    <s v="Office"/>
    <x v="37"/>
    <s v="CH-3"/>
    <m/>
    <x v="2"/>
    <n v="105"/>
    <n v="1"/>
    <m/>
    <s v="55"/>
    <s v="6920 Child Development Centers"/>
    <s v="A"/>
  </r>
  <r>
    <s v="651 - Santa Barbara City College"/>
    <s v="Office Service"/>
    <x v="37"/>
    <s v="CH-4"/>
    <m/>
    <x v="1"/>
    <n v="55"/>
    <n v="0"/>
    <m/>
    <s v="55"/>
    <s v="6920 Child Development Centers"/>
    <s v="A"/>
  </r>
  <r>
    <s v="651 - Santa Barbara City College"/>
    <s v="Childcare"/>
    <x v="37"/>
    <s v="CH-5-A"/>
    <m/>
    <x v="43"/>
    <n v="842"/>
    <n v="50"/>
    <m/>
    <s v="12"/>
    <s v="1305 Child Development/Early Care and Education"/>
    <s v="A"/>
  </r>
  <r>
    <s v="651 - Santa Barbara City College"/>
    <s v="Storage"/>
    <x v="37"/>
    <s v="CH-6"/>
    <m/>
    <x v="18"/>
    <n v="48"/>
    <n v="0"/>
    <m/>
    <s v="55"/>
    <s v="6920 Child Development Centers"/>
    <s v="A"/>
  </r>
  <r>
    <s v="651 - Santa Barbara City College"/>
    <s v="Storage"/>
    <x v="37"/>
    <s v="CH-7"/>
    <m/>
    <x v="18"/>
    <n v="75"/>
    <n v="0"/>
    <m/>
    <s v="55"/>
    <s v="6920 Child Development Centers"/>
    <s v="A"/>
  </r>
  <r>
    <s v="651 - Santa Barbara City College"/>
    <s v="Office"/>
    <x v="37"/>
    <s v="CH-9"/>
    <m/>
    <x v="2"/>
    <n v="87"/>
    <n v="1"/>
    <m/>
    <s v="55"/>
    <s v="6920 Child Development Centers"/>
    <s v="A"/>
  </r>
  <r>
    <s v="651 - Santa Barbara City College"/>
    <s v="Childcare"/>
    <x v="37"/>
    <s v="CH-10"/>
    <m/>
    <x v="43"/>
    <n v="925"/>
    <n v="24"/>
    <m/>
    <s v="55"/>
    <s v="6920 Child Development Centers"/>
    <s v="A"/>
  </r>
  <r>
    <s v="651 - Santa Barbara City College"/>
    <s v="Childcare"/>
    <x v="37"/>
    <s v="CH-11"/>
    <m/>
    <x v="43"/>
    <n v="925"/>
    <n v="24"/>
    <m/>
    <s v="55"/>
    <s v="6920 Child Development Centers"/>
    <s v="A"/>
  </r>
  <r>
    <s v="651 - Santa Barbara City College"/>
    <s v="Storage"/>
    <x v="37"/>
    <s v="CH-11-A"/>
    <m/>
    <x v="18"/>
    <n v="7"/>
    <n v="0"/>
    <m/>
    <s v="55"/>
    <s v="6920 Child Development Centers"/>
    <s v="A"/>
  </r>
  <r>
    <s v="651 - Santa Barbara City College"/>
    <s v="Storage"/>
    <x v="37"/>
    <s v="CH-12"/>
    <m/>
    <x v="18"/>
    <n v="60"/>
    <n v="0"/>
    <m/>
    <s v="55"/>
    <s v="6920 Child Development Centers"/>
    <s v="A"/>
  </r>
  <r>
    <s v="651 - Santa Barbara City College"/>
    <s v="Storage"/>
    <x v="37"/>
    <s v="CH-16"/>
    <m/>
    <x v="18"/>
    <n v="36"/>
    <n v="0"/>
    <m/>
    <s v="55"/>
    <s v="6920 Child Development Centers"/>
    <s v="A"/>
  </r>
  <r>
    <s v="651 - Santa Barbara City College"/>
    <s v="Kitchen"/>
    <x v="37"/>
    <s v="CH-17"/>
    <m/>
    <x v="18"/>
    <n v="130"/>
    <n v="0"/>
    <m/>
    <s v="55"/>
    <s v="6920 Child Development Centers"/>
    <s v="A"/>
  </r>
  <r>
    <s v="651 - Santa Barbara City College"/>
    <s v="Storage"/>
    <x v="37"/>
    <s v="CH-18"/>
    <m/>
    <x v="18"/>
    <n v="45"/>
    <n v="0"/>
    <m/>
    <s v="55"/>
    <s v="6920 Child Development Centers"/>
    <s v="A"/>
  </r>
  <r>
    <s v="651 - Santa Barbara City College"/>
    <s v="Office Service"/>
    <x v="37"/>
    <s v="CH-19"/>
    <m/>
    <x v="1"/>
    <n v="169"/>
    <n v="0"/>
    <m/>
    <s v="55"/>
    <s v="6920 Child Development Centers"/>
    <s v="A"/>
  </r>
  <r>
    <s v="651 - Santa Barbara City College"/>
    <s v="Office"/>
    <x v="37"/>
    <s v="CH-19-A"/>
    <m/>
    <x v="2"/>
    <n v="75"/>
    <n v="1"/>
    <m/>
    <s v="55"/>
    <s v="6920 Child Development Centers"/>
    <s v="A"/>
  </r>
  <r>
    <s v="651 - Santa Barbara City College"/>
    <s v="Office Service"/>
    <x v="37"/>
    <s v="CH-20"/>
    <m/>
    <x v="1"/>
    <n v="198"/>
    <n v="0"/>
    <m/>
    <s v="55"/>
    <s v="6920 Child Development Centers"/>
    <s v="A"/>
  </r>
  <r>
    <s v="651 - Santa Barbara City College"/>
    <s v="Storage"/>
    <x v="37"/>
    <s v="CA-26"/>
    <m/>
    <x v="18"/>
    <n v="40"/>
    <n v="0"/>
    <m/>
    <s v="55"/>
    <s v="6920 Child Development Centers"/>
    <s v="A"/>
  </r>
  <r>
    <s v="651 - Santa Barbara City College"/>
    <s v="Waiting Area"/>
    <x v="38"/>
    <s v="CA-101"/>
    <m/>
    <x v="0"/>
    <n v="188"/>
    <n v="0"/>
    <m/>
    <s v="12"/>
    <s v="3007 Cosmetology and Barbering"/>
    <s v="A"/>
  </r>
  <r>
    <s v="651 - Santa Barbara City College"/>
    <s v="Reception"/>
    <x v="38"/>
    <s v="CA-102"/>
    <m/>
    <x v="0"/>
    <n v="437"/>
    <n v="1"/>
    <m/>
    <s v="12"/>
    <s v="3007 Cosmetology and Barbering"/>
    <s v="A"/>
  </r>
  <r>
    <s v="651 - Santa Barbara City College"/>
    <s v="Class Lab Service (Storage)"/>
    <x v="38"/>
    <s v="CA-104"/>
    <m/>
    <x v="0"/>
    <n v="14"/>
    <n v="0"/>
    <m/>
    <s v="12"/>
    <s v="3007 Cosmetology and Barbering"/>
    <s v="A"/>
  </r>
  <r>
    <s v="651 - Santa Barbara City College"/>
    <s v="Class Lab Service (Storage)"/>
    <x v="38"/>
    <s v="CA-105"/>
    <m/>
    <x v="0"/>
    <n v="14"/>
    <n v="0"/>
    <m/>
    <s v="12"/>
    <s v="3007 Cosmetology and Barbering"/>
    <s v="A"/>
  </r>
  <r>
    <s v="651 - Santa Barbara City College"/>
    <s v="Storage"/>
    <x v="38"/>
    <s v="CA-106"/>
    <m/>
    <x v="0"/>
    <n v="21"/>
    <n v="0"/>
    <m/>
    <s v="12"/>
    <s v="3007 Cosmetology and Barbering"/>
    <s v="A"/>
  </r>
  <r>
    <s v="651 - Santa Barbara City College"/>
    <s v="Office"/>
    <x v="38"/>
    <s v="CA-108"/>
    <m/>
    <x v="2"/>
    <n v="100"/>
    <n v="7"/>
    <m/>
    <s v="12"/>
    <s v="3007 Cosmetology and Barbering"/>
    <s v="A"/>
  </r>
  <r>
    <s v="651 - Santa Barbara City College"/>
    <s v="Office"/>
    <x v="38"/>
    <s v="CA-109"/>
    <m/>
    <x v="2"/>
    <n v="100"/>
    <n v="1"/>
    <m/>
    <s v="12"/>
    <s v="3007 Cosmetology and Barbering"/>
    <s v="A"/>
  </r>
  <r>
    <s v="651 - Santa Barbara City College"/>
    <s v="Laundry"/>
    <x v="38"/>
    <s v="CA-111"/>
    <m/>
    <x v="44"/>
    <n v="100"/>
    <n v="2"/>
    <m/>
    <s v="12"/>
    <s v="3007 Cosmetology and Barbering"/>
    <s v="A"/>
  </r>
  <r>
    <s v="651 - Santa Barbara City College"/>
    <s v="Class Lab Service"/>
    <x v="38"/>
    <s v="CA-113"/>
    <m/>
    <x v="0"/>
    <n v="8"/>
    <n v="0"/>
    <m/>
    <s v="12"/>
    <s v="3007 Cosmetology and Barbering"/>
    <s v="A"/>
  </r>
  <r>
    <s v="651 - Santa Barbara City College"/>
    <s v="Class Lab Service"/>
    <x v="38"/>
    <s v="CA-114"/>
    <m/>
    <x v="0"/>
    <n v="8"/>
    <n v="0"/>
    <m/>
    <s v="12"/>
    <s v="3007 Cosmetology and Barbering"/>
    <s v="A"/>
  </r>
  <r>
    <s v="651 - Santa Barbara City College"/>
    <s v="Lounge"/>
    <x v="38"/>
    <s v="CA-116"/>
    <m/>
    <x v="8"/>
    <n v="190"/>
    <n v="13"/>
    <m/>
    <s v="12"/>
    <s v="3007 Cosmetology and Barbering"/>
    <s v="A"/>
  </r>
  <r>
    <s v="651 - Santa Barbara City College"/>
    <s v="Read/Study"/>
    <x v="38"/>
    <s v="CA-201"/>
    <m/>
    <x v="12"/>
    <n v="581"/>
    <n v="0"/>
    <m/>
    <s v="12"/>
    <s v="3007 Cosmetology and Barbering"/>
    <s v="A"/>
  </r>
  <r>
    <s v="651 - Santa Barbara City College"/>
    <s v="Office"/>
    <x v="38"/>
    <s v="CA-202"/>
    <m/>
    <x v="2"/>
    <n v="143"/>
    <n v="0"/>
    <m/>
    <s v="12"/>
    <s v="3007 Cosmetology and Barbering"/>
    <s v="A"/>
  </r>
  <r>
    <s v="651 - Santa Barbara City College"/>
    <s v="Storage"/>
    <x v="38"/>
    <s v="CA-205"/>
    <m/>
    <x v="0"/>
    <n v="27"/>
    <n v="0"/>
    <m/>
    <s v="12"/>
    <s v="3007 Cosmetology and Barbering"/>
    <s v="A"/>
  </r>
  <r>
    <s v="651 - Santa Barbara City College"/>
    <s v="Storage"/>
    <x v="38"/>
    <s v="CA-206"/>
    <m/>
    <x v="0"/>
    <n v="27"/>
    <n v="0"/>
    <m/>
    <s v="12"/>
    <s v="3007 Cosmetology and Barbering"/>
    <s v="A"/>
  </r>
  <r>
    <s v="651 - Santa Barbara City College"/>
    <s v="Storage"/>
    <x v="38"/>
    <s v="CA-207"/>
    <m/>
    <x v="0"/>
    <n v="36"/>
    <n v="0"/>
    <m/>
    <s v="12"/>
    <s v="3007 Cosmetology and Barbering"/>
    <s v="A"/>
  </r>
  <r>
    <s v="651 - Santa Barbara City College"/>
    <s v="Class Lab Service"/>
    <x v="38"/>
    <s v="CA-212"/>
    <m/>
    <x v="0"/>
    <n v="55"/>
    <n v="0"/>
    <m/>
    <s v="12"/>
    <s v="3007 Cosmetology and Barbering"/>
    <s v="A"/>
  </r>
  <r>
    <s v="651 - Santa Barbara City College"/>
    <s v="Storage"/>
    <x v="38"/>
    <s v="CA-213"/>
    <m/>
    <x v="0"/>
    <n v="70"/>
    <n v="0"/>
    <m/>
    <s v="12"/>
    <s v="3007 Cosmetology and Barbering"/>
    <s v="A"/>
  </r>
  <r>
    <s v="651 - Santa Barbara City College"/>
    <s v="Lockers"/>
    <x v="38"/>
    <s v="CA-214"/>
    <m/>
    <x v="0"/>
    <n v="380"/>
    <n v="0"/>
    <m/>
    <s v="12"/>
    <s v="3007 Cosmetology and Barbering"/>
    <s v="A"/>
  </r>
  <r>
    <s v="651 - Santa Barbara City College"/>
    <s v="Office"/>
    <x v="38"/>
    <s v="CA-215"/>
    <m/>
    <x v="2"/>
    <n v="161"/>
    <n v="1"/>
    <m/>
    <s v="12"/>
    <s v="3007 Cosmetology and Barbering"/>
    <s v="A"/>
  </r>
  <r>
    <s v="651 - Santa Barbara City College"/>
    <s v="Storage"/>
    <x v="38"/>
    <s v="CA-217"/>
    <m/>
    <x v="0"/>
    <n v="8"/>
    <n v="0"/>
    <m/>
    <s v="12"/>
    <s v="3007 Cosmetology and Barbering"/>
    <s v="A"/>
  </r>
  <r>
    <s v="651 - Santa Barbara City College"/>
    <s v="IDF"/>
    <x v="38"/>
    <s v="CA-219"/>
    <m/>
    <x v="4"/>
    <n v="48"/>
    <n v="0"/>
    <m/>
    <s v="44"/>
    <s v="6780 Management Information Services"/>
    <s v="A"/>
  </r>
  <r>
    <s v="651 - Santa Barbara City College"/>
    <s v="Student Lounge"/>
    <x v="38"/>
    <s v="CA-220"/>
    <m/>
    <x v="8"/>
    <n v="180"/>
    <n v="29"/>
    <m/>
    <s v="12"/>
    <s v="3007 Cosmetology and Barbering"/>
    <s v="A"/>
  </r>
  <r>
    <s v="651 - Santa Barbara City College"/>
    <s v="Class Lab"/>
    <x v="38"/>
    <s v="CA-103"/>
    <m/>
    <x v="9"/>
    <n v="368"/>
    <n v="25"/>
    <m/>
    <s v="12"/>
    <s v="3007 Cosmetology and Barbering"/>
    <s v="A"/>
  </r>
  <r>
    <s v="651 - Santa Barbara City College"/>
    <s v="Class Lab"/>
    <x v="38"/>
    <s v="CA-107"/>
    <m/>
    <x v="9"/>
    <n v="1441"/>
    <n v="25"/>
    <m/>
    <s v="12"/>
    <s v="3007 Cosmetology and Barbering"/>
    <s v="A"/>
  </r>
  <r>
    <s v="651 - Santa Barbara City College"/>
    <s v="Class Lab"/>
    <x v="38"/>
    <s v="CA-110"/>
    <m/>
    <x v="9"/>
    <n v="100"/>
    <n v="22"/>
    <m/>
    <s v="12"/>
    <s v="3007 Cosmetology and Barbering"/>
    <s v="A"/>
  </r>
  <r>
    <s v="651 - Santa Barbara City College"/>
    <s v="Class Lab"/>
    <x v="38"/>
    <s v="CA-112"/>
    <m/>
    <x v="9"/>
    <n v="200"/>
    <n v="0"/>
    <m/>
    <s v="12"/>
    <s v="3007 Cosmetology and Barbering"/>
    <s v="A"/>
  </r>
  <r>
    <s v="651 - Santa Barbara City College"/>
    <s v="Class Lab"/>
    <x v="38"/>
    <s v="CA-204"/>
    <m/>
    <x v="9"/>
    <n v="308"/>
    <n v="2"/>
    <m/>
    <s v="12"/>
    <s v="3007 Cosmetology and Barbering"/>
    <s v="A"/>
  </r>
  <r>
    <s v="651 - Santa Barbara City College"/>
    <s v="Class Lab"/>
    <x v="38"/>
    <s v="CA-208"/>
    <m/>
    <x v="9"/>
    <n v="361"/>
    <n v="12"/>
    <m/>
    <s v="12"/>
    <s v="3007 Cosmetology and Barbering"/>
    <s v="A"/>
  </r>
  <r>
    <s v="651 - Santa Barbara City College"/>
    <s v="Class Lab"/>
    <x v="38"/>
    <s v="CA-210"/>
    <m/>
    <x v="9"/>
    <n v="988"/>
    <n v="46"/>
    <m/>
    <s v="12"/>
    <s v="3007 Cosmetology and Barbering"/>
    <s v="A"/>
  </r>
  <r>
    <s v="651 - Santa Barbara City College"/>
    <s v="Class Lab"/>
    <x v="38"/>
    <s v="CA-216"/>
    <m/>
    <x v="9"/>
    <n v="558"/>
    <n v="0"/>
    <m/>
    <s v="12"/>
    <s v="3007 Cosmetology and Barbering"/>
    <s v="A"/>
  </r>
  <r>
    <s v="651 - Santa Barbara City College"/>
    <s v="Basement Prop Storage"/>
    <x v="39"/>
    <s v="DM-1"/>
    <m/>
    <x v="23"/>
    <n v="1780"/>
    <n v="0"/>
    <m/>
    <s v="11"/>
    <s v="1007 Dramatic Arts"/>
    <s v="A"/>
  </r>
  <r>
    <s v="651 - Santa Barbara City College"/>
    <s v="Storage"/>
    <x v="39"/>
    <s v="DM-1-A"/>
    <m/>
    <x v="23"/>
    <n v="60"/>
    <n v="0"/>
    <m/>
    <s v="11"/>
    <s v="1007 Dramatic Arts"/>
    <s v="A"/>
  </r>
  <r>
    <s v="651 - Santa Barbara City College"/>
    <m/>
    <x v="39"/>
    <s v="DM-2"/>
    <m/>
    <x v="23"/>
    <n v="602"/>
    <n v="0"/>
    <m/>
    <s v="11"/>
    <s v="1007 Dramatic Arts"/>
    <s v="A"/>
  </r>
  <r>
    <s v="651 - Santa Barbara City College"/>
    <m/>
    <x v="39"/>
    <s v="DM-3"/>
    <m/>
    <x v="23"/>
    <n v="150"/>
    <n v="0"/>
    <m/>
    <s v="11"/>
    <s v="1004 Music"/>
    <s v="A"/>
  </r>
  <r>
    <s v="651 - Santa Barbara City College"/>
    <m/>
    <x v="39"/>
    <s v="DM-3-A"/>
    <m/>
    <x v="23"/>
    <n v="50"/>
    <n v="0"/>
    <m/>
    <s v="11"/>
    <s v="1004 Music"/>
    <s v="A"/>
  </r>
  <r>
    <s v="651 - Santa Barbara City College"/>
    <s v="Storage"/>
    <x v="39"/>
    <s v="DM-101-A"/>
    <m/>
    <x v="0"/>
    <n v="29"/>
    <n v="0"/>
    <m/>
    <s v="11"/>
    <s v="1004 Music"/>
    <s v="A"/>
  </r>
  <r>
    <s v="651 - Santa Barbara City College"/>
    <s v="Practice"/>
    <x v="39"/>
    <s v="DM-103-A"/>
    <m/>
    <x v="45"/>
    <n v="62"/>
    <n v="1"/>
    <m/>
    <s v="11"/>
    <s v="1004 Music"/>
    <s v="A"/>
  </r>
  <r>
    <s v="651 - Santa Barbara City College"/>
    <s v="Practice"/>
    <x v="39"/>
    <s v="DM-103-B"/>
    <m/>
    <x v="45"/>
    <n v="60"/>
    <n v="1"/>
    <m/>
    <s v="11"/>
    <s v="1004 Music"/>
    <s v="A"/>
  </r>
  <r>
    <s v="651 - Santa Barbara City College"/>
    <s v="Practice"/>
    <x v="39"/>
    <s v="DM-103-C"/>
    <m/>
    <x v="45"/>
    <n v="82"/>
    <n v="1"/>
    <m/>
    <s v="11"/>
    <s v="1004 Music"/>
    <s v="A"/>
  </r>
  <r>
    <s v="651 - Santa Barbara City College"/>
    <s v="Practice"/>
    <x v="39"/>
    <s v="DM-103-D"/>
    <m/>
    <x v="45"/>
    <n v="62"/>
    <n v="1"/>
    <m/>
    <s v="11"/>
    <s v="1004 Music"/>
    <s v="A"/>
  </r>
  <r>
    <s v="651 - Santa Barbara City College"/>
    <s v="Practice"/>
    <x v="39"/>
    <s v="DM-103-E"/>
    <m/>
    <x v="45"/>
    <n v="60"/>
    <n v="1"/>
    <m/>
    <s v="11"/>
    <s v="1004 Music"/>
    <s v="A"/>
  </r>
  <r>
    <s v="651 - Santa Barbara City College"/>
    <s v="Practice"/>
    <x v="39"/>
    <s v="DM-103-F"/>
    <m/>
    <x v="45"/>
    <n v="82"/>
    <n v="1"/>
    <m/>
    <s v="11"/>
    <s v="1004 Music"/>
    <s v="A"/>
  </r>
  <r>
    <s v="651 - Santa Barbara City College"/>
    <s v="Office"/>
    <x v="39"/>
    <s v="DM-104"/>
    <m/>
    <x v="35"/>
    <n v="236"/>
    <n v="6"/>
    <m/>
    <s v="11"/>
    <s v="1004 Music"/>
    <s v="A"/>
  </r>
  <r>
    <s v="651 - Santa Barbara City College"/>
    <s v="Storage"/>
    <x v="39"/>
    <s v="DM-105-A"/>
    <m/>
    <x v="0"/>
    <n v="104"/>
    <n v="0"/>
    <m/>
    <s v="11"/>
    <s v="1004 Music"/>
    <s v="A"/>
  </r>
  <r>
    <s v="651 - Santa Barbara City College"/>
    <s v="Storage"/>
    <x v="39"/>
    <s v="DM-106"/>
    <m/>
    <x v="0"/>
    <n v="370"/>
    <n v="0"/>
    <m/>
    <s v="11"/>
    <s v="1004 Music"/>
    <s v="A"/>
  </r>
  <r>
    <s v="651 - Santa Barbara City College"/>
    <s v="Office"/>
    <x v="39"/>
    <s v="DM-110-A"/>
    <m/>
    <x v="2"/>
    <n v="90"/>
    <n v="1"/>
    <m/>
    <s v="11"/>
    <s v="0099 General Assignment"/>
    <s v="A"/>
  </r>
  <r>
    <s v="651 - Santa Barbara City College"/>
    <s v="Practice"/>
    <x v="39"/>
    <s v="DM-110-B"/>
    <m/>
    <x v="45"/>
    <n v="90"/>
    <n v="1"/>
    <m/>
    <s v="11"/>
    <s v="1004 Music"/>
    <s v="A"/>
  </r>
  <r>
    <s v="651 - Santa Barbara City College"/>
    <s v="Storage"/>
    <x v="39"/>
    <s v="DM-110-C"/>
    <m/>
    <x v="0"/>
    <n v="27"/>
    <n v="0"/>
    <m/>
    <s v="11"/>
    <s v="1004 Music"/>
    <s v="A"/>
  </r>
  <r>
    <s v="651 - Santa Barbara City College"/>
    <s v="Practice"/>
    <x v="39"/>
    <s v="DM-111-A"/>
    <m/>
    <x v="45"/>
    <n v="110"/>
    <n v="1"/>
    <m/>
    <s v="11"/>
    <s v="1004 Music"/>
    <s v="A"/>
  </r>
  <r>
    <s v="651 - Santa Barbara City College"/>
    <s v="Practice"/>
    <x v="39"/>
    <s v="DM-111-B"/>
    <m/>
    <x v="45"/>
    <n v="110"/>
    <n v="1"/>
    <m/>
    <s v="11"/>
    <s v="1004 Music"/>
    <s v="A"/>
  </r>
  <r>
    <s v="651 - Santa Barbara City College"/>
    <s v="Practice"/>
    <x v="39"/>
    <s v="DM-111-C"/>
    <m/>
    <x v="45"/>
    <n v="21"/>
    <n v="1"/>
    <m/>
    <s v="11"/>
    <s v="1004 Music"/>
    <s v="A"/>
  </r>
  <r>
    <s v="651 - Santa Barbara City College"/>
    <s v="Practice"/>
    <x v="39"/>
    <s v="DM-111-D"/>
    <m/>
    <x v="45"/>
    <n v="21"/>
    <n v="1"/>
    <m/>
    <s v="11"/>
    <s v="1004 Music"/>
    <s v="A"/>
  </r>
  <r>
    <s v="651 - Santa Barbara City College"/>
    <s v="Practice"/>
    <x v="39"/>
    <s v="DM-111-E"/>
    <m/>
    <x v="45"/>
    <n v="21"/>
    <n v="1"/>
    <m/>
    <s v="11"/>
    <s v="1004 Music"/>
    <s v="A"/>
  </r>
  <r>
    <s v="651 - Santa Barbara City College"/>
    <s v="Practice"/>
    <x v="39"/>
    <s v="DM-111-F"/>
    <m/>
    <x v="45"/>
    <n v="21"/>
    <n v="1"/>
    <m/>
    <s v="11"/>
    <s v="1004 Music"/>
    <s v="A"/>
  </r>
  <r>
    <s v="651 - Santa Barbara City College"/>
    <s v="Practice"/>
    <x v="39"/>
    <s v="DM-111-G"/>
    <m/>
    <x v="45"/>
    <n v="21"/>
    <n v="1"/>
    <m/>
    <s v="11"/>
    <s v="1004 Music"/>
    <s v="A"/>
  </r>
  <r>
    <s v="651 - Santa Barbara City College"/>
    <s v="Practice"/>
    <x v="39"/>
    <s v="DM-111-H"/>
    <m/>
    <x v="45"/>
    <n v="21"/>
    <n v="1"/>
    <m/>
    <s v="11"/>
    <s v="1004 Music"/>
    <s v="A"/>
  </r>
  <r>
    <s v="651 - Santa Barbara City College"/>
    <s v="Practice"/>
    <x v="39"/>
    <s v="DM-111-I"/>
    <m/>
    <x v="45"/>
    <n v="21"/>
    <n v="1"/>
    <m/>
    <s v="11"/>
    <s v="1004 Music"/>
    <s v="A"/>
  </r>
  <r>
    <s v="651 - Santa Barbara City College"/>
    <s v="Practice"/>
    <x v="39"/>
    <s v="DM-111-J"/>
    <m/>
    <x v="45"/>
    <n v="21"/>
    <n v="1"/>
    <m/>
    <s v="11"/>
    <s v="1004 Music"/>
    <s v="A"/>
  </r>
  <r>
    <s v="651 - Santa Barbara City College"/>
    <s v="Practice"/>
    <x v="39"/>
    <s v="DM-111-K"/>
    <m/>
    <x v="45"/>
    <n v="21"/>
    <n v="1"/>
    <m/>
    <s v="11"/>
    <s v="1004 Music"/>
    <s v="A"/>
  </r>
  <r>
    <s v="651 - Santa Barbara City College"/>
    <s v="Office"/>
    <x v="39"/>
    <s v="DM-114-A"/>
    <m/>
    <x v="2"/>
    <n v="163"/>
    <n v="1"/>
    <m/>
    <s v="11"/>
    <s v="1007 Dramatic Arts"/>
    <s v="A"/>
  </r>
  <r>
    <s v="651 - Santa Barbara City College"/>
    <s v="copy room"/>
    <x v="39"/>
    <s v="DM-114-B"/>
    <m/>
    <x v="1"/>
    <n v="120"/>
    <n v="0"/>
    <m/>
    <s v="11"/>
    <s v="1007 Dramatic Arts"/>
    <s v="A"/>
  </r>
  <r>
    <s v="651 - Santa Barbara City College"/>
    <s v="Office Service"/>
    <x v="39"/>
    <s v="DM-114-C"/>
    <m/>
    <x v="5"/>
    <n v="120"/>
    <n v="10"/>
    <m/>
    <s v="11"/>
    <s v="1007 Dramatic Arts"/>
    <s v="A"/>
  </r>
  <r>
    <s v="651 - Santa Barbara City College"/>
    <s v="Office"/>
    <x v="39"/>
    <s v="DM-114-D"/>
    <m/>
    <x v="2"/>
    <n v="102"/>
    <n v="1"/>
    <m/>
    <s v="11"/>
    <s v="1007 Dramatic Arts"/>
    <s v="A"/>
  </r>
  <r>
    <s v="651 - Santa Barbara City College"/>
    <s v="Office"/>
    <x v="39"/>
    <s v="DM-116"/>
    <m/>
    <x v="2"/>
    <n v="90"/>
    <n v="1"/>
    <m/>
    <s v="11"/>
    <s v="1004 Music"/>
    <s v="A"/>
  </r>
  <r>
    <s v="651 - Santa Barbara City College"/>
    <s v="Office"/>
    <x v="39"/>
    <s v="DM-117"/>
    <m/>
    <x v="2"/>
    <n v="88"/>
    <n v="1"/>
    <m/>
    <s v="11"/>
    <s v="1004 Music"/>
    <s v="A"/>
  </r>
  <r>
    <s v="651 - Santa Barbara City College"/>
    <s v="Office"/>
    <x v="39"/>
    <s v="DM-118"/>
    <m/>
    <x v="2"/>
    <n v="87"/>
    <n v="1"/>
    <m/>
    <s v="11"/>
    <s v="1004 Music"/>
    <s v="A"/>
  </r>
  <r>
    <s v="651 - Santa Barbara City College"/>
    <s v="Office"/>
    <x v="39"/>
    <s v="DM-119"/>
    <m/>
    <x v="2"/>
    <n v="87"/>
    <n v="1"/>
    <m/>
    <s v="11"/>
    <s v="1004 Music"/>
    <s v="A"/>
  </r>
  <r>
    <s v="651 - Santa Barbara City College"/>
    <s v="Office"/>
    <x v="39"/>
    <s v="DM-120"/>
    <m/>
    <x v="2"/>
    <n v="90"/>
    <n v="1"/>
    <m/>
    <s v="11"/>
    <s v="1004 Music"/>
    <s v="A"/>
  </r>
  <r>
    <s v="651 - Santa Barbara City College"/>
    <s v="Office"/>
    <x v="39"/>
    <s v="DM-121"/>
    <m/>
    <x v="2"/>
    <n v="74"/>
    <n v="1"/>
    <m/>
    <s v="11"/>
    <s v="1007 Dramatic Arts"/>
    <s v="A"/>
  </r>
  <r>
    <s v="651 - Santa Barbara City College"/>
    <s v="Office"/>
    <x v="39"/>
    <s v="DM-122"/>
    <m/>
    <x v="2"/>
    <n v="81"/>
    <n v="1"/>
    <m/>
    <s v="11"/>
    <s v="1007 Dramatic Arts"/>
    <s v="A"/>
  </r>
  <r>
    <s v="651 - Santa Barbara City College"/>
    <s v="Office"/>
    <x v="39"/>
    <s v="DM-123"/>
    <m/>
    <x v="2"/>
    <n v="81"/>
    <n v="1"/>
    <m/>
    <s v="11"/>
    <s v="1007 Dramatic Arts"/>
    <s v="A"/>
  </r>
  <r>
    <s v="651 - Santa Barbara City College"/>
    <s v="Office"/>
    <x v="39"/>
    <s v="DM-124"/>
    <m/>
    <x v="2"/>
    <n v="81"/>
    <n v="1"/>
    <m/>
    <s v="11"/>
    <s v="1007 Dramatic Arts"/>
    <s v="A"/>
  </r>
  <r>
    <s v="651 - Santa Barbara City College"/>
    <s v="Office"/>
    <x v="39"/>
    <s v="DM-125"/>
    <m/>
    <x v="2"/>
    <n v="74"/>
    <n v="1"/>
    <m/>
    <s v="11"/>
    <s v="1007 Dramatic Arts"/>
    <s v="A"/>
  </r>
  <r>
    <s v="651 - Santa Barbara City College"/>
    <m/>
    <x v="39"/>
    <s v="DM-126-A"/>
    <m/>
    <x v="0"/>
    <n v="88"/>
    <n v="0"/>
    <m/>
    <s v="11"/>
    <s v="1006 Technical Theater"/>
    <s v="A"/>
  </r>
  <r>
    <s v="651 - Santa Barbara City College"/>
    <s v="Dressing Room, Men"/>
    <x v="39"/>
    <s v="DM-129"/>
    <m/>
    <x v="0"/>
    <n v="110"/>
    <n v="0"/>
    <m/>
    <s v="11"/>
    <s v="1006 Technical Theater"/>
    <s v="A"/>
  </r>
  <r>
    <s v="651 - Santa Barbara City College"/>
    <s v="Actor's Restroom, Men"/>
    <x v="39"/>
    <s v="DM-129-A"/>
    <m/>
    <x v="0"/>
    <n v="81"/>
    <n v="0"/>
    <m/>
    <s v="11"/>
    <s v="1006 Technical Theater"/>
    <s v="A"/>
  </r>
  <r>
    <s v="651 - Santa Barbara City College"/>
    <s v="Dressing Room, Women"/>
    <x v="39"/>
    <s v="DM-133"/>
    <m/>
    <x v="0"/>
    <n v="109"/>
    <n v="0"/>
    <m/>
    <s v="11"/>
    <s v="1006 Technical Theater"/>
    <s v="A"/>
  </r>
  <r>
    <s v="651 - Santa Barbara City College"/>
    <s v="Actor's Restroom, Women"/>
    <x v="39"/>
    <s v="DM-133-A"/>
    <m/>
    <x v="0"/>
    <n v="66"/>
    <n v="0"/>
    <m/>
    <s v="11"/>
    <s v="1006 Technical Theater"/>
    <s v="A"/>
  </r>
  <r>
    <s v="651 - Santa Barbara City College"/>
    <s v="Costume"/>
    <x v="39"/>
    <s v="DM-134"/>
    <m/>
    <x v="0"/>
    <n v="597"/>
    <n v="24"/>
    <m/>
    <s v="11"/>
    <s v="1006 Technical Theater"/>
    <s v="A"/>
  </r>
  <r>
    <s v="651 - Santa Barbara City College"/>
    <s v="Storage"/>
    <x v="39"/>
    <s v="DM-135"/>
    <m/>
    <x v="11"/>
    <n v="65"/>
    <n v="0"/>
    <m/>
    <s v="11"/>
    <s v="1006 Technical Theater"/>
    <s v="A"/>
  </r>
  <r>
    <s v="651 - Santa Barbara City College"/>
    <s v="Black Box Theater"/>
    <x v="39"/>
    <s v="DM-139"/>
    <m/>
    <x v="26"/>
    <n v="2105"/>
    <n v="106"/>
    <m/>
    <s v="11"/>
    <s v="1007 Dramatic Arts"/>
    <s v="A"/>
  </r>
  <r>
    <s v="651 - Santa Barbara City College"/>
    <s v="Storage"/>
    <x v="39"/>
    <s v="DM-139-A"/>
    <m/>
    <x v="23"/>
    <n v="28"/>
    <n v="0"/>
    <m/>
    <s v="11"/>
    <s v="1007 Dramatic Arts"/>
    <s v="A"/>
  </r>
  <r>
    <s v="651 - Santa Barbara City College"/>
    <s v="Storage"/>
    <x v="39"/>
    <s v="DM-139-B"/>
    <m/>
    <x v="23"/>
    <n v="20"/>
    <n v="0"/>
    <m/>
    <s v="11"/>
    <s v="1007 Dramatic Arts"/>
    <s v="A"/>
  </r>
  <r>
    <s v="651 - Santa Barbara City College"/>
    <s v="Storage"/>
    <x v="39"/>
    <s v="DM-139-C"/>
    <m/>
    <x v="23"/>
    <n v="50"/>
    <n v="0"/>
    <m/>
    <s v="11"/>
    <s v="1007 Dramatic Arts"/>
    <s v="A"/>
  </r>
  <r>
    <s v="651 - Santa Barbara City College"/>
    <s v="Storage"/>
    <x v="39"/>
    <s v="DM-141"/>
    <m/>
    <x v="23"/>
    <n v="209"/>
    <n v="0"/>
    <m/>
    <s v="11"/>
    <s v="1007 Dramatic Arts"/>
    <s v="A"/>
  </r>
  <r>
    <s v="651 - Santa Barbara City College"/>
    <s v="Scene Shop"/>
    <x v="39"/>
    <s v="DM-145"/>
    <m/>
    <x v="23"/>
    <n v="2609"/>
    <n v="20"/>
    <m/>
    <s v="11"/>
    <s v="1007 Dramatic Arts"/>
    <s v="A"/>
  </r>
  <r>
    <s v="651 - Santa Barbara City College"/>
    <s v="Mezzanine Storage"/>
    <x v="39"/>
    <s v="DM-145-A"/>
    <m/>
    <x v="23"/>
    <n v="976"/>
    <n v="0"/>
    <m/>
    <s v="11"/>
    <s v="1007 Dramatic Arts"/>
    <s v="A"/>
  </r>
  <r>
    <s v="651 - Santa Barbara City College"/>
    <s v="Tool Room"/>
    <x v="39"/>
    <s v="DM-146"/>
    <m/>
    <x v="23"/>
    <n v="75"/>
    <n v="0"/>
    <m/>
    <s v="11"/>
    <s v="1007 Dramatic Arts"/>
    <s v="A"/>
  </r>
  <r>
    <s v="651 - Santa Barbara City College"/>
    <s v="Office"/>
    <x v="39"/>
    <s v="DM-147-A"/>
    <m/>
    <x v="2"/>
    <n v="88"/>
    <n v="1"/>
    <m/>
    <s v="11"/>
    <s v="1007 Dramatic Arts"/>
    <s v="A"/>
  </r>
  <r>
    <s v="651 - Santa Barbara City College"/>
    <s v="Office"/>
    <x v="39"/>
    <s v="DM-147-B"/>
    <m/>
    <x v="2"/>
    <n v="154"/>
    <n v="2"/>
    <m/>
    <s v="11"/>
    <s v="1007 Dramatic Arts"/>
    <s v="A"/>
  </r>
  <r>
    <s v="651 - Santa Barbara City College"/>
    <s v="Lounge"/>
    <x v="39"/>
    <s v="DM-148"/>
    <m/>
    <x v="8"/>
    <n v="224"/>
    <n v="8"/>
    <m/>
    <s v="11"/>
    <s v="1007 Dramatic Arts"/>
    <s v="A"/>
  </r>
  <r>
    <s v="651 - Santa Barbara City College"/>
    <s v="Storage"/>
    <x v="39"/>
    <s v="DM-149"/>
    <m/>
    <x v="0"/>
    <n v="336"/>
    <n v="0"/>
    <m/>
    <s v="11"/>
    <s v="1007 Dramatic Arts"/>
    <s v="A"/>
  </r>
  <r>
    <s v="651 - Santa Barbara City College"/>
    <s v="Theater"/>
    <x v="39"/>
    <s v="DM-150"/>
    <m/>
    <x v="26"/>
    <n v="6450"/>
    <n v="400"/>
    <m/>
    <s v="11"/>
    <s v="1007 Dramatic Arts"/>
    <s v="A"/>
  </r>
  <r>
    <s v="651 - Santa Barbara City College"/>
    <s v="Office Service"/>
    <x v="39"/>
    <s v="DM-151-A"/>
    <m/>
    <x v="1"/>
    <n v="72"/>
    <n v="1"/>
    <m/>
    <s v="11"/>
    <s v="1007 Dramatic Arts"/>
    <s v="A"/>
  </r>
  <r>
    <s v="651 - Santa Barbara City College"/>
    <s v="Office"/>
    <x v="39"/>
    <s v="DM-151-B"/>
    <m/>
    <x v="2"/>
    <n v="75"/>
    <n v="1"/>
    <m/>
    <s v="11"/>
    <s v="1007 Dramatic Arts"/>
    <s v="A"/>
  </r>
  <r>
    <s v="651 - Santa Barbara City College"/>
    <m/>
    <x v="39"/>
    <s v="DM-151-C"/>
    <m/>
    <x v="2"/>
    <n v="75"/>
    <n v="1"/>
    <m/>
    <s v="11"/>
    <s v="1007 Dramatic Arts"/>
    <s v="A"/>
  </r>
  <r>
    <s v="651 - Santa Barbara City College"/>
    <m/>
    <x v="39"/>
    <s v="DM-151-D"/>
    <m/>
    <x v="1"/>
    <n v="75"/>
    <n v="0"/>
    <m/>
    <s v="11"/>
    <s v="1007 Dramatic Arts"/>
    <s v="A"/>
  </r>
  <r>
    <s v="651 - Santa Barbara City College"/>
    <s v="Office"/>
    <x v="39"/>
    <s v="DM-152"/>
    <m/>
    <x v="23"/>
    <n v="311"/>
    <n v="0"/>
    <m/>
    <s v="11"/>
    <s v="1007 Dramatic Arts"/>
    <s v="A"/>
  </r>
  <r>
    <s v="651 - Santa Barbara City College"/>
    <s v="IDF"/>
    <x v="39"/>
    <s v="DM-160"/>
    <m/>
    <x v="4"/>
    <n v="75"/>
    <n v="0"/>
    <m/>
    <s v="44"/>
    <s v="6780 Management Information Services"/>
    <s v="A"/>
  </r>
  <r>
    <s v="651 - Santa Barbara City College"/>
    <s v="Office"/>
    <x v="39"/>
    <s v="DM-201"/>
    <m/>
    <x v="2"/>
    <n v="117"/>
    <n v="2"/>
    <m/>
    <s v="11"/>
    <s v="6999 Other Ancillary Services"/>
    <s v="A"/>
  </r>
  <r>
    <s v="651 - Santa Barbara City College"/>
    <s v="Elevator"/>
    <x v="39"/>
    <s v="DM-203-A"/>
    <m/>
    <x v="23"/>
    <n v="40"/>
    <n v="0"/>
    <m/>
    <s v="11"/>
    <s v="1007 Dramatic Arts"/>
    <s v="A"/>
  </r>
  <r>
    <s v="651 - Santa Barbara City College"/>
    <s v="Storage"/>
    <x v="39"/>
    <s v="DM-207"/>
    <m/>
    <x v="23"/>
    <n v="230"/>
    <n v="0"/>
    <m/>
    <s v="11"/>
    <s v="6999 Other Ancillary Services"/>
    <s v="A"/>
  </r>
  <r>
    <s v="651 - Santa Barbara City College"/>
    <m/>
    <x v="39"/>
    <s v="DM-209"/>
    <m/>
    <x v="23"/>
    <n v="50"/>
    <n v="0"/>
    <m/>
    <s v="11"/>
    <s v="6999 Other Ancillary Services"/>
    <s v="A"/>
  </r>
  <r>
    <s v="651 - Santa Barbara City College"/>
    <s v="Control"/>
    <x v="39"/>
    <s v="DM-301"/>
    <m/>
    <x v="23"/>
    <n v="278"/>
    <n v="2"/>
    <m/>
    <s v="11"/>
    <s v="6999 Other Ancillary Services"/>
    <s v="A"/>
  </r>
  <r>
    <s v="651 - Santa Barbara City College"/>
    <s v="Control"/>
    <x v="39"/>
    <s v="DM-302"/>
    <m/>
    <x v="23"/>
    <n v="130"/>
    <n v="2"/>
    <m/>
    <s v="11"/>
    <s v="6999 Other Ancillary Services"/>
    <s v="A"/>
  </r>
  <r>
    <s v="651 - Santa Barbara City College"/>
    <s v="Control"/>
    <x v="39"/>
    <s v="DM-303"/>
    <m/>
    <x v="23"/>
    <n v="130"/>
    <n v="2"/>
    <m/>
    <s v="11"/>
    <s v="6999 Other Ancillary Services"/>
    <s v="A"/>
  </r>
  <r>
    <s v="651 - Santa Barbara City College"/>
    <s v="Control"/>
    <x v="39"/>
    <s v="DM-304"/>
    <m/>
    <x v="23"/>
    <n v="130"/>
    <n v="2"/>
    <m/>
    <s v="11"/>
    <s v="6999 Other Ancillary Services"/>
    <s v="A"/>
  </r>
  <r>
    <s v="651 - Santa Barbara City College"/>
    <s v="Control"/>
    <x v="39"/>
    <s v="DM-305"/>
    <m/>
    <x v="23"/>
    <n v="196"/>
    <n v="1"/>
    <m/>
    <s v="11"/>
    <s v="6999 Other Ancillary Services"/>
    <s v="A"/>
  </r>
  <r>
    <s v="651 - Santa Barbara City College"/>
    <s v="Class Lab"/>
    <x v="39"/>
    <s v="DM-110"/>
    <s v="y"/>
    <x v="6"/>
    <n v="889"/>
    <n v="45"/>
    <m/>
    <s v="11"/>
    <s v="0099 General Assignment"/>
    <s v="A"/>
  </r>
  <r>
    <s v="651 - Santa Barbara City College"/>
    <s v="Class Lab"/>
    <x v="39"/>
    <s v="DM-101"/>
    <s v="y"/>
    <x v="9"/>
    <n v="1910"/>
    <n v="80"/>
    <m/>
    <s v="11"/>
    <s v="1004 Music"/>
    <s v="A"/>
  </r>
  <r>
    <s v="651 - Santa Barbara City College"/>
    <s v="Class Lab"/>
    <x v="39"/>
    <s v="DM-105"/>
    <s v="y"/>
    <x v="9"/>
    <n v="1959"/>
    <n v="60"/>
    <m/>
    <s v="11"/>
    <s v="1004 Music"/>
    <s v="A"/>
  </r>
  <r>
    <s v="651 - Santa Barbara City College"/>
    <s v="Class Lab"/>
    <x v="39"/>
    <s v="DM-108"/>
    <s v="y"/>
    <x v="9"/>
    <n v="726"/>
    <n v="30"/>
    <m/>
    <s v="11"/>
    <s v="1004 Music"/>
    <s v="A"/>
  </r>
  <r>
    <s v="651 - Santa Barbara City College"/>
    <s v="Class Lab"/>
    <x v="39"/>
    <s v="DM-109"/>
    <s v="y"/>
    <x v="9"/>
    <n v="653"/>
    <n v="14"/>
    <m/>
    <s v="11"/>
    <s v="1004 Music"/>
    <s v="A"/>
  </r>
  <r>
    <s v="651 - Santa Barbara City College"/>
    <s v="Make-up"/>
    <x v="39"/>
    <s v="DM-130"/>
    <s v="y"/>
    <x v="9"/>
    <n v="428"/>
    <n v="24"/>
    <m/>
    <s v="11"/>
    <s v="1006 Technical Theater"/>
    <s v="A"/>
  </r>
  <r>
    <s v="651 - Santa Barbara City College"/>
    <s v="Class Lab"/>
    <x v="39"/>
    <s v="DM-155"/>
    <s v="y"/>
    <x v="9"/>
    <n v="674"/>
    <n v="30"/>
    <m/>
    <s v="11"/>
    <s v="1007 Dramatic Arts"/>
    <s v="A"/>
  </r>
  <r>
    <s v="651 - Santa Barbara City College"/>
    <s v="Class Lab"/>
    <x v="39"/>
    <s v="DM-126"/>
    <m/>
    <x v="9"/>
    <n v="707"/>
    <n v="24"/>
    <m/>
    <s v="11"/>
    <s v="1006 Technical Theater"/>
    <s v="A"/>
  </r>
  <r>
    <s v="651 - Santa Barbara City College"/>
    <s v="Class Lab"/>
    <x v="39"/>
    <s v="DM-152-A"/>
    <m/>
    <x v="9"/>
    <n v="238"/>
    <n v="6"/>
    <m/>
    <s v="11"/>
    <s v="1007 Dramatic Arts"/>
    <s v="A"/>
  </r>
  <r>
    <s v="651 - Santa Barbara City College"/>
    <s v="Class Lab Service"/>
    <x v="39"/>
    <s v="DM-156"/>
    <m/>
    <x v="9"/>
    <n v="234"/>
    <n v="0"/>
    <m/>
    <s v="11"/>
    <s v="1007 Dramatic Arts"/>
    <s v="A"/>
  </r>
  <r>
    <s v="651 - Santa Barbara City College"/>
    <s v="Office"/>
    <x v="40"/>
    <s v="1"/>
    <m/>
    <x v="2"/>
    <n v="70"/>
    <n v="1"/>
    <m/>
    <s v="44"/>
    <s v="0701 Information Technology, General"/>
    <s v="A"/>
  </r>
  <r>
    <s v="651 - Santa Barbara City College"/>
    <s v="Office"/>
    <x v="40"/>
    <s v="2"/>
    <m/>
    <x v="2"/>
    <n v="70"/>
    <n v="1"/>
    <m/>
    <s v="55"/>
    <s v="0837 Health Education"/>
    <s v="A"/>
  </r>
  <r>
    <s v="651 - Santa Barbara City College"/>
    <s v="Office"/>
    <x v="40"/>
    <s v="3"/>
    <m/>
    <x v="2"/>
    <n v="65"/>
    <n v="1"/>
    <m/>
    <s v="55"/>
    <s v="6480 Veterans Services"/>
    <s v="A"/>
  </r>
  <r>
    <s v="651 - Santa Barbara City College"/>
    <s v="Office"/>
    <x v="40"/>
    <s v="4"/>
    <m/>
    <x v="2"/>
    <n v="80"/>
    <n v="1"/>
    <m/>
    <s v="55"/>
    <s v="6480 Veterans Services"/>
    <s v="A"/>
  </r>
  <r>
    <s v="651 - Santa Barbara City College"/>
    <s v="Read/Study"/>
    <x v="40"/>
    <s v="5"/>
    <m/>
    <x v="12"/>
    <n v="215"/>
    <n v="1"/>
    <m/>
    <s v="55"/>
    <s v="6480 Veterans Services"/>
    <s v="A"/>
  </r>
  <r>
    <s v="651 - Santa Barbara City College"/>
    <s v="Office"/>
    <x v="40"/>
    <s v="6"/>
    <m/>
    <x v="2"/>
    <n v="72"/>
    <n v="1"/>
    <m/>
    <s v="55"/>
    <s v="6480 Veterans Services"/>
    <s v="A"/>
  </r>
  <r>
    <s v="651 - Santa Barbara City College"/>
    <s v="Office"/>
    <x v="40"/>
    <s v="9"/>
    <m/>
    <x v="2"/>
    <n v="56"/>
    <n v="1"/>
    <m/>
    <s v="11"/>
    <s v="0800 Education"/>
    <s v="A"/>
  </r>
  <r>
    <s v="651 - Santa Barbara City College"/>
    <s v="Office"/>
    <x v="40"/>
    <s v="10"/>
    <m/>
    <x v="2"/>
    <n v="56"/>
    <n v="1"/>
    <m/>
    <s v="11"/>
    <s v="0800 Education"/>
    <s v="A"/>
  </r>
  <r>
    <s v="651 - Santa Barbara City College"/>
    <s v="Office"/>
    <x v="40"/>
    <s v="11"/>
    <m/>
    <x v="2"/>
    <n v="65"/>
    <n v="1"/>
    <m/>
    <s v="11"/>
    <s v="0800 Education"/>
    <s v="A"/>
  </r>
  <r>
    <s v="651 - Santa Barbara City College"/>
    <s v="Office"/>
    <x v="40"/>
    <s v="12"/>
    <m/>
    <x v="2"/>
    <n v="65"/>
    <n v="1"/>
    <m/>
    <s v="11"/>
    <s v="0800 Education"/>
    <s v="A"/>
  </r>
  <r>
    <s v="651 - Santa Barbara City College"/>
    <s v="Office"/>
    <x v="40"/>
    <s v="13"/>
    <m/>
    <x v="2"/>
    <n v="64"/>
    <n v="1"/>
    <m/>
    <s v="11"/>
    <s v="0800 Education"/>
    <s v="A"/>
  </r>
  <r>
    <s v="651 - Santa Barbara City College"/>
    <s v="Office"/>
    <x v="40"/>
    <s v="14"/>
    <m/>
    <x v="2"/>
    <n v="85"/>
    <n v="1"/>
    <m/>
    <s v="11"/>
    <s v="1011 Photography"/>
    <s v="A"/>
  </r>
  <r>
    <s v="651 - Santa Barbara City College"/>
    <s v="Office"/>
    <x v="40"/>
    <s v="15"/>
    <m/>
    <x v="2"/>
    <n v="63"/>
    <n v="1"/>
    <m/>
    <s v="11"/>
    <s v="1011 Photography"/>
    <s v="A"/>
  </r>
  <r>
    <s v="651 - Santa Barbara City College"/>
    <s v="Office"/>
    <x v="40"/>
    <s v="16"/>
    <m/>
    <x v="2"/>
    <n v="84"/>
    <n v="1"/>
    <m/>
    <s v="11"/>
    <s v="1011 Photography"/>
    <s v="A"/>
  </r>
  <r>
    <s v="651 - Santa Barbara City College"/>
    <s v="Vacant"/>
    <x v="40"/>
    <s v="17"/>
    <m/>
    <x v="2"/>
    <n v="46"/>
    <n v="1"/>
    <m/>
    <s v="11"/>
    <s v="1011 Photography"/>
    <s v="A"/>
  </r>
  <r>
    <s v="651 - Santa Barbara City College"/>
    <s v="Office"/>
    <x v="41"/>
    <s v="1"/>
    <m/>
    <x v="2"/>
    <n v="70"/>
    <n v="1"/>
    <m/>
    <s v="11"/>
    <s v="0099 General Assignment"/>
    <s v="A"/>
  </r>
  <r>
    <s v="651 - Santa Barbara City College"/>
    <s v="Office"/>
    <x v="41"/>
    <s v="2"/>
    <m/>
    <x v="2"/>
    <n v="70"/>
    <n v="1"/>
    <m/>
    <s v="11"/>
    <s v="0099 General Assignment"/>
    <s v="A"/>
  </r>
  <r>
    <s v="651 - Santa Barbara City College"/>
    <s v="Office"/>
    <x v="41"/>
    <s v="3"/>
    <m/>
    <x v="2"/>
    <n v="65"/>
    <n v="1"/>
    <m/>
    <s v="55"/>
    <s v="6480 Veterans Services"/>
    <s v="A"/>
  </r>
  <r>
    <s v="651 - Santa Barbara City College"/>
    <s v="Office Service"/>
    <x v="41"/>
    <s v="4"/>
    <m/>
    <x v="1"/>
    <n v="77"/>
    <n v="1"/>
    <m/>
    <s v="55"/>
    <s v="6430 Extended Opportunity Programs and Services (EOPS)"/>
    <s v="A"/>
  </r>
  <r>
    <s v="651 - Santa Barbara City College"/>
    <s v="Office"/>
    <x v="41"/>
    <s v="5"/>
    <m/>
    <x v="2"/>
    <n v="210"/>
    <n v="1"/>
    <m/>
    <s v="55"/>
    <s v="6430 Extended Opportunity Programs and Services (EOPS)"/>
    <s v="A"/>
  </r>
  <r>
    <s v="651 - Santa Barbara City College"/>
    <s v="Office"/>
    <x v="41"/>
    <s v="6"/>
    <m/>
    <x v="2"/>
    <n v="77"/>
    <n v="1"/>
    <m/>
    <s v="55"/>
    <s v="6430 Extended Opportunity Programs and Services (EOPS)"/>
    <s v="A"/>
  </r>
  <r>
    <s v="651 - Santa Barbara City College"/>
    <m/>
    <x v="41"/>
    <s v="7"/>
    <m/>
    <x v="2"/>
    <n v="0"/>
    <n v="1"/>
    <m/>
    <s v="55"/>
    <s v="6430 Extended Opportunity Programs and Services (EOPS)"/>
    <s v="A"/>
  </r>
  <r>
    <s v="651 - Santa Barbara City College"/>
    <m/>
    <x v="41"/>
    <s v="8"/>
    <m/>
    <x v="2"/>
    <n v="0"/>
    <n v="1"/>
    <m/>
    <s v="11"/>
    <s v="0099 General Assignment"/>
    <s v="A"/>
  </r>
  <r>
    <s v="651 - Santa Barbara City College"/>
    <s v="Office"/>
    <x v="41"/>
    <s v="9"/>
    <m/>
    <x v="2"/>
    <n v="48"/>
    <n v="1"/>
    <m/>
    <s v="11"/>
    <s v="0099 General Assignment"/>
    <s v="A"/>
  </r>
  <r>
    <s v="651 - Santa Barbara City College"/>
    <s v="Office"/>
    <x v="41"/>
    <s v="10"/>
    <m/>
    <x v="2"/>
    <n v="57"/>
    <n v="1"/>
    <m/>
    <s v="11"/>
    <s v="0099 General Assignment"/>
    <s v="A"/>
  </r>
  <r>
    <s v="651 - Santa Barbara City College"/>
    <s v="Office"/>
    <x v="41"/>
    <s v="11"/>
    <m/>
    <x v="2"/>
    <n v="60"/>
    <n v="1"/>
    <m/>
    <s v="11"/>
    <s v="0099 General Assignment"/>
    <s v="A"/>
  </r>
  <r>
    <s v="651 - Santa Barbara City College"/>
    <s v="Office"/>
    <x v="41"/>
    <s v="12"/>
    <m/>
    <x v="2"/>
    <n v="60"/>
    <n v="1"/>
    <m/>
    <s v="11"/>
    <s v="0099 General Assignment"/>
    <s v="A"/>
  </r>
  <r>
    <s v="651 - Santa Barbara City College"/>
    <s v="Office"/>
    <x v="41"/>
    <s v="13"/>
    <m/>
    <x v="2"/>
    <n v="60"/>
    <n v="1"/>
    <m/>
    <s v="11"/>
    <s v="0099 General Assignment"/>
    <s v="A"/>
  </r>
  <r>
    <s v="651 - Santa Barbara City College"/>
    <s v="Office"/>
    <x v="41"/>
    <s v="14"/>
    <m/>
    <x v="2"/>
    <n v="77"/>
    <n v="1"/>
    <m/>
    <s v="11"/>
    <s v="0099 General Assignment"/>
    <s v="A"/>
  </r>
  <r>
    <s v="651 - Santa Barbara City College"/>
    <s v="Office"/>
    <x v="41"/>
    <s v="15"/>
    <m/>
    <x v="2"/>
    <n v="72"/>
    <n v="1"/>
    <m/>
    <s v="11"/>
    <s v="0099 General Assignment"/>
    <s v="A"/>
  </r>
  <r>
    <s v="651 - Santa Barbara City College"/>
    <s v="Office"/>
    <x v="41"/>
    <s v="16"/>
    <m/>
    <x v="2"/>
    <n v="84"/>
    <n v="1"/>
    <m/>
    <s v="11"/>
    <s v="0099 General Assignment"/>
    <s v="A"/>
  </r>
  <r>
    <s v="651 - Santa Barbara City College"/>
    <s v="Office"/>
    <x v="41"/>
    <s v="17"/>
    <m/>
    <x v="2"/>
    <n v="46"/>
    <n v="1"/>
    <m/>
    <s v="11"/>
    <s v="0099 General Assignment"/>
    <s v="A"/>
  </r>
  <r>
    <s v="651 - Santa Barbara City College"/>
    <s v="Data Room"/>
    <x v="41"/>
    <s v="18"/>
    <m/>
    <x v="3"/>
    <n v="20"/>
    <n v="0"/>
    <m/>
    <s v="44"/>
    <s v="6780 Management Information Services"/>
    <s v="A"/>
  </r>
  <r>
    <s v="651 - Santa Barbara City College"/>
    <m/>
    <x v="42"/>
    <s v="IE-1"/>
    <m/>
    <x v="2"/>
    <n v="160"/>
    <n v="2"/>
    <m/>
    <s v="11"/>
    <s v="6492 Foreign Student Services"/>
    <s v="A"/>
  </r>
  <r>
    <s v="651 - Santa Barbara City College"/>
    <m/>
    <x v="42"/>
    <s v="IE-2"/>
    <m/>
    <x v="2"/>
    <n v="120"/>
    <n v="1"/>
    <m/>
    <s v="11"/>
    <s v="6492 Foreign Student Services"/>
    <s v="A"/>
  </r>
  <r>
    <s v="651 - Santa Barbara City College"/>
    <m/>
    <x v="42"/>
    <s v="IE-3"/>
    <m/>
    <x v="2"/>
    <n v="120"/>
    <n v="1"/>
    <m/>
    <s v="11"/>
    <s v="6492 Foreign Student Services"/>
    <s v="A"/>
  </r>
  <r>
    <s v="651 - Santa Barbara City College"/>
    <s v="Copier"/>
    <x v="42"/>
    <s v="IE-4"/>
    <m/>
    <x v="1"/>
    <n v="63"/>
    <n v="0"/>
    <m/>
    <s v="11"/>
    <s v="6492 Foreign Student Services"/>
    <s v="A"/>
  </r>
  <r>
    <s v="651 - Santa Barbara City College"/>
    <m/>
    <x v="42"/>
    <s v="IE-5"/>
    <m/>
    <x v="2"/>
    <n v="120"/>
    <n v="1"/>
    <m/>
    <s v="11"/>
    <s v="6492 Foreign Student Services"/>
    <s v="A"/>
  </r>
  <r>
    <s v="651 - Santa Barbara City College"/>
    <m/>
    <x v="42"/>
    <s v="IE-6"/>
    <m/>
    <x v="2"/>
    <n v="92"/>
    <n v="1"/>
    <m/>
    <s v="11"/>
    <s v="6492 Foreign Student Services"/>
    <s v="A"/>
  </r>
  <r>
    <s v="651 - Santa Barbara City College"/>
    <m/>
    <x v="42"/>
    <s v="IE-7"/>
    <m/>
    <x v="2"/>
    <n v="92"/>
    <n v="2"/>
    <m/>
    <s v="11"/>
    <s v="6492 Foreign Student Services"/>
    <s v="A"/>
  </r>
  <r>
    <s v="651 - Santa Barbara City College"/>
    <m/>
    <x v="42"/>
    <s v="IE-8"/>
    <m/>
    <x v="2"/>
    <n v="92"/>
    <n v="1"/>
    <m/>
    <s v="11"/>
    <s v="6492 Foreign Student Services"/>
    <s v="A"/>
  </r>
  <r>
    <s v="651 - Santa Barbara City College"/>
    <m/>
    <x v="42"/>
    <s v="IE-9"/>
    <m/>
    <x v="2"/>
    <n v="400"/>
    <n v="3"/>
    <m/>
    <s v="11"/>
    <s v="6492 Foreign Student Services"/>
    <s v="A"/>
  </r>
  <r>
    <s v="651 - Santa Barbara City College"/>
    <s v="Warehouse"/>
    <x v="43"/>
    <s v="EC-42"/>
    <m/>
    <x v="17"/>
    <n v="1171"/>
    <n v="0"/>
    <m/>
    <s v="64"/>
    <s v="6770 Logistical Services"/>
    <s v="A"/>
  </r>
  <r>
    <s v="651 - Santa Barbara City College"/>
    <s v="Office/Waiting"/>
    <x v="43"/>
    <s v="EC-42-A"/>
    <m/>
    <x v="39"/>
    <n v="379"/>
    <n v="0"/>
    <m/>
    <s v="64"/>
    <s v="6770 Logistical Services"/>
    <s v="A"/>
  </r>
  <r>
    <s v="651 - Santa Barbara City College"/>
    <s v="Office"/>
    <x v="43"/>
    <s v="EC-42-B"/>
    <m/>
    <x v="2"/>
    <n v="177"/>
    <n v="1"/>
    <m/>
    <s v="64"/>
    <s v="6770 Logistical Services"/>
    <s v="A"/>
  </r>
  <r>
    <s v="651 - Santa Barbara City College"/>
    <s v="Office"/>
    <x v="43"/>
    <s v="EC-42-C"/>
    <m/>
    <x v="2"/>
    <n v="117"/>
    <n v="1"/>
    <m/>
    <s v="64"/>
    <s v="6770 Logistical Services"/>
    <s v="A"/>
  </r>
  <r>
    <s v="651 - Santa Barbara City College"/>
    <s v="Lab Prep"/>
    <x v="44"/>
    <s v="EB-103"/>
    <m/>
    <x v="0"/>
    <n v="1023"/>
    <n v="3"/>
    <m/>
    <s v="11"/>
    <s v="1914 Geology"/>
    <s v="A"/>
  </r>
  <r>
    <s v="651 - Santa Barbara City College"/>
    <s v="IDF"/>
    <x v="44"/>
    <s v="EB-106"/>
    <m/>
    <x v="4"/>
    <n v="26"/>
    <n v="0"/>
    <m/>
    <s v="44"/>
    <s v="6780 Management Information Services"/>
    <s v="A"/>
  </r>
  <r>
    <s v="651 - Santa Barbara City College"/>
    <s v="Office"/>
    <x v="44"/>
    <s v="EB-110"/>
    <m/>
    <x v="2"/>
    <n v="98"/>
    <n v="1"/>
    <m/>
    <s v="11"/>
    <s v="0401 Biology, General"/>
    <s v="A"/>
  </r>
  <r>
    <s v="651 - Santa Barbara City College"/>
    <s v="Office"/>
    <x v="44"/>
    <s v="EB-111"/>
    <m/>
    <x v="2"/>
    <n v="103"/>
    <n v="1"/>
    <m/>
    <s v="11"/>
    <s v="0401 Biology, General"/>
    <s v="A"/>
  </r>
  <r>
    <s v="651 - Santa Barbara City College"/>
    <s v="Office"/>
    <x v="44"/>
    <s v="EB-112"/>
    <m/>
    <x v="2"/>
    <n v="103"/>
    <n v="1"/>
    <m/>
    <s v="11"/>
    <s v="0401 Biology, General"/>
    <s v="A"/>
  </r>
  <r>
    <s v="651 - Santa Barbara City College"/>
    <s v="Office"/>
    <x v="44"/>
    <s v="EB-113"/>
    <m/>
    <x v="2"/>
    <n v="98"/>
    <n v="1"/>
    <m/>
    <s v="11"/>
    <s v="0401 Biology, General"/>
    <s v="A"/>
  </r>
  <r>
    <s v="651 - Santa Barbara City College"/>
    <s v="Read/Study"/>
    <x v="44"/>
    <s v="EB-114"/>
    <m/>
    <x v="12"/>
    <n v="665"/>
    <n v="14"/>
    <m/>
    <s v="11"/>
    <s v="1914 Geology"/>
    <s v="A"/>
  </r>
  <r>
    <s v="651 - Santa Barbara City College"/>
    <s v="Office"/>
    <x v="44"/>
    <s v="EB-116"/>
    <m/>
    <x v="2"/>
    <n v="110"/>
    <n v="1"/>
    <m/>
    <s v="11"/>
    <s v="0401 Biology, General"/>
    <s v="A"/>
  </r>
  <r>
    <s v="651 - Santa Barbara City College"/>
    <s v="Office"/>
    <x v="44"/>
    <s v="EB-117"/>
    <m/>
    <x v="2"/>
    <n v="110"/>
    <n v="1"/>
    <m/>
    <s v="11"/>
    <s v="0401 Biology, General"/>
    <s v="A"/>
  </r>
  <r>
    <s v="651 - Santa Barbara City College"/>
    <s v="Office"/>
    <x v="44"/>
    <s v="EB-118"/>
    <m/>
    <x v="2"/>
    <n v="110"/>
    <n v="1"/>
    <m/>
    <s v="11"/>
    <s v="0401 Biology, General"/>
    <s v="A"/>
  </r>
  <r>
    <s v="651 - Santa Barbara City College"/>
    <s v="Lab Service"/>
    <x v="44"/>
    <s v="EB-119"/>
    <m/>
    <x v="0"/>
    <n v="350"/>
    <n v="2"/>
    <m/>
    <s v="11"/>
    <s v="1914 Geology"/>
    <s v="A"/>
  </r>
  <r>
    <s v="651 - Santa Barbara City College"/>
    <s v="Office"/>
    <x v="44"/>
    <s v="EB-124"/>
    <m/>
    <x v="2"/>
    <n v="187"/>
    <n v="2"/>
    <m/>
    <s v="11"/>
    <s v="1914 Geology"/>
    <s v="A"/>
  </r>
  <r>
    <s v="651 - Santa Barbara City College"/>
    <s v="Office"/>
    <x v="44"/>
    <s v="EB-125-A"/>
    <m/>
    <x v="2"/>
    <n v="148"/>
    <n v="1"/>
    <m/>
    <s v="11"/>
    <s v="1914 Geology"/>
    <s v="A"/>
  </r>
  <r>
    <s v="651 - Santa Barbara City College"/>
    <s v="Read Study"/>
    <x v="44"/>
    <s v="EB-125-B"/>
    <m/>
    <x v="12"/>
    <n v="140"/>
    <n v="16"/>
    <m/>
    <s v="11"/>
    <s v="0401 Biology, General"/>
    <s v="A"/>
  </r>
  <r>
    <s v="651 - Santa Barbara City College"/>
    <s v="Lab Service"/>
    <x v="44"/>
    <s v="EB-126"/>
    <m/>
    <x v="0"/>
    <n v="180"/>
    <n v="0"/>
    <m/>
    <s v="11"/>
    <s v="0401 Biology, General"/>
    <s v="A"/>
  </r>
  <r>
    <s v="651 - Santa Barbara City College"/>
    <m/>
    <x v="44"/>
    <s v="EB-206"/>
    <m/>
    <x v="4"/>
    <n v="156"/>
    <n v="1"/>
    <m/>
    <s v="44"/>
    <s v="6780 Management Information Services"/>
    <s v="A"/>
  </r>
  <r>
    <s v="651 - Santa Barbara City College"/>
    <s v="IDF"/>
    <x v="44"/>
    <s v="EB-207-A"/>
    <m/>
    <x v="4"/>
    <n v="27"/>
    <n v="0"/>
    <m/>
    <s v="44"/>
    <s v="6780 Management Information Services"/>
    <s v="A"/>
  </r>
  <r>
    <s v="651 - Santa Barbara City College"/>
    <s v="Lab Service"/>
    <x v="44"/>
    <s v="EB-208"/>
    <m/>
    <x v="0"/>
    <n v="410"/>
    <n v="0"/>
    <m/>
    <s v="11"/>
    <s v="0402 Botany, General"/>
    <s v="A"/>
  </r>
  <r>
    <s v="651 - Santa Barbara City College"/>
    <s v="Read/Study"/>
    <x v="44"/>
    <s v="EB-211"/>
    <m/>
    <x v="12"/>
    <n v="300"/>
    <n v="10"/>
    <m/>
    <s v="11"/>
    <s v="0499 Other Biological Sciences"/>
    <s v="A"/>
  </r>
  <r>
    <s v="651 - Santa Barbara City College"/>
    <s v="Office"/>
    <x v="44"/>
    <s v="EB-212"/>
    <m/>
    <x v="2"/>
    <n v="116"/>
    <n v="1"/>
    <m/>
    <s v="11"/>
    <s v="0402 Botany, General"/>
    <s v="A"/>
  </r>
  <r>
    <s v="651 - Santa Barbara City College"/>
    <s v="Office"/>
    <x v="44"/>
    <s v="EB-213"/>
    <m/>
    <x v="2"/>
    <n v="120"/>
    <n v="1"/>
    <m/>
    <s v="11"/>
    <s v="0499 Other Biological Sciences"/>
    <s v="A"/>
  </r>
  <r>
    <s v="651 - Santa Barbara City College"/>
    <s v="Office"/>
    <x v="44"/>
    <s v="EB-216"/>
    <m/>
    <x v="2"/>
    <n v="61"/>
    <n v="1"/>
    <m/>
    <s v="11"/>
    <s v="0499 Other Biological Sciences"/>
    <s v="A"/>
  </r>
  <r>
    <s v="651 - Santa Barbara City College"/>
    <s v="Lab Service"/>
    <x v="44"/>
    <s v="EB-217"/>
    <m/>
    <x v="0"/>
    <n v="350"/>
    <n v="3"/>
    <m/>
    <s v="11"/>
    <s v="0499 Other Biological Sciences"/>
    <s v="A"/>
  </r>
  <r>
    <s v="651 - Santa Barbara City College"/>
    <s v="Office"/>
    <x v="44"/>
    <s v="EB-218"/>
    <m/>
    <x v="2"/>
    <n v="64"/>
    <n v="1"/>
    <m/>
    <s v="11"/>
    <s v="0499 Other Biological Sciences"/>
    <s v="A"/>
  </r>
  <r>
    <s v="651 - Santa Barbara City College"/>
    <s v="Class Lab Service"/>
    <x v="44"/>
    <s v="EB-219"/>
    <m/>
    <x v="0"/>
    <n v="319"/>
    <n v="3"/>
    <m/>
    <s v="11"/>
    <s v="0499 Other Biological Sciences"/>
    <s v="A"/>
  </r>
  <r>
    <s v="651 - Santa Barbara City College"/>
    <s v="Storage"/>
    <x v="44"/>
    <s v="EB-221"/>
    <m/>
    <x v="0"/>
    <n v="110"/>
    <n v="0"/>
    <m/>
    <s v="11"/>
    <s v="0402 Botany, General"/>
    <s v="A"/>
  </r>
  <r>
    <s v="651 - Santa Barbara City College"/>
    <s v="Read/Study"/>
    <x v="44"/>
    <s v="EB-222"/>
    <m/>
    <x v="12"/>
    <n v="150"/>
    <n v="6"/>
    <m/>
    <s v="11"/>
    <s v="0402 Botany, General"/>
    <s v="A"/>
  </r>
  <r>
    <s v="651 - Santa Barbara City College"/>
    <s v="Lab Service"/>
    <x v="44"/>
    <s v="EB-223"/>
    <m/>
    <x v="0"/>
    <n v="160"/>
    <n v="1"/>
    <m/>
    <s v="11"/>
    <s v="1920 Ocean Technology"/>
    <s v="A"/>
  </r>
  <r>
    <s v="651 - Santa Barbara City College"/>
    <s v="Lab Service"/>
    <x v="44"/>
    <s v="EB-224"/>
    <m/>
    <x v="0"/>
    <n v="20"/>
    <n v="0"/>
    <m/>
    <s v="11"/>
    <s v="0499 Other Biological Sciences"/>
    <s v="A"/>
  </r>
  <r>
    <s v="651 - Santa Barbara City College"/>
    <s v="Enclosed Read/Study"/>
    <x v="44"/>
    <s v="EB-225"/>
    <m/>
    <x v="12"/>
    <n v="341"/>
    <n v="12"/>
    <m/>
    <s v="11"/>
    <s v="0499 Other Biological Sciences"/>
    <s v="A"/>
  </r>
  <r>
    <s v="651 - Santa Barbara City College"/>
    <s v="Office"/>
    <x v="44"/>
    <s v="EB-305"/>
    <m/>
    <x v="2"/>
    <n v="117"/>
    <n v="1"/>
    <m/>
    <s v="11"/>
    <s v="0499 Other Biological Sciences"/>
    <s v="A"/>
  </r>
  <r>
    <s v="651 - Santa Barbara City College"/>
    <s v="Office"/>
    <x v="44"/>
    <s v="EB-306"/>
    <m/>
    <x v="2"/>
    <n v="112"/>
    <n v="1"/>
    <m/>
    <s v="11"/>
    <s v="0499 Other Biological Sciences"/>
    <s v="A"/>
  </r>
  <r>
    <s v="651 - Santa Barbara City College"/>
    <s v="Office"/>
    <x v="44"/>
    <s v="EB-307"/>
    <m/>
    <x v="2"/>
    <n v="63"/>
    <n v="1"/>
    <m/>
    <s v="11"/>
    <s v="0499 Other Biological Sciences"/>
    <s v="A"/>
  </r>
  <r>
    <s v="651 - Santa Barbara City College"/>
    <s v="Office"/>
    <x v="44"/>
    <s v="EB-308"/>
    <m/>
    <x v="2"/>
    <n v="63"/>
    <n v="1"/>
    <m/>
    <s v="11"/>
    <s v="0499 Other Biological Sciences"/>
    <s v="A"/>
  </r>
  <r>
    <s v="651 - Santa Barbara City College"/>
    <m/>
    <x v="44"/>
    <s v="EB-309-A"/>
    <m/>
    <x v="1"/>
    <n v="40"/>
    <n v="0"/>
    <m/>
    <s v="11"/>
    <s v="0499 Other Biological Sciences"/>
    <s v="A"/>
  </r>
  <r>
    <s v="651 - Santa Barbara City College"/>
    <s v="IDF"/>
    <x v="44"/>
    <s v="EB-310-A"/>
    <m/>
    <x v="3"/>
    <n v="28"/>
    <n v="0"/>
    <m/>
    <s v="44"/>
    <s v="6780 Management Information Services"/>
    <s v="A"/>
  </r>
  <r>
    <s v="651 - Santa Barbara City College"/>
    <s v="Office"/>
    <x v="44"/>
    <s v="EB-314"/>
    <m/>
    <x v="2"/>
    <n v="100"/>
    <n v="1"/>
    <m/>
    <s v="11"/>
    <s v="0499 Other Biological Sciences"/>
    <s v="A"/>
  </r>
  <r>
    <s v="651 - Santa Barbara City College"/>
    <s v="Office"/>
    <x v="44"/>
    <s v="EB-315"/>
    <m/>
    <x v="2"/>
    <n v="100"/>
    <n v="1"/>
    <m/>
    <s v="11"/>
    <s v="0499 Other Biological Sciences"/>
    <s v="A"/>
  </r>
  <r>
    <s v="651 - Santa Barbara City College"/>
    <s v="Lab Prep (Part of 331)"/>
    <x v="44"/>
    <s v="EB-316"/>
    <m/>
    <x v="0"/>
    <n v="180"/>
    <n v="1"/>
    <m/>
    <s v="11"/>
    <s v="0499 Other Biological Sciences"/>
    <s v="A"/>
  </r>
  <r>
    <s v="651 - Santa Barbara City College"/>
    <s v="Office"/>
    <x v="44"/>
    <s v="EB-319"/>
    <m/>
    <x v="2"/>
    <n v="92"/>
    <n v="1"/>
    <m/>
    <s v="11"/>
    <s v="0401 Biology, General"/>
    <s v="A"/>
  </r>
  <r>
    <s v="651 - Santa Barbara City College"/>
    <s v="Office"/>
    <x v="44"/>
    <s v="EB-320"/>
    <m/>
    <x v="2"/>
    <n v="92"/>
    <n v="2"/>
    <m/>
    <s v="11"/>
    <s v="0401 Biology, General"/>
    <s v="A"/>
  </r>
  <r>
    <s v="651 - Santa Barbara City College"/>
    <s v="Office"/>
    <x v="44"/>
    <s v="EB-321"/>
    <m/>
    <x v="2"/>
    <n v="92"/>
    <n v="2"/>
    <m/>
    <s v="11"/>
    <s v="0401 Biology, General"/>
    <s v="A"/>
  </r>
  <r>
    <s v="651 - Santa Barbara City College"/>
    <s v="Office"/>
    <x v="44"/>
    <s v="EB-322"/>
    <m/>
    <x v="2"/>
    <n v="92"/>
    <n v="1"/>
    <m/>
    <s v="11"/>
    <s v="0401 Biology, General"/>
    <s v="A"/>
  </r>
  <r>
    <s v="651 - Santa Barbara City College"/>
    <s v="Office"/>
    <x v="44"/>
    <s v="EB-323"/>
    <m/>
    <x v="2"/>
    <n v="92"/>
    <n v="1"/>
    <m/>
    <s v="11"/>
    <s v="0401 Biology, General"/>
    <s v="A"/>
  </r>
  <r>
    <s v="651 - Santa Barbara City College"/>
    <s v="Office"/>
    <x v="44"/>
    <s v="EB-324"/>
    <m/>
    <x v="2"/>
    <n v="108"/>
    <n v="1"/>
    <m/>
    <s v="11"/>
    <s v="0401 Biology, General"/>
    <s v="A"/>
  </r>
  <r>
    <s v="651 - Santa Barbara City College"/>
    <s v="Storage lecture hall 301"/>
    <x v="44"/>
    <s v="EB-326"/>
    <m/>
    <x v="11"/>
    <n v="13"/>
    <n v="0"/>
    <m/>
    <s v="11"/>
    <s v="0401 Biology, General"/>
    <s v="A"/>
  </r>
  <r>
    <s v="651 - Santa Barbara City College"/>
    <s v="Lab Prep"/>
    <x v="44"/>
    <s v="EB-328"/>
    <m/>
    <x v="46"/>
    <n v="216"/>
    <n v="1"/>
    <m/>
    <s v="11"/>
    <s v="0499 Other Biological Sciences"/>
    <s v="A"/>
  </r>
  <r>
    <s v="651 - Santa Barbara City College"/>
    <s v="Lab Prep"/>
    <x v="44"/>
    <s v="EB-329"/>
    <m/>
    <x v="46"/>
    <n v="136"/>
    <n v="0"/>
    <m/>
    <s v="11"/>
    <s v="0401 Biology, General"/>
    <s v="A"/>
  </r>
  <r>
    <s v="651 - Santa Barbara City College"/>
    <s v="Lab Prep"/>
    <x v="44"/>
    <s v="EB-330"/>
    <m/>
    <x v="0"/>
    <n v="63"/>
    <n v="0"/>
    <m/>
    <s v="11"/>
    <s v="0401 Biology, General"/>
    <s v="A"/>
  </r>
  <r>
    <s v="651 - Santa Barbara City College"/>
    <s v="Lab Prep"/>
    <x v="44"/>
    <s v="EB-331"/>
    <m/>
    <x v="0"/>
    <n v="305"/>
    <n v="1"/>
    <m/>
    <s v="11"/>
    <s v="0401 Biology, General"/>
    <s v="A"/>
  </r>
  <r>
    <s v="651 - Santa Barbara City College"/>
    <s v="Lab Prep"/>
    <x v="44"/>
    <s v="EB-332"/>
    <m/>
    <x v="0"/>
    <n v="252"/>
    <n v="3"/>
    <m/>
    <s v="11"/>
    <s v="0401 Biology, General"/>
    <s v="A"/>
  </r>
  <r>
    <s v="651 - Santa Barbara City College"/>
    <s v="Office"/>
    <x v="44"/>
    <s v="EB-333"/>
    <m/>
    <x v="2"/>
    <n v="80"/>
    <n v="1"/>
    <m/>
    <s v="11"/>
    <s v="0402 Botany, General"/>
    <s v="A"/>
  </r>
  <r>
    <s v="651 - Santa Barbara City College"/>
    <s v="Lab Prep"/>
    <x v="44"/>
    <s v="EB-334"/>
    <m/>
    <x v="0"/>
    <n v="56"/>
    <n v="0"/>
    <m/>
    <s v="11"/>
    <s v="0402 Botany, General"/>
    <s v="A"/>
  </r>
  <r>
    <s v="651 - Santa Barbara City College"/>
    <s v="Classroom"/>
    <x v="44"/>
    <s v="EB-102"/>
    <s v="y"/>
    <x v="6"/>
    <n v="1080"/>
    <n v="50"/>
    <m/>
    <s v="11"/>
    <s v="1914 Geology"/>
    <s v="A"/>
  </r>
  <r>
    <s v="651 - Santa Barbara City College"/>
    <s v="Lecture"/>
    <x v="44"/>
    <s v="EB-301"/>
    <s v="y"/>
    <x v="6"/>
    <n v="1224"/>
    <n v="71"/>
    <m/>
    <s v="11"/>
    <s v="0401 Biology, General"/>
    <s v="A"/>
  </r>
  <r>
    <s v="651 - Santa Barbara City College"/>
    <s v="Lecture"/>
    <x v="44"/>
    <s v="EB-309"/>
    <s v="y"/>
    <x v="6"/>
    <n v="1440"/>
    <n v="100"/>
    <m/>
    <s v="11"/>
    <s v="0401 Biology, General"/>
    <s v="A"/>
  </r>
  <r>
    <s v="651 - Santa Barbara City College"/>
    <s v="Class Lab"/>
    <x v="44"/>
    <s v="EB-115"/>
    <s v="y"/>
    <x v="9"/>
    <n v="1243"/>
    <n v="24"/>
    <m/>
    <s v="11"/>
    <s v="1914 Geology"/>
    <s v="A"/>
  </r>
  <r>
    <s v="651 - Santa Barbara City College"/>
    <s v="Class Lab"/>
    <x v="44"/>
    <s v="EB-123"/>
    <s v="y"/>
    <x v="9"/>
    <n v="1362"/>
    <n v="32"/>
    <m/>
    <s v="11"/>
    <s v="1914 Geology"/>
    <s v="A"/>
  </r>
  <r>
    <s v="651 - Santa Barbara City College"/>
    <s v="Class Lab"/>
    <x v="44"/>
    <s v="EB-201"/>
    <s v="y"/>
    <x v="9"/>
    <n v="1130"/>
    <n v="30"/>
    <m/>
    <s v="11"/>
    <s v="0402 Botany, General"/>
    <s v="A"/>
  </r>
  <r>
    <s v="651 - Santa Barbara City College"/>
    <s v="Class Lab"/>
    <x v="44"/>
    <s v="EB-202"/>
    <s v="y"/>
    <x v="9"/>
    <n v="1130"/>
    <n v="30"/>
    <m/>
    <s v="11"/>
    <s v="0499 Other Biological Sciences"/>
    <s v="A"/>
  </r>
  <r>
    <s v="651 - Santa Barbara City College"/>
    <s v="Class Lab"/>
    <x v="44"/>
    <s v="EB-209"/>
    <s v="y"/>
    <x v="9"/>
    <n v="1130"/>
    <n v="30"/>
    <m/>
    <s v="11"/>
    <s v="0407 Zoology, General"/>
    <s v="A"/>
  </r>
  <r>
    <s v="651 - Santa Barbara City College"/>
    <s v="Class Lab"/>
    <x v="44"/>
    <s v="EB-210"/>
    <s v="y"/>
    <x v="9"/>
    <n v="1130"/>
    <n v="30"/>
    <m/>
    <s v="11"/>
    <s v="1919 Oceanography"/>
    <s v="A"/>
  </r>
  <r>
    <s v="651 - Santa Barbara City College"/>
    <s v="Class Lab"/>
    <x v="44"/>
    <s v="EB-312"/>
    <s v="y"/>
    <x v="9"/>
    <n v="1130"/>
    <n v="30"/>
    <m/>
    <s v="11"/>
    <s v="0402 Botany, General"/>
    <s v="A"/>
  </r>
  <r>
    <s v="651 - Santa Barbara City College"/>
    <s v="Class Lab"/>
    <x v="44"/>
    <s v="EB-313"/>
    <s v="y"/>
    <x v="9"/>
    <n v="1130"/>
    <n v="30"/>
    <m/>
    <s v="11"/>
    <s v="0499 Other Biological Sciences"/>
    <s v="A"/>
  </r>
  <r>
    <s v="651 - Santa Barbara City College"/>
    <s v="Small Class Lab"/>
    <x v="44"/>
    <s v="EB-101"/>
    <m/>
    <x v="9"/>
    <n v="228"/>
    <n v="10"/>
    <m/>
    <s v="11"/>
    <s v="0401 Biology, General"/>
    <s v="A"/>
  </r>
  <r>
    <s v="651 - Santa Barbara City College"/>
    <s v="Class Lab"/>
    <x v="44"/>
    <s v="EB-109"/>
    <m/>
    <x v="9"/>
    <n v="998"/>
    <n v="6"/>
    <m/>
    <s v="11"/>
    <s v="1914 Geology"/>
    <s v="A"/>
  </r>
  <r>
    <s v="651 - Santa Barbara City College"/>
    <s v="Computer Lab"/>
    <x v="44"/>
    <s v="EB-215"/>
    <m/>
    <x v="9"/>
    <n v="680"/>
    <n v="32"/>
    <m/>
    <s v="11"/>
    <s v="0701 Information Technology, General"/>
    <s v="A"/>
  </r>
  <r>
    <s v="651 - Santa Barbara City College"/>
    <s v="Class Lab"/>
    <x v="44"/>
    <s v="EB-311"/>
    <m/>
    <x v="9"/>
    <n v="338"/>
    <n v="3"/>
    <m/>
    <s v="11"/>
    <s v="0410 Anatomy and Physiology"/>
    <s v="A"/>
  </r>
  <r>
    <s v="651 - Santa Barbara City College"/>
    <s v="Class Lab"/>
    <x v="44"/>
    <s v="EB-335"/>
    <m/>
    <x v="9"/>
    <n v="80"/>
    <n v="1"/>
    <m/>
    <s v="11"/>
    <s v="0402 Botany, General"/>
    <s v="A"/>
  </r>
  <r>
    <s v="651 - Santa Barbara City College"/>
    <m/>
    <x v="45"/>
    <s v="EC-40-A"/>
    <m/>
    <x v="5"/>
    <n v="898"/>
    <n v="40"/>
    <m/>
    <s v="11"/>
    <s v="0099 General Assignment"/>
    <s v="A"/>
  </r>
  <r>
    <s v="651 - Santa Barbara City College"/>
    <m/>
    <x v="45"/>
    <s v="EC-40-B"/>
    <m/>
    <x v="2"/>
    <n v="126"/>
    <n v="1"/>
    <m/>
    <s v="11"/>
    <s v="0099 General Assignment"/>
    <s v="A"/>
  </r>
  <r>
    <s v="651 - Santa Barbara City College"/>
    <s v="Office"/>
    <x v="45"/>
    <s v="EC-40-C"/>
    <m/>
    <x v="2"/>
    <n v="123"/>
    <n v="1"/>
    <m/>
    <s v="11"/>
    <s v="0099 General Assignment"/>
    <s v="A"/>
  </r>
  <r>
    <s v="651 - Santa Barbara City College"/>
    <s v="Office"/>
    <x v="45"/>
    <s v="EC-40-D"/>
    <m/>
    <x v="2"/>
    <n v="124"/>
    <n v="1"/>
    <m/>
    <s v="11"/>
    <s v="0099 General Assignment"/>
    <s v="A"/>
  </r>
  <r>
    <s v="651 - Santa Barbara City College"/>
    <s v="IDF"/>
    <x v="45"/>
    <s v="EC-40-E"/>
    <m/>
    <x v="4"/>
    <n v="120"/>
    <n v="0"/>
    <m/>
    <s v="44"/>
    <s v="6780 Management Information Services"/>
    <s v="A"/>
  </r>
  <r>
    <s v="651 - Santa Barbara City College"/>
    <s v="Office"/>
    <x v="45"/>
    <s v="EC-40-F"/>
    <m/>
    <x v="2"/>
    <n v="119"/>
    <n v="1"/>
    <m/>
    <s v="11"/>
    <s v="0099 General Assignment"/>
    <s v="A"/>
  </r>
  <r>
    <s v="651 - Santa Barbara City College"/>
    <s v="Office Service (Supplies)"/>
    <x v="45"/>
    <s v="EC-40-G"/>
    <m/>
    <x v="1"/>
    <n v="61"/>
    <n v="0"/>
    <m/>
    <s v="11"/>
    <s v="0099 General Assignment"/>
    <s v="A"/>
  </r>
  <r>
    <s v="651 - Santa Barbara City College"/>
    <s v="Office"/>
    <x v="45"/>
    <s v="EC-40-H"/>
    <m/>
    <x v="2"/>
    <n v="118"/>
    <n v="1"/>
    <m/>
    <s v="11"/>
    <s v="0099 General Assignment"/>
    <s v="A"/>
  </r>
  <r>
    <s v="651 - Santa Barbara City College"/>
    <s v="Office"/>
    <x v="45"/>
    <s v="EC-40-I"/>
    <m/>
    <x v="2"/>
    <n v="128"/>
    <n v="1"/>
    <m/>
    <s v="11"/>
    <s v="0099 General Assignment"/>
    <s v="A"/>
  </r>
  <r>
    <s v="651 - Santa Barbara City College"/>
    <s v="Public Waiting"/>
    <x v="46"/>
    <s v="EC-410"/>
    <m/>
    <x v="2"/>
    <n v="120"/>
    <n v="25"/>
    <m/>
    <s v="71"/>
    <s v="6770 Logistical Services"/>
    <s v="A"/>
  </r>
  <r>
    <s v="651 - Santa Barbara City College"/>
    <s v="Dispatch Office"/>
    <x v="46"/>
    <s v="EC-411"/>
    <m/>
    <x v="2"/>
    <n v="264"/>
    <n v="4"/>
    <m/>
    <s v="71"/>
    <s v="6770 Logistical Services"/>
    <s v="A"/>
  </r>
  <r>
    <s v="651 - Santa Barbara City College"/>
    <s v="Storage"/>
    <x v="46"/>
    <s v="EC-412"/>
    <m/>
    <x v="17"/>
    <n v="83"/>
    <n v="0"/>
    <m/>
    <s v="71"/>
    <s v="6770 Logistical Services"/>
    <s v="A"/>
  </r>
  <r>
    <s v="651 - Santa Barbara City College"/>
    <s v="Conference"/>
    <x v="46"/>
    <s v="EC-413"/>
    <m/>
    <x v="7"/>
    <n v="143"/>
    <n v="0"/>
    <m/>
    <s v="71"/>
    <s v="6770 Logistical Services"/>
    <s v="A"/>
  </r>
  <r>
    <s v="651 - Santa Barbara City College"/>
    <s v="Locker Room"/>
    <x v="46"/>
    <s v="EC-414"/>
    <m/>
    <x v="47"/>
    <n v="34"/>
    <n v="0"/>
    <m/>
    <s v="71"/>
    <s v="6770 Logistical Services"/>
    <s v="A"/>
  </r>
  <r>
    <s v="651 - Santa Barbara City College"/>
    <s v="Locker Room"/>
    <x v="46"/>
    <s v="EC-415"/>
    <m/>
    <x v="47"/>
    <n v="36"/>
    <n v="0"/>
    <m/>
    <s v="71"/>
    <s v="6770 Logistical Services"/>
    <s v="A"/>
  </r>
  <r>
    <s v="651 - Santa Barbara City College"/>
    <s v="Tool Room"/>
    <x v="46"/>
    <s v="EC-416"/>
    <m/>
    <x v="1"/>
    <n v="53"/>
    <n v="0"/>
    <m/>
    <s v="71"/>
    <s v="6770 Logistical Services"/>
    <s v="A"/>
  </r>
  <r>
    <s v="651 - Santa Barbara City College"/>
    <s v="Break Room/Conf"/>
    <x v="46"/>
    <s v="EC-417"/>
    <m/>
    <x v="8"/>
    <n v="194"/>
    <n v="0"/>
    <m/>
    <s v="71"/>
    <s v="6770 Logistical Services"/>
    <s v="A"/>
  </r>
  <r>
    <s v="651 - Santa Barbara City College"/>
    <s v="Storage-Lockers"/>
    <x v="46"/>
    <s v="EC-418"/>
    <m/>
    <x v="47"/>
    <n v="154"/>
    <n v="0"/>
    <m/>
    <s v="71"/>
    <s v="6770 Logistical Services"/>
    <s v="A"/>
  </r>
  <r>
    <s v="651 - Santa Barbara City College"/>
    <s v="Office"/>
    <x v="46"/>
    <s v="EC-419"/>
    <m/>
    <x v="2"/>
    <n v="85"/>
    <n v="0"/>
    <m/>
    <s v="71"/>
    <s v="6770 Logistical Services"/>
    <s v="A"/>
  </r>
  <r>
    <s v="651 - Santa Barbara City College"/>
    <s v="Office"/>
    <x v="46"/>
    <s v="EC-420"/>
    <m/>
    <x v="2"/>
    <n v="85"/>
    <n v="0"/>
    <m/>
    <s v="71"/>
    <s v="6770 Logistical Services"/>
    <s v="A"/>
  </r>
  <r>
    <s v="651 - Santa Barbara City College"/>
    <s v="Office"/>
    <x v="46"/>
    <s v="EC-421"/>
    <m/>
    <x v="2"/>
    <n v="207"/>
    <n v="0"/>
    <m/>
    <s v="71"/>
    <s v="6770 Logistical Services"/>
    <s v="A"/>
  </r>
  <r>
    <s v="651 - Santa Barbara City College"/>
    <s v="ID Card Work Area"/>
    <x v="46"/>
    <s v="EC-422"/>
    <m/>
    <x v="1"/>
    <n v="74"/>
    <n v="0"/>
    <m/>
    <s v="71"/>
    <s v="6770 Logistical Services"/>
    <s v="A"/>
  </r>
  <r>
    <s v="651 - Santa Barbara City College"/>
    <s v="Ticket"/>
    <x v="47"/>
    <s v="1"/>
    <m/>
    <x v="16"/>
    <n v="23"/>
    <n v="0"/>
    <m/>
    <s v="11"/>
    <s v="0835 Physical Education"/>
    <s v="A"/>
  </r>
  <r>
    <s v="651 - Santa Barbara City College"/>
    <s v="Snack Bar"/>
    <x v="47"/>
    <s v="2"/>
    <m/>
    <x v="33"/>
    <n v="340"/>
    <n v="0"/>
    <m/>
    <s v="11"/>
    <s v="0835 Physical Education"/>
    <s v="A"/>
  </r>
  <r>
    <s v="651 - Santa Barbara City College"/>
    <s v="Storage"/>
    <x v="47"/>
    <s v="3"/>
    <m/>
    <x v="36"/>
    <n v="48"/>
    <n v="0"/>
    <m/>
    <s v="11"/>
    <s v="0835 Physical Education"/>
    <s v="A"/>
  </r>
  <r>
    <s v="651 - Santa Barbara City College"/>
    <s v="Covid Storage"/>
    <x v="48"/>
    <s v="EC-5"/>
    <m/>
    <x v="17"/>
    <n v="897"/>
    <n v="0"/>
    <m/>
    <s v="65"/>
    <s v="6510 Building Maintenance and Operation Support"/>
    <s v="A"/>
  </r>
  <r>
    <s v="651 - Santa Barbara City College"/>
    <s v="Classroom"/>
    <x v="49"/>
    <s v="EC-6"/>
    <m/>
    <x v="6"/>
    <n v="897"/>
    <n v="45"/>
    <m/>
    <s v="11"/>
    <s v="0099 General Assignment"/>
    <s v="A"/>
  </r>
  <r>
    <s v="651 - Santa Barbara City College"/>
    <s v="Office 1"/>
    <x v="50"/>
    <s v="HT-1-A"/>
    <m/>
    <x v="2"/>
    <n v="70"/>
    <n v="1"/>
    <m/>
    <s v="11"/>
    <s v="0099 General Assignment"/>
    <s v="A"/>
  </r>
  <r>
    <s v="651 - Santa Barbara City College"/>
    <s v="Office 2"/>
    <x v="50"/>
    <s v="HT-1-B"/>
    <m/>
    <x v="2"/>
    <n v="70"/>
    <n v="1"/>
    <m/>
    <s v="11"/>
    <s v="0099 General Assignment"/>
    <s v="A"/>
  </r>
  <r>
    <s v="651 - Santa Barbara City College"/>
    <s v="Office 3"/>
    <x v="50"/>
    <s v="HT-1-C"/>
    <m/>
    <x v="2"/>
    <n v="70"/>
    <n v="1"/>
    <m/>
    <s v="11"/>
    <s v="0099 General Assignment"/>
    <s v="A"/>
  </r>
  <r>
    <s v="651 - Santa Barbara City College"/>
    <s v="Storage 4"/>
    <x v="50"/>
    <s v="HT-1-D"/>
    <m/>
    <x v="2"/>
    <n v="70"/>
    <n v="1"/>
    <m/>
    <s v="11"/>
    <s v="0099 General Assignment"/>
    <s v="A"/>
  </r>
  <r>
    <s v="651 - Santa Barbara City College"/>
    <s v="Office 5"/>
    <x v="50"/>
    <s v="HT-1-E"/>
    <m/>
    <x v="2"/>
    <n v="70"/>
    <n v="1"/>
    <m/>
    <s v="11"/>
    <s v="0099 General Assignment"/>
    <s v="A"/>
  </r>
  <r>
    <s v="651 - Santa Barbara City College"/>
    <s v="Office 6"/>
    <x v="50"/>
    <s v="HT-1-F"/>
    <m/>
    <x v="2"/>
    <n v="70"/>
    <n v="1"/>
    <m/>
    <s v="11"/>
    <s v="0099 General Assignment"/>
    <s v="A"/>
  </r>
  <r>
    <s v="651 - Santa Barbara City College"/>
    <s v="Office 1"/>
    <x v="51"/>
    <s v="HT-2-A"/>
    <m/>
    <x v="2"/>
    <n v="70"/>
    <n v="1"/>
    <m/>
    <s v="11"/>
    <s v="0099 General Assignment"/>
    <s v="A"/>
  </r>
  <r>
    <s v="651 - Santa Barbara City College"/>
    <s v="Office 2"/>
    <x v="51"/>
    <s v="HT-2-B"/>
    <m/>
    <x v="2"/>
    <n v="70"/>
    <n v="1"/>
    <m/>
    <s v="11"/>
    <s v="0099 General Assignment"/>
    <s v="A"/>
  </r>
  <r>
    <s v="651 - Santa Barbara City College"/>
    <s v="Office 3"/>
    <x v="51"/>
    <s v="HT-2-C"/>
    <m/>
    <x v="2"/>
    <n v="70"/>
    <n v="1"/>
    <m/>
    <s v="11"/>
    <s v="0099 General Assignment"/>
    <s v="A"/>
  </r>
  <r>
    <s v="651 - Santa Barbara City College"/>
    <s v="Office 4"/>
    <x v="51"/>
    <s v="HT-2-D"/>
    <m/>
    <x v="2"/>
    <n v="70"/>
    <n v="1"/>
    <m/>
    <s v="11"/>
    <s v="0099 General Assignment"/>
    <s v="A"/>
  </r>
  <r>
    <s v="651 - Santa Barbara City College"/>
    <s v="Office 5"/>
    <x v="51"/>
    <s v="HT-2-E"/>
    <m/>
    <x v="2"/>
    <n v="70"/>
    <n v="1"/>
    <m/>
    <s v="11"/>
    <s v="0099 General Assignment"/>
    <s v="A"/>
  </r>
  <r>
    <s v="651 - Santa Barbara City College"/>
    <s v="Office 6"/>
    <x v="51"/>
    <s v="HT-2-F"/>
    <m/>
    <x v="2"/>
    <n v="70"/>
    <n v="1"/>
    <m/>
    <s v="11"/>
    <s v="0099 General Assignment"/>
    <s v="A"/>
  </r>
  <r>
    <s v="651 - Santa Barbara City College"/>
    <s v="Kitchen"/>
    <x v="52"/>
    <s v="1"/>
    <m/>
    <x v="33"/>
    <n v="405"/>
    <n v="0"/>
    <m/>
    <s v="55"/>
    <s v="6940 Food Services"/>
    <s v="A"/>
  </r>
  <r>
    <s v="651 - Santa Barbara City College"/>
    <s v="Storage"/>
    <x v="52"/>
    <s v="2"/>
    <m/>
    <x v="36"/>
    <n v="110"/>
    <n v="0"/>
    <m/>
    <s v="55"/>
    <s v="6940 Food Services"/>
    <s v="A"/>
  </r>
  <r>
    <s v="651 - Santa Barbara City College"/>
    <s v="Student Success Center"/>
    <x v="53"/>
    <s v="EC-4"/>
    <m/>
    <x v="12"/>
    <n v="1068"/>
    <n v="25"/>
    <m/>
    <s v="11"/>
    <s v="4930 General Studies"/>
    <s v="A"/>
  </r>
  <r>
    <s v="651 - Santa Barbara City College"/>
    <s v="Office"/>
    <x v="53"/>
    <s v="EC-4-A"/>
    <m/>
    <x v="2"/>
    <n v="150"/>
    <n v="1"/>
    <m/>
    <s v="11"/>
    <s v="0099 General Assignment"/>
    <s v="A"/>
  </r>
  <r>
    <s v="651 - Santa Barbara City College"/>
    <s v="Office"/>
    <x v="53"/>
    <s v="EC-4-B"/>
    <m/>
    <x v="2"/>
    <n v="150"/>
    <n v="1"/>
    <m/>
    <s v="11"/>
    <s v="0099 General Assignment"/>
    <s v="A"/>
  </r>
  <r>
    <s v="651 - Santa Barbara City College"/>
    <s v="Basic Needs"/>
    <x v="54"/>
    <s v="EC-14"/>
    <m/>
    <x v="12"/>
    <n v="896"/>
    <n v="50"/>
    <m/>
    <s v="11"/>
    <s v="0099 General Assignment"/>
    <s v="A"/>
  </r>
  <r>
    <s v="651 - Santa Barbara City College"/>
    <s v="Office"/>
    <x v="54"/>
    <s v="EC-14-A"/>
    <m/>
    <x v="2"/>
    <n v="100"/>
    <n v="1"/>
    <m/>
    <s v="11"/>
    <s v="0099 General Assignment"/>
    <s v="A"/>
  </r>
  <r>
    <s v="651 - Santa Barbara City College"/>
    <s v="Office"/>
    <x v="54"/>
    <s v="EC-14-B"/>
    <m/>
    <x v="2"/>
    <n v="100"/>
    <n v="1"/>
    <m/>
    <s v="11"/>
    <s v="0099 General Assignment"/>
    <s v="A"/>
  </r>
  <r>
    <s v="651 - Santa Barbara City College"/>
    <s v="Office"/>
    <x v="54"/>
    <s v="EC-14-C"/>
    <m/>
    <x v="2"/>
    <n v="100"/>
    <n v="1"/>
    <m/>
    <s v="11"/>
    <s v="0099 General Assignment"/>
    <s v="A"/>
  </r>
  <r>
    <s v="651 - Santa Barbara City College"/>
    <s v="Food Pantry"/>
    <x v="55"/>
    <s v="EC-15"/>
    <m/>
    <x v="33"/>
    <n v="628"/>
    <n v="0"/>
    <m/>
    <s v="51"/>
    <s v="6960 Students and Co-curricular Activities"/>
    <s v="A"/>
  </r>
  <r>
    <s v="651 - Santa Barbara City College"/>
    <s v="Office"/>
    <x v="55"/>
    <s v="EC-15-A"/>
    <m/>
    <x v="2"/>
    <n v="110"/>
    <n v="1"/>
    <m/>
    <s v="51"/>
    <s v="6960 Students and Co-curricular Activities"/>
    <s v="A"/>
  </r>
  <r>
    <s v="651 - Santa Barbara City College"/>
    <s v="Office"/>
    <x v="55"/>
    <s v="EC-15-B"/>
    <m/>
    <x v="2"/>
    <n v="103"/>
    <n v="1"/>
    <m/>
    <s v="51"/>
    <s v="6960 Students and Co-curricular Activities"/>
    <s v="A"/>
  </r>
  <r>
    <s v="651 - Santa Barbara City College"/>
    <s v="Office Service"/>
    <x v="55"/>
    <s v="EC-15-C"/>
    <m/>
    <x v="1"/>
    <n v="106"/>
    <n v="1"/>
    <m/>
    <s v="51"/>
    <s v="6960 Students and Co-curricular Activities"/>
    <s v="A"/>
  </r>
  <r>
    <s v="651 - Santa Barbara City College"/>
    <s v="Office"/>
    <x v="55"/>
    <s v="EC-15-D"/>
    <m/>
    <x v="2"/>
    <n v="96"/>
    <n v="1"/>
    <m/>
    <s v="51"/>
    <s v="6960 Students and Co-curricular Activities"/>
    <s v="A"/>
  </r>
  <r>
    <s v="651 - Santa Barbara City College"/>
    <s v="Office Service"/>
    <x v="55"/>
    <s v="EC-15-E"/>
    <m/>
    <x v="2"/>
    <n v="96"/>
    <n v="1"/>
    <m/>
    <s v="51"/>
    <s v="6960 Students and Co-curricular Activities"/>
    <s v="A"/>
  </r>
  <r>
    <s v="651 - Santa Barbara City College"/>
    <s v="Data"/>
    <x v="55"/>
    <s v="EC-15-F"/>
    <m/>
    <x v="4"/>
    <n v="96"/>
    <n v="0"/>
    <m/>
    <s v="44"/>
    <s v="6780 Management Information Services"/>
    <s v="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42">
  <r>
    <n v="202430"/>
    <n v="31427"/>
    <s v="PE 144B"/>
    <x v="0"/>
    <s v="Weight Training: Intermediate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Craig Moropoulos"/>
    <s v="K00100871"/>
    <s v="FS"/>
    <x v="0"/>
    <x v="0"/>
    <x v="0"/>
    <m/>
    <m/>
    <x v="0"/>
    <n v="20"/>
    <n v="18"/>
    <d v="1899-12-30T00:00:00"/>
    <s v="C"/>
    <s v="Day"/>
    <s v="Open"/>
  </r>
  <r>
    <n v="202430"/>
    <n v="33524"/>
    <s v="PE 144C"/>
    <x v="0"/>
    <s v="Weight Training: Advanced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Craig Moropoulos"/>
    <s v="K00100871"/>
    <s v="NP"/>
    <x v="0"/>
    <x v="0"/>
    <x v="0"/>
    <m/>
    <m/>
    <x v="0"/>
    <n v="20"/>
    <n v="8"/>
    <d v="1899-12-30T00:00:00"/>
    <s v="C"/>
    <s v="Day"/>
    <s v="Open"/>
  </r>
  <r>
    <n v="202430"/>
    <n v="33525"/>
    <s v="PE 103A"/>
    <x v="1"/>
    <s v="Beginning Golf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Craig Moropoulos"/>
    <s v="K00100871"/>
    <s v="FS"/>
    <x v="0"/>
    <x v="0"/>
    <x v="0"/>
    <m/>
    <m/>
    <x v="0"/>
    <n v="15"/>
    <n v="14"/>
    <d v="1899-12-30T00:00:00"/>
    <s v="C"/>
    <s v="Day"/>
    <s v="Open"/>
  </r>
  <r>
    <n v="202430"/>
    <n v="33540"/>
    <s v="PE 132A"/>
    <x v="1"/>
    <s v="Novice Swimm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Ingrid Schmitz"/>
    <s v="K00100518"/>
    <s v="AD"/>
    <x v="1"/>
    <x v="0"/>
    <x v="0"/>
    <m/>
    <m/>
    <x v="0"/>
    <n v="5"/>
    <n v="5"/>
    <d v="1899-12-30T00:00:00"/>
    <s v="C"/>
    <s v="Day"/>
    <s v="Closed"/>
  </r>
  <r>
    <n v="202430"/>
    <n v="33544"/>
    <s v="PE 152A"/>
    <x v="2"/>
    <s v="Beginning Modern Dance Techniq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Tracy Kofford"/>
    <s v="K00433684"/>
    <s v="FS"/>
    <x v="0"/>
    <x v="0"/>
    <x v="0"/>
    <m/>
    <m/>
    <x v="0"/>
    <n v="30"/>
    <n v="29"/>
    <d v="1899-12-30T00:00:00"/>
    <s v="C"/>
    <s v="Day"/>
    <s v="Open"/>
  </r>
  <r>
    <n v="202430"/>
    <n v="34445"/>
    <s v="PE 144A"/>
    <x v="0"/>
    <s v="Weight Training: Beginn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Scott Fickerson"/>
    <s v="K00366975"/>
    <s v="FS"/>
    <x v="0"/>
    <x v="0"/>
    <x v="0"/>
    <m/>
    <m/>
    <x v="0"/>
    <n v="40"/>
    <n v="35"/>
    <d v="1899-12-30T00:00:00"/>
    <s v="C"/>
    <s v="Day"/>
    <s v="Open"/>
  </r>
  <r>
    <n v="202430"/>
    <n v="34456"/>
    <s v="PE 137"/>
    <x v="1"/>
    <s v="Beg Surf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Scott Fickerson"/>
    <s v="K00366975"/>
    <s v="FS"/>
    <x v="1"/>
    <x v="0"/>
    <x v="0"/>
    <m/>
    <m/>
    <x v="0"/>
    <n v="24"/>
    <n v="24"/>
    <d v="1899-12-30T00:00:00"/>
    <s v="C"/>
    <s v="Day"/>
    <s v="Closed"/>
  </r>
  <r>
    <n v="202430"/>
    <n v="34579"/>
    <s v="PE 227"/>
    <x v="1"/>
    <s v="Hiking for Fitness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FS"/>
    <x v="0"/>
    <x v="0"/>
    <x v="0"/>
    <m/>
    <m/>
    <x v="0"/>
    <n v="30"/>
    <n v="16"/>
    <d v="1899-12-30T00:00:00"/>
    <s v="C"/>
    <s v="Day"/>
    <s v="Open"/>
  </r>
  <r>
    <n v="202430"/>
    <n v="34582"/>
    <s v="PE 138A"/>
    <x v="1"/>
    <s v="Beg. Cardio Box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Kristina Bautista"/>
    <s v="K00102739"/>
    <s v="AD"/>
    <x v="0"/>
    <x v="0"/>
    <x v="0"/>
    <m/>
    <m/>
    <x v="0"/>
    <n v="35"/>
    <n v="29"/>
    <d v="1899-12-30T00:00:00"/>
    <s v="C"/>
    <s v="Day"/>
    <s v="Open"/>
  </r>
  <r>
    <n v="202430"/>
    <n v="35497"/>
    <s v="EH 290"/>
    <x v="3"/>
    <s v="Work Experience in EH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Michael Gonella"/>
    <s v="K00344966"/>
    <s v="NP"/>
    <x v="0"/>
    <x v="0"/>
    <x v="0"/>
    <m/>
    <m/>
    <x v="0"/>
    <n v="2"/>
    <n v="2"/>
    <d v="1899-12-30T00:00:00"/>
    <s v="C"/>
    <s v="Evening"/>
    <s v="Closed"/>
  </r>
  <r>
    <n v="202430"/>
    <n v="37494"/>
    <s v="PE 112B"/>
    <x v="1"/>
    <s v="Body Condition Boot Camp: Int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Craig Moropoulos"/>
    <s v="K00100871"/>
    <s v="FS"/>
    <x v="0"/>
    <x v="0"/>
    <x v="0"/>
    <m/>
    <m/>
    <x v="0"/>
    <n v="10"/>
    <n v="4"/>
    <d v="1899-12-30T00:00:00"/>
    <s v="C"/>
    <s v="Day"/>
    <s v="Open"/>
  </r>
  <r>
    <n v="202430"/>
    <n v="37495"/>
    <s v="PE 112A"/>
    <x v="1"/>
    <s v="Body Condition Boot Camp: Be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Craig Moropoulos"/>
    <s v="K00100871"/>
    <s v="NP"/>
    <x v="0"/>
    <x v="0"/>
    <x v="0"/>
    <m/>
    <m/>
    <x v="0"/>
    <n v="15"/>
    <n v="16"/>
    <d v="1899-12-30T00:00:00"/>
    <s v="C"/>
    <s v="Day"/>
    <s v="Closed"/>
  </r>
  <r>
    <n v="202430"/>
    <n v="37514"/>
    <s v="PE 132B"/>
    <x v="1"/>
    <s v="Beginning Swimm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Ingrid Schmitz"/>
    <s v="K00100518"/>
    <s v="NP"/>
    <x v="1"/>
    <x v="0"/>
    <x v="0"/>
    <m/>
    <m/>
    <x v="0"/>
    <n v="15"/>
    <n v="12"/>
    <d v="1899-12-30T00:00:00"/>
    <s v="C"/>
    <s v="Day"/>
    <s v="Open"/>
  </r>
  <r>
    <n v="202430"/>
    <n v="37529"/>
    <s v="PE 176A"/>
    <x v="1"/>
    <s v="Beginning Fitness Yoga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Bonnie Lewis"/>
    <s v="K00100456"/>
    <s v="NP"/>
    <x v="0"/>
    <x v="0"/>
    <x v="0"/>
    <m/>
    <m/>
    <x v="0"/>
    <n v="15"/>
    <n v="11"/>
    <d v="1899-12-30T00:00:00"/>
    <s v="C"/>
    <s v="Concurrent"/>
    <s v="Open"/>
  </r>
  <r>
    <n v="202430"/>
    <n v="37540"/>
    <s v="PE 134B"/>
    <x v="1"/>
    <s v="Swimming for Conditioning: Int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ally Saenger"/>
    <s v="K00100907"/>
    <s v="AD"/>
    <x v="1"/>
    <x v="0"/>
    <x v="0"/>
    <m/>
    <m/>
    <x v="0"/>
    <n v="7"/>
    <n v="7"/>
    <d v="1899-12-30T00:00:00"/>
    <s v="C"/>
    <s v="Day"/>
    <s v="Closed"/>
  </r>
  <r>
    <n v="202430"/>
    <n v="37542"/>
    <s v="PE 132C"/>
    <x v="1"/>
    <s v="Intermediate Swimm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Ingrid Schmitz"/>
    <s v="K00100518"/>
    <s v="AD"/>
    <x v="1"/>
    <x v="0"/>
    <x v="0"/>
    <m/>
    <m/>
    <x v="0"/>
    <n v="15"/>
    <n v="12"/>
    <d v="1899-12-30T00:00:00"/>
    <s v="C"/>
    <s v="Day"/>
    <s v="Open"/>
  </r>
  <r>
    <n v="202430"/>
    <n v="37543"/>
    <s v="PE 132D"/>
    <x v="1"/>
    <s v="Advanced Swimm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Ingrid Schmitz"/>
    <s v="K00100518"/>
    <s v="NP"/>
    <x v="1"/>
    <x v="0"/>
    <x v="0"/>
    <m/>
    <m/>
    <x v="0"/>
    <n v="7"/>
    <n v="5"/>
    <d v="1899-12-30T00:00:00"/>
    <s v="C"/>
    <s v="Day"/>
    <s v="Open"/>
  </r>
  <r>
    <n v="202430"/>
    <n v="38112"/>
    <s v="PE 134C"/>
    <x v="1"/>
    <s v="Swimming for Conditioning: Adv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ally Saenger"/>
    <s v="K00100907"/>
    <s v="NP"/>
    <x v="1"/>
    <x v="0"/>
    <x v="0"/>
    <m/>
    <m/>
    <x v="0"/>
    <n v="5"/>
    <n v="2"/>
    <d v="1899-12-30T00:00:00"/>
    <s v="C"/>
    <s v="Day"/>
    <s v="Open"/>
  </r>
  <r>
    <n v="202430"/>
    <n v="40012"/>
    <s v="PE 137"/>
    <x v="1"/>
    <s v="Beg Surf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cott Fickerson"/>
    <s v="K00366975"/>
    <s v="FS"/>
    <x v="1"/>
    <x v="0"/>
    <x v="0"/>
    <m/>
    <m/>
    <x v="0"/>
    <n v="24"/>
    <n v="23"/>
    <d v="1899-12-30T00:00:00"/>
    <s v="C"/>
    <s v="Day"/>
    <s v="Open"/>
  </r>
  <r>
    <n v="202430"/>
    <n v="43138"/>
    <s v="PE 138B"/>
    <x v="1"/>
    <s v="Int. Cardio Box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Sandrine Rocher-Krul"/>
    <s v="K00100840"/>
    <s v="FS"/>
    <x v="0"/>
    <x v="0"/>
    <x v="0"/>
    <m/>
    <m/>
    <x v="0"/>
    <n v="15"/>
    <n v="11"/>
    <d v="1899-12-30T00:00:00"/>
    <s v="C"/>
    <s v="Day"/>
    <s v="Open"/>
  </r>
  <r>
    <n v="202430"/>
    <n v="43264"/>
    <s v="PE 147D"/>
    <x v="0"/>
    <s v="Conditioning-Intercollegt Athl"/>
    <n v="2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Bridget Kulesh"/>
    <s v="K01342853"/>
    <s v="AD"/>
    <x v="0"/>
    <x v="0"/>
    <x v="0"/>
    <m/>
    <m/>
    <x v="0"/>
    <n v="25"/>
    <n v="20"/>
    <d v="1899-12-30T00:00:00"/>
    <s v="C"/>
    <s v="Session Status Unknown"/>
    <s v="Open"/>
  </r>
  <r>
    <n v="202430"/>
    <n v="43264"/>
    <s v="PE 147D"/>
    <x v="0"/>
    <s v="Conditioning-Intercollegt Athl"/>
    <n v="2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Bridget Kulesh"/>
    <s v="K01342853"/>
    <s v="AD"/>
    <x v="0"/>
    <x v="0"/>
    <x v="0"/>
    <m/>
    <m/>
    <x v="0"/>
    <n v="25"/>
    <n v="20"/>
    <d v="1899-12-30T00:00:00"/>
    <s v="C"/>
    <s v="Session Status Unknown"/>
    <s v="Open"/>
  </r>
  <r>
    <n v="202430"/>
    <n v="43599"/>
    <s v="PRO 290"/>
    <x v="4"/>
    <s v="Work Exp: Professional Studies"/>
    <n v="1"/>
    <d v="2023-10-30T00:00:00"/>
    <d v="2024-01-26T00:00:00"/>
    <x v="2"/>
    <x v="0"/>
    <s v=""/>
    <m/>
    <m/>
    <m/>
    <m/>
    <m/>
    <m/>
    <m/>
    <d v="1899-12-30T00:00:00"/>
    <d v="1899-12-30T00:00:00"/>
    <d v="1899-12-30T00:00:00"/>
    <x v="0"/>
    <d v="1899-12-30T00:00:00"/>
    <m/>
    <x v="2"/>
    <s v="Rachel Burquez"/>
    <s v="K00355350"/>
    <s v="NP"/>
    <x v="2"/>
    <x v="0"/>
    <x v="0"/>
    <m/>
    <m/>
    <x v="0"/>
    <n v="0"/>
    <n v="21"/>
    <d v="1899-12-30T00:00:00"/>
    <n v="20"/>
    <s v="Dual Enrollment"/>
    <s v="Closed"/>
  </r>
  <r>
    <n v="202430"/>
    <n v="43800"/>
    <s v="SLFO NC094"/>
    <x v="5"/>
    <s v="How to Communicate FOA"/>
    <n v="0"/>
    <d v="2023-10-21T00:00:00"/>
    <d v="2023-10-21T00:00:00"/>
    <x v="3"/>
    <x v="0"/>
    <s v="S"/>
    <m/>
    <m/>
    <m/>
    <m/>
    <m/>
    <s v="S"/>
    <m/>
    <d v="1899-12-30T03:00:00"/>
    <d v="1899-12-30T00:10:55"/>
    <s v="13:30"/>
    <x v="1"/>
    <s v="16:30"/>
    <n v="1630"/>
    <x v="0"/>
    <s v="Jude Bijou"/>
    <s v="K00169815"/>
    <n v="11"/>
    <x v="3"/>
    <x v="0"/>
    <x v="0"/>
    <m/>
    <m/>
    <x v="0"/>
    <n v="40"/>
    <n v="22"/>
    <d v="1899-12-30T04:00:00"/>
    <s v="C"/>
    <s v="Weekend"/>
    <s v="Open"/>
  </r>
  <r>
    <n v="202430"/>
    <n v="43973"/>
    <s v="PE 150B"/>
    <x v="2"/>
    <s v="Intermediate Ballet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rooke Melton"/>
    <s v="K00269224"/>
    <s v="NP"/>
    <x v="0"/>
    <x v="0"/>
    <x v="0"/>
    <m/>
    <m/>
    <x v="0"/>
    <n v="10"/>
    <n v="4"/>
    <d v="1899-12-30T00:00:00"/>
    <s v="C"/>
    <s v="Day"/>
    <s v="Open"/>
  </r>
  <r>
    <n v="202430"/>
    <n v="44717"/>
    <s v="GDP 111"/>
    <x v="6"/>
    <s v="Intro to Graphic Design"/>
    <n v="3"/>
    <d v="2023-08-21T00:00:00"/>
    <d v="2023-12-15T00:00:00"/>
    <x v="4"/>
    <x v="0"/>
    <s v="WR"/>
    <m/>
    <m/>
    <s v="W"/>
    <s v="R"/>
    <m/>
    <m/>
    <m/>
    <d v="1899-12-30T00:55:00"/>
    <d v="1899-12-30T01:57:09"/>
    <s v="8:30"/>
    <x v="2"/>
    <s v="9:25"/>
    <n v="925"/>
    <x v="0"/>
    <s v="Van Latham"/>
    <s v="K00397938"/>
    <s v="AD"/>
    <x v="2"/>
    <x v="0"/>
    <x v="0"/>
    <m/>
    <m/>
    <x v="0"/>
    <n v="13"/>
    <n v="13"/>
    <d v="1900-01-17T13:58:47"/>
    <s v="C"/>
    <s v="Dual Enrollment"/>
    <s v="Closed"/>
  </r>
  <r>
    <n v="202430"/>
    <n v="44768"/>
    <s v="PE 199A"/>
    <x v="7"/>
    <s v="Intercollegiate Cheer/Dan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Julia Hand"/>
    <s v="K00854935"/>
    <s v="AD"/>
    <x v="0"/>
    <x v="0"/>
    <x v="0"/>
    <m/>
    <m/>
    <x v="0"/>
    <n v="25"/>
    <n v="16"/>
    <d v="1899-12-30T00:00:00"/>
    <s v="C"/>
    <s v="Session Status Unknown"/>
    <s v="Open"/>
  </r>
  <r>
    <n v="202430"/>
    <n v="44777"/>
    <s v="PE 269"/>
    <x v="7"/>
    <s v="Strengh &amp; Cond. for Athletes"/>
    <n v="1"/>
    <d v="2023-09-05T00:00:00"/>
    <d v="2023-12-08T00:00:00"/>
    <x v="5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FS"/>
    <x v="0"/>
    <x v="0"/>
    <x v="0"/>
    <m/>
    <m/>
    <x v="0"/>
    <n v="25"/>
    <n v="25"/>
    <d v="1899-12-30T00:00:00"/>
    <s v="C"/>
    <s v="Session Status Unknown"/>
    <s v="Closed"/>
  </r>
  <r>
    <n v="202430"/>
    <n v="44777"/>
    <s v="PE 269"/>
    <x v="7"/>
    <s v="Strengh &amp; Cond. for Athletes"/>
    <n v="1"/>
    <d v="2023-09-05T00:00:00"/>
    <d v="2023-12-08T00:00:00"/>
    <x v="5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FS"/>
    <x v="0"/>
    <x v="0"/>
    <x v="0"/>
    <m/>
    <m/>
    <x v="0"/>
    <n v="25"/>
    <n v="25"/>
    <d v="1899-12-30T00:00:00"/>
    <s v="C"/>
    <s v="Session Status Unknown"/>
    <s v="Closed"/>
  </r>
  <r>
    <n v="202430"/>
    <n v="41970"/>
    <s v="CA 124"/>
    <x v="8"/>
    <s v="Principles of Baking"/>
    <n v="2"/>
    <d v="2023-08-28T00:00:00"/>
    <d v="2023-12-16T00:00:00"/>
    <x v="0"/>
    <x v="0"/>
    <s v="M"/>
    <s v="M"/>
    <m/>
    <m/>
    <m/>
    <m/>
    <m/>
    <m/>
    <d v="1899-12-30T01:00:00"/>
    <d v="1899-12-30T01:00:47"/>
    <s v="8:00"/>
    <x v="3"/>
    <s v="9:00"/>
    <n v="900"/>
    <x v="1"/>
    <s v="Stephane Rapp"/>
    <s v="K00100567"/>
    <s v="FS"/>
    <x v="0"/>
    <x v="1"/>
    <x v="1"/>
    <s v="BKSHOP"/>
    <s v="BKSHOP"/>
    <x v="0"/>
    <n v="12"/>
    <n v="10"/>
    <d v="1900-01-06T01:18:49"/>
    <s v="C"/>
    <s v="Day"/>
    <s v="Open"/>
  </r>
  <r>
    <n v="202430"/>
    <n v="41970"/>
    <s v="CA 124"/>
    <x v="8"/>
    <s v="Principles of Baking"/>
    <n v="2"/>
    <d v="2023-08-28T00:00:00"/>
    <d v="2023-12-16T00:00:00"/>
    <x v="0"/>
    <x v="0"/>
    <s v="M"/>
    <s v="M"/>
    <m/>
    <m/>
    <m/>
    <m/>
    <m/>
    <m/>
    <d v="1899-12-30T03:00:00"/>
    <d v="1899-12-30T03:02:20"/>
    <s v="9:05"/>
    <x v="4"/>
    <s v="12:05"/>
    <n v="1205"/>
    <x v="1"/>
    <s v="Stephane Rapp"/>
    <s v="K00100567"/>
    <s v="FS"/>
    <x v="0"/>
    <x v="1"/>
    <x v="1"/>
    <s v="BKSHOP"/>
    <s v="BKSHOP"/>
    <x v="0"/>
    <n v="12"/>
    <n v="10"/>
    <d v="1900-01-20T03:56:26"/>
    <s v="C"/>
    <s v="Day"/>
    <s v="Open"/>
  </r>
  <r>
    <n v="202430"/>
    <n v="44540"/>
    <s v="CA 214"/>
    <x v="8"/>
    <s v="Advanced Artisan Baking"/>
    <n v="2"/>
    <d v="2023-08-28T00:00:00"/>
    <d v="2023-12-16T00:00:00"/>
    <x v="0"/>
    <x v="0"/>
    <s v="M"/>
    <s v="M"/>
    <m/>
    <m/>
    <m/>
    <m/>
    <m/>
    <m/>
    <d v="1899-12-30T01:00:00"/>
    <d v="1899-12-30T01:00:47"/>
    <s v="15:00"/>
    <x v="5"/>
    <s v="16:00"/>
    <n v="1600"/>
    <x v="0"/>
    <s v="Charles Fredericks"/>
    <s v="K00100572"/>
    <s v="FS"/>
    <x v="0"/>
    <x v="1"/>
    <x v="1"/>
    <s v="BKSHOP"/>
    <s v="BKSHOP"/>
    <x v="0"/>
    <n v="12"/>
    <n v="9"/>
    <d v="1900-01-05T08:22:56"/>
    <s v="C"/>
    <s v="Day"/>
    <s v="Open"/>
  </r>
  <r>
    <n v="202430"/>
    <n v="44540"/>
    <s v="CA 214"/>
    <x v="8"/>
    <s v="Advanced Artisan Baking"/>
    <n v="2"/>
    <d v="2023-08-28T00:00:00"/>
    <d v="2023-12-16T00:00:00"/>
    <x v="0"/>
    <x v="0"/>
    <s v="M"/>
    <s v="M"/>
    <m/>
    <m/>
    <m/>
    <m/>
    <m/>
    <m/>
    <d v="1899-12-30T03:10:00"/>
    <d v="1899-12-30T03:12:28"/>
    <s v="16:05"/>
    <x v="6"/>
    <s v="19:15"/>
    <n v="1915"/>
    <x v="0"/>
    <s v="Charles Fredericks"/>
    <s v="K00100572"/>
    <s v="FS"/>
    <x v="0"/>
    <x v="1"/>
    <x v="1"/>
    <s v="BKSHOP"/>
    <s v="BKSHOP"/>
    <x v="0"/>
    <n v="12"/>
    <n v="9"/>
    <d v="1900-01-19T02:32:37"/>
    <s v="C"/>
    <s v="Day"/>
    <s v="Open"/>
  </r>
  <r>
    <n v="202430"/>
    <n v="41277"/>
    <s v="SLFO NC082"/>
    <x v="5"/>
    <s v="Travels and Explorations: FOA"/>
    <n v="0"/>
    <d v="2023-08-28T00:00:00"/>
    <d v="2023-10-21T00:00:00"/>
    <x v="6"/>
    <x v="0"/>
    <s v="R"/>
    <m/>
    <m/>
    <m/>
    <s v="R"/>
    <m/>
    <m/>
    <m/>
    <d v="1899-12-30T01:15:00"/>
    <d v="1899-12-30T00:39:37"/>
    <s v="14:00"/>
    <x v="7"/>
    <s v="15:15"/>
    <n v="1515"/>
    <x v="0"/>
    <s v="Patricia Volner"/>
    <s v="K00161082"/>
    <n v="9"/>
    <x v="1"/>
    <x v="2"/>
    <x v="2"/>
    <s v="BVISTA"/>
    <s v="BVISTAMTG ROOM"/>
    <x v="0"/>
    <n v="40"/>
    <n v="25"/>
    <d v="1900-01-04T23:49:24"/>
    <s v="C"/>
    <s v="Day"/>
    <s v="Open"/>
  </r>
  <r>
    <n v="202430"/>
    <n v="41278"/>
    <s v="SLFO NC082"/>
    <x v="5"/>
    <s v="Travels and Explorations: FOA"/>
    <n v="0"/>
    <d v="2023-10-23T00:00:00"/>
    <d v="2023-12-16T00:00:00"/>
    <x v="6"/>
    <x v="0"/>
    <s v="R"/>
    <m/>
    <m/>
    <m/>
    <s v="R"/>
    <m/>
    <m/>
    <m/>
    <d v="1899-12-30T01:15:00"/>
    <d v="1899-12-30T00:39:37"/>
    <s v="14:00"/>
    <x v="7"/>
    <s v="15:15"/>
    <n v="1515"/>
    <x v="3"/>
    <s v="Patricia Volner"/>
    <s v="K00161082"/>
    <n v="11"/>
    <x v="1"/>
    <x v="2"/>
    <x v="2"/>
    <s v="BVISTA"/>
    <s v="BVISTAMTG ROOM"/>
    <x v="0"/>
    <n v="40"/>
    <n v="25"/>
    <d v="1900-01-04T23:49:24"/>
    <s v="C"/>
    <s v="Day"/>
    <s v="Open"/>
  </r>
  <r>
    <n v="202430"/>
    <n v="41319"/>
    <s v="SLFO NC016"/>
    <x v="5"/>
    <s v="Body/Mind Aware:FOA"/>
    <n v="0"/>
    <d v="2023-08-28T00:00:00"/>
    <d v="2023-10-21T00:00:00"/>
    <x v="6"/>
    <x v="0"/>
    <s v="T"/>
    <m/>
    <s v="T"/>
    <m/>
    <m/>
    <m/>
    <m/>
    <m/>
    <d v="1899-12-30T01:15:00"/>
    <d v="1899-12-30T00:39:37"/>
    <s v="15:00"/>
    <x v="5"/>
    <s v="16:15"/>
    <n v="1615"/>
    <x v="3"/>
    <s v="Susan Gomez"/>
    <s v="K00275365"/>
    <n v="9"/>
    <x v="1"/>
    <x v="2"/>
    <x v="2"/>
    <s v="BVISTA"/>
    <s v="BVISTAMTG ROOM"/>
    <x v="0"/>
    <n v="40"/>
    <n v="23"/>
    <d v="1900-01-04T12:19:03"/>
    <s v="C"/>
    <s v="Day"/>
    <s v="Open"/>
  </r>
  <r>
    <n v="202430"/>
    <n v="41320"/>
    <s v="SLFO NC016"/>
    <x v="5"/>
    <s v="Body/Mind Aware:FOA"/>
    <n v="0"/>
    <d v="2023-10-23T00:00:00"/>
    <d v="2023-12-16T00:00:00"/>
    <x v="6"/>
    <x v="0"/>
    <s v="T"/>
    <m/>
    <s v="T"/>
    <m/>
    <m/>
    <m/>
    <m/>
    <m/>
    <d v="1899-12-30T01:15:00"/>
    <d v="1899-12-30T00:39:37"/>
    <s v="15:00"/>
    <x v="5"/>
    <s v="16:15"/>
    <n v="1615"/>
    <x v="3"/>
    <s v="Susan Gomez"/>
    <s v="K00275365"/>
    <n v="11"/>
    <x v="1"/>
    <x v="2"/>
    <x v="2"/>
    <s v="BVISTA"/>
    <s v="BVISTAMTG ROOM"/>
    <x v="0"/>
    <n v="40"/>
    <n v="22"/>
    <d v="1900-01-04T06:33:53"/>
    <s v="C"/>
    <s v="Day"/>
    <s v="Open"/>
  </r>
  <r>
    <n v="202430"/>
    <n v="41408"/>
    <s v="CRMO NC061"/>
    <x v="5"/>
    <s v="Music of Our Lives/Times: FOA"/>
    <n v="0"/>
    <d v="2023-08-28T00:00:00"/>
    <d v="2023-10-21T00:00:00"/>
    <x v="6"/>
    <x v="0"/>
    <s v="F"/>
    <m/>
    <m/>
    <m/>
    <m/>
    <s v="F"/>
    <m/>
    <m/>
    <d v="1899-12-30T01:15:00"/>
    <d v="1899-12-30T00:39:37"/>
    <s v="10:30"/>
    <x v="8"/>
    <s v="11:45"/>
    <n v="1145"/>
    <x v="3"/>
    <s v="Susan Gomez"/>
    <s v="K00275365"/>
    <n v="9"/>
    <x v="1"/>
    <x v="2"/>
    <x v="2"/>
    <s v="BVISTA"/>
    <s v="BVISTAMTG ROOM"/>
    <x v="0"/>
    <n v="40"/>
    <n v="24"/>
    <d v="1900-01-04T18:04:14"/>
    <s v="C"/>
    <s v="Day"/>
    <s v="Open"/>
  </r>
  <r>
    <n v="202430"/>
    <n v="41409"/>
    <s v="CRMO NC061"/>
    <x v="5"/>
    <s v="Music of Our Lives/Times: FOA"/>
    <n v="0"/>
    <d v="2023-10-23T00:00:00"/>
    <d v="2023-12-16T00:00:00"/>
    <x v="6"/>
    <x v="0"/>
    <s v="F"/>
    <m/>
    <m/>
    <m/>
    <m/>
    <s v="F"/>
    <m/>
    <m/>
    <d v="1899-12-30T01:15:00"/>
    <d v="1899-12-30T00:39:37"/>
    <s v="10:30"/>
    <x v="8"/>
    <s v="11:45"/>
    <n v="1145"/>
    <x v="3"/>
    <s v="Susan Gomez"/>
    <s v="K00275365"/>
    <n v="11"/>
    <x v="1"/>
    <x v="2"/>
    <x v="2"/>
    <s v="BVISTA"/>
    <s v="BVISTAMTG ROOM"/>
    <x v="0"/>
    <n v="40"/>
    <n v="23"/>
    <d v="1900-01-04T12:19:03"/>
    <s v="C"/>
    <s v="Day"/>
    <s v="Open"/>
  </r>
  <r>
    <n v="202430"/>
    <n v="41452"/>
    <s v="CRAO NC585"/>
    <x v="9"/>
    <s v="Art Exp./Conversations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4:00"/>
    <x v="7"/>
    <s v="15:15"/>
    <n v="1515"/>
    <x v="3"/>
    <s v="Carol Ann Manzi"/>
    <s v="K00368978"/>
    <n v="11"/>
    <x v="1"/>
    <x v="2"/>
    <x v="2"/>
    <s v="BVISTA"/>
    <s v="BVISTAMTG ROOM"/>
    <x v="0"/>
    <n v="40"/>
    <n v="25"/>
    <d v="1900-01-04T23:49:24"/>
    <s v="C"/>
    <s v="Day"/>
    <s v="Open"/>
  </r>
  <r>
    <n v="202430"/>
    <n v="43588"/>
    <s v="CRAO NC585"/>
    <x v="9"/>
    <s v="Art Exp./Conversations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4:00"/>
    <x v="7"/>
    <s v="15:15"/>
    <n v="1515"/>
    <x v="3"/>
    <s v="Carol Ann Manzi"/>
    <s v="K00368978"/>
    <n v="9"/>
    <x v="1"/>
    <x v="2"/>
    <x v="2"/>
    <s v="BVISTA"/>
    <s v="BVISTAMTG ROOM"/>
    <x v="0"/>
    <n v="40"/>
    <n v="22"/>
    <d v="1900-01-04T06:33:53"/>
    <s v="C"/>
    <s v="Day"/>
    <s v="Open"/>
  </r>
  <r>
    <n v="202430"/>
    <n v="43591"/>
    <s v="CRMO NC061"/>
    <x v="5"/>
    <s v="Music of Our Lives/Times: FOA"/>
    <n v="0"/>
    <d v="2023-08-28T00:00:00"/>
    <d v="2023-10-21T00:00:00"/>
    <x v="6"/>
    <x v="0"/>
    <s v="T"/>
    <m/>
    <s v="T"/>
    <m/>
    <m/>
    <m/>
    <m/>
    <m/>
    <d v="1899-12-30T01:15:00"/>
    <d v="1899-12-30T00:39:37"/>
    <s v="10:30"/>
    <x v="8"/>
    <s v="11:45"/>
    <n v="1145"/>
    <x v="3"/>
    <s v="Carol Ann Manzi"/>
    <s v="K00368978"/>
    <n v="9"/>
    <x v="1"/>
    <x v="2"/>
    <x v="2"/>
    <s v="BVISTA"/>
    <s v="BVISTAMTG ROOM"/>
    <x v="0"/>
    <n v="40"/>
    <n v="25"/>
    <d v="1900-01-04T23:49:24"/>
    <s v="C"/>
    <s v="Day"/>
    <s v="Open"/>
  </r>
  <r>
    <n v="202430"/>
    <n v="44224"/>
    <s v="CRMO NC061"/>
    <x v="5"/>
    <s v="Music of Our Lives/Times: FOA"/>
    <n v="0"/>
    <d v="2023-10-23T00:00:00"/>
    <d v="2023-12-16T00:00:00"/>
    <x v="6"/>
    <x v="0"/>
    <s v="T"/>
    <m/>
    <s v="T"/>
    <m/>
    <m/>
    <m/>
    <m/>
    <m/>
    <d v="1899-12-30T01:15:00"/>
    <d v="1899-12-30T00:39:37"/>
    <s v="10:30"/>
    <x v="8"/>
    <s v="11:45"/>
    <n v="1145"/>
    <x v="3"/>
    <s v="Carol Ann Manzi"/>
    <s v="K00368978"/>
    <n v="11"/>
    <x v="1"/>
    <x v="2"/>
    <x v="2"/>
    <s v="BVISTA"/>
    <s v="BVISTAMTG ROOM"/>
    <x v="0"/>
    <n v="40"/>
    <n v="25"/>
    <d v="1900-01-04T23:49:24"/>
    <s v="C"/>
    <s v="Day"/>
    <s v="Open"/>
  </r>
  <r>
    <n v="202430"/>
    <n v="42238"/>
    <s v="COMM 101"/>
    <x v="10"/>
    <s v="Introduction to Communication"/>
    <n v="3"/>
    <d v="2023-09-11T00:00:00"/>
    <d v="2023-12-16T00:00:00"/>
    <x v="7"/>
    <x v="0"/>
    <s v="M"/>
    <s v="M"/>
    <m/>
    <m/>
    <m/>
    <m/>
    <m/>
    <m/>
    <d v="1899-12-30T03:05:00"/>
    <d v="1899-12-30T02:44:59"/>
    <s v="18:00"/>
    <x v="9"/>
    <s v="21:05"/>
    <n v="2105"/>
    <x v="4"/>
    <s v="Aj Anderson"/>
    <s v="K01321763"/>
    <s v="AD"/>
    <x v="0"/>
    <x v="3"/>
    <x v="3"/>
    <s v="BC"/>
    <s v="BC101"/>
    <x v="1"/>
    <n v="40"/>
    <n v="33"/>
    <d v="1900-02-23T15:08:47"/>
    <s v="CW"/>
    <s v="Hybrid"/>
    <s v="Open"/>
  </r>
  <r>
    <n v="202430"/>
    <n v="43623"/>
    <s v="ENG 110"/>
    <x v="11"/>
    <s v="Composition and Reading"/>
    <n v="4"/>
    <d v="2023-08-28T00:00:00"/>
    <d v="2023-12-16T00:00:00"/>
    <x v="0"/>
    <x v="0"/>
    <s v="M"/>
    <s v="M"/>
    <m/>
    <m/>
    <m/>
    <m/>
    <m/>
    <m/>
    <d v="1899-12-30T02:05:00"/>
    <d v="1899-12-30T02:06:37"/>
    <s v="15:00"/>
    <x v="5"/>
    <s v="17:05"/>
    <n v="1705"/>
    <x v="4"/>
    <s v="Meryl Peters"/>
    <s v="K00391027"/>
    <s v="AD"/>
    <x v="0"/>
    <x v="3"/>
    <x v="3"/>
    <s v="BC"/>
    <s v="BC101"/>
    <x v="1"/>
    <n v="28"/>
    <n v="16"/>
    <d v="1900-01-22T12:22:43"/>
    <s v="CW"/>
    <s v="Hybrid"/>
    <s v="Open"/>
  </r>
  <r>
    <n v="202430"/>
    <n v="41021"/>
    <s v="COMM 131"/>
    <x v="10"/>
    <s v="Fund Of Public Speaking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Mika Garard"/>
    <s v="K00100293"/>
    <s v="AD"/>
    <x v="0"/>
    <x v="3"/>
    <x v="3"/>
    <s v="BC"/>
    <s v="BC101"/>
    <x v="1"/>
    <n v="30"/>
    <n v="27"/>
    <d v="1900-02-18T19:03:27"/>
    <s v="C"/>
    <s v="Online Classes"/>
    <s v="Open"/>
  </r>
  <r>
    <n v="202430"/>
    <n v="41243"/>
    <s v="COMM 131"/>
    <x v="10"/>
    <s v="Fund Of Public Speaking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Mika Garard"/>
    <s v="K00100293"/>
    <s v="AD"/>
    <x v="0"/>
    <x v="3"/>
    <x v="3"/>
    <s v="BC"/>
    <s v="BC101"/>
    <x v="1"/>
    <n v="30"/>
    <n v="25"/>
    <d v="1900-02-15T00:45:25"/>
    <s v="C"/>
    <s v="Day"/>
    <s v="Open"/>
  </r>
  <r>
    <n v="202430"/>
    <n v="41531"/>
    <s v="COMM 101"/>
    <x v="10"/>
    <s v="Introduction to Communic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Kana Petrosian"/>
    <s v="K00736479"/>
    <s v="AD"/>
    <x v="0"/>
    <x v="3"/>
    <x v="3"/>
    <s v="BC"/>
    <s v="BC101"/>
    <x v="1"/>
    <n v="40"/>
    <n v="42"/>
    <d v="1900-03-19T00:18:42"/>
    <s v="C"/>
    <s v="Day"/>
    <s v="Closed"/>
  </r>
  <r>
    <n v="202430"/>
    <n v="42239"/>
    <s v="COMM 101"/>
    <x v="10"/>
    <s v="Introduction to Communication"/>
    <n v="3"/>
    <d v="2023-08-28T00:00:00"/>
    <d v="2023-12-16T00:00:00"/>
    <x v="0"/>
    <x v="0"/>
    <s v="MW"/>
    <s v="M"/>
    <m/>
    <s v="W"/>
    <m/>
    <m/>
    <m/>
    <m/>
    <d v="1899-12-30T01:25:00"/>
    <d v="1899-12-30T02:52:12"/>
    <s v="11:10"/>
    <x v="10"/>
    <s v="12:35"/>
    <n v="1235"/>
    <x v="0"/>
    <s v="Kana Petrosian"/>
    <s v="K00736479"/>
    <s v="AD"/>
    <x v="0"/>
    <x v="3"/>
    <x v="3"/>
    <s v="BC"/>
    <s v="BC101"/>
    <x v="1"/>
    <n v="40"/>
    <n v="39"/>
    <d v="1900-03-17T22:54:53"/>
    <s v="C"/>
    <s v="Day"/>
    <s v="Open"/>
  </r>
  <r>
    <n v="202430"/>
    <n v="42241"/>
    <s v="COMM 131"/>
    <x v="10"/>
    <s v="Fund Of Public Speaking"/>
    <n v="3"/>
    <d v="2023-08-28T00:00:00"/>
    <d v="2023-12-16T00:00:00"/>
    <x v="0"/>
    <x v="0"/>
    <s v="R"/>
    <m/>
    <m/>
    <m/>
    <s v="R"/>
    <m/>
    <m/>
    <m/>
    <d v="1899-12-30T03:05:00"/>
    <d v="1899-12-30T03:07:24"/>
    <s v="18:00"/>
    <x v="9"/>
    <s v="21:05"/>
    <n v="2105"/>
    <x v="0"/>
    <s v="Michael Medel"/>
    <s v="K00101068"/>
    <s v="AD"/>
    <x v="0"/>
    <x v="3"/>
    <x v="3"/>
    <s v="BC"/>
    <s v="BC101"/>
    <x v="1"/>
    <n v="30"/>
    <n v="28"/>
    <d v="1900-02-28T21:44:25"/>
    <s v="C"/>
    <s v="Day"/>
    <s v="Open"/>
  </r>
  <r>
    <n v="202430"/>
    <n v="43871"/>
    <s v="COMM 101"/>
    <x v="10"/>
    <s v="Introduction to Communic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Kana Petrosian"/>
    <s v="K00736479"/>
    <s v="AD"/>
    <x v="0"/>
    <x v="3"/>
    <x v="3"/>
    <s v="BC"/>
    <s v="BC101"/>
    <x v="1"/>
    <n v="40"/>
    <n v="42"/>
    <d v="1900-03-19T00:18:42"/>
    <s v="C"/>
    <s v="Day"/>
    <s v="Closed"/>
  </r>
  <r>
    <n v="202430"/>
    <n v="43878"/>
    <s v="COMM 131"/>
    <x v="10"/>
    <s v="Fund Of Public Speaking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Mika Garard"/>
    <s v="K00100293"/>
    <s v="AD"/>
    <x v="0"/>
    <x v="3"/>
    <x v="3"/>
    <s v="BC"/>
    <s v="BC101"/>
    <x v="1"/>
    <n v="30"/>
    <n v="23"/>
    <d v="1900-02-11T06:27:23"/>
    <s v="C"/>
    <s v="Day"/>
    <s v="Open"/>
  </r>
  <r>
    <n v="202430"/>
    <n v="44652"/>
    <s v="BUS 101"/>
    <x v="12"/>
    <s v="Introduction To Business"/>
    <n v="3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Valerie Ellis"/>
    <s v="K00100886"/>
    <s v="AD"/>
    <x v="0"/>
    <x v="3"/>
    <x v="3"/>
    <s v="BC"/>
    <s v="BC101"/>
    <x v="1"/>
    <n v="35"/>
    <n v="33"/>
    <d v="1900-03-11T18:45:55"/>
    <s v="C"/>
    <s v="Day"/>
    <s v="Open"/>
  </r>
  <r>
    <n v="202430"/>
    <n v="34398"/>
    <s v="COMM 289"/>
    <x v="10"/>
    <s v="Communication Theor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Darin Garard"/>
    <s v="K00100300"/>
    <s v="FS"/>
    <x v="0"/>
    <x v="4"/>
    <x v="3"/>
    <s v="BC"/>
    <s v="BC222"/>
    <x v="1"/>
    <n v="30"/>
    <n v="33"/>
    <d v="1900-03-02T01:57:33"/>
    <s v="C"/>
    <s v="Day"/>
    <s v="Closed"/>
  </r>
  <r>
    <n v="202430"/>
    <n v="40137"/>
    <s v="COMM 121"/>
    <x v="10"/>
    <s v="Interpersonal Communic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Shirley Mueller"/>
    <s v="K00100728"/>
    <s v="AD"/>
    <x v="0"/>
    <x v="4"/>
    <x v="3"/>
    <s v="BC"/>
    <s v="BC222"/>
    <x v="1"/>
    <n v="30"/>
    <n v="29"/>
    <d v="1900-02-22T13:21:29"/>
    <s v="C"/>
    <s v="Day"/>
    <s v="Open"/>
  </r>
  <r>
    <n v="202430"/>
    <n v="42352"/>
    <s v="COMM 101"/>
    <x v="10"/>
    <s v="Introduction to Communication"/>
    <n v="3"/>
    <d v="2023-08-28T00:00:00"/>
    <d v="2023-12-16T00:00:00"/>
    <x v="0"/>
    <x v="0"/>
    <s v="TR"/>
    <m/>
    <s v="T"/>
    <m/>
    <s v="R"/>
    <m/>
    <m/>
    <m/>
    <d v="1899-12-30T01:25:00"/>
    <d v="1899-12-30T02:52:12"/>
    <s v="11:10"/>
    <x v="10"/>
    <s v="12:35"/>
    <n v="1235"/>
    <x v="0"/>
    <s v="Abdullah Salehuddin"/>
    <s v="K01571135"/>
    <s v="AD"/>
    <x v="0"/>
    <x v="4"/>
    <x v="3"/>
    <s v="BC"/>
    <s v="BC222"/>
    <x v="1"/>
    <n v="40"/>
    <n v="39"/>
    <d v="1900-03-17T22:54:53"/>
    <s v="C"/>
    <s v="Day"/>
    <s v="Open"/>
  </r>
  <r>
    <n v="202430"/>
    <n v="42831"/>
    <s v="COMM 289"/>
    <x v="10"/>
    <s v="Communication Theor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Darin Garard"/>
    <s v="K00100300"/>
    <s v="FS"/>
    <x v="0"/>
    <x v="4"/>
    <x v="3"/>
    <s v="BC"/>
    <s v="BC222"/>
    <x v="1"/>
    <n v="30"/>
    <n v="32"/>
    <d v="1900-02-28T04:48:32"/>
    <s v="C"/>
    <s v="Day"/>
    <s v="Closed"/>
  </r>
  <r>
    <n v="202430"/>
    <n v="43681"/>
    <s v="COMM 121"/>
    <x v="10"/>
    <s v="Interpersonal Communication"/>
    <n v="3"/>
    <d v="2023-08-28T00:00:00"/>
    <d v="2023-08-30T00:00:00"/>
    <x v="8"/>
    <x v="0"/>
    <s v="MW"/>
    <s v="M"/>
    <m/>
    <s v="W"/>
    <m/>
    <m/>
    <m/>
    <m/>
    <d v="1899-12-30T01:20:00"/>
    <d v="1899-12-30T00:12:28"/>
    <s v="14:20"/>
    <x v="13"/>
    <s v="15:40"/>
    <n v="1540"/>
    <x v="4"/>
    <s v="Shirley Mueller"/>
    <s v="K00100728"/>
    <s v="AD"/>
    <x v="0"/>
    <x v="4"/>
    <x v="3"/>
    <s v="BC"/>
    <s v="BC222"/>
    <x v="1"/>
    <n v="30"/>
    <n v="27"/>
    <d v="1899-12-30T07:12:48"/>
    <s v="CW"/>
    <s v="Hybrid"/>
    <s v="Open"/>
  </r>
  <r>
    <n v="202430"/>
    <n v="43681"/>
    <s v="COMM 121"/>
    <x v="10"/>
    <s v="Interpersonal Communication"/>
    <n v="3"/>
    <d v="2023-10-23T00:00:00"/>
    <d v="2023-10-25T00:00:00"/>
    <x v="8"/>
    <x v="0"/>
    <s v="MW"/>
    <s v="M"/>
    <m/>
    <s v="W"/>
    <m/>
    <m/>
    <m/>
    <m/>
    <d v="1899-12-30T01:20:00"/>
    <d v="1899-12-30T00:12:28"/>
    <s v="14:20"/>
    <x v="13"/>
    <s v="15:40"/>
    <n v="1540"/>
    <x v="4"/>
    <s v="Shirley Mueller"/>
    <s v="K00100728"/>
    <s v="AD"/>
    <x v="0"/>
    <x v="4"/>
    <x v="3"/>
    <s v="BC"/>
    <s v="BC222"/>
    <x v="1"/>
    <n v="30"/>
    <n v="27"/>
    <d v="1899-12-30T07:12:48"/>
    <s v="CW"/>
    <s v="Hybrid"/>
    <s v="Open"/>
  </r>
  <r>
    <n v="202430"/>
    <n v="43681"/>
    <s v="COMM 121"/>
    <x v="10"/>
    <s v="Interpersonal Communication"/>
    <n v="3"/>
    <d v="2023-12-04T00:00:00"/>
    <d v="2023-12-06T00:00:00"/>
    <x v="8"/>
    <x v="0"/>
    <s v="MW"/>
    <s v="M"/>
    <m/>
    <s v="W"/>
    <m/>
    <m/>
    <m/>
    <m/>
    <d v="1899-12-30T01:20:00"/>
    <d v="1899-12-30T00:12:28"/>
    <s v="14:20"/>
    <x v="13"/>
    <s v="15:40"/>
    <n v="1540"/>
    <x v="4"/>
    <s v="Shirley Mueller"/>
    <s v="K00100728"/>
    <s v="AD"/>
    <x v="0"/>
    <x v="4"/>
    <x v="3"/>
    <s v="BC"/>
    <s v="BC222"/>
    <x v="1"/>
    <n v="30"/>
    <n v="27"/>
    <d v="1899-12-30T07:12:48"/>
    <s v="CW"/>
    <s v="Hybrid"/>
    <s v="Open"/>
  </r>
  <r>
    <n v="202430"/>
    <n v="44408"/>
    <s v="COMM 101"/>
    <x v="10"/>
    <s v="Introduction to Communicatio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Abdullah Salehuddin"/>
    <s v="K01571135"/>
    <s v="AD"/>
    <x v="0"/>
    <x v="4"/>
    <x v="3"/>
    <s v="BC"/>
    <s v="BC222"/>
    <x v="1"/>
    <n v="40"/>
    <n v="33"/>
    <d v="1900-03-02T01:57:33"/>
    <s v="C"/>
    <s v="Day"/>
    <s v="Open"/>
  </r>
  <r>
    <n v="202430"/>
    <n v="44411"/>
    <s v="COMM 288"/>
    <x v="10"/>
    <s v="Communication Research Methods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Darin Garard"/>
    <s v="K00100300"/>
    <s v="FS"/>
    <x v="0"/>
    <x v="4"/>
    <x v="3"/>
    <s v="BC"/>
    <s v="BC222"/>
    <x v="1"/>
    <n v="30"/>
    <n v="20"/>
    <d v="1900-02-05T15:00:20"/>
    <s v="C"/>
    <s v="Day"/>
    <s v="Open"/>
  </r>
  <r>
    <n v="202430"/>
    <n v="36622"/>
    <s v="COMM 121"/>
    <x v="10"/>
    <s v="Interpersonal Communic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8:00"/>
    <x v="3"/>
    <s v="9:20"/>
    <n v="920"/>
    <x v="0"/>
    <s v="Maia Mook"/>
    <s v="K00100713"/>
    <s v="AD"/>
    <x v="0"/>
    <x v="5"/>
    <x v="3"/>
    <s v="BC"/>
    <s v="BC224"/>
    <x v="1"/>
    <n v="30"/>
    <n v="25"/>
    <d v="1900-02-15T00:45:25"/>
    <s v="C"/>
    <s v="Day"/>
    <s v="Open"/>
  </r>
  <r>
    <n v="202430"/>
    <n v="36761"/>
    <s v="COMM 121"/>
    <x v="10"/>
    <s v="Interpersonal Communic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Maia Mook"/>
    <s v="K00100713"/>
    <s v="AD"/>
    <x v="0"/>
    <x v="5"/>
    <x v="3"/>
    <s v="BC"/>
    <s v="BC224"/>
    <x v="1"/>
    <n v="30"/>
    <n v="32"/>
    <d v="1900-02-28T04:48:32"/>
    <s v="C"/>
    <s v="Day"/>
    <s v="Closed"/>
  </r>
  <r>
    <n v="202430"/>
    <n v="36764"/>
    <s v="COMM 131H"/>
    <x v="10"/>
    <s v="Fund Public Speaking, Honors"/>
    <n v="3"/>
    <d v="2023-09-12T00:00:00"/>
    <d v="2023-09-14T00:00:00"/>
    <x v="8"/>
    <x v="0"/>
    <s v="TR"/>
    <m/>
    <s v="T"/>
    <m/>
    <s v="R"/>
    <m/>
    <m/>
    <m/>
    <d v="1899-12-30T01:20:00"/>
    <d v="1899-12-30T00:12:28"/>
    <s v="12:45"/>
    <x v="11"/>
    <s v="14:05"/>
    <n v="1405"/>
    <x v="4"/>
    <s v="Donte Newman"/>
    <s v="K00989859"/>
    <s v="FS"/>
    <x v="0"/>
    <x v="5"/>
    <x v="3"/>
    <s v="BC"/>
    <s v="BC224"/>
    <x v="1"/>
    <n v="25"/>
    <n v="25"/>
    <d v="1899-12-30T06:40:45"/>
    <s v="HR"/>
    <s v="Hybrid"/>
    <s v="Closed"/>
  </r>
  <r>
    <n v="202430"/>
    <n v="36764"/>
    <s v="COMM 131H"/>
    <x v="10"/>
    <s v="Fund Public Speaking, Honors"/>
    <n v="3"/>
    <d v="2023-10-17T00:00:00"/>
    <d v="2023-10-19T00:00:00"/>
    <x v="8"/>
    <x v="0"/>
    <s v="TR"/>
    <m/>
    <s v="T"/>
    <m/>
    <s v="R"/>
    <m/>
    <m/>
    <m/>
    <d v="1899-12-30T01:20:00"/>
    <d v="1899-12-30T00:12:28"/>
    <s v="12:45"/>
    <x v="11"/>
    <s v="14:05"/>
    <n v="1405"/>
    <x v="4"/>
    <s v="Donte Newman"/>
    <s v="K00989859"/>
    <s v="FS"/>
    <x v="0"/>
    <x v="5"/>
    <x v="3"/>
    <s v="BC"/>
    <s v="BC224"/>
    <x v="1"/>
    <n v="25"/>
    <n v="25"/>
    <d v="1899-12-30T06:40:45"/>
    <s v="HR"/>
    <s v="Hybrid"/>
    <s v="Closed"/>
  </r>
  <r>
    <n v="202430"/>
    <n v="36764"/>
    <s v="COMM 131H"/>
    <x v="10"/>
    <s v="Fund Public Speaking, Honors"/>
    <n v="3"/>
    <d v="2023-11-28T00:00:00"/>
    <d v="2023-11-30T00:00:00"/>
    <x v="8"/>
    <x v="0"/>
    <s v="TR"/>
    <m/>
    <s v="T"/>
    <m/>
    <s v="R"/>
    <m/>
    <m/>
    <m/>
    <d v="1899-12-30T01:20:00"/>
    <d v="1899-12-30T00:12:28"/>
    <s v="12:45"/>
    <x v="11"/>
    <s v="14:05"/>
    <n v="1405"/>
    <x v="4"/>
    <s v="Donte Newman"/>
    <s v="K00989859"/>
    <s v="FS"/>
    <x v="0"/>
    <x v="5"/>
    <x v="3"/>
    <s v="BC"/>
    <s v="BC224"/>
    <x v="1"/>
    <n v="25"/>
    <n v="25"/>
    <d v="1899-12-30T06:40:45"/>
    <s v="HR"/>
    <s v="Hybrid"/>
    <s v="Closed"/>
  </r>
  <r>
    <n v="202430"/>
    <n v="37020"/>
    <s v="COMM 121"/>
    <x v="10"/>
    <s v="Interpersonal Communic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Maia Mook"/>
    <s v="K00100713"/>
    <s v="AD"/>
    <x v="0"/>
    <x v="5"/>
    <x v="3"/>
    <s v="BC"/>
    <s v="BC224"/>
    <x v="1"/>
    <n v="30"/>
    <n v="31"/>
    <d v="1900-02-26T07:39:31"/>
    <s v="C"/>
    <s v="Day"/>
    <s v="Closed"/>
  </r>
  <r>
    <n v="202430"/>
    <n v="41018"/>
    <s v="COMM 235"/>
    <x v="10"/>
    <s v="Argumentation and Debate"/>
    <n v="3"/>
    <d v="2023-09-12T00:00:00"/>
    <d v="2023-09-14T00:00:00"/>
    <x v="8"/>
    <x v="0"/>
    <s v="TR"/>
    <m/>
    <s v="T"/>
    <m/>
    <s v="R"/>
    <m/>
    <m/>
    <m/>
    <d v="1899-12-30T01:20:00"/>
    <d v="1899-12-30T00:12:28"/>
    <s v="11:10"/>
    <x v="10"/>
    <s v="12:30"/>
    <n v="1230"/>
    <x v="4"/>
    <s v="Donte Newman"/>
    <s v="K00989859"/>
    <s v="FS"/>
    <x v="0"/>
    <x v="5"/>
    <x v="3"/>
    <s v="BC"/>
    <s v="BC224"/>
    <x v="1"/>
    <n v="30"/>
    <n v="21"/>
    <d v="1899-12-30T05:36:37"/>
    <s v="CW"/>
    <s v="Hybrid"/>
    <s v="Open"/>
  </r>
  <r>
    <n v="202430"/>
    <n v="41018"/>
    <s v="COMM 235"/>
    <x v="10"/>
    <s v="Argumentation and Debate"/>
    <n v="3"/>
    <d v="2023-11-28T00:00:00"/>
    <d v="2023-11-30T00:00:00"/>
    <x v="8"/>
    <x v="0"/>
    <s v="TR"/>
    <m/>
    <s v="T"/>
    <m/>
    <s v="R"/>
    <m/>
    <m/>
    <m/>
    <d v="1899-12-30T01:20:00"/>
    <d v="1899-12-30T00:12:28"/>
    <s v="11:10"/>
    <x v="10"/>
    <s v="12:30"/>
    <n v="1230"/>
    <x v="4"/>
    <s v="Donte Newman"/>
    <s v="K00989859"/>
    <s v="FS"/>
    <x v="0"/>
    <x v="5"/>
    <x v="3"/>
    <s v="BC"/>
    <s v="BC224"/>
    <x v="1"/>
    <n v="30"/>
    <n v="21"/>
    <d v="1899-12-30T05:36:37"/>
    <s v="CW"/>
    <s v="Hybrid"/>
    <s v="Open"/>
  </r>
  <r>
    <n v="202430"/>
    <n v="41018"/>
    <s v="COMM 235"/>
    <x v="10"/>
    <s v="Argumentation and Debate"/>
    <n v="3"/>
    <d v="2023-10-17T00:00:00"/>
    <d v="2023-10-19T00:00:00"/>
    <x v="8"/>
    <x v="0"/>
    <s v="TR"/>
    <m/>
    <s v="T"/>
    <m/>
    <s v="R"/>
    <m/>
    <m/>
    <m/>
    <d v="1899-12-30T01:20:00"/>
    <d v="1899-12-30T00:12:28"/>
    <s v="11:10"/>
    <x v="10"/>
    <s v="12:30"/>
    <n v="1230"/>
    <x v="4"/>
    <s v="Donte Newman"/>
    <s v="K00989859"/>
    <s v="FS"/>
    <x v="0"/>
    <x v="5"/>
    <x v="3"/>
    <s v="BC"/>
    <s v="BC224"/>
    <x v="1"/>
    <n v="30"/>
    <n v="21"/>
    <d v="1899-12-30T05:36:37"/>
    <s v="CW"/>
    <s v="Hybrid"/>
    <s v="Open"/>
  </r>
  <r>
    <n v="202430"/>
    <n v="43879"/>
    <s v="COMM 131"/>
    <x v="10"/>
    <s v="Fund Of Public Speaking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Courtney Gurr"/>
    <s v="K01569817"/>
    <s v="AD"/>
    <x v="0"/>
    <x v="5"/>
    <x v="3"/>
    <s v="BC"/>
    <s v="BC224"/>
    <x v="1"/>
    <n v="30"/>
    <n v="28"/>
    <d v="1900-02-20T16:12:28"/>
    <s v="C"/>
    <s v="Day"/>
    <s v="Open"/>
  </r>
  <r>
    <n v="202430"/>
    <n v="44003"/>
    <s v="COMM 131"/>
    <x v="10"/>
    <s v="Fund Of Public Speaking"/>
    <n v="3"/>
    <d v="2023-09-12T00:00:00"/>
    <d v="2023-09-14T00:00:00"/>
    <x v="8"/>
    <x v="0"/>
    <s v="TR"/>
    <m/>
    <s v="T"/>
    <m/>
    <s v="R"/>
    <m/>
    <m/>
    <m/>
    <d v="1899-12-30T01:20:00"/>
    <d v="1899-12-30T00:12:28"/>
    <s v="9:35"/>
    <x v="12"/>
    <s v="10:55"/>
    <n v="1055"/>
    <x v="4"/>
    <s v="Donte Newman"/>
    <s v="K00989859"/>
    <s v="FS"/>
    <x v="0"/>
    <x v="5"/>
    <x v="3"/>
    <s v="BC"/>
    <s v="BC224"/>
    <x v="1"/>
    <n v="30"/>
    <n v="25"/>
    <d v="1899-12-30T06:40:45"/>
    <s v="CW"/>
    <s v="Hybrid"/>
    <s v="Open"/>
  </r>
  <r>
    <n v="202430"/>
    <n v="44003"/>
    <s v="COMM 131"/>
    <x v="10"/>
    <s v="Fund Of Public Speaking"/>
    <n v="3"/>
    <d v="2023-10-17T00:00:00"/>
    <d v="2023-10-19T00:00:00"/>
    <x v="8"/>
    <x v="0"/>
    <s v="TR"/>
    <m/>
    <s v="T"/>
    <m/>
    <s v="R"/>
    <m/>
    <m/>
    <m/>
    <d v="1899-12-30T01:20:00"/>
    <d v="1899-12-30T00:12:28"/>
    <s v="9:35"/>
    <x v="12"/>
    <s v="10:55"/>
    <n v="1055"/>
    <x v="4"/>
    <s v="Donte Newman"/>
    <s v="K00989859"/>
    <s v="FS"/>
    <x v="0"/>
    <x v="5"/>
    <x v="3"/>
    <s v="BC"/>
    <s v="BC224"/>
    <x v="1"/>
    <n v="30"/>
    <n v="25"/>
    <d v="1899-12-30T06:40:45"/>
    <s v="CW"/>
    <s v="Hybrid"/>
    <s v="Open"/>
  </r>
  <r>
    <n v="202430"/>
    <n v="44003"/>
    <s v="COMM 131"/>
    <x v="10"/>
    <s v="Fund Of Public Speaking"/>
    <n v="3"/>
    <d v="2023-11-28T00:00:00"/>
    <d v="2023-11-30T00:00:00"/>
    <x v="8"/>
    <x v="0"/>
    <s v="TR"/>
    <m/>
    <s v="T"/>
    <m/>
    <s v="R"/>
    <m/>
    <m/>
    <m/>
    <d v="1899-12-30T01:20:00"/>
    <d v="1899-12-30T00:12:28"/>
    <s v="9:35"/>
    <x v="12"/>
    <s v="10:55"/>
    <n v="1055"/>
    <x v="4"/>
    <s v="Donte Newman"/>
    <s v="K00989859"/>
    <s v="FS"/>
    <x v="0"/>
    <x v="5"/>
    <x v="3"/>
    <s v="BC"/>
    <s v="BC224"/>
    <x v="1"/>
    <n v="30"/>
    <n v="25"/>
    <d v="1899-12-30T06:40:45"/>
    <s v="CW"/>
    <s v="Hybrid"/>
    <s v="Open"/>
  </r>
  <r>
    <n v="202430"/>
    <n v="44580"/>
    <s v="ACCT 280"/>
    <x v="13"/>
    <s v="Accounting Ethics"/>
    <n v="3"/>
    <d v="2023-09-11T00:00:00"/>
    <d v="2023-12-16T00:00:00"/>
    <x v="7"/>
    <x v="0"/>
    <s v="T"/>
    <m/>
    <s v="T"/>
    <m/>
    <m/>
    <m/>
    <m/>
    <m/>
    <d v="1899-12-30T03:15:00"/>
    <d v="1899-12-30T02:53:54"/>
    <s v="17:30"/>
    <x v="14"/>
    <s v="20:45"/>
    <n v="2045"/>
    <x v="0"/>
    <s v="Laura Woyach"/>
    <s v="K00355580"/>
    <s v="NP"/>
    <x v="0"/>
    <x v="5"/>
    <x v="3"/>
    <s v="BC"/>
    <s v="BC224"/>
    <x v="1"/>
    <n v="0"/>
    <n v="0"/>
    <d v="1899-12-30T00:00:00"/>
    <s v="C"/>
    <s v="Evening"/>
    <s v="Closed"/>
  </r>
  <r>
    <n v="202430"/>
    <n v="30250"/>
    <s v="ACCT 240"/>
    <x v="13"/>
    <s v="Managerial Accounting"/>
    <n v="4"/>
    <d v="2023-08-28T00:00:00"/>
    <d v="2023-12-16T00:00:00"/>
    <x v="0"/>
    <x v="0"/>
    <s v="M"/>
    <s v="M"/>
    <m/>
    <m/>
    <m/>
    <m/>
    <m/>
    <m/>
    <d v="1899-12-30T01:50:00"/>
    <d v="1899-12-30T01:51:26"/>
    <s v="15:10"/>
    <x v="15"/>
    <s v="17:00"/>
    <n v="1700"/>
    <x v="4"/>
    <s v="Benjamin Reyes"/>
    <s v="K00962910"/>
    <s v="FS"/>
    <x v="0"/>
    <x v="6"/>
    <x v="3"/>
    <s v="BC"/>
    <s v="BC226"/>
    <x v="1"/>
    <n v="35"/>
    <n v="33"/>
    <d v="1900-02-10T16:20:49"/>
    <s v="CW"/>
    <s v="Hybrid"/>
    <s v="Open"/>
  </r>
  <r>
    <n v="202430"/>
    <n v="43752"/>
    <s v="FIN 100"/>
    <x v="14"/>
    <s v="Personal Finance"/>
    <n v="3"/>
    <d v="2023-09-25T00:00:00"/>
    <d v="2023-12-16T00:00:00"/>
    <x v="9"/>
    <x v="0"/>
    <s v="T"/>
    <m/>
    <s v="T"/>
    <m/>
    <m/>
    <m/>
    <m/>
    <m/>
    <d v="1899-12-30T02:00:00"/>
    <d v="1899-12-30T01:32:28"/>
    <s v="17:30"/>
    <x v="14"/>
    <s v="19:30"/>
    <n v="1930"/>
    <x v="4"/>
    <s v="Rosie Thompson"/>
    <s v="K00688103"/>
    <s v="AD"/>
    <x v="0"/>
    <x v="6"/>
    <x v="3"/>
    <s v="BC"/>
    <s v="BC226"/>
    <x v="1"/>
    <n v="35"/>
    <n v="35"/>
    <d v="1900-01-27T13:48:03"/>
    <s v="CW"/>
    <s v="Hybrid"/>
    <s v="Closed"/>
  </r>
  <r>
    <n v="202430"/>
    <n v="36820"/>
    <s v="FIN 100"/>
    <x v="14"/>
    <s v="Personal Financ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Rosie Thompson"/>
    <s v="K00688103"/>
    <s v="AD"/>
    <x v="0"/>
    <x v="6"/>
    <x v="3"/>
    <s v="BC"/>
    <s v="BC226"/>
    <x v="1"/>
    <n v="35"/>
    <n v="34"/>
    <d v="1900-03-03T23:06:34"/>
    <s v="C"/>
    <s v="Day"/>
    <s v="Open"/>
  </r>
  <r>
    <n v="202430"/>
    <n v="37417"/>
    <s v="FIN 100"/>
    <x v="14"/>
    <s v="Personal Financ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Rosie Thompson"/>
    <s v="K00688103"/>
    <s v="AD"/>
    <x v="0"/>
    <x v="6"/>
    <x v="3"/>
    <s v="BC"/>
    <s v="BC226"/>
    <x v="1"/>
    <n v="35"/>
    <n v="36"/>
    <d v="1900-03-07T17:24:36"/>
    <s v="C"/>
    <s v="Day"/>
    <s v="Closed"/>
  </r>
  <r>
    <n v="202430"/>
    <n v="41062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2:45"/>
    <x v="11"/>
    <s v="14:50"/>
    <n v="1450"/>
    <x v="0"/>
    <s v="Timothy Gilmore"/>
    <s v="K00100139"/>
    <s v="AD"/>
    <x v="0"/>
    <x v="6"/>
    <x v="3"/>
    <s v="BC"/>
    <s v="BC226"/>
    <x v="1"/>
    <n v="28"/>
    <n v="26"/>
    <d v="1900-03-16T10:13:48"/>
    <s v="C"/>
    <s v="Day"/>
    <s v="Open"/>
  </r>
  <r>
    <n v="202430"/>
    <n v="42684"/>
    <s v="COMM 131"/>
    <x v="10"/>
    <s v="Fund Of Public Speaking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Courtney Gurr"/>
    <s v="K01569817"/>
    <s v="AD"/>
    <x v="0"/>
    <x v="6"/>
    <x v="3"/>
    <s v="BC"/>
    <s v="BC226"/>
    <x v="1"/>
    <n v="30"/>
    <n v="26"/>
    <d v="1900-02-16T21:54:26"/>
    <s v="C"/>
    <s v="Day"/>
    <s v="Open"/>
  </r>
  <r>
    <n v="202430"/>
    <n v="30250"/>
    <s v="ACCT 241"/>
    <x v="15"/>
    <s v="Managerial Accounting"/>
    <n v="5"/>
    <d v="2023-08-28T00:00:00"/>
    <d v="2023-12-16T00:00:00"/>
    <x v="0"/>
    <x v="0"/>
    <s v="M"/>
    <s v="M"/>
    <m/>
    <m/>
    <m/>
    <m/>
    <m/>
    <m/>
    <d v="1899-12-30T01:50:00"/>
    <d v="1899-12-30T01:51:26"/>
    <s v="15:11"/>
    <x v="16"/>
    <s v="17:01"/>
    <n v="1701"/>
    <x v="4"/>
    <s v="Benjamin Reyes"/>
    <s v="K00962911"/>
    <s v="FS"/>
    <x v="0"/>
    <x v="7"/>
    <x v="3"/>
    <s v="BC"/>
    <s v="BC227"/>
    <x v="2"/>
    <n v="35"/>
    <n v="33"/>
    <d v="1900-02-10T16:20:49"/>
    <s v="CW"/>
    <s v="Hybrid"/>
    <s v="Open"/>
  </r>
  <r>
    <n v="202430"/>
    <n v="36750"/>
    <s v="ACCT 110"/>
    <x v="13"/>
    <s v="Introduction to Accounting"/>
    <n v="4"/>
    <d v="2023-08-28T00:00:00"/>
    <d v="2023-12-16T00:00:00"/>
    <x v="0"/>
    <x v="0"/>
    <s v="M"/>
    <s v="M"/>
    <m/>
    <m/>
    <m/>
    <m/>
    <m/>
    <m/>
    <d v="1899-12-30T02:00:00"/>
    <d v="1899-12-30T02:01:34"/>
    <s v="10:40"/>
    <x v="17"/>
    <s v="12:40"/>
    <n v="1240"/>
    <x v="4"/>
    <s v="Benjamin Reyes"/>
    <s v="K00962910"/>
    <s v="FS"/>
    <x v="0"/>
    <x v="8"/>
    <x v="3"/>
    <s v="BC"/>
    <s v="BC228"/>
    <x v="1"/>
    <n v="30"/>
    <n v="19"/>
    <d v="1900-01-25T19:23:29"/>
    <s v="CW"/>
    <s v="Hybrid"/>
    <s v="Open"/>
  </r>
  <r>
    <n v="202430"/>
    <n v="37278"/>
    <s v="ACCT 230"/>
    <x v="13"/>
    <s v="Financial Accounting"/>
    <n v="5"/>
    <d v="2023-08-28T00:00:00"/>
    <d v="2023-12-16T00:00:00"/>
    <x v="0"/>
    <x v="0"/>
    <s v="W"/>
    <m/>
    <m/>
    <s v="W"/>
    <m/>
    <m/>
    <m/>
    <m/>
    <d v="1899-12-30T02:15:00"/>
    <d v="1899-12-30T02:16:45"/>
    <s v="10:40"/>
    <x v="17"/>
    <s v="12:55"/>
    <n v="1255"/>
    <x v="4"/>
    <s v="Benjamin Reyes"/>
    <s v="K00962910"/>
    <s v="FS"/>
    <x v="0"/>
    <x v="8"/>
    <x v="3"/>
    <s v="BC"/>
    <s v="BC228"/>
    <x v="1"/>
    <n v="35"/>
    <n v="35"/>
    <d v="1900-02-23T13:20:39"/>
    <s v="CW"/>
    <s v="Hybrid"/>
    <s v="Closed"/>
  </r>
  <r>
    <n v="202430"/>
    <n v="43838"/>
    <s v="BLAW 101"/>
    <x v="12"/>
    <s v="Business Law"/>
    <n v="4"/>
    <d v="2023-10-16T00:00:00"/>
    <d v="2023-12-09T00:00:00"/>
    <x v="6"/>
    <x v="0"/>
    <s v="T"/>
    <m/>
    <s v="T"/>
    <m/>
    <m/>
    <m/>
    <m/>
    <m/>
    <d v="1899-12-30T02:00:00"/>
    <d v="1899-12-30T01:03:23"/>
    <s v="14:00"/>
    <x v="7"/>
    <s v="16:00"/>
    <n v="1600"/>
    <x v="4"/>
    <s v="Bob Dahlstedt"/>
    <s v="K00917326"/>
    <s v="AD"/>
    <x v="0"/>
    <x v="8"/>
    <x v="3"/>
    <s v="BC"/>
    <s v="BC228"/>
    <x v="1"/>
    <n v="35"/>
    <n v="32"/>
    <d v="1900-01-11T06:33:01"/>
    <s v="CW"/>
    <s v="Hybrid"/>
    <s v="Open"/>
  </r>
  <r>
    <n v="202430"/>
    <n v="36078"/>
    <s v="MGMT 101"/>
    <x v="16"/>
    <s v="Introduction To Management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0"/>
    <x v="18"/>
    <s v="10:50"/>
    <n v="1050"/>
    <x v="0"/>
    <s v="Kristin Frascella"/>
    <s v="K00190189"/>
    <s v="AD"/>
    <x v="0"/>
    <x v="8"/>
    <x v="3"/>
    <s v="BC"/>
    <s v="BC228"/>
    <x v="1"/>
    <n v="35"/>
    <n v="29"/>
    <d v="1900-02-22T13:21:29"/>
    <s v="C"/>
    <s v="Day"/>
    <s v="Open"/>
  </r>
  <r>
    <n v="202430"/>
    <n v="43120"/>
    <s v="BUS 101"/>
    <x v="12"/>
    <s v="Introduction To Business"/>
    <n v="3"/>
    <d v="2023-08-28T00:00:00"/>
    <d v="2023-12-16T00:00:00"/>
    <x v="0"/>
    <x v="0"/>
    <s v="M"/>
    <s v="M"/>
    <m/>
    <m/>
    <m/>
    <m/>
    <m/>
    <m/>
    <d v="1899-12-30T03:05:00"/>
    <d v="1899-12-30T03:07:24"/>
    <s v="18:00"/>
    <x v="9"/>
    <s v="21:05"/>
    <n v="2105"/>
    <x v="0"/>
    <s v="Anna Kwong"/>
    <s v="K00101136"/>
    <s v="AD"/>
    <x v="0"/>
    <x v="8"/>
    <x v="3"/>
    <s v="BC"/>
    <s v="BC228"/>
    <x v="1"/>
    <n v="35"/>
    <n v="32"/>
    <d v="1900-03-09T14:33:37"/>
    <s v="C"/>
    <s v="Evening"/>
    <s v="Open"/>
  </r>
  <r>
    <n v="202430"/>
    <n v="44484"/>
    <s v="MKT 164"/>
    <x v="17"/>
    <s v="Online and Mobile Marketing"/>
    <n v="3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Robert Brown"/>
    <s v="K00124969"/>
    <s v="AD"/>
    <x v="0"/>
    <x v="8"/>
    <x v="3"/>
    <s v="BC"/>
    <s v="BC228"/>
    <x v="1"/>
    <n v="35"/>
    <n v="19"/>
    <d v="1900-02-09T07:53:43"/>
    <s v="C"/>
    <s v="Evening"/>
    <s v="Open"/>
  </r>
  <r>
    <n v="202430"/>
    <n v="44585"/>
    <s v="MAT 164"/>
    <x v="17"/>
    <s v="Online and Mobile Marketing"/>
    <n v="3"/>
    <d v="2023-08-28T00:00:00"/>
    <d v="2023-12-16T00:00:00"/>
    <x v="0"/>
    <x v="1"/>
    <s v="T"/>
    <m/>
    <s v="T"/>
    <m/>
    <m/>
    <m/>
    <m/>
    <m/>
    <d v="1899-12-30T03:05:00"/>
    <d v="1899-12-30T03:07:24"/>
    <s v="18:00"/>
    <x v="9"/>
    <s v="21:05"/>
    <n v="2105"/>
    <x v="0"/>
    <s v="Robert Brown"/>
    <s v="K00124969"/>
    <s v="NP"/>
    <x v="0"/>
    <x v="8"/>
    <x v="3"/>
    <s v="BC"/>
    <s v="BC228"/>
    <x v="1"/>
    <n v="35"/>
    <n v="1"/>
    <d v="1900-01-01T04:12:18"/>
    <s v="C"/>
    <s v="Day"/>
    <s v="Open"/>
  </r>
  <r>
    <n v="202430"/>
    <n v="44773"/>
    <s v="MGMT 101"/>
    <x v="16"/>
    <s v="Introduction To Management"/>
    <n v="3"/>
    <d v="2023-11-09T00:00:00"/>
    <d v="2023-11-09T00:00:00"/>
    <x v="3"/>
    <x v="0"/>
    <s v="R"/>
    <m/>
    <m/>
    <m/>
    <s v="R"/>
    <m/>
    <m/>
    <m/>
    <d v="1899-12-30T02:00:00"/>
    <d v="1899-12-30T00:07:16"/>
    <s v="12:00"/>
    <x v="19"/>
    <s v="14:00"/>
    <n v="1400"/>
    <x v="4"/>
    <s v="Lisa Solana"/>
    <s v="K00648732"/>
    <s v="AD"/>
    <x v="0"/>
    <x v="8"/>
    <x v="3"/>
    <s v="BC"/>
    <s v="BC228"/>
    <x v="1"/>
    <n v="35"/>
    <n v="17"/>
    <d v="1899-12-30T02:03:38"/>
    <s v="CW"/>
    <s v="Hybrid"/>
    <s v="Open"/>
  </r>
  <r>
    <n v="202430"/>
    <n v="44773"/>
    <s v="MGMT 101"/>
    <x v="16"/>
    <s v="Introduction To Management"/>
    <n v="3"/>
    <d v="2023-11-30T00:00:00"/>
    <d v="2023-11-30T00:00:00"/>
    <x v="3"/>
    <x v="0"/>
    <s v="R"/>
    <m/>
    <m/>
    <m/>
    <s v="R"/>
    <m/>
    <m/>
    <m/>
    <d v="1899-12-30T02:00:00"/>
    <d v="1899-12-30T00:07:16"/>
    <s v="12:00"/>
    <x v="19"/>
    <s v="14:00"/>
    <n v="1400"/>
    <x v="4"/>
    <s v="Lisa Solana"/>
    <s v="K00648732"/>
    <s v="AD"/>
    <x v="0"/>
    <x v="8"/>
    <x v="3"/>
    <s v="BC"/>
    <s v="BC228"/>
    <x v="1"/>
    <n v="35"/>
    <n v="17"/>
    <d v="1899-12-30T02:03:38"/>
    <s v="CW"/>
    <s v="Hybrid"/>
    <s v="Open"/>
  </r>
  <r>
    <n v="202430"/>
    <n v="44773"/>
    <s v="MGMT 101"/>
    <x v="16"/>
    <s v="Introduction To Management"/>
    <n v="3"/>
    <d v="2023-12-14T00:00:00"/>
    <d v="2023-12-14T00:00:00"/>
    <x v="3"/>
    <x v="0"/>
    <s v="R"/>
    <m/>
    <m/>
    <m/>
    <s v="R"/>
    <m/>
    <m/>
    <m/>
    <d v="1899-12-30T02:00:00"/>
    <d v="1899-12-30T00:07:16"/>
    <s v="12:00"/>
    <x v="19"/>
    <s v="14:00"/>
    <n v="1400"/>
    <x v="4"/>
    <s v="Lisa Solana"/>
    <s v="K00648732"/>
    <s v="AD"/>
    <x v="0"/>
    <x v="8"/>
    <x v="3"/>
    <s v="BC"/>
    <s v="BC228"/>
    <x v="1"/>
    <n v="35"/>
    <n v="17"/>
    <d v="1899-12-30T02:03:38"/>
    <s v="CW"/>
    <s v="Hybrid"/>
    <s v="Open"/>
  </r>
  <r>
    <n v="202430"/>
    <n v="31131"/>
    <s v="MATH 117"/>
    <x v="18"/>
    <s v="Elementary Statistics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8:00"/>
    <x v="3"/>
    <s v="10:05"/>
    <n v="1005"/>
    <x v="0"/>
    <s v="Mohammed Elhakimi"/>
    <s v="K00372377"/>
    <s v="AD"/>
    <x v="0"/>
    <x v="9"/>
    <x v="3"/>
    <s v="BC"/>
    <s v="BC301"/>
    <x v="1"/>
    <n v="33"/>
    <n v="30"/>
    <d v="1900-03-28T04:25:09"/>
    <s v="C"/>
    <s v="Day"/>
    <s v="Open"/>
  </r>
  <r>
    <n v="202430"/>
    <n v="33263"/>
    <s v="MATH 117"/>
    <x v="18"/>
    <s v="Elementary Statistics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Mohammed Elhakimi"/>
    <s v="K00372377"/>
    <s v="AD"/>
    <x v="0"/>
    <x v="9"/>
    <x v="3"/>
    <s v="BC"/>
    <s v="BC301"/>
    <x v="1"/>
    <n v="33"/>
    <n v="32"/>
    <d v="1900-04-03T01:30:50"/>
    <s v="C"/>
    <s v="Day"/>
    <s v="Open"/>
  </r>
  <r>
    <n v="202430"/>
    <n v="35645"/>
    <s v="ENG 225"/>
    <x v="19"/>
    <s v="American Literature until 1865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Melissa Menendez"/>
    <s v="K00100987"/>
    <s v="DO"/>
    <x v="0"/>
    <x v="9"/>
    <x v="3"/>
    <s v="BC"/>
    <s v="BC301"/>
    <x v="1"/>
    <n v="40"/>
    <n v="13"/>
    <d v="1900-01-23T10:57:13"/>
    <s v="C"/>
    <s v="Day"/>
    <s v="Open"/>
  </r>
  <r>
    <n v="202430"/>
    <n v="41046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Jocelyn Marie"/>
    <s v="K00636269"/>
    <s v="AD"/>
    <x v="0"/>
    <x v="9"/>
    <x v="3"/>
    <s v="BC"/>
    <s v="BC301"/>
    <x v="1"/>
    <n v="28"/>
    <n v="26"/>
    <d v="1900-03-16T10:13:48"/>
    <s v="MT"/>
    <s v="MET"/>
    <s v="Open"/>
  </r>
  <r>
    <n v="202430"/>
    <n v="41105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5:00"/>
    <x v="5"/>
    <s v="17:05"/>
    <n v="1705"/>
    <x v="0"/>
    <s v="Jocelyn Marie"/>
    <s v="K00636269"/>
    <s v="AD"/>
    <x v="0"/>
    <x v="9"/>
    <x v="3"/>
    <s v="BC"/>
    <s v="BC301"/>
    <x v="1"/>
    <n v="28"/>
    <n v="26"/>
    <d v="1900-03-16T10:13:48"/>
    <s v="C"/>
    <s v="Day"/>
    <s v="Open"/>
  </r>
  <r>
    <n v="202430"/>
    <n v="41878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8:00"/>
    <x v="3"/>
    <s v="10:05"/>
    <n v="1005"/>
    <x v="0"/>
    <s v="Debra Brinkman"/>
    <s v="K00100590"/>
    <s v="AD"/>
    <x v="0"/>
    <x v="9"/>
    <x v="3"/>
    <s v="BC"/>
    <s v="BC301"/>
    <x v="1"/>
    <n v="28"/>
    <n v="28"/>
    <d v="1900-03-22T07:19:29"/>
    <s v="C"/>
    <s v="Day"/>
    <s v="Closed"/>
  </r>
  <r>
    <n v="202430"/>
    <n v="30244"/>
    <s v="ACCT 230"/>
    <x v="13"/>
    <s v="Financial Accounting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0:35"/>
    <x v="20"/>
    <s v="12:55"/>
    <n v="1255"/>
    <x v="0"/>
    <s v="Laura Woyach"/>
    <s v="K00355580"/>
    <s v="FS"/>
    <x v="0"/>
    <x v="10"/>
    <x v="3"/>
    <s v="BC"/>
    <s v="BC302"/>
    <x v="3"/>
    <n v="35"/>
    <n v="35"/>
    <d v="1900-04-24T05:27:16"/>
    <s v="C"/>
    <s v="Day"/>
    <s v="Closed"/>
  </r>
  <r>
    <n v="202430"/>
    <n v="30248"/>
    <s v="ACCT 230"/>
    <x v="13"/>
    <s v="Financial Accounting"/>
    <n v="5"/>
    <d v="2023-08-28T00:00:00"/>
    <d v="2023-12-16T00:00:00"/>
    <x v="0"/>
    <x v="0"/>
    <s v="M"/>
    <s v="M"/>
    <m/>
    <m/>
    <m/>
    <m/>
    <m/>
    <m/>
    <d v="1899-12-30T02:20:00"/>
    <d v="1899-12-30T02:21:49"/>
    <s v="8:00"/>
    <x v="3"/>
    <s v="10:20"/>
    <n v="1020"/>
    <x v="4"/>
    <s v="Benjamin Reyes"/>
    <s v="K00962910"/>
    <s v="FS"/>
    <x v="0"/>
    <x v="10"/>
    <x v="3"/>
    <s v="BC"/>
    <s v="BC302"/>
    <x v="3"/>
    <n v="35"/>
    <n v="32"/>
    <d v="1900-02-20T16:12:28"/>
    <s v="CW"/>
    <s v="Hybrid"/>
    <s v="Open"/>
  </r>
  <r>
    <n v="202430"/>
    <n v="37156"/>
    <s v="ACCT 230"/>
    <x v="13"/>
    <s v="Financial Accounting"/>
    <n v="5"/>
    <d v="2023-09-25T00:00:00"/>
    <d v="2023-12-16T00:00:00"/>
    <x v="9"/>
    <x v="0"/>
    <s v="T"/>
    <m/>
    <s v="T"/>
    <m/>
    <m/>
    <m/>
    <m/>
    <m/>
    <d v="1899-12-30T03:00:00"/>
    <d v="1899-12-30T02:18:42"/>
    <s v="17:00"/>
    <x v="21"/>
    <s v="20:00"/>
    <n v="2000"/>
    <x v="4"/>
    <s v="Cornelia Alsheimer-Barthel"/>
    <s v="K00101141"/>
    <s v="FS"/>
    <x v="0"/>
    <x v="10"/>
    <x v="3"/>
    <s v="BC"/>
    <s v="BC302"/>
    <x v="3"/>
    <n v="35"/>
    <n v="22"/>
    <d v="1900-01-25T22:36:44"/>
    <s v="CW"/>
    <s v="Hybrid"/>
    <s v="Open"/>
  </r>
  <r>
    <n v="202430"/>
    <n v="37553"/>
    <s v="PSY 200"/>
    <x v="5"/>
    <s v="Research Methods &amp; Exp Design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4"/>
    <s v="Leida Tolentino"/>
    <s v="K00541108"/>
    <s v="FS"/>
    <x v="0"/>
    <x v="10"/>
    <x v="3"/>
    <s v="BC"/>
    <s v="BC302"/>
    <x v="3"/>
    <n v="33"/>
    <n v="29"/>
    <d v="1900-02-22T13:21:29"/>
    <s v="CW"/>
    <s v="Hybrid"/>
    <s v="Open"/>
  </r>
  <r>
    <n v="202430"/>
    <n v="40090"/>
    <s v="ACCT 110"/>
    <x v="13"/>
    <s v="Introduction to Accounting"/>
    <n v="4"/>
    <d v="2023-08-28T00:00:00"/>
    <d v="2023-12-16T00:00:00"/>
    <x v="0"/>
    <x v="0"/>
    <s v="W"/>
    <m/>
    <m/>
    <s v="W"/>
    <m/>
    <m/>
    <m/>
    <m/>
    <d v="1899-12-30T02:00:00"/>
    <d v="1899-12-30T02:01:34"/>
    <s v="8:00"/>
    <x v="3"/>
    <s v="10:00"/>
    <n v="1000"/>
    <x v="4"/>
    <s v="Benjamin Reyes"/>
    <s v="K00962910"/>
    <s v="FS"/>
    <x v="0"/>
    <x v="10"/>
    <x v="3"/>
    <s v="BC"/>
    <s v="BC302"/>
    <x v="3"/>
    <n v="30"/>
    <n v="23"/>
    <d v="1900-01-31T10:50:32"/>
    <s v="CW"/>
    <s v="Hybrid"/>
    <s v="Open"/>
  </r>
  <r>
    <n v="202430"/>
    <n v="42186"/>
    <s v="ACCT 110"/>
    <x v="13"/>
    <s v="Introduction to Accounting"/>
    <n v="4"/>
    <d v="2023-09-25T00:00:00"/>
    <d v="2023-12-16T00:00:00"/>
    <x v="9"/>
    <x v="0"/>
    <s v="R"/>
    <m/>
    <m/>
    <m/>
    <s v="R"/>
    <m/>
    <m/>
    <m/>
    <d v="1899-12-30T02:30:00"/>
    <d v="1899-12-30T01:55:35"/>
    <s v="17:30"/>
    <x v="14"/>
    <s v="20:00"/>
    <n v="2000"/>
    <x v="4"/>
    <s v="Robert Smagula"/>
    <s v="K00543417"/>
    <s v="NP"/>
    <x v="0"/>
    <x v="10"/>
    <x v="3"/>
    <s v="BC"/>
    <s v="BC302"/>
    <x v="3"/>
    <n v="35"/>
    <n v="22"/>
    <d v="1900-01-21T10:50:37"/>
    <s v="CW"/>
    <s v="Hybrid"/>
    <s v="Open"/>
  </r>
  <r>
    <n v="202430"/>
    <n v="40998"/>
    <s v="ACCT 230"/>
    <x v="13"/>
    <s v="Financial Accounting"/>
    <n v="5"/>
    <d v="2023-09-11T00:00:00"/>
    <d v="2023-12-16T00:00:00"/>
    <x v="7"/>
    <x v="0"/>
    <s v="TR"/>
    <m/>
    <s v="T"/>
    <m/>
    <s v="R"/>
    <m/>
    <m/>
    <m/>
    <d v="1899-12-30T02:50:00"/>
    <d v="1899-12-30T05:03:12"/>
    <s v="13:00"/>
    <x v="22"/>
    <s v="15:50"/>
    <n v="1550"/>
    <x v="0"/>
    <s v="Cornelia Alsheimer-Barthel"/>
    <s v="K00101141"/>
    <s v="FS"/>
    <x v="0"/>
    <x v="10"/>
    <x v="3"/>
    <s v="BC"/>
    <s v="BC302"/>
    <x v="3"/>
    <n v="35"/>
    <n v="28"/>
    <d v="1900-03-26T17:59:50"/>
    <s v="C"/>
    <s v="Day"/>
    <s v="Open"/>
  </r>
  <r>
    <n v="202430"/>
    <n v="44553"/>
    <s v="ACCT 240"/>
    <x v="13"/>
    <s v="Managerial Accounting"/>
    <n v="4"/>
    <d v="2023-08-28T00:00:00"/>
    <d v="2023-12-16T00:00:00"/>
    <x v="0"/>
    <x v="0"/>
    <s v="MW"/>
    <s v="M"/>
    <m/>
    <s v="W"/>
    <m/>
    <m/>
    <m/>
    <m/>
    <d v="1899-12-30T02:00:00"/>
    <d v="1899-12-30T04:03:07"/>
    <s v="15:00"/>
    <x v="5"/>
    <s v="17:00"/>
    <n v="1700"/>
    <x v="0"/>
    <s v="Laura Woyach"/>
    <s v="K00355580"/>
    <s v="FS"/>
    <x v="0"/>
    <x v="10"/>
    <x v="3"/>
    <s v="BC"/>
    <s v="BC302"/>
    <x v="3"/>
    <n v="35"/>
    <n v="29"/>
    <d v="1900-03-21T20:02:14"/>
    <s v="C"/>
    <s v="Day"/>
    <s v="Open"/>
  </r>
  <r>
    <n v="202430"/>
    <n v="30240"/>
    <s v="ACCT 110"/>
    <x v="13"/>
    <s v="Introduction to Account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5:15"/>
    <x v="23"/>
    <s v="17:20"/>
    <n v="1720"/>
    <x v="0"/>
    <s v="Robert Smagula"/>
    <s v="K00543417"/>
    <s v="FS"/>
    <x v="0"/>
    <x v="11"/>
    <x v="3"/>
    <s v="BC"/>
    <s v="BC314"/>
    <x v="3"/>
    <n v="30"/>
    <n v="24"/>
    <d v="1900-03-10T13:08:08"/>
    <s v="C"/>
    <s v="Day"/>
    <s v="Open"/>
  </r>
  <r>
    <n v="202430"/>
    <n v="39480"/>
    <s v="ACCT 215"/>
    <x v="13"/>
    <s v="Fundamentals Of Income Tax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8:00"/>
    <x v="3"/>
    <s v="10:05"/>
    <n v="1005"/>
    <x v="0"/>
    <s v="Barbara Aue"/>
    <s v="K00100278"/>
    <s v="AD"/>
    <x v="0"/>
    <x v="11"/>
    <x v="3"/>
    <s v="BC"/>
    <s v="BC314"/>
    <x v="3"/>
    <n v="15"/>
    <n v="7"/>
    <d v="1900-01-19T13:49:52"/>
    <s v="C"/>
    <s v="Day"/>
    <s v="Open"/>
  </r>
  <r>
    <n v="202430"/>
    <n v="42595"/>
    <s v="ACTV NC215"/>
    <x v="13"/>
    <s v="Fundamentals of Income Tax"/>
    <n v="0"/>
    <d v="2023-08-28T00:00:00"/>
    <d v="2023-12-16T00:00:00"/>
    <x v="0"/>
    <x v="1"/>
    <s v="TR"/>
    <m/>
    <s v="T"/>
    <m/>
    <s v="R"/>
    <m/>
    <m/>
    <m/>
    <d v="1899-12-30T02:05:00"/>
    <d v="1899-12-30T04:13:15"/>
    <s v="8:00"/>
    <x v="3"/>
    <s v="10:05"/>
    <n v="1005"/>
    <x v="0"/>
    <s v="Barbara Aue"/>
    <s v="K00100278"/>
    <s v="NP"/>
    <x v="0"/>
    <x v="11"/>
    <x v="3"/>
    <s v="BC"/>
    <s v="BC314"/>
    <x v="3"/>
    <n v="30"/>
    <n v="7"/>
    <d v="1900-01-19T13:49:52"/>
    <s v="C"/>
    <s v="Day"/>
    <s v="Open"/>
  </r>
  <r>
    <n v="202430"/>
    <n v="43918"/>
    <s v="CIS 101"/>
    <x v="20"/>
    <s v="Intro to Computers &amp; Info Sys"/>
    <n v="4"/>
    <d v="2023-08-28T00:00:00"/>
    <d v="2023-12-16T00:00:00"/>
    <x v="0"/>
    <x v="0"/>
    <s v="R"/>
    <m/>
    <m/>
    <m/>
    <s v="R"/>
    <m/>
    <m/>
    <m/>
    <d v="1899-12-30T04:05:00"/>
    <d v="1899-12-30T04:08:11"/>
    <s v="17:30"/>
    <x v="14"/>
    <s v="21:35"/>
    <n v="2135"/>
    <x v="0"/>
    <s v="Jon Bek"/>
    <s v="K00694767"/>
    <s v="FS"/>
    <x v="0"/>
    <x v="11"/>
    <x v="3"/>
    <s v="BC"/>
    <s v="BC314"/>
    <x v="3"/>
    <n v="30"/>
    <n v="8"/>
    <d v="1900-01-22T01:05:27"/>
    <s v="C"/>
    <s v="Evening"/>
    <s v="Open"/>
  </r>
  <r>
    <n v="202430"/>
    <n v="44461"/>
    <s v="COMP 101"/>
    <x v="21"/>
    <s v="Intro to Computer Applications"/>
    <n v="4"/>
    <d v="2023-08-28T00:00:00"/>
    <d v="2023-12-16T00:00:00"/>
    <x v="0"/>
    <x v="0"/>
    <s v="T"/>
    <m/>
    <s v="T"/>
    <m/>
    <m/>
    <m/>
    <m/>
    <m/>
    <d v="1899-12-30T04:05:00"/>
    <d v="1899-12-30T04:08:11"/>
    <s v="17:30"/>
    <x v="14"/>
    <s v="21:35"/>
    <n v="2135"/>
    <x v="0"/>
    <s v="Diana Musacchio"/>
    <s v="K00428615"/>
    <s v="AD"/>
    <x v="0"/>
    <x v="11"/>
    <x v="3"/>
    <s v="BC"/>
    <s v="BC314"/>
    <x v="3"/>
    <n v="15"/>
    <n v="5"/>
    <d v="1900-01-13T09:40:55"/>
    <s v="C"/>
    <s v="Day"/>
    <s v="Open"/>
  </r>
  <r>
    <n v="202430"/>
    <n v="30923"/>
    <s v="ANTH 101"/>
    <x v="22"/>
    <s v="Physical Anthropology"/>
    <n v="3"/>
    <d v="2023-08-28T00:00:00"/>
    <d v="2023-12-16T00:00:00"/>
    <x v="0"/>
    <x v="0"/>
    <s v="M"/>
    <s v="M"/>
    <m/>
    <m/>
    <m/>
    <m/>
    <m/>
    <m/>
    <d v="1899-12-30T01:25:00"/>
    <d v="1899-12-30T01:26:06"/>
    <s v="11:10"/>
    <x v="10"/>
    <s v="12:35"/>
    <n v="1235"/>
    <x v="4"/>
    <s v="Phyllisa Eisentraut"/>
    <s v="K00100726"/>
    <s v="FS"/>
    <x v="0"/>
    <x v="12"/>
    <x v="3"/>
    <s v="BC"/>
    <s v="BCFORUM"/>
    <x v="0"/>
    <n v="100"/>
    <n v="99"/>
    <d v="1900-04-07T22:37:21"/>
    <s v="CW"/>
    <s v="Hybrid"/>
    <s v="Open"/>
  </r>
  <r>
    <n v="202430"/>
    <n v="31811"/>
    <s v="FS 101"/>
    <x v="23"/>
    <s v="Introduction to Film Studies"/>
    <n v="3"/>
    <d v="2023-08-28T00:00:00"/>
    <d v="2023-12-16T00:00:00"/>
    <x v="0"/>
    <x v="0"/>
    <s v="M"/>
    <s v="M"/>
    <m/>
    <m/>
    <m/>
    <m/>
    <m/>
    <m/>
    <d v="1899-12-30T02:05:00"/>
    <d v="1899-12-30T02:06:37"/>
    <s v="12:45"/>
    <x v="11"/>
    <s v="14:50"/>
    <n v="1450"/>
    <x v="4"/>
    <s v="Michael Stinson"/>
    <s v="K00100362"/>
    <s v="DO"/>
    <x v="0"/>
    <x v="12"/>
    <x v="3"/>
    <s v="BC"/>
    <s v="BCFORUM"/>
    <x v="0"/>
    <n v="60"/>
    <n v="71"/>
    <d v="1900-04-13T08:25:46"/>
    <s v="CW"/>
    <s v="Hybrid"/>
    <s v="Closed"/>
  </r>
  <r>
    <n v="202430"/>
    <n v="31812"/>
    <s v="FS 101"/>
    <x v="23"/>
    <s v="Introduction to Film Studies"/>
    <n v="3"/>
    <d v="2023-08-28T00:00:00"/>
    <d v="2023-12-16T00:00:00"/>
    <x v="0"/>
    <x v="0"/>
    <s v="M"/>
    <s v="M"/>
    <m/>
    <m/>
    <m/>
    <m/>
    <m/>
    <m/>
    <d v="1899-12-30T02:05:00"/>
    <d v="1899-12-30T02:06:37"/>
    <s v="15:00"/>
    <x v="5"/>
    <s v="17:05"/>
    <n v="1705"/>
    <x v="4"/>
    <s v="Michael Stinson"/>
    <s v="K00100362"/>
    <s v="DO"/>
    <x v="0"/>
    <x v="12"/>
    <x v="3"/>
    <s v="BC"/>
    <s v="BCFORUM"/>
    <x v="0"/>
    <n v="35"/>
    <n v="36"/>
    <d v="1900-02-20T21:51:06"/>
    <s v="CW"/>
    <s v="Hybrid"/>
    <s v="Closed"/>
  </r>
  <r>
    <n v="202430"/>
    <n v="34350"/>
    <s v="ANTH 101"/>
    <x v="22"/>
    <s v="Physical Anthropology"/>
    <n v="3"/>
    <d v="2023-08-28T00:00:00"/>
    <d v="2023-12-16T00:00:00"/>
    <x v="0"/>
    <x v="0"/>
    <s v="W"/>
    <m/>
    <m/>
    <s v="W"/>
    <m/>
    <m/>
    <m/>
    <m/>
    <d v="1899-12-30T01:20:00"/>
    <d v="1899-12-30T01:21:02"/>
    <s v="11:10"/>
    <x v="10"/>
    <s v="12:30"/>
    <n v="1230"/>
    <x v="4"/>
    <s v="Phyllisa Eisentraut"/>
    <s v="K00100726"/>
    <s v="FS"/>
    <x v="0"/>
    <x v="12"/>
    <x v="3"/>
    <s v="BC"/>
    <s v="BCFORUM"/>
    <x v="0"/>
    <n v="50"/>
    <n v="52"/>
    <d v="1900-02-16T21:54:26"/>
    <s v="CW"/>
    <s v="Hybrid"/>
    <s v="Closed"/>
  </r>
  <r>
    <n v="202430"/>
    <n v="37018"/>
    <s v="SOC 101"/>
    <x v="24"/>
    <s v="Introduction To Sociology"/>
    <n v="3"/>
    <d v="2023-09-25T00:00:00"/>
    <d v="2023-12-16T00:00:00"/>
    <x v="9"/>
    <x v="0"/>
    <s v="T"/>
    <m/>
    <s v="T"/>
    <m/>
    <m/>
    <m/>
    <m/>
    <m/>
    <d v="1899-12-30T01:20:00"/>
    <d v="1899-12-30T01:01:39"/>
    <s v="11:10"/>
    <x v="10"/>
    <s v="12:30"/>
    <n v="1230"/>
    <x v="4"/>
    <s v="Ioana Schmidt"/>
    <s v="K00111115"/>
    <s v="AD"/>
    <x v="0"/>
    <x v="12"/>
    <x v="3"/>
    <s v="BC"/>
    <s v="BCFORUM"/>
    <x v="0"/>
    <n v="125"/>
    <n v="110"/>
    <d v="1900-02-27T20:54:58"/>
    <s v="CW"/>
    <s v="Hybrid"/>
    <s v="Open"/>
  </r>
  <r>
    <n v="202430"/>
    <n v="42117"/>
    <s v="FS 101"/>
    <x v="23"/>
    <s v="Introduction to Film Studies"/>
    <n v="3"/>
    <d v="2023-08-28T00:00:00"/>
    <d v="2023-12-16T00:00:00"/>
    <x v="0"/>
    <x v="0"/>
    <s v="R"/>
    <m/>
    <m/>
    <m/>
    <s v="R"/>
    <m/>
    <m/>
    <m/>
    <d v="1899-12-30T02:05:00"/>
    <d v="1899-12-30T02:06:37"/>
    <s v="12:45"/>
    <x v="11"/>
    <s v="14:50"/>
    <n v="1450"/>
    <x v="4"/>
    <s v="Michael Albright"/>
    <s v="K00429967"/>
    <s v="DO"/>
    <x v="0"/>
    <x v="12"/>
    <x v="3"/>
    <s v="BC"/>
    <s v="BCFORUM"/>
    <x v="0"/>
    <n v="35"/>
    <n v="33"/>
    <d v="1900-02-16T12:01:50"/>
    <s v="CW"/>
    <s v="Hybrid"/>
    <s v="Open"/>
  </r>
  <r>
    <n v="202430"/>
    <n v="42333"/>
    <s v="FS 118"/>
    <x v="23"/>
    <s v="Film Genres"/>
    <n v="3"/>
    <d v="2023-09-25T00:00:00"/>
    <d v="2023-12-16T00:00:00"/>
    <x v="9"/>
    <x v="0"/>
    <s v="T"/>
    <m/>
    <s v="T"/>
    <m/>
    <m/>
    <m/>
    <m/>
    <m/>
    <d v="1899-12-30T02:05:00"/>
    <d v="1899-12-30T01:36:19"/>
    <s v="12:45"/>
    <x v="11"/>
    <s v="14:50"/>
    <n v="1450"/>
    <x v="4"/>
    <s v="Nico Maestu"/>
    <s v="K00101117"/>
    <s v="FS"/>
    <x v="0"/>
    <x v="12"/>
    <x v="3"/>
    <s v="BC"/>
    <s v="BCFORUM"/>
    <x v="0"/>
    <n v="35"/>
    <n v="33"/>
    <d v="1900-01-27T01:33:16"/>
    <s v="CW"/>
    <s v="Hybrid"/>
    <s v="Open"/>
  </r>
  <r>
    <n v="202430"/>
    <n v="42662"/>
    <s v="FS 101"/>
    <x v="23"/>
    <s v="Introduction to Film Studies"/>
    <n v="3"/>
    <d v="2023-08-28T00:00:00"/>
    <d v="2023-12-16T00:00:00"/>
    <x v="0"/>
    <x v="0"/>
    <s v="W"/>
    <m/>
    <m/>
    <s v="W"/>
    <m/>
    <m/>
    <m/>
    <m/>
    <d v="1899-12-30T02:05:00"/>
    <d v="1899-12-30T02:06:37"/>
    <s v="12:45"/>
    <x v="11"/>
    <s v="14:50"/>
    <n v="1450"/>
    <x v="4"/>
    <s v="Michael Stinson"/>
    <s v="K00100362"/>
    <s v="FS"/>
    <x v="0"/>
    <x v="12"/>
    <x v="3"/>
    <s v="BC"/>
    <s v="BCFORUM"/>
    <x v="0"/>
    <n v="35"/>
    <n v="34"/>
    <d v="1900-02-17T23:18:15"/>
    <s v="CW"/>
    <s v="Hybrid"/>
    <s v="Open"/>
  </r>
  <r>
    <n v="202430"/>
    <n v="42663"/>
    <s v="FS 101"/>
    <x v="23"/>
    <s v="Introduction to Film Studies"/>
    <n v="3"/>
    <d v="2023-08-28T00:00:00"/>
    <d v="2023-12-16T00:00:00"/>
    <x v="0"/>
    <x v="0"/>
    <s v="W"/>
    <m/>
    <m/>
    <s v="W"/>
    <m/>
    <m/>
    <m/>
    <m/>
    <d v="1899-12-30T02:05:00"/>
    <d v="1899-12-30T02:06:37"/>
    <s v="15:00"/>
    <x v="5"/>
    <s v="17:05"/>
    <n v="1705"/>
    <x v="4"/>
    <s v="Michael Stinson"/>
    <s v="K00100362"/>
    <s v="FS"/>
    <x v="0"/>
    <x v="12"/>
    <x v="3"/>
    <s v="BC"/>
    <s v="BCFORUM"/>
    <x v="0"/>
    <n v="35"/>
    <n v="37"/>
    <d v="1900-02-22T09:07:31"/>
    <s v="CW"/>
    <s v="Hybrid"/>
    <s v="Closed"/>
  </r>
  <r>
    <n v="202430"/>
    <n v="42963"/>
    <s v="ANTH 101H"/>
    <x v="22"/>
    <s v="Physical Anthropology, Honors"/>
    <n v="4"/>
    <d v="2023-08-28T00:00:00"/>
    <d v="2023-12-16T00:00:00"/>
    <x v="0"/>
    <x v="0"/>
    <s v="M"/>
    <s v="M"/>
    <m/>
    <m/>
    <m/>
    <m/>
    <m/>
    <m/>
    <d v="1899-12-30T01:20:00"/>
    <d v="1899-12-30T01:21:02"/>
    <s v="11:10"/>
    <x v="10"/>
    <s v="12:30"/>
    <n v="1230"/>
    <x v="4"/>
    <s v="Phyllisa Eisentraut"/>
    <s v="K00100726"/>
    <s v="FS"/>
    <x v="0"/>
    <x v="12"/>
    <x v="3"/>
    <s v="BC"/>
    <s v="BCFORUM"/>
    <x v="0"/>
    <n v="25"/>
    <n v="26"/>
    <d v="1900-01-23T10:57:13"/>
    <s v="HR"/>
    <s v="Hybrid"/>
    <s v="Closed"/>
  </r>
  <r>
    <n v="202430"/>
    <n v="43203"/>
    <s v="BUS 101"/>
    <x v="12"/>
    <s v="Introduction To Business"/>
    <n v="3"/>
    <d v="2023-08-28T00:00:00"/>
    <d v="2023-12-16T00:00:00"/>
    <x v="0"/>
    <x v="0"/>
    <s v="R"/>
    <m/>
    <m/>
    <m/>
    <s v="R"/>
    <m/>
    <m/>
    <m/>
    <d v="1899-12-30T01:20:00"/>
    <d v="1899-12-30T01:21:02"/>
    <s v="11:10"/>
    <x v="10"/>
    <s v="12:30"/>
    <n v="1230"/>
    <x v="4"/>
    <s v="Daniel Spitz"/>
    <s v="K01282951"/>
    <s v="FS"/>
    <x v="0"/>
    <x v="12"/>
    <x v="3"/>
    <s v="BC"/>
    <s v="BCFORUM"/>
    <x v="0"/>
    <n v="85"/>
    <n v="83"/>
    <d v="1900-03-18T01:44:12"/>
    <s v="CW"/>
    <s v="Hybrid"/>
    <s v="Open"/>
  </r>
  <r>
    <n v="202430"/>
    <n v="41010"/>
    <s v="FS 101"/>
    <x v="23"/>
    <s v="Introduction to Film Studies"/>
    <n v="3"/>
    <d v="2023-08-28T00:00:00"/>
    <d v="2023-12-16T00:00:00"/>
    <x v="0"/>
    <x v="0"/>
    <s v="TR"/>
    <m/>
    <s v="T"/>
    <m/>
    <s v="R"/>
    <m/>
    <m/>
    <m/>
    <d v="1899-12-30T01:05:00"/>
    <d v="1899-12-30T02:11:41"/>
    <s v="15:00"/>
    <x v="5"/>
    <s v="16:05"/>
    <n v="1605"/>
    <x v="0"/>
    <s v="Roger Durling"/>
    <s v="K00100175"/>
    <s v="AD"/>
    <x v="0"/>
    <x v="12"/>
    <x v="3"/>
    <s v="BC"/>
    <s v="BCFORUM"/>
    <x v="0"/>
    <n v="60"/>
    <n v="64"/>
    <d v="1900-04-06T19:48:52"/>
    <s v="C"/>
    <s v="Day"/>
    <s v="Closed"/>
  </r>
  <r>
    <n v="202430"/>
    <n v="41010"/>
    <s v="FS 101"/>
    <x v="23"/>
    <s v="Introduction to Film Studies"/>
    <n v="3"/>
    <d v="2023-08-28T00:00:00"/>
    <d v="2023-12-16T00:00:00"/>
    <x v="0"/>
    <x v="0"/>
    <s v="TR"/>
    <m/>
    <s v="T"/>
    <m/>
    <s v="R"/>
    <m/>
    <m/>
    <m/>
    <d v="1899-12-30T00:50:00"/>
    <d v="1899-12-30T01:41:18"/>
    <s v="16:15"/>
    <x v="24"/>
    <s v="17:05"/>
    <n v="1705"/>
    <x v="0"/>
    <s v="Roger Durling"/>
    <s v="K00100175"/>
    <s v="AD"/>
    <x v="0"/>
    <x v="12"/>
    <x v="3"/>
    <s v="BC"/>
    <s v="BCFORUM"/>
    <x v="0"/>
    <n v="60"/>
    <n v="64"/>
    <d v="1900-03-15T06:00:40"/>
    <s v="C"/>
    <s v="Day"/>
    <s v="Closed"/>
  </r>
  <r>
    <n v="202430"/>
    <n v="44672"/>
    <s v="BUS 101"/>
    <x v="12"/>
    <s v="Introduction To Business"/>
    <n v="3"/>
    <d v="2023-08-28T00:00:00"/>
    <d v="2023-12-16T00:00:00"/>
    <x v="0"/>
    <x v="0"/>
    <s v="M"/>
    <s v="M"/>
    <m/>
    <m/>
    <m/>
    <m/>
    <m/>
    <m/>
    <d v="1899-12-30T03:05:00"/>
    <d v="1899-12-30T03:07:24"/>
    <s v="8:00"/>
    <x v="3"/>
    <s v="11:05"/>
    <n v="1105"/>
    <x v="0"/>
    <s v="Julie Brown"/>
    <s v="K00100507"/>
    <s v="FS"/>
    <x v="0"/>
    <x v="12"/>
    <x v="3"/>
    <s v="BC"/>
    <s v="BCFORUM"/>
    <x v="0"/>
    <n v="95"/>
    <n v="99"/>
    <d v="1900-08-02T08:17:45"/>
    <s v="C"/>
    <s v="Day"/>
    <s v="Closed"/>
  </r>
  <r>
    <n v="202430"/>
    <n v="44032"/>
    <s v="CRAO NC124"/>
    <x v="25"/>
    <s v="Beg. Outdoor Sketching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9:00"/>
    <x v="25"/>
    <s v="9:50"/>
    <n v="950"/>
    <x v="3"/>
    <s v="Sylvia Shapiro"/>
    <s v="K00795730"/>
    <n v="9"/>
    <x v="3"/>
    <x v="13"/>
    <x v="4"/>
    <s v="BTRFLY"/>
    <s v="BTRFLY"/>
    <x v="4"/>
    <n v="30"/>
    <n v="27"/>
    <d v="1900-01-03T07:33:10"/>
    <s v="C"/>
    <s v="Day"/>
    <s v="Open"/>
  </r>
  <r>
    <n v="202430"/>
    <n v="44032"/>
    <s v="CRAO NC124"/>
    <x v="25"/>
    <s v="Beg. Outdoor Sketching: FOA"/>
    <n v="0"/>
    <d v="2023-08-28T00:00:00"/>
    <d v="2023-10-21T00:00:00"/>
    <x v="6"/>
    <x v="0"/>
    <s v="T"/>
    <m/>
    <s v="T"/>
    <m/>
    <m/>
    <m/>
    <m/>
    <m/>
    <d v="1899-12-30T02:00:00"/>
    <d v="1899-12-30T01:03:23"/>
    <s v="10:00"/>
    <x v="26"/>
    <s v="12:00"/>
    <n v="1200"/>
    <x v="3"/>
    <s v="Sylvia Shapiro"/>
    <s v="K00795730"/>
    <n v="9"/>
    <x v="3"/>
    <x v="13"/>
    <x v="4"/>
    <s v="BTRFLY"/>
    <s v="BTRFLY"/>
    <x v="4"/>
    <n v="30"/>
    <n v="27"/>
    <d v="1900-01-09T08:31:37"/>
    <s v="C"/>
    <s v="Day"/>
    <s v="Open"/>
  </r>
  <r>
    <n v="202430"/>
    <n v="44033"/>
    <s v="CRAO NC124"/>
    <x v="25"/>
    <s v="Beg. Outdoor Sketching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9:00"/>
    <x v="25"/>
    <s v="9:50"/>
    <n v="950"/>
    <x v="3"/>
    <s v="Sylvia Shapiro"/>
    <s v="K00795730"/>
    <n v="11"/>
    <x v="3"/>
    <x v="13"/>
    <x v="4"/>
    <s v="BTRFLY"/>
    <s v="BTRFLY"/>
    <x v="4"/>
    <n v="30"/>
    <n v="26"/>
    <d v="1900-01-03T03:43:03"/>
    <s v="C"/>
    <s v="Day"/>
    <s v="Open"/>
  </r>
  <r>
    <n v="202430"/>
    <n v="44033"/>
    <s v="CRAO NC124"/>
    <x v="25"/>
    <s v="Beg. Outdoor Sketching: FOA"/>
    <n v="0"/>
    <d v="2023-10-23T00:00:00"/>
    <d v="2023-12-16T00:00:00"/>
    <x v="6"/>
    <x v="0"/>
    <s v="T"/>
    <m/>
    <s v="T"/>
    <m/>
    <m/>
    <m/>
    <m/>
    <m/>
    <d v="1899-12-30T02:00:00"/>
    <d v="1899-12-30T01:03:23"/>
    <s v="10:00"/>
    <x v="26"/>
    <s v="12:00"/>
    <n v="1200"/>
    <x v="3"/>
    <s v="Sylvia Shapiro"/>
    <s v="K00795730"/>
    <n v="11"/>
    <x v="3"/>
    <x v="13"/>
    <x v="4"/>
    <s v="BTRFLY"/>
    <s v="BTRFLY"/>
    <x v="4"/>
    <n v="30"/>
    <n v="26"/>
    <d v="1900-01-08T23:19:20"/>
    <s v="C"/>
    <s v="Day"/>
    <s v="Open"/>
  </r>
  <r>
    <n v="202430"/>
    <n v="30893"/>
    <s v="CA 121"/>
    <x v="8"/>
    <s v="Principles of Pantry"/>
    <n v="2"/>
    <d v="2023-08-28T00:00:00"/>
    <d v="2023-12-16T00:00:00"/>
    <x v="0"/>
    <x v="0"/>
    <s v="W"/>
    <m/>
    <m/>
    <s v="W"/>
    <m/>
    <m/>
    <m/>
    <m/>
    <d v="1899-12-30T01:00:00"/>
    <d v="1899-12-30T01:00:47"/>
    <s v="9:00"/>
    <x v="25"/>
    <s v="10:00"/>
    <n v="1000"/>
    <x v="1"/>
    <s v="Stephane Rapp"/>
    <s v="K00100567"/>
    <s v="FS"/>
    <x v="0"/>
    <x v="14"/>
    <x v="5"/>
    <s v="CC"/>
    <s v="CC108"/>
    <x v="3"/>
    <n v="18"/>
    <n v="8"/>
    <d v="1900-01-04T15:27:03"/>
    <s v="C"/>
    <s v="Day"/>
    <s v="Open"/>
  </r>
  <r>
    <n v="202430"/>
    <n v="30893"/>
    <s v="CA 121"/>
    <x v="8"/>
    <s v="Principles of Pantry"/>
    <n v="2"/>
    <d v="2023-08-28T00:00:00"/>
    <d v="2023-12-16T00:00:00"/>
    <x v="0"/>
    <x v="0"/>
    <s v="W"/>
    <m/>
    <m/>
    <s v="W"/>
    <m/>
    <m/>
    <m/>
    <m/>
    <d v="1899-12-30T03:00:00"/>
    <d v="1899-12-30T03:02:20"/>
    <s v="10:05"/>
    <x v="27"/>
    <s v="13:05"/>
    <n v="1305"/>
    <x v="1"/>
    <s v="Stephane Rapp"/>
    <s v="K00100567"/>
    <s v="FS"/>
    <x v="0"/>
    <x v="14"/>
    <x v="5"/>
    <s v="CC"/>
    <s v="CC108"/>
    <x v="3"/>
    <n v="18"/>
    <n v="8"/>
    <d v="1900-01-15T22:21:09"/>
    <s v="C"/>
    <s v="Day"/>
    <s v="Open"/>
  </r>
  <r>
    <n v="202430"/>
    <n v="43056"/>
    <s v="CA 117A"/>
    <x v="8"/>
    <s v="Hotline Kitchen Fundamentals"/>
    <n v="4"/>
    <d v="2023-08-28T00:00:00"/>
    <d v="2023-12-16T00:00:00"/>
    <x v="0"/>
    <x v="0"/>
    <s v="TR"/>
    <m/>
    <s v="T"/>
    <m/>
    <s v="R"/>
    <m/>
    <m/>
    <m/>
    <d v="1899-12-30T01:00:00"/>
    <d v="1899-12-30T02:01:34"/>
    <s v="9:00"/>
    <x v="25"/>
    <s v="10:00"/>
    <n v="1000"/>
    <x v="0"/>
    <s v="Stephane Rapp"/>
    <s v="K00100567"/>
    <s v="FS"/>
    <x v="0"/>
    <x v="14"/>
    <x v="5"/>
    <s v="CC"/>
    <s v="CC108"/>
    <x v="3"/>
    <n v="18"/>
    <n v="14"/>
    <d v="1900-01-18T18:04:41"/>
    <s v="C"/>
    <s v="Day"/>
    <s v="Open"/>
  </r>
  <r>
    <n v="202430"/>
    <n v="43056"/>
    <s v="CA 117A"/>
    <x v="8"/>
    <s v="Hotline Kitchen Fundamentals"/>
    <n v="4"/>
    <d v="2023-08-28T00:00:00"/>
    <d v="2023-12-16T00:00:00"/>
    <x v="0"/>
    <x v="0"/>
    <s v="TR"/>
    <m/>
    <s v="T"/>
    <m/>
    <s v="R"/>
    <m/>
    <m/>
    <m/>
    <d v="1899-12-30T03:00:00"/>
    <d v="1899-12-30T06:04:41"/>
    <s v="10:05"/>
    <x v="27"/>
    <s v="13:05"/>
    <n v="1305"/>
    <x v="0"/>
    <s v="Stephane Rapp"/>
    <s v="K00100567"/>
    <s v="FS"/>
    <x v="0"/>
    <x v="14"/>
    <x v="5"/>
    <s v="CC"/>
    <s v="CC108"/>
    <x v="3"/>
    <n v="18"/>
    <n v="14"/>
    <d v="1900-02-27T06:14:02"/>
    <s v="C"/>
    <s v="Day"/>
    <s v="Open"/>
  </r>
  <r>
    <n v="202430"/>
    <n v="44796"/>
    <s v="CA 117A"/>
    <x v="8"/>
    <s v="Hotline Kitchen Fundamentals"/>
    <n v="4"/>
    <d v="2023-08-28T00:00:00"/>
    <d v="2023-12-16T00:00:00"/>
    <x v="0"/>
    <x v="0"/>
    <s v="TR"/>
    <m/>
    <s v="T"/>
    <m/>
    <s v="R"/>
    <m/>
    <m/>
    <m/>
    <d v="1899-12-30T00:50:00"/>
    <d v="1899-12-30T01:41:18"/>
    <s v="14:00"/>
    <x v="7"/>
    <s v="14:50"/>
    <n v="1450"/>
    <x v="1"/>
    <s v="Charles Fredericks"/>
    <s v="K00100572"/>
    <s v="FS"/>
    <x v="0"/>
    <x v="14"/>
    <x v="5"/>
    <s v="CC"/>
    <s v="CC108"/>
    <x v="3"/>
    <n v="18"/>
    <n v="9"/>
    <d v="1900-01-09T13:58:13"/>
    <s v="C"/>
    <s v="Day"/>
    <s v="Open"/>
  </r>
  <r>
    <n v="202430"/>
    <n v="44796"/>
    <s v="CA 117A"/>
    <x v="8"/>
    <s v="Hotline Kitchen Fundamentals"/>
    <n v="4"/>
    <d v="2023-08-28T00:00:00"/>
    <d v="2023-12-16T00:00:00"/>
    <x v="0"/>
    <x v="0"/>
    <s v="TR"/>
    <m/>
    <s v="T"/>
    <m/>
    <s v="R"/>
    <m/>
    <m/>
    <m/>
    <d v="1899-12-30T03:05:00"/>
    <d v="1899-12-30T06:14:48"/>
    <s v="15:00"/>
    <x v="5"/>
    <s v="18:05"/>
    <n v="1805"/>
    <x v="1"/>
    <s v="Charles Fredericks"/>
    <s v="K00100572"/>
    <s v="FS"/>
    <x v="0"/>
    <x v="14"/>
    <x v="5"/>
    <s v="CC"/>
    <s v="CC108"/>
    <x v="3"/>
    <n v="18"/>
    <n v="9"/>
    <d v="1900-02-07T03:41:25"/>
    <s v="C"/>
    <s v="Day"/>
    <s v="Open"/>
  </r>
  <r>
    <n v="202430"/>
    <n v="43060"/>
    <s v="CA 215"/>
    <x v="8"/>
    <s v="Modern Food:Style/Dsgn/Theory"/>
    <n v="2"/>
    <d v="2023-08-28T00:00:00"/>
    <d v="2023-12-16T00:00:00"/>
    <x v="0"/>
    <x v="0"/>
    <s v="W"/>
    <m/>
    <m/>
    <s v="W"/>
    <m/>
    <m/>
    <m/>
    <m/>
    <d v="1899-12-30T01:00:00"/>
    <d v="1899-12-30T01:00:47"/>
    <s v="15:00"/>
    <x v="5"/>
    <s v="16:00"/>
    <n v="1600"/>
    <x v="0"/>
    <s v="Charles Fredericks"/>
    <s v="K00100572"/>
    <s v="FS"/>
    <x v="0"/>
    <x v="15"/>
    <x v="5"/>
    <s v="CC"/>
    <s v="CC122"/>
    <x v="1"/>
    <n v="18"/>
    <n v="17"/>
    <d v="1900-01-10T23:49:59"/>
    <s v="C"/>
    <s v="Day"/>
    <s v="Open"/>
  </r>
  <r>
    <n v="202430"/>
    <n v="43060"/>
    <s v="CA 215"/>
    <x v="8"/>
    <s v="Modern Food:Style/Dsgn/Theory"/>
    <n v="2"/>
    <d v="2023-08-28T00:00:00"/>
    <d v="2023-12-16T00:00:00"/>
    <x v="0"/>
    <x v="0"/>
    <s v="W"/>
    <m/>
    <m/>
    <s v="W"/>
    <m/>
    <m/>
    <m/>
    <m/>
    <d v="1899-12-30T03:00:00"/>
    <d v="1899-12-30T03:02:20"/>
    <s v="16:05"/>
    <x v="6"/>
    <s v="19:05"/>
    <n v="1905"/>
    <x v="0"/>
    <s v="Charles Fredericks"/>
    <s v="K00100572"/>
    <s v="FS"/>
    <x v="0"/>
    <x v="15"/>
    <x v="5"/>
    <s v="CC"/>
    <s v="CC122"/>
    <x v="1"/>
    <n v="18"/>
    <n v="17"/>
    <d v="1900-02-03T23:29:57"/>
    <s v="C"/>
    <s v="Day"/>
    <s v="Open"/>
  </r>
  <r>
    <n v="202430"/>
    <n v="43748"/>
    <s v="CA 116"/>
    <x v="8"/>
    <s v="Intro to Food Service Prof"/>
    <n v="2"/>
    <d v="2023-08-28T00:00:00"/>
    <d v="2023-12-16T00:00:00"/>
    <x v="0"/>
    <x v="0"/>
    <s v="M"/>
    <s v="M"/>
    <m/>
    <m/>
    <m/>
    <m/>
    <m/>
    <m/>
    <d v="1899-12-30T02:00:00"/>
    <d v="1899-12-30T02:01:34"/>
    <s v="12:30"/>
    <x v="28"/>
    <s v="14:30"/>
    <n v="1430"/>
    <x v="0"/>
    <s v="Stephane Rapp"/>
    <s v="K00100567"/>
    <s v="FS"/>
    <x v="0"/>
    <x v="15"/>
    <x v="5"/>
    <s v="CC"/>
    <s v="CC122"/>
    <x v="1"/>
    <n v="40"/>
    <n v="35"/>
    <d v="1900-02-17T09:11:41"/>
    <s v="C"/>
    <s v="Day"/>
    <s v="Open"/>
  </r>
  <r>
    <n v="202430"/>
    <n v="43985"/>
    <s v="CRAO NC823"/>
    <x v="26"/>
    <s v="Ceramics/Creative:FOA"/>
    <n v="0"/>
    <d v="2023-08-28T00:00:00"/>
    <d v="2023-10-21T00:00:00"/>
    <x v="6"/>
    <x v="0"/>
    <s v="M"/>
    <s v="M"/>
    <m/>
    <m/>
    <m/>
    <m/>
    <m/>
    <m/>
    <d v="1899-12-30T01:00:00"/>
    <d v="1899-12-30T00:31:41"/>
    <s v="17:00"/>
    <x v="21"/>
    <s v="18:00"/>
    <n v="1800"/>
    <x v="0"/>
    <s v="Lorie Stout"/>
    <s v="K00706599"/>
    <n v="9"/>
    <x v="2"/>
    <x v="16"/>
    <x v="6"/>
    <s v="CHS"/>
    <s v="CHS"/>
    <x v="0"/>
    <n v="25"/>
    <n v="22"/>
    <d v="1900-01-03T05:15:06"/>
    <s v="C"/>
    <s v="Evening"/>
    <s v="Open"/>
  </r>
  <r>
    <n v="202430"/>
    <n v="43985"/>
    <s v="CRAO NC823"/>
    <x v="26"/>
    <s v="Ceramics/Creative:FOA"/>
    <n v="0"/>
    <d v="2023-08-28T00:00:00"/>
    <d v="2023-10-21T00:00:00"/>
    <x v="6"/>
    <x v="0"/>
    <s v="M"/>
    <s v="M"/>
    <m/>
    <m/>
    <m/>
    <m/>
    <m/>
    <m/>
    <d v="1899-12-30T02:05:00"/>
    <d v="1899-12-30T01:06:01"/>
    <s v="18:10"/>
    <x v="29"/>
    <s v="20:15"/>
    <n v="2015"/>
    <x v="0"/>
    <s v="Lorie Stout"/>
    <s v="K00706599"/>
    <n v="9"/>
    <x v="2"/>
    <x v="16"/>
    <x v="6"/>
    <s v="CHS"/>
    <s v="CHS"/>
    <x v="0"/>
    <n v="25"/>
    <n v="22"/>
    <d v="1900-01-07T18:56:28"/>
    <s v="C"/>
    <s v="Evening"/>
    <s v="Open"/>
  </r>
  <r>
    <n v="202430"/>
    <n v="44167"/>
    <s v="PRO 290"/>
    <x v="4"/>
    <s v="Work Exp: Professional Studies"/>
    <n v="1"/>
    <d v="2023-04-25T00:00:00"/>
    <d v="2024-01-31T00:00:00"/>
    <x v="10"/>
    <x v="0"/>
    <s v="MTWRF"/>
    <s v="M"/>
    <s v="T"/>
    <s v="W"/>
    <s v="R"/>
    <s v="F"/>
    <m/>
    <m/>
    <d v="1899-12-30T00:55:00"/>
    <d v="1899-12-30T11:25:43"/>
    <s v="13:25"/>
    <x v="30"/>
    <s v="14:20"/>
    <n v="1420"/>
    <x v="2"/>
    <s v="Pending Staff"/>
    <s v="K00125140"/>
    <s v="NP"/>
    <x v="2"/>
    <x v="16"/>
    <x v="6"/>
    <s v="CHS"/>
    <s v="CHS"/>
    <x v="0"/>
    <n v="0"/>
    <n v="0"/>
    <d v="1899-12-30T00:00:00"/>
    <n v="40"/>
    <s v="Dual Enrollment"/>
    <s v="Closed"/>
  </r>
  <r>
    <n v="202430"/>
    <n v="44507"/>
    <s v="MATH 117"/>
    <x v="18"/>
    <s v="Elementary Statistics"/>
    <n v="4"/>
    <d v="2023-08-21T00:00:00"/>
    <d v="2023-12-15T00:00:00"/>
    <x v="4"/>
    <x v="0"/>
    <s v="TRF"/>
    <m/>
    <s v="T"/>
    <m/>
    <s v="R"/>
    <s v="F"/>
    <m/>
    <m/>
    <d v="1899-12-30T01:20:00"/>
    <d v="1899-12-30T04:15:35"/>
    <s v="8:00"/>
    <x v="3"/>
    <s v="9:20"/>
    <n v="920"/>
    <x v="0"/>
    <s v="Mohammed Elhakimi"/>
    <s v="K00372377"/>
    <s v="AD"/>
    <x v="2"/>
    <x v="16"/>
    <x v="6"/>
    <s v="CHS"/>
    <s v="CHS"/>
    <x v="0"/>
    <n v="0"/>
    <n v="37"/>
    <d v="1900-04-24T09:26:23"/>
    <s v="C"/>
    <s v="Dual Enrollment"/>
    <s v="Closed"/>
  </r>
  <r>
    <n v="202430"/>
    <n v="44717"/>
    <s v="GDP 111"/>
    <x v="6"/>
    <s v="Intro to Graphic Design"/>
    <n v="3"/>
    <d v="2023-08-21T00:00:00"/>
    <d v="2023-12-15T00:00:00"/>
    <x v="4"/>
    <x v="0"/>
    <s v="T"/>
    <m/>
    <s v="T"/>
    <m/>
    <m/>
    <m/>
    <m/>
    <m/>
    <d v="1899-12-30T00:55:00"/>
    <d v="1899-12-30T00:58:34"/>
    <s v="8:30"/>
    <x v="2"/>
    <s v="9:25"/>
    <n v="925"/>
    <x v="0"/>
    <s v="Van Latham"/>
    <s v="K00397938"/>
    <s v="AD"/>
    <x v="2"/>
    <x v="16"/>
    <x v="6"/>
    <s v="CHS"/>
    <s v="CHS"/>
    <x v="0"/>
    <n v="13"/>
    <n v="13"/>
    <d v="1900-01-08T06:59:23"/>
    <s v="C"/>
    <s v="Dual Enrollment"/>
    <s v="Closed"/>
  </r>
  <r>
    <n v="202430"/>
    <n v="44719"/>
    <s v="PRO 138D"/>
    <x v="4"/>
    <s v="Personal Planning"/>
    <n v="3"/>
    <d v="2023-08-21T00:00:00"/>
    <d v="2023-12-15T00:00:00"/>
    <x v="4"/>
    <x v="0"/>
    <s v="MTWRF"/>
    <s v="M"/>
    <s v="T"/>
    <s v="W"/>
    <s v="R"/>
    <s v="F"/>
    <m/>
    <m/>
    <d v="1899-12-30T00:55:00"/>
    <d v="1899-12-30T04:52:51"/>
    <s v="8:30"/>
    <x v="2"/>
    <s v="9:25"/>
    <n v="925"/>
    <x v="0"/>
    <s v="Kevin Dolan"/>
    <s v="K00943223"/>
    <s v="NP"/>
    <x v="2"/>
    <x v="16"/>
    <x v="6"/>
    <s v="CHS"/>
    <s v="CHS"/>
    <x v="0"/>
    <n v="0"/>
    <n v="27"/>
    <d v="1900-04-05T11:39:48"/>
    <s v="C"/>
    <s v="Dual Enrollment"/>
    <s v="Closed"/>
  </r>
  <r>
    <n v="202430"/>
    <n v="44720"/>
    <s v="PRO 138D"/>
    <x v="4"/>
    <s v="Personal Planning"/>
    <n v="3"/>
    <d v="2023-08-21T00:00:00"/>
    <d v="2023-12-15T00:00:00"/>
    <x v="4"/>
    <x v="0"/>
    <s v="MTWRF"/>
    <s v="M"/>
    <s v="T"/>
    <s v="W"/>
    <s v="R"/>
    <s v="F"/>
    <m/>
    <m/>
    <d v="1899-12-30T00:55:00"/>
    <d v="1899-12-30T04:52:51"/>
    <s v="9:30"/>
    <x v="18"/>
    <s v="10:25"/>
    <n v="1025"/>
    <x v="0"/>
    <s v="Kevin Dolan"/>
    <s v="K00943223"/>
    <s v="NP"/>
    <x v="2"/>
    <x v="16"/>
    <x v="6"/>
    <s v="CHS"/>
    <s v="CHS"/>
    <x v="0"/>
    <n v="0"/>
    <n v="11"/>
    <d v="1900-02-07T07:25:06"/>
    <s v="C"/>
    <s v="Dual Enrollment"/>
    <s v="Closed"/>
  </r>
  <r>
    <n v="202430"/>
    <n v="44721"/>
    <s v="PRO 138D"/>
    <x v="4"/>
    <s v="Personal Planning"/>
    <n v="3"/>
    <d v="2023-08-21T00:00:00"/>
    <d v="2023-12-15T00:00:00"/>
    <x v="4"/>
    <x v="0"/>
    <s v="MTWRF"/>
    <s v="M"/>
    <s v="T"/>
    <s v="W"/>
    <s v="R"/>
    <s v="F"/>
    <m/>
    <m/>
    <d v="1899-12-30T00:55:00"/>
    <d v="1899-12-30T04:52:51"/>
    <s v="10:35"/>
    <x v="20"/>
    <s v="11:30"/>
    <n v="1130"/>
    <x v="0"/>
    <s v="Kevin Dolan"/>
    <s v="K00943223"/>
    <s v="NP"/>
    <x v="2"/>
    <x v="16"/>
    <x v="6"/>
    <s v="CHS"/>
    <s v="CHS"/>
    <x v="0"/>
    <n v="0"/>
    <n v="19"/>
    <d v="1900-03-07T21:32:27"/>
    <s v="C"/>
    <s v="Dual Enrollment"/>
    <s v="Closed"/>
  </r>
  <r>
    <n v="202430"/>
    <n v="44698"/>
    <s v="ESLN NC006"/>
    <x v="27"/>
    <s v="Pronunciation &amp; Conv: Beyond"/>
    <n v="0"/>
    <d v="2023-08-29T00:00:00"/>
    <d v="2023-11-16T00:00:00"/>
    <x v="11"/>
    <x v="0"/>
    <s v="TR"/>
    <m/>
    <s v="T"/>
    <m/>
    <s v="R"/>
    <m/>
    <m/>
    <m/>
    <d v="1899-12-30T01:00:00"/>
    <d v="1899-12-30T01:29:21"/>
    <s v="17:30"/>
    <x v="14"/>
    <s v="18:30"/>
    <n v="1830"/>
    <x v="3"/>
    <s v="Nadia Lyhitchenko"/>
    <s v="K00252795"/>
    <n v="9"/>
    <x v="1"/>
    <x v="17"/>
    <x v="7"/>
    <s v="CARPLB"/>
    <s v="CARPLB"/>
    <x v="4"/>
    <n v="50"/>
    <n v="31"/>
    <d v="1900-01-22T15:09:50"/>
    <s v="C"/>
    <s v="Evening"/>
    <s v="Open"/>
  </r>
  <r>
    <n v="202430"/>
    <n v="30867"/>
    <s v="RT 294"/>
    <x v="28"/>
    <s v="RT Clinical Practicum 4"/>
    <n v="8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ruce Oda"/>
    <s v="K00100862"/>
    <s v="NP"/>
    <x v="1"/>
    <x v="18"/>
    <x v="8"/>
    <s v="CLINIC"/>
    <s v="CLINIC"/>
    <x v="0"/>
    <n v="27"/>
    <n v="27"/>
    <d v="1899-12-30T00:00:00"/>
    <s v="C"/>
    <s v="Day"/>
    <s v="Closed"/>
  </r>
  <r>
    <n v="202430"/>
    <n v="40751"/>
    <s v="NURS 172"/>
    <x v="29"/>
    <s v="Transition to Practice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inda Macias"/>
    <s v="K00238471"/>
    <s v="NP"/>
    <x v="0"/>
    <x v="18"/>
    <x v="8"/>
    <s v="CLINIC"/>
    <s v="CLINIC"/>
    <x v="0"/>
    <n v="40"/>
    <n v="38"/>
    <d v="1899-12-30T00:00:00"/>
    <s v="CW"/>
    <s v="Hybrid"/>
    <s v="Open"/>
  </r>
  <r>
    <n v="202430"/>
    <n v="42128"/>
    <s v="RT 191"/>
    <x v="28"/>
    <s v="RT Clinical Practicum I"/>
    <n v="5"/>
    <d v="2023-08-21T00:00:00"/>
    <d v="2023-12-16T00:00:00"/>
    <x v="12"/>
    <x v="0"/>
    <s v=""/>
    <m/>
    <m/>
    <m/>
    <m/>
    <m/>
    <m/>
    <m/>
    <d v="1899-12-30T00:00:00"/>
    <d v="1899-12-30T00:00:00"/>
    <d v="1899-12-30T00:00:00"/>
    <x v="0"/>
    <d v="1899-12-30T00:00:00"/>
    <m/>
    <x v="1"/>
    <s v="Bruce Oda"/>
    <s v="K00100862"/>
    <s v="NP"/>
    <x v="1"/>
    <x v="18"/>
    <x v="8"/>
    <s v="CLINIC"/>
    <s v="CLINIC"/>
    <x v="0"/>
    <n v="29"/>
    <n v="21"/>
    <d v="1899-12-30T00:00:00"/>
    <s v="C"/>
    <s v="Day"/>
    <s v="Open"/>
  </r>
  <r>
    <n v="202430"/>
    <n v="44538"/>
    <s v="VN 164"/>
    <x v="30"/>
    <s v="Nursing Practicum I"/>
    <n v="6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1"/>
    <s v="Rosette Strandberg"/>
    <s v="K00101092"/>
    <s v="NP"/>
    <x v="0"/>
    <x v="18"/>
    <x v="8"/>
    <s v="CLINIC"/>
    <s v="CLINIC"/>
    <x v="0"/>
    <n v="35"/>
    <n v="32"/>
    <d v="1899-12-30T00:00:00"/>
    <s v="C"/>
    <s v="Day"/>
    <s v="Open"/>
  </r>
  <r>
    <n v="202430"/>
    <n v="35137"/>
    <s v="NURS 168"/>
    <x v="29"/>
    <s v="Medical-Surgical Nursing IV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race Greaney"/>
    <s v="K00572687"/>
    <s v="NP"/>
    <x v="0"/>
    <x v="19"/>
    <x v="9"/>
    <s v="COHOSP"/>
    <s v="COHOSP"/>
    <x v="0"/>
    <n v="38"/>
    <n v="38"/>
    <d v="1899-12-30T00:00:00"/>
    <s v="CW"/>
    <s v="Hybrid"/>
    <s v="Closed"/>
  </r>
  <r>
    <n v="202430"/>
    <n v="35132"/>
    <s v="NURS 163"/>
    <x v="29"/>
    <s v="Medical Surgical II"/>
    <n v="6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Kimberly Jordan"/>
    <s v="K00410258"/>
    <s v="NP"/>
    <x v="0"/>
    <x v="19"/>
    <x v="9"/>
    <s v="COHOSP"/>
    <s v="COHOSP"/>
    <x v="0"/>
    <n v="31"/>
    <n v="30"/>
    <d v="1899-12-30T00:00:00"/>
    <s v="C"/>
    <s v="Day"/>
    <s v="Open"/>
  </r>
  <r>
    <n v="202430"/>
    <n v="35134"/>
    <s v="NURS 165"/>
    <x v="29"/>
    <s v="Mental Health Nursing"/>
    <n v="2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Mary Sullivan"/>
    <s v="K00705806"/>
    <s v="NP"/>
    <x v="0"/>
    <x v="19"/>
    <x v="9"/>
    <s v="COHOSP"/>
    <s v="COHOSP"/>
    <x v="0"/>
    <n v="31"/>
    <n v="39"/>
    <d v="1899-12-30T00:00:00"/>
    <s v="C"/>
    <s v="Day"/>
    <s v="Closed"/>
  </r>
  <r>
    <n v="202430"/>
    <n v="38665"/>
    <s v="CT 114"/>
    <x v="31"/>
    <s v="Beg Finish Carpentry"/>
    <n v="3"/>
    <d v="2023-08-21T00:00:00"/>
    <d v="2023-10-27T00:00:00"/>
    <x v="13"/>
    <x v="0"/>
    <s v="M"/>
    <s v="M"/>
    <m/>
    <m/>
    <m/>
    <m/>
    <m/>
    <m/>
    <d v="1899-12-30T01:30:00"/>
    <d v="1899-12-30T00:57:40"/>
    <s v="12:30"/>
    <x v="28"/>
    <s v="14:00"/>
    <n v="1400"/>
    <x v="0"/>
    <s v="Jacob Tyler"/>
    <s v="K01656448"/>
    <s v="NP"/>
    <x v="2"/>
    <x v="20"/>
    <x v="10"/>
    <s v="DPHS"/>
    <s v="DPHS"/>
    <x v="0"/>
    <n v="0"/>
    <n v="9"/>
    <d v="1900-01-02T19:26:10"/>
    <s v="C"/>
    <s v="Dual Enrollment"/>
    <s v="Closed"/>
  </r>
  <r>
    <n v="202430"/>
    <n v="38665"/>
    <s v="CT 114"/>
    <x v="31"/>
    <s v="Beg Finish Carpentry"/>
    <n v="3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2:50"/>
    <x v="31"/>
    <s v="14:10"/>
    <n v="1410"/>
    <x v="0"/>
    <s v="Jacob Tyler"/>
    <s v="K01656448"/>
    <s v="NP"/>
    <x v="2"/>
    <x v="20"/>
    <x v="10"/>
    <s v="DPHS"/>
    <s v="DPHS"/>
    <x v="0"/>
    <n v="0"/>
    <n v="9"/>
    <d v="1900-01-12T13:06:21"/>
    <s v="C"/>
    <s v="Dual Enrollment"/>
    <s v="Closed"/>
  </r>
  <r>
    <n v="202430"/>
    <n v="39431"/>
    <s v="GDP 110"/>
    <x v="6"/>
    <s v="Media Design"/>
    <n v="3"/>
    <d v="2023-08-21T00:00:00"/>
    <d v="2023-10-27T00:00:00"/>
    <x v="13"/>
    <x v="0"/>
    <s v="M"/>
    <s v="M"/>
    <m/>
    <m/>
    <m/>
    <m/>
    <m/>
    <m/>
    <d v="1899-12-30T01:40:00"/>
    <d v="1899-12-30T01:04:04"/>
    <s v="10:10"/>
    <x v="32"/>
    <s v="11:50"/>
    <n v="1150"/>
    <x v="0"/>
    <s v="John Dent"/>
    <s v="K00101140"/>
    <s v="NP"/>
    <x v="2"/>
    <x v="20"/>
    <x v="10"/>
    <s v="DPHS"/>
    <s v="DPHS"/>
    <x v="0"/>
    <n v="16"/>
    <n v="16"/>
    <d v="1900-01-06T12:36:52"/>
    <s v="C"/>
    <s v="Dual Enrollment"/>
    <s v="Closed"/>
  </r>
  <r>
    <n v="202430"/>
    <n v="39431"/>
    <s v="GDP 110"/>
    <x v="6"/>
    <s v="Media Design"/>
    <n v="3"/>
    <d v="2023-08-21T00:00:00"/>
    <d v="2023-10-27T00:00:00"/>
    <x v="13"/>
    <x v="0"/>
    <s v="TWRF"/>
    <m/>
    <s v="T"/>
    <s v="W"/>
    <s v="R"/>
    <s v="F"/>
    <m/>
    <m/>
    <d v="1899-12-30T01:25:00"/>
    <d v="1899-12-30T03:37:50"/>
    <s v="10:45"/>
    <x v="33"/>
    <s v="12:10"/>
    <n v="1210"/>
    <x v="0"/>
    <s v="John Dent"/>
    <s v="K00101140"/>
    <s v="NP"/>
    <x v="2"/>
    <x v="20"/>
    <x v="10"/>
    <s v="DPHS"/>
    <s v="DPHS"/>
    <x v="0"/>
    <n v="16"/>
    <n v="16"/>
    <d v="1900-01-24T14:05:19"/>
    <s v="C"/>
    <s v="Dual Enrollment"/>
    <s v="Closed"/>
  </r>
  <r>
    <n v="202430"/>
    <n v="40020"/>
    <s v="FP 165"/>
    <x v="32"/>
    <s v="Television Field Production"/>
    <n v="3"/>
    <d v="2023-10-30T00:00:00"/>
    <d v="2024-01-26T00:00:00"/>
    <x v="2"/>
    <x v="0"/>
    <s v="M"/>
    <s v="M"/>
    <m/>
    <m/>
    <m/>
    <m/>
    <m/>
    <m/>
    <d v="1899-12-30T01:30:00"/>
    <d v="1899-12-30T01:14:02"/>
    <s v="8:30"/>
    <x v="2"/>
    <s v="10:00"/>
    <n v="1000"/>
    <x v="0"/>
    <s v="Douglas Caines"/>
    <s v="K00113538"/>
    <s v="NP"/>
    <x v="2"/>
    <x v="20"/>
    <x v="10"/>
    <s v="DPHS"/>
    <s v="DPHS"/>
    <x v="0"/>
    <n v="7"/>
    <n v="7"/>
    <d v="1900-01-03T21:12:28"/>
    <s v="C"/>
    <s v="Dual Enrollment"/>
    <s v="Closed"/>
  </r>
  <r>
    <n v="202430"/>
    <n v="40020"/>
    <s v="FP 165"/>
    <x v="32"/>
    <s v="Television Field Production"/>
    <n v="3"/>
    <d v="2023-10-30T00:00:00"/>
    <d v="2024-01-26T00:00:00"/>
    <x v="2"/>
    <x v="0"/>
    <s v="TR"/>
    <m/>
    <s v="T"/>
    <m/>
    <s v="R"/>
    <m/>
    <m/>
    <m/>
    <d v="1899-12-30T01:20:00"/>
    <d v="1899-12-30T02:11:36"/>
    <s v="9:15"/>
    <x v="34"/>
    <s v="10:35"/>
    <n v="1035"/>
    <x v="0"/>
    <s v="Douglas Caines"/>
    <s v="K00113538"/>
    <s v="NP"/>
    <x v="2"/>
    <x v="20"/>
    <x v="10"/>
    <s v="DPHS"/>
    <s v="DPHS"/>
    <x v="0"/>
    <n v="7"/>
    <n v="7"/>
    <d v="1900-01-07T16:22:10"/>
    <s v="C"/>
    <s v="Dual Enrollment"/>
    <s v="Closed"/>
  </r>
  <r>
    <n v="202430"/>
    <n v="40020"/>
    <s v="FP 165"/>
    <x v="32"/>
    <s v="Television Field Production"/>
    <n v="3"/>
    <d v="2023-10-30T00:00:00"/>
    <d v="2024-01-26T00:00:00"/>
    <x v="2"/>
    <x v="0"/>
    <s v="WF"/>
    <m/>
    <m/>
    <s v="W"/>
    <m/>
    <s v="F"/>
    <m/>
    <m/>
    <d v="1899-12-30T01:20:00"/>
    <d v="1899-12-30T02:11:36"/>
    <s v="8:30"/>
    <x v="2"/>
    <s v="9:50"/>
    <n v="950"/>
    <x v="0"/>
    <s v="Douglas Caines"/>
    <s v="K00113538"/>
    <s v="NP"/>
    <x v="2"/>
    <x v="20"/>
    <x v="10"/>
    <s v="DPHS"/>
    <s v="DPHS"/>
    <x v="0"/>
    <n v="7"/>
    <n v="7"/>
    <d v="1900-01-07T16:22:10"/>
    <s v="C"/>
    <s v="Dual Enrollment"/>
    <s v="Closed"/>
  </r>
  <r>
    <n v="202430"/>
    <n v="40040"/>
    <s v="FP 160"/>
    <x v="32"/>
    <s v="Television Studio Production"/>
    <n v="3"/>
    <d v="2023-08-21T00:00:00"/>
    <d v="2023-10-21T00:00:00"/>
    <x v="14"/>
    <x v="0"/>
    <s v="M"/>
    <s v="M"/>
    <m/>
    <m/>
    <m/>
    <m/>
    <m/>
    <m/>
    <d v="1899-12-30T01:30:00"/>
    <d v="1899-12-30T00:52:59"/>
    <s v="8:30"/>
    <x v="2"/>
    <s v="10:00"/>
    <n v="1000"/>
    <x v="0"/>
    <s v="Douglas Caines"/>
    <s v="K00113538"/>
    <s v="NP"/>
    <x v="2"/>
    <x v="20"/>
    <x v="10"/>
    <s v="DPHS"/>
    <s v="DPHS"/>
    <x v="0"/>
    <n v="12"/>
    <n v="11"/>
    <d v="1900-01-02T22:22:02"/>
    <s v="C"/>
    <s v="Dual Enrollment"/>
    <s v="Open"/>
  </r>
  <r>
    <n v="202430"/>
    <n v="40040"/>
    <s v="FP 160"/>
    <x v="32"/>
    <s v="Television Studio Production"/>
    <n v="3"/>
    <d v="2023-08-21T00:00:00"/>
    <d v="2023-10-21T00:00:00"/>
    <x v="14"/>
    <x v="0"/>
    <s v="TR"/>
    <m/>
    <s v="T"/>
    <m/>
    <s v="R"/>
    <m/>
    <m/>
    <m/>
    <d v="1899-12-30T01:20:00"/>
    <d v="1899-12-30T01:34:12"/>
    <s v="9:15"/>
    <x v="34"/>
    <s v="10:35"/>
    <n v="1035"/>
    <x v="0"/>
    <s v="Douglas Caines"/>
    <s v="K00113538"/>
    <s v="NP"/>
    <x v="2"/>
    <x v="20"/>
    <x v="10"/>
    <s v="DPHS"/>
    <s v="DPHS"/>
    <x v="0"/>
    <n v="12"/>
    <n v="11"/>
    <d v="1900-01-05T23:45:51"/>
    <s v="C"/>
    <s v="Dual Enrollment"/>
    <s v="Open"/>
  </r>
  <r>
    <n v="202430"/>
    <n v="40040"/>
    <s v="FP 160"/>
    <x v="32"/>
    <s v="Television Studio Production"/>
    <n v="3"/>
    <d v="2023-08-21T00:00:00"/>
    <d v="2023-10-21T00:00:00"/>
    <x v="14"/>
    <x v="0"/>
    <s v="WF"/>
    <m/>
    <m/>
    <s v="W"/>
    <m/>
    <s v="F"/>
    <m/>
    <m/>
    <d v="1899-12-30T01:20:00"/>
    <d v="1899-12-30T01:34:12"/>
    <s v="8:30"/>
    <x v="2"/>
    <s v="9:50"/>
    <n v="950"/>
    <x v="0"/>
    <s v="Douglas Caines"/>
    <s v="K00113538"/>
    <s v="NP"/>
    <x v="2"/>
    <x v="20"/>
    <x v="10"/>
    <s v="DPHS"/>
    <s v="DPHS"/>
    <x v="0"/>
    <n v="12"/>
    <n v="11"/>
    <d v="1900-01-05T23:45:51"/>
    <s v="C"/>
    <s v="Dual Enrollment"/>
    <s v="Open"/>
  </r>
  <r>
    <n v="202430"/>
    <n v="40818"/>
    <s v="MAT 131"/>
    <x v="33"/>
    <s v="Digital Imaging I"/>
    <n v="3"/>
    <d v="2023-08-21T00:00:00"/>
    <d v="2023-10-27T00:00:00"/>
    <x v="13"/>
    <x v="0"/>
    <s v="M"/>
    <s v="M"/>
    <m/>
    <m/>
    <m/>
    <m/>
    <m/>
    <m/>
    <d v="1899-12-30T01:20:00"/>
    <d v="1899-12-30T00:51:15"/>
    <s v="14:05"/>
    <x v="35"/>
    <s v="15:25"/>
    <n v="1525"/>
    <x v="0"/>
    <s v="Amanda Domingues"/>
    <s v="K01550118"/>
    <s v="NP"/>
    <x v="2"/>
    <x v="20"/>
    <x v="10"/>
    <s v="DPHS"/>
    <s v="DPHS"/>
    <x v="0"/>
    <n v="23"/>
    <n v="23"/>
    <d v="1900-01-07T15:42:23"/>
    <s v="C"/>
    <s v="Dual Enrollment"/>
    <s v="Closed"/>
  </r>
  <r>
    <n v="202430"/>
    <n v="40818"/>
    <s v="MAT 131"/>
    <x v="33"/>
    <s v="Digital Imaging I"/>
    <n v="3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4:15"/>
    <x v="36"/>
    <s v="15:35"/>
    <n v="1535"/>
    <x v="0"/>
    <s v="Amanda Domingues"/>
    <s v="K01550118"/>
    <s v="NP"/>
    <x v="2"/>
    <x v="20"/>
    <x v="10"/>
    <s v="DPHS"/>
    <s v="DPHS"/>
    <x v="0"/>
    <n v="23"/>
    <n v="23"/>
    <d v="1900-02-02T14:49:33"/>
    <s v="C"/>
    <s v="Dual Enrollment"/>
    <s v="Closed"/>
  </r>
  <r>
    <n v="202430"/>
    <n v="42070"/>
    <s v="CT 115"/>
    <x v="31"/>
    <s v="Int Finish Carpentry"/>
    <n v="3"/>
    <d v="2023-10-30T00:00:00"/>
    <d v="2024-01-26T00:00:00"/>
    <x v="2"/>
    <x v="0"/>
    <s v="M"/>
    <s v="M"/>
    <m/>
    <m/>
    <m/>
    <m/>
    <m/>
    <m/>
    <d v="1899-12-30T01:30:00"/>
    <d v="1899-12-30T01:14:02"/>
    <s v="12:30"/>
    <x v="28"/>
    <s v="14:00"/>
    <n v="1400"/>
    <x v="0"/>
    <s v="Jacob Tyler"/>
    <s v="K01656448"/>
    <s v="NP"/>
    <x v="2"/>
    <x v="20"/>
    <x v="10"/>
    <s v="DPHS"/>
    <s v="DPHS"/>
    <x v="0"/>
    <n v="0"/>
    <n v="2"/>
    <d v="1899-12-31T09:29:17"/>
    <s v="C"/>
    <s v="Dual Enrollment"/>
    <s v="Closed"/>
  </r>
  <r>
    <n v="202430"/>
    <n v="42070"/>
    <s v="CT 115"/>
    <x v="31"/>
    <s v="Int Finish Carpentry"/>
    <n v="3"/>
    <d v="2023-10-30T00:00:00"/>
    <d v="2024-01-26T00:00:00"/>
    <x v="2"/>
    <x v="0"/>
    <s v="TWRF"/>
    <m/>
    <s v="T"/>
    <s v="W"/>
    <s v="R"/>
    <s v="F"/>
    <m/>
    <m/>
    <d v="1899-12-30T01:20:00"/>
    <d v="1899-12-30T04:23:12"/>
    <s v="12:50"/>
    <x v="31"/>
    <s v="14:10"/>
    <n v="1410"/>
    <x v="0"/>
    <s v="Jacob Tyler"/>
    <s v="K01656448"/>
    <s v="NP"/>
    <x v="2"/>
    <x v="20"/>
    <x v="10"/>
    <s v="DPHS"/>
    <s v="DPHS"/>
    <x v="0"/>
    <n v="0"/>
    <n v="2"/>
    <d v="1900-01-03T23:04:06"/>
    <s v="C"/>
    <s v="Dual Enrollment"/>
    <s v="Closed"/>
  </r>
  <r>
    <n v="202430"/>
    <n v="42082"/>
    <s v="HIST 101"/>
    <x v="34"/>
    <s v="History of the U.S. to 1877"/>
    <n v="3"/>
    <d v="2023-08-21T00:00:00"/>
    <d v="2023-10-27T00:00:00"/>
    <x v="13"/>
    <x v="0"/>
    <s v="M"/>
    <s v="M"/>
    <m/>
    <m/>
    <m/>
    <m/>
    <m/>
    <m/>
    <d v="1899-12-30T01:35:00"/>
    <d v="1899-12-30T01:00:52"/>
    <s v="10:15"/>
    <x v="37"/>
    <s v="11:50"/>
    <n v="1150"/>
    <x v="0"/>
    <s v="Jenna Corliss"/>
    <s v="K00324959"/>
    <s v="NP"/>
    <x v="2"/>
    <x v="20"/>
    <x v="10"/>
    <s v="DPHS"/>
    <s v="DPHS"/>
    <x v="0"/>
    <n v="0"/>
    <n v="31"/>
    <d v="1900-01-12T20:26:36"/>
    <s v="C"/>
    <s v="Dual Enrollment"/>
    <s v="Closed"/>
  </r>
  <r>
    <n v="202430"/>
    <n v="42082"/>
    <s v="HIST 101"/>
    <x v="34"/>
    <s v="History of the U.S. to 1877"/>
    <n v="3"/>
    <d v="2023-08-21T00:00:00"/>
    <d v="2023-10-27T00:00:00"/>
    <x v="13"/>
    <x v="0"/>
    <s v="TWRF"/>
    <m/>
    <s v="T"/>
    <s v="W"/>
    <s v="R"/>
    <s v="F"/>
    <m/>
    <m/>
    <d v="1899-12-30T01:25:00"/>
    <d v="1899-12-30T03:37:50"/>
    <s v="10:45"/>
    <x v="33"/>
    <s v="12:10"/>
    <n v="1210"/>
    <x v="0"/>
    <s v="Jenna Corliss"/>
    <s v="K00324959"/>
    <s v="NP"/>
    <x v="2"/>
    <x v="20"/>
    <x v="10"/>
    <s v="DPHS"/>
    <s v="DPHS"/>
    <x v="0"/>
    <n v="0"/>
    <n v="31"/>
    <d v="1900-02-17T13:47:48"/>
    <s v="C"/>
    <s v="Dual Enrollment"/>
    <s v="Closed"/>
  </r>
  <r>
    <n v="202430"/>
    <n v="42091"/>
    <s v="MATH 117"/>
    <x v="18"/>
    <s v="Elementary Statistics"/>
    <n v="4"/>
    <d v="2023-08-21T00:00:00"/>
    <d v="2024-01-26T00:00:00"/>
    <x v="15"/>
    <x v="0"/>
    <s v="M"/>
    <s v="M"/>
    <m/>
    <m/>
    <m/>
    <m/>
    <m/>
    <m/>
    <d v="1899-12-30T01:35:00"/>
    <d v="1899-12-30T02:15:43"/>
    <s v="10:15"/>
    <x v="37"/>
    <s v="11:50"/>
    <n v="1150"/>
    <x v="0"/>
    <s v="Anuroopa Kalbag"/>
    <s v="K00422439"/>
    <s v="NP"/>
    <x v="2"/>
    <x v="20"/>
    <x v="10"/>
    <s v="DPHS"/>
    <s v="DPHS"/>
    <x v="0"/>
    <n v="0"/>
    <n v="23"/>
    <d v="1900-02-19T02:16:32"/>
    <s v="C"/>
    <s v="Dual Enrollment"/>
    <s v="Closed"/>
  </r>
  <r>
    <n v="202430"/>
    <n v="42091"/>
    <s v="MATH 117"/>
    <x v="18"/>
    <s v="Elementary Statistics"/>
    <n v="4"/>
    <d v="2023-08-21T00:00:00"/>
    <d v="2024-01-26T00:00:00"/>
    <x v="15"/>
    <x v="0"/>
    <s v="TWRF"/>
    <m/>
    <s v="T"/>
    <s v="W"/>
    <s v="R"/>
    <s v="F"/>
    <m/>
    <m/>
    <d v="1899-12-30T01:25:00"/>
    <d v="1899-12-30T08:05:43"/>
    <s v="10:45"/>
    <x v="33"/>
    <s v="12:10"/>
    <n v="1210"/>
    <x v="0"/>
    <s v="Anuroopa Kalbag"/>
    <s v="K00422439"/>
    <s v="NP"/>
    <x v="2"/>
    <x v="20"/>
    <x v="10"/>
    <s v="DPHS"/>
    <s v="DPHS"/>
    <x v="0"/>
    <n v="0"/>
    <n v="23"/>
    <d v="1900-06-30T20:46:32"/>
    <s v="C"/>
    <s v="Dual Enrollment"/>
    <s v="Closed"/>
  </r>
  <r>
    <n v="202430"/>
    <n v="42092"/>
    <s v="MATH 150"/>
    <x v="18"/>
    <s v="Calculus w/ Analytc Geometry I"/>
    <n v="5"/>
    <d v="2023-08-21T00:00:00"/>
    <d v="2024-01-26T00:00:00"/>
    <x v="15"/>
    <x v="0"/>
    <s v="M"/>
    <s v="M"/>
    <m/>
    <m/>
    <m/>
    <m/>
    <m/>
    <m/>
    <d v="1899-12-30T01:20:00"/>
    <d v="1899-12-30T01:54:17"/>
    <s v="8:30"/>
    <x v="2"/>
    <s v="9:50"/>
    <n v="950"/>
    <x v="0"/>
    <s v="Anuroopa Kalbag"/>
    <s v="K00422439"/>
    <s v="NP"/>
    <x v="2"/>
    <x v="20"/>
    <x v="10"/>
    <s v="DPHS"/>
    <s v="DPHS"/>
    <x v="0"/>
    <n v="0"/>
    <n v="30"/>
    <d v="1900-02-24T02:56:20"/>
    <s v="C"/>
    <s v="Dual Enrollment"/>
    <s v="Closed"/>
  </r>
  <r>
    <n v="202430"/>
    <n v="42092"/>
    <s v="MATH 150"/>
    <x v="18"/>
    <s v="Calculus w/ Analytc Geometry I"/>
    <n v="5"/>
    <d v="2023-08-21T00:00:00"/>
    <d v="2024-01-26T00:00:00"/>
    <x v="15"/>
    <x v="0"/>
    <s v="TR"/>
    <m/>
    <s v="T"/>
    <m/>
    <s v="R"/>
    <m/>
    <m/>
    <m/>
    <d v="1899-12-30T01:20:00"/>
    <d v="1899-12-30T03:48:34"/>
    <s v="9:15"/>
    <x v="34"/>
    <s v="10:35"/>
    <n v="1035"/>
    <x v="0"/>
    <s v="Anuroopa Kalbag"/>
    <s v="K00422439"/>
    <s v="NP"/>
    <x v="2"/>
    <x v="20"/>
    <x v="10"/>
    <s v="DPHS"/>
    <s v="DPHS"/>
    <x v="0"/>
    <n v="0"/>
    <n v="30"/>
    <d v="1900-04-21T05:52:39"/>
    <s v="C"/>
    <s v="Dual Enrollment"/>
    <s v="Closed"/>
  </r>
  <r>
    <n v="202430"/>
    <n v="42092"/>
    <s v="MATH 150"/>
    <x v="18"/>
    <s v="Calculus w/ Analytc Geometry I"/>
    <n v="5"/>
    <d v="2023-08-21T00:00:00"/>
    <d v="2024-01-26T00:00:00"/>
    <x v="15"/>
    <x v="0"/>
    <s v="WF"/>
    <m/>
    <m/>
    <s v="W"/>
    <m/>
    <s v="F"/>
    <m/>
    <m/>
    <d v="1899-12-30T01:50:00"/>
    <d v="1899-12-30T05:14:17"/>
    <s v="8:00"/>
    <x v="3"/>
    <s v="9:50"/>
    <n v="950"/>
    <x v="0"/>
    <s v="Anuroopa Kalbag"/>
    <s v="K00422439"/>
    <s v="NP"/>
    <x v="2"/>
    <x v="20"/>
    <x v="10"/>
    <s v="DPHS"/>
    <s v="DPHS"/>
    <x v="0"/>
    <n v="0"/>
    <n v="30"/>
    <d v="1900-06-02T08:04:54"/>
    <s v="C"/>
    <s v="Dual Enrollment"/>
    <s v="Closed"/>
  </r>
  <r>
    <n v="202430"/>
    <n v="42093"/>
    <s v="MATH 150"/>
    <x v="18"/>
    <s v="Calculus w/ Analytc Geometry I"/>
    <n v="5"/>
    <d v="2023-08-21T00:00:00"/>
    <d v="2024-01-26T00:00:00"/>
    <x v="15"/>
    <x v="0"/>
    <s v="M"/>
    <s v="M"/>
    <m/>
    <m/>
    <m/>
    <m/>
    <m/>
    <m/>
    <d v="1899-12-30T01:30:00"/>
    <d v="1899-12-30T02:08:34"/>
    <s v="12:30"/>
    <x v="28"/>
    <s v="14:00"/>
    <n v="1400"/>
    <x v="0"/>
    <s v="Anuroopa Kalbag"/>
    <s v="K00422439"/>
    <s v="NP"/>
    <x v="2"/>
    <x v="20"/>
    <x v="10"/>
    <s v="DPHS"/>
    <s v="DPHS"/>
    <x v="0"/>
    <n v="0"/>
    <n v="24"/>
    <d v="1900-02-18T12:14:42"/>
    <s v="C"/>
    <s v="Dual Enrollment"/>
    <s v="Closed"/>
  </r>
  <r>
    <n v="202430"/>
    <n v="42093"/>
    <s v="MATH 150"/>
    <x v="18"/>
    <s v="Calculus w/ Analytc Geometry I"/>
    <n v="5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2:50"/>
    <x v="31"/>
    <s v="14:10"/>
    <n v="1410"/>
    <x v="0"/>
    <s v="Anuroopa Kalbag"/>
    <s v="K00422439"/>
    <s v="NP"/>
    <x v="2"/>
    <x v="20"/>
    <x v="10"/>
    <s v="DPHS"/>
    <s v="DPHS"/>
    <x v="0"/>
    <n v="0"/>
    <n v="24"/>
    <d v="1900-06-27T14:12:15"/>
    <s v="C"/>
    <s v="Dual Enrollment"/>
    <s v="Closed"/>
  </r>
  <r>
    <n v="202430"/>
    <n v="42095"/>
    <s v="PHOT 109"/>
    <x v="35"/>
    <s v="Introduction to Photography"/>
    <n v="3"/>
    <d v="2023-08-21T00:00:00"/>
    <d v="2024-01-26T00:00:00"/>
    <x v="15"/>
    <x v="0"/>
    <s v="M"/>
    <s v="M"/>
    <m/>
    <m/>
    <m/>
    <m/>
    <m/>
    <m/>
    <d v="1899-12-30T01:30:00"/>
    <d v="1899-12-30T02:08:34"/>
    <s v="12:30"/>
    <x v="28"/>
    <s v="14:00"/>
    <n v="1400"/>
    <x v="0"/>
    <s v="Amanda Domingues"/>
    <s v="K01550118"/>
    <s v="NP"/>
    <x v="2"/>
    <x v="20"/>
    <x v="10"/>
    <s v="DPHS"/>
    <s v="DPHS"/>
    <x v="0"/>
    <n v="20"/>
    <n v="27"/>
    <d v="1900-02-24T19:46:32"/>
    <s v="C"/>
    <s v="Dual Enrollment"/>
    <s v="Closed"/>
  </r>
  <r>
    <n v="202430"/>
    <n v="42095"/>
    <s v="PHOT 109"/>
    <x v="35"/>
    <s v="Introduction to Photography"/>
    <n v="3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2:50"/>
    <x v="31"/>
    <s v="14:10"/>
    <n v="1410"/>
    <x v="0"/>
    <s v="Amanda Domingues"/>
    <s v="K01550118"/>
    <s v="NP"/>
    <x v="2"/>
    <x v="20"/>
    <x v="10"/>
    <s v="DPHS"/>
    <s v="DPHS"/>
    <x v="0"/>
    <n v="20"/>
    <n v="27"/>
    <d v="1900-07-20T00:58:47"/>
    <s v="C"/>
    <s v="Dual Enrollment"/>
    <s v="Closed"/>
  </r>
  <r>
    <n v="202430"/>
    <n v="42098"/>
    <s v="PHOT 109"/>
    <x v="35"/>
    <s v="Introduction to Photography"/>
    <n v="3"/>
    <d v="2023-08-21T00:00:00"/>
    <d v="2024-01-26T00:00:00"/>
    <x v="15"/>
    <x v="0"/>
    <s v="M"/>
    <s v="M"/>
    <m/>
    <m/>
    <m/>
    <m/>
    <m/>
    <m/>
    <d v="1899-12-30T01:20:00"/>
    <d v="1899-12-30T01:54:17"/>
    <s v="14:05"/>
    <x v="35"/>
    <s v="15:25"/>
    <n v="1525"/>
    <x v="0"/>
    <s v="Susan Schiferl"/>
    <s v="K00122434"/>
    <s v="NP"/>
    <x v="2"/>
    <x v="20"/>
    <x v="10"/>
    <s v="DPHS"/>
    <s v="DPHS"/>
    <x v="0"/>
    <n v="0"/>
    <n v="6"/>
    <d v="1900-01-10T05:23:16"/>
    <s v="C"/>
    <s v="Dual Enrollment"/>
    <s v="Closed"/>
  </r>
  <r>
    <n v="202430"/>
    <n v="42098"/>
    <s v="PHOT 109"/>
    <x v="35"/>
    <s v="Introduction to Photography"/>
    <n v="3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4:15"/>
    <x v="36"/>
    <s v="15:35"/>
    <n v="1535"/>
    <x v="0"/>
    <s v="Susan Schiferl"/>
    <s v="K00122434"/>
    <s v="NP"/>
    <x v="2"/>
    <x v="20"/>
    <x v="10"/>
    <s v="DPHS"/>
    <s v="DPHS"/>
    <x v="0"/>
    <n v="0"/>
    <n v="6"/>
    <d v="1900-02-12T21:33:04"/>
    <s v="C"/>
    <s v="Dual Enrollment"/>
    <s v="Closed"/>
  </r>
  <r>
    <n v="202430"/>
    <n v="42883"/>
    <s v="FP 114"/>
    <x v="32"/>
    <s v="Non-Linear Editing I"/>
    <n v="3"/>
    <d v="2023-08-21T00:00:00"/>
    <d v="2023-10-27T00:00:00"/>
    <x v="13"/>
    <x v="0"/>
    <s v="M"/>
    <s v="M"/>
    <m/>
    <m/>
    <m/>
    <m/>
    <m/>
    <m/>
    <d v="1899-12-30T01:30:00"/>
    <d v="1899-12-30T00:57:40"/>
    <s v="8:30"/>
    <x v="2"/>
    <s v="10:00"/>
    <n v="1000"/>
    <x v="0"/>
    <s v="John Dent"/>
    <s v="K00101140"/>
    <s v="NP"/>
    <x v="2"/>
    <x v="20"/>
    <x v="10"/>
    <s v="DPHS"/>
    <s v="DPHS"/>
    <x v="0"/>
    <n v="30"/>
    <n v="30"/>
    <d v="1900-01-11T16:47:12"/>
    <s v="C"/>
    <s v="Dual Enrollment"/>
    <s v="Closed"/>
  </r>
  <r>
    <n v="202430"/>
    <n v="42883"/>
    <s v="FP 114"/>
    <x v="32"/>
    <s v="Non-Linear Editing I"/>
    <n v="3"/>
    <d v="2023-08-21T00:00:00"/>
    <d v="2023-10-27T00:00:00"/>
    <x v="13"/>
    <x v="0"/>
    <s v="TR"/>
    <m/>
    <s v="T"/>
    <m/>
    <s v="R"/>
    <m/>
    <m/>
    <m/>
    <d v="1899-12-30T01:20:00"/>
    <d v="1899-12-30T01:42:31"/>
    <s v="9:15"/>
    <x v="34"/>
    <s v="10:35"/>
    <n v="1035"/>
    <x v="0"/>
    <s v="John Dent"/>
    <s v="K00101140"/>
    <s v="NP"/>
    <x v="2"/>
    <x v="20"/>
    <x v="10"/>
    <s v="DPHS"/>
    <s v="DPHS"/>
    <x v="0"/>
    <n v="30"/>
    <n v="30"/>
    <d v="1900-01-21T13:50:35"/>
    <s v="C"/>
    <s v="Dual Enrollment"/>
    <s v="Closed"/>
  </r>
  <r>
    <n v="202430"/>
    <n v="42883"/>
    <s v="FP 114"/>
    <x v="32"/>
    <s v="Non-Linear Editing I"/>
    <n v="3"/>
    <d v="2023-08-21T00:00:00"/>
    <d v="2023-10-27T00:00:00"/>
    <x v="13"/>
    <x v="0"/>
    <s v="WF"/>
    <m/>
    <m/>
    <s v="W"/>
    <m/>
    <s v="F"/>
    <m/>
    <m/>
    <d v="1899-12-30T01:20:00"/>
    <d v="1899-12-30T01:42:31"/>
    <s v="8:30"/>
    <x v="2"/>
    <s v="9:50"/>
    <n v="950"/>
    <x v="0"/>
    <s v="John Dent"/>
    <s v="K00101140"/>
    <s v="NP"/>
    <x v="2"/>
    <x v="20"/>
    <x v="10"/>
    <s v="DPHS"/>
    <s v="DPHS"/>
    <x v="0"/>
    <n v="30"/>
    <n v="30"/>
    <d v="1900-01-21T13:50:35"/>
    <s v="C"/>
    <s v="Dual Enrollment"/>
    <s v="Closed"/>
  </r>
  <r>
    <n v="202430"/>
    <n v="42885"/>
    <s v="MAT 112"/>
    <x v="33"/>
    <s v="Digital Drawing"/>
    <n v="3"/>
    <d v="2023-10-30T00:00:00"/>
    <d v="2024-01-26T00:00:00"/>
    <x v="2"/>
    <x v="0"/>
    <s v="M"/>
    <s v="M"/>
    <m/>
    <m/>
    <m/>
    <m/>
    <m/>
    <m/>
    <d v="1899-12-30T01:20:00"/>
    <d v="1899-12-30T01:05:48"/>
    <s v="14:05"/>
    <x v="35"/>
    <s v="15:25"/>
    <n v="1525"/>
    <x v="0"/>
    <s v="Amanda Domingues"/>
    <s v="K01550118"/>
    <s v="NP"/>
    <x v="2"/>
    <x v="20"/>
    <x v="10"/>
    <s v="DPHS"/>
    <s v="DPHS"/>
    <x v="0"/>
    <n v="23"/>
    <n v="24"/>
    <d v="1900-01-13T21:12:17"/>
    <s v="C"/>
    <s v="Dual Enrollment"/>
    <s v="Closed"/>
  </r>
  <r>
    <n v="202430"/>
    <n v="42885"/>
    <s v="MAT 112"/>
    <x v="33"/>
    <s v="Digital Drawing"/>
    <n v="3"/>
    <d v="2023-10-30T00:00:00"/>
    <d v="2024-01-26T00:00:00"/>
    <x v="2"/>
    <x v="0"/>
    <s v="TWRF"/>
    <m/>
    <s v="T"/>
    <s v="W"/>
    <s v="R"/>
    <s v="F"/>
    <m/>
    <m/>
    <d v="1899-12-30T01:20:00"/>
    <d v="1899-12-30T04:23:12"/>
    <s v="14:15"/>
    <x v="36"/>
    <s v="15:35"/>
    <n v="1535"/>
    <x v="0"/>
    <s v="Amanda Domingues"/>
    <s v="K01550118"/>
    <s v="NP"/>
    <x v="2"/>
    <x v="20"/>
    <x v="10"/>
    <s v="DPHS"/>
    <s v="DPHS"/>
    <x v="0"/>
    <n v="23"/>
    <n v="24"/>
    <d v="1900-02-27T12:49:08"/>
    <s v="C"/>
    <s v="Dual Enrollment"/>
    <s v="Closed"/>
  </r>
  <r>
    <n v="202430"/>
    <n v="42886"/>
    <s v="MAT 105"/>
    <x v="36"/>
    <s v="Survey Of Multimedia Tools"/>
    <n v="3"/>
    <d v="2023-08-21T00:00:00"/>
    <d v="2023-10-27T00:00:00"/>
    <x v="13"/>
    <x v="0"/>
    <s v="M"/>
    <s v="M"/>
    <m/>
    <m/>
    <m/>
    <m/>
    <m/>
    <m/>
    <d v="1899-12-30T01:35:00"/>
    <d v="1899-12-30T01:00:52"/>
    <s v="10:15"/>
    <x v="37"/>
    <s v="11:50"/>
    <n v="1150"/>
    <x v="0"/>
    <s v="Douglas Caines"/>
    <s v="K00113538"/>
    <s v="NP"/>
    <x v="2"/>
    <x v="20"/>
    <x v="10"/>
    <s v="DPHS"/>
    <s v="DPHS"/>
    <x v="0"/>
    <n v="10"/>
    <n v="10"/>
    <d v="1900-01-03T11:14:23"/>
    <s v="C"/>
    <s v="Dual Enrollment"/>
    <s v="Closed"/>
  </r>
  <r>
    <n v="202430"/>
    <n v="42886"/>
    <s v="MAT 105"/>
    <x v="36"/>
    <s v="Survey Of Multimedia Tools"/>
    <n v="3"/>
    <d v="2023-08-21T00:00:00"/>
    <d v="2023-10-27T00:00:00"/>
    <x v="13"/>
    <x v="0"/>
    <s v="TWRF"/>
    <m/>
    <s v="T"/>
    <s v="W"/>
    <s v="R"/>
    <s v="F"/>
    <m/>
    <m/>
    <d v="1899-12-30T01:25:00"/>
    <d v="1899-12-30T03:37:50"/>
    <s v="10:45"/>
    <x v="33"/>
    <s v="12:10"/>
    <n v="1210"/>
    <x v="0"/>
    <s v="Douglas Caines"/>
    <s v="K00113538"/>
    <s v="NP"/>
    <x v="2"/>
    <x v="20"/>
    <x v="10"/>
    <s v="DPHS"/>
    <s v="DPHS"/>
    <x v="0"/>
    <n v="10"/>
    <n v="10"/>
    <d v="1900-01-14T23:48:19"/>
    <s v="C"/>
    <s v="Dual Enrollment"/>
    <s v="Closed"/>
  </r>
  <r>
    <n v="202430"/>
    <n v="42887"/>
    <s v="MAT 105"/>
    <x v="36"/>
    <s v="Survey Of Multimedia Tools"/>
    <n v="3"/>
    <d v="2023-10-30T00:00:00"/>
    <d v="2024-01-26T00:00:00"/>
    <x v="2"/>
    <x v="0"/>
    <s v="M"/>
    <s v="M"/>
    <m/>
    <m/>
    <m/>
    <m/>
    <m/>
    <m/>
    <d v="1899-12-30T01:35:00"/>
    <d v="1899-12-30T01:18:08"/>
    <s v="10:15"/>
    <x v="37"/>
    <s v="11:50"/>
    <n v="1150"/>
    <x v="0"/>
    <s v="Douglas Caines"/>
    <s v="K00113538"/>
    <s v="NP"/>
    <x v="2"/>
    <x v="20"/>
    <x v="10"/>
    <s v="DPHS"/>
    <s v="DPHS"/>
    <x v="0"/>
    <n v="16"/>
    <n v="16"/>
    <d v="1900-01-10T18:47:13"/>
    <s v="C"/>
    <s v="Dual Enrollment"/>
    <s v="Closed"/>
  </r>
  <r>
    <n v="202430"/>
    <n v="42887"/>
    <s v="MAT 105"/>
    <x v="36"/>
    <s v="Survey Of Multimedia Tools"/>
    <n v="3"/>
    <d v="2023-10-30T00:00:00"/>
    <d v="2024-01-26T00:00:00"/>
    <x v="2"/>
    <x v="0"/>
    <s v="TWRF"/>
    <m/>
    <s v="T"/>
    <s v="W"/>
    <s v="R"/>
    <s v="F"/>
    <m/>
    <m/>
    <d v="1899-12-30T01:25:00"/>
    <d v="1899-12-30T04:39:39"/>
    <s v="10:45"/>
    <x v="33"/>
    <s v="12:10"/>
    <n v="1210"/>
    <x v="0"/>
    <s v="Douglas Caines"/>
    <s v="K00113538"/>
    <s v="NP"/>
    <x v="2"/>
    <x v="20"/>
    <x v="10"/>
    <s v="DPHS"/>
    <s v="DPHS"/>
    <x v="0"/>
    <n v="16"/>
    <n v="16"/>
    <d v="1900-02-10T04:04:48"/>
    <s v="C"/>
    <s v="Dual Enrollment"/>
    <s v="Closed"/>
  </r>
  <r>
    <n v="202430"/>
    <n v="42902"/>
    <s v="HIST 102"/>
    <x v="34"/>
    <s v="History of the US Since 1865"/>
    <n v="3"/>
    <d v="2023-10-30T00:00:00"/>
    <d v="2024-01-26T00:00:00"/>
    <x v="2"/>
    <x v="0"/>
    <s v="M"/>
    <s v="M"/>
    <m/>
    <m/>
    <m/>
    <m/>
    <m/>
    <m/>
    <d v="1899-12-30T01:35:00"/>
    <d v="1899-12-30T01:18:08"/>
    <s v="10:15"/>
    <x v="37"/>
    <s v="11:50"/>
    <n v="1150"/>
    <x v="0"/>
    <s v="Jenna Corliss"/>
    <s v="K00324959"/>
    <s v="NP"/>
    <x v="2"/>
    <x v="20"/>
    <x v="10"/>
    <s v="DPHS"/>
    <s v="DPHS"/>
    <x v="0"/>
    <n v="0"/>
    <n v="32"/>
    <d v="1900-01-22T13:34:27"/>
    <s v="C"/>
    <s v="Dual Enrollment"/>
    <s v="Closed"/>
  </r>
  <r>
    <n v="202430"/>
    <n v="42902"/>
    <s v="HIST 102"/>
    <x v="34"/>
    <s v="History of the US Since 1865"/>
    <n v="3"/>
    <d v="2023-10-30T00:00:00"/>
    <d v="2024-01-26T00:00:00"/>
    <x v="2"/>
    <x v="0"/>
    <s v="TWRF"/>
    <m/>
    <s v="T"/>
    <s v="W"/>
    <s v="R"/>
    <s v="F"/>
    <m/>
    <m/>
    <d v="1899-12-30T01:25:00"/>
    <d v="1899-12-30T04:39:39"/>
    <s v="10:45"/>
    <x v="33"/>
    <s v="12:10"/>
    <n v="1210"/>
    <x v="0"/>
    <s v="Jenna Corliss"/>
    <s v="K00324959"/>
    <s v="NP"/>
    <x v="2"/>
    <x v="20"/>
    <x v="10"/>
    <s v="DPHS"/>
    <s v="DPHS"/>
    <x v="0"/>
    <n v="0"/>
    <n v="32"/>
    <d v="1900-03-24T08:09:36"/>
    <s v="C"/>
    <s v="Dual Enrollment"/>
    <s v="Closed"/>
  </r>
  <r>
    <n v="202430"/>
    <n v="42903"/>
    <s v="PHOT 109"/>
    <x v="35"/>
    <s v="Introduction to Photography"/>
    <n v="3"/>
    <d v="2023-08-21T00:00:00"/>
    <d v="2024-01-26T00:00:00"/>
    <x v="15"/>
    <x v="0"/>
    <s v="M"/>
    <s v="M"/>
    <m/>
    <m/>
    <m/>
    <m/>
    <m/>
    <m/>
    <d v="1899-12-30T01:30:00"/>
    <d v="1899-12-30T02:08:34"/>
    <s v="8:30"/>
    <x v="2"/>
    <s v="10:00"/>
    <n v="1000"/>
    <x v="0"/>
    <s v="Susan Schiferl"/>
    <s v="K00122434"/>
    <s v="NP"/>
    <x v="2"/>
    <x v="20"/>
    <x v="10"/>
    <s v="DPHS"/>
    <s v="DPHS"/>
    <x v="0"/>
    <n v="10"/>
    <n v="13"/>
    <d v="1900-01-26T08:37:58"/>
    <s v="C"/>
    <s v="Dual Enrollment"/>
    <s v="Closed"/>
  </r>
  <r>
    <n v="202430"/>
    <n v="42903"/>
    <s v="PHOT 109"/>
    <x v="35"/>
    <s v="Introduction to Photography"/>
    <n v="3"/>
    <d v="2023-08-21T00:00:00"/>
    <d v="2024-01-26T00:00:00"/>
    <x v="15"/>
    <x v="0"/>
    <s v="TR"/>
    <m/>
    <s v="T"/>
    <m/>
    <s v="R"/>
    <m/>
    <m/>
    <m/>
    <d v="1899-12-30T01:20:00"/>
    <d v="1899-12-30T03:48:34"/>
    <s v="9:15"/>
    <x v="34"/>
    <s v="10:35"/>
    <n v="1035"/>
    <x v="0"/>
    <s v="Susan Schiferl"/>
    <s v="K00122434"/>
    <s v="NP"/>
    <x v="2"/>
    <x v="20"/>
    <x v="10"/>
    <s v="DPHS"/>
    <s v="DPHS"/>
    <x v="0"/>
    <n v="10"/>
    <n v="13"/>
    <d v="1900-02-16T15:20:49"/>
    <s v="C"/>
    <s v="Dual Enrollment"/>
    <s v="Closed"/>
  </r>
  <r>
    <n v="202430"/>
    <n v="42903"/>
    <s v="PHOT 109"/>
    <x v="35"/>
    <s v="Introduction to Photography"/>
    <n v="3"/>
    <d v="2023-08-21T00:00:00"/>
    <d v="2024-01-26T00:00:00"/>
    <x v="15"/>
    <x v="0"/>
    <s v="WF"/>
    <m/>
    <m/>
    <s v="W"/>
    <m/>
    <s v="F"/>
    <m/>
    <m/>
    <d v="1899-12-30T01:20:00"/>
    <d v="1899-12-30T03:48:34"/>
    <s v="8:30"/>
    <x v="2"/>
    <s v="9:50"/>
    <n v="950"/>
    <x v="0"/>
    <s v="Susan Schiferl"/>
    <s v="K00122434"/>
    <s v="NP"/>
    <x v="2"/>
    <x v="20"/>
    <x v="10"/>
    <s v="DPHS"/>
    <s v="DPHS"/>
    <x v="0"/>
    <n v="10"/>
    <n v="13"/>
    <d v="1900-02-16T15:20:49"/>
    <s v="C"/>
    <s v="Dual Enrollment"/>
    <s v="Closed"/>
  </r>
  <r>
    <n v="202430"/>
    <n v="42904"/>
    <s v="PHOT 109"/>
    <x v="35"/>
    <s v="Introduction to Photography"/>
    <n v="3"/>
    <d v="2023-08-21T00:00:00"/>
    <d v="2024-01-26T00:00:00"/>
    <x v="15"/>
    <x v="0"/>
    <s v="M"/>
    <s v="M"/>
    <m/>
    <m/>
    <m/>
    <m/>
    <m/>
    <m/>
    <d v="1899-12-30T01:35:00"/>
    <d v="1899-12-30T02:15:43"/>
    <s v="10:15"/>
    <x v="37"/>
    <s v="11:50"/>
    <n v="1150"/>
    <x v="0"/>
    <s v="Susan Schiferl"/>
    <s v="K00122434"/>
    <s v="NP"/>
    <x v="2"/>
    <x v="20"/>
    <x v="10"/>
    <s v="DPHS"/>
    <s v="DPHS"/>
    <x v="0"/>
    <n v="14"/>
    <n v="15"/>
    <d v="1900-02-01T07:44:42"/>
    <s v="C"/>
    <s v="Dual Enrollment"/>
    <s v="Closed"/>
  </r>
  <r>
    <n v="202430"/>
    <n v="42904"/>
    <s v="PHOT 109"/>
    <x v="35"/>
    <s v="Introduction to Photography"/>
    <n v="3"/>
    <d v="2023-08-21T00:00:00"/>
    <d v="2024-01-26T00:00:00"/>
    <x v="15"/>
    <x v="0"/>
    <s v="TWRF"/>
    <m/>
    <s v="T"/>
    <s v="W"/>
    <s v="R"/>
    <s v="F"/>
    <m/>
    <m/>
    <d v="1899-12-30T01:25:00"/>
    <d v="1899-12-30T08:05:43"/>
    <s v="10:45"/>
    <x v="33"/>
    <s v="12:10"/>
    <n v="1210"/>
    <x v="0"/>
    <s v="Susan Schiferl"/>
    <s v="K00122434"/>
    <s v="NP"/>
    <x v="2"/>
    <x v="20"/>
    <x v="10"/>
    <s v="DPHS"/>
    <s v="DPHS"/>
    <x v="0"/>
    <n v="14"/>
    <n v="15"/>
    <d v="1900-04-28T06:14:42"/>
    <s v="C"/>
    <s v="Dual Enrollment"/>
    <s v="Closed"/>
  </r>
  <r>
    <n v="202430"/>
    <n v="43610"/>
    <s v="GDP 111"/>
    <x v="6"/>
    <s v="Intro to Graphic Design"/>
    <n v="3"/>
    <d v="2023-10-30T00:00:00"/>
    <d v="2024-01-26T00:00:00"/>
    <x v="2"/>
    <x v="0"/>
    <s v="M"/>
    <s v="M"/>
    <m/>
    <m/>
    <m/>
    <m/>
    <m/>
    <m/>
    <d v="1899-12-30T01:35:00"/>
    <d v="1899-12-30T01:18:08"/>
    <s v="10:15"/>
    <x v="37"/>
    <s v="11:50"/>
    <n v="1150"/>
    <x v="0"/>
    <s v="John Dent"/>
    <s v="K00101140"/>
    <s v="NP"/>
    <x v="2"/>
    <x v="20"/>
    <x v="10"/>
    <s v="DPHS"/>
    <s v="DPHS"/>
    <x v="0"/>
    <n v="16"/>
    <n v="16"/>
    <d v="1900-01-10T18:47:13"/>
    <s v="C"/>
    <s v="Dual Enrollment"/>
    <s v="Closed"/>
  </r>
  <r>
    <n v="202430"/>
    <n v="43610"/>
    <s v="GDP 111"/>
    <x v="6"/>
    <s v="Intro to Graphic Design"/>
    <n v="3"/>
    <d v="2023-10-30T00:00:00"/>
    <d v="2024-01-26T00:00:00"/>
    <x v="2"/>
    <x v="0"/>
    <s v="TWRF"/>
    <m/>
    <s v="T"/>
    <s v="W"/>
    <s v="R"/>
    <s v="F"/>
    <m/>
    <m/>
    <d v="1899-12-30T01:25:00"/>
    <d v="1899-12-30T04:39:39"/>
    <s v="10:45"/>
    <x v="33"/>
    <s v="12:10"/>
    <n v="1210"/>
    <x v="0"/>
    <s v="John Dent"/>
    <s v="K00101140"/>
    <s v="NP"/>
    <x v="2"/>
    <x v="20"/>
    <x v="10"/>
    <s v="DPHS"/>
    <s v="DPHS"/>
    <x v="0"/>
    <n v="16"/>
    <n v="16"/>
    <d v="1900-02-10T04:04:48"/>
    <s v="C"/>
    <s v="Dual Enrollment"/>
    <s v="Closed"/>
  </r>
  <r>
    <n v="202430"/>
    <n v="43613"/>
    <s v="MAT 149"/>
    <x v="37"/>
    <s v="Social Networking/Social Media"/>
    <n v="3"/>
    <d v="2023-08-21T00:00:00"/>
    <d v="2023-10-27T00:00:00"/>
    <x v="13"/>
    <x v="0"/>
    <s v="M"/>
    <s v="M"/>
    <m/>
    <m/>
    <m/>
    <m/>
    <m/>
    <m/>
    <d v="1899-12-30T01:30:00"/>
    <d v="1899-12-30T00:57:40"/>
    <s v="12:30"/>
    <x v="28"/>
    <s v="14:00"/>
    <n v="1400"/>
    <x v="0"/>
    <s v="Douglas Caines"/>
    <s v="K00113538"/>
    <s v="NP"/>
    <x v="2"/>
    <x v="20"/>
    <x v="10"/>
    <s v="DPHS"/>
    <s v="DPHS"/>
    <x v="0"/>
    <n v="25"/>
    <n v="24"/>
    <d v="1900-01-09T03:49:46"/>
    <s v="C"/>
    <s v="Dual Enrollment"/>
    <s v="Open"/>
  </r>
  <r>
    <n v="202430"/>
    <n v="43613"/>
    <s v="MAT 149"/>
    <x v="37"/>
    <s v="Social Networking/Social Media"/>
    <n v="3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2:50"/>
    <x v="31"/>
    <s v="14:10"/>
    <n v="1410"/>
    <x v="0"/>
    <s v="Douglas Caines"/>
    <s v="K00113538"/>
    <s v="NP"/>
    <x v="2"/>
    <x v="20"/>
    <x v="10"/>
    <s v="DPHS"/>
    <s v="DPHS"/>
    <x v="0"/>
    <n v="25"/>
    <n v="24"/>
    <d v="1900-02-04T02:56:55"/>
    <s v="C"/>
    <s v="Dual Enrollment"/>
    <s v="Open"/>
  </r>
  <r>
    <n v="202430"/>
    <n v="43786"/>
    <s v="PHOT 190"/>
    <x v="38"/>
    <s v="Photojournalism"/>
    <n v="3"/>
    <d v="2023-08-21T00:00:00"/>
    <d v="2024-01-26T00:00:00"/>
    <x v="15"/>
    <x v="0"/>
    <s v="M"/>
    <s v="M"/>
    <m/>
    <m/>
    <m/>
    <m/>
    <m/>
    <m/>
    <d v="1899-12-30T01:30:00"/>
    <d v="1899-12-30T02:08:34"/>
    <s v="8:30"/>
    <x v="2"/>
    <s v="10:00"/>
    <n v="1000"/>
    <x v="0"/>
    <s v="Susan Schiferl"/>
    <s v="K00122434"/>
    <s v="NP"/>
    <x v="2"/>
    <x v="20"/>
    <x v="10"/>
    <s v="DPHS"/>
    <s v="DPHS"/>
    <x v="0"/>
    <n v="0"/>
    <n v="7"/>
    <d v="1900-01-13T17:34:17"/>
    <s v="C"/>
    <s v="Dual Enrollment"/>
    <s v="Closed"/>
  </r>
  <r>
    <n v="202430"/>
    <n v="43786"/>
    <s v="PHOT 190"/>
    <x v="38"/>
    <s v="Photojournalism"/>
    <n v="3"/>
    <d v="2023-08-21T00:00:00"/>
    <d v="2024-01-26T00:00:00"/>
    <x v="15"/>
    <x v="0"/>
    <s v="TR"/>
    <m/>
    <s v="T"/>
    <m/>
    <s v="R"/>
    <m/>
    <m/>
    <m/>
    <d v="1899-12-30T01:20:00"/>
    <d v="1899-12-30T03:48:34"/>
    <s v="9:15"/>
    <x v="34"/>
    <s v="10:35"/>
    <n v="1035"/>
    <x v="0"/>
    <s v="Susan Schiferl"/>
    <s v="K00122434"/>
    <s v="NP"/>
    <x v="2"/>
    <x v="20"/>
    <x v="10"/>
    <s v="DPHS"/>
    <s v="DPHS"/>
    <x v="0"/>
    <n v="0"/>
    <n v="7"/>
    <d v="1900-01-25T04:34:17"/>
    <s v="C"/>
    <s v="Dual Enrollment"/>
    <s v="Closed"/>
  </r>
  <r>
    <n v="202430"/>
    <n v="43786"/>
    <s v="PHOT 190"/>
    <x v="38"/>
    <s v="Photojournalism"/>
    <n v="3"/>
    <d v="2023-08-21T00:00:00"/>
    <d v="2024-01-26T00:00:00"/>
    <x v="15"/>
    <x v="0"/>
    <s v="WF"/>
    <m/>
    <m/>
    <s v="W"/>
    <m/>
    <s v="F"/>
    <m/>
    <m/>
    <d v="1899-12-30T01:20:00"/>
    <d v="1899-12-30T03:48:34"/>
    <s v="8:30"/>
    <x v="2"/>
    <s v="9:50"/>
    <n v="950"/>
    <x v="0"/>
    <s v="Susan Schiferl"/>
    <s v="K00122434"/>
    <s v="NP"/>
    <x v="2"/>
    <x v="20"/>
    <x v="10"/>
    <s v="DPHS"/>
    <s v="DPHS"/>
    <x v="0"/>
    <n v="0"/>
    <n v="7"/>
    <d v="1900-01-25T04:34:17"/>
    <s v="C"/>
    <s v="Dual Enrollment"/>
    <s v="Closed"/>
  </r>
  <r>
    <n v="202430"/>
    <n v="43787"/>
    <s v="PHOT 190"/>
    <x v="38"/>
    <s v="Photojournalism"/>
    <n v="3"/>
    <d v="2023-08-21T00:00:00"/>
    <d v="2024-01-26T00:00:00"/>
    <x v="15"/>
    <x v="0"/>
    <s v="M"/>
    <s v="M"/>
    <m/>
    <m/>
    <m/>
    <m/>
    <m/>
    <m/>
    <d v="1899-12-30T01:20:00"/>
    <d v="1899-12-30T01:54:17"/>
    <s v="14:05"/>
    <x v="35"/>
    <s v="15:25"/>
    <n v="1525"/>
    <x v="0"/>
    <s v="Susan Schiferl"/>
    <s v="K00122434"/>
    <s v="NP"/>
    <x v="2"/>
    <x v="20"/>
    <x v="10"/>
    <s v="DPHS"/>
    <s v="DPHS"/>
    <x v="0"/>
    <n v="0"/>
    <n v="2"/>
    <d v="1900-01-02T17:47:45"/>
    <s v="C"/>
    <s v="Dual Enrollment"/>
    <s v="Closed"/>
  </r>
  <r>
    <n v="202430"/>
    <n v="43787"/>
    <s v="PHOT 190"/>
    <x v="38"/>
    <s v="Photojournalism"/>
    <n v="3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4:15"/>
    <x v="36"/>
    <s v="15:35"/>
    <n v="1535"/>
    <x v="0"/>
    <s v="Susan Schiferl"/>
    <s v="K00122434"/>
    <s v="NP"/>
    <x v="2"/>
    <x v="20"/>
    <x v="10"/>
    <s v="DPHS"/>
    <s v="DPHS"/>
    <x v="0"/>
    <n v="0"/>
    <n v="2"/>
    <d v="1900-01-13T23:11:01"/>
    <s v="C"/>
    <s v="Dual Enrollment"/>
    <s v="Closed"/>
  </r>
  <r>
    <n v="202430"/>
    <n v="43788"/>
    <s v="PHOT 190"/>
    <x v="38"/>
    <s v="Photojournalism"/>
    <n v="3"/>
    <d v="2023-08-21T00:00:00"/>
    <d v="2024-01-26T00:00:00"/>
    <x v="15"/>
    <x v="0"/>
    <s v="M"/>
    <s v="M"/>
    <m/>
    <m/>
    <m/>
    <m/>
    <m/>
    <m/>
    <d v="1899-12-30T01:35:00"/>
    <d v="1899-12-30T02:15:43"/>
    <s v="10:15"/>
    <x v="37"/>
    <s v="11:50"/>
    <n v="1150"/>
    <x v="0"/>
    <s v="Susan Schiferl"/>
    <s v="K00122434"/>
    <s v="NP"/>
    <x v="2"/>
    <x v="20"/>
    <x v="10"/>
    <s v="DPHS"/>
    <s v="DPHS"/>
    <x v="0"/>
    <n v="11"/>
    <n v="4"/>
    <d v="1900-01-07T21:15:55"/>
    <s v="C"/>
    <s v="Dual Enrollment"/>
    <s v="Open"/>
  </r>
  <r>
    <n v="202430"/>
    <n v="43788"/>
    <s v="PHOT 190"/>
    <x v="38"/>
    <s v="Photojournalism"/>
    <n v="3"/>
    <d v="2023-08-21T00:00:00"/>
    <d v="2024-01-26T00:00:00"/>
    <x v="15"/>
    <x v="0"/>
    <s v="TWRF"/>
    <m/>
    <s v="T"/>
    <s v="W"/>
    <s v="R"/>
    <s v="F"/>
    <m/>
    <m/>
    <d v="1899-12-30T01:25:00"/>
    <d v="1899-12-30T08:05:43"/>
    <s v="10:45"/>
    <x v="33"/>
    <s v="12:10"/>
    <n v="1210"/>
    <x v="0"/>
    <s v="Susan Schiferl"/>
    <s v="K00122434"/>
    <s v="NP"/>
    <x v="2"/>
    <x v="20"/>
    <x v="10"/>
    <s v="DPHS"/>
    <s v="DPHS"/>
    <x v="0"/>
    <n v="11"/>
    <n v="4"/>
    <d v="1900-01-30T19:15:55"/>
    <s v="C"/>
    <s v="Dual Enrollment"/>
    <s v="Open"/>
  </r>
  <r>
    <n v="202430"/>
    <n v="44146"/>
    <s v="ENGR 101"/>
    <x v="39"/>
    <s v="Introduction To Engineering"/>
    <n v="2"/>
    <d v="2023-10-30T00:00:00"/>
    <d v="2024-01-26T00:00:00"/>
    <x v="2"/>
    <x v="0"/>
    <s v="M"/>
    <s v="M"/>
    <m/>
    <m/>
    <m/>
    <m/>
    <m/>
    <m/>
    <d v="1899-12-30T01:30:00"/>
    <d v="1899-12-30T01:14:02"/>
    <s v="12:30"/>
    <x v="28"/>
    <s v="14:00"/>
    <n v="1400"/>
    <x v="0"/>
    <s v="Corey Boyce"/>
    <s v="K00367850"/>
    <s v="NP"/>
    <x v="2"/>
    <x v="20"/>
    <x v="10"/>
    <s v="DPHS"/>
    <s v="DPHS"/>
    <x v="0"/>
    <n v="0"/>
    <n v="108"/>
    <d v="1900-03-15T08:20:56"/>
    <s v="C"/>
    <s v="Dual Enrollment"/>
    <s v="Closed"/>
  </r>
  <r>
    <n v="202430"/>
    <n v="44146"/>
    <s v="ENGR 101"/>
    <x v="39"/>
    <s v="Introduction To Engineering"/>
    <n v="2"/>
    <d v="2023-10-30T00:00:00"/>
    <d v="2024-01-26T00:00:00"/>
    <x v="2"/>
    <x v="0"/>
    <s v="TWRF"/>
    <m/>
    <s v="T"/>
    <s v="W"/>
    <s v="R"/>
    <s v="F"/>
    <m/>
    <m/>
    <d v="1899-12-30T01:20:00"/>
    <d v="1899-12-30T04:23:12"/>
    <s v="12:50"/>
    <x v="31"/>
    <s v="14:10"/>
    <n v="1410"/>
    <x v="0"/>
    <s v="Corey Boyce"/>
    <s v="K00367850"/>
    <s v="NP"/>
    <x v="2"/>
    <x v="20"/>
    <x v="10"/>
    <s v="DPHS"/>
    <s v="DPHS"/>
    <x v="0"/>
    <n v="0"/>
    <n v="108"/>
    <d v="1900-09-23T21:41:05"/>
    <s v="C"/>
    <s v="Dual Enrollment"/>
    <s v="Closed"/>
  </r>
  <r>
    <n v="202430"/>
    <n v="44152"/>
    <s v="HIST 101"/>
    <x v="34"/>
    <s v="History of the U.S. to 1877"/>
    <n v="3"/>
    <d v="2023-08-21T00:00:00"/>
    <d v="2023-10-27T00:00:00"/>
    <x v="13"/>
    <x v="0"/>
    <s v="M"/>
    <s v="M"/>
    <m/>
    <m/>
    <m/>
    <m/>
    <m/>
    <m/>
    <d v="1899-12-30T01:30:00"/>
    <d v="1899-12-30T00:57:40"/>
    <s v="12:30"/>
    <x v="28"/>
    <s v="14:00"/>
    <n v="1400"/>
    <x v="0"/>
    <s v="Jenna Corliss"/>
    <s v="K00324959"/>
    <s v="NP"/>
    <x v="2"/>
    <x v="20"/>
    <x v="10"/>
    <s v="DPHS"/>
    <s v="DPHS"/>
    <x v="0"/>
    <n v="0"/>
    <n v="29"/>
    <d v="1900-01-11T06:37:38"/>
    <s v="C"/>
    <s v="Dual Enrollment"/>
    <s v="Closed"/>
  </r>
  <r>
    <n v="202430"/>
    <n v="44152"/>
    <s v="HIST 101"/>
    <x v="34"/>
    <s v="History of the U.S. to 1877"/>
    <n v="3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2:50"/>
    <x v="31"/>
    <s v="14:10"/>
    <n v="1410"/>
    <x v="0"/>
    <s v="Jenna Corliss"/>
    <s v="K00324959"/>
    <s v="NP"/>
    <x v="2"/>
    <x v="20"/>
    <x v="10"/>
    <s v="DPHS"/>
    <s v="DPHS"/>
    <x v="0"/>
    <n v="0"/>
    <n v="29"/>
    <d v="1900-02-11T15:33:47"/>
    <s v="C"/>
    <s v="Dual Enrollment"/>
    <s v="Closed"/>
  </r>
  <r>
    <n v="202430"/>
    <n v="44153"/>
    <s v="HIST 101"/>
    <x v="34"/>
    <s v="History of the U.S. to 1877"/>
    <n v="3"/>
    <d v="2023-08-21T00:00:00"/>
    <d v="2023-10-27T00:00:00"/>
    <x v="13"/>
    <x v="0"/>
    <s v="M"/>
    <s v="M"/>
    <m/>
    <m/>
    <m/>
    <m/>
    <m/>
    <m/>
    <d v="1899-12-30T01:30:00"/>
    <d v="1899-12-30T00:57:40"/>
    <s v="14:05"/>
    <x v="35"/>
    <s v="15:35"/>
    <n v="1535"/>
    <x v="0"/>
    <s v="Jenna Corliss"/>
    <s v="K00324959"/>
    <s v="NP"/>
    <x v="2"/>
    <x v="20"/>
    <x v="10"/>
    <s v="DPHS"/>
    <s v="DPHS"/>
    <x v="0"/>
    <n v="0"/>
    <n v="15"/>
    <d v="1900-01-05T08:23:36"/>
    <s v="C"/>
    <s v="Dual Enrollment"/>
    <s v="Closed"/>
  </r>
  <r>
    <n v="202430"/>
    <n v="44153"/>
    <s v="HIST 101"/>
    <x v="34"/>
    <s v="History of the U.S. to 1877"/>
    <n v="3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4:15"/>
    <x v="36"/>
    <s v="15:35"/>
    <n v="1535"/>
    <x v="0"/>
    <s v="Jenna Corliss"/>
    <s v="K00324959"/>
    <s v="NP"/>
    <x v="2"/>
    <x v="20"/>
    <x v="10"/>
    <s v="DPHS"/>
    <s v="DPHS"/>
    <x v="0"/>
    <n v="0"/>
    <n v="15"/>
    <d v="1900-01-21T13:50:35"/>
    <s v="C"/>
    <s v="Dual Enrollment"/>
    <s v="Closed"/>
  </r>
  <r>
    <n v="202430"/>
    <n v="44155"/>
    <s v="HIST 102"/>
    <x v="34"/>
    <s v="History of the US Since 1865"/>
    <n v="3"/>
    <d v="2023-10-30T00:00:00"/>
    <d v="2024-01-26T00:00:00"/>
    <x v="2"/>
    <x v="0"/>
    <s v="M"/>
    <s v="M"/>
    <m/>
    <m/>
    <m/>
    <m/>
    <m/>
    <m/>
    <d v="1899-12-30T01:30:00"/>
    <d v="1899-12-30T01:14:02"/>
    <s v="12:30"/>
    <x v="28"/>
    <s v="14:00"/>
    <n v="1400"/>
    <x v="0"/>
    <s v="Jenna Corliss"/>
    <s v="K00324959"/>
    <s v="NP"/>
    <x v="2"/>
    <x v="20"/>
    <x v="10"/>
    <s v="DPHS"/>
    <s v="DPHS"/>
    <x v="0"/>
    <n v="0"/>
    <n v="29"/>
    <d v="1900-01-19T05:34:31"/>
    <s v="C"/>
    <s v="Dual Enrollment"/>
    <s v="Closed"/>
  </r>
  <r>
    <n v="202430"/>
    <n v="44155"/>
    <s v="HIST 102"/>
    <x v="34"/>
    <s v="History of the US Since 1865"/>
    <n v="3"/>
    <d v="2023-10-30T00:00:00"/>
    <d v="2024-01-26T00:00:00"/>
    <x v="2"/>
    <x v="0"/>
    <s v="TWRF"/>
    <m/>
    <s v="T"/>
    <s v="W"/>
    <s v="R"/>
    <s v="F"/>
    <m/>
    <m/>
    <d v="1899-12-30T01:20:00"/>
    <d v="1899-12-30T04:23:12"/>
    <s v="12:50"/>
    <x v="31"/>
    <s v="14:10"/>
    <n v="1410"/>
    <x v="0"/>
    <s v="Jenna Corliss"/>
    <s v="K00324959"/>
    <s v="NP"/>
    <x v="2"/>
    <x v="20"/>
    <x v="10"/>
    <s v="DPHS"/>
    <s v="DPHS"/>
    <x v="0"/>
    <n v="0"/>
    <n v="29"/>
    <d v="1900-03-11T22:29:22"/>
    <s v="C"/>
    <s v="Dual Enrollment"/>
    <s v="Closed"/>
  </r>
  <r>
    <n v="202430"/>
    <n v="44156"/>
    <s v="HIST 102"/>
    <x v="34"/>
    <s v="History of the US Since 1865"/>
    <n v="3"/>
    <d v="2023-10-30T00:00:00"/>
    <d v="2024-01-26T00:00:00"/>
    <x v="2"/>
    <x v="0"/>
    <s v="M"/>
    <s v="M"/>
    <m/>
    <m/>
    <m/>
    <m/>
    <m/>
    <m/>
    <d v="1899-12-30T01:30:00"/>
    <d v="1899-12-30T01:14:02"/>
    <s v="14:05"/>
    <x v="35"/>
    <s v="15:35"/>
    <n v="1535"/>
    <x v="0"/>
    <s v="Jenna Corliss"/>
    <s v="K00324959"/>
    <s v="NP"/>
    <x v="2"/>
    <x v="20"/>
    <x v="10"/>
    <s v="DPHS"/>
    <s v="DPHS"/>
    <x v="0"/>
    <n v="0"/>
    <n v="16"/>
    <d v="1900-01-10T03:54:13"/>
    <s v="C"/>
    <s v="Dual Enrollment"/>
    <s v="Closed"/>
  </r>
  <r>
    <n v="202430"/>
    <n v="44156"/>
    <s v="HIST 102"/>
    <x v="34"/>
    <s v="History of the US Since 1865"/>
    <n v="3"/>
    <d v="2023-10-30T00:00:00"/>
    <d v="2024-01-26T00:00:00"/>
    <x v="2"/>
    <x v="0"/>
    <s v="TWRF"/>
    <m/>
    <s v="T"/>
    <s v="W"/>
    <s v="R"/>
    <s v="F"/>
    <m/>
    <m/>
    <d v="1899-12-30T01:20:00"/>
    <d v="1899-12-30T04:23:12"/>
    <s v="14:15"/>
    <x v="36"/>
    <s v="15:35"/>
    <n v="1535"/>
    <x v="0"/>
    <s v="Jenna Corliss"/>
    <s v="K00324959"/>
    <s v="NP"/>
    <x v="2"/>
    <x v="20"/>
    <x v="10"/>
    <s v="DPHS"/>
    <s v="DPHS"/>
    <x v="0"/>
    <n v="0"/>
    <n v="16"/>
    <d v="1900-02-07T16:32:45"/>
    <s v="C"/>
    <s v="Dual Enrollment"/>
    <s v="Closed"/>
  </r>
  <r>
    <n v="202430"/>
    <n v="44172"/>
    <s v="STEM 101"/>
    <x v="40"/>
    <s v="Introduction to STEM"/>
    <n v="3"/>
    <d v="2023-08-21T00:00:00"/>
    <d v="2023-10-27T00:00:00"/>
    <x v="13"/>
    <x v="0"/>
    <s v="M"/>
    <s v="M"/>
    <m/>
    <m/>
    <m/>
    <m/>
    <m/>
    <m/>
    <d v="1899-12-30T01:30:00"/>
    <d v="1899-12-30T00:57:40"/>
    <s v="12:30"/>
    <x v="28"/>
    <s v="14:00"/>
    <n v="1400"/>
    <x v="0"/>
    <s v="Corey Boyce"/>
    <s v="K00367850"/>
    <s v="NP"/>
    <x v="2"/>
    <x v="20"/>
    <x v="10"/>
    <s v="DPHS"/>
    <s v="DPHS"/>
    <x v="0"/>
    <n v="0"/>
    <n v="108"/>
    <d v="1900-02-13T17:13:55"/>
    <s v="C"/>
    <s v="Dual Enrollment"/>
    <s v="Closed"/>
  </r>
  <r>
    <n v="202430"/>
    <n v="44172"/>
    <s v="STEM 101"/>
    <x v="40"/>
    <s v="Introduction to STEM"/>
    <n v="3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2:50"/>
    <x v="31"/>
    <s v="14:10"/>
    <n v="1410"/>
    <x v="0"/>
    <s v="Corey Boyce"/>
    <s v="K00367850"/>
    <s v="NP"/>
    <x v="2"/>
    <x v="20"/>
    <x v="10"/>
    <s v="DPHS"/>
    <s v="DPHS"/>
    <x v="0"/>
    <n v="0"/>
    <n v="108"/>
    <d v="1900-06-10T13:16:08"/>
    <s v="C"/>
    <s v="Dual Enrollment"/>
    <s v="Closed"/>
  </r>
  <r>
    <n v="202430"/>
    <n v="44257"/>
    <s v="ENG 110"/>
    <x v="11"/>
    <s v="Composition and Reading"/>
    <n v="4"/>
    <d v="2023-08-21T00:00:00"/>
    <d v="2024-01-26T00:00:00"/>
    <x v="15"/>
    <x v="0"/>
    <s v="M"/>
    <s v="M"/>
    <m/>
    <m/>
    <m/>
    <m/>
    <m/>
    <m/>
    <d v="1899-12-30T01:35:00"/>
    <d v="1899-12-30T02:15:43"/>
    <s v="10:15"/>
    <x v="37"/>
    <s v="11:50"/>
    <n v="1150"/>
    <x v="0"/>
    <s v="Olivia Happel-Block"/>
    <s v="K01550117"/>
    <s v="NP"/>
    <x v="2"/>
    <x v="20"/>
    <x v="10"/>
    <s v="DPHS"/>
    <s v="DPHS"/>
    <x v="0"/>
    <n v="0"/>
    <n v="25"/>
    <d v="1900-02-23T12:54:29"/>
    <s v="C"/>
    <s v="Dual Enrollment"/>
    <s v="Closed"/>
  </r>
  <r>
    <n v="202430"/>
    <n v="44257"/>
    <s v="ENG 110"/>
    <x v="11"/>
    <s v="Composition and Reading"/>
    <n v="4"/>
    <d v="2023-08-21T00:00:00"/>
    <d v="2024-01-26T00:00:00"/>
    <x v="15"/>
    <x v="0"/>
    <s v="TWRF"/>
    <m/>
    <s v="T"/>
    <s v="W"/>
    <s v="R"/>
    <s v="F"/>
    <m/>
    <m/>
    <d v="1899-12-30T01:25:00"/>
    <d v="1899-12-30T08:05:43"/>
    <s v="10:45"/>
    <x v="33"/>
    <s v="12:10"/>
    <n v="1210"/>
    <x v="0"/>
    <s v="Olivia Happel-Block"/>
    <s v="K01550117"/>
    <s v="NP"/>
    <x v="2"/>
    <x v="20"/>
    <x v="10"/>
    <s v="DPHS"/>
    <s v="DPHS"/>
    <x v="0"/>
    <n v="0"/>
    <n v="25"/>
    <d v="1900-07-16T18:24:29"/>
    <s v="C"/>
    <s v="Dual Enrollment"/>
    <s v="Closed"/>
  </r>
  <r>
    <n v="202430"/>
    <n v="44260"/>
    <s v="PHOT 190"/>
    <x v="38"/>
    <s v="Photojournalism"/>
    <n v="3"/>
    <d v="2023-08-21T00:00:00"/>
    <d v="2024-01-26T00:00:00"/>
    <x v="15"/>
    <x v="0"/>
    <s v="M"/>
    <s v="M"/>
    <m/>
    <m/>
    <m/>
    <m/>
    <m/>
    <m/>
    <d v="1899-12-30T01:30:00"/>
    <d v="1899-12-30T02:08:34"/>
    <s v="12:30"/>
    <x v="28"/>
    <s v="14:00"/>
    <n v="1400"/>
    <x v="0"/>
    <s v="Amanda Domingues"/>
    <s v="K01550118"/>
    <s v="NP"/>
    <x v="2"/>
    <x v="20"/>
    <x v="10"/>
    <s v="DPHS"/>
    <s v="DPHS"/>
    <x v="0"/>
    <n v="0"/>
    <n v="1"/>
    <d v="1900-01-01T02:30:37"/>
    <s v="C"/>
    <s v="Dual Enrollment"/>
    <s v="Closed"/>
  </r>
  <r>
    <n v="202430"/>
    <n v="44260"/>
    <s v="PHOT 190"/>
    <x v="38"/>
    <s v="Photojournalism"/>
    <n v="3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2:50"/>
    <x v="31"/>
    <s v="14:10"/>
    <n v="1410"/>
    <x v="0"/>
    <s v="Amanda Domingues"/>
    <s v="K01550118"/>
    <s v="NP"/>
    <x v="2"/>
    <x v="20"/>
    <x v="10"/>
    <s v="DPHS"/>
    <s v="DPHS"/>
    <x v="0"/>
    <n v="0"/>
    <n v="1"/>
    <d v="1900-01-06T11:35:31"/>
    <s v="C"/>
    <s v="Dual Enrollment"/>
    <s v="Closed"/>
  </r>
  <r>
    <n v="202430"/>
    <n v="44281"/>
    <s v="MAT 112"/>
    <x v="33"/>
    <s v="Digital Drawing"/>
    <n v="3"/>
    <d v="2023-10-30T00:00:00"/>
    <d v="2024-01-26T00:00:00"/>
    <x v="2"/>
    <x v="0"/>
    <s v="M"/>
    <s v="M"/>
    <m/>
    <m/>
    <m/>
    <m/>
    <m/>
    <m/>
    <d v="1899-12-30T01:35:00"/>
    <d v="1899-12-30T01:18:08"/>
    <s v="10:15"/>
    <x v="37"/>
    <s v="11:50"/>
    <n v="1150"/>
    <x v="0"/>
    <s v="Amanda Domingues"/>
    <s v="K01550118"/>
    <s v="NP"/>
    <x v="2"/>
    <x v="20"/>
    <x v="10"/>
    <s v="DPHS"/>
    <s v="DPHS"/>
    <x v="0"/>
    <n v="26"/>
    <n v="26"/>
    <d v="1900-01-18T03:31:44"/>
    <s v="ST"/>
    <s v="Dual Enrollment"/>
    <s v="Closed"/>
  </r>
  <r>
    <n v="202430"/>
    <n v="44281"/>
    <s v="MAT 112"/>
    <x v="33"/>
    <s v="Digital Drawing"/>
    <n v="3"/>
    <d v="2023-10-30T00:00:00"/>
    <d v="2024-01-26T00:00:00"/>
    <x v="2"/>
    <x v="0"/>
    <s v="TWRF"/>
    <m/>
    <s v="T"/>
    <s v="W"/>
    <s v="R"/>
    <s v="F"/>
    <m/>
    <m/>
    <d v="1899-12-30T01:25:00"/>
    <d v="1899-12-30T04:39:39"/>
    <s v="10:45"/>
    <x v="33"/>
    <s v="12:10"/>
    <n v="1210"/>
    <x v="0"/>
    <s v="Amanda Domingues"/>
    <s v="K01550118"/>
    <s v="NP"/>
    <x v="2"/>
    <x v="20"/>
    <x v="10"/>
    <s v="DPHS"/>
    <s v="DPHS"/>
    <x v="0"/>
    <n v="26"/>
    <n v="26"/>
    <d v="1900-03-08T12:37:48"/>
    <s v="ST"/>
    <s v="Dual Enrollment"/>
    <s v="Closed"/>
  </r>
  <r>
    <n v="202430"/>
    <n v="44282"/>
    <s v="MAT 131"/>
    <x v="33"/>
    <s v="Digital Imaging I"/>
    <n v="3"/>
    <d v="2023-08-21T00:00:00"/>
    <d v="2023-10-27T00:00:00"/>
    <x v="13"/>
    <x v="0"/>
    <s v="M"/>
    <s v="M"/>
    <m/>
    <m/>
    <m/>
    <m/>
    <m/>
    <m/>
    <d v="1899-12-30T01:35:00"/>
    <d v="1899-12-30T01:00:52"/>
    <s v="10:15"/>
    <x v="37"/>
    <s v="11:50"/>
    <n v="1150"/>
    <x v="0"/>
    <s v="Amanda Domingues"/>
    <s v="K01550118"/>
    <s v="NP"/>
    <x v="2"/>
    <x v="20"/>
    <x v="10"/>
    <s v="DPHS"/>
    <s v="DPHS"/>
    <x v="0"/>
    <n v="25"/>
    <n v="25"/>
    <d v="1900-01-10T04:05:58"/>
    <s v="C"/>
    <s v="Dual Enrollment"/>
    <s v="Closed"/>
  </r>
  <r>
    <n v="202430"/>
    <n v="44282"/>
    <s v="MAT 131"/>
    <x v="33"/>
    <s v="Digital Imaging I"/>
    <n v="3"/>
    <d v="2023-08-21T00:00:00"/>
    <d v="2023-10-27T00:00:00"/>
    <x v="13"/>
    <x v="0"/>
    <s v="TWRF"/>
    <m/>
    <s v="T"/>
    <s v="W"/>
    <s v="R"/>
    <s v="F"/>
    <m/>
    <m/>
    <d v="1899-12-30T01:25:00"/>
    <d v="1899-12-30T03:37:50"/>
    <s v="10:45"/>
    <x v="33"/>
    <s v="12:10"/>
    <n v="1210"/>
    <x v="0"/>
    <s v="Amanda Domingues"/>
    <s v="K01550118"/>
    <s v="NP"/>
    <x v="2"/>
    <x v="20"/>
    <x v="10"/>
    <s v="DPHS"/>
    <s v="DPHS"/>
    <x v="0"/>
    <n v="25"/>
    <n v="25"/>
    <d v="1900-02-07T23:30:49"/>
    <s v="C"/>
    <s v="Dual Enrollment"/>
    <s v="Closed"/>
  </r>
  <r>
    <n v="202430"/>
    <n v="44345"/>
    <s v="PRO 290"/>
    <x v="4"/>
    <s v="Work Exp: Professional Studies"/>
    <n v="1"/>
    <d v="2023-08-21T00:00:00"/>
    <d v="2024-01-26T00:00:00"/>
    <x v="15"/>
    <x v="0"/>
    <s v="MTWF"/>
    <s v="M"/>
    <s v="T"/>
    <s v="W"/>
    <m/>
    <s v="F"/>
    <m/>
    <m/>
    <d v="1899-12-30T00:50:00"/>
    <d v="1899-12-30T04:45:43"/>
    <s v="7:30"/>
    <x v="38"/>
    <s v="8:20"/>
    <n v="820"/>
    <x v="2"/>
    <s v="Robert Schiff"/>
    <s v="K00100966"/>
    <s v="NP"/>
    <x v="2"/>
    <x v="20"/>
    <x v="10"/>
    <s v="DPHS"/>
    <s v="DPHS"/>
    <x v="0"/>
    <n v="0"/>
    <n v="25"/>
    <d v="1900-04-25T22:07:21"/>
    <n v="20"/>
    <s v="Dual Enrollment"/>
    <s v="Closed"/>
  </r>
  <r>
    <n v="202430"/>
    <n v="44705"/>
    <s v="CT 114"/>
    <x v="31"/>
    <s v="Beg Finish Carpentry"/>
    <n v="3"/>
    <d v="2023-08-21T00:00:00"/>
    <d v="2023-10-27T00:00:00"/>
    <x v="13"/>
    <x v="0"/>
    <s v="M"/>
    <s v="M"/>
    <m/>
    <m/>
    <m/>
    <m/>
    <m/>
    <m/>
    <d v="1899-12-30T01:20:00"/>
    <d v="1899-12-30T00:51:15"/>
    <s v="14:05"/>
    <x v="35"/>
    <s v="15:25"/>
    <n v="1525"/>
    <x v="0"/>
    <s v="Jacob Tyler"/>
    <s v="K01656448"/>
    <s v="NP"/>
    <x v="2"/>
    <x v="20"/>
    <x v="10"/>
    <s v="DPHS"/>
    <s v="DPHS"/>
    <x v="0"/>
    <n v="0"/>
    <n v="9"/>
    <d v="1900-01-02T09:16:35"/>
    <s v="C"/>
    <s v="Dual Enrollment"/>
    <s v="Closed"/>
  </r>
  <r>
    <n v="202430"/>
    <n v="44705"/>
    <s v="CT 114"/>
    <x v="31"/>
    <s v="Beg Finish Carpentry"/>
    <n v="3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4:15"/>
    <x v="36"/>
    <s v="15:35"/>
    <n v="1535"/>
    <x v="0"/>
    <s v="Jacob Tyler"/>
    <s v="K01656448"/>
    <s v="NP"/>
    <x v="2"/>
    <x v="20"/>
    <x v="10"/>
    <s v="DPHS"/>
    <s v="DPHS"/>
    <x v="0"/>
    <n v="0"/>
    <n v="9"/>
    <d v="1900-01-12T13:06:21"/>
    <s v="C"/>
    <s v="Dual Enrollment"/>
    <s v="Closed"/>
  </r>
  <r>
    <n v="202430"/>
    <n v="44706"/>
    <s v="CT 115"/>
    <x v="31"/>
    <s v="Int Finish Carpentry"/>
    <n v="3"/>
    <d v="2023-10-30T00:00:00"/>
    <d v="2024-01-26T00:00:00"/>
    <x v="2"/>
    <x v="0"/>
    <s v="M"/>
    <s v="M"/>
    <m/>
    <m/>
    <m/>
    <m/>
    <m/>
    <m/>
    <d v="1899-12-30T01:20:00"/>
    <d v="1899-12-30T01:05:48"/>
    <s v="14:05"/>
    <x v="35"/>
    <s v="15:25"/>
    <n v="1525"/>
    <x v="0"/>
    <s v="Jacob Tyler"/>
    <s v="K01656448"/>
    <s v="NP"/>
    <x v="2"/>
    <x v="20"/>
    <x v="10"/>
    <s v="DPHS"/>
    <s v="DPHS"/>
    <x v="0"/>
    <n v="0"/>
    <n v="1"/>
    <d v="1899-12-30T14:53:01"/>
    <s v="C"/>
    <s v="Dual Enrollment"/>
    <s v="Closed"/>
  </r>
  <r>
    <n v="202430"/>
    <n v="44706"/>
    <s v="CT 115"/>
    <x v="31"/>
    <s v="Int Finish Carpentry"/>
    <n v="3"/>
    <d v="2023-10-30T00:00:00"/>
    <d v="2024-01-26T00:00:00"/>
    <x v="2"/>
    <x v="0"/>
    <s v="TWRF"/>
    <m/>
    <s v="T"/>
    <s v="W"/>
    <s v="R"/>
    <s v="F"/>
    <m/>
    <m/>
    <d v="1899-12-30T01:20:00"/>
    <d v="1899-12-30T04:23:12"/>
    <s v="14:15"/>
    <x v="36"/>
    <s v="15:35"/>
    <n v="1535"/>
    <x v="0"/>
    <s v="Jacob Tyler"/>
    <s v="K01656448"/>
    <s v="NP"/>
    <x v="2"/>
    <x v="20"/>
    <x v="10"/>
    <s v="DPHS"/>
    <s v="DPHS"/>
    <x v="0"/>
    <n v="0"/>
    <n v="1"/>
    <d v="1900-01-01T11:32:03"/>
    <s v="C"/>
    <s v="Dual Enrollment"/>
    <s v="Closed"/>
  </r>
  <r>
    <n v="202430"/>
    <n v="44707"/>
    <s v="ENG 110"/>
    <x v="11"/>
    <s v="Composition and Reading"/>
    <n v="4"/>
    <d v="2023-08-21T00:00:00"/>
    <d v="2024-01-26T00:00:00"/>
    <x v="15"/>
    <x v="0"/>
    <s v="M"/>
    <s v="M"/>
    <m/>
    <m/>
    <m/>
    <m/>
    <m/>
    <m/>
    <d v="1899-12-30T01:30:00"/>
    <d v="1899-12-30T02:08:34"/>
    <s v="12:30"/>
    <x v="28"/>
    <s v="14:00"/>
    <n v="1400"/>
    <x v="0"/>
    <s v="Olivia Happel-Block"/>
    <s v="K01550117"/>
    <s v="NP"/>
    <x v="2"/>
    <x v="20"/>
    <x v="10"/>
    <s v="DPHS"/>
    <s v="DPHS"/>
    <x v="0"/>
    <n v="0"/>
    <n v="29"/>
    <d v="1900-03-01T00:47:45"/>
    <s v="C"/>
    <s v="Dual Enrollment"/>
    <s v="Closed"/>
  </r>
  <r>
    <n v="202430"/>
    <n v="44707"/>
    <s v="ENG 110"/>
    <x v="11"/>
    <s v="Composition and Reading"/>
    <n v="4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2:50"/>
    <x v="31"/>
    <s v="14:10"/>
    <n v="1410"/>
    <x v="0"/>
    <s v="Olivia Happel-Block"/>
    <s v="K01550117"/>
    <s v="NP"/>
    <x v="2"/>
    <x v="20"/>
    <x v="10"/>
    <s v="DPHS"/>
    <s v="DPHS"/>
    <x v="0"/>
    <n v="0"/>
    <n v="29"/>
    <d v="1900-08-04T00:09:48"/>
    <s v="C"/>
    <s v="Dual Enrollment"/>
    <s v="Closed"/>
  </r>
  <r>
    <n v="202430"/>
    <n v="44708"/>
    <s v="ENG 111"/>
    <x v="11"/>
    <s v="Critical Think/Comp Literature"/>
    <n v="3"/>
    <d v="2023-08-21T00:00:00"/>
    <d v="2024-01-26T00:00:00"/>
    <x v="15"/>
    <x v="0"/>
    <s v="M"/>
    <s v="M"/>
    <m/>
    <m/>
    <m/>
    <m/>
    <m/>
    <m/>
    <d v="1899-12-30T01:35:00"/>
    <d v="1899-12-30T02:15:43"/>
    <s v="10:15"/>
    <x v="37"/>
    <s v="11:50"/>
    <n v="1150"/>
    <x v="0"/>
    <s v="Kate Rice"/>
    <s v="K01428220"/>
    <s v="NP"/>
    <x v="2"/>
    <x v="20"/>
    <x v="10"/>
    <s v="DPHS"/>
    <s v="DPHS"/>
    <x v="0"/>
    <n v="0"/>
    <n v="28"/>
    <d v="1900-03-02T04:51:26"/>
    <s v="C"/>
    <s v="Dual Enrollment"/>
    <s v="Closed"/>
  </r>
  <r>
    <n v="202430"/>
    <n v="44708"/>
    <s v="ENG 111"/>
    <x v="11"/>
    <s v="Critical Think/Comp Literature"/>
    <n v="3"/>
    <d v="2023-08-21T00:00:00"/>
    <d v="2024-01-26T00:00:00"/>
    <x v="15"/>
    <x v="0"/>
    <s v="TWRF"/>
    <m/>
    <s v="T"/>
    <s v="W"/>
    <s v="R"/>
    <s v="F"/>
    <m/>
    <m/>
    <d v="1899-12-30T01:25:00"/>
    <d v="1899-12-30T08:05:43"/>
    <s v="10:45"/>
    <x v="33"/>
    <s v="12:10"/>
    <n v="1210"/>
    <x v="0"/>
    <s v="Kate Rice"/>
    <s v="K01428220"/>
    <s v="NP"/>
    <x v="2"/>
    <x v="20"/>
    <x v="10"/>
    <s v="DPHS"/>
    <s v="DPHS"/>
    <x v="0"/>
    <n v="0"/>
    <n v="28"/>
    <d v="1900-08-09T14:51:26"/>
    <s v="C"/>
    <s v="Dual Enrollment"/>
    <s v="Closed"/>
  </r>
  <r>
    <n v="202430"/>
    <n v="44709"/>
    <s v="ENG 111"/>
    <x v="11"/>
    <s v="Critical Think/Comp Literature"/>
    <n v="3"/>
    <d v="2023-08-21T00:00:00"/>
    <d v="2024-01-26T00:00:00"/>
    <x v="15"/>
    <x v="0"/>
    <s v="M"/>
    <s v="M"/>
    <m/>
    <m/>
    <m/>
    <m/>
    <m/>
    <m/>
    <d v="1899-12-30T01:30:00"/>
    <d v="1899-12-30T02:08:34"/>
    <s v="12:30"/>
    <x v="28"/>
    <s v="14:00"/>
    <n v="1400"/>
    <x v="0"/>
    <s v="Kate Rice"/>
    <s v="K01428220"/>
    <s v="NP"/>
    <x v="2"/>
    <x v="20"/>
    <x v="10"/>
    <s v="DPHS"/>
    <s v="DPHS"/>
    <x v="0"/>
    <n v="0"/>
    <n v="27"/>
    <d v="1900-02-24T19:46:32"/>
    <s v="C"/>
    <s v="Dual Enrollment"/>
    <s v="Closed"/>
  </r>
  <r>
    <n v="202430"/>
    <n v="44709"/>
    <s v="ENG 111"/>
    <x v="11"/>
    <s v="Critical Think/Comp Literature"/>
    <n v="3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2:50"/>
    <x v="31"/>
    <s v="14:10"/>
    <n v="1410"/>
    <x v="0"/>
    <s v="Kate Rice"/>
    <s v="K01428220"/>
    <s v="NP"/>
    <x v="2"/>
    <x v="20"/>
    <x v="10"/>
    <s v="DPHS"/>
    <s v="DPHS"/>
    <x v="0"/>
    <n v="0"/>
    <n v="27"/>
    <d v="1900-07-20T00:58:47"/>
    <s v="C"/>
    <s v="Dual Enrollment"/>
    <s v="Closed"/>
  </r>
  <r>
    <n v="202430"/>
    <n v="44711"/>
    <s v="HIST 101"/>
    <x v="34"/>
    <s v="History of the U.S. to 1877"/>
    <n v="3"/>
    <d v="2023-08-21T00:00:00"/>
    <d v="2023-10-27T00:00:00"/>
    <x v="13"/>
    <x v="0"/>
    <s v="M"/>
    <s v="M"/>
    <m/>
    <m/>
    <m/>
    <m/>
    <m/>
    <m/>
    <d v="1899-12-30T01:30:00"/>
    <d v="1899-12-30T00:57:40"/>
    <s v="8:30"/>
    <x v="2"/>
    <s v="10:00"/>
    <n v="1000"/>
    <x v="0"/>
    <s v="Ryan Mooneyham"/>
    <s v="K00863864"/>
    <s v="NP"/>
    <x v="2"/>
    <x v="20"/>
    <x v="10"/>
    <s v="DPHS"/>
    <s v="DPHS"/>
    <x v="0"/>
    <n v="0"/>
    <n v="30"/>
    <d v="1900-01-11T16:47:12"/>
    <s v="C"/>
    <s v="Dual Enrollment"/>
    <s v="Closed"/>
  </r>
  <r>
    <n v="202430"/>
    <n v="44711"/>
    <s v="HIST 101"/>
    <x v="34"/>
    <s v="History of the U.S. to 1877"/>
    <n v="3"/>
    <d v="2023-08-21T00:00:00"/>
    <d v="2023-10-27T00:00:00"/>
    <x v="13"/>
    <x v="0"/>
    <s v="TR"/>
    <m/>
    <s v="T"/>
    <m/>
    <s v="R"/>
    <m/>
    <m/>
    <m/>
    <d v="1899-12-30T01:20:00"/>
    <d v="1899-12-30T01:42:31"/>
    <s v="9:15"/>
    <x v="34"/>
    <s v="10:35"/>
    <n v="1035"/>
    <x v="0"/>
    <s v="Ryan Mooneyham"/>
    <s v="K00863864"/>
    <s v="NP"/>
    <x v="2"/>
    <x v="20"/>
    <x v="10"/>
    <s v="DPHS"/>
    <s v="DPHS"/>
    <x v="0"/>
    <n v="0"/>
    <n v="30"/>
    <d v="1900-01-21T13:50:35"/>
    <s v="C"/>
    <s v="Dual Enrollment"/>
    <s v="Closed"/>
  </r>
  <r>
    <n v="202430"/>
    <n v="44711"/>
    <s v="HIST 101"/>
    <x v="34"/>
    <s v="History of the U.S. to 1877"/>
    <n v="3"/>
    <d v="2023-08-21T00:00:00"/>
    <d v="2023-10-27T00:00:00"/>
    <x v="13"/>
    <x v="0"/>
    <s v="WF"/>
    <m/>
    <m/>
    <s v="W"/>
    <m/>
    <s v="F"/>
    <m/>
    <m/>
    <d v="1899-12-30T01:20:00"/>
    <d v="1899-12-30T01:42:31"/>
    <s v="8:30"/>
    <x v="2"/>
    <s v="9:50"/>
    <n v="950"/>
    <x v="0"/>
    <s v="Ryan Mooneyham"/>
    <s v="K00863864"/>
    <s v="NP"/>
    <x v="2"/>
    <x v="20"/>
    <x v="10"/>
    <s v="DPHS"/>
    <s v="DPHS"/>
    <x v="0"/>
    <n v="0"/>
    <n v="30"/>
    <d v="1900-01-21T13:50:35"/>
    <s v="C"/>
    <s v="Dual Enrollment"/>
    <s v="Closed"/>
  </r>
  <r>
    <n v="202430"/>
    <n v="44712"/>
    <s v="HIST 102"/>
    <x v="34"/>
    <s v="History of the US Since 1865"/>
    <n v="3"/>
    <d v="2023-10-30T00:00:00"/>
    <d v="2024-01-26T00:00:00"/>
    <x v="2"/>
    <x v="0"/>
    <s v="M"/>
    <s v="M"/>
    <m/>
    <m/>
    <m/>
    <m/>
    <m/>
    <m/>
    <d v="1899-12-30T01:30:00"/>
    <d v="1899-12-30T01:14:02"/>
    <s v="8:30"/>
    <x v="2"/>
    <s v="10:00"/>
    <n v="1000"/>
    <x v="0"/>
    <s v="Ryan Mooneyham"/>
    <s v="K00863864"/>
    <s v="NP"/>
    <x v="2"/>
    <x v="20"/>
    <x v="10"/>
    <s v="DPHS"/>
    <s v="DPHS"/>
    <x v="0"/>
    <n v="0"/>
    <n v="30"/>
    <d v="1900-01-19T22:19:09"/>
    <s v="C"/>
    <s v="Dual Enrollment"/>
    <s v="Closed"/>
  </r>
  <r>
    <n v="202430"/>
    <n v="44712"/>
    <s v="HIST 102"/>
    <x v="34"/>
    <s v="History of the US Since 1865"/>
    <n v="3"/>
    <d v="2023-10-30T00:00:00"/>
    <d v="2024-01-26T00:00:00"/>
    <x v="2"/>
    <x v="0"/>
    <s v="TR"/>
    <m/>
    <s v="T"/>
    <m/>
    <s v="R"/>
    <m/>
    <m/>
    <m/>
    <d v="1899-12-30T01:20:00"/>
    <d v="1899-12-30T02:11:36"/>
    <s v="9:15"/>
    <x v="34"/>
    <s v="10:35"/>
    <n v="1035"/>
    <x v="0"/>
    <s v="Ryan Mooneyham"/>
    <s v="K00863864"/>
    <s v="NP"/>
    <x v="2"/>
    <x v="20"/>
    <x v="10"/>
    <s v="DPHS"/>
    <s v="DPHS"/>
    <x v="0"/>
    <n v="0"/>
    <n v="30"/>
    <d v="1900-02-05T05:00:42"/>
    <s v="C"/>
    <s v="Dual Enrollment"/>
    <s v="Closed"/>
  </r>
  <r>
    <n v="202430"/>
    <n v="44712"/>
    <s v="HIST 102"/>
    <x v="34"/>
    <s v="History of the US Since 1865"/>
    <n v="3"/>
    <d v="2023-10-30T00:00:00"/>
    <d v="2024-01-26T00:00:00"/>
    <x v="2"/>
    <x v="0"/>
    <s v="WF"/>
    <m/>
    <m/>
    <s v="W"/>
    <m/>
    <s v="F"/>
    <m/>
    <m/>
    <d v="1899-12-30T01:20:00"/>
    <d v="1899-12-30T02:11:36"/>
    <s v="8:30"/>
    <x v="2"/>
    <s v="9:50"/>
    <n v="950"/>
    <x v="0"/>
    <s v="Ryan Mooneyham"/>
    <s v="K00863864"/>
    <s v="NP"/>
    <x v="2"/>
    <x v="20"/>
    <x v="10"/>
    <s v="DPHS"/>
    <s v="DPHS"/>
    <x v="0"/>
    <n v="0"/>
    <n v="30"/>
    <d v="1900-02-05T05:00:42"/>
    <s v="C"/>
    <s v="Dual Enrollment"/>
    <s v="Closed"/>
  </r>
  <r>
    <n v="202430"/>
    <n v="44822"/>
    <s v="FP 175"/>
    <x v="32"/>
    <s v="Film and Video Production I"/>
    <n v="3"/>
    <d v="2023-10-30T00:00:00"/>
    <d v="2024-01-26T00:00:00"/>
    <x v="2"/>
    <x v="0"/>
    <s v="M"/>
    <s v="M"/>
    <m/>
    <m/>
    <m/>
    <m/>
    <m/>
    <m/>
    <d v="1899-12-30T01:30:00"/>
    <d v="1899-12-30T01:14:02"/>
    <s v="8:30"/>
    <x v="2"/>
    <s v="10:00"/>
    <n v="1000"/>
    <x v="0"/>
    <s v="John Dent"/>
    <s v="K00101140"/>
    <s v="NP"/>
    <x v="2"/>
    <x v="20"/>
    <x v="10"/>
    <s v="DPHS"/>
    <s v="DPHS"/>
    <x v="0"/>
    <n v="30"/>
    <n v="30"/>
    <d v="1900-01-19T22:19:09"/>
    <s v="C"/>
    <s v="Dual Enrollment"/>
    <s v="Closed"/>
  </r>
  <r>
    <n v="202430"/>
    <n v="44822"/>
    <s v="FP 175"/>
    <x v="32"/>
    <s v="Film and Video Production I"/>
    <n v="3"/>
    <d v="2023-10-30T00:00:00"/>
    <d v="2024-01-26T00:00:00"/>
    <x v="2"/>
    <x v="0"/>
    <s v="TR"/>
    <m/>
    <s v="T"/>
    <m/>
    <s v="R"/>
    <m/>
    <m/>
    <m/>
    <d v="1899-12-30T01:20:00"/>
    <d v="1899-12-30T02:11:36"/>
    <s v="9:15"/>
    <x v="34"/>
    <s v="10:35"/>
    <n v="1035"/>
    <x v="0"/>
    <s v="John Dent"/>
    <s v="K00101140"/>
    <s v="NP"/>
    <x v="2"/>
    <x v="20"/>
    <x v="10"/>
    <s v="DPHS"/>
    <s v="DPHS"/>
    <x v="0"/>
    <n v="30"/>
    <n v="30"/>
    <d v="1900-02-05T05:00:42"/>
    <s v="C"/>
    <s v="Dual Enrollment"/>
    <s v="Closed"/>
  </r>
  <r>
    <n v="202430"/>
    <n v="44822"/>
    <s v="FP 175"/>
    <x v="32"/>
    <s v="Film and Video Production I"/>
    <n v="3"/>
    <d v="2023-10-30T00:00:00"/>
    <d v="2024-01-26T00:00:00"/>
    <x v="2"/>
    <x v="0"/>
    <s v="WF"/>
    <m/>
    <m/>
    <s v="W"/>
    <m/>
    <s v="F"/>
    <m/>
    <m/>
    <d v="1899-12-30T01:20:00"/>
    <d v="1899-12-30T02:11:36"/>
    <s v="8:30"/>
    <x v="2"/>
    <s v="9:50"/>
    <n v="950"/>
    <x v="0"/>
    <s v="John Dent"/>
    <s v="K00101140"/>
    <s v="NP"/>
    <x v="2"/>
    <x v="20"/>
    <x v="10"/>
    <s v="DPHS"/>
    <s v="DPHS"/>
    <x v="0"/>
    <n v="30"/>
    <n v="30"/>
    <d v="1900-02-05T05:00:42"/>
    <s v="C"/>
    <s v="Dual Enrollment"/>
    <s v="Closed"/>
  </r>
  <r>
    <n v="202430"/>
    <n v="42840"/>
    <s v="MUS 162"/>
    <x v="41"/>
    <s v="Chamber Singers"/>
    <n v="1"/>
    <d v="2023-08-28T00:00:00"/>
    <d v="2023-12-16T00:00:00"/>
    <x v="0"/>
    <x v="0"/>
    <s v="MW"/>
    <s v="M"/>
    <m/>
    <s v="W"/>
    <m/>
    <m/>
    <m/>
    <m/>
    <d v="1899-12-30T01:20:00"/>
    <d v="1899-12-30T02:42:05"/>
    <s v="15:55"/>
    <x v="39"/>
    <s v="17:15"/>
    <n v="1715"/>
    <x v="0"/>
    <s v="Nathan Kreitzer"/>
    <s v="K00101038"/>
    <s v="NP"/>
    <x v="0"/>
    <x v="21"/>
    <x v="11"/>
    <s v="DM"/>
    <s v="DM"/>
    <x v="0"/>
    <n v="10"/>
    <n v="9"/>
    <d v="1900-01-15T22:21:09"/>
    <s v="C"/>
    <s v="Day"/>
    <s v="Open"/>
  </r>
  <r>
    <n v="202430"/>
    <n v="31258"/>
    <s v="MUS 128A"/>
    <x v="42"/>
    <s v="Songwriting I"/>
    <n v="3"/>
    <d v="2023-08-28T00:00:00"/>
    <d v="2023-12-16T00:00:00"/>
    <x v="0"/>
    <x v="0"/>
    <s v="W"/>
    <m/>
    <m/>
    <s v="W"/>
    <m/>
    <m/>
    <m/>
    <m/>
    <d v="1899-12-30T03:00:00"/>
    <d v="1899-12-30T03:02:20"/>
    <s v="18:00"/>
    <x v="9"/>
    <s v="21:00"/>
    <n v="2100"/>
    <x v="0"/>
    <s v="Ralph Lowi"/>
    <s v="K00131176"/>
    <s v="AD"/>
    <x v="0"/>
    <x v="22"/>
    <x v="11"/>
    <s v="DM"/>
    <s v="DM101"/>
    <x v="3"/>
    <n v="25"/>
    <n v="15"/>
    <d v="1900-01-30T17:54:39"/>
    <s v="C"/>
    <s v="Evening"/>
    <s v="Open"/>
  </r>
  <r>
    <n v="202430"/>
    <n v="31271"/>
    <s v="MUS 154"/>
    <x v="41"/>
    <s v="Vocal Techniques I"/>
    <n v="1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1"/>
    <s v="Nathan Kreitzer"/>
    <s v="K00101038"/>
    <s v="FS"/>
    <x v="0"/>
    <x v="22"/>
    <x v="11"/>
    <s v="DM"/>
    <s v="DM101"/>
    <x v="3"/>
    <n v="20"/>
    <n v="13"/>
    <d v="1900-01-23T10:57:13"/>
    <s v="C"/>
    <s v="Day"/>
    <s v="Open"/>
  </r>
  <r>
    <n v="202430"/>
    <n v="31272"/>
    <s v="MUS 154"/>
    <x v="41"/>
    <s v="Vocal Techniques I"/>
    <n v="1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1"/>
    <s v="Nathan Kreitzer"/>
    <s v="K00101038"/>
    <s v="FS"/>
    <x v="0"/>
    <x v="22"/>
    <x v="11"/>
    <s v="DM"/>
    <s v="DM101"/>
    <x v="3"/>
    <n v="20"/>
    <n v="13"/>
    <d v="1900-01-23T10:57:13"/>
    <s v="C"/>
    <s v="Day"/>
    <s v="Open"/>
  </r>
  <r>
    <n v="202430"/>
    <n v="33278"/>
    <s v="MUS 160"/>
    <x v="41"/>
    <s v="College Choir"/>
    <n v="1"/>
    <d v="2023-08-28T00:00:00"/>
    <d v="2023-12-16T00:00:00"/>
    <x v="0"/>
    <x v="0"/>
    <s v="T"/>
    <m/>
    <s v="T"/>
    <m/>
    <m/>
    <m/>
    <m/>
    <m/>
    <d v="1899-12-30T03:00:00"/>
    <d v="1899-12-30T03:02:20"/>
    <s v="19:00"/>
    <x v="40"/>
    <s v="22:00"/>
    <n v="2200"/>
    <x v="1"/>
    <s v="Nathan Kreitzer"/>
    <s v="K00101038"/>
    <s v="NP"/>
    <x v="0"/>
    <x v="22"/>
    <x v="11"/>
    <s v="DM"/>
    <s v="DM101"/>
    <x v="3"/>
    <n v="10"/>
    <n v="4"/>
    <d v="1900-01-07T11:10:35"/>
    <s v="C"/>
    <s v="Evening"/>
    <s v="Open"/>
  </r>
  <r>
    <n v="202430"/>
    <n v="33281"/>
    <s v="MUS 163"/>
    <x v="41"/>
    <s v="Quire Of Voyces"/>
    <n v="1"/>
    <d v="2023-08-28T00:00:00"/>
    <d v="2023-12-16T00:00:00"/>
    <x v="0"/>
    <x v="0"/>
    <s v="M"/>
    <s v="M"/>
    <m/>
    <m/>
    <m/>
    <m/>
    <m/>
    <m/>
    <d v="1899-12-30T03:05:00"/>
    <d v="1899-12-30T03:07:24"/>
    <s v="19:00"/>
    <x v="40"/>
    <s v="22:05"/>
    <n v="2205"/>
    <x v="1"/>
    <s v="Nathan Kreitzer"/>
    <s v="K00101038"/>
    <s v="NP"/>
    <x v="0"/>
    <x v="22"/>
    <x v="11"/>
    <s v="DM"/>
    <s v="DM101"/>
    <x v="3"/>
    <n v="10"/>
    <n v="3"/>
    <d v="1900-01-05T12:36:54"/>
    <s v="C"/>
    <s v="Evening"/>
    <s v="Open"/>
  </r>
  <r>
    <n v="202430"/>
    <n v="33285"/>
    <s v="MUS 174"/>
    <x v="41"/>
    <s v="Chamber Music"/>
    <n v="1"/>
    <d v="2023-08-28T00:00:00"/>
    <d v="2023-12-16T00:00:00"/>
    <x v="0"/>
    <x v="0"/>
    <s v="R"/>
    <m/>
    <m/>
    <m/>
    <s v="R"/>
    <m/>
    <m/>
    <m/>
    <d v="1899-12-30T03:00:00"/>
    <d v="1899-12-30T03:02:20"/>
    <s v="18:00"/>
    <x v="9"/>
    <s v="21:00"/>
    <n v="2100"/>
    <x v="1"/>
    <s v="Valerie Malvinni"/>
    <s v="K00380433"/>
    <s v="NP"/>
    <x v="0"/>
    <x v="22"/>
    <x v="11"/>
    <s v="DM"/>
    <s v="DM101"/>
    <x v="3"/>
    <n v="10"/>
    <n v="1"/>
    <d v="1900-01-01T02:47:39"/>
    <s v="C"/>
    <s v="Evening"/>
    <s v="Open"/>
  </r>
  <r>
    <n v="202430"/>
    <n v="37344"/>
    <s v="MUS 160B"/>
    <x v="41"/>
    <s v="College Choir B"/>
    <n v="1"/>
    <d v="2023-08-28T00:00:00"/>
    <d v="2023-12-16T00:00:00"/>
    <x v="0"/>
    <x v="1"/>
    <s v="T"/>
    <m/>
    <s v="T"/>
    <m/>
    <m/>
    <m/>
    <m/>
    <m/>
    <d v="1899-12-30T03:00:00"/>
    <d v="1899-12-30T03:02:20"/>
    <s v="19:00"/>
    <x v="40"/>
    <s v="22:00"/>
    <n v="2200"/>
    <x v="1"/>
    <s v="Nathan Kreitzer"/>
    <s v="K00101038"/>
    <s v="NP"/>
    <x v="0"/>
    <x v="22"/>
    <x v="11"/>
    <s v="DM"/>
    <s v="DM101"/>
    <x v="3"/>
    <n v="10"/>
    <n v="4"/>
    <d v="1900-01-07T11:10:35"/>
    <s v="C"/>
    <s v="Evening"/>
    <s v="Open"/>
  </r>
  <r>
    <n v="202430"/>
    <n v="40883"/>
    <s v="MUS 162B"/>
    <x v="41"/>
    <s v="Chamber Singers Modern"/>
    <n v="1"/>
    <d v="2023-08-28T00:00:00"/>
    <d v="2023-12-16T00:00:00"/>
    <x v="0"/>
    <x v="0"/>
    <s v="MW"/>
    <s v="M"/>
    <m/>
    <s v="W"/>
    <m/>
    <m/>
    <m/>
    <m/>
    <d v="1899-12-30T01:20:00"/>
    <d v="1899-12-30T02:42:05"/>
    <s v="15:55"/>
    <x v="39"/>
    <s v="17:15"/>
    <n v="1715"/>
    <x v="1"/>
    <s v="Nathan Kreitzer"/>
    <s v="K00101038"/>
    <s v="NP"/>
    <x v="0"/>
    <x v="22"/>
    <x v="11"/>
    <s v="DM"/>
    <s v="DM101"/>
    <x v="3"/>
    <n v="10"/>
    <n v="1"/>
    <d v="1899-12-31T21:09:01"/>
    <s v="C"/>
    <s v="Evening"/>
    <s v="Open"/>
  </r>
  <r>
    <n v="202430"/>
    <n v="40884"/>
    <s v="MUS 162D"/>
    <x v="41"/>
    <s v="Chamber Singers Romantic"/>
    <n v="1"/>
    <d v="2023-08-28T00:00:00"/>
    <d v="2023-12-16T00:00:00"/>
    <x v="0"/>
    <x v="1"/>
    <s v="MW"/>
    <s v="M"/>
    <m/>
    <s v="W"/>
    <m/>
    <m/>
    <m/>
    <m/>
    <d v="1899-12-30T01:20:00"/>
    <d v="1899-12-30T02:42:05"/>
    <s v="15:55"/>
    <x v="39"/>
    <s v="17:15"/>
    <n v="1715"/>
    <x v="1"/>
    <s v="Nathan Kreitzer"/>
    <s v="K00101038"/>
    <s v="NP"/>
    <x v="0"/>
    <x v="22"/>
    <x v="11"/>
    <s v="DM"/>
    <s v="DM101"/>
    <x v="3"/>
    <n v="10"/>
    <n v="8"/>
    <d v="1900-01-14T01:12:08"/>
    <s v="C"/>
    <s v="Concurrent"/>
    <s v="Open"/>
  </r>
  <r>
    <n v="202430"/>
    <n v="40888"/>
    <s v="MUS 163B"/>
    <x v="41"/>
    <s v="Quire of Voyces Modern"/>
    <n v="1"/>
    <d v="2023-08-28T00:00:00"/>
    <d v="2023-12-16T00:00:00"/>
    <x v="0"/>
    <x v="1"/>
    <s v="M"/>
    <s v="M"/>
    <m/>
    <m/>
    <m/>
    <m/>
    <m/>
    <m/>
    <d v="1899-12-30T03:05:00"/>
    <d v="1899-12-30T03:07:24"/>
    <s v="19:00"/>
    <x v="40"/>
    <s v="22:05"/>
    <n v="2205"/>
    <x v="1"/>
    <s v="Nathan Kreitzer"/>
    <s v="K00101038"/>
    <s v="NP"/>
    <x v="0"/>
    <x v="22"/>
    <x v="11"/>
    <s v="DM"/>
    <s v="DM101"/>
    <x v="3"/>
    <n v="10"/>
    <n v="3"/>
    <d v="1900-01-05T12:36:54"/>
    <s v="C"/>
    <s v="Concurrent"/>
    <s v="Open"/>
  </r>
  <r>
    <n v="202430"/>
    <n v="41965"/>
    <s v="CRMO NC160"/>
    <x v="41"/>
    <s v="College Choir For Older Adults"/>
    <n v="0"/>
    <d v="2023-08-28T00:00:00"/>
    <d v="2023-12-16T00:00:00"/>
    <x v="0"/>
    <x v="1"/>
    <s v="T"/>
    <m/>
    <s v="T"/>
    <m/>
    <m/>
    <m/>
    <m/>
    <m/>
    <d v="1899-12-30T03:00:00"/>
    <d v="1899-12-30T03:02:20"/>
    <s v="19:00"/>
    <x v="40"/>
    <s v="22:00"/>
    <n v="2200"/>
    <x v="1"/>
    <s v="Nathan Kreitzer"/>
    <s v="K00101038"/>
    <s v="NP"/>
    <x v="0"/>
    <x v="22"/>
    <x v="11"/>
    <s v="DM"/>
    <s v="DM101"/>
    <x v="3"/>
    <n v="100"/>
    <n v="42"/>
    <d v="1900-03-28T21:21:02"/>
    <s v="C"/>
    <s v="Evening"/>
    <s v="Open"/>
  </r>
  <r>
    <n v="202430"/>
    <n v="43082"/>
    <s v="MUS 155"/>
    <x v="41"/>
    <s v="Vocal Techniques II"/>
    <n v="1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1"/>
    <s v="Nathan Kreitzer"/>
    <s v="K00101038"/>
    <s v="FS"/>
    <x v="0"/>
    <x v="22"/>
    <x v="11"/>
    <s v="DM"/>
    <s v="DM101"/>
    <x v="3"/>
    <n v="20"/>
    <n v="11"/>
    <d v="1900-01-19T16:39:11"/>
    <s v="C"/>
    <s v="Day"/>
    <s v="Open"/>
  </r>
  <r>
    <n v="202430"/>
    <n v="43725"/>
    <s v="CRMO NC163"/>
    <x v="41"/>
    <s v="Quire of Voyces: Older Adults"/>
    <n v="0"/>
    <d v="2023-08-28T00:00:00"/>
    <d v="2023-12-16T00:00:00"/>
    <x v="0"/>
    <x v="0"/>
    <s v="M"/>
    <s v="M"/>
    <m/>
    <m/>
    <m/>
    <m/>
    <m/>
    <m/>
    <d v="1899-12-30T03:05:00"/>
    <d v="1899-12-30T03:07:24"/>
    <s v="18:55"/>
    <x v="41"/>
    <s v="22:00"/>
    <n v="2200"/>
    <x v="1"/>
    <s v="Nathan Kreitzer"/>
    <s v="K00101038"/>
    <s v="NP"/>
    <x v="0"/>
    <x v="22"/>
    <x v="11"/>
    <s v="DM"/>
    <s v="DM101"/>
    <x v="3"/>
    <n v="50"/>
    <n v="29"/>
    <d v="1900-03-03T01:56:43"/>
    <s v="C"/>
    <s v="Evening"/>
    <s v="Open"/>
  </r>
  <r>
    <n v="202430"/>
    <n v="43904"/>
    <s v="MUS 162C"/>
    <x v="41"/>
    <s v="Chamber Singers Classic"/>
    <n v="1"/>
    <d v="2023-08-28T00:00:00"/>
    <d v="2023-12-16T00:00:00"/>
    <x v="0"/>
    <x v="0"/>
    <s v="MW"/>
    <s v="M"/>
    <m/>
    <s v="W"/>
    <m/>
    <m/>
    <m/>
    <m/>
    <d v="1899-12-30T01:20:00"/>
    <d v="1899-12-30T02:42:05"/>
    <s v="15:55"/>
    <x v="39"/>
    <s v="17:15"/>
    <n v="1715"/>
    <x v="1"/>
    <s v="Nathan Kreitzer"/>
    <s v="K00101038"/>
    <s v="NP"/>
    <x v="0"/>
    <x v="22"/>
    <x v="11"/>
    <s v="DM"/>
    <s v="DM101"/>
    <x v="3"/>
    <n v="10"/>
    <n v="8"/>
    <d v="1900-01-14T01:12:08"/>
    <s v="C"/>
    <s v="Day"/>
    <s v="Open"/>
  </r>
  <r>
    <n v="202430"/>
    <n v="44476"/>
    <s v="MUS 128B"/>
    <x v="42"/>
    <s v="Songwriting II"/>
    <n v="3"/>
    <d v="2023-08-28T00:00:00"/>
    <d v="2023-12-16T00:00:00"/>
    <x v="0"/>
    <x v="1"/>
    <s v="W"/>
    <m/>
    <m/>
    <s v="W"/>
    <m/>
    <m/>
    <m/>
    <m/>
    <d v="1899-12-30T03:00:00"/>
    <d v="1899-12-30T03:02:20"/>
    <s v="18:00"/>
    <x v="9"/>
    <s v="21:00"/>
    <n v="2100"/>
    <x v="0"/>
    <s v="Ralph Lowi"/>
    <s v="K00131176"/>
    <s v="AD"/>
    <x v="0"/>
    <x v="22"/>
    <x v="11"/>
    <s v="DM"/>
    <s v="DM101"/>
    <x v="3"/>
    <n v="10"/>
    <n v="5"/>
    <d v="1900-01-09T13:58:13"/>
    <s v="C"/>
    <s v="Evening"/>
    <s v="Open"/>
  </r>
  <r>
    <n v="202430"/>
    <n v="44769"/>
    <s v="MUS 160C"/>
    <x v="41"/>
    <s v="Choir C"/>
    <n v="1"/>
    <d v="2023-08-28T00:00:00"/>
    <d v="2023-12-16T00:00:00"/>
    <x v="0"/>
    <x v="1"/>
    <s v="T"/>
    <m/>
    <s v="T"/>
    <m/>
    <m/>
    <m/>
    <m/>
    <m/>
    <d v="1899-12-30T03:00:00"/>
    <d v="1899-12-30T03:02:20"/>
    <s v="19:00"/>
    <x v="40"/>
    <s v="22:00"/>
    <n v="2200"/>
    <x v="1"/>
    <s v="Nathan Kreitzer"/>
    <s v="K00101038"/>
    <s v="NP"/>
    <x v="0"/>
    <x v="22"/>
    <x v="11"/>
    <s v="DM"/>
    <s v="DM101"/>
    <x v="3"/>
    <n v="10"/>
    <n v="2"/>
    <d v="1900-01-03T05:35:17"/>
    <s v="C"/>
    <s v="Day"/>
    <s v="Open"/>
  </r>
  <r>
    <n v="202430"/>
    <n v="44770"/>
    <s v="MUS 160D"/>
    <x v="41"/>
    <s v="College Choir D"/>
    <n v="1"/>
    <d v="2023-08-28T00:00:00"/>
    <d v="2023-12-16T00:00:00"/>
    <x v="0"/>
    <x v="1"/>
    <s v="T"/>
    <m/>
    <s v="T"/>
    <m/>
    <m/>
    <m/>
    <m/>
    <m/>
    <d v="1899-12-30T03:00:00"/>
    <d v="1899-12-30T03:02:20"/>
    <s v="19:00"/>
    <x v="40"/>
    <s v="22:00"/>
    <n v="2200"/>
    <x v="1"/>
    <s v="Nathan Kreitzer"/>
    <s v="K00101038"/>
    <s v="NP"/>
    <x v="0"/>
    <x v="22"/>
    <x v="11"/>
    <s v="DM"/>
    <s v="DM101"/>
    <x v="3"/>
    <n v="10"/>
    <n v="1"/>
    <d v="1900-01-01T02:47:39"/>
    <s v="C"/>
    <s v="Evening"/>
    <s v="Open"/>
  </r>
  <r>
    <n v="202430"/>
    <n v="31239"/>
    <s v="MUS 102A"/>
    <x v="41"/>
    <s v="Basic Musicianship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Eric Heidner"/>
    <s v="K00100629"/>
    <s v="FS"/>
    <x v="0"/>
    <x v="23"/>
    <x v="11"/>
    <s v="DM"/>
    <s v="DM105"/>
    <x v="3"/>
    <n v="33"/>
    <n v="37"/>
    <d v="1900-03-09T14:33:37"/>
    <s v="C"/>
    <s v="Day"/>
    <s v="Closed"/>
  </r>
  <r>
    <n v="202430"/>
    <n v="31242"/>
    <s v="MUS 104A"/>
    <x v="41"/>
    <s v="Beginning Theor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James Watson"/>
    <s v="K00177352"/>
    <s v="AD"/>
    <x v="0"/>
    <x v="23"/>
    <x v="11"/>
    <s v="DM"/>
    <s v="DM105"/>
    <x v="3"/>
    <n v="33"/>
    <n v="36"/>
    <d v="1900-03-07T17:24:36"/>
    <s v="C"/>
    <s v="Day"/>
    <s v="Closed"/>
  </r>
  <r>
    <n v="202430"/>
    <n v="31252"/>
    <s v="MUS 115"/>
    <x v="41"/>
    <s v="Hist&amp;Apprec:Rock &amp; Pop Music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5:55"/>
    <x v="39"/>
    <s v="17:15"/>
    <n v="1715"/>
    <x v="0"/>
    <s v="David Malvinni"/>
    <s v="K00100116"/>
    <s v="AD"/>
    <x v="0"/>
    <x v="23"/>
    <x v="11"/>
    <s v="DM"/>
    <s v="DM105"/>
    <x v="3"/>
    <n v="30"/>
    <n v="35"/>
    <d v="1900-03-05T20:15:35"/>
    <s v="C"/>
    <s v="Day"/>
    <s v="Closed"/>
  </r>
  <r>
    <n v="202430"/>
    <n v="31270"/>
    <s v="MUS 150"/>
    <x v="41"/>
    <s v="Beginning String Techniques"/>
    <n v="1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1"/>
    <s v="Valerie Malvinni"/>
    <s v="K00380433"/>
    <s v="AD"/>
    <x v="0"/>
    <x v="23"/>
    <x v="11"/>
    <s v="DM"/>
    <s v="DM105"/>
    <x v="3"/>
    <n v="20"/>
    <n v="7"/>
    <d v="1900-01-12T04:03:07"/>
    <s v="C"/>
    <s v="Day"/>
    <s v="Open"/>
  </r>
  <r>
    <n v="202430"/>
    <n v="31277"/>
    <s v="MUS 165"/>
    <x v="41"/>
    <s v="Beginning Jazz Improvisation"/>
    <n v="1"/>
    <d v="2023-08-28T00:00:00"/>
    <d v="2023-12-16T00:00:00"/>
    <x v="0"/>
    <x v="0"/>
    <s v="F"/>
    <m/>
    <m/>
    <m/>
    <m/>
    <s v="F"/>
    <m/>
    <m/>
    <d v="1899-12-30T03:05:00"/>
    <d v="1899-12-30T03:07:24"/>
    <s v="9:00"/>
    <x v="25"/>
    <s v="12:05"/>
    <n v="1205"/>
    <x v="1"/>
    <s v="John Douglas"/>
    <s v="K00395898"/>
    <s v="NP"/>
    <x v="0"/>
    <x v="23"/>
    <x v="11"/>
    <s v="DM"/>
    <s v="DM105"/>
    <x v="3"/>
    <n v="10"/>
    <n v="7"/>
    <d v="1900-01-14T05:26:06"/>
    <s v="C"/>
    <s v="Day"/>
    <s v="Open"/>
  </r>
  <r>
    <n v="202430"/>
    <n v="31278"/>
    <s v="MUS 165"/>
    <x v="41"/>
    <s v="Beginning Jazz Improvisation"/>
    <n v="1"/>
    <d v="2023-08-28T00:00:00"/>
    <d v="2023-12-16T00:00:00"/>
    <x v="0"/>
    <x v="1"/>
    <s v="F"/>
    <m/>
    <m/>
    <m/>
    <m/>
    <s v="F"/>
    <m/>
    <m/>
    <d v="1899-12-30T03:05:00"/>
    <d v="1899-12-30T03:07:24"/>
    <s v="9:00"/>
    <x v="25"/>
    <s v="12:05"/>
    <n v="1205"/>
    <x v="1"/>
    <s v="Ralph Lowi"/>
    <s v="K00131176"/>
    <s v="NP"/>
    <x v="0"/>
    <x v="23"/>
    <x v="11"/>
    <s v="DM"/>
    <s v="DM105"/>
    <x v="3"/>
    <n v="10"/>
    <n v="9"/>
    <d v="1900-01-18T13:50:42"/>
    <s v="C"/>
    <s v="Day"/>
    <s v="Open"/>
  </r>
  <r>
    <n v="202430"/>
    <n v="31279"/>
    <s v="MUS 166"/>
    <x v="41"/>
    <s v="Intermed-Adv Jazz Improvisatn"/>
    <n v="1"/>
    <d v="2023-08-28T00:00:00"/>
    <d v="2023-12-16T00:00:00"/>
    <x v="0"/>
    <x v="0"/>
    <s v="F"/>
    <m/>
    <m/>
    <m/>
    <m/>
    <s v="F"/>
    <m/>
    <m/>
    <d v="1899-12-30T03:05:00"/>
    <d v="1899-12-30T03:07:24"/>
    <s v="10:00"/>
    <x v="26"/>
    <s v="13:05"/>
    <n v="1305"/>
    <x v="1"/>
    <s v="Andrew Martinez"/>
    <s v="K00192977"/>
    <s v="NP"/>
    <x v="0"/>
    <x v="23"/>
    <x v="11"/>
    <s v="DM"/>
    <s v="DM105"/>
    <x v="3"/>
    <n v="10"/>
    <n v="4"/>
    <d v="1900-01-07T16:49:12"/>
    <s v="C"/>
    <s v="Day"/>
    <s v="Open"/>
  </r>
  <r>
    <n v="202430"/>
    <n v="31280"/>
    <s v="MUS 167"/>
    <x v="41"/>
    <s v="Beginning Jazz Ensemble"/>
    <n v="1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1"/>
    <s v="Andrew Martinez"/>
    <s v="K00192977"/>
    <s v="NP"/>
    <x v="0"/>
    <x v="23"/>
    <x v="11"/>
    <s v="DM"/>
    <s v="DM105"/>
    <x v="3"/>
    <n v="10"/>
    <n v="1"/>
    <d v="1899-12-31T21:09:01"/>
    <s v="C"/>
    <s v="Day"/>
    <s v="Open"/>
  </r>
  <r>
    <n v="202430"/>
    <n v="31282"/>
    <s v="MUS 167"/>
    <x v="41"/>
    <s v="Beginning Jazz Ensemble"/>
    <n v="1"/>
    <d v="2023-08-28T00:00:00"/>
    <d v="2023-12-16T00:00:00"/>
    <x v="0"/>
    <x v="0"/>
    <s v="TR"/>
    <m/>
    <s v="T"/>
    <m/>
    <s v="R"/>
    <m/>
    <m/>
    <m/>
    <d v="1899-12-30T01:20:00"/>
    <d v="1899-12-30T02:42:05"/>
    <s v="15:55"/>
    <x v="39"/>
    <s v="17:15"/>
    <n v="1715"/>
    <x v="1"/>
    <s v="Eric Heidner"/>
    <s v="K00100629"/>
    <s v="NP"/>
    <x v="0"/>
    <x v="23"/>
    <x v="11"/>
    <s v="DM"/>
    <s v="DM105"/>
    <x v="3"/>
    <n v="10"/>
    <n v="7"/>
    <d v="1900-01-12T04:03:07"/>
    <s v="C"/>
    <s v="Day"/>
    <s v="Open"/>
  </r>
  <r>
    <n v="202430"/>
    <n v="31286"/>
    <s v="MUS 168"/>
    <x v="41"/>
    <s v="Intermediate Jazz Ensemble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5:55"/>
    <x v="39"/>
    <s v="17:15"/>
    <n v="1715"/>
    <x v="1"/>
    <s v="Eric Heidner"/>
    <s v="K00100629"/>
    <s v="NP"/>
    <x v="0"/>
    <x v="23"/>
    <x v="11"/>
    <s v="DM"/>
    <s v="DM105"/>
    <x v="3"/>
    <n v="10"/>
    <n v="1"/>
    <d v="1899-12-31T21:09:01"/>
    <s v="C"/>
    <s v="Day"/>
    <s v="Open"/>
  </r>
  <r>
    <n v="202430"/>
    <n v="33283"/>
    <s v="MUS 170"/>
    <x v="41"/>
    <s v="Symphony Orchestra"/>
    <n v="1"/>
    <d v="2023-08-28T00:00:00"/>
    <d v="2023-12-16T00:00:00"/>
    <x v="0"/>
    <x v="0"/>
    <s v="T"/>
    <m/>
    <s v="T"/>
    <m/>
    <m/>
    <m/>
    <m/>
    <m/>
    <d v="1899-12-30T03:05:00"/>
    <d v="1899-12-30T03:07:24"/>
    <s v="19:00"/>
    <x v="40"/>
    <s v="22:05"/>
    <n v="2205"/>
    <x v="1"/>
    <s v="Valerie Malvinni"/>
    <s v="K00380433"/>
    <s v="NP"/>
    <x v="0"/>
    <x v="23"/>
    <x v="11"/>
    <s v="DM"/>
    <s v="DM105"/>
    <x v="3"/>
    <n v="10"/>
    <n v="3"/>
    <d v="1900-01-05T12:36:54"/>
    <s v="C"/>
    <s v="Evening"/>
    <s v="Open"/>
  </r>
  <r>
    <n v="202430"/>
    <n v="33287"/>
    <s v="MUS 176"/>
    <x v="41"/>
    <s v="Concert Band"/>
    <n v="1"/>
    <d v="2023-08-28T00:00:00"/>
    <d v="2023-12-16T00:00:00"/>
    <x v="0"/>
    <x v="0"/>
    <s v="W"/>
    <m/>
    <m/>
    <s v="W"/>
    <m/>
    <m/>
    <m/>
    <m/>
    <d v="1899-12-30T03:05:00"/>
    <d v="1899-12-30T03:07:24"/>
    <s v="19:00"/>
    <x v="40"/>
    <s v="22:05"/>
    <n v="2205"/>
    <x v="1"/>
    <s v="Eric Heidner"/>
    <s v="K00100629"/>
    <s v="NP"/>
    <x v="0"/>
    <x v="23"/>
    <x v="11"/>
    <s v="DM"/>
    <s v="DM105"/>
    <x v="3"/>
    <n v="10"/>
    <n v="7"/>
    <d v="1900-01-14T05:26:06"/>
    <s v="C"/>
    <s v="Evening"/>
    <s v="Open"/>
  </r>
  <r>
    <n v="202430"/>
    <n v="33288"/>
    <s v="MUS 177"/>
    <x v="41"/>
    <s v="Symphonic Band"/>
    <n v="1"/>
    <d v="2023-08-28T00:00:00"/>
    <d v="2023-12-16T00:00:00"/>
    <x v="0"/>
    <x v="1"/>
    <s v="W"/>
    <m/>
    <m/>
    <s v="W"/>
    <m/>
    <m/>
    <m/>
    <m/>
    <d v="1899-12-30T03:05:00"/>
    <d v="1899-12-30T03:07:24"/>
    <s v="19:00"/>
    <x v="40"/>
    <s v="22:05"/>
    <n v="2205"/>
    <x v="1"/>
    <s v="Eric Heidner"/>
    <s v="K00100629"/>
    <s v="NP"/>
    <x v="0"/>
    <x v="23"/>
    <x v="11"/>
    <s v="DM"/>
    <s v="DM105"/>
    <x v="3"/>
    <n v="10"/>
    <n v="1"/>
    <d v="1900-01-01T04:12:18"/>
    <s v="C"/>
    <s v="Concurrent"/>
    <s v="Open"/>
  </r>
  <r>
    <n v="202430"/>
    <n v="37346"/>
    <s v="MUS 170B"/>
    <x v="41"/>
    <s v="Symphony Orchestra B"/>
    <n v="1"/>
    <d v="2023-08-28T00:00:00"/>
    <d v="2023-12-16T00:00:00"/>
    <x v="0"/>
    <x v="1"/>
    <s v="T"/>
    <m/>
    <s v="T"/>
    <m/>
    <m/>
    <m/>
    <m/>
    <m/>
    <d v="1899-12-30T03:05:00"/>
    <d v="1899-12-30T03:07:24"/>
    <s v="19:00"/>
    <x v="40"/>
    <s v="22:05"/>
    <n v="2205"/>
    <x v="1"/>
    <s v="Valerie Malvinni"/>
    <s v="K00380433"/>
    <s v="NP"/>
    <x v="0"/>
    <x v="23"/>
    <x v="11"/>
    <s v="DM"/>
    <s v="DM105"/>
    <x v="3"/>
    <n v="10"/>
    <n v="2"/>
    <d v="1900-01-03T08:24:36"/>
    <s v="C"/>
    <s v="Evening"/>
    <s v="Open"/>
  </r>
  <r>
    <n v="202430"/>
    <n v="37348"/>
    <s v="MUS 188B"/>
    <x v="41"/>
    <s v="Big Band Ensemble II"/>
    <n v="1"/>
    <d v="2023-08-28T00:00:00"/>
    <d v="2023-12-16T00:00:00"/>
    <x v="0"/>
    <x v="0"/>
    <s v="M"/>
    <s v="M"/>
    <m/>
    <m/>
    <m/>
    <m/>
    <m/>
    <m/>
    <d v="1899-12-30T03:00:00"/>
    <d v="1899-12-30T03:02:20"/>
    <s v="19:35"/>
    <x v="42"/>
    <s v="22:35"/>
    <n v="2235"/>
    <x v="1"/>
    <s v="Andrew Martinez"/>
    <s v="K00192977"/>
    <s v="NP"/>
    <x v="0"/>
    <x v="23"/>
    <x v="11"/>
    <s v="DM"/>
    <s v="DM105"/>
    <x v="3"/>
    <n v="10"/>
    <n v="2"/>
    <d v="1900-01-03T05:35:17"/>
    <s v="C"/>
    <s v="Evening"/>
    <s v="Open"/>
  </r>
  <r>
    <n v="202430"/>
    <n v="39461"/>
    <s v="MUS 165B"/>
    <x v="41"/>
    <s v="Beginning Jazz Improv B"/>
    <n v="1"/>
    <d v="2023-08-28T00:00:00"/>
    <d v="2023-12-16T00:00:00"/>
    <x v="0"/>
    <x v="1"/>
    <s v="F"/>
    <m/>
    <m/>
    <m/>
    <m/>
    <s v="F"/>
    <m/>
    <m/>
    <d v="1899-12-30T03:05:00"/>
    <d v="1899-12-30T03:07:24"/>
    <s v="9:00"/>
    <x v="25"/>
    <s v="12:05"/>
    <n v="1205"/>
    <x v="1"/>
    <s v="Edward Smith"/>
    <s v="K00764346"/>
    <s v="NP"/>
    <x v="0"/>
    <x v="23"/>
    <x v="11"/>
    <s v="DM"/>
    <s v="DM105"/>
    <x v="3"/>
    <n v="10"/>
    <n v="1"/>
    <d v="1900-01-01T04:12:18"/>
    <s v="C"/>
    <s v="Day"/>
    <s v="Open"/>
  </r>
  <r>
    <n v="202430"/>
    <n v="41966"/>
    <s v="CRMO NC170"/>
    <x v="41"/>
    <s v="Symphony Orchestra Older Adult"/>
    <n v="0"/>
    <d v="2023-08-28T00:00:00"/>
    <d v="2023-12-16T00:00:00"/>
    <x v="0"/>
    <x v="1"/>
    <s v="T"/>
    <m/>
    <s v="T"/>
    <m/>
    <m/>
    <m/>
    <m/>
    <m/>
    <d v="1899-12-30T03:05:00"/>
    <d v="1899-12-30T03:07:24"/>
    <s v="19:00"/>
    <x v="40"/>
    <s v="22:05"/>
    <n v="2205"/>
    <x v="1"/>
    <s v="Valerie Malvinni"/>
    <s v="K00380433"/>
    <s v="NP"/>
    <x v="0"/>
    <x v="23"/>
    <x v="11"/>
    <s v="DM"/>
    <s v="DM105"/>
    <x v="3"/>
    <n v="100"/>
    <n v="46"/>
    <d v="1900-04-09T01:25:50"/>
    <s v="C"/>
    <s v="Evening"/>
    <s v="Open"/>
  </r>
  <r>
    <n v="202430"/>
    <n v="41967"/>
    <s v="CRMO NC176"/>
    <x v="41"/>
    <s v="Concert Band for Older Adults"/>
    <n v="0"/>
    <d v="2023-08-28T00:00:00"/>
    <d v="2023-12-16T00:00:00"/>
    <x v="0"/>
    <x v="1"/>
    <s v="W"/>
    <m/>
    <m/>
    <s v="W"/>
    <m/>
    <m/>
    <m/>
    <m/>
    <d v="1899-12-30T03:05:00"/>
    <d v="1899-12-30T03:07:24"/>
    <s v="19:00"/>
    <x v="40"/>
    <s v="22:05"/>
    <n v="2205"/>
    <x v="1"/>
    <s v="Eric Heidner"/>
    <s v="K00100629"/>
    <s v="NP"/>
    <x v="0"/>
    <x v="23"/>
    <x v="11"/>
    <s v="DM"/>
    <s v="DM105"/>
    <x v="3"/>
    <n v="100"/>
    <n v="50"/>
    <d v="1900-04-17T18:15:02"/>
    <s v="C"/>
    <s v="Evening"/>
    <s v="Open"/>
  </r>
  <r>
    <n v="202430"/>
    <n v="41968"/>
    <s v="CRMO NC188"/>
    <x v="41"/>
    <s v="Jazz Ensemble I: Older Adults"/>
    <n v="0"/>
    <d v="2023-08-28T00:00:00"/>
    <d v="2023-12-16T00:00:00"/>
    <x v="0"/>
    <x v="1"/>
    <s v="M"/>
    <s v="M"/>
    <m/>
    <m/>
    <m/>
    <m/>
    <m/>
    <m/>
    <d v="1899-12-30T03:00:00"/>
    <d v="1899-12-30T03:02:20"/>
    <s v="19:35"/>
    <x v="42"/>
    <s v="22:35"/>
    <n v="2235"/>
    <x v="1"/>
    <s v="Andrew Martinez"/>
    <s v="K00192977"/>
    <s v="NP"/>
    <x v="0"/>
    <x v="23"/>
    <x v="11"/>
    <s v="DM"/>
    <s v="DM105"/>
    <x v="3"/>
    <n v="30"/>
    <n v="23"/>
    <d v="1900-02-16T16:15:48"/>
    <s v="C"/>
    <s v="Evening"/>
    <s v="Open"/>
  </r>
  <r>
    <n v="202430"/>
    <n v="42370"/>
    <s v="MUS 167B"/>
    <x v="41"/>
    <s v="Beginning Jazz Ensemble B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5:55"/>
    <x v="39"/>
    <s v="17:15"/>
    <n v="1715"/>
    <x v="1"/>
    <s v="Eric Heidner"/>
    <s v="K00100629"/>
    <s v="NP"/>
    <x v="0"/>
    <x v="23"/>
    <x v="11"/>
    <s v="DM"/>
    <s v="DM105"/>
    <x v="3"/>
    <n v="10"/>
    <n v="2"/>
    <d v="1900-01-02T18:18:02"/>
    <s v="C"/>
    <s v="Day"/>
    <s v="Open"/>
  </r>
  <r>
    <n v="202430"/>
    <n v="42631"/>
    <s v="CRMO NC180"/>
    <x v="41"/>
    <s v="Trombone Choir"/>
    <n v="0"/>
    <d v="2023-08-28T00:00:00"/>
    <d v="2023-12-16T00:00:00"/>
    <x v="0"/>
    <x v="0"/>
    <s v="S"/>
    <m/>
    <m/>
    <m/>
    <m/>
    <m/>
    <s v="S"/>
    <m/>
    <d v="1899-12-30T03:05:00"/>
    <d v="1899-12-30T03:07:24"/>
    <s v="10:00"/>
    <x v="26"/>
    <s v="13:05"/>
    <n v="1305"/>
    <x v="1"/>
    <s v="Eric Heidner"/>
    <s v="K00100629"/>
    <s v="NP"/>
    <x v="0"/>
    <x v="23"/>
    <x v="11"/>
    <s v="DM"/>
    <s v="DM105"/>
    <x v="3"/>
    <n v="50"/>
    <n v="19"/>
    <d v="1900-02-09T07:53:43"/>
    <s v="C"/>
    <s v="Day"/>
    <s v="Open"/>
  </r>
  <r>
    <n v="202430"/>
    <n v="42632"/>
    <s v="CRMO NC165"/>
    <x v="41"/>
    <s v="Jazz Improv for Older Adults"/>
    <n v="0"/>
    <d v="2023-08-28T00:00:00"/>
    <d v="2023-12-16T00:00:00"/>
    <x v="0"/>
    <x v="1"/>
    <s v="F"/>
    <m/>
    <m/>
    <m/>
    <m/>
    <s v="F"/>
    <m/>
    <m/>
    <d v="1899-12-30T03:15:00"/>
    <d v="1899-12-30T03:17:32"/>
    <s v="9:00"/>
    <x v="25"/>
    <s v="12:15"/>
    <n v="1215"/>
    <x v="1"/>
    <s v="Andrew Martinez"/>
    <s v="K00192977"/>
    <s v="NP"/>
    <x v="0"/>
    <x v="23"/>
    <x v="11"/>
    <s v="DM"/>
    <s v="DM105"/>
    <x v="3"/>
    <n v="50"/>
    <n v="35"/>
    <d v="1900-03-20T05:56:30"/>
    <s v="C"/>
    <s v="Day"/>
    <s v="Open"/>
  </r>
  <r>
    <n v="202430"/>
    <n v="42635"/>
    <s v="CRMO NC150"/>
    <x v="41"/>
    <s v="Beg. Strings for Older Adults"/>
    <n v="0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1"/>
    <s v="Valerie Malvinni"/>
    <s v="K00380433"/>
    <s v="NP"/>
    <x v="0"/>
    <x v="23"/>
    <x v="11"/>
    <s v="DM"/>
    <s v="DM105"/>
    <x v="3"/>
    <n v="50"/>
    <n v="8"/>
    <d v="1900-01-14T01:12:08"/>
    <s v="C"/>
    <s v="Day"/>
    <s v="Open"/>
  </r>
  <r>
    <n v="202430"/>
    <n v="42636"/>
    <s v="CRMO NC174"/>
    <x v="41"/>
    <s v="Chamber Music for Older Adults"/>
    <n v="0"/>
    <d v="2023-08-28T00:00:00"/>
    <d v="2023-12-16T00:00:00"/>
    <x v="0"/>
    <x v="0"/>
    <s v="R"/>
    <m/>
    <m/>
    <m/>
    <s v="R"/>
    <m/>
    <m/>
    <m/>
    <d v="1899-12-30T03:05:00"/>
    <d v="1899-12-30T03:07:24"/>
    <s v="18:00"/>
    <x v="9"/>
    <s v="21:05"/>
    <n v="2105"/>
    <x v="1"/>
    <s v="Valerie Malvinni"/>
    <s v="K00380433"/>
    <s v="NP"/>
    <x v="0"/>
    <x v="23"/>
    <x v="11"/>
    <s v="DM"/>
    <s v="DM105"/>
    <x v="3"/>
    <n v="50"/>
    <n v="19"/>
    <d v="1900-02-09T07:53:43"/>
    <s v="C"/>
    <s v="Evening"/>
    <s v="Open"/>
  </r>
  <r>
    <n v="202430"/>
    <n v="42759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Valerie Malvinni"/>
    <s v="K00380433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1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Stephen Hughes"/>
    <s v="K00703814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2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Andrew Martinez"/>
    <s v="K00192977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3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ill Redman"/>
    <s v="K00100542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4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Andrew Martinez"/>
    <s v="K00192977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5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Nichole Dechaine"/>
    <s v="K00347541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6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Nathan Kreitzer"/>
    <s v="K00101038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7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Joanne Kim"/>
    <s v="K00897400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8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Nichole Dechaine"/>
    <s v="K00347541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69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Nichole Dechaine"/>
    <s v="K00347541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71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Andrew Martinez"/>
    <s v="K00192977"/>
    <s v="NP"/>
    <x v="0"/>
    <x v="23"/>
    <x v="11"/>
    <s v="DM"/>
    <s v="DM105"/>
    <x v="3"/>
    <n v="1"/>
    <n v="1"/>
    <d v="1899-12-30T00:00:00"/>
    <s v="C"/>
    <s v="Day"/>
    <s v="Closed"/>
  </r>
  <r>
    <n v="202430"/>
    <n v="42772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Nathan Kreitzer"/>
    <s v="K00101038"/>
    <s v="NP"/>
    <x v="0"/>
    <x v="23"/>
    <x v="11"/>
    <s v="DM"/>
    <s v="DM105"/>
    <x v="3"/>
    <n v="1"/>
    <n v="1"/>
    <d v="1899-12-30T00:00:00"/>
    <s v="C"/>
    <s v="Day"/>
    <s v="Closed"/>
  </r>
  <r>
    <n v="202430"/>
    <n v="42773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Edward Smith"/>
    <s v="K00764346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74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Nathan Kreitzer"/>
    <s v="K00101038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75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Ralph Lowi"/>
    <s v="K00131176"/>
    <s v="NP"/>
    <x v="0"/>
    <x v="23"/>
    <x v="11"/>
    <s v="DM"/>
    <s v="DM105"/>
    <x v="3"/>
    <n v="1"/>
    <n v="1"/>
    <d v="1899-12-30T00:00:00"/>
    <s v="C"/>
    <s v="Day"/>
    <s v="Closed"/>
  </r>
  <r>
    <n v="202430"/>
    <n v="42776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ill Redman"/>
    <s v="K00100542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77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Nathan Kreitzer"/>
    <s v="K00101038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2778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David Malvinni"/>
    <s v="K00100116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43126"/>
    <s v="MUS 147"/>
    <x v="41"/>
    <s v="Beginning Pop Guitar Styles"/>
    <n v="1"/>
    <d v="2023-08-28T00:00:00"/>
    <d v="2023-12-16T00:00:00"/>
    <x v="0"/>
    <x v="0"/>
    <s v="MW"/>
    <s v="M"/>
    <m/>
    <s v="W"/>
    <m/>
    <m/>
    <m/>
    <m/>
    <d v="1899-12-30T01:20:00"/>
    <d v="1899-12-30T02:42:05"/>
    <s v="14:20"/>
    <x v="13"/>
    <s v="15:40"/>
    <n v="1540"/>
    <x v="1"/>
    <s v="David Malvinni"/>
    <s v="K00100116"/>
    <s v="AD"/>
    <x v="0"/>
    <x v="23"/>
    <x v="11"/>
    <s v="DM"/>
    <s v="DM105"/>
    <x v="3"/>
    <n v="20"/>
    <n v="14"/>
    <d v="1900-01-25T08:06:14"/>
    <s v="C"/>
    <s v="Day"/>
    <s v="Open"/>
  </r>
  <r>
    <n v="202430"/>
    <n v="43627"/>
    <s v="MUS 167C"/>
    <x v="41"/>
    <s v="Beginning Jazz Ensemble C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5:55"/>
    <x v="39"/>
    <s v="17:15"/>
    <n v="1715"/>
    <x v="1"/>
    <s v="Eric Heidner"/>
    <s v="K00100629"/>
    <s v="NP"/>
    <x v="0"/>
    <x v="23"/>
    <x v="11"/>
    <s v="DM"/>
    <s v="DM105"/>
    <x v="3"/>
    <n v="10"/>
    <n v="2"/>
    <d v="1900-01-02T18:18:02"/>
    <s v="C"/>
    <s v="Day"/>
    <s v="Open"/>
  </r>
  <r>
    <n v="202430"/>
    <n v="43628"/>
    <s v="MUS 167C"/>
    <x v="41"/>
    <s v="Beginning Jazz Ensemble C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1"/>
    <s v="Andrew Martinez"/>
    <s v="K00192977"/>
    <s v="NP"/>
    <x v="0"/>
    <x v="23"/>
    <x v="11"/>
    <s v="DM"/>
    <s v="DM105"/>
    <x v="3"/>
    <n v="10"/>
    <n v="3"/>
    <d v="1900-01-04T15:27:03"/>
    <s v="C"/>
    <s v="Day"/>
    <s v="Open"/>
  </r>
  <r>
    <n v="202430"/>
    <n v="43630"/>
    <s v="MUS 168B"/>
    <x v="41"/>
    <s v="Intermediate Jazz Ensemble B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1"/>
    <s v="Andrew Martinez"/>
    <s v="K00192977"/>
    <s v="NP"/>
    <x v="0"/>
    <x v="23"/>
    <x v="11"/>
    <s v="DM"/>
    <s v="DM105"/>
    <x v="3"/>
    <n v="10"/>
    <n v="1"/>
    <d v="1899-12-31T21:09:01"/>
    <s v="C"/>
    <s v="Day"/>
    <s v="Open"/>
  </r>
  <r>
    <n v="202430"/>
    <n v="43631"/>
    <s v="MUS 168C"/>
    <x v="41"/>
    <s v="Intermediate Jazz Ensemble C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5:55"/>
    <x v="39"/>
    <s v="17:15"/>
    <n v="1715"/>
    <x v="1"/>
    <s v="Eric Heidner"/>
    <s v="K00100629"/>
    <s v="NP"/>
    <x v="0"/>
    <x v="23"/>
    <x v="11"/>
    <s v="DM"/>
    <s v="DM105"/>
    <x v="3"/>
    <n v="10"/>
    <n v="1"/>
    <d v="1899-12-31T21:09:01"/>
    <s v="C"/>
    <s v="Day"/>
    <s v="Open"/>
  </r>
  <r>
    <n v="202430"/>
    <n v="43906"/>
    <s v="MUS 168"/>
    <x v="41"/>
    <s v="Intermediate Jazz Ensemble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1"/>
    <s v="Andrew Martinez"/>
    <s v="K00192977"/>
    <s v="NP"/>
    <x v="0"/>
    <x v="23"/>
    <x v="11"/>
    <s v="DM"/>
    <s v="DM105"/>
    <x v="3"/>
    <n v="10"/>
    <n v="1"/>
    <d v="1899-12-31T21:09:01"/>
    <s v="C"/>
    <s v="Day"/>
    <s v="Open"/>
  </r>
  <r>
    <n v="202430"/>
    <n v="43907"/>
    <s v="MUS 168B"/>
    <x v="41"/>
    <s v="Intermediate Jazz Ensemble B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5:55"/>
    <x v="39"/>
    <s v="17:15"/>
    <n v="1715"/>
    <x v="1"/>
    <s v="Eric Heidner"/>
    <s v="K00100629"/>
    <s v="NP"/>
    <x v="0"/>
    <x v="23"/>
    <x v="11"/>
    <s v="DM"/>
    <s v="DM105"/>
    <x v="3"/>
    <n v="10"/>
    <n v="2"/>
    <d v="1900-01-02T18:18:02"/>
    <s v="C"/>
    <s v="Day"/>
    <s v="Open"/>
  </r>
  <r>
    <n v="202430"/>
    <n v="43908"/>
    <s v="MUS 170C"/>
    <x v="41"/>
    <s v="Symphony Orchestra C"/>
    <n v="1"/>
    <d v="2023-08-28T00:00:00"/>
    <d v="2023-12-16T00:00:00"/>
    <x v="0"/>
    <x v="1"/>
    <s v="T"/>
    <m/>
    <s v="T"/>
    <m/>
    <m/>
    <m/>
    <m/>
    <m/>
    <d v="1899-12-30T03:00:00"/>
    <d v="1899-12-30T03:02:20"/>
    <s v="19:00"/>
    <x v="40"/>
    <s v="22:00"/>
    <n v="2200"/>
    <x v="1"/>
    <s v="Valerie Malvinni"/>
    <s v="K00380433"/>
    <s v="NP"/>
    <x v="0"/>
    <x v="23"/>
    <x v="11"/>
    <s v="DM"/>
    <s v="DM105"/>
    <x v="3"/>
    <n v="10"/>
    <n v="3"/>
    <d v="1900-01-05T08:22:56"/>
    <s v="C"/>
    <s v="Evening"/>
    <s v="Open"/>
  </r>
  <r>
    <n v="202430"/>
    <n v="43911"/>
    <s v="MUS 176B"/>
    <x v="41"/>
    <s v="Concert Band B"/>
    <n v="1"/>
    <d v="2023-08-28T00:00:00"/>
    <d v="2023-12-16T00:00:00"/>
    <x v="0"/>
    <x v="1"/>
    <s v="W"/>
    <m/>
    <m/>
    <s v="W"/>
    <m/>
    <m/>
    <m/>
    <m/>
    <d v="1899-12-30T03:00:00"/>
    <d v="1899-12-30T03:02:20"/>
    <s v="19:00"/>
    <x v="40"/>
    <s v="22:00"/>
    <n v="2200"/>
    <x v="1"/>
    <s v="Eric Heidner"/>
    <s v="K00100629"/>
    <s v="NP"/>
    <x v="0"/>
    <x v="23"/>
    <x v="11"/>
    <s v="DM"/>
    <s v="DM105"/>
    <x v="3"/>
    <n v="10"/>
    <n v="4"/>
    <d v="1900-01-07T11:10:35"/>
    <s v="C"/>
    <s v="Evening"/>
    <s v="Open"/>
  </r>
  <r>
    <n v="202430"/>
    <n v="44687"/>
    <s v="MUS 178"/>
    <x v="41"/>
    <s v="Wind Ensemble"/>
    <n v="1"/>
    <d v="2023-08-28T00:00:00"/>
    <d v="2023-12-16T00:00:00"/>
    <x v="0"/>
    <x v="1"/>
    <s v="W"/>
    <m/>
    <m/>
    <s v="W"/>
    <m/>
    <m/>
    <m/>
    <m/>
    <d v="1899-12-30T03:05:00"/>
    <d v="1899-12-30T03:07:24"/>
    <s v="19:00"/>
    <x v="40"/>
    <s v="22:05"/>
    <n v="2205"/>
    <x v="1"/>
    <s v="Eric Heidner"/>
    <s v="K00100629"/>
    <s v="NP"/>
    <x v="0"/>
    <x v="23"/>
    <x v="11"/>
    <s v="DM"/>
    <s v="DM105"/>
    <x v="3"/>
    <n v="10"/>
    <n v="1"/>
    <d v="1900-01-01T04:12:18"/>
    <s v="C"/>
    <s v="Evening"/>
    <s v="Open"/>
  </r>
  <r>
    <n v="202430"/>
    <n v="44688"/>
    <s v="MUS 168D"/>
    <x v="41"/>
    <s v="Intermediate Jazz Ensemble D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5:55"/>
    <x v="39"/>
    <s v="17:15"/>
    <n v="1715"/>
    <x v="1"/>
    <s v="Eric Heidner"/>
    <s v="K00100629"/>
    <s v="NP"/>
    <x v="0"/>
    <x v="23"/>
    <x v="11"/>
    <s v="DM"/>
    <s v="DM105"/>
    <x v="3"/>
    <n v="10"/>
    <n v="2"/>
    <d v="1900-01-02T18:18:02"/>
    <s v="C"/>
    <s v="Day"/>
    <s v="Open"/>
  </r>
  <r>
    <n v="202430"/>
    <n v="44788"/>
    <s v="MUS 168C"/>
    <x v="41"/>
    <s v="Intermediate Jazz Ensemble C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1"/>
    <s v="Andrew Martinez"/>
    <s v="K00192977"/>
    <s v="NP"/>
    <x v="0"/>
    <x v="23"/>
    <x v="11"/>
    <s v="DM"/>
    <s v="DM105"/>
    <x v="3"/>
    <n v="10"/>
    <n v="4"/>
    <d v="1900-01-06T12:36:04"/>
    <s v="C"/>
    <s v="Day"/>
    <s v="Open"/>
  </r>
  <r>
    <n v="202430"/>
    <n v="44791"/>
    <s v="MUS 169"/>
    <x v="41"/>
    <s v="Advanced Jazz Ensemble"/>
    <n v="1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1"/>
    <s v="Andrew Martinez"/>
    <s v="K00192977"/>
    <s v="NP"/>
    <x v="0"/>
    <x v="23"/>
    <x v="11"/>
    <s v="DM"/>
    <s v="DM105"/>
    <x v="3"/>
    <n v="10"/>
    <n v="1"/>
    <d v="1899-12-31T21:09:01"/>
    <s v="C"/>
    <s v="Day"/>
    <s v="Open"/>
  </r>
  <r>
    <n v="202430"/>
    <n v="44803"/>
    <s v="MUS 185"/>
    <x v="41"/>
    <s v="Applied Music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Edward Smith"/>
    <s v="K00764346"/>
    <s v="NP"/>
    <x v="0"/>
    <x v="23"/>
    <x v="11"/>
    <s v="DM"/>
    <s v="DM105"/>
    <x v="3"/>
    <n v="1"/>
    <n v="1"/>
    <d v="1899-12-30T00:00:00"/>
    <s v="C"/>
    <s v="Session Status Unknown"/>
    <s v="Closed"/>
  </r>
  <r>
    <n v="202430"/>
    <n v="31255"/>
    <s v="MUS 120A"/>
    <x v="42"/>
    <s v="Sound Recording &amp; Elect Music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5:55"/>
    <x v="39"/>
    <s v="17:15"/>
    <n v="1715"/>
    <x v="0"/>
    <s v="Adam Camardella"/>
    <s v="K00310506"/>
    <s v="AD"/>
    <x v="0"/>
    <x v="24"/>
    <x v="11"/>
    <s v="DM"/>
    <s v="DM108"/>
    <x v="3"/>
    <n v="25"/>
    <n v="19"/>
    <d v="1900-02-03T17:51:19"/>
    <s v="C"/>
    <s v="Day"/>
    <s v="Open"/>
  </r>
  <r>
    <n v="202430"/>
    <n v="31305"/>
    <s v="MUS 202A"/>
    <x v="41"/>
    <s v="Intermediate Musicianship"/>
    <n v="2.5"/>
    <d v="2023-08-28T00:00:00"/>
    <d v="2023-12-16T00:00:00"/>
    <x v="0"/>
    <x v="0"/>
    <s v="TR"/>
    <m/>
    <s v="T"/>
    <m/>
    <s v="R"/>
    <m/>
    <m/>
    <m/>
    <d v="1899-12-30T01:05:00"/>
    <d v="1899-12-30T02:11:41"/>
    <s v="11:10"/>
    <x v="10"/>
    <s v="12:15"/>
    <n v="1215"/>
    <x v="0"/>
    <s v="John Clark"/>
    <s v="K00100796"/>
    <s v="FS"/>
    <x v="0"/>
    <x v="24"/>
    <x v="11"/>
    <s v="DM"/>
    <s v="DM108"/>
    <x v="3"/>
    <n v="20"/>
    <n v="10"/>
    <d v="1900-01-14T06:50:46"/>
    <s v="C"/>
    <s v="Day"/>
    <s v="Open"/>
  </r>
  <r>
    <n v="202430"/>
    <n v="44658"/>
    <s v="MUS 120A"/>
    <x v="42"/>
    <s v="Sound Recording &amp; Elect Music"/>
    <n v="3"/>
    <d v="2023-08-28T00:00:00"/>
    <d v="2023-12-16T00:00:00"/>
    <x v="0"/>
    <x v="0"/>
    <s v="M"/>
    <s v="M"/>
    <m/>
    <m/>
    <m/>
    <m/>
    <m/>
    <m/>
    <d v="1899-12-30T03:00:00"/>
    <d v="1899-12-30T03:02:20"/>
    <s v="18:00"/>
    <x v="9"/>
    <s v="21:00"/>
    <n v="2100"/>
    <x v="0"/>
    <s v="Adam Camardella"/>
    <s v="K00310506"/>
    <s v="AD"/>
    <x v="0"/>
    <x v="24"/>
    <x v="11"/>
    <s v="DM"/>
    <s v="DM108"/>
    <x v="3"/>
    <n v="25"/>
    <n v="19"/>
    <d v="1900-02-08T05:05:14"/>
    <s v="C"/>
    <s v="Evening"/>
    <s v="Open"/>
  </r>
  <r>
    <n v="202430"/>
    <n v="31261"/>
    <s v="MUS 140A"/>
    <x v="41"/>
    <s v="Beginning Piano"/>
    <n v="1"/>
    <d v="2023-08-28T00:00:00"/>
    <d v="2023-12-16T00:00:00"/>
    <x v="0"/>
    <x v="0"/>
    <s v="MW"/>
    <s v="M"/>
    <m/>
    <s v="W"/>
    <m/>
    <m/>
    <m/>
    <m/>
    <d v="1899-12-30T01:15:00"/>
    <d v="1899-12-30T02:31:57"/>
    <s v="9:35"/>
    <x v="12"/>
    <s v="10:50"/>
    <n v="1050"/>
    <x v="1"/>
    <s v="John Douglas"/>
    <s v="K00395898"/>
    <s v="AD"/>
    <x v="0"/>
    <x v="25"/>
    <x v="11"/>
    <s v="DM"/>
    <s v="DM109"/>
    <x v="3"/>
    <n v="17"/>
    <n v="14"/>
    <d v="1900-01-23T16:35:51"/>
    <s v="C"/>
    <s v="Day"/>
    <s v="Open"/>
  </r>
  <r>
    <n v="202430"/>
    <n v="31306"/>
    <s v="MUS 204A"/>
    <x v="41"/>
    <s v="Intermediate Theor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John Clark"/>
    <s v="K00100796"/>
    <s v="FS"/>
    <x v="0"/>
    <x v="25"/>
    <x v="11"/>
    <s v="DM"/>
    <s v="DM109"/>
    <x v="3"/>
    <n v="20"/>
    <n v="10"/>
    <d v="1900-01-17T19:30:10"/>
    <s v="C"/>
    <s v="Day"/>
    <s v="Open"/>
  </r>
  <r>
    <n v="202430"/>
    <n v="44635"/>
    <s v="MUS 140A"/>
    <x v="41"/>
    <s v="Beginning Piano"/>
    <n v="1"/>
    <d v="2023-08-28T00:00:00"/>
    <d v="2023-12-16T00:00:00"/>
    <x v="0"/>
    <x v="0"/>
    <s v="TR"/>
    <m/>
    <s v="T"/>
    <m/>
    <s v="R"/>
    <m/>
    <m/>
    <m/>
    <d v="1899-12-30T01:15:00"/>
    <d v="1899-12-30T02:31:57"/>
    <s v="11:10"/>
    <x v="10"/>
    <s v="12:25"/>
    <n v="1225"/>
    <x v="1"/>
    <s v="John Douglas"/>
    <s v="K00395898"/>
    <s v="AD"/>
    <x v="0"/>
    <x v="25"/>
    <x v="11"/>
    <s v="DM"/>
    <s v="DM109"/>
    <x v="3"/>
    <n v="17"/>
    <n v="13"/>
    <d v="1900-01-21T22:16:08"/>
    <s v="C"/>
    <s v="Day"/>
    <s v="Open"/>
  </r>
  <r>
    <n v="202430"/>
    <n v="44636"/>
    <s v="MUS 140B"/>
    <x v="41"/>
    <s v="Beginning Piano"/>
    <n v="1"/>
    <d v="2023-08-28T00:00:00"/>
    <d v="2023-12-16T00:00:00"/>
    <x v="0"/>
    <x v="0"/>
    <s v="TR"/>
    <m/>
    <s v="T"/>
    <m/>
    <s v="R"/>
    <m/>
    <m/>
    <m/>
    <d v="1899-12-30T01:15:00"/>
    <d v="1899-12-30T02:31:57"/>
    <s v="14:20"/>
    <x v="13"/>
    <s v="15:35"/>
    <n v="1535"/>
    <x v="1"/>
    <s v="John Douglas"/>
    <s v="K00395898"/>
    <s v="NP"/>
    <x v="0"/>
    <x v="25"/>
    <x v="11"/>
    <s v="DM"/>
    <s v="DM109"/>
    <x v="3"/>
    <n v="0"/>
    <n v="13"/>
    <d v="1900-01-21T22:16:08"/>
    <s v="C"/>
    <s v="Day"/>
    <s v="Closed"/>
  </r>
  <r>
    <n v="202430"/>
    <n v="31237"/>
    <s v="MUS 100"/>
    <x v="41"/>
    <s v="Fund Of Music Technique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4:20"/>
    <x v="13"/>
    <s v="15:40"/>
    <n v="1540"/>
    <x v="0"/>
    <s v="Eric Heidner"/>
    <s v="K00100629"/>
    <s v="FS"/>
    <x v="0"/>
    <x v="26"/>
    <x v="11"/>
    <s v="DM"/>
    <s v="DM110"/>
    <x v="1"/>
    <n v="20"/>
    <n v="19"/>
    <d v="1900-02-03T17:51:19"/>
    <s v="C"/>
    <s v="Day"/>
    <s v="Open"/>
  </r>
  <r>
    <n v="202430"/>
    <n v="31244"/>
    <s v="MUS 110"/>
    <x v="41"/>
    <s v="Music Appreci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Eric Heidner"/>
    <s v="K00100629"/>
    <s v="FS"/>
    <x v="0"/>
    <x v="26"/>
    <x v="11"/>
    <s v="DM"/>
    <s v="DM110"/>
    <x v="1"/>
    <n v="20"/>
    <n v="18"/>
    <d v="1900-02-01T20:42:18"/>
    <s v="C"/>
    <s v="Day"/>
    <s v="Open"/>
  </r>
  <r>
    <n v="202430"/>
    <n v="31246"/>
    <s v="MUS 110"/>
    <x v="41"/>
    <s v="Music Appreciatio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Eric Heidner"/>
    <s v="K00100629"/>
    <s v="FS"/>
    <x v="0"/>
    <x v="26"/>
    <x v="11"/>
    <s v="DM"/>
    <s v="DM110"/>
    <x v="1"/>
    <n v="20"/>
    <n v="13"/>
    <d v="1900-01-23T10:57:13"/>
    <s v="C"/>
    <s v="Day"/>
    <s v="Open"/>
  </r>
  <r>
    <n v="202430"/>
    <n v="31247"/>
    <s v="MUS 110"/>
    <x v="41"/>
    <s v="Music Appreciatio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Valerie Malvinni"/>
    <s v="K00380433"/>
    <s v="AD"/>
    <x v="0"/>
    <x v="26"/>
    <x v="11"/>
    <s v="DM"/>
    <s v="DM110"/>
    <x v="1"/>
    <n v="20"/>
    <n v="18"/>
    <d v="1900-02-01T20:42:18"/>
    <s v="C"/>
    <s v="Day"/>
    <s v="Open"/>
  </r>
  <r>
    <n v="202430"/>
    <n v="31768"/>
    <s v="TA 151"/>
    <x v="43"/>
    <s v="Theatre Production I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mela Shaw"/>
    <s v="K00169530"/>
    <s v="NP"/>
    <x v="0"/>
    <x v="27"/>
    <x v="11"/>
    <s v="DM"/>
    <s v="DM126"/>
    <x v="3"/>
    <n v="0"/>
    <n v="1"/>
    <d v="1899-12-30T00:00:00"/>
    <s v="OE"/>
    <s v="Session Status Unknown"/>
    <s v="Closed"/>
  </r>
  <r>
    <n v="202430"/>
    <n v="31780"/>
    <s v="TA 153"/>
    <x v="43"/>
    <s v="Theatre Production III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mela Shaw"/>
    <s v="K00169530"/>
    <s v="NP"/>
    <x v="0"/>
    <x v="27"/>
    <x v="11"/>
    <s v="DM"/>
    <s v="DM126"/>
    <x v="3"/>
    <n v="0"/>
    <n v="4"/>
    <d v="1899-12-30T00:00:00"/>
    <s v="OE"/>
    <s v="Session Status Unknown"/>
    <s v="Closed"/>
  </r>
  <r>
    <n v="202430"/>
    <n v="42299"/>
    <s v="TA 131"/>
    <x v="43"/>
    <s v="Costume Technology"/>
    <n v="3"/>
    <d v="2023-09-11T00:00:00"/>
    <d v="2023-12-16T00:00:00"/>
    <x v="7"/>
    <x v="0"/>
    <s v="MW"/>
    <s v="M"/>
    <m/>
    <s v="W"/>
    <m/>
    <m/>
    <m/>
    <m/>
    <d v="1899-12-30T01:10:00"/>
    <d v="1899-12-30T02:04:51"/>
    <s v="9:15"/>
    <x v="34"/>
    <s v="10:25"/>
    <n v="1025"/>
    <x v="1"/>
    <s v="Pamela Shaw"/>
    <s v="K00169530"/>
    <s v="FS"/>
    <x v="0"/>
    <x v="28"/>
    <x v="11"/>
    <s v="DM"/>
    <s v="DM130"/>
    <x v="3"/>
    <n v="20"/>
    <n v="14"/>
    <d v="1900-01-16T20:38:47"/>
    <s v="C"/>
    <s v="Day"/>
    <s v="Open"/>
  </r>
  <r>
    <n v="202430"/>
    <n v="42299"/>
    <s v="TA 131"/>
    <x v="43"/>
    <s v="Costume Technology"/>
    <n v="3"/>
    <d v="2023-09-11T00:00:00"/>
    <d v="2023-12-16T00:00:00"/>
    <x v="7"/>
    <x v="0"/>
    <s v="MW"/>
    <s v="M"/>
    <m/>
    <s v="W"/>
    <m/>
    <m/>
    <m/>
    <m/>
    <d v="1899-12-30T01:30:00"/>
    <d v="1899-12-30T02:40:31"/>
    <s v="10:30"/>
    <x v="8"/>
    <s v="12:00"/>
    <n v="1200"/>
    <x v="1"/>
    <s v="Pamela Shaw"/>
    <s v="K00169530"/>
    <s v="FS"/>
    <x v="0"/>
    <x v="28"/>
    <x v="11"/>
    <s v="DM"/>
    <s v="DM130"/>
    <x v="3"/>
    <n v="20"/>
    <n v="14"/>
    <d v="1900-01-21T23:07:01"/>
    <s v="C"/>
    <s v="Day"/>
    <s v="Open"/>
  </r>
  <r>
    <n v="202430"/>
    <n v="44466"/>
    <s v="TA 134"/>
    <x v="44"/>
    <s v="Costume Design"/>
    <n v="3"/>
    <d v="2023-08-28T00:00:00"/>
    <d v="2023-12-16T00:00:00"/>
    <x v="0"/>
    <x v="0"/>
    <s v="MW"/>
    <s v="M"/>
    <m/>
    <s v="W"/>
    <m/>
    <m/>
    <m/>
    <m/>
    <d v="1899-12-30T01:00:00"/>
    <d v="1899-12-30T02:01:34"/>
    <s v="12:45"/>
    <x v="11"/>
    <s v="13:45"/>
    <n v="1345"/>
    <x v="0"/>
    <s v="Pamela Shaw"/>
    <s v="K00169530"/>
    <s v="DO"/>
    <x v="0"/>
    <x v="28"/>
    <x v="11"/>
    <s v="DM"/>
    <s v="DM130"/>
    <x v="3"/>
    <n v="25"/>
    <n v="9"/>
    <d v="1900-01-11T16:45:52"/>
    <s v="C"/>
    <s v="Day"/>
    <s v="Open"/>
  </r>
  <r>
    <n v="202430"/>
    <n v="44466"/>
    <s v="TA 134"/>
    <x v="44"/>
    <s v="Costume Design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13:50"/>
    <x v="43"/>
    <s v="15:05"/>
    <n v="1505"/>
    <x v="0"/>
    <s v="Pamela Shaw"/>
    <s v="K00169530"/>
    <s v="FS"/>
    <x v="0"/>
    <x v="28"/>
    <x v="11"/>
    <s v="DM"/>
    <s v="DM130"/>
    <x v="3"/>
    <n v="25"/>
    <n v="9"/>
    <d v="1900-01-14T20:57:20"/>
    <s v="C"/>
    <s v="Day"/>
    <s v="Open"/>
  </r>
  <r>
    <n v="202430"/>
    <n v="44472"/>
    <s v="TA 153"/>
    <x v="43"/>
    <s v="Theatre Production III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tricia Frank"/>
    <s v="K00100174"/>
    <s v="NP"/>
    <x v="0"/>
    <x v="28"/>
    <x v="11"/>
    <s v="DM"/>
    <s v="DM130"/>
    <x v="3"/>
    <n v="0"/>
    <n v="2"/>
    <d v="1899-12-30T00:00:00"/>
    <s v="C"/>
    <s v="Session Status Unknown"/>
    <s v="Closed"/>
  </r>
  <r>
    <n v="202430"/>
    <n v="31737"/>
    <s v="TA 103"/>
    <x v="43"/>
    <s v="Theatre Appreci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Patricia Frank"/>
    <s v="K00100174"/>
    <s v="DO"/>
    <x v="0"/>
    <x v="29"/>
    <x v="11"/>
    <s v="DM"/>
    <s v="DM134"/>
    <x v="5"/>
    <n v="45"/>
    <n v="23"/>
    <d v="1900-02-11T06:27:23"/>
    <s v="C"/>
    <s v="Day"/>
    <s v="Open"/>
  </r>
  <r>
    <n v="202430"/>
    <n v="33769"/>
    <s v="TA 120"/>
    <x v="44"/>
    <s v="Understanding Scenography"/>
    <n v="3"/>
    <d v="2023-09-11T00:00:00"/>
    <d v="2023-12-16T00:00:00"/>
    <x v="7"/>
    <x v="0"/>
    <s v="TR"/>
    <m/>
    <s v="T"/>
    <m/>
    <s v="R"/>
    <m/>
    <m/>
    <m/>
    <d v="1899-12-30T01:45:00"/>
    <d v="1899-12-30T03:07:16"/>
    <s v="13:10"/>
    <x v="44"/>
    <s v="14:55"/>
    <n v="1455"/>
    <x v="0"/>
    <s v="Patricia Frank"/>
    <s v="K00100174"/>
    <s v="DO"/>
    <x v="0"/>
    <x v="29"/>
    <x v="11"/>
    <s v="DM"/>
    <s v="DM134"/>
    <x v="5"/>
    <n v="25"/>
    <n v="17"/>
    <d v="1900-01-31T12:44:56"/>
    <s v="C"/>
    <s v="Day"/>
    <s v="Open"/>
  </r>
  <r>
    <n v="202430"/>
    <n v="43090"/>
    <s v="TA 121"/>
    <x v="44"/>
    <s v="Introduction to Stagecraft"/>
    <n v="3"/>
    <d v="2023-09-11T00:00:00"/>
    <d v="2023-12-16T00:00:00"/>
    <x v="7"/>
    <x v="0"/>
    <s v="TR"/>
    <m/>
    <s v="T"/>
    <m/>
    <s v="R"/>
    <m/>
    <m/>
    <m/>
    <d v="1899-12-30T01:45:00"/>
    <d v="1899-12-30T03:07:16"/>
    <s v="11:10"/>
    <x v="10"/>
    <s v="12:55"/>
    <n v="1255"/>
    <x v="0"/>
    <s v="Ben Crop"/>
    <s v="K00445559"/>
    <s v="AD"/>
    <x v="0"/>
    <x v="29"/>
    <x v="11"/>
    <s v="DM"/>
    <s v="DM134"/>
    <x v="5"/>
    <n v="20"/>
    <n v="16"/>
    <d v="1900-01-29T14:49:21"/>
    <s v="C"/>
    <s v="Day"/>
    <s v="Open"/>
  </r>
  <r>
    <n v="202430"/>
    <n v="44464"/>
    <s v="TA 107"/>
    <x v="43"/>
    <s v="Dev Of Drama:Greek-Renaissanc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Patricia Frank"/>
    <s v="K00100174"/>
    <s v="FS"/>
    <x v="0"/>
    <x v="29"/>
    <x v="11"/>
    <s v="DM"/>
    <s v="DM134"/>
    <x v="5"/>
    <n v="35"/>
    <n v="10"/>
    <d v="1900-01-17T19:30:10"/>
    <s v="C"/>
    <s v="Day"/>
    <s v="Open"/>
  </r>
  <r>
    <n v="202430"/>
    <n v="31742"/>
    <s v="TA 111"/>
    <x v="43"/>
    <s v="Beginning Acting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Margaret Mixsell"/>
    <s v="K00101166"/>
    <s v="AD"/>
    <x v="0"/>
    <x v="30"/>
    <x v="11"/>
    <s v="DM"/>
    <s v="DM139"/>
    <x v="6"/>
    <n v="25"/>
    <n v="27"/>
    <d v="1900-02-18T19:03:27"/>
    <s v="C"/>
    <s v="Day"/>
    <s v="Closed"/>
  </r>
  <r>
    <n v="202430"/>
    <n v="36768"/>
    <s v="TA 111"/>
    <x v="43"/>
    <s v="Beginning Acting"/>
    <n v="3"/>
    <d v="2023-09-11T00:00:00"/>
    <d v="2023-12-16T00:00:00"/>
    <x v="7"/>
    <x v="0"/>
    <s v="TR"/>
    <m/>
    <s v="T"/>
    <m/>
    <s v="R"/>
    <m/>
    <m/>
    <m/>
    <d v="1899-12-30T01:40:00"/>
    <d v="1899-12-30T02:58:21"/>
    <s v="11:10"/>
    <x v="10"/>
    <s v="12:50"/>
    <n v="1250"/>
    <x v="0"/>
    <s v="Katherine Laris"/>
    <s v="K00100888"/>
    <s v="FS"/>
    <x v="0"/>
    <x v="30"/>
    <x v="11"/>
    <s v="DM"/>
    <s v="DM139"/>
    <x v="6"/>
    <n v="25"/>
    <n v="19"/>
    <d v="1900-02-02T15:02:57"/>
    <s v="C"/>
    <s v="Day"/>
    <s v="Open"/>
  </r>
  <r>
    <n v="202430"/>
    <n v="38921"/>
    <s v="TA 250"/>
    <x v="43"/>
    <s v="Advanced Theatre Performance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Sara Rademacher"/>
    <s v="K00372781"/>
    <s v="NP"/>
    <x v="0"/>
    <x v="30"/>
    <x v="11"/>
    <s v="DM"/>
    <s v="DM139"/>
    <x v="6"/>
    <n v="0"/>
    <n v="2"/>
    <d v="1899-12-30T00:00:00"/>
    <s v="OE"/>
    <s v="Session Status Unknown"/>
    <s v="Closed"/>
  </r>
  <r>
    <n v="202430"/>
    <n v="42295"/>
    <s v="TA 111"/>
    <x v="43"/>
    <s v="Beginning Acting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Margaret Mixsell"/>
    <s v="K00101166"/>
    <s v="AD"/>
    <x v="0"/>
    <x v="30"/>
    <x v="11"/>
    <s v="DM"/>
    <s v="DM139"/>
    <x v="6"/>
    <n v="25"/>
    <n v="11"/>
    <d v="1900-01-19T16:39:11"/>
    <s v="C"/>
    <s v="Day"/>
    <s v="Open"/>
  </r>
  <r>
    <n v="202430"/>
    <n v="44470"/>
    <s v="TA 151"/>
    <x v="43"/>
    <s v="Theatre Production I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tricia Frank"/>
    <s v="K00100174"/>
    <s v="NP"/>
    <x v="0"/>
    <x v="30"/>
    <x v="11"/>
    <s v="DM"/>
    <s v="DM139"/>
    <x v="6"/>
    <n v="0"/>
    <n v="6"/>
    <d v="1899-12-30T00:00:00"/>
    <s v="C"/>
    <s v="Session Status Unknown"/>
    <s v="Closed"/>
  </r>
  <r>
    <n v="202430"/>
    <n v="44471"/>
    <s v="TA 152"/>
    <x v="43"/>
    <s v="Theatre Production II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mela Shaw"/>
    <s v="K00169530"/>
    <s v="NP"/>
    <x v="0"/>
    <x v="30"/>
    <x v="11"/>
    <s v="DM"/>
    <s v="DM139"/>
    <x v="6"/>
    <n v="0"/>
    <n v="0"/>
    <d v="1899-12-30T00:00:00"/>
    <s v="C"/>
    <s v="Session Status Unknown"/>
    <s v="Closed"/>
  </r>
  <r>
    <n v="202430"/>
    <n v="44726"/>
    <s v="TA 144"/>
    <x v="43"/>
    <s v="Theatre Workshop IV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Sara Rademacher"/>
    <s v="K00372781"/>
    <s v="NP"/>
    <x v="0"/>
    <x v="30"/>
    <x v="11"/>
    <s v="DM"/>
    <s v="DM139"/>
    <x v="6"/>
    <n v="0"/>
    <n v="10"/>
    <d v="1899-12-30T00:00:00"/>
    <s v="OE"/>
    <s v="Session Status Unknown"/>
    <s v="Closed"/>
  </r>
  <r>
    <n v="202430"/>
    <n v="31771"/>
    <s v="TA 152"/>
    <x v="43"/>
    <s v="Theatre Production II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tricia Frank"/>
    <s v="K00100174"/>
    <s v="NP"/>
    <x v="0"/>
    <x v="31"/>
    <x v="11"/>
    <s v="DM"/>
    <s v="DM145"/>
    <x v="7"/>
    <n v="0"/>
    <n v="1"/>
    <d v="1899-12-30T00:00:00"/>
    <s v="OE"/>
    <s v="Session Status Unknown"/>
    <s v="Closed"/>
  </r>
  <r>
    <n v="202430"/>
    <n v="31746"/>
    <s v="TA 112"/>
    <x v="43"/>
    <s v="Intermediate Acting A"/>
    <n v="3"/>
    <d v="2023-08-28T00:00:00"/>
    <d v="2023-12-16T00:00:00"/>
    <x v="0"/>
    <x v="0"/>
    <s v="MW"/>
    <s v="M"/>
    <m/>
    <s v="W"/>
    <m/>
    <m/>
    <m/>
    <m/>
    <d v="1899-12-30T01:00:00"/>
    <d v="1899-12-30T02:01:34"/>
    <s v="11:10"/>
    <x v="10"/>
    <s v="12:10"/>
    <n v="1210"/>
    <x v="0"/>
    <s v="Katherine Laris"/>
    <s v="K00100888"/>
    <s v="FS"/>
    <x v="0"/>
    <x v="32"/>
    <x v="11"/>
    <s v="DM"/>
    <s v="DM155"/>
    <x v="3"/>
    <n v="25"/>
    <n v="16"/>
    <d v="1900-01-21T13:48:12"/>
    <s v="C"/>
    <s v="Day"/>
    <s v="Open"/>
  </r>
  <r>
    <n v="202430"/>
    <n v="31746"/>
    <s v="TA 112"/>
    <x v="43"/>
    <s v="Intermediate Acting A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12:15"/>
    <x v="45"/>
    <s v="13:30"/>
    <n v="1330"/>
    <x v="0"/>
    <s v="Katherine Laris"/>
    <s v="K00100888"/>
    <s v="FS"/>
    <x v="0"/>
    <x v="32"/>
    <x v="11"/>
    <s v="DM"/>
    <s v="DM155"/>
    <x v="3"/>
    <n v="25"/>
    <n v="16"/>
    <d v="1900-01-27T05:15:15"/>
    <s v="C"/>
    <s v="Day"/>
    <s v="Open"/>
  </r>
  <r>
    <n v="202430"/>
    <n v="43111"/>
    <s v="TA 218"/>
    <x v="43"/>
    <s v="Acting for the Camera"/>
    <n v="3"/>
    <d v="2023-08-28T00:00:00"/>
    <d v="2023-12-16T00:00:00"/>
    <x v="0"/>
    <x v="0"/>
    <s v="MW"/>
    <s v="M"/>
    <m/>
    <s v="W"/>
    <m/>
    <m/>
    <m/>
    <m/>
    <d v="1899-12-30T01:00:00"/>
    <d v="1899-12-30T02:01:34"/>
    <s v="16:00"/>
    <x v="46"/>
    <s v="17:00"/>
    <n v="1700"/>
    <x v="1"/>
    <s v="Matthew Talbott"/>
    <s v="K00179751"/>
    <s v="AD"/>
    <x v="0"/>
    <x v="32"/>
    <x v="11"/>
    <s v="DM"/>
    <s v="DM155"/>
    <x v="3"/>
    <n v="25"/>
    <n v="24"/>
    <d v="1900-02-01T20:42:18"/>
    <s v="C"/>
    <s v="Day"/>
    <s v="Open"/>
  </r>
  <r>
    <n v="202430"/>
    <n v="43111"/>
    <s v="TA 218"/>
    <x v="43"/>
    <s v="Acting for the Camera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17:05"/>
    <x v="47"/>
    <s v="18:20"/>
    <n v="1820"/>
    <x v="1"/>
    <s v="Matthew Talbott"/>
    <s v="K00179751"/>
    <s v="AD"/>
    <x v="0"/>
    <x v="32"/>
    <x v="11"/>
    <s v="DM"/>
    <s v="DM155"/>
    <x v="3"/>
    <n v="25"/>
    <n v="24"/>
    <d v="1900-02-10T07:52:53"/>
    <s v="C"/>
    <s v="Day"/>
    <s v="Open"/>
  </r>
  <r>
    <n v="202430"/>
    <n v="35414"/>
    <s v="ERTH 299"/>
    <x v="45"/>
    <s v="Indep Study In Earth Science"/>
    <n v="1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5"/>
    <s v="Stephanie Mendes"/>
    <s v="K00551929"/>
    <s v="NP"/>
    <x v="1"/>
    <x v="33"/>
    <x v="12"/>
    <s v="EBS"/>
    <s v="EBS"/>
    <x v="0"/>
    <n v="0"/>
    <n v="2"/>
    <d v="1899-12-30T00:00:00"/>
    <n v="40"/>
    <s v="Session Status Unknown"/>
    <s v="Closed"/>
  </r>
  <r>
    <n v="202430"/>
    <n v="30380"/>
    <s v="ERTH 111"/>
    <x v="45"/>
    <s v="Dynamic Earth Phys-Geolog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Bill Dinklage"/>
    <s v="K00473962"/>
    <s v="FS"/>
    <x v="0"/>
    <x v="34"/>
    <x v="12"/>
    <s v="EBS"/>
    <s v="EBS102"/>
    <x v="1"/>
    <n v="50"/>
    <n v="23"/>
    <d v="1900-02-11T06:27:23"/>
    <s v="C"/>
    <s v="Day"/>
    <s v="Open"/>
  </r>
  <r>
    <n v="202430"/>
    <n v="30395"/>
    <s v="ERTH 141"/>
    <x v="46"/>
    <s v="Physical Geograph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Geordie Armstrong"/>
    <s v="K00292979"/>
    <s v="DO"/>
    <x v="0"/>
    <x v="34"/>
    <x v="12"/>
    <s v="EBS"/>
    <s v="EBS102"/>
    <x v="1"/>
    <n v="60"/>
    <n v="8"/>
    <d v="1900-01-14T01:12:08"/>
    <s v="C"/>
    <s v="Day"/>
    <s v="Open"/>
  </r>
  <r>
    <n v="202430"/>
    <n v="30399"/>
    <s v="ERTH 151"/>
    <x v="47"/>
    <s v="Intro to Physical Oceanograph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Stephanie Mendes"/>
    <s v="K00551929"/>
    <s v="FS"/>
    <x v="0"/>
    <x v="34"/>
    <x v="12"/>
    <s v="EBS"/>
    <s v="EBS102"/>
    <x v="1"/>
    <n v="35"/>
    <n v="22"/>
    <d v="1900-02-09T09:18:22"/>
    <s v="C"/>
    <s v="Day"/>
    <s v="Open"/>
  </r>
  <r>
    <n v="202430"/>
    <n v="31518"/>
    <s v="GEOG 102"/>
    <x v="46"/>
    <s v="Human Geograph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8:00"/>
    <x v="3"/>
    <s v="9:20"/>
    <n v="920"/>
    <x v="0"/>
    <s v="Geordie Armstrong"/>
    <s v="K00292979"/>
    <s v="DO"/>
    <x v="0"/>
    <x v="34"/>
    <x v="12"/>
    <s v="EBS"/>
    <s v="EBS102"/>
    <x v="1"/>
    <n v="50"/>
    <n v="28"/>
    <d v="1900-02-20T16:12:28"/>
    <s v="C"/>
    <s v="Day"/>
    <s v="Open"/>
  </r>
  <r>
    <n v="202430"/>
    <n v="33813"/>
    <s v="ERTH 115"/>
    <x v="45"/>
    <s v="Environmental Geolog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Kristen Sneddon"/>
    <s v="K00280755"/>
    <s v="NP"/>
    <x v="0"/>
    <x v="34"/>
    <x v="12"/>
    <s v="EBS"/>
    <s v="EBS102"/>
    <x v="1"/>
    <n v="65"/>
    <n v="9"/>
    <d v="1900-01-15T22:21:09"/>
    <s v="C"/>
    <s v="Day"/>
    <s v="Open"/>
  </r>
  <r>
    <n v="202430"/>
    <n v="33833"/>
    <s v="GEOG 101"/>
    <x v="46"/>
    <s v="Physical Geography"/>
    <n v="3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Geordie Armstrong"/>
    <s v="K00292979"/>
    <s v="NP"/>
    <x v="0"/>
    <x v="34"/>
    <x v="12"/>
    <s v="EBS"/>
    <s v="EBS102"/>
    <x v="1"/>
    <n v="60"/>
    <n v="50"/>
    <d v="1900-04-03T01:30:50"/>
    <s v="C"/>
    <s v="Day"/>
    <s v="Open"/>
  </r>
  <r>
    <n v="202430"/>
    <n v="34381"/>
    <s v="ENVS 115"/>
    <x v="45"/>
    <s v="Environmental Geology"/>
    <n v="3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0"/>
    <s v="Kristen Sneddon"/>
    <s v="K00280755"/>
    <s v="FS"/>
    <x v="0"/>
    <x v="34"/>
    <x v="12"/>
    <s v="EBS"/>
    <s v="EBS102"/>
    <x v="1"/>
    <n v="65"/>
    <n v="49"/>
    <d v="1900-04-01T04:21:49"/>
    <s v="C"/>
    <s v="Online Classes"/>
    <s v="Open"/>
  </r>
  <r>
    <n v="202430"/>
    <n v="36965"/>
    <s v="GEOG 104"/>
    <x v="46"/>
    <s v="World Regional Geography"/>
    <n v="3"/>
    <d v="2023-08-28T00:00:00"/>
    <d v="2023-12-16T00:00:00"/>
    <x v="0"/>
    <x v="0"/>
    <s v="T"/>
    <m/>
    <s v="T"/>
    <m/>
    <m/>
    <m/>
    <m/>
    <m/>
    <d v="1899-12-30T02:00:00"/>
    <d v="1899-12-30T02:01:34"/>
    <s v="13:00"/>
    <x v="22"/>
    <s v="15:00"/>
    <n v="1500"/>
    <x v="4"/>
    <s v="Geordie Armstrong"/>
    <s v="K00292979"/>
    <s v="FS"/>
    <x v="0"/>
    <x v="34"/>
    <x v="12"/>
    <s v="EBS"/>
    <s v="EBS102"/>
    <x v="1"/>
    <n v="45"/>
    <n v="25"/>
    <d v="1900-02-03T06:34:04"/>
    <s v="CW"/>
    <s v="Hybrid"/>
    <s v="Open"/>
  </r>
  <r>
    <n v="202430"/>
    <n v="37951"/>
    <s v="GEOG 106"/>
    <x v="46"/>
    <s v="Geography Of California"/>
    <n v="3"/>
    <d v="2023-08-28T00:00:00"/>
    <d v="2023-12-16T00:00:00"/>
    <x v="0"/>
    <x v="0"/>
    <s v="R"/>
    <m/>
    <m/>
    <m/>
    <s v="R"/>
    <m/>
    <m/>
    <m/>
    <d v="1899-12-30T02:00:00"/>
    <d v="1899-12-30T02:01:34"/>
    <s v="13:00"/>
    <x v="22"/>
    <s v="15:00"/>
    <n v="1500"/>
    <x v="4"/>
    <s v="Geordie Armstrong"/>
    <s v="K00292979"/>
    <s v="FS"/>
    <x v="0"/>
    <x v="34"/>
    <x v="12"/>
    <s v="EBS"/>
    <s v="EBS102"/>
    <x v="1"/>
    <n v="45"/>
    <n v="24"/>
    <d v="1900-02-01T20:42:18"/>
    <s v="CW"/>
    <s v="Hybrid"/>
    <s v="Open"/>
  </r>
  <r>
    <n v="202430"/>
    <n v="42624"/>
    <s v="ERTH 171"/>
    <x v="46"/>
    <s v="Introduction To GIS &amp; Maps"/>
    <n v="2"/>
    <d v="2023-08-28T00:00:00"/>
    <d v="2023-12-16T00:00:00"/>
    <x v="0"/>
    <x v="0"/>
    <s v="TR"/>
    <m/>
    <s v="T"/>
    <m/>
    <s v="R"/>
    <m/>
    <m/>
    <m/>
    <d v="1899-12-30T01:00:00"/>
    <d v="1899-12-30T02:01:34"/>
    <s v="17:30"/>
    <x v="14"/>
    <s v="18:30"/>
    <n v="1830"/>
    <x v="0"/>
    <s v="Alexander Wrobel"/>
    <s v="K01294122"/>
    <s v="NP"/>
    <x v="0"/>
    <x v="34"/>
    <x v="12"/>
    <s v="EBS"/>
    <s v="EBS102"/>
    <x v="1"/>
    <n v="0"/>
    <n v="0"/>
    <d v="1899-12-30T00:00:00"/>
    <s v="C"/>
    <s v="Day"/>
    <s v="Closed"/>
  </r>
  <r>
    <n v="202430"/>
    <n v="42626"/>
    <s v="GEOG 171"/>
    <x v="46"/>
    <s v="Introduction To Gis &amp; Maps"/>
    <n v="2"/>
    <d v="2023-08-28T00:00:00"/>
    <d v="2023-12-16T00:00:00"/>
    <x v="0"/>
    <x v="1"/>
    <s v="TR"/>
    <m/>
    <s v="T"/>
    <m/>
    <s v="R"/>
    <m/>
    <m/>
    <m/>
    <d v="1899-12-30T01:00:00"/>
    <d v="1899-12-30T02:01:34"/>
    <s v="17:30"/>
    <x v="14"/>
    <s v="18:30"/>
    <n v="1830"/>
    <x v="0"/>
    <s v="Alexander Wrobel"/>
    <s v="K01294122"/>
    <s v="NP"/>
    <x v="0"/>
    <x v="34"/>
    <x v="12"/>
    <s v="EBS"/>
    <s v="EBS102"/>
    <x v="1"/>
    <n v="0"/>
    <n v="0"/>
    <d v="1899-12-30T00:00:00"/>
    <s v="C"/>
    <s v="Day"/>
    <s v="Closed"/>
  </r>
  <r>
    <n v="202430"/>
    <n v="44824"/>
    <s v="ERTH 299"/>
    <x v="45"/>
    <s v="Indep Study In Earth Science"/>
    <n v="1"/>
    <d v="2023-10-01T00:00:00"/>
    <d v="2023-12-15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5"/>
    <s v="Stephanie Mendes"/>
    <s v="K00551929"/>
    <s v="NP"/>
    <x v="1"/>
    <x v="35"/>
    <x v="12"/>
    <s v="EBS"/>
    <s v="EBS110"/>
    <x v="4"/>
    <n v="2"/>
    <n v="0"/>
    <d v="1899-12-30T00:00:00"/>
    <n v="40"/>
    <s v="Session Status Unknown"/>
    <s v="Open"/>
  </r>
  <r>
    <n v="202430"/>
    <n v="43738"/>
    <s v="ERTH 114"/>
    <x v="45"/>
    <s v="The Geology of California"/>
    <n v="3"/>
    <d v="2023-12-01T00:00:00"/>
    <d v="2023-12-01T00:00:00"/>
    <x v="3"/>
    <x v="0"/>
    <s v="F"/>
    <m/>
    <m/>
    <m/>
    <m/>
    <s v="F"/>
    <m/>
    <m/>
    <d v="1899-12-30T09:00:00"/>
    <d v="1899-12-30T00:32:44"/>
    <s v="8:00"/>
    <x v="3"/>
    <s v="17:00"/>
    <n v="1700"/>
    <x v="0"/>
    <s v="Stephanie Mendes"/>
    <s v="K00551929"/>
    <s v="FS"/>
    <x v="0"/>
    <x v="36"/>
    <x v="12"/>
    <s v="EBS"/>
    <s v="EBS115"/>
    <x v="3"/>
    <n v="22"/>
    <n v="20"/>
    <d v="1899-12-30T10:54:33"/>
    <s v="C"/>
    <s v="Day"/>
    <s v="Open"/>
  </r>
  <r>
    <n v="202430"/>
    <n v="43738"/>
    <s v="ERTH 114"/>
    <x v="45"/>
    <s v="The Geology of California"/>
    <n v="3"/>
    <d v="2023-11-17T00:00:00"/>
    <d v="2023-11-17T00:00:00"/>
    <x v="3"/>
    <x v="0"/>
    <s v="F"/>
    <m/>
    <m/>
    <m/>
    <m/>
    <s v="F"/>
    <m/>
    <m/>
    <d v="1899-12-30T09:00:00"/>
    <d v="1899-12-30T00:32:44"/>
    <s v="8:00"/>
    <x v="3"/>
    <s v="17:00"/>
    <n v="1700"/>
    <x v="0"/>
    <s v="Stephanie Mendes"/>
    <s v="K00551929"/>
    <s v="FS"/>
    <x v="0"/>
    <x v="36"/>
    <x v="12"/>
    <s v="EBS"/>
    <s v="EBS115"/>
    <x v="3"/>
    <n v="22"/>
    <n v="20"/>
    <d v="1899-12-30T10:54:33"/>
    <s v="C"/>
    <s v="Day"/>
    <s v="Open"/>
  </r>
  <r>
    <n v="202430"/>
    <n v="43738"/>
    <s v="ERTH 114"/>
    <x v="45"/>
    <s v="The Geology of California"/>
    <n v="3"/>
    <d v="2023-10-27T00:00:00"/>
    <d v="2023-11-03T00:00:00"/>
    <x v="18"/>
    <x v="0"/>
    <s v="F"/>
    <m/>
    <m/>
    <m/>
    <m/>
    <s v="F"/>
    <m/>
    <m/>
    <d v="1899-12-30T09:00:00"/>
    <d v="1899-12-30T01:05:27"/>
    <s v="8:00"/>
    <x v="3"/>
    <s v="17:00"/>
    <n v="1700"/>
    <x v="0"/>
    <s v="Stephanie Mendes"/>
    <s v="K00551929"/>
    <s v="FS"/>
    <x v="0"/>
    <x v="36"/>
    <x v="12"/>
    <s v="EBS"/>
    <s v="EBS115"/>
    <x v="3"/>
    <n v="22"/>
    <n v="20"/>
    <d v="1899-12-31T19:38:11"/>
    <s v="C"/>
    <s v="Day"/>
    <s v="Open"/>
  </r>
  <r>
    <n v="202430"/>
    <n v="43738"/>
    <s v="ERTH 114"/>
    <x v="45"/>
    <s v="The Geology of California"/>
    <n v="3"/>
    <d v="2023-11-28T00:00:00"/>
    <d v="2023-12-05T00:00:00"/>
    <x v="18"/>
    <x v="0"/>
    <s v="T"/>
    <m/>
    <s v="T"/>
    <m/>
    <m/>
    <m/>
    <m/>
    <m/>
    <d v="1899-12-30T03:00:00"/>
    <d v="1899-12-30T00:21:49"/>
    <s v="14:00"/>
    <x v="7"/>
    <s v="17:00"/>
    <n v="1700"/>
    <x v="0"/>
    <s v="Stephanie Mendes"/>
    <s v="K00551929"/>
    <s v="FS"/>
    <x v="0"/>
    <x v="36"/>
    <x v="12"/>
    <s v="EBS"/>
    <s v="EBS115"/>
    <x v="3"/>
    <n v="22"/>
    <n v="20"/>
    <d v="1899-12-30T14:32:44"/>
    <s v="C"/>
    <s v="Day"/>
    <s v="Open"/>
  </r>
  <r>
    <n v="202430"/>
    <n v="43738"/>
    <s v="ERTH 114"/>
    <x v="45"/>
    <s v="The Geology of California"/>
    <n v="3"/>
    <d v="2023-11-14T00:00:00"/>
    <d v="2023-11-14T00:00:00"/>
    <x v="3"/>
    <x v="0"/>
    <s v="T"/>
    <m/>
    <s v="T"/>
    <m/>
    <m/>
    <m/>
    <m/>
    <m/>
    <d v="1899-12-30T03:00:00"/>
    <d v="1899-12-30T00:10:55"/>
    <s v="14:00"/>
    <x v="7"/>
    <s v="17:00"/>
    <n v="1700"/>
    <x v="0"/>
    <s v="Stephanie Mendes"/>
    <s v="K00551929"/>
    <s v="FS"/>
    <x v="0"/>
    <x v="36"/>
    <x v="12"/>
    <s v="EBS"/>
    <s v="EBS115"/>
    <x v="3"/>
    <n v="22"/>
    <n v="20"/>
    <d v="1899-12-30T03:38:11"/>
    <s v="C"/>
    <s v="Day"/>
    <s v="Open"/>
  </r>
  <r>
    <n v="202430"/>
    <n v="43738"/>
    <s v="ERTH 114"/>
    <x v="45"/>
    <s v="The Geology of California"/>
    <n v="3"/>
    <d v="2023-10-17T00:00:00"/>
    <d v="2023-10-31T00:00:00"/>
    <x v="19"/>
    <x v="0"/>
    <s v="T"/>
    <m/>
    <s v="T"/>
    <m/>
    <m/>
    <m/>
    <m/>
    <m/>
    <d v="1899-12-30T03:00:00"/>
    <d v="1899-12-30T00:32:44"/>
    <s v="14:00"/>
    <x v="7"/>
    <s v="17:00"/>
    <n v="1700"/>
    <x v="0"/>
    <s v="Stephanie Mendes"/>
    <s v="K00551929"/>
    <s v="FS"/>
    <x v="0"/>
    <x v="36"/>
    <x v="12"/>
    <s v="EBS"/>
    <s v="EBS115"/>
    <x v="3"/>
    <n v="22"/>
    <n v="20"/>
    <d v="1899-12-31T08:43:38"/>
    <s v="C"/>
    <s v="Day"/>
    <s v="Open"/>
  </r>
  <r>
    <n v="202430"/>
    <n v="44447"/>
    <s v="ERTH 122"/>
    <x v="45"/>
    <s v="Dinosaur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John Moore"/>
    <s v="K01572459"/>
    <s v="AD"/>
    <x v="0"/>
    <x v="36"/>
    <x v="12"/>
    <s v="EBS"/>
    <s v="EBS115"/>
    <x v="3"/>
    <n v="28"/>
    <n v="17"/>
    <d v="1900-01-30T23:33:17"/>
    <s v="C"/>
    <s v="Day"/>
    <s v="Open"/>
  </r>
  <r>
    <n v="202430"/>
    <n v="30381"/>
    <s v="ERTH 111L"/>
    <x v="45"/>
    <s v="Dynamic Earth-Phys Geology Lab"/>
    <n v="1"/>
    <d v="2023-08-28T00:00:00"/>
    <d v="2023-12-16T00:00:00"/>
    <x v="0"/>
    <x v="1"/>
    <s v="W"/>
    <m/>
    <m/>
    <s v="W"/>
    <m/>
    <m/>
    <m/>
    <m/>
    <d v="1899-12-30T03:05:00"/>
    <d v="1899-12-30T03:07:24"/>
    <s v="14:15"/>
    <x v="36"/>
    <s v="17:20"/>
    <n v="1720"/>
    <x v="1"/>
    <s v="Bill Dinklage"/>
    <s v="K00473962"/>
    <s v="FS"/>
    <x v="0"/>
    <x v="37"/>
    <x v="12"/>
    <s v="EBS"/>
    <s v="EBS123"/>
    <x v="3"/>
    <n v="24"/>
    <n v="20"/>
    <d v="1900-02-11T12:06:01"/>
    <s v="C"/>
    <s v="Day"/>
    <s v="Open"/>
  </r>
  <r>
    <n v="202430"/>
    <n v="30394"/>
    <s v="ERTH 141"/>
    <x v="46"/>
    <s v="Physical Geograph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Danielle D'Alfonso"/>
    <s v="K00266323"/>
    <s v="NP"/>
    <x v="0"/>
    <x v="37"/>
    <x v="12"/>
    <s v="EBS"/>
    <s v="EBS123"/>
    <x v="3"/>
    <n v="45"/>
    <n v="7"/>
    <d v="1900-01-12T04:03:07"/>
    <s v="C"/>
    <s v="Day"/>
    <s v="Open"/>
  </r>
  <r>
    <n v="202430"/>
    <n v="30400"/>
    <s v="ERTH 151L"/>
    <x v="47"/>
    <s v="Intro Physical Oceanography L"/>
    <n v="1"/>
    <d v="2023-09-18T00:00:00"/>
    <d v="2023-12-16T00:00:00"/>
    <x v="20"/>
    <x v="0"/>
    <s v="M"/>
    <s v="M"/>
    <m/>
    <m/>
    <m/>
    <m/>
    <m/>
    <m/>
    <d v="1899-12-30T03:05:00"/>
    <d v="1899-12-30T02:33:46"/>
    <s v="14:15"/>
    <x v="36"/>
    <s v="17:20"/>
    <n v="1720"/>
    <x v="1"/>
    <s v="Danielle D'Alfonso"/>
    <s v="K00266323"/>
    <s v="AD"/>
    <x v="0"/>
    <x v="37"/>
    <x v="12"/>
    <s v="EBS"/>
    <s v="EBS123"/>
    <x v="3"/>
    <n v="24"/>
    <n v="21"/>
    <d v="1900-01-29T18:04:41"/>
    <s v="C"/>
    <s v="Day"/>
    <s v="Open"/>
  </r>
  <r>
    <n v="202430"/>
    <n v="30409"/>
    <s v="ENVS 115L"/>
    <x v="45"/>
    <s v="Environmental Geology Lab"/>
    <n v="1"/>
    <d v="2023-08-28T00:00:00"/>
    <d v="2023-12-16T00:00:00"/>
    <x v="0"/>
    <x v="0"/>
    <s v="W"/>
    <m/>
    <m/>
    <s v="W"/>
    <m/>
    <m/>
    <m/>
    <m/>
    <d v="1899-12-30T03:05:00"/>
    <d v="1899-12-30T03:07:24"/>
    <s v="11:05"/>
    <x v="48"/>
    <s v="14:10"/>
    <n v="1410"/>
    <x v="1"/>
    <s v="Bill Dinklage"/>
    <s v="K00473962"/>
    <s v="FS"/>
    <x v="0"/>
    <x v="37"/>
    <x v="12"/>
    <s v="EBS"/>
    <s v="EBS123"/>
    <x v="3"/>
    <n v="24"/>
    <n v="17"/>
    <d v="1900-02-04T23:29:07"/>
    <s v="C"/>
    <s v="Day"/>
    <s v="Open"/>
  </r>
  <r>
    <n v="202430"/>
    <n v="33814"/>
    <s v="ERTH 115L"/>
    <x v="47"/>
    <s v="Environmental Geology Lab"/>
    <n v="1"/>
    <d v="2023-08-28T00:00:00"/>
    <d v="2023-12-16T00:00:00"/>
    <x v="0"/>
    <x v="1"/>
    <s v="W"/>
    <m/>
    <m/>
    <s v="W"/>
    <m/>
    <m/>
    <m/>
    <m/>
    <d v="1899-12-30T03:05:00"/>
    <d v="1899-12-30T03:07:24"/>
    <s v="11:05"/>
    <x v="48"/>
    <s v="14:10"/>
    <n v="1410"/>
    <x v="1"/>
    <s v="Bill Dinklage"/>
    <s v="K00473962"/>
    <s v="NP"/>
    <x v="0"/>
    <x v="37"/>
    <x v="12"/>
    <s v="EBS"/>
    <s v="EBS123"/>
    <x v="3"/>
    <n v="24"/>
    <n v="3"/>
    <d v="1900-01-05T12:36:54"/>
    <s v="C"/>
    <s v="Day"/>
    <s v="Open"/>
  </r>
  <r>
    <n v="202430"/>
    <n v="33818"/>
    <s v="GEOG 101"/>
    <x v="46"/>
    <s v="Physical Geography"/>
    <n v="3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0"/>
    <s v="Danielle D'Alfonso"/>
    <s v="K00266323"/>
    <s v="AD"/>
    <x v="0"/>
    <x v="37"/>
    <x v="12"/>
    <s v="EBS"/>
    <s v="EBS123"/>
    <x v="3"/>
    <n v="45"/>
    <n v="24"/>
    <d v="1900-02-13T03:36:24"/>
    <s v="C"/>
    <s v="Day"/>
    <s v="Open"/>
  </r>
  <r>
    <n v="202430"/>
    <n v="34994"/>
    <s v="ERTH 116"/>
    <x v="45"/>
    <s v="Energy and Natural Resources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Bill Dinklage"/>
    <s v="K00473962"/>
    <s v="NP"/>
    <x v="0"/>
    <x v="37"/>
    <x v="12"/>
    <s v="EBS"/>
    <s v="EBS123"/>
    <x v="3"/>
    <n v="36"/>
    <n v="9"/>
    <d v="1900-01-15T22:21:09"/>
    <s v="C"/>
    <s v="Day"/>
    <s v="Open"/>
  </r>
  <r>
    <n v="202430"/>
    <n v="34995"/>
    <s v="ENVS 116"/>
    <x v="45"/>
    <s v="Energy and Natural Resources"/>
    <n v="3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Bill Dinklage"/>
    <s v="K00473962"/>
    <s v="FS"/>
    <x v="0"/>
    <x v="37"/>
    <x v="12"/>
    <s v="EBS"/>
    <s v="EBS123"/>
    <x v="3"/>
    <n v="36"/>
    <n v="7"/>
    <d v="1900-01-12T04:03:07"/>
    <s v="C"/>
    <s v="Day"/>
    <s v="Open"/>
  </r>
  <r>
    <n v="202430"/>
    <n v="37568"/>
    <s v="ERTH 141L"/>
    <x v="46"/>
    <s v="Physical Geography Laboratory"/>
    <n v="1"/>
    <d v="2023-08-28T00:00:00"/>
    <d v="2023-12-16T00:00:00"/>
    <x v="0"/>
    <x v="0"/>
    <s v="T"/>
    <m/>
    <s v="T"/>
    <m/>
    <m/>
    <m/>
    <m/>
    <m/>
    <d v="1899-12-30T03:05:00"/>
    <d v="1899-12-30T03:07:24"/>
    <s v="14:15"/>
    <x v="36"/>
    <s v="17:20"/>
    <n v="1720"/>
    <x v="1"/>
    <s v="Danielle D'Alfonso"/>
    <s v="K00266323"/>
    <s v="AD"/>
    <x v="0"/>
    <x v="37"/>
    <x v="12"/>
    <s v="EBS"/>
    <s v="EBS123"/>
    <x v="3"/>
    <n v="24"/>
    <n v="3"/>
    <d v="1900-01-05T12:36:54"/>
    <s v="C"/>
    <s v="Day"/>
    <s v="Open"/>
  </r>
  <r>
    <n v="202430"/>
    <n v="37569"/>
    <s v="GEOG 101L"/>
    <x v="46"/>
    <s v="Physical Geography Lab"/>
    <n v="1"/>
    <d v="2023-08-28T00:00:00"/>
    <d v="2023-12-16T00:00:00"/>
    <x v="0"/>
    <x v="1"/>
    <s v="T"/>
    <m/>
    <s v="T"/>
    <m/>
    <m/>
    <m/>
    <m/>
    <m/>
    <d v="1899-12-30T03:05:00"/>
    <d v="1899-12-30T03:07:24"/>
    <s v="14:15"/>
    <x v="36"/>
    <s v="17:20"/>
    <n v="1720"/>
    <x v="1"/>
    <s v="Danielle D'Alfonso"/>
    <s v="K00266323"/>
    <s v="NP"/>
    <x v="0"/>
    <x v="37"/>
    <x v="12"/>
    <s v="EBS"/>
    <s v="EBS123"/>
    <x v="3"/>
    <n v="24"/>
    <n v="21"/>
    <d v="1900-02-13T16:18:19"/>
    <s v="C"/>
    <s v="Day"/>
    <s v="Open"/>
  </r>
  <r>
    <n v="202430"/>
    <n v="30936"/>
    <s v="BIOL 101"/>
    <x v="48"/>
    <s v="Plant B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11:10"/>
    <x v="10"/>
    <s v="14:15"/>
    <n v="1415"/>
    <x v="0"/>
    <s v="Jennifer Maupin"/>
    <s v="K00100335"/>
    <s v="FS"/>
    <x v="0"/>
    <x v="38"/>
    <x v="12"/>
    <s v="EBS"/>
    <s v="EBS201"/>
    <x v="3"/>
    <n v="24"/>
    <n v="23"/>
    <d v="1900-02-18T00:42:55"/>
    <s v="C"/>
    <s v="Day"/>
    <s v="Open"/>
  </r>
  <r>
    <n v="202430"/>
    <n v="30942"/>
    <s v="BIOL 103"/>
    <x v="48"/>
    <s v="Cell and Molecular Biololgy"/>
    <n v="5"/>
    <d v="2023-08-28T00:00:00"/>
    <d v="2023-12-16T00:00:00"/>
    <x v="0"/>
    <x v="0"/>
    <s v="M"/>
    <s v="M"/>
    <m/>
    <m/>
    <m/>
    <m/>
    <m/>
    <m/>
    <d v="1899-12-30T01:10:00"/>
    <d v="1899-12-30T01:10:55"/>
    <s v="9:30"/>
    <x v="18"/>
    <s v="10:40"/>
    <n v="1040"/>
    <x v="0"/>
    <s v="Jennifer Betancourt"/>
    <s v="K00772052"/>
    <s v="NP"/>
    <x v="0"/>
    <x v="38"/>
    <x v="12"/>
    <s v="EBS"/>
    <s v="EBS201"/>
    <x v="3"/>
    <n v="11"/>
    <n v="9"/>
    <d v="1900-01-06T09:46:45"/>
    <s v="C"/>
    <s v="Day"/>
    <s v="Open"/>
  </r>
  <r>
    <n v="202430"/>
    <n v="39126"/>
    <s v="BIOL 101"/>
    <x v="48"/>
    <s v="Plant Biology"/>
    <n v="4"/>
    <d v="2023-08-28T00:00:00"/>
    <d v="2023-12-16T00:00:00"/>
    <x v="0"/>
    <x v="0"/>
    <s v="R"/>
    <m/>
    <m/>
    <m/>
    <s v="R"/>
    <m/>
    <m/>
    <m/>
    <d v="1899-12-30T03:05:00"/>
    <d v="1899-12-30T03:07:24"/>
    <s v="11:10"/>
    <x v="10"/>
    <s v="14:15"/>
    <n v="1415"/>
    <x v="0"/>
    <s v="Jennifer Maupin"/>
    <s v="K00100335"/>
    <s v="FS"/>
    <x v="0"/>
    <x v="38"/>
    <x v="12"/>
    <s v="EBS"/>
    <s v="EBS201"/>
    <x v="3"/>
    <n v="24"/>
    <n v="27"/>
    <d v="1900-02-26T17:32:07"/>
    <s v="C"/>
    <s v="Day"/>
    <s v="Closed"/>
  </r>
  <r>
    <n v="202430"/>
    <n v="40189"/>
    <s v="BIOL 103"/>
    <x v="48"/>
    <s v="Cell and Molecular Biololgy"/>
    <n v="5"/>
    <d v="2023-08-28T00:00:00"/>
    <d v="2023-12-16T00:00:00"/>
    <x v="0"/>
    <x v="0"/>
    <s v="M"/>
    <s v="M"/>
    <m/>
    <m/>
    <m/>
    <m/>
    <m/>
    <m/>
    <d v="1899-12-30T01:10:00"/>
    <d v="1899-12-30T01:10:55"/>
    <s v="13:00"/>
    <x v="22"/>
    <s v="14:10"/>
    <n v="1410"/>
    <x v="0"/>
    <s v="Jennifer Betancourt"/>
    <s v="K00772052"/>
    <s v="NP"/>
    <x v="0"/>
    <x v="38"/>
    <x v="12"/>
    <s v="EBS"/>
    <s v="EBS201"/>
    <x v="3"/>
    <n v="11"/>
    <n v="7"/>
    <d v="1900-01-04T18:16:22"/>
    <s v="C"/>
    <s v="Day"/>
    <s v="Open"/>
  </r>
  <r>
    <n v="202430"/>
    <n v="40502"/>
    <s v="BIOL 103"/>
    <x v="48"/>
    <s v="Cell and Molecular Biololgy"/>
    <n v="5"/>
    <d v="2023-08-28T00:00:00"/>
    <d v="2023-12-16T00:00:00"/>
    <x v="0"/>
    <x v="1"/>
    <s v="M"/>
    <s v="M"/>
    <m/>
    <m/>
    <m/>
    <m/>
    <m/>
    <m/>
    <d v="1899-12-30T01:10:00"/>
    <d v="1899-12-30T01:10:55"/>
    <s v="9:30"/>
    <x v="18"/>
    <s v="10:40"/>
    <n v="1040"/>
    <x v="0"/>
    <s v="Jennifer Betancourt"/>
    <s v="K00772052"/>
    <s v="NP"/>
    <x v="0"/>
    <x v="38"/>
    <x v="12"/>
    <s v="EBS"/>
    <s v="EBS201"/>
    <x v="3"/>
    <n v="11"/>
    <n v="7"/>
    <d v="1900-01-04T18:16:22"/>
    <s v="C"/>
    <s v="Day"/>
    <s v="Open"/>
  </r>
  <r>
    <n v="202430"/>
    <n v="41217"/>
    <s v="BIOL 103"/>
    <x v="48"/>
    <s v="Cell and Molecular Biololgy"/>
    <n v="5"/>
    <d v="2023-08-28T00:00:00"/>
    <d v="2023-12-16T00:00:00"/>
    <x v="0"/>
    <x v="1"/>
    <s v="M"/>
    <s v="M"/>
    <m/>
    <m/>
    <m/>
    <m/>
    <m/>
    <m/>
    <d v="1899-12-30T01:10:00"/>
    <d v="1899-12-30T01:10:55"/>
    <s v="13:00"/>
    <x v="22"/>
    <s v="14:10"/>
    <n v="1410"/>
    <x v="0"/>
    <s v="Jennifer Betancourt"/>
    <s v="K00772052"/>
    <s v="NP"/>
    <x v="0"/>
    <x v="38"/>
    <x v="12"/>
    <s v="EBS"/>
    <s v="EBS201"/>
    <x v="3"/>
    <n v="11"/>
    <n v="6"/>
    <d v="1900-01-03T22:31:10"/>
    <s v="C"/>
    <s v="Day"/>
    <s v="Open"/>
  </r>
  <r>
    <n v="202430"/>
    <n v="42958"/>
    <s v="BOT 100"/>
    <x v="49"/>
    <s v="Concepts of Botany"/>
    <n v="4"/>
    <d v="2023-08-28T00:00:00"/>
    <d v="2023-12-16T00:00:00"/>
    <x v="0"/>
    <x v="0"/>
    <s v="T"/>
    <m/>
    <s v="T"/>
    <m/>
    <m/>
    <m/>
    <m/>
    <m/>
    <d v="1899-12-30T03:05:00"/>
    <d v="1899-12-30T03:07:24"/>
    <s v="11:10"/>
    <x v="10"/>
    <s v="14:15"/>
    <n v="1415"/>
    <x v="0"/>
    <s v="Matthew Kay"/>
    <s v="K00229393"/>
    <s v="FS"/>
    <x v="0"/>
    <x v="38"/>
    <x v="12"/>
    <s v="EBS"/>
    <s v="EBS201"/>
    <x v="3"/>
    <n v="24"/>
    <n v="21"/>
    <d v="1900-02-13T16:18:19"/>
    <s v="C"/>
    <s v="Day"/>
    <s v="Open"/>
  </r>
  <r>
    <n v="202430"/>
    <n v="42967"/>
    <s v="BIOL 101"/>
    <x v="48"/>
    <s v="Plant Biology"/>
    <n v="4"/>
    <d v="2023-08-28T00:00:00"/>
    <d v="2023-12-16T00:00:00"/>
    <x v="0"/>
    <x v="0"/>
    <s v="R"/>
    <m/>
    <m/>
    <m/>
    <s v="R"/>
    <m/>
    <m/>
    <m/>
    <d v="1899-12-30T03:05:00"/>
    <d v="1899-12-30T03:07:24"/>
    <s v="14:30"/>
    <x v="49"/>
    <s v="17:35"/>
    <n v="1735"/>
    <x v="0"/>
    <s v="Jennifer Maupin"/>
    <s v="K00100335"/>
    <s v="FS"/>
    <x v="0"/>
    <x v="38"/>
    <x v="12"/>
    <s v="EBS"/>
    <s v="EBS201"/>
    <x v="3"/>
    <n v="24"/>
    <n v="26"/>
    <d v="1900-02-24T13:19:49"/>
    <s v="C"/>
    <s v="Day"/>
    <s v="Closed"/>
  </r>
  <r>
    <n v="202430"/>
    <n v="44520"/>
    <s v="BOT 100"/>
    <x v="49"/>
    <s v="Concepts of Botany"/>
    <n v="4"/>
    <d v="2023-08-28T00:00:00"/>
    <d v="2023-12-16T00:00:00"/>
    <x v="0"/>
    <x v="0"/>
    <s v="T"/>
    <m/>
    <s v="T"/>
    <m/>
    <m/>
    <m/>
    <m/>
    <m/>
    <d v="1899-12-30T03:05:00"/>
    <d v="1899-12-30T03:07:24"/>
    <s v="14:30"/>
    <x v="49"/>
    <s v="17:35"/>
    <n v="1735"/>
    <x v="0"/>
    <s v="Matthew Kay"/>
    <s v="K00229393"/>
    <s v="DO"/>
    <x v="0"/>
    <x v="38"/>
    <x v="12"/>
    <s v="EBS"/>
    <s v="EBS201"/>
    <x v="3"/>
    <n v="24"/>
    <n v="18"/>
    <d v="1900-02-07T03:41:25"/>
    <s v="C"/>
    <s v="Day"/>
    <s v="Open"/>
  </r>
  <r>
    <n v="202430"/>
    <n v="33235"/>
    <s v="BIOL 100"/>
    <x v="48"/>
    <s v="Concepts of Biology"/>
    <n v="4"/>
    <d v="2023-08-28T00:00:00"/>
    <d v="2023-12-16T00:00:00"/>
    <x v="0"/>
    <x v="0"/>
    <s v="T"/>
    <m/>
    <s v="T"/>
    <m/>
    <m/>
    <m/>
    <m/>
    <m/>
    <d v="1899-12-30T03:05:00"/>
    <d v="1899-12-30T03:07:24"/>
    <s v="14:30"/>
    <x v="49"/>
    <s v="17:35"/>
    <n v="1735"/>
    <x v="0"/>
    <s v="Daniel Zarate"/>
    <s v="K00424888"/>
    <s v="FS"/>
    <x v="0"/>
    <x v="39"/>
    <x v="12"/>
    <s v="EBS"/>
    <s v="EBS202"/>
    <x v="3"/>
    <n v="24"/>
    <n v="21"/>
    <d v="1900-02-13T16:18:19"/>
    <s v="C"/>
    <s v="Day"/>
    <s v="Open"/>
  </r>
  <r>
    <n v="202430"/>
    <n v="34415"/>
    <s v="BIOL 100"/>
    <x v="48"/>
    <s v="Concepts of Biology"/>
    <n v="4"/>
    <d v="2023-08-28T00:00:00"/>
    <d v="2023-12-16T00:00:00"/>
    <x v="0"/>
    <x v="0"/>
    <s v="R"/>
    <m/>
    <m/>
    <m/>
    <s v="R"/>
    <m/>
    <m/>
    <m/>
    <d v="1899-12-30T03:05:00"/>
    <d v="1899-12-30T03:07:24"/>
    <s v="11:10"/>
    <x v="10"/>
    <s v="14:15"/>
    <n v="1415"/>
    <x v="0"/>
    <s v="Daniel Zarate"/>
    <s v="K00424888"/>
    <s v="FS"/>
    <x v="0"/>
    <x v="39"/>
    <x v="12"/>
    <s v="EBS"/>
    <s v="EBS202"/>
    <x v="3"/>
    <n v="24"/>
    <n v="20"/>
    <d v="1900-02-11T12:06:01"/>
    <s v="C"/>
    <s v="Day"/>
    <s v="Open"/>
  </r>
  <r>
    <n v="202430"/>
    <n v="34416"/>
    <s v="BIOL 100"/>
    <x v="48"/>
    <s v="Concepts of B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7:50"/>
    <x v="50"/>
    <s v="10:55"/>
    <n v="1055"/>
    <x v="4"/>
    <s v="Jennifer Maupin"/>
    <s v="K00100335"/>
    <s v="AD"/>
    <x v="0"/>
    <x v="39"/>
    <x v="12"/>
    <s v="EBS"/>
    <s v="EBS202"/>
    <x v="3"/>
    <n v="24"/>
    <n v="18"/>
    <d v="1900-02-07T03:41:25"/>
    <s v="CW"/>
    <s v="Hybrid"/>
    <s v="Open"/>
  </r>
  <r>
    <n v="202430"/>
    <n v="34417"/>
    <s v="BIOL 100"/>
    <x v="48"/>
    <s v="Concepts of Biology"/>
    <n v="4"/>
    <d v="2023-08-28T00:00:00"/>
    <d v="2023-12-16T00:00:00"/>
    <x v="0"/>
    <x v="0"/>
    <s v="T"/>
    <m/>
    <s v="T"/>
    <m/>
    <m/>
    <m/>
    <m/>
    <m/>
    <d v="1899-12-30T03:05:00"/>
    <d v="1899-12-30T03:07:24"/>
    <s v="11:10"/>
    <x v="10"/>
    <s v="14:15"/>
    <n v="1415"/>
    <x v="4"/>
    <s v="Jennifer Maupin"/>
    <s v="K00100335"/>
    <s v="FS"/>
    <x v="0"/>
    <x v="39"/>
    <x v="12"/>
    <s v="EBS"/>
    <s v="EBS202"/>
    <x v="3"/>
    <n v="24"/>
    <n v="20"/>
    <d v="1900-02-11T12:06:01"/>
    <s v="CW"/>
    <s v="Hybrid"/>
    <s v="Open"/>
  </r>
  <r>
    <n v="202430"/>
    <n v="43831"/>
    <s v="BIOL 100"/>
    <x v="48"/>
    <s v="Concepts of B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11:10"/>
    <x v="10"/>
    <s v="14:15"/>
    <n v="1415"/>
    <x v="0"/>
    <s v="Daniel Zarate"/>
    <s v="K00424888"/>
    <s v="FS"/>
    <x v="0"/>
    <x v="39"/>
    <x v="12"/>
    <s v="EBS"/>
    <s v="EBS202"/>
    <x v="3"/>
    <n v="24"/>
    <n v="22"/>
    <d v="1900-02-15T20:30:37"/>
    <s v="C"/>
    <s v="Day"/>
    <s v="Open"/>
  </r>
  <r>
    <n v="202430"/>
    <n v="43832"/>
    <s v="BIOL 100"/>
    <x v="48"/>
    <s v="Concepts of B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14:30"/>
    <x v="49"/>
    <s v="17:35"/>
    <n v="1735"/>
    <x v="0"/>
    <s v="Daniel Zarate"/>
    <s v="K00424888"/>
    <s v="FS"/>
    <x v="0"/>
    <x v="39"/>
    <x v="12"/>
    <s v="EBS"/>
    <s v="EBS202"/>
    <x v="3"/>
    <n v="24"/>
    <n v="21"/>
    <d v="1900-02-13T16:18:19"/>
    <s v="C"/>
    <s v="Day"/>
    <s v="Open"/>
  </r>
  <r>
    <n v="202430"/>
    <n v="44537"/>
    <s v="BIOL 100"/>
    <x v="48"/>
    <s v="Concepts of Biology"/>
    <n v="4"/>
    <d v="2023-08-28T00:00:00"/>
    <d v="2023-12-16T00:00:00"/>
    <x v="0"/>
    <x v="0"/>
    <s v="R"/>
    <m/>
    <m/>
    <m/>
    <s v="R"/>
    <m/>
    <m/>
    <m/>
    <d v="1899-12-30T03:05:00"/>
    <d v="1899-12-30T03:07:24"/>
    <s v="18:00"/>
    <x v="9"/>
    <s v="21:05"/>
    <n v="2105"/>
    <x v="4"/>
    <s v="Jennifer Maupin"/>
    <s v="K00100335"/>
    <s v="FS"/>
    <x v="0"/>
    <x v="39"/>
    <x v="12"/>
    <s v="EBS"/>
    <s v="EBS202"/>
    <x v="3"/>
    <n v="24"/>
    <n v="20"/>
    <d v="1900-02-11T12:06:01"/>
    <s v="CW"/>
    <s v="Day"/>
    <s v="Open"/>
  </r>
  <r>
    <n v="202430"/>
    <n v="30939"/>
    <s v="BIOL 102"/>
    <x v="48"/>
    <s v="Animal Biology"/>
    <n v="5"/>
    <d v="2023-08-28T00:00:00"/>
    <d v="2023-12-16T00:00:00"/>
    <x v="0"/>
    <x v="0"/>
    <s v="MW"/>
    <s v="M"/>
    <m/>
    <s v="W"/>
    <m/>
    <m/>
    <m/>
    <m/>
    <d v="1899-12-30T03:05:00"/>
    <d v="1899-12-30T06:14:48"/>
    <s v="11:10"/>
    <x v="10"/>
    <s v="14:15"/>
    <n v="1415"/>
    <x v="0"/>
    <s v="Blakely Barron"/>
    <s v="K00100953"/>
    <s v="FS"/>
    <x v="0"/>
    <x v="40"/>
    <x v="12"/>
    <s v="EBS"/>
    <s v="EBS209"/>
    <x v="3"/>
    <n v="25"/>
    <n v="23"/>
    <d v="1900-04-09T01:25:50"/>
    <s v="C"/>
    <s v="Day"/>
    <s v="Open"/>
  </r>
  <r>
    <n v="202430"/>
    <n v="30940"/>
    <s v="BIOL 102"/>
    <x v="48"/>
    <s v="Animal Biology"/>
    <n v="5"/>
    <d v="2023-08-28T00:00:00"/>
    <d v="2023-12-16T00:00:00"/>
    <x v="0"/>
    <x v="0"/>
    <s v="TR"/>
    <m/>
    <s v="T"/>
    <m/>
    <s v="R"/>
    <m/>
    <m/>
    <m/>
    <d v="1899-12-30T03:05:00"/>
    <d v="1899-12-30T06:14:48"/>
    <s v="11:10"/>
    <x v="10"/>
    <s v="14:15"/>
    <n v="1415"/>
    <x v="0"/>
    <s v="Blakely Barron"/>
    <s v="K00100953"/>
    <s v="FS"/>
    <x v="0"/>
    <x v="40"/>
    <x v="12"/>
    <s v="EBS"/>
    <s v="EBS209"/>
    <x v="3"/>
    <n v="25"/>
    <n v="20"/>
    <d v="1900-03-27T00:12:01"/>
    <s v="C"/>
    <s v="Day"/>
    <s v="Open"/>
  </r>
  <r>
    <n v="202430"/>
    <n v="30941"/>
    <s v="BIOL 102"/>
    <x v="48"/>
    <s v="Animal Biology"/>
    <n v="5"/>
    <d v="2023-08-28T00:00:00"/>
    <d v="2023-12-16T00:00:00"/>
    <x v="0"/>
    <x v="0"/>
    <s v="MW"/>
    <s v="M"/>
    <m/>
    <s v="W"/>
    <m/>
    <m/>
    <m/>
    <m/>
    <d v="1899-12-30T03:05:00"/>
    <d v="1899-12-30T06:14:48"/>
    <s v="14:30"/>
    <x v="49"/>
    <s v="17:35"/>
    <n v="1735"/>
    <x v="0"/>
    <s v="Blakely Barron"/>
    <s v="K00100953"/>
    <s v="FS"/>
    <x v="0"/>
    <x v="40"/>
    <x v="12"/>
    <s v="EBS"/>
    <s v="EBS209"/>
    <x v="3"/>
    <n v="25"/>
    <n v="18"/>
    <d v="1900-03-18T07:22:49"/>
    <s v="C"/>
    <s v="Day"/>
    <s v="Open"/>
  </r>
  <r>
    <n v="202430"/>
    <n v="31017"/>
    <s v="ZOOL 123"/>
    <x v="50"/>
    <s v="Animal Diversity Laboratory"/>
    <n v="1"/>
    <d v="2023-08-28T00:00:00"/>
    <d v="2023-12-16T00:00:00"/>
    <x v="0"/>
    <x v="0"/>
    <s v="T"/>
    <m/>
    <s v="T"/>
    <m/>
    <m/>
    <m/>
    <m/>
    <m/>
    <d v="1899-12-30T03:05:00"/>
    <d v="1899-12-30T03:07:24"/>
    <s v="14:30"/>
    <x v="49"/>
    <s v="17:35"/>
    <n v="1735"/>
    <x v="1"/>
    <s v="Hisaya Fukui"/>
    <s v="K00232296"/>
    <s v="NP"/>
    <x v="0"/>
    <x v="40"/>
    <x v="12"/>
    <s v="EBS"/>
    <s v="EBS209"/>
    <x v="3"/>
    <n v="24"/>
    <n v="26"/>
    <d v="1900-02-24T13:19:49"/>
    <s v="C"/>
    <s v="Day"/>
    <s v="Closed"/>
  </r>
  <r>
    <n v="202430"/>
    <n v="35181"/>
    <s v="BMS 108"/>
    <x v="51"/>
    <s v="Human Physiology"/>
    <n v="4"/>
    <d v="2023-08-28T00:00:00"/>
    <d v="2023-12-16T00:00:00"/>
    <x v="0"/>
    <x v="0"/>
    <s v="T"/>
    <m/>
    <s v="T"/>
    <m/>
    <m/>
    <m/>
    <m/>
    <m/>
    <d v="1899-12-30T03:05:00"/>
    <d v="1899-12-30T03:07:24"/>
    <s v="10:45"/>
    <x v="33"/>
    <s v="13:50"/>
    <n v="1350"/>
    <x v="0"/>
    <s v="James Doohan"/>
    <s v="K00100578"/>
    <s v="AD"/>
    <x v="0"/>
    <x v="41"/>
    <x v="12"/>
    <s v="EBS"/>
    <s v="EBS210"/>
    <x v="3"/>
    <n v="24"/>
    <n v="15"/>
    <d v="1900-01-31T15:04:31"/>
    <s v="C"/>
    <s v="Day"/>
    <s v="Open"/>
  </r>
  <r>
    <n v="202430"/>
    <n v="37982"/>
    <s v="BMS 108"/>
    <x v="51"/>
    <s v="Human Physiology"/>
    <n v="4"/>
    <d v="2023-08-28T00:00:00"/>
    <d v="2023-12-16T00:00:00"/>
    <x v="0"/>
    <x v="0"/>
    <s v="M"/>
    <s v="M"/>
    <m/>
    <m/>
    <m/>
    <m/>
    <m/>
    <m/>
    <d v="1899-12-30T03:05:00"/>
    <d v="1899-12-30T03:07:24"/>
    <s v="14:30"/>
    <x v="49"/>
    <s v="17:35"/>
    <n v="1735"/>
    <x v="4"/>
    <s v="Peter Aguilar"/>
    <s v="K00100375"/>
    <s v="FS"/>
    <x v="0"/>
    <x v="41"/>
    <x v="12"/>
    <s v="EBS"/>
    <s v="EBS210"/>
    <x v="3"/>
    <n v="24"/>
    <n v="27"/>
    <d v="1900-02-26T17:32:07"/>
    <s v="CW"/>
    <s v="Hybrid"/>
    <s v="Closed"/>
  </r>
  <r>
    <n v="202430"/>
    <n v="39133"/>
    <s v="BMS 108"/>
    <x v="51"/>
    <s v="Human Physiology"/>
    <n v="4"/>
    <d v="2023-08-28T00:00:00"/>
    <d v="2023-12-16T00:00:00"/>
    <x v="0"/>
    <x v="0"/>
    <s v="M"/>
    <s v="M"/>
    <m/>
    <m/>
    <m/>
    <m/>
    <m/>
    <m/>
    <d v="1899-12-30T03:05:00"/>
    <d v="1899-12-30T03:07:24"/>
    <s v="11:10"/>
    <x v="10"/>
    <s v="14:15"/>
    <n v="1415"/>
    <x v="4"/>
    <s v="Peter Aguilar"/>
    <s v="K00100375"/>
    <s v="FS"/>
    <x v="0"/>
    <x v="41"/>
    <x v="12"/>
    <s v="EBS"/>
    <s v="EBS210"/>
    <x v="3"/>
    <n v="24"/>
    <n v="26"/>
    <d v="1900-02-24T13:19:49"/>
    <s v="CW"/>
    <s v="Hybrid"/>
    <s v="Closed"/>
  </r>
  <r>
    <n v="202430"/>
    <n v="39640"/>
    <s v="BIOL 124"/>
    <x v="48"/>
    <s v="Biological Oceanography"/>
    <n v="4"/>
    <d v="2023-08-28T00:00:00"/>
    <d v="2023-12-16T00:00:00"/>
    <x v="0"/>
    <x v="0"/>
    <s v="T"/>
    <m/>
    <s v="T"/>
    <m/>
    <m/>
    <m/>
    <m/>
    <m/>
    <d v="1899-12-30T03:05:00"/>
    <d v="1899-12-30T03:07:24"/>
    <s v="14:30"/>
    <x v="49"/>
    <s v="17:35"/>
    <n v="1735"/>
    <x v="0"/>
    <s v="Michelle Kowalewski"/>
    <s v="K00697197"/>
    <s v="AD"/>
    <x v="0"/>
    <x v="41"/>
    <x v="12"/>
    <s v="EBS"/>
    <s v="EBS210"/>
    <x v="3"/>
    <n v="24"/>
    <n v="19"/>
    <d v="1900-02-09T07:53:43"/>
    <s v="C"/>
    <s v="Day"/>
    <s v="Open"/>
  </r>
  <r>
    <n v="202430"/>
    <n v="40130"/>
    <s v="BMS 108"/>
    <x v="51"/>
    <s v="Human Phys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11:10"/>
    <x v="10"/>
    <s v="14:15"/>
    <n v="1415"/>
    <x v="0"/>
    <s v="Barry Tanowitz"/>
    <s v="K00100476"/>
    <s v="FS"/>
    <x v="0"/>
    <x v="41"/>
    <x v="12"/>
    <s v="EBS"/>
    <s v="EBS210"/>
    <x v="3"/>
    <n v="24"/>
    <n v="22"/>
    <d v="1900-02-15T20:30:37"/>
    <s v="C"/>
    <s v="Day"/>
    <s v="Open"/>
  </r>
  <r>
    <n v="202430"/>
    <n v="40233"/>
    <s v="BMS 108"/>
    <x v="51"/>
    <s v="Human Phys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14:30"/>
    <x v="49"/>
    <s v="17:35"/>
    <n v="1735"/>
    <x v="0"/>
    <s v="Barry Tanowitz"/>
    <s v="K00100476"/>
    <s v="FS"/>
    <x v="0"/>
    <x v="41"/>
    <x v="12"/>
    <s v="EBS"/>
    <s v="EBS210"/>
    <x v="3"/>
    <n v="24"/>
    <n v="19"/>
    <d v="1900-02-09T07:53:43"/>
    <s v="C"/>
    <s v="Day"/>
    <s v="Open"/>
  </r>
  <r>
    <n v="202430"/>
    <n v="44435"/>
    <s v="BMS 108"/>
    <x v="51"/>
    <s v="Human Physiology"/>
    <n v="4"/>
    <d v="2023-08-28T00:00:00"/>
    <d v="2023-12-16T00:00:00"/>
    <x v="0"/>
    <x v="0"/>
    <s v="R"/>
    <m/>
    <m/>
    <m/>
    <s v="R"/>
    <m/>
    <m/>
    <m/>
    <d v="1899-12-30T03:05:00"/>
    <d v="1899-12-30T03:07:24"/>
    <s v="10:45"/>
    <x v="33"/>
    <s v="13:50"/>
    <n v="1350"/>
    <x v="0"/>
    <s v="James Doohan"/>
    <s v="K00100578"/>
    <s v="AD"/>
    <x v="0"/>
    <x v="41"/>
    <x v="12"/>
    <s v="EBS"/>
    <s v="EBS210"/>
    <x v="3"/>
    <n v="24"/>
    <n v="14"/>
    <d v="1900-01-29T10:52:12"/>
    <s v="C"/>
    <s v="Day"/>
    <s v="Open"/>
  </r>
  <r>
    <n v="202430"/>
    <n v="30884"/>
    <s v="CA 111"/>
    <x v="52"/>
    <s v="Hospitality Controls"/>
    <n v="2"/>
    <d v="2023-08-28T00:00:00"/>
    <d v="2023-12-16T00:00:00"/>
    <x v="0"/>
    <x v="0"/>
    <s v="F"/>
    <m/>
    <m/>
    <m/>
    <m/>
    <s v="F"/>
    <m/>
    <m/>
    <d v="1899-12-30T02:00:00"/>
    <d v="1899-12-30T02:01:34"/>
    <s v="7:15"/>
    <x v="51"/>
    <s v="9:15"/>
    <n v="915"/>
    <x v="0"/>
    <s v="Kendra Wise"/>
    <s v="K00378534"/>
    <s v="AD"/>
    <x v="0"/>
    <x v="42"/>
    <x v="12"/>
    <s v="EBS"/>
    <s v="EBS301"/>
    <x v="1"/>
    <n v="40"/>
    <n v="32"/>
    <d v="1900-02-13T03:36:24"/>
    <s v="C"/>
    <s v="Day"/>
    <s v="Open"/>
  </r>
  <r>
    <n v="202430"/>
    <n v="31000"/>
    <s v="BMS 136"/>
    <x v="51"/>
    <s v="Biology Of Human Sexualit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Blakely Barron"/>
    <s v="K00100953"/>
    <s v="FS"/>
    <x v="0"/>
    <x v="42"/>
    <x v="12"/>
    <s v="EBS"/>
    <s v="EBS301"/>
    <x v="1"/>
    <n v="50"/>
    <n v="23"/>
    <d v="1900-02-11T06:27:23"/>
    <s v="C"/>
    <s v="Day"/>
    <s v="Open"/>
  </r>
  <r>
    <n v="202430"/>
    <n v="35181"/>
    <s v="BMS 108"/>
    <x v="51"/>
    <s v="Human Physiology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James Doohan"/>
    <s v="K00100578"/>
    <s v="AD"/>
    <x v="0"/>
    <x v="42"/>
    <x v="12"/>
    <s v="EBS"/>
    <s v="EBS301"/>
    <x v="1"/>
    <n v="24"/>
    <n v="15"/>
    <d v="1900-01-27T05:15:15"/>
    <s v="C"/>
    <s v="Day"/>
    <s v="Open"/>
  </r>
  <r>
    <n v="202430"/>
    <n v="37083"/>
    <s v="CA 113"/>
    <x v="8"/>
    <s v="Hospitality Sanitation&amp;Safety"/>
    <n v="2"/>
    <d v="2023-08-28T00:00:00"/>
    <d v="2023-12-16T00:00:00"/>
    <x v="0"/>
    <x v="0"/>
    <s v="F"/>
    <m/>
    <m/>
    <m/>
    <m/>
    <s v="F"/>
    <m/>
    <m/>
    <d v="1899-12-30T02:00:00"/>
    <d v="1899-12-30T02:01:34"/>
    <s v="10:00"/>
    <x v="26"/>
    <s v="12:00"/>
    <n v="1200"/>
    <x v="0"/>
    <s v="Kendra Wise"/>
    <s v="K00378534"/>
    <s v="AD"/>
    <x v="0"/>
    <x v="42"/>
    <x v="12"/>
    <s v="EBS"/>
    <s v="EBS301"/>
    <x v="1"/>
    <n v="50"/>
    <n v="38"/>
    <d v="1900-02-21T14:46:59"/>
    <s v="C"/>
    <s v="Day"/>
    <s v="Open"/>
  </r>
  <r>
    <n v="202430"/>
    <n v="39640"/>
    <s v="BIOL 124"/>
    <x v="48"/>
    <s v="Biological Oceanography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Michelle Kowalewski"/>
    <s v="K00697197"/>
    <s v="AD"/>
    <x v="0"/>
    <x v="42"/>
    <x v="12"/>
    <s v="EBS"/>
    <s v="EBS301"/>
    <x v="1"/>
    <n v="24"/>
    <n v="19"/>
    <d v="1900-02-03T17:51:19"/>
    <s v="C"/>
    <s v="Day"/>
    <s v="Open"/>
  </r>
  <r>
    <n v="202430"/>
    <n v="39642"/>
    <s v="BMS 107"/>
    <x v="51"/>
    <s v="Human Anatomy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Patty Saito"/>
    <s v="K00100852"/>
    <s v="DO"/>
    <x v="0"/>
    <x v="42"/>
    <x v="12"/>
    <s v="EBS"/>
    <s v="EBS301"/>
    <x v="1"/>
    <n v="24"/>
    <n v="26"/>
    <d v="1900-02-16T21:54:26"/>
    <s v="C"/>
    <s v="Day"/>
    <s v="Closed"/>
  </r>
  <r>
    <n v="202430"/>
    <n v="39645"/>
    <s v="BMS 107"/>
    <x v="51"/>
    <s v="Human Anatomy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Patty Saito"/>
    <s v="K00100852"/>
    <s v="NP"/>
    <x v="0"/>
    <x v="42"/>
    <x v="12"/>
    <s v="EBS"/>
    <s v="EBS301"/>
    <x v="1"/>
    <n v="24"/>
    <n v="28"/>
    <d v="1900-02-20T16:12:28"/>
    <s v="C"/>
    <s v="Day"/>
    <s v="Closed"/>
  </r>
  <r>
    <n v="202430"/>
    <n v="42958"/>
    <s v="BOT 100"/>
    <x v="49"/>
    <s v="Concepts of Botany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Matthew Kay"/>
    <s v="K00229393"/>
    <s v="NP"/>
    <x v="0"/>
    <x v="42"/>
    <x v="12"/>
    <s v="EBS"/>
    <s v="EBS301"/>
    <x v="1"/>
    <n v="24"/>
    <n v="21"/>
    <d v="1900-02-07T12:09:21"/>
    <s v="C"/>
    <s v="Day"/>
    <s v="Open"/>
  </r>
  <r>
    <n v="202430"/>
    <n v="43831"/>
    <s v="BIOL 100"/>
    <x v="48"/>
    <s v="Concepts of Biology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Daniel Zarate"/>
    <s v="K00424888"/>
    <s v="FS"/>
    <x v="0"/>
    <x v="42"/>
    <x v="12"/>
    <s v="EBS"/>
    <s v="EBS301"/>
    <x v="1"/>
    <n v="24"/>
    <n v="22"/>
    <d v="1900-02-09T09:18:22"/>
    <s v="C"/>
    <s v="Day"/>
    <s v="Open"/>
  </r>
  <r>
    <n v="202430"/>
    <n v="43832"/>
    <s v="BIOL 100"/>
    <x v="48"/>
    <s v="Concepts of Biolog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0"/>
    <s v="Daniel Zarate"/>
    <s v="K00424888"/>
    <s v="NP"/>
    <x v="0"/>
    <x v="42"/>
    <x v="12"/>
    <s v="EBS"/>
    <s v="EBS301"/>
    <x v="1"/>
    <n v="24"/>
    <n v="21"/>
    <d v="1900-02-07T12:09:21"/>
    <s v="C"/>
    <s v="Day"/>
    <s v="Open"/>
  </r>
  <r>
    <n v="202430"/>
    <n v="44435"/>
    <s v="BMS 108"/>
    <x v="51"/>
    <s v="Human Physiology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4:20"/>
    <x v="13"/>
    <s v="15:40"/>
    <n v="1540"/>
    <x v="0"/>
    <s v="James Doohan"/>
    <s v="K00100578"/>
    <s v="NP"/>
    <x v="0"/>
    <x v="42"/>
    <x v="12"/>
    <s v="EBS"/>
    <s v="EBS301"/>
    <x v="1"/>
    <n v="24"/>
    <n v="14"/>
    <d v="1900-01-25T08:06:14"/>
    <s v="C"/>
    <s v="Day"/>
    <s v="Open"/>
  </r>
  <r>
    <n v="202430"/>
    <n v="44520"/>
    <s v="BOT 100"/>
    <x v="49"/>
    <s v="Concepts of Botan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11:10"/>
    <x v="10"/>
    <s v="12:30"/>
    <n v="1230"/>
    <x v="0"/>
    <s v="Matthew Kay"/>
    <s v="K00229393"/>
    <s v="DO"/>
    <x v="0"/>
    <x v="42"/>
    <x v="12"/>
    <s v="EBS"/>
    <s v="EBS301"/>
    <x v="1"/>
    <n v="24"/>
    <n v="18"/>
    <d v="1900-02-01T20:42:18"/>
    <s v="C"/>
    <s v="Day"/>
    <s v="Open"/>
  </r>
  <r>
    <n v="202430"/>
    <n v="37761"/>
    <s v="BMS 119A"/>
    <x v="51"/>
    <s v="Human Dissection: Head &amp; Neck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arry Tanowitz"/>
    <s v="K00100476"/>
    <s v="NP"/>
    <x v="0"/>
    <x v="43"/>
    <x v="12"/>
    <s v="EBS"/>
    <s v="EBS306"/>
    <x v="8"/>
    <n v="0"/>
    <n v="5"/>
    <d v="1899-12-30T00:00:00"/>
    <s v="C"/>
    <s v="Session Status Unknown"/>
    <s v="Closed"/>
  </r>
  <r>
    <n v="202430"/>
    <n v="37983"/>
    <s v="BMS 119B"/>
    <x v="51"/>
    <s v="Human Dissection: Appendages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arry Tanowitz"/>
    <s v="K00100476"/>
    <s v="NP"/>
    <x v="0"/>
    <x v="43"/>
    <x v="12"/>
    <s v="EBS"/>
    <s v="EBS306"/>
    <x v="8"/>
    <n v="0"/>
    <n v="2"/>
    <d v="1899-12-30T00:00:00"/>
    <s v="C"/>
    <s v="Session Status Unknown"/>
    <s v="Closed"/>
  </r>
  <r>
    <n v="202430"/>
    <n v="37984"/>
    <s v="BMS 119C"/>
    <x v="51"/>
    <s v="Human Dissection: Torso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arry Tanowitz"/>
    <s v="K00100476"/>
    <s v="NP"/>
    <x v="0"/>
    <x v="43"/>
    <x v="12"/>
    <s v="EBS"/>
    <s v="EBS306"/>
    <x v="8"/>
    <n v="0"/>
    <n v="0"/>
    <d v="1899-12-30T00:00:00"/>
    <s v="C"/>
    <s v="Session Status Unknown"/>
    <s v="Closed"/>
  </r>
  <r>
    <n v="202430"/>
    <n v="30365"/>
    <s v="CHEM 221"/>
    <x v="53"/>
    <s v="Organic Chemistry  Lab I"/>
    <n v="2.2999999999999998"/>
    <d v="2023-08-28T00:00:00"/>
    <d v="2023-12-16T00:00:00"/>
    <x v="0"/>
    <x v="0"/>
    <s v="M"/>
    <s v="M"/>
    <m/>
    <m/>
    <m/>
    <m/>
    <m/>
    <m/>
    <d v="1899-12-30T01:05:00"/>
    <d v="1899-12-30T01:05:51"/>
    <s v="14:15"/>
    <x v="36"/>
    <s v="15:20"/>
    <n v="1520"/>
    <x v="1"/>
    <s v="Jess Estrada"/>
    <s v="K00874344"/>
    <s v="FS"/>
    <x v="0"/>
    <x v="44"/>
    <x v="12"/>
    <s v="EBS"/>
    <s v="EBS309"/>
    <x v="1"/>
    <n v="16"/>
    <n v="15"/>
    <d v="1900-01-10T11:08:04"/>
    <s v="C"/>
    <s v="Day"/>
    <s v="Open"/>
  </r>
  <r>
    <n v="202430"/>
    <n v="30366"/>
    <s v="CHEM 221"/>
    <x v="53"/>
    <s v="Organic Chemistry  Lab I"/>
    <n v="2.2999999999999998"/>
    <d v="2023-08-28T00:00:00"/>
    <d v="2023-12-16T00:00:00"/>
    <x v="0"/>
    <x v="1"/>
    <s v="M"/>
    <s v="M"/>
    <m/>
    <m/>
    <m/>
    <m/>
    <m/>
    <m/>
    <d v="1899-12-30T01:05:00"/>
    <d v="1899-12-30T01:05:51"/>
    <s v="14:15"/>
    <x v="36"/>
    <s v="15:20"/>
    <n v="1520"/>
    <x v="1"/>
    <s v="Jess Estrada"/>
    <s v="K00874344"/>
    <s v="NP"/>
    <x v="0"/>
    <x v="44"/>
    <x v="12"/>
    <s v="EBS"/>
    <s v="EBS309"/>
    <x v="1"/>
    <n v="16"/>
    <n v="15"/>
    <d v="1900-01-10T11:08:04"/>
    <s v="C"/>
    <s v="Day"/>
    <s v="Open"/>
  </r>
  <r>
    <n v="202430"/>
    <n v="30367"/>
    <s v="CHEM 221"/>
    <x v="53"/>
    <s v="Organic Chemistry  Lab I"/>
    <n v="2.2999999999999998"/>
    <d v="2023-08-28T00:00:00"/>
    <d v="2023-12-16T00:00:00"/>
    <x v="0"/>
    <x v="1"/>
    <s v="M"/>
    <s v="M"/>
    <m/>
    <m/>
    <m/>
    <m/>
    <m/>
    <m/>
    <d v="1899-12-30T01:05:00"/>
    <d v="1899-12-30T01:05:51"/>
    <s v="14:15"/>
    <x v="36"/>
    <s v="15:20"/>
    <n v="1520"/>
    <x v="1"/>
    <s v="Jess Estrada"/>
    <s v="K00874344"/>
    <s v="NP"/>
    <x v="0"/>
    <x v="44"/>
    <x v="12"/>
    <s v="EBS"/>
    <s v="EBS309"/>
    <x v="1"/>
    <n v="16"/>
    <n v="16"/>
    <d v="1900-01-11T05:28:37"/>
    <s v="C"/>
    <s v="Day"/>
    <s v="Closed"/>
  </r>
  <r>
    <n v="202430"/>
    <n v="30936"/>
    <s v="BIOL 101"/>
    <x v="48"/>
    <s v="Plant Biology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Jennifer Maupin"/>
    <s v="K00100335"/>
    <s v="FS"/>
    <x v="0"/>
    <x v="44"/>
    <x v="12"/>
    <s v="EBS"/>
    <s v="EBS309"/>
    <x v="1"/>
    <n v="24"/>
    <n v="23"/>
    <d v="1900-02-11T06:27:23"/>
    <s v="C"/>
    <s v="Day"/>
    <s v="Open"/>
  </r>
  <r>
    <n v="202430"/>
    <n v="30939"/>
    <s v="BIOL 102"/>
    <x v="48"/>
    <s v="Animal Biology"/>
    <n v="5"/>
    <d v="2023-08-28T00:00:00"/>
    <d v="2023-12-16T00:00:00"/>
    <x v="0"/>
    <x v="0"/>
    <s v="MW"/>
    <s v="M"/>
    <m/>
    <s v="W"/>
    <m/>
    <m/>
    <m/>
    <m/>
    <d v="1899-12-30T01:20:00"/>
    <d v="1899-12-30T02:42:05"/>
    <s v="8:00"/>
    <x v="3"/>
    <s v="9:20"/>
    <n v="920"/>
    <x v="0"/>
    <s v="Blakely Barron"/>
    <s v="K00100953"/>
    <s v="FS"/>
    <x v="0"/>
    <x v="44"/>
    <x v="12"/>
    <s v="EBS"/>
    <s v="EBS309"/>
    <x v="1"/>
    <n v="25"/>
    <n v="23"/>
    <d v="1900-02-11T06:27:23"/>
    <s v="C"/>
    <s v="Day"/>
    <s v="Open"/>
  </r>
  <r>
    <n v="202430"/>
    <n v="30940"/>
    <s v="BIOL 102"/>
    <x v="48"/>
    <s v="Animal Biology"/>
    <n v="5"/>
    <d v="2023-08-28T00:00:00"/>
    <d v="2023-12-16T00:00:00"/>
    <x v="0"/>
    <x v="1"/>
    <s v="MW"/>
    <s v="M"/>
    <m/>
    <s v="W"/>
    <m/>
    <m/>
    <m/>
    <m/>
    <d v="1899-12-30T01:20:00"/>
    <d v="1899-12-30T02:42:05"/>
    <s v="8:00"/>
    <x v="3"/>
    <s v="9:20"/>
    <n v="920"/>
    <x v="0"/>
    <s v="Blakely Barron"/>
    <s v="K00100953"/>
    <s v="NP"/>
    <x v="0"/>
    <x v="44"/>
    <x v="12"/>
    <s v="EBS"/>
    <s v="EBS309"/>
    <x v="1"/>
    <n v="25"/>
    <n v="20"/>
    <d v="1900-02-05T15:00:20"/>
    <s v="C"/>
    <s v="Day"/>
    <s v="Open"/>
  </r>
  <r>
    <n v="202430"/>
    <n v="30941"/>
    <s v="BIOL 102"/>
    <x v="48"/>
    <s v="Animal Biology"/>
    <n v="5"/>
    <d v="2023-08-28T00:00:00"/>
    <d v="2023-12-16T00:00:00"/>
    <x v="0"/>
    <x v="1"/>
    <s v="MW"/>
    <s v="M"/>
    <m/>
    <s v="W"/>
    <m/>
    <m/>
    <m/>
    <m/>
    <d v="1899-12-30T01:20:00"/>
    <d v="1899-12-30T02:42:05"/>
    <s v="8:00"/>
    <x v="3"/>
    <s v="9:20"/>
    <n v="920"/>
    <x v="0"/>
    <s v="Blakely Barron"/>
    <s v="K00100953"/>
    <s v="NP"/>
    <x v="0"/>
    <x v="44"/>
    <x v="12"/>
    <s v="EBS"/>
    <s v="EBS309"/>
    <x v="1"/>
    <n v="25"/>
    <n v="18"/>
    <d v="1900-02-01T20:42:18"/>
    <s v="C"/>
    <s v="Day"/>
    <s v="Open"/>
  </r>
  <r>
    <n v="202430"/>
    <n v="30942"/>
    <s v="BIOL 103"/>
    <x v="48"/>
    <s v="Cell and Molecular Biololgy"/>
    <n v="5"/>
    <d v="2023-08-28T00:00:00"/>
    <d v="2023-12-16T00:00:00"/>
    <x v="0"/>
    <x v="0"/>
    <s v="TR"/>
    <m/>
    <s v="T"/>
    <m/>
    <s v="R"/>
    <m/>
    <m/>
    <m/>
    <d v="1899-12-30T01:20:00"/>
    <d v="1899-12-30T02:42:05"/>
    <s v="8:00"/>
    <x v="3"/>
    <s v="9:20"/>
    <n v="920"/>
    <x v="0"/>
    <s v="Jennifer Betancourt"/>
    <s v="K00772052"/>
    <s v="FS"/>
    <x v="0"/>
    <x v="44"/>
    <x v="12"/>
    <s v="EBS"/>
    <s v="EBS309"/>
    <x v="1"/>
    <n v="11"/>
    <n v="9"/>
    <d v="1900-01-15T22:21:09"/>
    <s v="C"/>
    <s v="Day"/>
    <s v="Open"/>
  </r>
  <r>
    <n v="202430"/>
    <n v="30995"/>
    <s v="BMS 127"/>
    <x v="51"/>
    <s v="Medical Microbiology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Robert Fischer"/>
    <s v="K00100219"/>
    <s v="NP"/>
    <x v="0"/>
    <x v="44"/>
    <x v="12"/>
    <s v="EBS"/>
    <s v="EBS309"/>
    <x v="1"/>
    <n v="24"/>
    <n v="21"/>
    <d v="1900-02-07T12:09:21"/>
    <s v="C"/>
    <s v="Day"/>
    <s v="Open"/>
  </r>
  <r>
    <n v="202430"/>
    <n v="31016"/>
    <s v="ZOOL 122"/>
    <x v="50"/>
    <s v="Animal Diversit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Hisaya Fukui"/>
    <s v="K00232296"/>
    <s v="NP"/>
    <x v="0"/>
    <x v="44"/>
    <x v="12"/>
    <s v="EBS"/>
    <s v="EBS309"/>
    <x v="1"/>
    <n v="50"/>
    <n v="48"/>
    <d v="1900-03-30T07:12:48"/>
    <s v="C"/>
    <s v="Day"/>
    <s v="Open"/>
  </r>
  <r>
    <n v="202430"/>
    <n v="31891"/>
    <s v="BMS 127"/>
    <x v="51"/>
    <s v="Medical Microbiology"/>
    <n v="4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Robert Fischer"/>
    <s v="K00100219"/>
    <s v="DO"/>
    <x v="0"/>
    <x v="44"/>
    <x v="12"/>
    <s v="EBS"/>
    <s v="EBS309"/>
    <x v="1"/>
    <n v="24"/>
    <n v="19"/>
    <d v="1900-02-09T07:53:43"/>
    <s v="C"/>
    <s v="Day"/>
    <s v="Open"/>
  </r>
  <r>
    <n v="202430"/>
    <n v="33235"/>
    <s v="BIOL 100"/>
    <x v="48"/>
    <s v="Concepts of Biology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Daniel Zarate"/>
    <s v="K00424888"/>
    <s v="FS"/>
    <x v="0"/>
    <x v="44"/>
    <x v="12"/>
    <s v="EBS"/>
    <s v="EBS309"/>
    <x v="1"/>
    <n v="24"/>
    <n v="21"/>
    <d v="1900-02-07T12:09:21"/>
    <s v="C"/>
    <s v="Day"/>
    <s v="Open"/>
  </r>
  <r>
    <n v="202430"/>
    <n v="34415"/>
    <s v="BIOL 100"/>
    <x v="48"/>
    <s v="Concepts of Biology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9:35"/>
    <x v="12"/>
    <s v="10:55"/>
    <n v="1055"/>
    <x v="0"/>
    <s v="Daniel Zarate"/>
    <s v="K00424888"/>
    <s v="NP"/>
    <x v="0"/>
    <x v="44"/>
    <x v="12"/>
    <s v="EBS"/>
    <s v="EBS309"/>
    <x v="1"/>
    <n v="24"/>
    <n v="20"/>
    <d v="1900-02-05T15:00:20"/>
    <s v="C"/>
    <s v="Day"/>
    <s v="Open"/>
  </r>
  <r>
    <n v="202430"/>
    <n v="36545"/>
    <s v="BMS 100"/>
    <x v="51"/>
    <s v="The Human Body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Patty Saito"/>
    <s v="K00100852"/>
    <s v="DO"/>
    <x v="0"/>
    <x v="44"/>
    <x v="12"/>
    <s v="EBS"/>
    <s v="EBS309"/>
    <x v="1"/>
    <n v="24"/>
    <n v="29"/>
    <d v="1900-02-22T13:21:29"/>
    <s v="C"/>
    <s v="Day"/>
    <s v="Closed"/>
  </r>
  <r>
    <n v="202430"/>
    <n v="36546"/>
    <s v="BMS 100"/>
    <x v="51"/>
    <s v="The Human Bod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11:10"/>
    <x v="10"/>
    <s v="12:30"/>
    <n v="1230"/>
    <x v="0"/>
    <s v="Patty Saito"/>
    <s v="K00100852"/>
    <s v="NP"/>
    <x v="0"/>
    <x v="44"/>
    <x v="12"/>
    <s v="EBS"/>
    <s v="EBS309"/>
    <x v="1"/>
    <n v="24"/>
    <n v="29"/>
    <d v="1900-02-22T13:21:29"/>
    <s v="C"/>
    <s v="Day"/>
    <s v="Closed"/>
  </r>
  <r>
    <n v="202430"/>
    <n v="37410"/>
    <s v="BMS 127"/>
    <x v="51"/>
    <s v="Medical Microbiolog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12:45"/>
    <x v="11"/>
    <s v="14:05"/>
    <n v="1405"/>
    <x v="0"/>
    <s v="Robert Fischer"/>
    <s v="K00100219"/>
    <s v="NP"/>
    <x v="0"/>
    <x v="44"/>
    <x v="12"/>
    <s v="EBS"/>
    <s v="EBS309"/>
    <x v="1"/>
    <n v="24"/>
    <n v="19"/>
    <d v="1900-02-03T17:51:19"/>
    <s v="C"/>
    <s v="Day"/>
    <s v="Open"/>
  </r>
  <r>
    <n v="202430"/>
    <n v="37985"/>
    <s v="BMS 127"/>
    <x v="51"/>
    <s v="Medical Microbiolog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12:45"/>
    <x v="11"/>
    <s v="14:05"/>
    <n v="1405"/>
    <x v="0"/>
    <s v="Robert Fischer"/>
    <s v="K00100219"/>
    <s v="FS"/>
    <x v="0"/>
    <x v="44"/>
    <x v="12"/>
    <s v="EBS"/>
    <s v="EBS309"/>
    <x v="1"/>
    <n v="24"/>
    <n v="17"/>
    <d v="1900-01-30T23:33:17"/>
    <s v="C"/>
    <s v="Day"/>
    <s v="Open"/>
  </r>
  <r>
    <n v="202430"/>
    <n v="39126"/>
    <s v="BIOL 101"/>
    <x v="48"/>
    <s v="Plant Biolog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0"/>
    <s v="Jennifer Maupin"/>
    <s v="K00100335"/>
    <s v="NP"/>
    <x v="0"/>
    <x v="44"/>
    <x v="12"/>
    <s v="EBS"/>
    <s v="EBS309"/>
    <x v="1"/>
    <n v="24"/>
    <n v="27"/>
    <d v="1900-02-18T19:03:27"/>
    <s v="C"/>
    <s v="Day"/>
    <s v="Closed"/>
  </r>
  <r>
    <n v="202430"/>
    <n v="39651"/>
    <s v="BMS 127"/>
    <x v="51"/>
    <s v="Medical Microbiology"/>
    <n v="4"/>
    <d v="2023-08-28T00:00:00"/>
    <d v="2023-12-16T00:00:00"/>
    <x v="0"/>
    <x v="1"/>
    <s v="T"/>
    <m/>
    <s v="T"/>
    <m/>
    <m/>
    <m/>
    <m/>
    <m/>
    <d v="1899-12-30T03:05:00"/>
    <d v="1899-12-30T03:07:24"/>
    <s v="18:00"/>
    <x v="9"/>
    <s v="21:05"/>
    <n v="2105"/>
    <x v="0"/>
    <s v="Robert Fischer"/>
    <s v="K00100219"/>
    <s v="NP"/>
    <x v="0"/>
    <x v="44"/>
    <x v="12"/>
    <s v="EBS"/>
    <s v="EBS309"/>
    <x v="1"/>
    <n v="24"/>
    <n v="18"/>
    <d v="1900-02-07T03:41:25"/>
    <s v="C"/>
    <s v="Evening"/>
    <s v="Open"/>
  </r>
  <r>
    <n v="202430"/>
    <n v="40130"/>
    <s v="BMS 108"/>
    <x v="51"/>
    <s v="Human Physiology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Barry Tanowitz"/>
    <s v="K00100476"/>
    <s v="DO"/>
    <x v="0"/>
    <x v="44"/>
    <x v="12"/>
    <s v="EBS"/>
    <s v="EBS309"/>
    <x v="1"/>
    <n v="24"/>
    <n v="22"/>
    <d v="1900-02-09T09:18:22"/>
    <s v="C"/>
    <s v="Day"/>
    <s v="Open"/>
  </r>
  <r>
    <n v="202430"/>
    <n v="40189"/>
    <s v="BIOL 103"/>
    <x v="48"/>
    <s v="Cell and Molecular Biololgy"/>
    <n v="5"/>
    <d v="2023-08-28T00:00:00"/>
    <d v="2023-12-16T00:00:00"/>
    <x v="0"/>
    <x v="1"/>
    <s v="TR"/>
    <m/>
    <s v="T"/>
    <m/>
    <s v="R"/>
    <m/>
    <m/>
    <m/>
    <d v="1899-12-30T01:20:00"/>
    <d v="1899-12-30T02:42:05"/>
    <s v="8:00"/>
    <x v="3"/>
    <s v="9:20"/>
    <n v="920"/>
    <x v="0"/>
    <s v="Jennifer Betancourt"/>
    <s v="K00772052"/>
    <s v="NP"/>
    <x v="0"/>
    <x v="44"/>
    <x v="12"/>
    <s v="EBS"/>
    <s v="EBS309"/>
    <x v="1"/>
    <n v="11"/>
    <n v="7"/>
    <d v="1900-01-12T04:03:07"/>
    <s v="C"/>
    <s v="Day"/>
    <s v="Open"/>
  </r>
  <r>
    <n v="202430"/>
    <n v="40233"/>
    <s v="BMS 108"/>
    <x v="51"/>
    <s v="Human Physiology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Barry Tanowitz"/>
    <s v="K00100476"/>
    <s v="NP"/>
    <x v="0"/>
    <x v="44"/>
    <x v="12"/>
    <s v="EBS"/>
    <s v="EBS309"/>
    <x v="1"/>
    <n v="24"/>
    <n v="19"/>
    <d v="1900-02-03T17:51:19"/>
    <s v="C"/>
    <s v="Day"/>
    <s v="Open"/>
  </r>
  <r>
    <n v="202430"/>
    <n v="40502"/>
    <s v="BIOL 103"/>
    <x v="48"/>
    <s v="Cell and Molecular Biololgy"/>
    <n v="5"/>
    <d v="2023-08-28T00:00:00"/>
    <d v="2023-12-16T00:00:00"/>
    <x v="0"/>
    <x v="1"/>
    <s v="TR"/>
    <m/>
    <s v="T"/>
    <m/>
    <s v="R"/>
    <m/>
    <m/>
    <m/>
    <d v="1899-12-30T01:20:00"/>
    <d v="1899-12-30T02:42:05"/>
    <s v="8:00"/>
    <x v="3"/>
    <s v="9:20"/>
    <n v="920"/>
    <x v="0"/>
    <s v="Jennifer Betancourt"/>
    <s v="K00772052"/>
    <s v="NP"/>
    <x v="0"/>
    <x v="44"/>
    <x v="12"/>
    <s v="EBS"/>
    <s v="EBS309"/>
    <x v="1"/>
    <n v="11"/>
    <n v="7"/>
    <d v="1900-01-12T04:03:07"/>
    <s v="C"/>
    <s v="Day"/>
    <s v="Open"/>
  </r>
  <r>
    <n v="202430"/>
    <n v="41217"/>
    <s v="BIOL 103"/>
    <x v="48"/>
    <s v="Cell and Molecular Biololgy"/>
    <n v="5"/>
    <d v="2023-08-28T00:00:00"/>
    <d v="2023-12-16T00:00:00"/>
    <x v="0"/>
    <x v="1"/>
    <s v="TR"/>
    <m/>
    <s v="T"/>
    <m/>
    <s v="R"/>
    <m/>
    <m/>
    <m/>
    <d v="1899-12-30T01:20:00"/>
    <d v="1899-12-30T02:42:05"/>
    <s v="8:00"/>
    <x v="3"/>
    <s v="9:20"/>
    <n v="920"/>
    <x v="0"/>
    <s v="Jennifer Betancourt"/>
    <s v="K00772052"/>
    <s v="NP"/>
    <x v="0"/>
    <x v="44"/>
    <x v="12"/>
    <s v="EBS"/>
    <s v="EBS309"/>
    <x v="1"/>
    <n v="11"/>
    <n v="6"/>
    <d v="1900-01-10T06:54:06"/>
    <s v="C"/>
    <s v="Day"/>
    <s v="Open"/>
  </r>
  <r>
    <n v="202430"/>
    <n v="42359"/>
    <s v="BMS 127"/>
    <x v="51"/>
    <s v="Medical Microbiology"/>
    <n v="4"/>
    <d v="2023-08-28T00:00:00"/>
    <d v="2023-12-16T00:00:00"/>
    <x v="0"/>
    <x v="1"/>
    <s v="T"/>
    <m/>
    <s v="T"/>
    <m/>
    <m/>
    <m/>
    <m/>
    <m/>
    <d v="1899-12-30T03:05:00"/>
    <d v="1899-12-30T03:07:24"/>
    <s v="18:00"/>
    <x v="9"/>
    <s v="21:05"/>
    <n v="2105"/>
    <x v="0"/>
    <s v="Robert Fischer"/>
    <s v="K00100219"/>
    <s v="NP"/>
    <x v="0"/>
    <x v="44"/>
    <x v="12"/>
    <s v="EBS"/>
    <s v="EBS309"/>
    <x v="1"/>
    <n v="24"/>
    <n v="16"/>
    <d v="1900-02-02T19:16:49"/>
    <s v="C"/>
    <s v="Evening"/>
    <s v="Open"/>
  </r>
  <r>
    <n v="202430"/>
    <n v="42967"/>
    <s v="BIOL 101"/>
    <x v="48"/>
    <s v="Plant Biolog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0"/>
    <s v="Jennifer Maupin"/>
    <s v="K00100335"/>
    <s v="NP"/>
    <x v="0"/>
    <x v="44"/>
    <x v="12"/>
    <s v="EBS"/>
    <s v="EBS309"/>
    <x v="1"/>
    <n v="24"/>
    <n v="26"/>
    <d v="1900-02-16T21:54:26"/>
    <s v="C"/>
    <s v="Day"/>
    <s v="Closed"/>
  </r>
  <r>
    <n v="202430"/>
    <n v="42974"/>
    <s v="BMS 128"/>
    <x v="51"/>
    <s v="Human Nutri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8:00"/>
    <x v="9"/>
    <s v="19:20"/>
    <n v="1920"/>
    <x v="0"/>
    <s v="Samin Moham"/>
    <s v="K00490772"/>
    <s v="AD"/>
    <x v="0"/>
    <x v="44"/>
    <x v="12"/>
    <s v="EBS"/>
    <s v="EBS309"/>
    <x v="1"/>
    <n v="50"/>
    <n v="32"/>
    <d v="1900-02-28T04:48:32"/>
    <s v="C"/>
    <s v="Evening"/>
    <s v="Open"/>
  </r>
  <r>
    <n v="202430"/>
    <n v="43388"/>
    <s v="PD 101B"/>
    <x v="54"/>
    <s v="ORIE To College: Intl Students"/>
    <n v="0.5"/>
    <d v="2023-08-23T00:00:00"/>
    <d v="2023-08-25T00:00:00"/>
    <x v="8"/>
    <x v="0"/>
    <s v="WRF"/>
    <m/>
    <m/>
    <s v="W"/>
    <s v="R"/>
    <s v="F"/>
    <m/>
    <m/>
    <d v="1899-12-30T02:45:00"/>
    <d v="1899-12-30T00:38:34"/>
    <s v="9:00"/>
    <x v="25"/>
    <s v="11:45"/>
    <n v="1145"/>
    <x v="0"/>
    <s v="Jennifer Eggertsen"/>
    <s v="K00100853"/>
    <s v="AD"/>
    <x v="0"/>
    <x v="44"/>
    <x v="12"/>
    <s v="EBS"/>
    <s v="EBS309"/>
    <x v="1"/>
    <n v="24"/>
    <n v="28"/>
    <d v="1899-12-30T23:08:34"/>
    <s v="C"/>
    <s v="Day"/>
    <s v="Closed"/>
  </r>
  <r>
    <n v="202430"/>
    <n v="43390"/>
    <s v="PD 101B"/>
    <x v="54"/>
    <s v="ORIE To College: Intl Students"/>
    <n v="0.5"/>
    <d v="2023-08-23T00:00:00"/>
    <d v="2023-08-25T00:00:00"/>
    <x v="8"/>
    <x v="0"/>
    <s v="WRF"/>
    <m/>
    <m/>
    <s v="W"/>
    <s v="R"/>
    <s v="F"/>
    <m/>
    <m/>
    <d v="1899-12-30T02:45:00"/>
    <d v="1899-12-30T00:38:34"/>
    <s v="12:00"/>
    <x v="19"/>
    <s v="14:45"/>
    <n v="1445"/>
    <x v="0"/>
    <s v="Jennifer Eggertsen"/>
    <s v="K00100853"/>
    <s v="AD"/>
    <x v="0"/>
    <x v="44"/>
    <x v="12"/>
    <s v="EBS"/>
    <s v="EBS309"/>
    <x v="1"/>
    <n v="25"/>
    <n v="32"/>
    <d v="1899-12-31T02:26:56"/>
    <s v="C"/>
    <s v="Day"/>
    <s v="Closed"/>
  </r>
  <r>
    <n v="202430"/>
    <n v="43617"/>
    <s v="CHEM 221"/>
    <x v="53"/>
    <s v="Organic Chemistry  Lab I"/>
    <n v="2.2999999999999998"/>
    <d v="2023-08-28T00:00:00"/>
    <d v="2023-12-16T00:00:00"/>
    <x v="0"/>
    <x v="1"/>
    <s v="M"/>
    <s v="M"/>
    <m/>
    <m/>
    <m/>
    <m/>
    <m/>
    <m/>
    <d v="1899-12-30T01:05:00"/>
    <d v="1899-12-30T01:05:51"/>
    <s v="14:15"/>
    <x v="36"/>
    <s v="15:20"/>
    <n v="1520"/>
    <x v="1"/>
    <s v="Jess Estrada"/>
    <s v="K00874344"/>
    <s v="NP"/>
    <x v="0"/>
    <x v="44"/>
    <x v="12"/>
    <s v="EBS"/>
    <s v="EBS309"/>
    <x v="1"/>
    <n v="16"/>
    <n v="16"/>
    <d v="1900-01-11T05:28:37"/>
    <s v="C"/>
    <s v="Day"/>
    <s v="Closed"/>
  </r>
  <r>
    <n v="202430"/>
    <n v="44808"/>
    <s v="CHEM 221"/>
    <x v="53"/>
    <s v="Organic Chemistry  Lab I"/>
    <n v="2.2999999999999998"/>
    <d v="2023-08-28T00:00:00"/>
    <d v="2023-12-16T00:00:00"/>
    <x v="0"/>
    <x v="1"/>
    <s v="M"/>
    <s v="M"/>
    <m/>
    <m/>
    <m/>
    <m/>
    <m/>
    <m/>
    <d v="1899-12-30T01:05:00"/>
    <d v="1899-12-30T01:05:51"/>
    <s v="14:15"/>
    <x v="36"/>
    <s v="15:20"/>
    <n v="1520"/>
    <x v="1"/>
    <s v="Jess Estrada"/>
    <s v="K00874344"/>
    <s v="NP"/>
    <x v="0"/>
    <x v="44"/>
    <x v="12"/>
    <s v="EBS"/>
    <s v="EBS309"/>
    <x v="1"/>
    <n v="16"/>
    <n v="14"/>
    <d v="1900-01-09T16:47:32"/>
    <s v="C"/>
    <s v="Day"/>
    <s v="Open"/>
  </r>
  <r>
    <n v="202430"/>
    <n v="30974"/>
    <s v="BMS 107"/>
    <x v="51"/>
    <s v="Human Anatomy"/>
    <n v="4"/>
    <d v="2023-08-28T00:00:00"/>
    <d v="2023-12-16T00:00:00"/>
    <x v="0"/>
    <x v="0"/>
    <s v="T"/>
    <m/>
    <s v="T"/>
    <m/>
    <m/>
    <m/>
    <m/>
    <m/>
    <d v="1899-12-30T03:05:00"/>
    <d v="1899-12-30T03:07:24"/>
    <s v="14:30"/>
    <x v="49"/>
    <s v="17:35"/>
    <n v="1735"/>
    <x v="4"/>
    <s v="Barry Tanowitz"/>
    <s v="K00100476"/>
    <s v="FS"/>
    <x v="0"/>
    <x v="45"/>
    <x v="12"/>
    <s v="EBS"/>
    <s v="EBS312"/>
    <x v="3"/>
    <n v="24"/>
    <n v="20"/>
    <d v="1900-02-11T12:06:01"/>
    <s v="CW"/>
    <s v="Hybrid"/>
    <s v="Open"/>
  </r>
  <r>
    <n v="202430"/>
    <n v="30979"/>
    <s v="BMS 107"/>
    <x v="51"/>
    <s v="Human Anatomy"/>
    <n v="4"/>
    <d v="2023-08-28T00:00:00"/>
    <d v="2023-12-16T00:00:00"/>
    <x v="0"/>
    <x v="0"/>
    <s v="R"/>
    <m/>
    <m/>
    <m/>
    <s v="R"/>
    <m/>
    <m/>
    <m/>
    <d v="1899-12-30T03:05:00"/>
    <d v="1899-12-30T03:07:24"/>
    <s v="14:30"/>
    <x v="49"/>
    <s v="17:35"/>
    <n v="1735"/>
    <x v="4"/>
    <s v="Barry Tanowitz"/>
    <s v="K00100476"/>
    <s v="FS"/>
    <x v="0"/>
    <x v="45"/>
    <x v="12"/>
    <s v="EBS"/>
    <s v="EBS312"/>
    <x v="3"/>
    <n v="24"/>
    <n v="17"/>
    <d v="1900-02-04T23:29:07"/>
    <s v="CW"/>
    <s v="Hybrid"/>
    <s v="Open"/>
  </r>
  <r>
    <n v="202430"/>
    <n v="31888"/>
    <s v="BMS 107"/>
    <x v="51"/>
    <s v="Human Anatomy"/>
    <n v="4"/>
    <d v="2023-08-28T00:00:00"/>
    <d v="2023-12-16T00:00:00"/>
    <x v="0"/>
    <x v="0"/>
    <s v="T"/>
    <m/>
    <s v="T"/>
    <m/>
    <m/>
    <m/>
    <m/>
    <m/>
    <d v="1899-12-30T03:00:00"/>
    <d v="1899-12-30T03:02:20"/>
    <s v="18:00"/>
    <x v="9"/>
    <s v="21:00"/>
    <n v="2100"/>
    <x v="4"/>
    <s v="Barry Tanowitz"/>
    <s v="K00100476"/>
    <s v="AD"/>
    <x v="0"/>
    <x v="45"/>
    <x v="12"/>
    <s v="EBS"/>
    <s v="EBS312"/>
    <x v="3"/>
    <n v="24"/>
    <n v="24"/>
    <d v="1900-02-18T19:03:27"/>
    <s v="CW"/>
    <s v="Hybrid"/>
    <s v="Closed"/>
  </r>
  <r>
    <n v="202430"/>
    <n v="31890"/>
    <s v="BMS 107"/>
    <x v="51"/>
    <s v="Human Anatomy"/>
    <n v="4"/>
    <d v="2023-08-28T00:00:00"/>
    <d v="2023-12-16T00:00:00"/>
    <x v="0"/>
    <x v="0"/>
    <s v="W"/>
    <m/>
    <m/>
    <s v="W"/>
    <m/>
    <m/>
    <m/>
    <m/>
    <d v="1899-12-30T03:05:00"/>
    <d v="1899-12-30T03:07:24"/>
    <s v="11:10"/>
    <x v="10"/>
    <s v="14:15"/>
    <n v="1415"/>
    <x v="4"/>
    <s v="Peter Aguilar"/>
    <s v="K00100375"/>
    <s v="FS"/>
    <x v="0"/>
    <x v="45"/>
    <x v="12"/>
    <s v="EBS"/>
    <s v="EBS312"/>
    <x v="3"/>
    <n v="24"/>
    <n v="18"/>
    <d v="1900-02-07T03:41:25"/>
    <s v="CW"/>
    <s v="Hybrid"/>
    <s v="Open"/>
  </r>
  <r>
    <n v="202430"/>
    <n v="33239"/>
    <s v="BMS 107"/>
    <x v="51"/>
    <s v="Human Anatomy"/>
    <n v="4"/>
    <d v="2023-08-28T00:00:00"/>
    <d v="2023-12-16T00:00:00"/>
    <x v="0"/>
    <x v="0"/>
    <s v="W"/>
    <m/>
    <m/>
    <s v="W"/>
    <m/>
    <m/>
    <m/>
    <m/>
    <d v="1899-12-30T03:05:00"/>
    <d v="1899-12-30T03:07:24"/>
    <s v="14:30"/>
    <x v="49"/>
    <s v="17:35"/>
    <n v="1735"/>
    <x v="4"/>
    <s v="Peter Aguilar"/>
    <s v="K00100375"/>
    <s v="FS"/>
    <x v="0"/>
    <x v="45"/>
    <x v="12"/>
    <s v="EBS"/>
    <s v="EBS312"/>
    <x v="3"/>
    <n v="24"/>
    <n v="20"/>
    <d v="1900-02-11T12:06:01"/>
    <s v="CW"/>
    <s v="Hybrid"/>
    <s v="Open"/>
  </r>
  <r>
    <n v="202430"/>
    <n v="35582"/>
    <s v="BMS 107"/>
    <x v="51"/>
    <s v="Human Anatomy"/>
    <n v="4"/>
    <d v="2023-08-28T00:00:00"/>
    <d v="2023-12-16T00:00:00"/>
    <x v="0"/>
    <x v="0"/>
    <s v="F"/>
    <m/>
    <m/>
    <m/>
    <m/>
    <s v="F"/>
    <m/>
    <m/>
    <d v="1899-12-30T03:05:00"/>
    <d v="1899-12-30T03:07:24"/>
    <s v="11:10"/>
    <x v="10"/>
    <s v="14:15"/>
    <n v="1415"/>
    <x v="4"/>
    <s v="Peter Aguilar"/>
    <s v="K00100375"/>
    <s v="FS"/>
    <x v="0"/>
    <x v="45"/>
    <x v="12"/>
    <s v="EBS"/>
    <s v="EBS312"/>
    <x v="3"/>
    <n v="24"/>
    <n v="22"/>
    <d v="1900-02-15T20:30:37"/>
    <s v="CW"/>
    <s v="Hybrid"/>
    <s v="Open"/>
  </r>
  <r>
    <n v="202430"/>
    <n v="36545"/>
    <s v="BMS 100"/>
    <x v="51"/>
    <s v="The Human Body"/>
    <n v="4"/>
    <d v="2023-08-28T00:00:00"/>
    <d v="2023-12-16T00:00:00"/>
    <x v="0"/>
    <x v="0"/>
    <s v="M"/>
    <s v="M"/>
    <m/>
    <m/>
    <m/>
    <m/>
    <m/>
    <m/>
    <d v="1899-12-30T03:05:00"/>
    <d v="1899-12-30T03:07:24"/>
    <s v="7:50"/>
    <x v="50"/>
    <s v="10:55"/>
    <n v="1055"/>
    <x v="0"/>
    <s v="Patty Saito"/>
    <s v="K00100852"/>
    <s v="DO"/>
    <x v="0"/>
    <x v="45"/>
    <x v="12"/>
    <s v="EBS"/>
    <s v="EBS312"/>
    <x v="3"/>
    <n v="24"/>
    <n v="29"/>
    <d v="1900-03-03T01:56:43"/>
    <s v="C"/>
    <s v="Day"/>
    <s v="Closed"/>
  </r>
  <r>
    <n v="202430"/>
    <n v="36546"/>
    <s v="BMS 100"/>
    <x v="51"/>
    <s v="The Human Body"/>
    <n v="4"/>
    <d v="2023-08-28T00:00:00"/>
    <d v="2023-12-16T00:00:00"/>
    <x v="0"/>
    <x v="0"/>
    <s v="W"/>
    <m/>
    <m/>
    <s v="W"/>
    <m/>
    <m/>
    <m/>
    <m/>
    <d v="1899-12-30T03:05:00"/>
    <d v="1899-12-30T03:07:24"/>
    <s v="7:50"/>
    <x v="50"/>
    <s v="10:55"/>
    <n v="1055"/>
    <x v="0"/>
    <s v="Patty Saito"/>
    <s v="K00100852"/>
    <s v="DO"/>
    <x v="0"/>
    <x v="45"/>
    <x v="12"/>
    <s v="EBS"/>
    <s v="EBS312"/>
    <x v="3"/>
    <n v="24"/>
    <n v="29"/>
    <d v="1900-03-03T01:56:43"/>
    <s v="C"/>
    <s v="Day"/>
    <s v="Closed"/>
  </r>
  <r>
    <n v="202430"/>
    <n v="39642"/>
    <s v="BMS 107"/>
    <x v="51"/>
    <s v="Human Anatomy"/>
    <n v="4"/>
    <d v="2023-08-28T00:00:00"/>
    <d v="2023-12-16T00:00:00"/>
    <x v="0"/>
    <x v="0"/>
    <s v="T"/>
    <m/>
    <s v="T"/>
    <m/>
    <m/>
    <m/>
    <m/>
    <m/>
    <d v="1899-12-30T03:05:00"/>
    <d v="1899-12-30T03:07:24"/>
    <s v="7:50"/>
    <x v="50"/>
    <s v="10:55"/>
    <n v="1055"/>
    <x v="0"/>
    <s v="Patty Saito"/>
    <s v="K00100852"/>
    <s v="FS"/>
    <x v="0"/>
    <x v="45"/>
    <x v="12"/>
    <s v="EBS"/>
    <s v="EBS312"/>
    <x v="3"/>
    <n v="24"/>
    <n v="26"/>
    <d v="1900-02-24T13:19:49"/>
    <s v="C"/>
    <s v="Day"/>
    <s v="Closed"/>
  </r>
  <r>
    <n v="202430"/>
    <n v="39645"/>
    <s v="BMS 107"/>
    <x v="51"/>
    <s v="Human Anatomy"/>
    <n v="4"/>
    <d v="2023-08-28T00:00:00"/>
    <d v="2023-12-16T00:00:00"/>
    <x v="0"/>
    <x v="0"/>
    <s v="R"/>
    <m/>
    <m/>
    <m/>
    <s v="R"/>
    <m/>
    <m/>
    <m/>
    <d v="1899-12-30T03:05:00"/>
    <d v="1899-12-30T03:07:24"/>
    <s v="7:50"/>
    <x v="50"/>
    <s v="10:55"/>
    <n v="1055"/>
    <x v="0"/>
    <s v="Patty Saito"/>
    <s v="K00100852"/>
    <s v="AD"/>
    <x v="0"/>
    <x v="45"/>
    <x v="12"/>
    <s v="EBS"/>
    <s v="EBS312"/>
    <x v="3"/>
    <n v="24"/>
    <n v="28"/>
    <d v="1900-02-28T21:44:25"/>
    <s v="C"/>
    <s v="Day"/>
    <s v="Closed"/>
  </r>
  <r>
    <n v="202430"/>
    <n v="44433"/>
    <s v="BMS 107"/>
    <x v="51"/>
    <s v="Human Anatomy"/>
    <n v="4"/>
    <d v="2023-08-28T00:00:00"/>
    <d v="2023-12-16T00:00:00"/>
    <x v="0"/>
    <x v="0"/>
    <s v="F"/>
    <m/>
    <m/>
    <m/>
    <m/>
    <s v="F"/>
    <m/>
    <m/>
    <d v="1899-12-30T03:05:00"/>
    <d v="1899-12-30T03:07:24"/>
    <s v="17:30"/>
    <x v="14"/>
    <s v="20:35"/>
    <n v="2035"/>
    <x v="4"/>
    <s v="Peter Aguilar"/>
    <s v="K00100375"/>
    <s v="AD"/>
    <x v="0"/>
    <x v="45"/>
    <x v="12"/>
    <s v="EBS"/>
    <s v="EBS312"/>
    <x v="3"/>
    <n v="24"/>
    <n v="17"/>
    <d v="1900-02-04T23:29:07"/>
    <s v="CW"/>
    <s v="Day"/>
    <s v="Open"/>
  </r>
  <r>
    <n v="202430"/>
    <n v="30942"/>
    <s v="BIOL 103"/>
    <x v="48"/>
    <s v="Cell and Molecular Biololgy"/>
    <n v="5"/>
    <d v="2023-08-28T00:00:00"/>
    <d v="2023-12-16T00:00:00"/>
    <x v="0"/>
    <x v="0"/>
    <s v="T"/>
    <m/>
    <s v="T"/>
    <m/>
    <m/>
    <m/>
    <m/>
    <m/>
    <d v="1899-12-30T04:40:00"/>
    <d v="1899-12-30T04:43:38"/>
    <s v="9:40"/>
    <x v="52"/>
    <s v="14:20"/>
    <n v="1420"/>
    <x v="0"/>
    <s v="Jennifer Betancourt"/>
    <s v="K00772052"/>
    <s v="FS"/>
    <x v="0"/>
    <x v="46"/>
    <x v="12"/>
    <s v="EBS"/>
    <s v="EBS313"/>
    <x v="3"/>
    <n v="11"/>
    <n v="9"/>
    <d v="1900-01-28T15:07:01"/>
    <s v="C"/>
    <s v="Day"/>
    <s v="Open"/>
  </r>
  <r>
    <n v="202430"/>
    <n v="30995"/>
    <s v="BMS 127"/>
    <x v="51"/>
    <s v="Medical Microb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14:30"/>
    <x v="49"/>
    <s v="17:35"/>
    <n v="1735"/>
    <x v="0"/>
    <s v="Robert Fischer"/>
    <s v="K00100219"/>
    <s v="FS"/>
    <x v="0"/>
    <x v="46"/>
    <x v="12"/>
    <s v="EBS"/>
    <s v="EBS313"/>
    <x v="3"/>
    <n v="24"/>
    <n v="21"/>
    <d v="1900-02-13T16:18:19"/>
    <s v="C"/>
    <s v="Day"/>
    <s v="Open"/>
  </r>
  <r>
    <n v="202430"/>
    <n v="31891"/>
    <s v="BMS 127"/>
    <x v="51"/>
    <s v="Medical Microbiology"/>
    <n v="4"/>
    <d v="2023-08-28T00:00:00"/>
    <d v="2023-12-16T00:00:00"/>
    <x v="0"/>
    <x v="0"/>
    <s v="M"/>
    <s v="M"/>
    <m/>
    <m/>
    <m/>
    <m/>
    <m/>
    <m/>
    <d v="1899-12-30T03:05:00"/>
    <d v="1899-12-30T03:07:24"/>
    <s v="14:30"/>
    <x v="49"/>
    <s v="17:35"/>
    <n v="1735"/>
    <x v="0"/>
    <s v="Robert Fischer"/>
    <s v="K00100219"/>
    <s v="FS"/>
    <x v="0"/>
    <x v="46"/>
    <x v="12"/>
    <s v="EBS"/>
    <s v="EBS313"/>
    <x v="3"/>
    <n v="24"/>
    <n v="19"/>
    <d v="1900-02-09T07:53:43"/>
    <s v="C"/>
    <s v="Day"/>
    <s v="Open"/>
  </r>
  <r>
    <n v="202430"/>
    <n v="37410"/>
    <s v="BMS 127"/>
    <x v="51"/>
    <s v="Medical Microb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7:50"/>
    <x v="50"/>
    <s v="10:55"/>
    <n v="1055"/>
    <x v="0"/>
    <s v="Robert Fischer"/>
    <s v="K00100219"/>
    <s v="FS"/>
    <x v="0"/>
    <x v="46"/>
    <x v="12"/>
    <s v="EBS"/>
    <s v="EBS313"/>
    <x v="3"/>
    <n v="24"/>
    <n v="19"/>
    <d v="1900-02-09T07:53:43"/>
    <s v="C"/>
    <s v="Day"/>
    <s v="Open"/>
  </r>
  <r>
    <n v="202430"/>
    <n v="37985"/>
    <s v="BMS 127"/>
    <x v="51"/>
    <s v="Medical Microbiology"/>
    <n v="4"/>
    <d v="2023-08-28T00:00:00"/>
    <d v="2023-12-16T00:00:00"/>
    <x v="0"/>
    <x v="0"/>
    <s v="T"/>
    <m/>
    <s v="T"/>
    <m/>
    <m/>
    <m/>
    <m/>
    <m/>
    <d v="1899-12-30T03:05:00"/>
    <d v="1899-12-30T03:07:24"/>
    <s v="14:40"/>
    <x v="53"/>
    <s v="17:45"/>
    <n v="1745"/>
    <x v="0"/>
    <s v="Robert Fischer"/>
    <s v="K00100219"/>
    <s v="FS"/>
    <x v="0"/>
    <x v="46"/>
    <x v="12"/>
    <s v="EBS"/>
    <s v="EBS313"/>
    <x v="3"/>
    <n v="24"/>
    <n v="17"/>
    <d v="1900-02-04T23:29:07"/>
    <s v="C"/>
    <s v="Day"/>
    <s v="Open"/>
  </r>
  <r>
    <n v="202430"/>
    <n v="39651"/>
    <s v="BMS 127"/>
    <x v="51"/>
    <s v="Medical Microbiology"/>
    <n v="4"/>
    <d v="2023-08-28T00:00:00"/>
    <d v="2023-12-16T00:00:00"/>
    <x v="0"/>
    <x v="0"/>
    <s v="M"/>
    <s v="M"/>
    <m/>
    <m/>
    <m/>
    <m/>
    <m/>
    <m/>
    <d v="1899-12-30T03:05:00"/>
    <d v="1899-12-30T03:07:24"/>
    <s v="18:00"/>
    <x v="9"/>
    <s v="21:05"/>
    <n v="2105"/>
    <x v="0"/>
    <s v="Robert Fischer"/>
    <s v="K00100219"/>
    <s v="FS"/>
    <x v="0"/>
    <x v="46"/>
    <x v="12"/>
    <s v="EBS"/>
    <s v="EBS313"/>
    <x v="3"/>
    <n v="24"/>
    <n v="18"/>
    <d v="1900-02-07T03:41:25"/>
    <s v="C"/>
    <s v="Evening"/>
    <s v="Open"/>
  </r>
  <r>
    <n v="202430"/>
    <n v="40189"/>
    <s v="BIOL 103"/>
    <x v="48"/>
    <s v="Cell and Molecular Biololgy"/>
    <n v="5"/>
    <d v="2023-08-28T00:00:00"/>
    <d v="2023-12-16T00:00:00"/>
    <x v="0"/>
    <x v="1"/>
    <s v="T"/>
    <m/>
    <s v="T"/>
    <m/>
    <m/>
    <m/>
    <m/>
    <m/>
    <d v="1899-12-30T04:40:00"/>
    <d v="1899-12-30T04:43:38"/>
    <s v="9:40"/>
    <x v="52"/>
    <s v="14:20"/>
    <n v="1420"/>
    <x v="0"/>
    <s v="Jennifer Betancourt"/>
    <s v="K00772052"/>
    <s v="NP"/>
    <x v="0"/>
    <x v="46"/>
    <x v="12"/>
    <s v="EBS"/>
    <s v="EBS313"/>
    <x v="3"/>
    <n v="11"/>
    <n v="7"/>
    <d v="1900-01-22T01:05:27"/>
    <s v="C"/>
    <s v="Day"/>
    <s v="Open"/>
  </r>
  <r>
    <n v="202430"/>
    <n v="40502"/>
    <s v="BIOL 103"/>
    <x v="48"/>
    <s v="Cell and Molecular Biololgy"/>
    <n v="5"/>
    <d v="2023-08-28T00:00:00"/>
    <d v="2023-12-16T00:00:00"/>
    <x v="0"/>
    <x v="0"/>
    <s v="R"/>
    <m/>
    <m/>
    <m/>
    <s v="R"/>
    <m/>
    <m/>
    <m/>
    <d v="1899-12-30T04:40:00"/>
    <d v="1899-12-30T04:43:38"/>
    <s v="9:40"/>
    <x v="52"/>
    <s v="14:20"/>
    <n v="1420"/>
    <x v="0"/>
    <s v="Jennifer Betancourt"/>
    <s v="K00772052"/>
    <s v="FS"/>
    <x v="0"/>
    <x v="46"/>
    <x v="12"/>
    <s v="EBS"/>
    <s v="EBS313"/>
    <x v="3"/>
    <n v="11"/>
    <n v="7"/>
    <d v="1900-01-22T01:05:27"/>
    <s v="C"/>
    <s v="Day"/>
    <s v="Open"/>
  </r>
  <r>
    <n v="202430"/>
    <n v="41217"/>
    <s v="BIOL 103"/>
    <x v="48"/>
    <s v="Cell and Molecular Biololgy"/>
    <n v="5"/>
    <d v="2023-08-28T00:00:00"/>
    <d v="2023-12-16T00:00:00"/>
    <x v="0"/>
    <x v="1"/>
    <s v="R"/>
    <m/>
    <m/>
    <m/>
    <s v="R"/>
    <m/>
    <m/>
    <m/>
    <d v="1899-12-30T04:40:00"/>
    <d v="1899-12-30T04:43:38"/>
    <s v="9:40"/>
    <x v="52"/>
    <s v="14:20"/>
    <n v="1420"/>
    <x v="0"/>
    <s v="Jennifer Betancourt"/>
    <s v="K00772052"/>
    <s v="NP"/>
    <x v="0"/>
    <x v="46"/>
    <x v="12"/>
    <s v="EBS"/>
    <s v="EBS313"/>
    <x v="3"/>
    <n v="11"/>
    <n v="6"/>
    <d v="1900-01-18T18:04:41"/>
    <s v="C"/>
    <s v="Day"/>
    <s v="Open"/>
  </r>
  <r>
    <n v="202430"/>
    <n v="42359"/>
    <s v="BMS 127"/>
    <x v="51"/>
    <s v="Medical Microbiology"/>
    <n v="4"/>
    <d v="2023-08-28T00:00:00"/>
    <d v="2023-12-16T00:00:00"/>
    <x v="0"/>
    <x v="0"/>
    <s v="W"/>
    <m/>
    <m/>
    <s v="W"/>
    <m/>
    <m/>
    <m/>
    <m/>
    <d v="1899-12-30T03:05:00"/>
    <d v="1899-12-30T03:07:24"/>
    <s v="18:00"/>
    <x v="9"/>
    <s v="21:05"/>
    <n v="2105"/>
    <x v="0"/>
    <s v="Robert Fischer"/>
    <s v="K00100219"/>
    <s v="FS"/>
    <x v="0"/>
    <x v="46"/>
    <x v="12"/>
    <s v="EBS"/>
    <s v="EBS313"/>
    <x v="3"/>
    <n v="24"/>
    <n v="16"/>
    <d v="1900-02-02T19:16:49"/>
    <s v="C"/>
    <s v="Evening"/>
    <s v="Open"/>
  </r>
  <r>
    <n v="202430"/>
    <n v="36680"/>
    <s v="BIOL 299"/>
    <x v="48"/>
    <s v="Independent Research - Biology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5"/>
    <s v="Michelle Paddack"/>
    <s v="K00387757"/>
    <s v="NP"/>
    <x v="0"/>
    <x v="47"/>
    <x v="12"/>
    <s v="EBS"/>
    <s v="EBS319"/>
    <x v="8"/>
    <n v="0"/>
    <n v="0"/>
    <d v="1899-12-30T00:00:00"/>
    <n v="40"/>
    <s v="Session Status Unknown"/>
    <s v="Closed"/>
  </r>
  <r>
    <n v="202430"/>
    <n v="31022"/>
    <s v="MDT 105"/>
    <x v="55"/>
    <s v="Advanced Scuba Techniques"/>
    <n v="1.7"/>
    <d v="2023-10-27T00:00:00"/>
    <d v="2023-10-27T00:00:00"/>
    <x v="3"/>
    <x v="0"/>
    <s v="F"/>
    <m/>
    <m/>
    <m/>
    <m/>
    <s v="F"/>
    <m/>
    <m/>
    <d v="1899-12-30T11:50:00"/>
    <d v="1899-12-30T00:43:02"/>
    <s v="5:00"/>
    <x v="54"/>
    <s v="16:50"/>
    <n v="1650"/>
    <x v="0"/>
    <s v="Larissa Ormonde"/>
    <s v="K00419069"/>
    <s v="AD"/>
    <x v="0"/>
    <x v="48"/>
    <x v="13"/>
    <s v="FIELD"/>
    <s v="FIELD"/>
    <x v="0"/>
    <n v="16"/>
    <n v="10"/>
    <d v="1899-12-30T07:10:18"/>
    <s v="C"/>
    <s v="Day"/>
    <s v="Open"/>
  </r>
  <r>
    <n v="202430"/>
    <n v="40237"/>
    <s v="MDT 105"/>
    <x v="55"/>
    <s v="Advanced Scuba Techniques"/>
    <n v="1.7"/>
    <d v="2023-10-27T00:00:00"/>
    <d v="2023-10-27T00:00:00"/>
    <x v="3"/>
    <x v="1"/>
    <s v="F"/>
    <m/>
    <m/>
    <m/>
    <m/>
    <s v="F"/>
    <m/>
    <m/>
    <d v="1899-12-30T11:50:00"/>
    <d v="1899-12-30T00:43:02"/>
    <s v="5:00"/>
    <x v="54"/>
    <s v="16:50"/>
    <n v="1650"/>
    <x v="0"/>
    <s v="Larissa Ormonde"/>
    <s v="K00419069"/>
    <s v="AD"/>
    <x v="0"/>
    <x v="48"/>
    <x v="13"/>
    <s v="FIELD"/>
    <s v="FIELD"/>
    <x v="0"/>
    <n v="16"/>
    <n v="10"/>
    <d v="1899-12-30T07:10:18"/>
    <s v="C"/>
    <s v="Day"/>
    <s v="Open"/>
  </r>
  <r>
    <n v="202430"/>
    <n v="41589"/>
    <s v="CRAO NC142"/>
    <x v="25"/>
    <s v="Watercolor/Great Outdoors:FOA"/>
    <n v="0"/>
    <d v="2023-08-28T00:00:00"/>
    <d v="2023-10-21T00:00:00"/>
    <x v="6"/>
    <x v="0"/>
    <s v="R"/>
    <m/>
    <m/>
    <m/>
    <s v="R"/>
    <m/>
    <m/>
    <m/>
    <d v="1899-12-30T02:15:00"/>
    <d v="1899-12-30T01:11:18"/>
    <s v="10:00"/>
    <x v="26"/>
    <s v="12:15"/>
    <n v="1215"/>
    <x v="0"/>
    <s v="Tom Henderson"/>
    <s v="K00134277"/>
    <n v="9"/>
    <x v="3"/>
    <x v="48"/>
    <x v="13"/>
    <s v="FIELD"/>
    <s v="FIELD"/>
    <x v="0"/>
    <n v="40"/>
    <n v="28"/>
    <d v="1900-01-11T01:56:53"/>
    <s v="C"/>
    <s v="Day"/>
    <s v="Open"/>
  </r>
  <r>
    <n v="202430"/>
    <n v="41590"/>
    <s v="CRAO NC142"/>
    <x v="25"/>
    <s v="Watercolor/Great Outdoors:FOA"/>
    <n v="0"/>
    <d v="2023-10-23T00:00:00"/>
    <d v="2023-12-16T00:00:00"/>
    <x v="6"/>
    <x v="0"/>
    <s v="R"/>
    <m/>
    <m/>
    <m/>
    <s v="R"/>
    <m/>
    <m/>
    <m/>
    <d v="1899-12-30T02:20:00"/>
    <d v="1899-12-30T01:13:56"/>
    <s v="10:15"/>
    <x v="37"/>
    <s v="12:35"/>
    <n v="1235"/>
    <x v="3"/>
    <s v="Tom Henderson"/>
    <s v="K00134277"/>
    <n v="11"/>
    <x v="3"/>
    <x v="48"/>
    <x v="13"/>
    <s v="FIELD"/>
    <s v="FIELD"/>
    <x v="0"/>
    <n v="40"/>
    <n v="26"/>
    <d v="1900-01-10T15:12:33"/>
    <s v="C"/>
    <s v="Day"/>
    <s v="Open"/>
  </r>
  <r>
    <n v="202430"/>
    <n v="43318"/>
    <s v="ERTH 131"/>
    <x v="45"/>
    <s v="Field Study-Eastern Sierra Nev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6"/>
    <s v="Stephanie Mendes"/>
    <s v="K00551929"/>
    <s v="NP"/>
    <x v="1"/>
    <x v="48"/>
    <x v="13"/>
    <s v="FIELD"/>
    <s v="FIELD"/>
    <x v="0"/>
    <n v="0"/>
    <n v="22"/>
    <d v="1899-12-30T00:00:00"/>
    <s v="F"/>
    <s v="Session Status Unknown"/>
    <s v="Closed"/>
  </r>
  <r>
    <n v="202430"/>
    <n v="43334"/>
    <s v="ERTH 231A"/>
    <x v="56"/>
    <s v="Field Study - Min &amp; Resources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1"/>
    <s v="Bill Dinklage"/>
    <s v="K00473962"/>
    <s v="NP"/>
    <x v="1"/>
    <x v="48"/>
    <x v="13"/>
    <s v="FIELD"/>
    <s v="FIELD"/>
    <x v="0"/>
    <n v="0"/>
    <n v="0"/>
    <d v="1899-12-30T00:00:00"/>
    <s v="F"/>
    <s v="Session Status Unknown"/>
    <s v="Closed"/>
  </r>
  <r>
    <n v="202430"/>
    <n v="43337"/>
    <s v="ERTH 231B"/>
    <x v="56"/>
    <s v="Field Study - E Res., E Sierra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1"/>
    <s v="Bill Dinklage"/>
    <s v="K00473962"/>
    <s v="FS"/>
    <x v="1"/>
    <x v="48"/>
    <x v="13"/>
    <s v="FIELD"/>
    <s v="FIELD"/>
    <x v="0"/>
    <n v="0"/>
    <n v="13"/>
    <d v="1899-12-30T00:00:00"/>
    <s v="C"/>
    <s v="Session Status Unknown"/>
    <s v="Closed"/>
  </r>
  <r>
    <n v="202430"/>
    <n v="43337"/>
    <s v="ERTH 231B"/>
    <x v="56"/>
    <s v="Field Study - E Res., E Sierra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1"/>
    <s v="Bill Dinklage"/>
    <s v="K00473962"/>
    <s v="FS"/>
    <x v="1"/>
    <x v="48"/>
    <x v="13"/>
    <s v="FIELD"/>
    <s v="FIELD"/>
    <x v="0"/>
    <n v="0"/>
    <n v="13"/>
    <d v="1899-12-30T00:00:00"/>
    <s v="C"/>
    <s v="Session Status Unknown"/>
    <s v="Closed"/>
  </r>
  <r>
    <n v="202430"/>
    <n v="43404"/>
    <s v="SLFO NC097"/>
    <x v="5"/>
    <s v="Nature/Healing Intermd: FOA"/>
    <n v="0"/>
    <d v="2023-08-28T00:00:00"/>
    <d v="2023-10-21T00:00:00"/>
    <x v="6"/>
    <x v="0"/>
    <s v="T"/>
    <m/>
    <s v="T"/>
    <m/>
    <m/>
    <m/>
    <m/>
    <m/>
    <d v="1899-12-30T01:05:00"/>
    <d v="1899-12-30T00:34:20"/>
    <s v="9:00"/>
    <x v="25"/>
    <s v="10:05"/>
    <n v="1005"/>
    <x v="0"/>
    <s v="Rodger Sorrow"/>
    <s v="K00369143"/>
    <n v="9"/>
    <x v="1"/>
    <x v="48"/>
    <x v="13"/>
    <s v="FIELD"/>
    <s v="FIELD"/>
    <x v="0"/>
    <n v="50"/>
    <n v="32"/>
    <d v="1900-01-05T15:32:53"/>
    <s v="C"/>
    <s v="Day"/>
    <s v="Open"/>
  </r>
  <r>
    <n v="202430"/>
    <n v="43404"/>
    <s v="SLFO NC097"/>
    <x v="5"/>
    <s v="Nature/Healing Intermd: FOA"/>
    <n v="0"/>
    <d v="2023-08-28T00:00:00"/>
    <d v="2023-10-21T00:00:00"/>
    <x v="6"/>
    <x v="0"/>
    <s v="T"/>
    <m/>
    <s v="T"/>
    <m/>
    <m/>
    <m/>
    <m/>
    <m/>
    <d v="1899-12-30T01:30:00"/>
    <d v="1899-12-30T00:47:32"/>
    <s v="10:10"/>
    <x v="32"/>
    <s v="11:40"/>
    <n v="1140"/>
    <x v="0"/>
    <s v="Rodger Sorrow"/>
    <s v="K00369143"/>
    <n v="9"/>
    <x v="1"/>
    <x v="48"/>
    <x v="13"/>
    <s v="FIELD"/>
    <s v="FIELD"/>
    <x v="0"/>
    <n v="50"/>
    <n v="32"/>
    <d v="1900-01-08T04:54:46"/>
    <s v="C"/>
    <s v="Day"/>
    <s v="Open"/>
  </r>
  <r>
    <n v="202430"/>
    <n v="43405"/>
    <s v="SLFO NC097"/>
    <x v="5"/>
    <s v="Nature/Healing Intermd: FOA"/>
    <n v="0"/>
    <d v="2023-10-23T00:00:00"/>
    <d v="2023-12-16T00:00:00"/>
    <x v="6"/>
    <x v="0"/>
    <s v="T"/>
    <m/>
    <s v="T"/>
    <m/>
    <m/>
    <m/>
    <m/>
    <m/>
    <d v="1899-12-30T01:05:00"/>
    <d v="1899-12-30T00:34:20"/>
    <s v="9:00"/>
    <x v="25"/>
    <s v="10:05"/>
    <n v="1005"/>
    <x v="3"/>
    <s v="Rodger Sorrow"/>
    <s v="K00369143"/>
    <n v="11"/>
    <x v="1"/>
    <x v="48"/>
    <x v="13"/>
    <s v="FIELD"/>
    <s v="FIELD"/>
    <x v="0"/>
    <n v="50"/>
    <n v="30"/>
    <d v="1900-01-05T05:34:35"/>
    <s v="C"/>
    <s v="Day"/>
    <s v="Open"/>
  </r>
  <r>
    <n v="202430"/>
    <n v="43405"/>
    <s v="SLFO NC097"/>
    <x v="5"/>
    <s v="Nature/Healing Intermd: FOA"/>
    <n v="0"/>
    <d v="2023-10-23T00:00:00"/>
    <d v="2023-12-16T00:00:00"/>
    <x v="6"/>
    <x v="0"/>
    <s v="T"/>
    <m/>
    <s v="T"/>
    <m/>
    <m/>
    <m/>
    <m/>
    <m/>
    <d v="1899-12-30T01:30:00"/>
    <d v="1899-12-30T00:47:32"/>
    <s v="10:10"/>
    <x v="32"/>
    <s v="11:40"/>
    <n v="1140"/>
    <x v="3"/>
    <s v="Rodger Sorrow"/>
    <s v="K00369143"/>
    <n v="11"/>
    <x v="1"/>
    <x v="48"/>
    <x v="13"/>
    <s v="FIELD"/>
    <s v="FIELD"/>
    <x v="0"/>
    <n v="50"/>
    <n v="30"/>
    <d v="1900-01-07T15:06:21"/>
    <s v="C"/>
    <s v="Day"/>
    <s v="Open"/>
  </r>
  <r>
    <n v="202430"/>
    <n v="43794"/>
    <s v="SLFO NC003"/>
    <x v="5"/>
    <s v="Nature, Self-Healing/Beg: FOA"/>
    <n v="0"/>
    <d v="2023-08-28T00:00:00"/>
    <d v="2023-10-21T00:00:00"/>
    <x v="6"/>
    <x v="0"/>
    <s v="R"/>
    <m/>
    <m/>
    <m/>
    <s v="R"/>
    <m/>
    <m/>
    <m/>
    <d v="1899-12-30T01:05:00"/>
    <d v="1899-12-30T00:34:20"/>
    <s v="9:00"/>
    <x v="25"/>
    <s v="10:05"/>
    <n v="1005"/>
    <x v="3"/>
    <s v="Rodger Sorrow"/>
    <s v="K00369143"/>
    <n v="9"/>
    <x v="1"/>
    <x v="48"/>
    <x v="13"/>
    <s v="FIELD"/>
    <s v="FIELD"/>
    <x v="0"/>
    <n v="50"/>
    <n v="34"/>
    <d v="1900-01-06T01:31:12"/>
    <s v="C"/>
    <s v="Day"/>
    <s v="Open"/>
  </r>
  <r>
    <n v="202430"/>
    <n v="43794"/>
    <s v="SLFO NC003"/>
    <x v="5"/>
    <s v="Nature, Self-Healing/Beg: FOA"/>
    <n v="0"/>
    <d v="2023-08-28T00:00:00"/>
    <d v="2023-10-21T00:00:00"/>
    <x v="6"/>
    <x v="0"/>
    <s v="R"/>
    <m/>
    <m/>
    <m/>
    <s v="R"/>
    <m/>
    <m/>
    <m/>
    <d v="1899-12-30T01:30:00"/>
    <d v="1899-12-30T00:47:32"/>
    <s v="10:10"/>
    <x v="32"/>
    <s v="11:40"/>
    <n v="1140"/>
    <x v="3"/>
    <s v="Rodger Sorrow"/>
    <s v="K00369143"/>
    <n v="9"/>
    <x v="1"/>
    <x v="48"/>
    <x v="13"/>
    <s v="FIELD"/>
    <s v="FIELD"/>
    <x v="0"/>
    <n v="50"/>
    <n v="34"/>
    <d v="1900-01-08T18:43:11"/>
    <s v="C"/>
    <s v="Day"/>
    <s v="Open"/>
  </r>
  <r>
    <n v="202430"/>
    <n v="43795"/>
    <s v="SLFO NC003"/>
    <x v="5"/>
    <s v="Nature, Self-Healing/Beg: FOA"/>
    <n v="0"/>
    <d v="2023-10-23T00:00:00"/>
    <d v="2023-12-16T00:00:00"/>
    <x v="6"/>
    <x v="0"/>
    <s v="R"/>
    <m/>
    <m/>
    <m/>
    <s v="R"/>
    <m/>
    <m/>
    <m/>
    <d v="1899-12-30T01:05:00"/>
    <d v="1899-12-30T00:34:20"/>
    <s v="9:00"/>
    <x v="25"/>
    <s v="10:05"/>
    <n v="1005"/>
    <x v="3"/>
    <s v="Rodger Sorrow"/>
    <s v="K00369143"/>
    <n v="11"/>
    <x v="1"/>
    <x v="48"/>
    <x v="13"/>
    <s v="FIELD"/>
    <s v="FIELD"/>
    <x v="0"/>
    <n v="50"/>
    <n v="26"/>
    <d v="1900-01-04T09:37:58"/>
    <s v="C"/>
    <s v="Day"/>
    <s v="Open"/>
  </r>
  <r>
    <n v="202430"/>
    <n v="43795"/>
    <s v="SLFO NC003"/>
    <x v="5"/>
    <s v="Nature, Self-Healing/Beg: FOA"/>
    <n v="0"/>
    <d v="2023-10-23T00:00:00"/>
    <d v="2023-12-16T00:00:00"/>
    <x v="6"/>
    <x v="0"/>
    <s v="R"/>
    <m/>
    <m/>
    <m/>
    <s v="R"/>
    <m/>
    <m/>
    <m/>
    <d v="1899-12-30T01:30:00"/>
    <d v="1899-12-30T00:47:32"/>
    <s v="10:10"/>
    <x v="32"/>
    <s v="11:40"/>
    <n v="1140"/>
    <x v="3"/>
    <s v="Rodger Sorrow"/>
    <s v="K00369143"/>
    <n v="11"/>
    <x v="1"/>
    <x v="48"/>
    <x v="13"/>
    <s v="FIELD"/>
    <s v="FIELD"/>
    <x v="0"/>
    <n v="50"/>
    <n v="26"/>
    <d v="1900-01-06T11:29:30"/>
    <s v="C"/>
    <s v="Day"/>
    <s v="Open"/>
  </r>
  <r>
    <n v="202430"/>
    <n v="43846"/>
    <s v="ERTH 131"/>
    <x v="45"/>
    <s v="Field Study-Eastern Sierra Nev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1"/>
    <s v="Kristen Sneddon"/>
    <s v="K00280755"/>
    <s v="NP"/>
    <x v="1"/>
    <x v="48"/>
    <x v="13"/>
    <s v="FIELD"/>
    <s v="FIELD"/>
    <x v="0"/>
    <n v="0"/>
    <n v="24"/>
    <d v="1899-12-30T00:00:00"/>
    <s v="F"/>
    <s v="Session Status Unknown"/>
    <s v="Closed"/>
  </r>
  <r>
    <n v="202430"/>
    <n v="43847"/>
    <s v="ERTH 131"/>
    <x v="45"/>
    <s v="Field Study-Eastern Sierra Nev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1"/>
    <s v="Danielle D'Alfonso"/>
    <s v="K00266323"/>
    <s v="NP"/>
    <x v="1"/>
    <x v="48"/>
    <x v="13"/>
    <s v="FIELD"/>
    <s v="FIELD"/>
    <x v="0"/>
    <n v="0"/>
    <n v="22"/>
    <d v="1899-12-30T00:00:00"/>
    <s v="F"/>
    <s v="Session Status Unknown"/>
    <s v="Closed"/>
  </r>
  <r>
    <n v="202430"/>
    <n v="44660"/>
    <s v="CRAO NC135"/>
    <x v="25"/>
    <s v="Art and the Environment FOA"/>
    <n v="0"/>
    <d v="2023-08-28T00:00:00"/>
    <d v="2023-10-21T00:00:00"/>
    <x v="6"/>
    <x v="0"/>
    <s v="T"/>
    <m/>
    <s v="T"/>
    <m/>
    <m/>
    <m/>
    <m/>
    <m/>
    <d v="1899-12-30T01:50:00"/>
    <d v="1899-12-30T00:58:06"/>
    <s v="14:00"/>
    <x v="7"/>
    <s v="15:50"/>
    <n v="1550"/>
    <x v="3"/>
    <s v="John Iwerks"/>
    <s v="K00101635"/>
    <n v="9"/>
    <x v="1"/>
    <x v="48"/>
    <x v="13"/>
    <s v="FIELD"/>
    <s v="FIELD"/>
    <x v="0"/>
    <n v="40"/>
    <n v="47"/>
    <d v="1900-01-15T12:34:09"/>
    <s v="C"/>
    <s v="Day"/>
    <s v="Closed"/>
  </r>
  <r>
    <n v="202430"/>
    <n v="44661"/>
    <s v="CRAO NC135"/>
    <x v="25"/>
    <s v="Art and the Environment FOA"/>
    <n v="0"/>
    <d v="2023-10-23T00:00:00"/>
    <d v="2023-12-16T00:00:00"/>
    <x v="6"/>
    <x v="0"/>
    <s v="T"/>
    <m/>
    <s v="T"/>
    <m/>
    <m/>
    <m/>
    <m/>
    <m/>
    <d v="1899-12-30T01:50:00"/>
    <d v="1899-12-30T00:58:06"/>
    <s v="14:00"/>
    <x v="7"/>
    <s v="15:50"/>
    <n v="1550"/>
    <x v="3"/>
    <s v="John Iwerks"/>
    <s v="K00101635"/>
    <n v="11"/>
    <x v="1"/>
    <x v="48"/>
    <x v="13"/>
    <s v="FIELD"/>
    <s v="FIELD"/>
    <x v="0"/>
    <n v="40"/>
    <n v="43"/>
    <d v="1900-01-14T02:49:07"/>
    <s v="C"/>
    <s v="Day"/>
    <s v="Closed"/>
  </r>
  <r>
    <n v="202430"/>
    <n v="35967"/>
    <s v="CS 137"/>
    <x v="57"/>
    <s v="C Programming"/>
    <n v="3"/>
    <d v="2023-08-28T00:00:00"/>
    <d v="2023-12-16T00:00:00"/>
    <x v="0"/>
    <x v="0"/>
    <s v="W"/>
    <m/>
    <m/>
    <s v="W"/>
    <m/>
    <m/>
    <m/>
    <m/>
    <d v="1899-12-30T02:05:00"/>
    <d v="1899-12-30T02:06:37"/>
    <s v="12:45"/>
    <x v="11"/>
    <s v="14:50"/>
    <n v="1450"/>
    <x v="0"/>
    <s v="Hassine Letaief"/>
    <s v="K01317074"/>
    <s v="DO"/>
    <x v="0"/>
    <x v="49"/>
    <x v="14"/>
    <s v="ECC"/>
    <s v="ECC20"/>
    <x v="1"/>
    <n v="24"/>
    <n v="22"/>
    <d v="1900-01-31T08:01:13"/>
    <s v="C"/>
    <s v="Concurrent"/>
    <s v="Open"/>
  </r>
  <r>
    <n v="202430"/>
    <n v="35075"/>
    <s v="JOUR 135"/>
    <x v="58"/>
    <s v="Public Relations"/>
    <n v="3"/>
    <d v="2023-08-28T00:00:00"/>
    <d v="2023-12-16T00:00:00"/>
    <x v="0"/>
    <x v="0"/>
    <s v="W"/>
    <m/>
    <m/>
    <s v="W"/>
    <m/>
    <m/>
    <m/>
    <m/>
    <d v="1899-12-30T01:20:00"/>
    <d v="1899-12-30T01:21:02"/>
    <s v="18:00"/>
    <x v="9"/>
    <s v="19:20"/>
    <n v="1920"/>
    <x v="4"/>
    <s v="Julia McHugh Orlosky"/>
    <s v="K00189431"/>
    <s v="AD"/>
    <x v="0"/>
    <x v="49"/>
    <x v="14"/>
    <s v="ECC"/>
    <s v="ECC20"/>
    <x v="1"/>
    <n v="26"/>
    <n v="3"/>
    <d v="1900-01-01T19:43:32"/>
    <s v="CW"/>
    <s v="Hybrid"/>
    <s v="Open"/>
  </r>
  <r>
    <n v="202430"/>
    <n v="39827"/>
    <s v="CS 137"/>
    <x v="57"/>
    <s v="C Programming"/>
    <n v="3"/>
    <d v="2023-08-28T00:00:00"/>
    <d v="2023-12-16T00:00:00"/>
    <x v="0"/>
    <x v="1"/>
    <s v="W"/>
    <m/>
    <m/>
    <s v="W"/>
    <m/>
    <m/>
    <m/>
    <m/>
    <d v="1899-12-30T02:05:00"/>
    <d v="1899-12-30T02:06:37"/>
    <s v="12:45"/>
    <x v="11"/>
    <s v="14:50"/>
    <n v="1450"/>
    <x v="4"/>
    <s v="Hassine Letaief"/>
    <s v="K01317074"/>
    <s v="NP"/>
    <x v="0"/>
    <x v="49"/>
    <x v="14"/>
    <s v="ECC"/>
    <s v="ECC20"/>
    <x v="1"/>
    <n v="24"/>
    <n v="20"/>
    <d v="1900-01-28T09:28:23"/>
    <s v="CW"/>
    <s v="Hybrid"/>
    <s v="Open"/>
  </r>
  <r>
    <n v="202430"/>
    <n v="43234"/>
    <s v="MKT 135"/>
    <x v="17"/>
    <s v="Public Relations"/>
    <n v="3"/>
    <d v="2023-08-28T00:00:00"/>
    <d v="2023-12-16T00:00:00"/>
    <x v="0"/>
    <x v="1"/>
    <s v="W"/>
    <m/>
    <m/>
    <s v="W"/>
    <m/>
    <m/>
    <m/>
    <m/>
    <d v="1899-12-30T01:20:00"/>
    <d v="1899-12-30T01:21:02"/>
    <s v="18:00"/>
    <x v="9"/>
    <s v="19:20"/>
    <n v="1920"/>
    <x v="4"/>
    <s v="Julia McHugh Orlosky"/>
    <s v="K00189431"/>
    <s v="NP"/>
    <x v="0"/>
    <x v="49"/>
    <x v="14"/>
    <s v="ECC"/>
    <s v="ECC20"/>
    <x v="1"/>
    <n v="26"/>
    <n v="7"/>
    <d v="1900-01-05T14:01:34"/>
    <s v="CW"/>
    <s v="Hybrid"/>
    <s v="Open"/>
  </r>
  <r>
    <n v="202430"/>
    <n v="40701"/>
    <s v="ENG 111"/>
    <x v="11"/>
    <s v="Critical Think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Kathy Molloy"/>
    <s v="K00100881"/>
    <s v="AD"/>
    <x v="0"/>
    <x v="49"/>
    <x v="14"/>
    <s v="ECC"/>
    <s v="ECC20"/>
    <x v="1"/>
    <n v="0"/>
    <n v="12"/>
    <d v="1900-01-21T13:48:12"/>
    <s v="C"/>
    <s v="Day"/>
    <s v="Closed"/>
  </r>
  <r>
    <n v="202430"/>
    <n v="44028"/>
    <s v="CHEM 104"/>
    <x v="53"/>
    <s v="Fund-Gen Organic &amp; Biol Chem"/>
    <n v="4"/>
    <d v="2023-08-28T00:00:00"/>
    <d v="2023-12-16T00:00:00"/>
    <x v="0"/>
    <x v="0"/>
    <s v="T"/>
    <m/>
    <s v="T"/>
    <m/>
    <m/>
    <m/>
    <m/>
    <m/>
    <d v="1899-12-30T02:50:00"/>
    <d v="1899-12-30T02:52:12"/>
    <s v="11:15"/>
    <x v="55"/>
    <s v="14:05"/>
    <n v="1405"/>
    <x v="0"/>
    <s v="Katie Hughes"/>
    <s v="K01472223"/>
    <s v="AD"/>
    <x v="0"/>
    <x v="49"/>
    <x v="14"/>
    <s v="ECC"/>
    <s v="ECC20"/>
    <x v="1"/>
    <n v="24"/>
    <n v="24"/>
    <d v="1900-02-15T23:19:56"/>
    <s v="C"/>
    <s v="Day"/>
    <s v="Closed"/>
  </r>
  <r>
    <n v="202430"/>
    <n v="44460"/>
    <s v="GDP 116"/>
    <x v="6"/>
    <s v="History of Graphic Desig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Irene Ramirez"/>
    <s v="K00583484"/>
    <s v="AD"/>
    <x v="0"/>
    <x v="49"/>
    <x v="14"/>
    <s v="ECC"/>
    <s v="ECC20"/>
    <x v="1"/>
    <n v="36"/>
    <n v="19"/>
    <d v="1900-02-03T17:51:19"/>
    <s v="C"/>
    <s v="Day"/>
    <s v="Open"/>
  </r>
  <r>
    <n v="202430"/>
    <n v="44101"/>
    <s v="ED 295"/>
    <x v="59"/>
    <s v="Internship In Education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Layne Wheeler"/>
    <s v="K00257474"/>
    <s v="NP"/>
    <x v="0"/>
    <x v="50"/>
    <x v="15"/>
    <s v="ECOC-1"/>
    <s v="ECOC-1"/>
    <x v="0"/>
    <n v="12"/>
    <n v="0"/>
    <d v="1899-12-30T00:00:00"/>
    <n v="20"/>
    <s v="Session Status Unknown"/>
    <s v="Open"/>
  </r>
  <r>
    <n v="202430"/>
    <n v="31327"/>
    <s v="ECE 290"/>
    <x v="60"/>
    <s v="Work Exp: Early Childhood Educ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Devona Hawkins"/>
    <s v="K00729084"/>
    <s v="NP"/>
    <x v="1"/>
    <x v="51"/>
    <x v="16"/>
    <s v="ECOC-2"/>
    <s v="ECOC-2"/>
    <x v="0"/>
    <n v="4"/>
    <n v="4"/>
    <d v="1899-12-30T00:00:00"/>
    <s v="C"/>
    <s v="Session Status Unknown"/>
    <s v="Closed"/>
  </r>
  <r>
    <n v="202430"/>
    <n v="35493"/>
    <s v="ECE 290"/>
    <x v="60"/>
    <s v="Work Exp: Early Childhood Educ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Devona Hawkins"/>
    <s v="K00729084"/>
    <s v="NP"/>
    <x v="1"/>
    <x v="51"/>
    <x v="16"/>
    <s v="ECOC-2"/>
    <s v="ECOC-2"/>
    <x v="0"/>
    <n v="1"/>
    <n v="0"/>
    <d v="1899-12-30T00:00:00"/>
    <s v="C"/>
    <s v="Session Status Unknown"/>
    <s v="Open"/>
  </r>
  <r>
    <n v="202430"/>
    <n v="44103"/>
    <s v="ED 291"/>
    <x v="59"/>
    <s v="Practicum in Teaching"/>
    <n v="2"/>
    <d v="2023-08-28T00:00:00"/>
    <d v="2023-12-16T00:00:00"/>
    <x v="0"/>
    <x v="0"/>
    <s v="R"/>
    <m/>
    <m/>
    <m/>
    <s v="R"/>
    <m/>
    <m/>
    <m/>
    <d v="1899-12-30T01:00:00"/>
    <d v="1899-12-30T01:00:47"/>
    <s v="8:30"/>
    <x v="2"/>
    <s v="9:30"/>
    <n v="930"/>
    <x v="1"/>
    <s v="Layne Wheeler"/>
    <s v="K00257474"/>
    <s v="AD"/>
    <x v="0"/>
    <x v="51"/>
    <x v="16"/>
    <s v="ECOC-2"/>
    <s v="ECOC-2"/>
    <x v="0"/>
    <n v="12"/>
    <n v="2"/>
    <d v="1899-12-31T09:51:46"/>
    <s v="C"/>
    <s v="Session Status Unknown"/>
    <s v="Open"/>
  </r>
  <r>
    <n v="202430"/>
    <n v="44103"/>
    <s v="ED 291"/>
    <x v="59"/>
    <s v="Practicum in Teaching"/>
    <n v="2"/>
    <d v="2023-08-28T00:00:00"/>
    <d v="2023-12-16T00:00:00"/>
    <x v="0"/>
    <x v="0"/>
    <s v="R"/>
    <m/>
    <m/>
    <m/>
    <s v="R"/>
    <m/>
    <m/>
    <m/>
    <d v="1899-12-30T01:05:00"/>
    <d v="1899-12-30T01:05:51"/>
    <s v="9:35"/>
    <x v="12"/>
    <s v="10:40"/>
    <n v="1040"/>
    <x v="1"/>
    <s v="Layne Wheeler"/>
    <s v="K00257474"/>
    <s v="AD"/>
    <x v="0"/>
    <x v="51"/>
    <x v="16"/>
    <s v="ECOC-2"/>
    <s v="ECOC-2"/>
    <x v="0"/>
    <n v="12"/>
    <n v="2"/>
    <d v="1899-12-31T12:41:05"/>
    <s v="C"/>
    <s v="Session Status Unknown"/>
    <s v="Open"/>
  </r>
  <r>
    <n v="202430"/>
    <n v="44103"/>
    <s v="ED 291"/>
    <x v="59"/>
    <s v="Practicum in Teaching"/>
    <n v="2"/>
    <d v="2023-08-28T00:00:00"/>
    <d v="2023-12-16T00:00:00"/>
    <x v="0"/>
    <x v="0"/>
    <s v="T"/>
    <m/>
    <s v="T"/>
    <m/>
    <m/>
    <m/>
    <m/>
    <m/>
    <d v="1899-12-30T02:00:00"/>
    <d v="1899-12-30T02:01:34"/>
    <s v="8:30"/>
    <x v="2"/>
    <s v="10:30"/>
    <n v="1030"/>
    <x v="1"/>
    <s v="Layne Wheeler"/>
    <s v="K00257474"/>
    <s v="AD"/>
    <x v="0"/>
    <x v="51"/>
    <x v="16"/>
    <s v="ECOC-2"/>
    <s v="ECOC-2"/>
    <x v="0"/>
    <n v="12"/>
    <n v="2"/>
    <d v="1900-01-01T19:43:32"/>
    <s v="C"/>
    <s v="Session Status Unknown"/>
    <s v="Open"/>
  </r>
  <r>
    <n v="202430"/>
    <n v="35595"/>
    <s v="ADC 290"/>
    <x v="61"/>
    <s v="Work Experience in ADC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Lacey Peters"/>
    <s v="K00376975"/>
    <s v="NP"/>
    <x v="0"/>
    <x v="52"/>
    <x v="17"/>
    <s v="ECOC-3"/>
    <s v="ECOC-3"/>
    <x v="0"/>
    <n v="1"/>
    <n v="1"/>
    <d v="1899-12-30T00:00:00"/>
    <s v="C"/>
    <s v="Session Status Unknown"/>
    <s v="Closed"/>
  </r>
  <r>
    <n v="202430"/>
    <n v="35677"/>
    <s v="ADC 290"/>
    <x v="61"/>
    <s v="Work Experience in ADC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Lacey Peters"/>
    <s v="K00376975"/>
    <s v="NP"/>
    <x v="0"/>
    <x v="52"/>
    <x v="17"/>
    <s v="ECOC-3"/>
    <s v="ECOC-3"/>
    <x v="0"/>
    <n v="5"/>
    <n v="6"/>
    <d v="1899-12-30T00:00:00"/>
    <s v="C"/>
    <s v="Session Status Unknown"/>
    <s v="Closed"/>
  </r>
  <r>
    <n v="202430"/>
    <n v="44678"/>
    <s v="CAV NC013"/>
    <x v="62"/>
    <s v="Safe Food Prep. &amp; Serv. Mod. 1"/>
    <n v="0"/>
    <d v="2023-09-11T00:00:00"/>
    <d v="2023-09-18T00:00:00"/>
    <x v="18"/>
    <x v="0"/>
    <s v="M"/>
    <s v="M"/>
    <m/>
    <m/>
    <m/>
    <m/>
    <m/>
    <m/>
    <d v="1899-12-30T05:50:00"/>
    <d v="1899-12-30T00:42:25"/>
    <s v="8:30"/>
    <x v="2"/>
    <s v="14:20"/>
    <n v="1420"/>
    <x v="3"/>
    <s v="Julie Hobbins"/>
    <s v="K00228692"/>
    <n v="9"/>
    <x v="1"/>
    <x v="53"/>
    <x v="18"/>
    <s v="EASTLB"/>
    <s v="EASTLB"/>
    <x v="0"/>
    <n v="20"/>
    <n v="13"/>
    <d v="1899-12-30T18:23:02"/>
    <s v="C"/>
    <s v="Day"/>
    <s v="Open"/>
  </r>
  <r>
    <n v="202430"/>
    <n v="44801"/>
    <s v="CAV NC013"/>
    <x v="62"/>
    <s v="Safe Food Prep. &amp; Serv. Mod. 1"/>
    <n v="0"/>
    <d v="2023-10-23T00:00:00"/>
    <d v="2023-10-30T00:00:00"/>
    <x v="18"/>
    <x v="0"/>
    <s v="M"/>
    <s v="M"/>
    <m/>
    <m/>
    <m/>
    <m/>
    <m/>
    <m/>
    <d v="1899-12-30T05:50:00"/>
    <d v="1899-12-30T00:42:25"/>
    <s v="8:30"/>
    <x v="2"/>
    <s v="14:20"/>
    <n v="1420"/>
    <x v="3"/>
    <s v="Julie Hobbins"/>
    <s v="K00228692"/>
    <n v="11"/>
    <x v="0"/>
    <x v="53"/>
    <x v="18"/>
    <s v="EASTLB"/>
    <s v="EASTLB"/>
    <x v="0"/>
    <n v="20"/>
    <n v="9"/>
    <d v="1899-12-30T12:43:38"/>
    <s v="C"/>
    <s v="Day"/>
    <s v="Open"/>
  </r>
  <r>
    <n v="202430"/>
    <n v="41341"/>
    <s v="SLFO NC047"/>
    <x v="5"/>
    <s v="World of Interest: FOA"/>
    <n v="0"/>
    <d v="2023-08-28T00:00:00"/>
    <d v="2023-10-21T00:00:00"/>
    <x v="6"/>
    <x v="0"/>
    <s v="T"/>
    <m/>
    <s v="T"/>
    <m/>
    <m/>
    <m/>
    <m/>
    <m/>
    <d v="1899-12-30T01:15:00"/>
    <d v="1899-12-30T00:39:37"/>
    <s v="12:40"/>
    <x v="56"/>
    <s v="13:55"/>
    <n v="1355"/>
    <x v="3"/>
    <s v="Patricia Volner"/>
    <s v="K00161082"/>
    <n v="9"/>
    <x v="1"/>
    <x v="54"/>
    <x v="19"/>
    <s v="FRAMON"/>
    <s v="FRAMONMTG ROOM"/>
    <x v="0"/>
    <n v="40"/>
    <n v="28"/>
    <d v="1900-01-05T17:04:56"/>
    <s v="C"/>
    <s v="Day"/>
    <s v="Open"/>
  </r>
  <r>
    <n v="202430"/>
    <n v="41342"/>
    <s v="SLFO NC047"/>
    <x v="5"/>
    <s v="World of Interest: FOA"/>
    <n v="0"/>
    <d v="2023-10-23T00:00:00"/>
    <d v="2023-12-16T00:00:00"/>
    <x v="6"/>
    <x v="0"/>
    <s v="T"/>
    <m/>
    <s v="T"/>
    <m/>
    <m/>
    <m/>
    <m/>
    <m/>
    <d v="1899-12-30T01:15:00"/>
    <d v="1899-12-30T00:39:37"/>
    <s v="14:00"/>
    <x v="7"/>
    <s v="15:15"/>
    <n v="1515"/>
    <x v="3"/>
    <s v="Patricia Volner"/>
    <s v="K00161082"/>
    <n v="11"/>
    <x v="1"/>
    <x v="54"/>
    <x v="19"/>
    <s v="FRAMON"/>
    <s v="FRAMONMTG ROOM"/>
    <x v="0"/>
    <n v="40"/>
    <n v="25"/>
    <d v="1900-01-04T23:49:24"/>
    <s v="C"/>
    <s v="Day"/>
    <s v="Open"/>
  </r>
  <r>
    <n v="202430"/>
    <n v="41391"/>
    <s v="CRMO NC061"/>
    <x v="5"/>
    <s v="Music of Our Lives/Times: FOA"/>
    <n v="0"/>
    <d v="2023-10-23T00:00:00"/>
    <d v="2023-12-16T00:00:00"/>
    <x v="6"/>
    <x v="0"/>
    <s v="F"/>
    <m/>
    <m/>
    <m/>
    <m/>
    <s v="F"/>
    <m/>
    <m/>
    <d v="1899-12-30T01:15:00"/>
    <d v="1899-12-30T00:39:37"/>
    <s v="10:00"/>
    <x v="26"/>
    <s v="11:15"/>
    <n v="1115"/>
    <x v="3"/>
    <s v="Carol Ann Manzi"/>
    <s v="K00368978"/>
    <n v="11"/>
    <x v="1"/>
    <x v="54"/>
    <x v="19"/>
    <s v="FRAMON"/>
    <s v="FRAMONMTG ROOM"/>
    <x v="0"/>
    <n v="40"/>
    <n v="39"/>
    <d v="1900-01-08T08:21:52"/>
    <s v="C"/>
    <s v="Day"/>
    <s v="Open"/>
  </r>
  <r>
    <n v="202430"/>
    <n v="43176"/>
    <s v="CRMO NC061"/>
    <x v="5"/>
    <s v="Music of Our Lives/Times: FOA"/>
    <n v="0"/>
    <d v="2023-08-28T00:00:00"/>
    <d v="2023-10-21T00:00:00"/>
    <x v="6"/>
    <x v="0"/>
    <s v="F"/>
    <m/>
    <m/>
    <m/>
    <m/>
    <s v="F"/>
    <m/>
    <m/>
    <d v="1899-12-30T01:15:00"/>
    <d v="1899-12-30T00:39:37"/>
    <s v="10:00"/>
    <x v="26"/>
    <s v="11:15"/>
    <n v="1115"/>
    <x v="3"/>
    <s v="Carol Ann Manzi"/>
    <s v="K00368978"/>
    <n v="9"/>
    <x v="1"/>
    <x v="54"/>
    <x v="19"/>
    <s v="FRAMON"/>
    <s v="FRAMONMTG ROOM"/>
    <x v="0"/>
    <n v="55"/>
    <n v="42"/>
    <d v="1900-01-09T01:37:24"/>
    <s v="C"/>
    <s v="Day"/>
    <s v="Open"/>
  </r>
  <r>
    <n v="202430"/>
    <n v="43545"/>
    <s v="SLFO NC047"/>
    <x v="5"/>
    <s v="World of Interest: FOA"/>
    <n v="0"/>
    <d v="2023-10-23T00:00:00"/>
    <d v="2023-12-16T00:00:00"/>
    <x v="6"/>
    <x v="0"/>
    <s v="T"/>
    <m/>
    <s v="T"/>
    <m/>
    <m/>
    <m/>
    <m/>
    <m/>
    <d v="1899-12-30T01:15:00"/>
    <d v="1899-12-30T00:39:37"/>
    <s v="10:45"/>
    <x v="33"/>
    <s v="12:00"/>
    <n v="1200"/>
    <x v="3"/>
    <s v="Arden Day"/>
    <s v="K00369151"/>
    <n v="11"/>
    <x v="1"/>
    <x v="54"/>
    <x v="19"/>
    <s v="FRAMON"/>
    <s v="FRAMONMTG ROOM"/>
    <x v="0"/>
    <n v="40"/>
    <n v="24"/>
    <d v="1900-01-04T18:04:14"/>
    <s v="C"/>
    <s v="Day"/>
    <s v="Open"/>
  </r>
  <r>
    <n v="202430"/>
    <n v="43551"/>
    <s v="SLFO NC047"/>
    <x v="5"/>
    <s v="World of Interest: FOA"/>
    <n v="0"/>
    <d v="2023-08-28T00:00:00"/>
    <d v="2023-10-21T00:00:00"/>
    <x v="6"/>
    <x v="0"/>
    <s v="T"/>
    <m/>
    <s v="T"/>
    <m/>
    <m/>
    <m/>
    <m/>
    <m/>
    <d v="1899-12-30T01:15:00"/>
    <d v="1899-12-30T00:39:37"/>
    <s v="10:45"/>
    <x v="33"/>
    <s v="12:00"/>
    <n v="1200"/>
    <x v="3"/>
    <s v="Arden Day"/>
    <s v="K00369151"/>
    <n v="9"/>
    <x v="1"/>
    <x v="54"/>
    <x v="19"/>
    <s v="FRAMON"/>
    <s v="FRAMONMTG ROOM"/>
    <x v="0"/>
    <n v="40"/>
    <n v="42"/>
    <d v="1900-01-09T01:37:24"/>
    <s v="C"/>
    <s v="Day"/>
    <s v="Closed"/>
  </r>
  <r>
    <n v="202430"/>
    <n v="43656"/>
    <s v="CRMO NC061"/>
    <x v="5"/>
    <s v="Music of Our Lives/Times: FOA"/>
    <n v="0"/>
    <d v="2023-08-28T00:00:00"/>
    <d v="2023-10-21T00:00:00"/>
    <x v="6"/>
    <x v="0"/>
    <s v="M"/>
    <s v="M"/>
    <m/>
    <m/>
    <m/>
    <m/>
    <m/>
    <m/>
    <d v="1899-12-30T01:15:00"/>
    <d v="1899-12-30T00:39:37"/>
    <s v="10:00"/>
    <x v="26"/>
    <s v="11:15"/>
    <n v="1115"/>
    <x v="3"/>
    <s v="Carol Ann Manzi"/>
    <s v="K00368978"/>
    <n v="9"/>
    <x v="1"/>
    <x v="54"/>
    <x v="19"/>
    <s v="FRAMON"/>
    <s v="FRAMONMTG ROOM"/>
    <x v="0"/>
    <n v="40"/>
    <n v="41"/>
    <d v="1900-01-08T19:52:14"/>
    <s v="C"/>
    <s v="Day"/>
    <s v="Closed"/>
  </r>
  <r>
    <n v="202430"/>
    <n v="43657"/>
    <s v="CRMO NC061"/>
    <x v="5"/>
    <s v="Music of Our Lives/Times: FOA"/>
    <n v="0"/>
    <d v="2023-10-23T00:00:00"/>
    <d v="2023-12-16T00:00:00"/>
    <x v="6"/>
    <x v="0"/>
    <s v="M"/>
    <s v="M"/>
    <m/>
    <m/>
    <m/>
    <m/>
    <m/>
    <m/>
    <d v="1899-12-30T01:15:00"/>
    <d v="1899-12-30T00:39:37"/>
    <s v="10:00"/>
    <x v="26"/>
    <s v="11:15"/>
    <n v="1115"/>
    <x v="3"/>
    <s v="Carol Ann Manzi"/>
    <s v="K00368978"/>
    <n v="11"/>
    <x v="1"/>
    <x v="54"/>
    <x v="19"/>
    <s v="FRAMON"/>
    <s v="FRAMONMTG ROOM"/>
    <x v="0"/>
    <n v="40"/>
    <n v="41"/>
    <d v="1900-01-08T19:52:14"/>
    <s v="C"/>
    <s v="Day"/>
    <s v="Closed"/>
  </r>
  <r>
    <n v="202430"/>
    <n v="43658"/>
    <s v="CRMO NC061"/>
    <x v="5"/>
    <s v="Music of Our Lives/Times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0:00"/>
    <x v="26"/>
    <s v="11:15"/>
    <n v="1115"/>
    <x v="3"/>
    <s v="Carol Ann Manzi"/>
    <s v="K00368978"/>
    <n v="9"/>
    <x v="1"/>
    <x v="54"/>
    <x v="19"/>
    <s v="FRAMON"/>
    <s v="FRAMONMTG ROOM"/>
    <x v="0"/>
    <n v="40"/>
    <n v="42"/>
    <d v="1900-01-09T01:37:24"/>
    <s v="C"/>
    <s v="Day"/>
    <s v="Closed"/>
  </r>
  <r>
    <n v="202430"/>
    <n v="43659"/>
    <s v="CRMO NC061"/>
    <x v="5"/>
    <s v="Music of Our Lives/Times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0:00"/>
    <x v="26"/>
    <s v="11:15"/>
    <n v="1115"/>
    <x v="3"/>
    <s v="Carol Ann Manzi"/>
    <s v="K00368978"/>
    <n v="11"/>
    <x v="1"/>
    <x v="54"/>
    <x v="19"/>
    <s v="FRAMON"/>
    <s v="FRAMONMTG ROOM"/>
    <x v="0"/>
    <n v="40"/>
    <n v="40"/>
    <d v="1900-01-08T14:07:03"/>
    <s v="C"/>
    <s v="Day"/>
    <s v="Closed"/>
  </r>
  <r>
    <n v="202430"/>
    <n v="44180"/>
    <s v="SLFO NC082"/>
    <x v="5"/>
    <s v="Travels and Explorations: FOA"/>
    <n v="0"/>
    <d v="2023-08-28T00:00:00"/>
    <d v="2023-10-21T00:00:00"/>
    <x v="6"/>
    <x v="0"/>
    <s v="T"/>
    <m/>
    <s v="T"/>
    <m/>
    <m/>
    <m/>
    <m/>
    <m/>
    <d v="1899-12-30T01:15:00"/>
    <d v="1899-12-30T00:39:37"/>
    <s v="14:00"/>
    <x v="7"/>
    <s v="15:15"/>
    <n v="1515"/>
    <x v="3"/>
    <s v="Patricia Volner"/>
    <s v="K00161082"/>
    <n v="9"/>
    <x v="1"/>
    <x v="54"/>
    <x v="19"/>
    <s v="FRAMON"/>
    <s v="FRAMONMTG ROOM"/>
    <x v="0"/>
    <n v="40"/>
    <n v="28"/>
    <d v="1900-01-05T17:04:56"/>
    <s v="C"/>
    <s v="Day"/>
    <s v="Open"/>
  </r>
  <r>
    <n v="202430"/>
    <n v="44181"/>
    <s v="SLFO NC082"/>
    <x v="5"/>
    <s v="Travels and Explorations: FOA"/>
    <n v="0"/>
    <d v="2023-10-23T00:00:00"/>
    <d v="2023-12-16T00:00:00"/>
    <x v="6"/>
    <x v="0"/>
    <s v="T"/>
    <m/>
    <s v="T"/>
    <m/>
    <m/>
    <m/>
    <m/>
    <m/>
    <d v="1899-12-30T01:15:00"/>
    <d v="1899-12-30T00:39:37"/>
    <s v="12:40"/>
    <x v="56"/>
    <s v="13:55"/>
    <n v="1355"/>
    <x v="3"/>
    <s v="Patricia Volner"/>
    <s v="K00161082"/>
    <n v="11"/>
    <x v="1"/>
    <x v="54"/>
    <x v="19"/>
    <s v="FRAMON"/>
    <s v="FRAMONMTG ROOM"/>
    <x v="0"/>
    <n v="40"/>
    <n v="24"/>
    <d v="1900-01-04T18:04:14"/>
    <s v="C"/>
    <s v="Day"/>
    <s v="Open"/>
  </r>
  <r>
    <n v="202430"/>
    <n v="44254"/>
    <s v="CRAO NC585"/>
    <x v="9"/>
    <s v="Art Exp./Conversations: FOA"/>
    <n v="0"/>
    <d v="2023-08-28T00:00:00"/>
    <d v="2023-10-21T00:00:00"/>
    <x v="6"/>
    <x v="0"/>
    <s v="M"/>
    <s v="M"/>
    <m/>
    <m/>
    <m/>
    <m/>
    <m/>
    <m/>
    <d v="1899-12-30T01:15:00"/>
    <d v="1899-12-30T00:39:37"/>
    <s v="13:00"/>
    <x v="22"/>
    <s v="14:15"/>
    <n v="1415"/>
    <x v="3"/>
    <s v="Joanne Miles"/>
    <s v="K00369155"/>
    <n v="9"/>
    <x v="1"/>
    <x v="54"/>
    <x v="19"/>
    <s v="FRAMON"/>
    <s v="FRAMONMTG ROOM"/>
    <x v="0"/>
    <n v="40"/>
    <n v="28"/>
    <d v="1900-01-05T17:04:56"/>
    <s v="C"/>
    <s v="Day"/>
    <s v="Open"/>
  </r>
  <r>
    <n v="202430"/>
    <n v="44255"/>
    <s v="CRAO NC585"/>
    <x v="9"/>
    <s v="Art Exp./Conversations: FOA"/>
    <n v="0"/>
    <d v="2023-10-23T00:00:00"/>
    <d v="2023-12-16T00:00:00"/>
    <x v="6"/>
    <x v="0"/>
    <s v="M"/>
    <s v="M"/>
    <m/>
    <m/>
    <m/>
    <m/>
    <m/>
    <m/>
    <d v="1899-12-30T01:15:00"/>
    <d v="1899-12-30T00:39:37"/>
    <s v="13:00"/>
    <x v="22"/>
    <s v="14:15"/>
    <n v="1415"/>
    <x v="3"/>
    <s v="Joanne Miles"/>
    <s v="K00369155"/>
    <n v="11"/>
    <x v="1"/>
    <x v="54"/>
    <x v="19"/>
    <s v="FRAMON"/>
    <s v="FRAMONMTG ROOM"/>
    <x v="0"/>
    <n v="46"/>
    <n v="29"/>
    <d v="1900-01-05T22:50:07"/>
    <s v="C"/>
    <s v="Day"/>
    <s v="Open"/>
  </r>
  <r>
    <n v="202430"/>
    <n v="43496"/>
    <s v="SLFO NC016"/>
    <x v="5"/>
    <s v="Body/Mind Aware:FOA"/>
    <n v="0"/>
    <d v="2023-08-28T00:00:00"/>
    <d v="2023-10-21T00:00:00"/>
    <x v="6"/>
    <x v="0"/>
    <s v="W"/>
    <m/>
    <m/>
    <s v="W"/>
    <m/>
    <m/>
    <m/>
    <m/>
    <d v="1899-12-30T01:15:00"/>
    <d v="1899-12-30T00:39:37"/>
    <s v="10:30"/>
    <x v="8"/>
    <s v="11:45"/>
    <n v="1145"/>
    <x v="3"/>
    <s v="Luis Sanchez"/>
    <s v="K00205531"/>
    <n v="9"/>
    <x v="1"/>
    <x v="55"/>
    <x v="20"/>
    <s v="GRDNCT"/>
    <s v="GRDNCTMTG ROOM"/>
    <x v="0"/>
    <n v="40"/>
    <n v="18"/>
    <d v="1900-01-03T07:33:10"/>
    <s v="C"/>
    <s v="Day"/>
    <s v="Open"/>
  </r>
  <r>
    <n v="202430"/>
    <n v="43497"/>
    <s v="SLFO NC016"/>
    <x v="5"/>
    <s v="Body/Mind Aware:FOA"/>
    <n v="0"/>
    <d v="2023-10-23T00:00:00"/>
    <d v="2023-12-16T00:00:00"/>
    <x v="6"/>
    <x v="0"/>
    <s v="W"/>
    <m/>
    <m/>
    <s v="W"/>
    <m/>
    <m/>
    <m/>
    <m/>
    <d v="1899-12-30T01:15:00"/>
    <d v="1899-12-30T00:39:37"/>
    <s v="10:30"/>
    <x v="8"/>
    <s v="11:45"/>
    <n v="1145"/>
    <x v="3"/>
    <s v="Luis Sanchez"/>
    <s v="K00205531"/>
    <n v="11"/>
    <x v="1"/>
    <x v="55"/>
    <x v="20"/>
    <s v="GRDNCT"/>
    <s v="GRDNCTMTG ROOM"/>
    <x v="0"/>
    <n v="40"/>
    <n v="17"/>
    <d v="1900-01-03T01:48:00"/>
    <s v="C"/>
    <s v="Day"/>
    <s v="Open"/>
  </r>
  <r>
    <n v="202430"/>
    <n v="43516"/>
    <s v="CRMO NC061"/>
    <x v="5"/>
    <s v="Music of Our Lives/Times: FOA"/>
    <n v="0"/>
    <d v="2023-08-28T00:00:00"/>
    <d v="2023-10-21T00:00:00"/>
    <x v="6"/>
    <x v="0"/>
    <s v="R"/>
    <m/>
    <m/>
    <m/>
    <s v="R"/>
    <m/>
    <m/>
    <m/>
    <d v="1899-12-30T01:15:00"/>
    <d v="1899-12-30T00:39:37"/>
    <s v="10:45"/>
    <x v="33"/>
    <s v="12:00"/>
    <n v="1200"/>
    <x v="3"/>
    <s v="Susan Gomez"/>
    <s v="K00275365"/>
    <n v="9"/>
    <x v="1"/>
    <x v="55"/>
    <x v="20"/>
    <s v="GRDNCT"/>
    <s v="GRDNCTMTG ROOM"/>
    <x v="0"/>
    <n v="40"/>
    <n v="21"/>
    <d v="1900-01-04T00:48:42"/>
    <s v="C"/>
    <s v="Day"/>
    <s v="Open"/>
  </r>
  <r>
    <n v="202430"/>
    <n v="43517"/>
    <s v="CRMO NC061"/>
    <x v="5"/>
    <s v="Music of Our Lives/Times: FOA"/>
    <n v="0"/>
    <d v="2023-10-23T00:00:00"/>
    <d v="2023-12-16T00:00:00"/>
    <x v="6"/>
    <x v="0"/>
    <s v="R"/>
    <m/>
    <m/>
    <m/>
    <s v="R"/>
    <m/>
    <m/>
    <m/>
    <d v="1899-12-30T01:15:00"/>
    <d v="1899-12-30T00:39:37"/>
    <s v="10:45"/>
    <x v="33"/>
    <s v="12:00"/>
    <n v="1200"/>
    <x v="3"/>
    <s v="Susan Gomez"/>
    <s v="K00275365"/>
    <n v="11"/>
    <x v="1"/>
    <x v="55"/>
    <x v="20"/>
    <s v="GRDNCT"/>
    <s v="GRDNCTMTG ROOM"/>
    <x v="0"/>
    <n v="40"/>
    <n v="21"/>
    <d v="1900-01-04T00:48:42"/>
    <s v="C"/>
    <s v="Day"/>
    <s v="Open"/>
  </r>
  <r>
    <n v="202430"/>
    <n v="43520"/>
    <s v="SLFO NC082"/>
    <x v="5"/>
    <s v="Travels and Explorations: FOA"/>
    <n v="0"/>
    <d v="2023-08-28T00:00:00"/>
    <d v="2023-10-21T00:00:00"/>
    <x v="6"/>
    <x v="0"/>
    <s v="M"/>
    <s v="M"/>
    <m/>
    <m/>
    <m/>
    <m/>
    <m/>
    <m/>
    <d v="1899-12-30T01:15:00"/>
    <d v="1899-12-30T00:39:37"/>
    <s v="16:00"/>
    <x v="46"/>
    <s v="17:15"/>
    <n v="1715"/>
    <x v="3"/>
    <s v="Patricia Volner"/>
    <s v="K00161082"/>
    <n v="9"/>
    <x v="1"/>
    <x v="55"/>
    <x v="20"/>
    <s v="GRDNCT"/>
    <s v="GRDNCTMTG ROOM"/>
    <x v="0"/>
    <n v="40"/>
    <n v="20"/>
    <d v="1900-01-03T19:03:32"/>
    <s v="C"/>
    <s v="Day"/>
    <s v="Open"/>
  </r>
  <r>
    <n v="202430"/>
    <n v="43521"/>
    <s v="SLFO NC082"/>
    <x v="5"/>
    <s v="Travels and Explorations: FOA"/>
    <n v="0"/>
    <d v="2023-10-23T00:00:00"/>
    <d v="2023-12-16T00:00:00"/>
    <x v="6"/>
    <x v="0"/>
    <s v="M"/>
    <s v="M"/>
    <m/>
    <m/>
    <m/>
    <m/>
    <m/>
    <m/>
    <d v="1899-12-30T01:15:00"/>
    <d v="1899-12-30T00:39:37"/>
    <s v="16:00"/>
    <x v="46"/>
    <s v="17:15"/>
    <n v="1715"/>
    <x v="3"/>
    <s v="Patricia Volner"/>
    <s v="K00161082"/>
    <n v="11"/>
    <x v="1"/>
    <x v="55"/>
    <x v="20"/>
    <s v="GRDNCT"/>
    <s v="GRDNCTMTG ROOM"/>
    <x v="0"/>
    <n v="40"/>
    <n v="20"/>
    <d v="1900-01-03T19:03:32"/>
    <s v="C"/>
    <s v="Day"/>
    <s v="Open"/>
  </r>
  <r>
    <n v="202430"/>
    <n v="43560"/>
    <s v="SLFO NC016"/>
    <x v="5"/>
    <s v="Body/Mind Aware:FOA"/>
    <n v="0"/>
    <d v="2023-08-28T00:00:00"/>
    <d v="2023-10-21T00:00:00"/>
    <x v="6"/>
    <x v="0"/>
    <s v="F"/>
    <m/>
    <m/>
    <m/>
    <m/>
    <s v="F"/>
    <m/>
    <m/>
    <d v="1899-12-30T01:15:00"/>
    <d v="1899-12-30T00:39:37"/>
    <s v="10:30"/>
    <x v="8"/>
    <s v="11:45"/>
    <n v="1145"/>
    <x v="3"/>
    <s v="Luis Sanchez"/>
    <s v="K00205531"/>
    <n v="9"/>
    <x v="1"/>
    <x v="55"/>
    <x v="20"/>
    <s v="GRDNCT"/>
    <s v="GRDNCTMTG ROOM"/>
    <x v="0"/>
    <n v="40"/>
    <n v="20"/>
    <d v="1900-01-03T19:03:32"/>
    <s v="C"/>
    <s v="Day"/>
    <s v="Open"/>
  </r>
  <r>
    <n v="202430"/>
    <n v="43561"/>
    <s v="SLFO NC016"/>
    <x v="5"/>
    <s v="Body/Mind Aware:FOA"/>
    <n v="0"/>
    <d v="2023-10-23T00:00:00"/>
    <d v="2023-12-16T00:00:00"/>
    <x v="6"/>
    <x v="0"/>
    <s v="F"/>
    <m/>
    <m/>
    <m/>
    <m/>
    <s v="F"/>
    <m/>
    <m/>
    <d v="1899-12-30T01:15:00"/>
    <d v="1899-12-30T00:39:37"/>
    <s v="10:30"/>
    <x v="8"/>
    <s v="11:45"/>
    <n v="1145"/>
    <x v="3"/>
    <s v="Luis Sanchez"/>
    <s v="K00205531"/>
    <n v="11"/>
    <x v="1"/>
    <x v="55"/>
    <x v="20"/>
    <s v="GRDNCT"/>
    <s v="GRDNCTMTG ROOM"/>
    <x v="0"/>
    <n v="40"/>
    <n v="18"/>
    <d v="1900-01-03T07:33:10"/>
    <s v="C"/>
    <s v="Day"/>
    <s v="Open"/>
  </r>
  <r>
    <n v="202430"/>
    <n v="41301"/>
    <s v="SLFO NC082"/>
    <x v="5"/>
    <s v="Travels and Explorations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3:30"/>
    <x v="1"/>
    <s v="14:45"/>
    <n v="1445"/>
    <x v="3"/>
    <s v="Patricia Volner"/>
    <s v="K00161082"/>
    <n v="9"/>
    <x v="1"/>
    <x v="56"/>
    <x v="21"/>
    <s v="GARHOP"/>
    <s v="GARHOPMTG ROOM"/>
    <x v="0"/>
    <n v="40"/>
    <n v="28"/>
    <d v="1900-01-05T17:04:56"/>
    <s v="C"/>
    <s v="Day"/>
    <s v="Open"/>
  </r>
  <r>
    <n v="202430"/>
    <n v="41302"/>
    <s v="SLFO NC082"/>
    <x v="5"/>
    <s v="Travels and Explorations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3:30"/>
    <x v="1"/>
    <s v="14:45"/>
    <n v="1445"/>
    <x v="3"/>
    <s v="Patricia Volner"/>
    <s v="K00161082"/>
    <n v="11"/>
    <x v="1"/>
    <x v="56"/>
    <x v="21"/>
    <s v="GARHOP"/>
    <s v="GARHOPMTG ROOM"/>
    <x v="0"/>
    <n v="40"/>
    <n v="22"/>
    <d v="1900-01-04T06:33:53"/>
    <s v="C"/>
    <s v="Day"/>
    <s v="Open"/>
  </r>
  <r>
    <n v="202430"/>
    <n v="41325"/>
    <s v="SLFO NC016"/>
    <x v="5"/>
    <s v="Body/Mind Aware:FOA"/>
    <n v="0"/>
    <d v="2023-08-28T00:00:00"/>
    <d v="2023-10-21T00:00:00"/>
    <x v="6"/>
    <x v="0"/>
    <s v="T"/>
    <m/>
    <s v="T"/>
    <m/>
    <m/>
    <m/>
    <m/>
    <m/>
    <d v="1899-12-30T01:15:00"/>
    <d v="1899-12-30T00:39:37"/>
    <s v="10:45"/>
    <x v="33"/>
    <s v="12:00"/>
    <n v="1200"/>
    <x v="3"/>
    <s v="Luis Sanchez"/>
    <s v="K00205531"/>
    <n v="9"/>
    <x v="1"/>
    <x v="56"/>
    <x v="21"/>
    <s v="GARHOP"/>
    <s v="GARHOPMTG ROOM"/>
    <x v="0"/>
    <n v="40"/>
    <n v="18"/>
    <d v="1900-01-03T07:33:10"/>
    <s v="C"/>
    <s v="Day"/>
    <s v="Open"/>
  </r>
  <r>
    <n v="202430"/>
    <n v="41326"/>
    <s v="SLFO NC016"/>
    <x v="5"/>
    <s v="Body/Mind Aware:FOA"/>
    <n v="0"/>
    <d v="2023-10-23T00:00:00"/>
    <d v="2023-12-16T00:00:00"/>
    <x v="6"/>
    <x v="0"/>
    <s v="T"/>
    <m/>
    <s v="T"/>
    <m/>
    <m/>
    <m/>
    <m/>
    <m/>
    <d v="1899-12-30T01:15:00"/>
    <d v="1899-12-30T00:39:37"/>
    <s v="10:45"/>
    <x v="33"/>
    <s v="12:00"/>
    <n v="1200"/>
    <x v="3"/>
    <s v="Luis Sanchez"/>
    <s v="K00205531"/>
    <n v="11"/>
    <x v="1"/>
    <x v="56"/>
    <x v="21"/>
    <s v="GARHOP"/>
    <s v="GARHOPMTG ROOM"/>
    <x v="0"/>
    <n v="40"/>
    <n v="19"/>
    <d v="1900-01-03T13:18:21"/>
    <s v="C"/>
    <s v="Day"/>
    <s v="Open"/>
  </r>
  <r>
    <n v="202430"/>
    <n v="41385"/>
    <s v="CRMO NC061"/>
    <x v="5"/>
    <s v="Music of Our Lives/Times: FOA"/>
    <n v="0"/>
    <d v="2023-10-23T00:00:00"/>
    <d v="2023-12-16T00:00:00"/>
    <x v="6"/>
    <x v="0"/>
    <s v="R"/>
    <m/>
    <m/>
    <m/>
    <s v="R"/>
    <m/>
    <m/>
    <m/>
    <d v="1899-12-30T01:15:00"/>
    <d v="1899-12-30T00:39:37"/>
    <s v="13:30"/>
    <x v="1"/>
    <s v="14:45"/>
    <n v="1445"/>
    <x v="3"/>
    <s v="Susan Gomez"/>
    <s v="K00275365"/>
    <n v="11"/>
    <x v="1"/>
    <x v="56"/>
    <x v="21"/>
    <s v="GARHOP"/>
    <s v="GARHOPMTG ROOM"/>
    <x v="0"/>
    <n v="40"/>
    <n v="25"/>
    <d v="1900-01-04T23:49:24"/>
    <s v="C"/>
    <s v="Day"/>
    <s v="Open"/>
  </r>
  <r>
    <n v="202430"/>
    <n v="43180"/>
    <s v="SLFO NC016"/>
    <x v="5"/>
    <s v="Body/Mind Aware:FOA"/>
    <n v="0"/>
    <d v="2023-08-28T00:00:00"/>
    <d v="2023-10-21T00:00:00"/>
    <x v="6"/>
    <x v="0"/>
    <s v="R"/>
    <m/>
    <m/>
    <m/>
    <s v="R"/>
    <m/>
    <m/>
    <m/>
    <d v="1899-12-30T01:15:00"/>
    <d v="1899-12-30T00:39:37"/>
    <s v="10:45"/>
    <x v="33"/>
    <s v="12:00"/>
    <n v="1200"/>
    <x v="3"/>
    <s v="Luis Sanchez"/>
    <s v="K00205531"/>
    <n v="9"/>
    <x v="1"/>
    <x v="56"/>
    <x v="21"/>
    <s v="GARHOP"/>
    <s v="GARHOPMTG ROOM"/>
    <x v="0"/>
    <n v="40"/>
    <n v="17"/>
    <d v="1900-01-03T01:48:00"/>
    <s v="C"/>
    <s v="Day"/>
    <s v="Open"/>
  </r>
  <r>
    <n v="202430"/>
    <n v="43181"/>
    <s v="SLFO NC016"/>
    <x v="5"/>
    <s v="Body/Mind Aware:FOA"/>
    <n v="0"/>
    <d v="2023-10-23T00:00:00"/>
    <d v="2023-12-16T00:00:00"/>
    <x v="6"/>
    <x v="0"/>
    <s v="R"/>
    <m/>
    <m/>
    <m/>
    <s v="R"/>
    <m/>
    <m/>
    <m/>
    <d v="1899-12-30T01:15:00"/>
    <d v="1899-12-30T00:39:37"/>
    <s v="10:45"/>
    <x v="33"/>
    <s v="12:00"/>
    <n v="1200"/>
    <x v="3"/>
    <s v="Luis Sanchez"/>
    <s v="K00205531"/>
    <n v="11"/>
    <x v="1"/>
    <x v="56"/>
    <x v="21"/>
    <s v="GARHOP"/>
    <s v="GARHOPMTG ROOM"/>
    <x v="0"/>
    <n v="40"/>
    <n v="19"/>
    <d v="1900-01-03T13:18:21"/>
    <s v="C"/>
    <s v="Day"/>
    <s v="Open"/>
  </r>
  <r>
    <n v="202430"/>
    <n v="44159"/>
    <s v="CRMO NC061"/>
    <x v="5"/>
    <s v="Music of Our Lives/Times: FOA"/>
    <n v="0"/>
    <d v="2023-08-28T00:00:00"/>
    <d v="2023-10-21T00:00:00"/>
    <x v="6"/>
    <x v="0"/>
    <s v="R"/>
    <m/>
    <m/>
    <m/>
    <s v="R"/>
    <m/>
    <m/>
    <m/>
    <d v="1899-12-30T01:15:00"/>
    <d v="1899-12-30T00:39:37"/>
    <s v="13:30"/>
    <x v="1"/>
    <s v="14:45"/>
    <n v="1445"/>
    <x v="3"/>
    <s v="Susan Gomez"/>
    <s v="K00275365"/>
    <n v="9"/>
    <x v="1"/>
    <x v="56"/>
    <x v="21"/>
    <s v="GARHOP"/>
    <s v="GARHOPMTG ROOM"/>
    <x v="0"/>
    <n v="40"/>
    <n v="26"/>
    <d v="1900-01-05T05:34:35"/>
    <s v="C"/>
    <s v="Day"/>
    <s v="Open"/>
  </r>
  <r>
    <n v="202430"/>
    <n v="44804"/>
    <s v="TA 255D"/>
    <x v="43"/>
    <s v="Classical Comedy Performance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erine Laris"/>
    <s v="K00100888"/>
    <s v="NP"/>
    <x v="0"/>
    <x v="57"/>
    <x v="22"/>
    <s v="GT"/>
    <s v="GT"/>
    <x v="4"/>
    <n v="0"/>
    <n v="2"/>
    <d v="1899-12-30T00:00:00"/>
    <s v="OE"/>
    <s v="Session Status Unknown"/>
    <s v="Closed"/>
  </r>
  <r>
    <n v="202430"/>
    <n v="31758"/>
    <s v="TA 141"/>
    <x v="43"/>
    <s v="Theatre Workshop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Sara Rademacher"/>
    <s v="K00372781"/>
    <s v="NP"/>
    <x v="0"/>
    <x v="58"/>
    <x v="22"/>
    <s v="GT"/>
    <s v="GT204"/>
    <x v="0"/>
    <n v="0"/>
    <n v="1"/>
    <d v="1899-12-30T00:00:00"/>
    <s v="OE"/>
    <s v="Session Status Unknown"/>
    <s v="Closed"/>
  </r>
  <r>
    <n v="202430"/>
    <n v="31759"/>
    <s v="TA 142"/>
    <x v="43"/>
    <s v="Theatre Workshop II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erine Laris"/>
    <s v="K00100888"/>
    <s v="NP"/>
    <x v="0"/>
    <x v="58"/>
    <x v="22"/>
    <s v="GT"/>
    <s v="GT204"/>
    <x v="0"/>
    <n v="0"/>
    <n v="0"/>
    <d v="1899-12-30T00:00:00"/>
    <s v="OE"/>
    <s v="Session Status Unknown"/>
    <s v="Closed"/>
  </r>
  <r>
    <n v="202430"/>
    <n v="31760"/>
    <s v="TA 142"/>
    <x v="43"/>
    <s v="Theatre Workshop II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ending Staff"/>
    <s v="K00125140"/>
    <s v="NP"/>
    <x v="0"/>
    <x v="58"/>
    <x v="22"/>
    <s v="GT"/>
    <s v="GT204"/>
    <x v="0"/>
    <n v="0"/>
    <n v="0"/>
    <d v="1899-12-30T00:00:00"/>
    <s v="OE"/>
    <s v="Session Status Unknown"/>
    <s v="Closed"/>
  </r>
  <r>
    <n v="202430"/>
    <n v="31763"/>
    <s v="TA 144"/>
    <x v="43"/>
    <s v="Theatre Workshop IV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erine Laris"/>
    <s v="K00100888"/>
    <s v="NP"/>
    <x v="0"/>
    <x v="58"/>
    <x v="22"/>
    <s v="GT"/>
    <s v="GT204"/>
    <x v="0"/>
    <n v="0"/>
    <n v="1"/>
    <d v="1899-12-30T00:00:00"/>
    <s v="OE"/>
    <s v="Session Status Unknown"/>
    <s v="Closed"/>
  </r>
  <r>
    <n v="202430"/>
    <n v="31791"/>
    <s v="TA 250"/>
    <x v="43"/>
    <s v="Advanced Theatre Performance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erine Laris"/>
    <s v="K00100888"/>
    <s v="NP"/>
    <x v="0"/>
    <x v="58"/>
    <x v="22"/>
    <s v="GT"/>
    <s v="GT204"/>
    <x v="0"/>
    <n v="0"/>
    <n v="0"/>
    <d v="1899-12-30T00:00:00"/>
    <s v="OE"/>
    <s v="Session Status Unknown"/>
    <s v="Closed"/>
  </r>
  <r>
    <n v="202430"/>
    <n v="37206"/>
    <s v="TA 156A"/>
    <x v="43"/>
    <s v="Stage Make-up Workshop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mela Shaw"/>
    <s v="K00169530"/>
    <s v="NP"/>
    <x v="0"/>
    <x v="58"/>
    <x v="22"/>
    <s v="GT"/>
    <s v="GT204"/>
    <x v="0"/>
    <n v="0"/>
    <n v="0"/>
    <d v="1899-12-30T00:00:00"/>
    <s v="C"/>
    <s v="Session Status Unknown"/>
    <s v="Closed"/>
  </r>
  <r>
    <n v="202430"/>
    <n v="43096"/>
    <s v="TA 150A"/>
    <x v="44"/>
    <s v="Stage Audio Technician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tricia Frank"/>
    <s v="K00100174"/>
    <s v="NP"/>
    <x v="0"/>
    <x v="58"/>
    <x v="22"/>
    <s v="GT"/>
    <s v="GT204"/>
    <x v="0"/>
    <n v="0"/>
    <n v="1"/>
    <d v="1899-12-30T00:00:00"/>
    <s v="C"/>
    <s v="Session Status Unknown"/>
    <s v="Closed"/>
  </r>
  <r>
    <n v="202430"/>
    <n v="43106"/>
    <s v="TA 155C"/>
    <x v="43"/>
    <s v="Costume Technician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Pamela Shaw"/>
    <s v="K00169530"/>
    <s v="NP"/>
    <x v="0"/>
    <x v="58"/>
    <x v="22"/>
    <s v="GT"/>
    <s v="GT204"/>
    <x v="0"/>
    <n v="0"/>
    <n v="0"/>
    <d v="1899-12-30T00:00:00"/>
    <s v="C"/>
    <s v="Session Status Unknown"/>
    <s v="Closed"/>
  </r>
  <r>
    <n v="202430"/>
    <n v="43891"/>
    <s v="TA 256D"/>
    <x v="43"/>
    <s v="Cont. Comedy in Performance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erine Laris"/>
    <s v="K00100888"/>
    <s v="NP"/>
    <x v="0"/>
    <x v="58"/>
    <x v="22"/>
    <s v="GT"/>
    <s v="GT204"/>
    <x v="0"/>
    <n v="0"/>
    <n v="1"/>
    <d v="1899-12-30T00:00:00"/>
    <s v="OE"/>
    <s v="Open Entry Open Exit"/>
    <s v="Closed"/>
  </r>
  <r>
    <n v="202430"/>
    <n v="43896"/>
    <s v="TA 273B"/>
    <x v="43"/>
    <s v="Contemporary World Comed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erine Laris"/>
    <s v="K00100888"/>
    <s v="NP"/>
    <x v="0"/>
    <x v="58"/>
    <x v="22"/>
    <s v="GT"/>
    <s v="GT204"/>
    <x v="0"/>
    <n v="0"/>
    <n v="10"/>
    <d v="1899-12-30T00:00:00"/>
    <s v="OE"/>
    <s v="Open Entry Open Exit"/>
    <s v="Closed"/>
  </r>
  <r>
    <n v="202430"/>
    <n v="44690"/>
    <s v="TA 141"/>
    <x v="43"/>
    <s v="Theatre Workshop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erine Laris"/>
    <s v="K00100888"/>
    <s v="FS"/>
    <x v="0"/>
    <x v="58"/>
    <x v="22"/>
    <s v="GT"/>
    <s v="GT204"/>
    <x v="0"/>
    <n v="20"/>
    <n v="6"/>
    <d v="1899-12-30T00:00:00"/>
    <s v="OE"/>
    <s v="Session Status Unknown"/>
    <s v="Open"/>
  </r>
  <r>
    <n v="202430"/>
    <n v="30217"/>
    <s v="ART 141"/>
    <x v="63"/>
    <s v="Studio Art Foundations 3D"/>
    <n v="3"/>
    <d v="2023-08-28T00:00:00"/>
    <d v="2023-12-16T00:00:00"/>
    <x v="0"/>
    <x v="0"/>
    <s v="M"/>
    <s v="M"/>
    <m/>
    <m/>
    <m/>
    <m/>
    <m/>
    <m/>
    <d v="1899-12-30T02:00:00"/>
    <d v="1899-12-30T02:01:34"/>
    <s v="9:35"/>
    <x v="12"/>
    <s v="11:35"/>
    <n v="1135"/>
    <x v="1"/>
    <s v="Armando Ramos"/>
    <s v="K00735184"/>
    <s v="FS"/>
    <x v="0"/>
    <x v="59"/>
    <x v="23"/>
    <s v="H"/>
    <s v="H102"/>
    <x v="1"/>
    <n v="24"/>
    <n v="22"/>
    <d v="1900-01-30T00:58:47"/>
    <s v="C"/>
    <s v="Day"/>
    <s v="Open"/>
  </r>
  <r>
    <n v="202430"/>
    <n v="30218"/>
    <s v="ART 141"/>
    <x v="63"/>
    <s v="Studio Art Foundations 3D"/>
    <n v="3"/>
    <d v="2023-08-28T00:00:00"/>
    <d v="2023-12-16T00:00:00"/>
    <x v="0"/>
    <x v="0"/>
    <s v="M"/>
    <s v="M"/>
    <m/>
    <m/>
    <m/>
    <m/>
    <m/>
    <m/>
    <d v="1899-12-30T02:00:00"/>
    <d v="1899-12-30T02:01:34"/>
    <s v="12:45"/>
    <x v="11"/>
    <s v="14:45"/>
    <n v="1445"/>
    <x v="1"/>
    <s v="Armando Ramos"/>
    <s v="K00735184"/>
    <s v="FS"/>
    <x v="0"/>
    <x v="59"/>
    <x v="23"/>
    <s v="H"/>
    <s v="H102"/>
    <x v="1"/>
    <n v="24"/>
    <n v="17"/>
    <d v="1900-01-22T23:39:58"/>
    <s v="C"/>
    <s v="Day"/>
    <s v="Open"/>
  </r>
  <r>
    <n v="202430"/>
    <n v="43811"/>
    <s v="ART 171"/>
    <x v="63"/>
    <s v="Intermediate Sculpture"/>
    <n v="3"/>
    <d v="2023-08-28T00:00:00"/>
    <d v="2023-12-16T00:00:00"/>
    <x v="0"/>
    <x v="0"/>
    <s v="T"/>
    <m/>
    <s v="T"/>
    <m/>
    <m/>
    <m/>
    <m/>
    <m/>
    <d v="1899-12-30T02:00:00"/>
    <d v="1899-12-30T02:01:34"/>
    <s v="12:45"/>
    <x v="11"/>
    <s v="14:45"/>
    <n v="1445"/>
    <x v="0"/>
    <s v="Armando Ramos"/>
    <s v="K00735184"/>
    <s v="NP"/>
    <x v="0"/>
    <x v="59"/>
    <x v="23"/>
    <s v="H"/>
    <s v="H102"/>
    <x v="1"/>
    <n v="6"/>
    <n v="3"/>
    <d v="1900-01-03T05:35:17"/>
    <s v="C"/>
    <s v="Day"/>
    <s v="Open"/>
  </r>
  <r>
    <n v="202430"/>
    <n v="30217"/>
    <s v="ART 141"/>
    <x v="63"/>
    <s v="Studio Art Foundations 3D"/>
    <n v="3"/>
    <d v="2023-08-28T00:00:00"/>
    <d v="2023-12-16T00:00:00"/>
    <x v="0"/>
    <x v="0"/>
    <s v="W"/>
    <m/>
    <m/>
    <s v="W"/>
    <m/>
    <m/>
    <m/>
    <m/>
    <d v="1899-12-30T03:00:00"/>
    <d v="1899-12-30T03:02:20"/>
    <s v="9:35"/>
    <x v="12"/>
    <s v="12:35"/>
    <n v="1235"/>
    <x v="1"/>
    <s v="Armando Ramos"/>
    <s v="K00735184"/>
    <s v="FS"/>
    <x v="0"/>
    <x v="60"/>
    <x v="23"/>
    <s v="H"/>
    <s v="H104"/>
    <x v="3"/>
    <n v="24"/>
    <n v="22"/>
    <d v="1900-02-14T13:28:10"/>
    <s v="C"/>
    <s v="Day"/>
    <s v="Open"/>
  </r>
  <r>
    <n v="202430"/>
    <n v="30218"/>
    <s v="ART 141"/>
    <x v="63"/>
    <s v="Studio Art Foundations 3D"/>
    <n v="3"/>
    <d v="2023-08-28T00:00:00"/>
    <d v="2023-12-16T00:00:00"/>
    <x v="0"/>
    <x v="0"/>
    <s v="W"/>
    <m/>
    <m/>
    <s v="W"/>
    <m/>
    <m/>
    <m/>
    <m/>
    <d v="1899-12-30T03:00:00"/>
    <d v="1899-12-30T03:02:20"/>
    <s v="12:45"/>
    <x v="11"/>
    <s v="15:45"/>
    <n v="1545"/>
    <x v="1"/>
    <s v="Armando Ramos"/>
    <s v="K00735184"/>
    <s v="FS"/>
    <x v="0"/>
    <x v="60"/>
    <x v="23"/>
    <s v="H"/>
    <s v="H104"/>
    <x v="3"/>
    <n v="24"/>
    <n v="17"/>
    <d v="1900-02-03T23:29:57"/>
    <s v="C"/>
    <s v="Day"/>
    <s v="Open"/>
  </r>
  <r>
    <n v="202430"/>
    <n v="43072"/>
    <s v="ART 170"/>
    <x v="63"/>
    <s v="Introduction to Sculpture"/>
    <n v="3"/>
    <d v="2023-08-28T00:00:00"/>
    <d v="2023-12-16T00:00:00"/>
    <x v="0"/>
    <x v="0"/>
    <s v="R"/>
    <m/>
    <m/>
    <m/>
    <s v="R"/>
    <m/>
    <m/>
    <m/>
    <d v="1899-12-30T03:00:00"/>
    <d v="1899-12-30T03:02:20"/>
    <s v="12:45"/>
    <x v="11"/>
    <s v="15:45"/>
    <n v="1545"/>
    <x v="0"/>
    <s v="Armando Ramos"/>
    <s v="K00735184"/>
    <s v="FS"/>
    <x v="0"/>
    <x v="60"/>
    <x v="23"/>
    <s v="H"/>
    <s v="H104"/>
    <x v="3"/>
    <n v="20"/>
    <n v="17"/>
    <d v="1900-02-03T23:29:57"/>
    <s v="C"/>
    <s v="Day"/>
    <s v="Open"/>
  </r>
  <r>
    <n v="202430"/>
    <n v="43072"/>
    <s v="ART 170"/>
    <x v="63"/>
    <s v="Introduction to Sculpture"/>
    <n v="3"/>
    <d v="2023-08-28T00:00:00"/>
    <d v="2023-12-16T00:00:00"/>
    <x v="0"/>
    <x v="0"/>
    <s v="T"/>
    <m/>
    <s v="T"/>
    <m/>
    <m/>
    <m/>
    <m/>
    <m/>
    <d v="1899-12-30T02:00:00"/>
    <d v="1899-12-30T02:01:34"/>
    <s v="12:45"/>
    <x v="11"/>
    <s v="14:45"/>
    <n v="1445"/>
    <x v="0"/>
    <s v="Armando Ramos"/>
    <s v="K00735184"/>
    <s v="FS"/>
    <x v="0"/>
    <x v="60"/>
    <x v="23"/>
    <s v="H"/>
    <s v="H104"/>
    <x v="3"/>
    <n v="20"/>
    <n v="17"/>
    <d v="1900-01-22T23:39:58"/>
    <s v="C"/>
    <s v="Day"/>
    <s v="Open"/>
  </r>
  <r>
    <n v="202430"/>
    <n v="43073"/>
    <s v="ART 181"/>
    <x v="63"/>
    <s v="Int Sculpture Fabrication"/>
    <n v="3"/>
    <d v="2023-08-28T00:00:00"/>
    <d v="2023-12-16T00:00:00"/>
    <x v="0"/>
    <x v="1"/>
    <s v="R"/>
    <m/>
    <m/>
    <m/>
    <s v="R"/>
    <m/>
    <m/>
    <m/>
    <d v="1899-12-30T02:15:00"/>
    <d v="1899-12-30T02:16:45"/>
    <s v="12:45"/>
    <x v="11"/>
    <s v="15:00"/>
    <n v="1500"/>
    <x v="0"/>
    <s v="Armando Ramos"/>
    <s v="K00735184"/>
    <s v="NP"/>
    <x v="0"/>
    <x v="60"/>
    <x v="23"/>
    <s v="H"/>
    <s v="H104"/>
    <x v="3"/>
    <n v="3"/>
    <n v="3"/>
    <d v="1900-01-03T18:17:12"/>
    <s v="C"/>
    <s v="Day"/>
    <s v="Closed"/>
  </r>
  <r>
    <n v="202430"/>
    <n v="43073"/>
    <s v="ART 181"/>
    <x v="63"/>
    <s v="Int Sculpture Fabrication"/>
    <n v="3"/>
    <d v="2023-08-28T00:00:00"/>
    <d v="2023-12-16T00:00:00"/>
    <x v="0"/>
    <x v="1"/>
    <s v="T"/>
    <m/>
    <s v="T"/>
    <m/>
    <m/>
    <m/>
    <m/>
    <m/>
    <d v="1899-12-30T02:15:00"/>
    <d v="1899-12-30T02:16:45"/>
    <s v="12:45"/>
    <x v="11"/>
    <s v="15:00"/>
    <n v="1500"/>
    <x v="0"/>
    <s v="Armando Ramos"/>
    <s v="K00735184"/>
    <s v="NP"/>
    <x v="0"/>
    <x v="60"/>
    <x v="23"/>
    <s v="H"/>
    <s v="H104"/>
    <x v="3"/>
    <n v="3"/>
    <n v="3"/>
    <d v="1900-01-03T18:17:12"/>
    <s v="C"/>
    <s v="Day"/>
    <s v="Closed"/>
  </r>
  <r>
    <n v="202430"/>
    <n v="43494"/>
    <s v="CRAO NC356"/>
    <x v="64"/>
    <s v="Beg. Stone Carving: FOA"/>
    <n v="0"/>
    <d v="2023-08-28T00:00:00"/>
    <d v="2023-10-21T00:00:00"/>
    <x v="6"/>
    <x v="0"/>
    <s v="S"/>
    <m/>
    <m/>
    <m/>
    <m/>
    <m/>
    <s v="S"/>
    <m/>
    <d v="1899-12-30T01:00:00"/>
    <d v="1899-12-30T00:31:41"/>
    <s v="9:30"/>
    <x v="18"/>
    <s v="10:30"/>
    <n v="1030"/>
    <x v="0"/>
    <s v="Rebecca Davis"/>
    <s v="K00100254"/>
    <n v="9"/>
    <x v="0"/>
    <x v="60"/>
    <x v="23"/>
    <s v="H"/>
    <s v="H104"/>
    <x v="3"/>
    <n v="25"/>
    <n v="21"/>
    <d v="1900-01-03T00:38:58"/>
    <s v="C"/>
    <s v="Day"/>
    <s v="Open"/>
  </r>
  <r>
    <n v="202430"/>
    <n v="43494"/>
    <s v="CRAO NC356"/>
    <x v="64"/>
    <s v="Beg. Stone Carving: FOA"/>
    <n v="0"/>
    <d v="2023-08-28T00:00:00"/>
    <d v="2023-10-21T00:00:00"/>
    <x v="6"/>
    <x v="0"/>
    <s v="S"/>
    <m/>
    <m/>
    <m/>
    <m/>
    <m/>
    <s v="S"/>
    <m/>
    <d v="1899-12-30T02:15:00"/>
    <d v="1899-12-30T01:11:18"/>
    <s v="10:40"/>
    <x v="17"/>
    <s v="12:55"/>
    <n v="1255"/>
    <x v="0"/>
    <s v="Rebecca Davis"/>
    <s v="K00100254"/>
    <n v="9"/>
    <x v="0"/>
    <x v="60"/>
    <x v="23"/>
    <s v="H"/>
    <s v="H104"/>
    <x v="3"/>
    <n v="25"/>
    <n v="21"/>
    <d v="1900-01-08T01:27:40"/>
    <s v="C"/>
    <s v="Day"/>
    <s v="Open"/>
  </r>
  <r>
    <n v="202430"/>
    <n v="43495"/>
    <s v="CRAO NC356"/>
    <x v="64"/>
    <s v="Beg. Stone Carving: FOA"/>
    <n v="0"/>
    <d v="2023-10-23T00:00:00"/>
    <d v="2023-12-16T00:00:00"/>
    <x v="6"/>
    <x v="0"/>
    <s v="S"/>
    <m/>
    <m/>
    <m/>
    <m/>
    <m/>
    <s v="S"/>
    <m/>
    <d v="1899-12-30T01:00:00"/>
    <d v="1899-12-30T00:31:41"/>
    <s v="9:30"/>
    <x v="18"/>
    <s v="10:30"/>
    <n v="1030"/>
    <x v="3"/>
    <s v="Rebecca Davis"/>
    <s v="K00100254"/>
    <n v="11"/>
    <x v="0"/>
    <x v="60"/>
    <x v="23"/>
    <s v="H"/>
    <s v="H104"/>
    <x v="3"/>
    <n v="25"/>
    <n v="19"/>
    <d v="1900-01-02T15:26:41"/>
    <s v="C"/>
    <s v="Day"/>
    <s v="Open"/>
  </r>
  <r>
    <n v="202430"/>
    <n v="43495"/>
    <s v="CRAO NC356"/>
    <x v="64"/>
    <s v="Beg. Stone Carving: FOA"/>
    <n v="0"/>
    <d v="2023-10-23T00:00:00"/>
    <d v="2023-12-16T00:00:00"/>
    <x v="6"/>
    <x v="0"/>
    <s v="S"/>
    <m/>
    <m/>
    <m/>
    <m/>
    <m/>
    <s v="S"/>
    <m/>
    <d v="1899-12-30T02:25:00"/>
    <d v="1899-12-30T01:16:35"/>
    <s v="10:40"/>
    <x v="17"/>
    <s v="13:05"/>
    <n v="1305"/>
    <x v="3"/>
    <s v="Rebecca Davis"/>
    <s v="K00100254"/>
    <n v="11"/>
    <x v="0"/>
    <x v="60"/>
    <x v="23"/>
    <s v="H"/>
    <s v="H104"/>
    <x v="3"/>
    <n v="25"/>
    <n v="19"/>
    <d v="1900-01-07T19:19:28"/>
    <s v="C"/>
    <s v="Day"/>
    <s v="Open"/>
  </r>
  <r>
    <n v="202430"/>
    <n v="43811"/>
    <s v="ART 171"/>
    <x v="63"/>
    <s v="Intermediate Sculpture"/>
    <n v="3"/>
    <d v="2023-08-28T00:00:00"/>
    <d v="2023-12-16T00:00:00"/>
    <x v="0"/>
    <x v="1"/>
    <s v="R"/>
    <m/>
    <m/>
    <m/>
    <s v="R"/>
    <m/>
    <m/>
    <m/>
    <d v="1899-12-30T03:00:00"/>
    <d v="1899-12-30T03:02:20"/>
    <s v="12:45"/>
    <x v="11"/>
    <s v="15:45"/>
    <n v="1545"/>
    <x v="0"/>
    <s v="Armando Ramos"/>
    <s v="K00735184"/>
    <s v="NP"/>
    <x v="0"/>
    <x v="60"/>
    <x v="23"/>
    <s v="H"/>
    <s v="H104"/>
    <x v="3"/>
    <n v="6"/>
    <n v="3"/>
    <d v="1900-01-05T08:22:56"/>
    <s v="C"/>
    <s v="Day"/>
    <s v="Open"/>
  </r>
  <r>
    <n v="202430"/>
    <n v="44494"/>
    <s v="ART 170"/>
    <x v="63"/>
    <s v="Introduction to Sculpture"/>
    <n v="3"/>
    <d v="2023-08-28T00:00:00"/>
    <d v="2023-12-16T00:00:00"/>
    <x v="0"/>
    <x v="0"/>
    <s v="R"/>
    <m/>
    <m/>
    <m/>
    <s v="R"/>
    <m/>
    <m/>
    <m/>
    <d v="1899-12-30T03:00:00"/>
    <d v="1899-12-30T03:02:20"/>
    <s v="9:35"/>
    <x v="12"/>
    <s v="12:35"/>
    <n v="1235"/>
    <x v="1"/>
    <s v="Armando Ramos"/>
    <s v="K00735184"/>
    <s v="FS"/>
    <x v="0"/>
    <x v="60"/>
    <x v="23"/>
    <s v="H"/>
    <s v="H104"/>
    <x v="3"/>
    <n v="24"/>
    <n v="23"/>
    <d v="1900-02-16T16:15:48"/>
    <s v="C"/>
    <s v="Day"/>
    <s v="Open"/>
  </r>
  <r>
    <n v="202430"/>
    <n v="44494"/>
    <s v="ART 170"/>
    <x v="63"/>
    <s v="Introduction to Sculpture"/>
    <n v="3"/>
    <d v="2023-08-28T00:00:00"/>
    <d v="2023-12-16T00:00:00"/>
    <x v="0"/>
    <x v="0"/>
    <s v="T"/>
    <m/>
    <s v="T"/>
    <m/>
    <m/>
    <m/>
    <m/>
    <m/>
    <d v="1899-12-30T02:00:00"/>
    <d v="1899-12-30T02:01:34"/>
    <s v="9:35"/>
    <x v="12"/>
    <s v="11:35"/>
    <n v="1135"/>
    <x v="1"/>
    <s v="Armando Ramos"/>
    <s v="K00735184"/>
    <s v="FS"/>
    <x v="0"/>
    <x v="60"/>
    <x v="23"/>
    <s v="H"/>
    <s v="H104"/>
    <x v="3"/>
    <n v="24"/>
    <n v="23"/>
    <d v="1900-01-31T10:50:32"/>
    <s v="C"/>
    <s v="Day"/>
    <s v="Open"/>
  </r>
  <r>
    <n v="202430"/>
    <n v="30220"/>
    <s v="ART 150"/>
    <x v="63"/>
    <s v="Fundamentals of Ceramics"/>
    <n v="3"/>
    <d v="2023-08-28T00:00:00"/>
    <d v="2023-12-16T00:00:00"/>
    <x v="0"/>
    <x v="0"/>
    <s v="M"/>
    <s v="M"/>
    <m/>
    <m/>
    <m/>
    <m/>
    <m/>
    <m/>
    <d v="1899-12-30T02:00:00"/>
    <d v="1899-12-30T02:01:34"/>
    <s v="9:35"/>
    <x v="12"/>
    <s v="11:35"/>
    <n v="1135"/>
    <x v="1"/>
    <s v="Karen Tepaz"/>
    <s v="K01635012"/>
    <s v="FS"/>
    <x v="0"/>
    <x v="61"/>
    <x v="23"/>
    <s v="H"/>
    <s v="H107"/>
    <x v="3"/>
    <n v="24"/>
    <n v="23"/>
    <d v="1900-01-31T10:50:32"/>
    <s v="C"/>
    <s v="Day"/>
    <s v="Open"/>
  </r>
  <r>
    <n v="202430"/>
    <n v="30220"/>
    <s v="ART 150"/>
    <x v="63"/>
    <s v="Fundamentals of Ceramics"/>
    <n v="3"/>
    <d v="2023-08-28T00:00:00"/>
    <d v="2023-12-16T00:00:00"/>
    <x v="0"/>
    <x v="0"/>
    <s v="W"/>
    <m/>
    <m/>
    <s v="W"/>
    <m/>
    <m/>
    <m/>
    <m/>
    <d v="1899-12-30T02:35:00"/>
    <d v="1899-12-30T02:37:01"/>
    <s v="9:35"/>
    <x v="12"/>
    <s v="12:10"/>
    <n v="1210"/>
    <x v="1"/>
    <s v="Karen Tepaz"/>
    <s v="K01635012"/>
    <s v="FS"/>
    <x v="0"/>
    <x v="61"/>
    <x v="23"/>
    <s v="H"/>
    <s v="H107"/>
    <x v="3"/>
    <n v="24"/>
    <n v="23"/>
    <d v="1900-02-09T22:00:17"/>
    <s v="C"/>
    <s v="Day"/>
    <s v="Open"/>
  </r>
  <r>
    <n v="202430"/>
    <n v="43066"/>
    <s v="ART 150"/>
    <x v="63"/>
    <s v="Fundamentals of Ceramics"/>
    <n v="3"/>
    <d v="2023-08-28T00:00:00"/>
    <d v="2023-12-16T00:00:00"/>
    <x v="0"/>
    <x v="0"/>
    <s v="M"/>
    <s v="M"/>
    <m/>
    <m/>
    <m/>
    <m/>
    <m/>
    <m/>
    <d v="1899-12-30T02:00:00"/>
    <d v="1899-12-30T02:01:34"/>
    <s v="12:45"/>
    <x v="11"/>
    <s v="14:45"/>
    <n v="1445"/>
    <x v="0"/>
    <s v="Karen Tepaz"/>
    <s v="K01635012"/>
    <s v="FS"/>
    <x v="0"/>
    <x v="61"/>
    <x v="23"/>
    <s v="H"/>
    <s v="H107"/>
    <x v="3"/>
    <n v="24"/>
    <n v="26"/>
    <d v="1900-02-04T16:25:50"/>
    <s v="C"/>
    <s v="Day"/>
    <s v="Closed"/>
  </r>
  <r>
    <n v="202430"/>
    <n v="43066"/>
    <s v="ART 150"/>
    <x v="63"/>
    <s v="Fundamentals of Ceramics"/>
    <n v="3"/>
    <d v="2023-08-28T00:00:00"/>
    <d v="2023-12-16T00:00:00"/>
    <x v="0"/>
    <x v="0"/>
    <s v="W"/>
    <m/>
    <m/>
    <s v="W"/>
    <m/>
    <m/>
    <m/>
    <m/>
    <d v="1899-12-30T03:00:00"/>
    <d v="1899-12-30T03:02:20"/>
    <s v="12:45"/>
    <x v="11"/>
    <s v="15:45"/>
    <n v="1545"/>
    <x v="0"/>
    <s v="Karen Tepaz"/>
    <s v="K01635012"/>
    <s v="FS"/>
    <x v="0"/>
    <x v="61"/>
    <x v="23"/>
    <s v="H"/>
    <s v="H107"/>
    <x v="3"/>
    <n v="24"/>
    <n v="26"/>
    <d v="1900-02-23T00:38:44"/>
    <s v="C"/>
    <s v="Day"/>
    <s v="Closed"/>
  </r>
  <r>
    <n v="202430"/>
    <n v="43067"/>
    <s v="ART 150"/>
    <x v="63"/>
    <s v="Fundamentals of Ceramics"/>
    <n v="3"/>
    <d v="2023-08-28T00:00:00"/>
    <d v="2023-12-16T00:00:00"/>
    <x v="0"/>
    <x v="0"/>
    <s v="F"/>
    <m/>
    <m/>
    <m/>
    <m/>
    <s v="F"/>
    <m/>
    <m/>
    <d v="1899-12-30T02:00:00"/>
    <d v="1899-12-30T02:01:34"/>
    <s v="10:00"/>
    <x v="26"/>
    <s v="12:00"/>
    <n v="1200"/>
    <x v="0"/>
    <s v="Karen Tepaz"/>
    <s v="K01635012"/>
    <s v="FS"/>
    <x v="0"/>
    <x v="61"/>
    <x v="23"/>
    <s v="H"/>
    <s v="H107"/>
    <x v="3"/>
    <n v="24"/>
    <n v="24"/>
    <d v="1900-02-01T20:42:18"/>
    <s v="C"/>
    <s v="Day"/>
    <s v="Closed"/>
  </r>
  <r>
    <n v="202430"/>
    <n v="43067"/>
    <s v="ART 150"/>
    <x v="63"/>
    <s v="Fundamentals of Ceramics"/>
    <n v="3"/>
    <d v="2023-08-28T00:00:00"/>
    <d v="2023-12-16T00:00:00"/>
    <x v="0"/>
    <x v="0"/>
    <s v="F"/>
    <m/>
    <m/>
    <m/>
    <m/>
    <s v="F"/>
    <m/>
    <m/>
    <d v="1899-12-30T02:55:00"/>
    <d v="1899-12-30T02:57:16"/>
    <s v="12:05"/>
    <x v="57"/>
    <s v="15:00"/>
    <n v="1500"/>
    <x v="0"/>
    <s v="Karen Tepaz"/>
    <s v="K01635012"/>
    <s v="FS"/>
    <x v="0"/>
    <x v="61"/>
    <x v="23"/>
    <s v="H"/>
    <s v="H107"/>
    <x v="3"/>
    <n v="24"/>
    <n v="24"/>
    <d v="1900-02-17T09:11:41"/>
    <s v="C"/>
    <s v="Day"/>
    <s v="Closed"/>
  </r>
  <r>
    <n v="202430"/>
    <n v="30190"/>
    <s v="ART 101"/>
    <x v="63"/>
    <s v="Visual Literac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Barbara Vilander"/>
    <s v="K00100514"/>
    <s v="AD"/>
    <x v="0"/>
    <x v="62"/>
    <x v="23"/>
    <s v="H"/>
    <s v="H111"/>
    <x v="1"/>
    <n v="60"/>
    <n v="58"/>
    <d v="1900-04-18T02:42:58"/>
    <s v="C"/>
    <s v="Day"/>
    <s v="Open"/>
  </r>
  <r>
    <n v="202430"/>
    <n v="30193"/>
    <s v="ART 103"/>
    <x v="63"/>
    <s v="Hist of Art:Prehistoric-Gothic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Joy Kunz"/>
    <s v="K00100742"/>
    <s v="FS"/>
    <x v="0"/>
    <x v="62"/>
    <x v="23"/>
    <s v="H"/>
    <s v="H111"/>
    <x v="1"/>
    <n v="60"/>
    <n v="47"/>
    <d v="1900-03-28T10:03:47"/>
    <s v="C"/>
    <s v="Day"/>
    <s v="Open"/>
  </r>
  <r>
    <n v="202430"/>
    <n v="35052"/>
    <s v="ART 101"/>
    <x v="63"/>
    <s v="Visual Literac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Helen Tye Talkin"/>
    <s v="K00293322"/>
    <s v="AD"/>
    <x v="0"/>
    <x v="62"/>
    <x v="23"/>
    <s v="H"/>
    <s v="H111"/>
    <x v="1"/>
    <n v="60"/>
    <n v="38"/>
    <d v="1900-03-11T11:42:38"/>
    <s v="C"/>
    <s v="Online Classes"/>
    <s v="Open"/>
  </r>
  <r>
    <n v="202430"/>
    <n v="37257"/>
    <s v="ART 101"/>
    <x v="63"/>
    <s v="Visual Literac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Mason Cummings"/>
    <s v="K00455169"/>
    <s v="AD"/>
    <x v="0"/>
    <x v="62"/>
    <x v="23"/>
    <s v="H"/>
    <s v="H111"/>
    <x v="1"/>
    <n v="60"/>
    <n v="38"/>
    <d v="1900-03-11T11:42:38"/>
    <s v="C"/>
    <s v="Day"/>
    <s v="Open"/>
  </r>
  <r>
    <n v="202430"/>
    <n v="37268"/>
    <s v="ART 102A"/>
    <x v="63"/>
    <s v="Early 20th Century Art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Joy Kunz"/>
    <s v="K00100742"/>
    <s v="FS"/>
    <x v="0"/>
    <x v="62"/>
    <x v="23"/>
    <s v="H"/>
    <s v="H111"/>
    <x v="1"/>
    <n v="35"/>
    <n v="31"/>
    <d v="1900-02-26T07:39:31"/>
    <s v="C"/>
    <s v="Day"/>
    <s v="Open"/>
  </r>
  <r>
    <n v="202430"/>
    <n v="42251"/>
    <s v="ART 108"/>
    <x v="63"/>
    <s v="History of Asian Art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4:20"/>
    <x v="13"/>
    <s v="15:40"/>
    <n v="1540"/>
    <x v="0"/>
    <s v="Barbara Vilander"/>
    <s v="K00100514"/>
    <s v="AD"/>
    <x v="0"/>
    <x v="62"/>
    <x v="23"/>
    <s v="H"/>
    <s v="H111"/>
    <x v="1"/>
    <n v="40"/>
    <n v="36"/>
    <d v="1900-03-07T17:24:36"/>
    <s v="C"/>
    <s v="Day"/>
    <s v="Open"/>
  </r>
  <r>
    <n v="202430"/>
    <n v="43810"/>
    <s v="ART 190"/>
    <x v="63"/>
    <s v="Introduction to Printmaking"/>
    <n v="3"/>
    <d v="2023-08-28T00:00:00"/>
    <d v="2023-11-18T00:00:00"/>
    <x v="9"/>
    <x v="0"/>
    <s v="W"/>
    <m/>
    <m/>
    <s v="W"/>
    <m/>
    <m/>
    <m/>
    <m/>
    <d v="1899-12-30T04:00:00"/>
    <d v="1899-12-30T03:04:56"/>
    <s v="12:45"/>
    <x v="11"/>
    <s v="16:45"/>
    <n v="1645"/>
    <x v="4"/>
    <s v="Stephanie Dotson"/>
    <s v="K00344963"/>
    <s v="FS"/>
    <x v="0"/>
    <x v="63"/>
    <x v="23"/>
    <s v="H"/>
    <s v="H112"/>
    <x v="3"/>
    <n v="18"/>
    <n v="15"/>
    <d v="1900-01-23T11:49:46"/>
    <s v="CW"/>
    <s v="Hybrid"/>
    <s v="Open"/>
  </r>
  <r>
    <n v="202430"/>
    <n v="39646"/>
    <s v="ART 123"/>
    <x v="63"/>
    <s v="Figure and Portrait Drawing"/>
    <n v="3"/>
    <d v="2023-08-28T00:00:00"/>
    <d v="2023-11-18T00:00:00"/>
    <x v="9"/>
    <x v="0"/>
    <s v="R"/>
    <m/>
    <m/>
    <m/>
    <s v="R"/>
    <m/>
    <m/>
    <m/>
    <d v="1899-12-30T03:55:00"/>
    <d v="1899-12-30T03:01:05"/>
    <s v="9:35"/>
    <x v="12"/>
    <s v="13:30"/>
    <n v="1330"/>
    <x v="4"/>
    <s v="Christopher Ulivo"/>
    <s v="K00473769"/>
    <s v="FS"/>
    <x v="0"/>
    <x v="64"/>
    <x v="23"/>
    <s v="H"/>
    <s v="H204"/>
    <x v="3"/>
    <n v="24"/>
    <n v="21"/>
    <d v="1900-02-01T13:48:58"/>
    <s v="CW"/>
    <s v="Hybrid"/>
    <s v="Open"/>
  </r>
  <r>
    <n v="202430"/>
    <n v="44070"/>
    <s v="ART 132"/>
    <x v="25"/>
    <s v="Fund of Painting"/>
    <n v="3"/>
    <d v="2023-08-28T00:00:00"/>
    <d v="2023-11-18T00:00:00"/>
    <x v="9"/>
    <x v="0"/>
    <s v="W"/>
    <m/>
    <m/>
    <s v="W"/>
    <m/>
    <m/>
    <m/>
    <m/>
    <d v="1899-12-30T04:00:00"/>
    <d v="1899-12-30T03:04:56"/>
    <s v="9:35"/>
    <x v="12"/>
    <s v="13:35"/>
    <n v="1335"/>
    <x v="4"/>
    <s v="Christopher Ulivo"/>
    <s v="K00473769"/>
    <s v="FS"/>
    <x v="0"/>
    <x v="64"/>
    <x v="23"/>
    <s v="H"/>
    <s v="H204"/>
    <x v="3"/>
    <n v="24"/>
    <n v="20"/>
    <d v="1900-01-31T15:46:21"/>
    <s v="CW"/>
    <s v="Hybrid"/>
    <s v="Open"/>
  </r>
  <r>
    <n v="202430"/>
    <n v="44071"/>
    <s v="ART 132"/>
    <x v="25"/>
    <s v="Fund of Painting"/>
    <n v="3"/>
    <d v="2023-08-28T00:00:00"/>
    <d v="2023-11-18T00:00:00"/>
    <x v="9"/>
    <x v="0"/>
    <s v="W"/>
    <m/>
    <m/>
    <s v="W"/>
    <m/>
    <m/>
    <m/>
    <m/>
    <d v="1899-12-30T03:55:00"/>
    <d v="1899-12-30T03:01:05"/>
    <s v="14:20"/>
    <x v="13"/>
    <s v="18:15"/>
    <n v="1815"/>
    <x v="4"/>
    <s v="Christopher Ulivo"/>
    <s v="K00473769"/>
    <s v="FS"/>
    <x v="0"/>
    <x v="64"/>
    <x v="23"/>
    <s v="H"/>
    <s v="H204"/>
    <x v="3"/>
    <n v="24"/>
    <n v="18"/>
    <d v="1900-01-27T18:41:58"/>
    <s v="CW"/>
    <s v="Hybrid"/>
    <s v="Open"/>
  </r>
  <r>
    <n v="202430"/>
    <n v="43622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Kathy Stotter"/>
    <s v="K00131526"/>
    <s v="AD"/>
    <x v="0"/>
    <x v="65"/>
    <x v="23"/>
    <s v="H"/>
    <s v="H219"/>
    <x v="1"/>
    <n v="28"/>
    <n v="25"/>
    <d v="1900-03-13T11:40:58"/>
    <s v="C"/>
    <s v="Day"/>
    <s v="Open"/>
  </r>
  <r>
    <n v="202430"/>
    <n v="30198"/>
    <s v="ART 120"/>
    <x v="63"/>
    <s v="Fundamentals of Drawing"/>
    <n v="3"/>
    <d v="2023-08-28T00:00:00"/>
    <d v="2023-11-18T00:00:00"/>
    <x v="9"/>
    <x v="0"/>
    <s v="R"/>
    <m/>
    <m/>
    <m/>
    <s v="R"/>
    <m/>
    <m/>
    <m/>
    <d v="1899-12-30T03:55:00"/>
    <d v="1899-12-30T03:01:05"/>
    <s v="9:35"/>
    <x v="12"/>
    <s v="13:30"/>
    <n v="1330"/>
    <x v="4"/>
    <s v="Stephanie Washburn"/>
    <s v="K00440457"/>
    <s v="DO"/>
    <x v="0"/>
    <x v="66"/>
    <x v="23"/>
    <s v="H"/>
    <s v="H221"/>
    <x v="3"/>
    <n v="24"/>
    <n v="23"/>
    <d v="1900-02-04T18:33:37"/>
    <s v="CW"/>
    <s v="Hybrid"/>
    <s v="Open"/>
  </r>
  <r>
    <n v="202430"/>
    <n v="42686"/>
    <s v="ART 120"/>
    <x v="63"/>
    <s v="Fundamentals of Drawing"/>
    <n v="3"/>
    <d v="2023-08-28T00:00:00"/>
    <d v="2023-11-18T00:00:00"/>
    <x v="9"/>
    <x v="0"/>
    <s v="W"/>
    <m/>
    <m/>
    <s v="W"/>
    <m/>
    <m/>
    <m/>
    <m/>
    <d v="1899-12-30T03:55:00"/>
    <d v="1899-12-30T03:01:05"/>
    <s v="9:35"/>
    <x v="12"/>
    <s v="13:30"/>
    <n v="1330"/>
    <x v="4"/>
    <s v="Stephanie Washburn"/>
    <s v="K00440457"/>
    <s v="DO"/>
    <x v="0"/>
    <x v="66"/>
    <x v="23"/>
    <s v="H"/>
    <s v="H221"/>
    <x v="3"/>
    <n v="24"/>
    <n v="23"/>
    <d v="1900-02-04T18:33:37"/>
    <s v="CW"/>
    <s v="Hybrid"/>
    <s v="Open"/>
  </r>
  <r>
    <n v="202430"/>
    <n v="42843"/>
    <s v="ART 120"/>
    <x v="63"/>
    <s v="Fundamentals of Drawing"/>
    <n v="3"/>
    <d v="2023-08-28T00:00:00"/>
    <d v="2023-11-18T00:00:00"/>
    <x v="9"/>
    <x v="0"/>
    <s v="W"/>
    <m/>
    <m/>
    <s v="W"/>
    <m/>
    <m/>
    <m/>
    <m/>
    <d v="1899-12-30T03:55:00"/>
    <d v="1899-12-30T03:01:05"/>
    <s v="14:20"/>
    <x v="13"/>
    <s v="18:15"/>
    <n v="1815"/>
    <x v="4"/>
    <s v="Stephanie Washburn"/>
    <s v="K00440457"/>
    <s v="FS"/>
    <x v="0"/>
    <x v="66"/>
    <x v="23"/>
    <s v="H"/>
    <s v="H221"/>
    <x v="3"/>
    <n v="24"/>
    <n v="18"/>
    <d v="1900-01-27T18:41:58"/>
    <s v="CW"/>
    <s v="Hybrid"/>
    <s v="Open"/>
  </r>
  <r>
    <n v="202430"/>
    <n v="43991"/>
    <s v="ART 190"/>
    <x v="63"/>
    <s v="Introduction to Printmaking"/>
    <n v="3"/>
    <d v="2023-08-28T00:00:00"/>
    <d v="2023-11-18T00:00:00"/>
    <x v="9"/>
    <x v="0"/>
    <s v="R"/>
    <m/>
    <m/>
    <m/>
    <s v="R"/>
    <m/>
    <m/>
    <m/>
    <d v="1899-12-30T04:00:00"/>
    <d v="1899-12-30T03:04:56"/>
    <s v="12:45"/>
    <x v="11"/>
    <s v="16:45"/>
    <n v="1645"/>
    <x v="4"/>
    <s v="Stephanie Dotson"/>
    <s v="K00344963"/>
    <s v="FS"/>
    <x v="0"/>
    <x v="66"/>
    <x v="23"/>
    <s v="H"/>
    <s v="H221"/>
    <x v="3"/>
    <n v="18"/>
    <n v="16"/>
    <d v="1900-01-25T03:01:05"/>
    <s v="CW"/>
    <s v="Hybrid"/>
    <s v="Open"/>
  </r>
  <r>
    <n v="202430"/>
    <n v="44493"/>
    <s v="ART 120"/>
    <x v="63"/>
    <s v="Fundamentals of Drawing"/>
    <n v="3"/>
    <d v="2023-08-28T00:00:00"/>
    <d v="2023-11-18T00:00:00"/>
    <x v="9"/>
    <x v="0"/>
    <s v="R"/>
    <m/>
    <m/>
    <m/>
    <s v="R"/>
    <m/>
    <m/>
    <m/>
    <d v="1899-12-30T03:55:00"/>
    <d v="1899-12-30T03:01:05"/>
    <s v="14:20"/>
    <x v="13"/>
    <s v="18:15"/>
    <n v="1815"/>
    <x v="4"/>
    <s v="Stephanie Washburn"/>
    <s v="K00440457"/>
    <s v="FS"/>
    <x v="0"/>
    <x v="66"/>
    <x v="23"/>
    <s v="H"/>
    <s v="H221"/>
    <x v="3"/>
    <n v="24"/>
    <n v="23"/>
    <d v="1900-02-04T18:33:37"/>
    <s v="CW"/>
    <s v="Hybrid"/>
    <s v="Open"/>
  </r>
  <r>
    <n v="202430"/>
    <n v="31803"/>
    <s v="FP 170"/>
    <x v="32"/>
    <s v="Cinematography I"/>
    <n v="3"/>
    <d v="2023-08-28T00:00:00"/>
    <d v="2023-12-16T00:00:00"/>
    <x v="0"/>
    <x v="0"/>
    <s v="R"/>
    <m/>
    <m/>
    <m/>
    <s v="R"/>
    <m/>
    <m/>
    <m/>
    <d v="1899-12-30T02:00:00"/>
    <d v="1899-12-30T02:01:34"/>
    <s v="10:30"/>
    <x v="8"/>
    <s v="12:30"/>
    <n v="1230"/>
    <x v="1"/>
    <s v="Curtis Bieber"/>
    <s v="K00100426"/>
    <s v="FS"/>
    <x v="0"/>
    <x v="67"/>
    <x v="23"/>
    <s v="H"/>
    <s v="H237"/>
    <x v="6"/>
    <n v="25"/>
    <n v="17"/>
    <d v="1900-01-22T23:39:58"/>
    <s v="C"/>
    <s v="Day"/>
    <s v="Open"/>
  </r>
  <r>
    <n v="202430"/>
    <n v="31803"/>
    <s v="FP 170"/>
    <x v="32"/>
    <s v="Cinematography I"/>
    <n v="3"/>
    <d v="2023-08-28T00:00:00"/>
    <d v="2023-12-16T00:00:00"/>
    <x v="0"/>
    <x v="0"/>
    <s v="R"/>
    <m/>
    <m/>
    <m/>
    <s v="R"/>
    <m/>
    <m/>
    <m/>
    <d v="1899-12-30T02:45:00"/>
    <d v="1899-12-30T02:47:09"/>
    <s v="12:35"/>
    <x v="58"/>
    <s v="15:20"/>
    <n v="1520"/>
    <x v="1"/>
    <s v="Curtis Bieber"/>
    <s v="K00100426"/>
    <s v="FS"/>
    <x v="0"/>
    <x v="67"/>
    <x v="23"/>
    <s v="H"/>
    <s v="H237"/>
    <x v="6"/>
    <n v="25"/>
    <n v="17"/>
    <d v="1900-01-31T23:32:27"/>
    <s v="C"/>
    <s v="Day"/>
    <s v="Open"/>
  </r>
  <r>
    <n v="202430"/>
    <n v="31804"/>
    <s v="FP 170"/>
    <x v="32"/>
    <s v="Cinematography I"/>
    <n v="3"/>
    <d v="2023-08-28T00:00:00"/>
    <d v="2023-12-16T00:00:00"/>
    <x v="0"/>
    <x v="0"/>
    <s v="MW"/>
    <s v="M"/>
    <m/>
    <s v="W"/>
    <m/>
    <m/>
    <m/>
    <m/>
    <d v="1899-12-30T01:00:00"/>
    <d v="1899-12-30T02:01:34"/>
    <s v="13:00"/>
    <x v="22"/>
    <s v="14:00"/>
    <n v="1400"/>
    <x v="1"/>
    <s v="Stephen Davega"/>
    <s v="K00101221"/>
    <s v="FS"/>
    <x v="0"/>
    <x v="67"/>
    <x v="23"/>
    <s v="H"/>
    <s v="H237"/>
    <x v="6"/>
    <n v="25"/>
    <n v="19"/>
    <d v="1900-01-25T19:23:29"/>
    <s v="C"/>
    <s v="Day"/>
    <s v="Open"/>
  </r>
  <r>
    <n v="202430"/>
    <n v="31804"/>
    <s v="FP 170"/>
    <x v="32"/>
    <s v="Cinematography I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14:05"/>
    <x v="35"/>
    <s v="15:20"/>
    <n v="1520"/>
    <x v="1"/>
    <s v="Stephen Davega"/>
    <s v="K00101221"/>
    <s v="FS"/>
    <x v="0"/>
    <x v="67"/>
    <x v="23"/>
    <s v="H"/>
    <s v="H237"/>
    <x v="6"/>
    <n v="25"/>
    <n v="19"/>
    <d v="1900-02-01T12:14:22"/>
    <s v="C"/>
    <s v="Day"/>
    <s v="Open"/>
  </r>
  <r>
    <n v="202430"/>
    <n v="33773"/>
    <s v="FP 181"/>
    <x v="32"/>
    <s v="Production Sound for Film/TV"/>
    <n v="3"/>
    <d v="2023-08-28T00:00:00"/>
    <d v="2023-12-16T00:00:00"/>
    <x v="0"/>
    <x v="0"/>
    <s v="TR"/>
    <m/>
    <s v="T"/>
    <m/>
    <s v="R"/>
    <m/>
    <m/>
    <m/>
    <d v="1899-12-30T01:15:00"/>
    <d v="1899-12-30T02:31:57"/>
    <s v="9:05"/>
    <x v="4"/>
    <s v="10:20"/>
    <n v="1020"/>
    <x v="0"/>
    <s v="Stephen Davega"/>
    <s v="K00101221"/>
    <s v="FS"/>
    <x v="0"/>
    <x v="67"/>
    <x v="23"/>
    <s v="H"/>
    <s v="H237"/>
    <x v="6"/>
    <n v="25"/>
    <n v="26"/>
    <d v="1900-02-13T20:32:17"/>
    <s v="C"/>
    <s v="Day"/>
    <s v="Closed"/>
  </r>
  <r>
    <n v="202430"/>
    <n v="34986"/>
    <s v="FP 175"/>
    <x v="32"/>
    <s v="Film and Video Production I"/>
    <n v="3"/>
    <d v="2023-08-28T00:00:00"/>
    <d v="2023-12-16T00:00:00"/>
    <x v="0"/>
    <x v="0"/>
    <s v="MW"/>
    <s v="M"/>
    <m/>
    <s v="W"/>
    <m/>
    <m/>
    <m/>
    <m/>
    <d v="1899-12-30T01:00:00"/>
    <d v="1899-12-30T02:01:34"/>
    <s v="8:00"/>
    <x v="3"/>
    <s v="9:00"/>
    <n v="900"/>
    <x v="0"/>
    <s v="Stephen Davega"/>
    <s v="K00101221"/>
    <s v="FS"/>
    <x v="0"/>
    <x v="67"/>
    <x v="23"/>
    <s v="H"/>
    <s v="H237"/>
    <x v="6"/>
    <n v="25"/>
    <n v="16"/>
    <d v="1900-01-21T13:48:12"/>
    <s v="C"/>
    <s v="Day"/>
    <s v="Open"/>
  </r>
  <r>
    <n v="202430"/>
    <n v="34986"/>
    <s v="FP 175"/>
    <x v="32"/>
    <s v="Film and Video Production I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9:05"/>
    <x v="4"/>
    <s v="10:20"/>
    <n v="1020"/>
    <x v="0"/>
    <s v="Stephen Davega"/>
    <s v="K00101221"/>
    <s v="FS"/>
    <x v="0"/>
    <x v="67"/>
    <x v="23"/>
    <s v="H"/>
    <s v="H237"/>
    <x v="6"/>
    <n v="25"/>
    <n v="16"/>
    <d v="1900-01-27T05:15:15"/>
    <s v="C"/>
    <s v="Day"/>
    <s v="Open"/>
  </r>
  <r>
    <n v="202430"/>
    <n v="35320"/>
    <s v="FP 175"/>
    <x v="32"/>
    <s v="Film and Video Production I"/>
    <n v="3"/>
    <d v="2023-08-28T00:00:00"/>
    <d v="2023-12-16T00:00:00"/>
    <x v="0"/>
    <x v="0"/>
    <s v="T"/>
    <m/>
    <s v="T"/>
    <m/>
    <m/>
    <m/>
    <m/>
    <m/>
    <d v="1899-12-30T02:00:00"/>
    <d v="1899-12-30T02:01:34"/>
    <s v="10:30"/>
    <x v="8"/>
    <s v="12:30"/>
    <n v="1230"/>
    <x v="0"/>
    <s v="Stephen Davega"/>
    <s v="K00101221"/>
    <s v="FS"/>
    <x v="0"/>
    <x v="67"/>
    <x v="23"/>
    <s v="H"/>
    <s v="H237"/>
    <x v="6"/>
    <n v="25"/>
    <n v="17"/>
    <d v="1900-01-22T23:39:58"/>
    <s v="C"/>
    <s v="Day"/>
    <s v="Open"/>
  </r>
  <r>
    <n v="202430"/>
    <n v="35320"/>
    <s v="FP 175"/>
    <x v="32"/>
    <s v="Film and Video Production I"/>
    <n v="3"/>
    <d v="2023-08-28T00:00:00"/>
    <d v="2023-12-16T00:00:00"/>
    <x v="0"/>
    <x v="0"/>
    <s v="T"/>
    <m/>
    <s v="T"/>
    <m/>
    <m/>
    <m/>
    <m/>
    <m/>
    <d v="1899-12-30T02:45:00"/>
    <d v="1899-12-30T02:47:09"/>
    <s v="12:35"/>
    <x v="58"/>
    <s v="15:20"/>
    <n v="1520"/>
    <x v="0"/>
    <s v="Stephen Davega"/>
    <s v="K00101221"/>
    <s v="FS"/>
    <x v="0"/>
    <x v="67"/>
    <x v="23"/>
    <s v="H"/>
    <s v="H237"/>
    <x v="6"/>
    <n v="25"/>
    <n v="17"/>
    <d v="1900-01-31T23:32:27"/>
    <s v="C"/>
    <s v="Day"/>
    <s v="Open"/>
  </r>
  <r>
    <n v="202430"/>
    <n v="35758"/>
    <s v="FP 175"/>
    <x v="32"/>
    <s v="Film and Video Production I"/>
    <n v="3"/>
    <d v="2023-08-28T00:00:00"/>
    <d v="2023-12-16T00:00:00"/>
    <x v="0"/>
    <x v="0"/>
    <s v="MW"/>
    <s v="M"/>
    <m/>
    <s v="W"/>
    <m/>
    <m/>
    <m/>
    <m/>
    <d v="1899-12-30T01:00:00"/>
    <d v="1899-12-30T02:01:34"/>
    <s v="18:00"/>
    <x v="9"/>
    <s v="19:00"/>
    <n v="1900"/>
    <x v="0"/>
    <s v="Joshua Stutzman"/>
    <s v="K00350775"/>
    <s v="AD"/>
    <x v="0"/>
    <x v="67"/>
    <x v="23"/>
    <s v="H"/>
    <s v="H237"/>
    <x v="6"/>
    <n v="25"/>
    <n v="20"/>
    <d v="1900-01-27T05:15:15"/>
    <s v="C"/>
    <s v="Evening"/>
    <s v="Open"/>
  </r>
  <r>
    <n v="202430"/>
    <n v="35758"/>
    <s v="FP 175"/>
    <x v="32"/>
    <s v="Film and Video Production I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19:05"/>
    <x v="59"/>
    <s v="20:20"/>
    <n v="2020"/>
    <x v="0"/>
    <s v="Joshua Stutzman"/>
    <s v="K00350775"/>
    <s v="AD"/>
    <x v="0"/>
    <x v="67"/>
    <x v="23"/>
    <s v="H"/>
    <s v="H237"/>
    <x v="6"/>
    <n v="25"/>
    <n v="20"/>
    <d v="1900-02-03T06:34:04"/>
    <s v="C"/>
    <s v="Evening"/>
    <s v="Open"/>
  </r>
  <r>
    <n v="202430"/>
    <n v="43850"/>
    <s v="FP 201"/>
    <x v="65"/>
    <s v="Narrative in Film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5:30"/>
    <x v="60"/>
    <s v="16:50"/>
    <n v="1650"/>
    <x v="0"/>
    <s v="Curtis Bieber"/>
    <s v="K00100426"/>
    <s v="FS"/>
    <x v="0"/>
    <x v="67"/>
    <x v="23"/>
    <s v="H"/>
    <s v="H237"/>
    <x v="6"/>
    <n v="25"/>
    <n v="18"/>
    <d v="1900-02-01T20:42:18"/>
    <s v="C"/>
    <s v="Day"/>
    <s v="Open"/>
  </r>
  <r>
    <n v="202430"/>
    <n v="43853"/>
    <s v="FP 185"/>
    <x v="32"/>
    <s v="Directing for the Camera"/>
    <n v="3"/>
    <d v="2023-08-28T00:00:00"/>
    <d v="2023-12-16T00:00:00"/>
    <x v="0"/>
    <x v="0"/>
    <s v="T"/>
    <m/>
    <s v="T"/>
    <m/>
    <m/>
    <m/>
    <m/>
    <m/>
    <d v="1899-12-30T02:00:00"/>
    <d v="1899-12-30T02:01:34"/>
    <s v="17:00"/>
    <x v="21"/>
    <s v="19:00"/>
    <n v="1900"/>
    <x v="0"/>
    <s v="Edwin Kaplan"/>
    <s v="K00369339"/>
    <s v="AD"/>
    <x v="0"/>
    <x v="67"/>
    <x v="23"/>
    <s v="H"/>
    <s v="H237"/>
    <x v="6"/>
    <n v="25"/>
    <n v="13"/>
    <d v="1900-01-17T08:12:55"/>
    <s v="C"/>
    <s v="Day"/>
    <s v="Open"/>
  </r>
  <r>
    <n v="202430"/>
    <n v="43853"/>
    <s v="FP 185"/>
    <x v="32"/>
    <s v="Directing for the Camera"/>
    <n v="3"/>
    <d v="2023-08-28T00:00:00"/>
    <d v="2023-12-16T00:00:00"/>
    <x v="0"/>
    <x v="0"/>
    <s v="T"/>
    <m/>
    <s v="T"/>
    <m/>
    <m/>
    <m/>
    <m/>
    <m/>
    <d v="1899-12-30T02:55:00"/>
    <d v="1899-12-30T02:57:16"/>
    <s v="19:10"/>
    <x v="61"/>
    <s v="22:05"/>
    <n v="2205"/>
    <x v="0"/>
    <s v="Edwin Kaplan"/>
    <s v="K00369339"/>
    <s v="AD"/>
    <x v="0"/>
    <x v="67"/>
    <x v="23"/>
    <s v="H"/>
    <s v="H237"/>
    <x v="6"/>
    <n v="25"/>
    <n v="13"/>
    <d v="1900-01-25T17:58:50"/>
    <s v="C"/>
    <s v="Day"/>
    <s v="Open"/>
  </r>
  <r>
    <n v="202430"/>
    <n v="44512"/>
    <s v="FP 178"/>
    <x v="32"/>
    <s v="Documentary Filmmaking"/>
    <n v="3"/>
    <d v="2023-08-28T00:00:00"/>
    <d v="2023-12-16T00:00:00"/>
    <x v="0"/>
    <x v="0"/>
    <s v="MW"/>
    <s v="M"/>
    <m/>
    <s v="W"/>
    <m/>
    <m/>
    <m/>
    <m/>
    <d v="1899-12-30T02:20:00"/>
    <d v="1899-12-30T04:43:38"/>
    <s v="10:30"/>
    <x v="8"/>
    <s v="12:50"/>
    <n v="1250"/>
    <x v="0"/>
    <s v="Osiris Castaneda"/>
    <s v="K00349253"/>
    <s v="AD"/>
    <x v="0"/>
    <x v="67"/>
    <x v="23"/>
    <s v="H"/>
    <s v="H237"/>
    <x v="6"/>
    <n v="28"/>
    <n v="23"/>
    <d v="1900-03-15T17:17:55"/>
    <s v="C"/>
    <s v="Day"/>
    <s v="Open"/>
  </r>
  <r>
    <n v="202430"/>
    <n v="44514"/>
    <s v="FP 294"/>
    <x v="66"/>
    <s v="Film Production Capstone"/>
    <n v="6"/>
    <d v="2023-08-28T00:00:00"/>
    <d v="2023-12-16T00:00:00"/>
    <x v="0"/>
    <x v="0"/>
    <s v="R"/>
    <m/>
    <m/>
    <m/>
    <s v="R"/>
    <m/>
    <m/>
    <m/>
    <d v="1899-12-30T05:00:00"/>
    <d v="1899-12-30T05:03:54"/>
    <s v="17:00"/>
    <x v="21"/>
    <s v="22:00"/>
    <n v="2200"/>
    <x v="0"/>
    <s v="Curtis Bieber"/>
    <s v="K00100426"/>
    <s v="FS"/>
    <x v="0"/>
    <x v="67"/>
    <x v="23"/>
    <s v="H"/>
    <s v="H237"/>
    <x v="6"/>
    <n v="14"/>
    <n v="17"/>
    <d v="1900-02-27T23:09:54"/>
    <s v="C"/>
    <s v="Evening"/>
    <s v="Closed"/>
  </r>
  <r>
    <n v="202430"/>
    <n v="38050"/>
    <s v="CS 106"/>
    <x v="57"/>
    <s v="Theory and Practice II"/>
    <n v="3"/>
    <d v="2023-08-28T00:00:00"/>
    <d v="2023-12-16T00:00:00"/>
    <x v="0"/>
    <x v="0"/>
    <s v="T"/>
    <m/>
    <s v="T"/>
    <m/>
    <m/>
    <m/>
    <m/>
    <m/>
    <d v="1899-12-30T02:05:00"/>
    <d v="1899-12-30T02:06:37"/>
    <s v="12:45"/>
    <x v="11"/>
    <s v="14:50"/>
    <n v="1450"/>
    <x v="0"/>
    <s v="Stephen Strenn"/>
    <s v="K00100326"/>
    <s v="FS"/>
    <x v="0"/>
    <x v="68"/>
    <x v="23"/>
    <s v="H"/>
    <s v="H240"/>
    <x v="1"/>
    <n v="24"/>
    <n v="26"/>
    <d v="1900-02-06T05:06:54"/>
    <s v="C"/>
    <s v="Day"/>
    <s v="Closed"/>
  </r>
  <r>
    <n v="202430"/>
    <n v="38072"/>
    <s v="CS 106"/>
    <x v="57"/>
    <s v="Theory and Practice II"/>
    <n v="3"/>
    <d v="2023-08-28T00:00:00"/>
    <d v="2023-12-16T00:00:00"/>
    <x v="0"/>
    <x v="0"/>
    <s v="W"/>
    <m/>
    <m/>
    <s v="W"/>
    <m/>
    <m/>
    <m/>
    <m/>
    <d v="1899-12-30T02:05:00"/>
    <d v="1899-12-30T02:06:37"/>
    <s v="17:00"/>
    <x v="21"/>
    <s v="19:05"/>
    <n v="1905"/>
    <x v="0"/>
    <s v="Stephen Strenn"/>
    <s v="K00100326"/>
    <s v="FS"/>
    <x v="0"/>
    <x v="68"/>
    <x v="23"/>
    <s v="H"/>
    <s v="H240"/>
    <x v="1"/>
    <n v="24"/>
    <n v="20"/>
    <d v="1900-01-28T09:28:23"/>
    <s v="C"/>
    <s v="Day"/>
    <s v="Open"/>
  </r>
  <r>
    <n v="202430"/>
    <n v="39151"/>
    <s v="CS 104"/>
    <x v="67"/>
    <s v="Introduction to Programming"/>
    <n v="3"/>
    <d v="2023-08-28T00:00:00"/>
    <d v="2023-12-16T00:00:00"/>
    <x v="0"/>
    <x v="0"/>
    <s v="W"/>
    <m/>
    <m/>
    <s v="W"/>
    <m/>
    <m/>
    <m/>
    <m/>
    <d v="1899-12-30T02:05:00"/>
    <d v="1899-12-30T02:06:37"/>
    <s v="12:45"/>
    <x v="11"/>
    <s v="14:50"/>
    <n v="1450"/>
    <x v="0"/>
    <s v="Jackie Kuehn"/>
    <s v="K00100773"/>
    <s v="FS"/>
    <x v="0"/>
    <x v="68"/>
    <x v="23"/>
    <s v="H"/>
    <s v="H240"/>
    <x v="1"/>
    <n v="30"/>
    <n v="21"/>
    <d v="1900-01-29T20:44:48"/>
    <s v="C"/>
    <s v="Day"/>
    <s v="Open"/>
  </r>
  <r>
    <n v="202430"/>
    <n v="41107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Judy Harper"/>
    <s v="K00875652"/>
    <s v="AD"/>
    <x v="0"/>
    <x v="68"/>
    <x v="23"/>
    <s v="H"/>
    <s v="H240"/>
    <x v="1"/>
    <n v="28"/>
    <n v="24"/>
    <d v="1900-03-10T13:08:08"/>
    <s v="C"/>
    <s v="Day"/>
    <s v="Open"/>
  </r>
  <r>
    <n v="202430"/>
    <n v="43128"/>
    <s v="CS 105"/>
    <x v="57"/>
    <s v="Theory and Practice I"/>
    <n v="3"/>
    <d v="2023-08-28T00:00:00"/>
    <d v="2023-12-16T00:00:00"/>
    <x v="0"/>
    <x v="0"/>
    <s v="R"/>
    <m/>
    <m/>
    <m/>
    <s v="R"/>
    <m/>
    <m/>
    <m/>
    <d v="1899-12-30T02:05:00"/>
    <d v="1899-12-30T02:06:37"/>
    <s v="9:35"/>
    <x v="12"/>
    <s v="11:40"/>
    <n v="1140"/>
    <x v="0"/>
    <s v="Kira Minkova"/>
    <s v="K00299873"/>
    <s v="AD"/>
    <x v="0"/>
    <x v="68"/>
    <x v="23"/>
    <s v="H"/>
    <s v="H240"/>
    <x v="1"/>
    <n v="24"/>
    <n v="22"/>
    <d v="1900-01-31T08:01:13"/>
    <s v="C"/>
    <s v="Day"/>
    <s v="Open"/>
  </r>
  <r>
    <n v="202430"/>
    <n v="43804"/>
    <s v="CS 114"/>
    <x v="68"/>
    <s v="Intermediate Python"/>
    <n v="3"/>
    <d v="2023-08-28T00:00:00"/>
    <d v="2023-12-16T00:00:00"/>
    <x v="0"/>
    <x v="0"/>
    <s v="R"/>
    <m/>
    <m/>
    <m/>
    <s v="R"/>
    <m/>
    <m/>
    <m/>
    <d v="1899-12-30T02:05:00"/>
    <d v="1899-12-30T02:06:37"/>
    <s v="17:00"/>
    <x v="21"/>
    <s v="19:05"/>
    <n v="1905"/>
    <x v="0"/>
    <s v="Shayan Sadigh"/>
    <s v="K01633080"/>
    <s v="AD"/>
    <x v="0"/>
    <x v="68"/>
    <x v="23"/>
    <s v="H"/>
    <s v="H240"/>
    <x v="1"/>
    <n v="24"/>
    <n v="24"/>
    <d v="1900-02-03T06:34:04"/>
    <s v="C"/>
    <s v="Day"/>
    <s v="Closed"/>
  </r>
  <r>
    <n v="202430"/>
    <n v="44206"/>
    <s v="CS 107"/>
    <x v="57"/>
    <s v="Computer Architecture &amp; Organ."/>
    <n v="3"/>
    <d v="2023-08-28T00:00:00"/>
    <d v="2023-12-16T00:00:00"/>
    <x v="0"/>
    <x v="0"/>
    <s v="M"/>
    <s v="M"/>
    <m/>
    <m/>
    <m/>
    <m/>
    <m/>
    <m/>
    <d v="1899-12-30T02:05:00"/>
    <d v="1899-12-30T02:06:37"/>
    <s v="12:45"/>
    <x v="11"/>
    <s v="14:50"/>
    <n v="1450"/>
    <x v="0"/>
    <s v="Kira Minkova"/>
    <s v="K00299873"/>
    <s v="AD"/>
    <x v="0"/>
    <x v="68"/>
    <x v="23"/>
    <s v="H"/>
    <s v="H240"/>
    <x v="1"/>
    <n v="24"/>
    <n v="23"/>
    <d v="1900-02-01T19:17:39"/>
    <s v="C"/>
    <s v="Evening"/>
    <s v="Open"/>
  </r>
  <r>
    <n v="202430"/>
    <n v="44346"/>
    <s v="CS 133"/>
    <x v="57"/>
    <s v="Programming for Engineers"/>
    <n v="3"/>
    <d v="2023-08-28T00:00:00"/>
    <d v="2023-12-16T00:00:00"/>
    <x v="0"/>
    <x v="0"/>
    <s v="R"/>
    <m/>
    <m/>
    <m/>
    <s v="R"/>
    <m/>
    <m/>
    <m/>
    <d v="1899-12-30T02:05:00"/>
    <d v="1899-12-30T02:06:37"/>
    <s v="12:45"/>
    <x v="11"/>
    <s v="14:50"/>
    <n v="1450"/>
    <x v="1"/>
    <s v="Stephen Strenn"/>
    <s v="K00100326"/>
    <s v="FS"/>
    <x v="0"/>
    <x v="68"/>
    <x v="23"/>
    <s v="H"/>
    <s v="H240"/>
    <x v="1"/>
    <n v="24"/>
    <n v="20"/>
    <d v="1900-01-28T09:28:23"/>
    <s v="C"/>
    <s v="Day"/>
    <s v="Open"/>
  </r>
  <r>
    <n v="202430"/>
    <n v="44348"/>
    <s v="CS 132"/>
    <x v="68"/>
    <s v="Digital Logic Design"/>
    <n v="3"/>
    <d v="2023-08-28T00:00:00"/>
    <d v="2023-12-16T00:00:00"/>
    <x v="0"/>
    <x v="0"/>
    <s v="T"/>
    <m/>
    <s v="T"/>
    <m/>
    <m/>
    <m/>
    <m/>
    <m/>
    <d v="1899-12-30T02:05:00"/>
    <d v="1899-12-30T02:06:37"/>
    <s v="17:00"/>
    <x v="21"/>
    <s v="19:05"/>
    <n v="1905"/>
    <x v="1"/>
    <s v="Salmaun Masooman"/>
    <s v="K00114428"/>
    <s v="FS"/>
    <x v="0"/>
    <x v="68"/>
    <x v="23"/>
    <s v="H"/>
    <s v="H240"/>
    <x v="1"/>
    <n v="24"/>
    <n v="18"/>
    <d v="1900-01-25T10:55:33"/>
    <s v="C"/>
    <s v="Day"/>
    <s v="Open"/>
  </r>
  <r>
    <n v="202430"/>
    <n v="35967"/>
    <s v="CS 137"/>
    <x v="57"/>
    <s v="C Programming"/>
    <n v="3"/>
    <d v="2023-08-28T00:00:00"/>
    <d v="2023-12-16T00:00:00"/>
    <x v="0"/>
    <x v="0"/>
    <s v="W"/>
    <m/>
    <m/>
    <s v="W"/>
    <m/>
    <m/>
    <m/>
    <m/>
    <d v="1899-12-30T03:00:00"/>
    <d v="1899-12-30T03:02:20"/>
    <s v="14:55"/>
    <x v="62"/>
    <s v="17:55"/>
    <n v="1755"/>
    <x v="0"/>
    <s v="Hassine Letaief"/>
    <s v="K01317074"/>
    <s v="FS"/>
    <x v="0"/>
    <x v="69"/>
    <x v="23"/>
    <s v="H"/>
    <s v="H244"/>
    <x v="3"/>
    <n v="24"/>
    <n v="22"/>
    <d v="1900-02-14T13:28:10"/>
    <s v="C"/>
    <s v="Concurrent"/>
    <s v="Open"/>
  </r>
  <r>
    <n v="202430"/>
    <n v="38063"/>
    <s v="CS 105"/>
    <x v="57"/>
    <s v="Theory and Practice I"/>
    <n v="3"/>
    <d v="2023-08-28T00:00:00"/>
    <d v="2023-12-16T00:00:00"/>
    <x v="0"/>
    <x v="0"/>
    <s v="W"/>
    <m/>
    <m/>
    <s v="W"/>
    <m/>
    <m/>
    <m/>
    <m/>
    <d v="1899-12-30T02:05:00"/>
    <d v="1899-12-30T02:06:37"/>
    <s v="17:00"/>
    <x v="21"/>
    <s v="19:05"/>
    <n v="1905"/>
    <x v="0"/>
    <s v="Babak Shahpar"/>
    <s v="K00480521"/>
    <s v="AD"/>
    <x v="0"/>
    <x v="69"/>
    <x v="23"/>
    <s v="H"/>
    <s v="H244"/>
    <x v="3"/>
    <n v="24"/>
    <n v="20"/>
    <d v="1900-01-28T09:28:23"/>
    <s v="C"/>
    <s v="Day"/>
    <s v="Open"/>
  </r>
  <r>
    <n v="202430"/>
    <n v="38063"/>
    <s v="CS 105"/>
    <x v="57"/>
    <s v="Theory and Practice I"/>
    <n v="3"/>
    <d v="2023-08-28T00:00:00"/>
    <d v="2023-12-16T00:00:00"/>
    <x v="0"/>
    <x v="0"/>
    <s v="W"/>
    <m/>
    <m/>
    <s v="W"/>
    <m/>
    <m/>
    <m/>
    <m/>
    <d v="1899-12-30T02:50:00"/>
    <d v="1899-12-30T02:52:12"/>
    <s v="19:10"/>
    <x v="61"/>
    <s v="22:00"/>
    <n v="2200"/>
    <x v="0"/>
    <s v="Babak Shahpar"/>
    <s v="K00480521"/>
    <s v="AD"/>
    <x v="0"/>
    <x v="69"/>
    <x v="23"/>
    <s v="H"/>
    <s v="H244"/>
    <x v="3"/>
    <n v="24"/>
    <n v="20"/>
    <d v="1900-02-07T23:26:36"/>
    <s v="C"/>
    <s v="Day"/>
    <s v="Open"/>
  </r>
  <r>
    <n v="202430"/>
    <n v="38066"/>
    <s v="CS 105"/>
    <x v="57"/>
    <s v="Theory and Practice I"/>
    <n v="3"/>
    <d v="2023-08-28T00:00:00"/>
    <d v="2023-12-16T00:00:00"/>
    <x v="0"/>
    <x v="0"/>
    <s v="T"/>
    <m/>
    <s v="T"/>
    <m/>
    <m/>
    <m/>
    <m/>
    <m/>
    <d v="1899-12-30T03:00:00"/>
    <d v="1899-12-30T03:02:20"/>
    <s v="14:55"/>
    <x v="62"/>
    <s v="17:55"/>
    <n v="1755"/>
    <x v="0"/>
    <s v="Hassine Letaief"/>
    <s v="K01317074"/>
    <s v="FS"/>
    <x v="0"/>
    <x v="69"/>
    <x v="23"/>
    <s v="H"/>
    <s v="H244"/>
    <x v="3"/>
    <n v="24"/>
    <n v="24"/>
    <d v="1900-02-18T19:03:27"/>
    <s v="C"/>
    <s v="Day"/>
    <s v="Closed"/>
  </r>
  <r>
    <n v="202430"/>
    <n v="42625"/>
    <s v="ERTH 172"/>
    <x v="46"/>
    <s v="GIS: Software Applications"/>
    <n v="2"/>
    <d v="2023-08-28T00:00:00"/>
    <d v="2023-12-16T00:00:00"/>
    <x v="0"/>
    <x v="0"/>
    <s v="R"/>
    <m/>
    <m/>
    <m/>
    <s v="R"/>
    <m/>
    <m/>
    <m/>
    <d v="1899-12-30T01:30:00"/>
    <d v="1899-12-30T01:31:10"/>
    <s v="18:35"/>
    <x v="63"/>
    <s v="20:05"/>
    <n v="2005"/>
    <x v="0"/>
    <s v="Alexander Wrobel"/>
    <s v="K01294122"/>
    <s v="NP"/>
    <x v="0"/>
    <x v="69"/>
    <x v="23"/>
    <s v="H"/>
    <s v="H244"/>
    <x v="3"/>
    <n v="0"/>
    <n v="0"/>
    <d v="1899-12-30T00:00:00"/>
    <s v="C"/>
    <s v="Evening"/>
    <s v="Closed"/>
  </r>
  <r>
    <n v="202430"/>
    <n v="42625"/>
    <s v="ERTH 172"/>
    <x v="46"/>
    <s v="GIS: Software Applications"/>
    <n v="2"/>
    <d v="2023-08-28T00:00:00"/>
    <d v="2023-12-16T00:00:00"/>
    <x v="0"/>
    <x v="0"/>
    <s v="T"/>
    <m/>
    <s v="T"/>
    <m/>
    <m/>
    <m/>
    <m/>
    <m/>
    <d v="1899-12-30T01:30:00"/>
    <d v="1899-12-30T01:31:10"/>
    <s v="18:35"/>
    <x v="63"/>
    <s v="20:05"/>
    <n v="2005"/>
    <x v="0"/>
    <s v="Alexander Wrobel"/>
    <s v="K01294122"/>
    <s v="NP"/>
    <x v="0"/>
    <x v="69"/>
    <x v="23"/>
    <s v="H"/>
    <s v="H244"/>
    <x v="3"/>
    <n v="0"/>
    <n v="0"/>
    <d v="1899-12-30T00:00:00"/>
    <s v="C"/>
    <s v="Evening"/>
    <s v="Closed"/>
  </r>
  <r>
    <n v="202430"/>
    <n v="42627"/>
    <s v="GEOG 172"/>
    <x v="46"/>
    <s v="GIS: Software Applications"/>
    <n v="2"/>
    <d v="2023-08-28T00:00:00"/>
    <d v="2023-12-16T00:00:00"/>
    <x v="0"/>
    <x v="1"/>
    <s v="R"/>
    <m/>
    <m/>
    <m/>
    <s v="R"/>
    <m/>
    <m/>
    <m/>
    <d v="1899-12-30T01:30:00"/>
    <d v="1899-12-30T01:31:10"/>
    <s v="18:35"/>
    <x v="63"/>
    <s v="20:05"/>
    <n v="2005"/>
    <x v="0"/>
    <s v="Alexander Wrobel"/>
    <s v="K01294122"/>
    <s v="NP"/>
    <x v="0"/>
    <x v="69"/>
    <x v="23"/>
    <s v="H"/>
    <s v="H244"/>
    <x v="3"/>
    <n v="0"/>
    <n v="0"/>
    <d v="1899-12-30T00:00:00"/>
    <s v="C"/>
    <s v="Day"/>
    <s v="Closed"/>
  </r>
  <r>
    <n v="202430"/>
    <n v="42627"/>
    <s v="GEOG 172"/>
    <x v="46"/>
    <s v="GIS: Software Applications"/>
    <n v="2"/>
    <d v="2023-08-28T00:00:00"/>
    <d v="2023-12-16T00:00:00"/>
    <x v="0"/>
    <x v="1"/>
    <s v="T"/>
    <m/>
    <s v="T"/>
    <m/>
    <m/>
    <m/>
    <m/>
    <m/>
    <d v="1899-12-30T01:30:00"/>
    <d v="1899-12-30T01:31:10"/>
    <s v="18:35"/>
    <x v="63"/>
    <s v="20:05"/>
    <n v="2005"/>
    <x v="0"/>
    <s v="Alexander Wrobel"/>
    <s v="K01294122"/>
    <s v="NP"/>
    <x v="0"/>
    <x v="69"/>
    <x v="23"/>
    <s v="H"/>
    <s v="H244"/>
    <x v="3"/>
    <n v="0"/>
    <n v="0"/>
    <d v="1899-12-30T00:00:00"/>
    <s v="C"/>
    <s v="Day"/>
    <s v="Closed"/>
  </r>
  <r>
    <n v="202430"/>
    <n v="43128"/>
    <s v="CS 105"/>
    <x v="57"/>
    <s v="Theory and Practice I"/>
    <n v="3"/>
    <d v="2023-08-28T00:00:00"/>
    <d v="2023-12-16T00:00:00"/>
    <x v="0"/>
    <x v="0"/>
    <s v="R"/>
    <m/>
    <m/>
    <m/>
    <s v="R"/>
    <m/>
    <m/>
    <m/>
    <d v="1899-12-30T03:00:00"/>
    <d v="1899-12-30T03:02:20"/>
    <s v="11:45"/>
    <x v="64"/>
    <s v="14:45"/>
    <n v="1445"/>
    <x v="0"/>
    <s v="Kira Minkova"/>
    <s v="K00299873"/>
    <s v="AD"/>
    <x v="0"/>
    <x v="69"/>
    <x v="23"/>
    <s v="H"/>
    <s v="H244"/>
    <x v="3"/>
    <n v="24"/>
    <n v="22"/>
    <d v="1900-02-14T13:28:10"/>
    <s v="C"/>
    <s v="Day"/>
    <s v="Open"/>
  </r>
  <r>
    <n v="202430"/>
    <n v="44206"/>
    <s v="CS 107"/>
    <x v="57"/>
    <s v="Computer Architecture &amp; Organ."/>
    <n v="3"/>
    <d v="2023-08-28T00:00:00"/>
    <d v="2023-12-16T00:00:00"/>
    <x v="0"/>
    <x v="0"/>
    <s v="M"/>
    <s v="M"/>
    <m/>
    <m/>
    <m/>
    <m/>
    <m/>
    <m/>
    <d v="1899-12-30T03:00:00"/>
    <d v="1899-12-30T03:02:20"/>
    <s v="14:55"/>
    <x v="62"/>
    <s v="17:55"/>
    <n v="1755"/>
    <x v="0"/>
    <s v="Kira Minkova"/>
    <s v="K00299873"/>
    <s v="AD"/>
    <x v="0"/>
    <x v="69"/>
    <x v="23"/>
    <s v="H"/>
    <s v="H244"/>
    <x v="3"/>
    <n v="24"/>
    <n v="23"/>
    <d v="1900-02-16T16:15:48"/>
    <s v="C"/>
    <s v="Evening"/>
    <s v="Open"/>
  </r>
  <r>
    <n v="202430"/>
    <n v="44214"/>
    <s v="CS 104"/>
    <x v="67"/>
    <s v="Introduction to Programming"/>
    <n v="3"/>
    <d v="2023-08-28T00:00:00"/>
    <d v="2023-12-16T00:00:00"/>
    <x v="0"/>
    <x v="0"/>
    <s v="R"/>
    <m/>
    <m/>
    <m/>
    <s v="R"/>
    <m/>
    <m/>
    <m/>
    <d v="1899-12-30T03:00:00"/>
    <d v="1899-12-30T03:02:20"/>
    <s v="14:55"/>
    <x v="62"/>
    <s v="17:55"/>
    <n v="1755"/>
    <x v="0"/>
    <s v="Franco Mancini"/>
    <s v="K00297857"/>
    <s v="AD"/>
    <x v="0"/>
    <x v="69"/>
    <x v="23"/>
    <s v="H"/>
    <s v="H244"/>
    <x v="3"/>
    <n v="30"/>
    <n v="27"/>
    <d v="1900-02-25T03:26:23"/>
    <s v="C"/>
    <s v="Day"/>
    <s v="Open"/>
  </r>
  <r>
    <n v="202430"/>
    <n v="38050"/>
    <s v="CS 106"/>
    <x v="57"/>
    <s v="Theory and Practice II"/>
    <n v="3"/>
    <d v="2023-08-28T00:00:00"/>
    <d v="2023-12-16T00:00:00"/>
    <x v="0"/>
    <x v="0"/>
    <s v="T"/>
    <m/>
    <s v="T"/>
    <m/>
    <m/>
    <m/>
    <m/>
    <m/>
    <d v="1899-12-30T03:00:00"/>
    <d v="1899-12-30T03:02:20"/>
    <s v="14:55"/>
    <x v="62"/>
    <s v="17:55"/>
    <n v="1755"/>
    <x v="0"/>
    <s v="Stephen Strenn"/>
    <s v="K00100326"/>
    <s v="FS"/>
    <x v="0"/>
    <x v="70"/>
    <x v="23"/>
    <s v="H"/>
    <s v="H245"/>
    <x v="3"/>
    <n v="24"/>
    <n v="26"/>
    <d v="1900-02-23T00:38:44"/>
    <s v="C"/>
    <s v="Day"/>
    <s v="Closed"/>
  </r>
  <r>
    <n v="202430"/>
    <n v="38072"/>
    <s v="CS 106"/>
    <x v="57"/>
    <s v="Theory and Practice II"/>
    <n v="3"/>
    <d v="2023-08-28T00:00:00"/>
    <d v="2023-12-16T00:00:00"/>
    <x v="0"/>
    <x v="0"/>
    <s v="W"/>
    <m/>
    <m/>
    <s v="W"/>
    <m/>
    <m/>
    <m/>
    <m/>
    <d v="1899-12-30T02:50:00"/>
    <d v="1899-12-30T02:52:12"/>
    <s v="19:10"/>
    <x v="61"/>
    <s v="22:00"/>
    <n v="2200"/>
    <x v="0"/>
    <s v="Stephen Strenn"/>
    <s v="K00100326"/>
    <s v="FS"/>
    <x v="0"/>
    <x v="70"/>
    <x v="23"/>
    <s v="H"/>
    <s v="H245"/>
    <x v="3"/>
    <n v="24"/>
    <n v="20"/>
    <d v="1900-02-07T23:26:36"/>
    <s v="C"/>
    <s v="Day"/>
    <s v="Open"/>
  </r>
  <r>
    <n v="202430"/>
    <n v="39151"/>
    <s v="CS 104"/>
    <x v="67"/>
    <s v="Introduction to Programming"/>
    <n v="3"/>
    <d v="2023-08-28T00:00:00"/>
    <d v="2023-12-16T00:00:00"/>
    <x v="0"/>
    <x v="0"/>
    <s v="W"/>
    <m/>
    <m/>
    <s v="W"/>
    <m/>
    <m/>
    <m/>
    <m/>
    <d v="1899-12-30T03:00:00"/>
    <d v="1899-12-30T03:02:20"/>
    <s v="14:55"/>
    <x v="62"/>
    <s v="17:55"/>
    <n v="1755"/>
    <x v="0"/>
    <s v="Jackie Kuehn"/>
    <s v="K00100773"/>
    <s v="FS"/>
    <x v="0"/>
    <x v="70"/>
    <x v="23"/>
    <s v="H"/>
    <s v="H245"/>
    <x v="3"/>
    <n v="30"/>
    <n v="21"/>
    <d v="1900-02-12T10:40:31"/>
    <s v="C"/>
    <s v="Day"/>
    <s v="Open"/>
  </r>
  <r>
    <n v="202430"/>
    <n v="39826"/>
    <s v="CS 104"/>
    <x v="67"/>
    <s v="Introduction to Programming"/>
    <n v="3"/>
    <d v="2023-08-28T00:00:00"/>
    <d v="2023-12-16T00:00:00"/>
    <x v="0"/>
    <x v="0"/>
    <s v="M"/>
    <s v="M"/>
    <m/>
    <m/>
    <m/>
    <m/>
    <m/>
    <m/>
    <d v="1899-12-30T03:00:00"/>
    <d v="1899-12-30T03:02:20"/>
    <s v="13:20"/>
    <x v="65"/>
    <s v="16:20"/>
    <n v="1620"/>
    <x v="0"/>
    <s v="Franco Mancini"/>
    <s v="K00297857"/>
    <s v="AD"/>
    <x v="0"/>
    <x v="70"/>
    <x v="23"/>
    <s v="H"/>
    <s v="H245"/>
    <x v="3"/>
    <n v="30"/>
    <n v="26"/>
    <d v="1900-02-23T00:38:44"/>
    <s v="C"/>
    <s v="Day"/>
    <s v="Open"/>
  </r>
  <r>
    <n v="202430"/>
    <n v="43804"/>
    <s v="CS 114"/>
    <x v="68"/>
    <s v="Intermediate Python"/>
    <n v="3"/>
    <d v="2023-08-28T00:00:00"/>
    <d v="2023-12-16T00:00:00"/>
    <x v="0"/>
    <x v="0"/>
    <s v="R"/>
    <m/>
    <m/>
    <m/>
    <s v="R"/>
    <m/>
    <m/>
    <m/>
    <d v="1899-12-30T02:50:00"/>
    <d v="1899-12-30T02:52:12"/>
    <s v="19:10"/>
    <x v="61"/>
    <s v="22:00"/>
    <n v="2200"/>
    <x v="0"/>
    <s v="Shayan Sadigh"/>
    <s v="K01633080"/>
    <s v="AD"/>
    <x v="0"/>
    <x v="70"/>
    <x v="23"/>
    <s v="H"/>
    <s v="H245"/>
    <x v="3"/>
    <n v="24"/>
    <n v="24"/>
    <d v="1900-02-15T23:19:56"/>
    <s v="C"/>
    <s v="Day"/>
    <s v="Closed"/>
  </r>
  <r>
    <n v="202430"/>
    <n v="44346"/>
    <s v="CS 133"/>
    <x v="57"/>
    <s v="Programming for Engineers"/>
    <n v="3"/>
    <d v="2023-08-28T00:00:00"/>
    <d v="2023-12-16T00:00:00"/>
    <x v="0"/>
    <x v="0"/>
    <s v="R"/>
    <m/>
    <m/>
    <m/>
    <s v="R"/>
    <m/>
    <m/>
    <m/>
    <d v="1899-12-30T03:00:00"/>
    <d v="1899-12-30T03:02:20"/>
    <s v="14:55"/>
    <x v="62"/>
    <s v="17:55"/>
    <n v="1755"/>
    <x v="1"/>
    <s v="Stephen Strenn"/>
    <s v="K00100326"/>
    <s v="FS"/>
    <x v="0"/>
    <x v="70"/>
    <x v="23"/>
    <s v="H"/>
    <s v="H245"/>
    <x v="3"/>
    <n v="24"/>
    <n v="20"/>
    <d v="1900-02-10T07:52:53"/>
    <s v="C"/>
    <s v="Day"/>
    <s v="Open"/>
  </r>
  <r>
    <n v="202430"/>
    <n v="44348"/>
    <s v="CS 132"/>
    <x v="68"/>
    <s v="Digital Logic Design"/>
    <n v="3"/>
    <d v="2023-08-28T00:00:00"/>
    <d v="2023-12-16T00:00:00"/>
    <x v="0"/>
    <x v="0"/>
    <s v="T"/>
    <m/>
    <s v="T"/>
    <m/>
    <m/>
    <m/>
    <m/>
    <m/>
    <d v="1899-12-30T02:50:00"/>
    <d v="1899-12-30T02:52:12"/>
    <s v="19:10"/>
    <x v="61"/>
    <s v="22:00"/>
    <n v="2200"/>
    <x v="1"/>
    <s v="Salmaun Masooman"/>
    <s v="K00114428"/>
    <s v="FS"/>
    <x v="0"/>
    <x v="70"/>
    <x v="23"/>
    <s v="H"/>
    <s v="H245"/>
    <x v="3"/>
    <n v="24"/>
    <n v="18"/>
    <d v="1900-02-03T23:29:57"/>
    <s v="C"/>
    <s v="Day"/>
    <s v="Open"/>
  </r>
  <r>
    <n v="202430"/>
    <n v="35103"/>
    <s v="SPAN 101"/>
    <x v="69"/>
    <s v="Beginning Spanish I"/>
    <n v="5"/>
    <d v="2023-10-02T00:00:00"/>
    <d v="2023-12-16T00:00:00"/>
    <x v="17"/>
    <x v="0"/>
    <s v="M"/>
    <s v="M"/>
    <m/>
    <m/>
    <m/>
    <m/>
    <m/>
    <m/>
    <d v="1899-12-30T02:20:00"/>
    <d v="1899-12-30T01:39:24"/>
    <s v="18:00"/>
    <x v="9"/>
    <s v="20:20"/>
    <n v="2020"/>
    <x v="4"/>
    <s v="Annette Holdman"/>
    <s v="K00100403"/>
    <s v="AD"/>
    <x v="0"/>
    <x v="71"/>
    <x v="23"/>
    <s v="H"/>
    <s v="H301"/>
    <x v="1"/>
    <n v="30"/>
    <n v="25"/>
    <d v="1900-01-19T05:08:14"/>
    <s v="CW"/>
    <s v="Hybrid"/>
    <s v="Open"/>
  </r>
  <r>
    <n v="202430"/>
    <n v="41040"/>
    <s v="ENG 110"/>
    <x v="11"/>
    <s v="Composition and Reading"/>
    <n v="4"/>
    <d v="2023-08-28T00:00:00"/>
    <d v="2023-12-16T00:00:00"/>
    <x v="0"/>
    <x v="0"/>
    <s v="W"/>
    <m/>
    <m/>
    <s v="W"/>
    <m/>
    <m/>
    <m/>
    <m/>
    <d v="1899-12-30T02:05:00"/>
    <d v="1899-12-30T02:06:37"/>
    <s v="10:30"/>
    <x v="8"/>
    <s v="12:35"/>
    <n v="1235"/>
    <x v="4"/>
    <s v="Cynthia Walker"/>
    <s v="K00100524"/>
    <s v="AD"/>
    <x v="0"/>
    <x v="71"/>
    <x v="23"/>
    <s v="H"/>
    <s v="H301"/>
    <x v="1"/>
    <n v="28"/>
    <n v="22"/>
    <d v="1900-01-31T08:01:13"/>
    <s v="CW"/>
    <s v="Hybrid"/>
    <s v="Open"/>
  </r>
  <r>
    <n v="202430"/>
    <n v="43757"/>
    <s v="SPAN 101"/>
    <x v="69"/>
    <s v="Beginning Spanish I"/>
    <n v="5"/>
    <d v="2023-08-28T00:00:00"/>
    <d v="2023-12-16T00:00:00"/>
    <x v="0"/>
    <x v="0"/>
    <s v="R"/>
    <m/>
    <m/>
    <m/>
    <s v="R"/>
    <m/>
    <m/>
    <m/>
    <d v="1899-12-30T02:20:00"/>
    <d v="1899-12-30T02:21:49"/>
    <s v="13:00"/>
    <x v="22"/>
    <s v="15:20"/>
    <n v="1520"/>
    <x v="4"/>
    <s v="Jose Segundo Gil"/>
    <s v="K00352770"/>
    <s v="AD"/>
    <x v="0"/>
    <x v="71"/>
    <x v="23"/>
    <s v="H"/>
    <s v="H301"/>
    <x v="1"/>
    <n v="30"/>
    <n v="15"/>
    <d v="1900-01-23T16:35:51"/>
    <s v="CW"/>
    <s v="Hybrid"/>
    <s v="Open"/>
  </r>
  <r>
    <n v="202430"/>
    <n v="43860"/>
    <s v="FR 101"/>
    <x v="70"/>
    <s v="Beginning French I"/>
    <n v="5"/>
    <d v="2023-09-25T00:00:00"/>
    <d v="2023-12-16T00:00:00"/>
    <x v="9"/>
    <x v="0"/>
    <s v="M"/>
    <s v="M"/>
    <m/>
    <m/>
    <m/>
    <m/>
    <m/>
    <m/>
    <d v="1899-12-30T02:20:00"/>
    <d v="1899-12-30T01:47:53"/>
    <s v="13:00"/>
    <x v="22"/>
    <s v="15:20"/>
    <n v="1520"/>
    <x v="4"/>
    <s v="Monika Laskowski-Caujolle"/>
    <s v="K00101128"/>
    <s v="AD"/>
    <x v="0"/>
    <x v="71"/>
    <x v="23"/>
    <s v="H"/>
    <s v="H301"/>
    <x v="1"/>
    <n v="30"/>
    <n v="18"/>
    <d v="1900-01-16T03:28:50"/>
    <s v="CW"/>
    <s v="Hybrid"/>
    <s v="Open"/>
  </r>
  <r>
    <n v="202430"/>
    <n v="43863"/>
    <s v="ITAL 101"/>
    <x v="71"/>
    <s v="Beginning Italian I"/>
    <n v="5"/>
    <d v="2023-09-25T00:00:00"/>
    <d v="2023-12-16T00:00:00"/>
    <x v="9"/>
    <x v="0"/>
    <s v="T"/>
    <m/>
    <s v="T"/>
    <m/>
    <m/>
    <m/>
    <m/>
    <m/>
    <d v="1899-12-30T02:20:00"/>
    <d v="1899-12-30T01:47:53"/>
    <s v="15:30"/>
    <x v="60"/>
    <s v="17:50"/>
    <n v="1750"/>
    <x v="4"/>
    <s v="Carla Pattone"/>
    <s v="K00388624"/>
    <s v="AD"/>
    <x v="0"/>
    <x v="71"/>
    <x v="23"/>
    <s v="H"/>
    <s v="H301"/>
    <x v="1"/>
    <n v="30"/>
    <n v="16"/>
    <d v="1900-01-14T05:45:38"/>
    <s v="CW"/>
    <s v="Hybrid"/>
    <s v="Open"/>
  </r>
  <r>
    <n v="202430"/>
    <n v="43771"/>
    <s v="SPAN 102"/>
    <x v="69"/>
    <s v="Beginning Spanish I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8:00"/>
    <x v="9"/>
    <s v="20:20"/>
    <n v="2020"/>
    <x v="0"/>
    <s v="Luis Hernandez"/>
    <s v="K00256569"/>
    <s v="FS"/>
    <x v="0"/>
    <x v="71"/>
    <x v="23"/>
    <s v="H"/>
    <s v="H301"/>
    <x v="1"/>
    <n v="30"/>
    <n v="14"/>
    <d v="1900-02-14T02:10:55"/>
    <s v="C"/>
    <s v="Day"/>
    <s v="Open"/>
  </r>
  <r>
    <n v="202430"/>
    <n v="34612"/>
    <s v="PD 004"/>
    <x v="72"/>
    <s v="Personal Awareness Group"/>
    <n v="1"/>
    <d v="2023-09-14T00:00:00"/>
    <d v="2023-12-07T00:00:00"/>
    <x v="21"/>
    <x v="0"/>
    <s v="R"/>
    <m/>
    <m/>
    <m/>
    <s v="R"/>
    <m/>
    <m/>
    <m/>
    <d v="1899-12-30T01:15:00"/>
    <d v="1899-12-30T00:59:05"/>
    <s v="14:30"/>
    <x v="49"/>
    <s v="15:45"/>
    <n v="1545"/>
    <x v="0"/>
    <s v="Alyson Bostwick"/>
    <s v="K00100723"/>
    <s v="DO"/>
    <x v="0"/>
    <x v="72"/>
    <x v="23"/>
    <s v="H"/>
    <s v="H302"/>
    <x v="1"/>
    <n v="20"/>
    <n v="20"/>
    <d v="1900-01-09T16:03:38"/>
    <s v="C"/>
    <s v="Day"/>
    <s v="Closed"/>
  </r>
  <r>
    <n v="202430"/>
    <n v="34476"/>
    <s v="GER 101"/>
    <x v="73"/>
    <s v="Beginning German I"/>
    <n v="5"/>
    <d v="2023-08-28T00:00:00"/>
    <d v="2023-12-16T00:00:00"/>
    <x v="0"/>
    <x v="0"/>
    <s v="M"/>
    <s v="M"/>
    <m/>
    <m/>
    <m/>
    <m/>
    <m/>
    <m/>
    <d v="1899-12-30T02:20:00"/>
    <d v="1899-12-30T02:21:49"/>
    <s v="15:30"/>
    <x v="60"/>
    <s v="17:50"/>
    <n v="1750"/>
    <x v="4"/>
    <s v="Gabriele Stein"/>
    <s v="K00369197"/>
    <s v="AD"/>
    <x v="0"/>
    <x v="72"/>
    <x v="23"/>
    <s v="H"/>
    <s v="H302"/>
    <x v="1"/>
    <n v="30"/>
    <n v="19"/>
    <d v="1900-01-30T06:37:24"/>
    <s v="CW"/>
    <s v="Hybrid"/>
    <s v="Open"/>
  </r>
  <r>
    <n v="202430"/>
    <n v="35761"/>
    <s v="CHIN 101"/>
    <x v="74"/>
    <s v="Beginning Chinese I"/>
    <n v="5"/>
    <d v="2023-08-28T00:00:00"/>
    <d v="2023-12-16T00:00:00"/>
    <x v="0"/>
    <x v="0"/>
    <s v="W"/>
    <m/>
    <m/>
    <s v="W"/>
    <m/>
    <m/>
    <m/>
    <m/>
    <d v="1899-12-30T02:20:00"/>
    <d v="1899-12-30T02:21:49"/>
    <s v="15:30"/>
    <x v="60"/>
    <s v="17:50"/>
    <n v="1750"/>
    <x v="4"/>
    <s v="Chen-Chuan Hsu"/>
    <s v="K00100593"/>
    <s v="AD"/>
    <x v="0"/>
    <x v="72"/>
    <x v="23"/>
    <s v="H"/>
    <s v="H302"/>
    <x v="1"/>
    <n v="30"/>
    <n v="8"/>
    <d v="1900-01-12T04:03:07"/>
    <s v="CW"/>
    <s v="Hybrid"/>
    <s v="Open"/>
  </r>
  <r>
    <n v="202430"/>
    <n v="41063"/>
    <s v="ENG 110"/>
    <x v="11"/>
    <s v="Composition and Reading"/>
    <n v="4"/>
    <d v="2023-08-28T00:00:00"/>
    <d v="2023-12-16T00:00:00"/>
    <x v="0"/>
    <x v="0"/>
    <s v="W"/>
    <m/>
    <m/>
    <s v="W"/>
    <m/>
    <m/>
    <m/>
    <m/>
    <d v="1899-12-30T02:05:00"/>
    <d v="1899-12-30T02:06:37"/>
    <s v="10:30"/>
    <x v="8"/>
    <s v="12:35"/>
    <n v="1235"/>
    <x v="4"/>
    <s v="Meryl Peters"/>
    <s v="K00391027"/>
    <s v="AD"/>
    <x v="0"/>
    <x v="72"/>
    <x v="23"/>
    <s v="H"/>
    <s v="H302"/>
    <x v="1"/>
    <n v="28"/>
    <n v="12"/>
    <d v="1900-01-16T15:17:02"/>
    <s v="CW"/>
    <s v="Hybrid"/>
    <s v="Open"/>
  </r>
  <r>
    <n v="202430"/>
    <n v="38066"/>
    <s v="CS 105"/>
    <x v="57"/>
    <s v="Theory and Practice I"/>
    <n v="3"/>
    <d v="2023-08-28T00:00:00"/>
    <d v="2023-12-16T00:00:00"/>
    <x v="0"/>
    <x v="0"/>
    <s v="T"/>
    <m/>
    <s v="T"/>
    <m/>
    <m/>
    <m/>
    <m/>
    <m/>
    <d v="1899-12-30T02:05:00"/>
    <d v="1899-12-30T02:06:37"/>
    <s v="12:45"/>
    <x v="11"/>
    <s v="14:50"/>
    <n v="1450"/>
    <x v="0"/>
    <s v="Hassine Letaief"/>
    <s v="K01317074"/>
    <s v="FS"/>
    <x v="0"/>
    <x v="72"/>
    <x v="23"/>
    <s v="H"/>
    <s v="H302"/>
    <x v="1"/>
    <n v="24"/>
    <n v="24"/>
    <d v="1900-02-03T06:34:04"/>
    <s v="C"/>
    <s v="Day"/>
    <s v="Closed"/>
  </r>
  <r>
    <n v="202430"/>
    <n v="39826"/>
    <s v="CS 104"/>
    <x v="67"/>
    <s v="Introduction to Programming"/>
    <n v="3"/>
    <d v="2023-08-28T00:00:00"/>
    <d v="2023-12-16T00:00:00"/>
    <x v="0"/>
    <x v="0"/>
    <s v="M"/>
    <s v="M"/>
    <m/>
    <m/>
    <m/>
    <m/>
    <m/>
    <m/>
    <d v="1899-12-30T02:05:00"/>
    <d v="1899-12-30T02:06:37"/>
    <s v="11:10"/>
    <x v="10"/>
    <s v="13:15"/>
    <n v="1315"/>
    <x v="0"/>
    <s v="Franco Mancini"/>
    <s v="K00297857"/>
    <s v="AD"/>
    <x v="0"/>
    <x v="72"/>
    <x v="23"/>
    <s v="H"/>
    <s v="H302"/>
    <x v="1"/>
    <n v="30"/>
    <n v="26"/>
    <d v="1900-02-06T05:06:54"/>
    <s v="C"/>
    <s v="Day"/>
    <s v="Open"/>
  </r>
  <r>
    <n v="202430"/>
    <n v="42930"/>
    <s v="ESL 132"/>
    <x v="75"/>
    <s v="Advanced Reading &amp; Writing"/>
    <n v="6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7"/>
    <s v="Betsy Cassriel"/>
    <s v="K00100982"/>
    <s v="FS"/>
    <x v="0"/>
    <x v="72"/>
    <x v="23"/>
    <s v="H"/>
    <s v="H302"/>
    <x v="1"/>
    <n v="25"/>
    <n v="27"/>
    <d v="1900-02-26T17:32:07"/>
    <s v="OL"/>
    <s v="Synchronous Online"/>
    <s v="Closed"/>
  </r>
  <r>
    <n v="202430"/>
    <n v="44214"/>
    <s v="CS 104"/>
    <x v="67"/>
    <s v="Introduction to Programming"/>
    <n v="3"/>
    <d v="2023-08-28T00:00:00"/>
    <d v="2023-12-16T00:00:00"/>
    <x v="0"/>
    <x v="0"/>
    <s v="R"/>
    <m/>
    <m/>
    <m/>
    <s v="R"/>
    <m/>
    <m/>
    <m/>
    <d v="1899-12-30T01:35:00"/>
    <d v="1899-12-30T01:36:14"/>
    <s v="12:45"/>
    <x v="11"/>
    <s v="14:20"/>
    <n v="1420"/>
    <x v="0"/>
    <s v="Franco Mancini"/>
    <s v="K00297857"/>
    <s v="AD"/>
    <x v="0"/>
    <x v="72"/>
    <x v="23"/>
    <s v="H"/>
    <s v="H302"/>
    <x v="1"/>
    <n v="30"/>
    <n v="27"/>
    <d v="1900-01-29T03:48:55"/>
    <s v="C"/>
    <s v="Day"/>
    <s v="Open"/>
  </r>
  <r>
    <n v="202430"/>
    <n v="33166"/>
    <s v="ESL 060"/>
    <x v="75"/>
    <s v="Grammar Level 3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18:00"/>
    <x v="9"/>
    <s v="19:50"/>
    <n v="1950"/>
    <x v="0"/>
    <s v="Betsy Cassriel"/>
    <s v="K00100982"/>
    <s v="DO"/>
    <x v="0"/>
    <x v="73"/>
    <x v="23"/>
    <s v="H"/>
    <s v="H303"/>
    <x v="1"/>
    <n v="30"/>
    <n v="24"/>
    <d v="1900-03-02T01:57:33"/>
    <s v="C"/>
    <s v="Evening"/>
    <s v="Open"/>
  </r>
  <r>
    <n v="202430"/>
    <n v="40245"/>
    <s v="JAPN 101"/>
    <x v="76"/>
    <s v="Beginning Japanese 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5:30"/>
    <x v="60"/>
    <s v="17:50"/>
    <n v="1750"/>
    <x v="0"/>
    <s v="Yachiyo Roberts"/>
    <s v="K00100202"/>
    <s v="AD"/>
    <x v="0"/>
    <x v="73"/>
    <x v="23"/>
    <s v="H"/>
    <s v="H303"/>
    <x v="1"/>
    <n v="30"/>
    <n v="14"/>
    <d v="1900-02-14T02:10:55"/>
    <s v="C"/>
    <s v="Day"/>
    <s v="Open"/>
  </r>
  <r>
    <n v="202430"/>
    <n v="41088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Kathy Molloy"/>
    <s v="K00100881"/>
    <s v="AD"/>
    <x v="0"/>
    <x v="73"/>
    <x v="23"/>
    <s v="H"/>
    <s v="H303"/>
    <x v="1"/>
    <n v="0"/>
    <n v="24"/>
    <d v="1900-03-10T13:08:08"/>
    <s v="C"/>
    <s v="Day"/>
    <s v="Closed"/>
  </r>
  <r>
    <n v="202430"/>
    <n v="41882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Natsuki Smith"/>
    <s v="K00372390"/>
    <s v="AD"/>
    <x v="0"/>
    <x v="73"/>
    <x v="23"/>
    <s v="H"/>
    <s v="H303"/>
    <x v="1"/>
    <n v="28"/>
    <n v="24"/>
    <d v="1900-03-10T13:08:08"/>
    <s v="MT"/>
    <s v="MET"/>
    <s v="Open"/>
  </r>
  <r>
    <n v="202430"/>
    <n v="43803"/>
    <s v="CS 108"/>
    <x v="77"/>
    <s v="Discrete Structure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8:30"/>
    <x v="66"/>
    <s v="20:35"/>
    <n v="2035"/>
    <x v="0"/>
    <s v="Pat Walp"/>
    <s v="K00679176"/>
    <s v="AD"/>
    <x v="0"/>
    <x v="73"/>
    <x v="23"/>
    <s v="H"/>
    <s v="H303"/>
    <x v="1"/>
    <n v="24"/>
    <n v="24"/>
    <d v="1900-03-10T13:08:08"/>
    <s v="C"/>
    <s v="Evening"/>
    <s v="Closed"/>
  </r>
  <r>
    <n v="202430"/>
    <n v="41039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Christina Trujillo"/>
    <s v="K01633885"/>
    <s v="FS"/>
    <x v="0"/>
    <x v="74"/>
    <x v="23"/>
    <s v="H"/>
    <s v="H304"/>
    <x v="1"/>
    <n v="28"/>
    <n v="28"/>
    <d v="1900-03-22T07:19:29"/>
    <s v="C"/>
    <s v="Day"/>
    <s v="Closed"/>
  </r>
  <r>
    <n v="202430"/>
    <n v="44416"/>
    <s v="ESL 047A"/>
    <x v="75"/>
    <s v="High-Beg ESL Lang Skills 2A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18:00"/>
    <x v="9"/>
    <s v="19:50"/>
    <n v="1950"/>
    <x v="0"/>
    <s v="Juliet Clark-Ruiz"/>
    <s v="K00101031"/>
    <s v="AD"/>
    <x v="0"/>
    <x v="74"/>
    <x v="23"/>
    <s v="H"/>
    <s v="H304"/>
    <x v="1"/>
    <n v="30"/>
    <n v="35"/>
    <d v="1900-03-30T12:51:26"/>
    <s v="C"/>
    <s v="Evening"/>
    <s v="Closed"/>
  </r>
  <r>
    <n v="202430"/>
    <n v="44417"/>
    <s v="ESL 047B"/>
    <x v="75"/>
    <s v="High-Beg ESL Lang Skills 2B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20:00"/>
    <x v="67"/>
    <s v="21:50"/>
    <n v="2150"/>
    <x v="0"/>
    <s v="Robin Goodnough"/>
    <s v="K00100393"/>
    <s v="FS"/>
    <x v="0"/>
    <x v="74"/>
    <x v="23"/>
    <s v="H"/>
    <s v="H304"/>
    <x v="1"/>
    <n v="30"/>
    <n v="36"/>
    <d v="1900-04-02T02:56:20"/>
    <s v="C"/>
    <s v="Evening"/>
    <s v="Closed"/>
  </r>
  <r>
    <n v="202430"/>
    <n v="44793"/>
    <s v="ESL 046B"/>
    <x v="75"/>
    <s v="Begin ESL Language Skills 1B"/>
    <n v="4"/>
    <d v="2023-08-28T00:00:00"/>
    <d v="2023-12-16T00:00:00"/>
    <x v="0"/>
    <x v="0"/>
    <s v="TR"/>
    <m/>
    <s v="T"/>
    <m/>
    <s v="R"/>
    <m/>
    <m/>
    <m/>
    <d v="1899-12-30T01:50:00"/>
    <d v="1899-12-30T03:42:51"/>
    <s v="18:00"/>
    <x v="9"/>
    <s v="19:50"/>
    <n v="1950"/>
    <x v="0"/>
    <s v="Denise Cedillos"/>
    <s v="K00425413"/>
    <s v="FS"/>
    <x v="0"/>
    <x v="74"/>
    <x v="23"/>
    <s v="H"/>
    <s v="H304"/>
    <x v="1"/>
    <n v="30"/>
    <n v="26"/>
    <d v="1900-03-07T06:07:21"/>
    <s v="C"/>
    <s v="Evening"/>
    <s v="Open"/>
  </r>
  <r>
    <n v="202430"/>
    <n v="44794"/>
    <s v="ESL 046A"/>
    <x v="75"/>
    <s v="Begin ESL Language Skills 1A"/>
    <n v="4"/>
    <d v="2023-08-28T00:00:00"/>
    <d v="2023-12-16T00:00:00"/>
    <x v="0"/>
    <x v="0"/>
    <s v="TR"/>
    <m/>
    <s v="T"/>
    <m/>
    <s v="R"/>
    <m/>
    <m/>
    <m/>
    <d v="1899-12-30T01:50:00"/>
    <d v="1899-12-30T03:42:51"/>
    <s v="20:00"/>
    <x v="67"/>
    <s v="21:50"/>
    <n v="2150"/>
    <x v="0"/>
    <s v="Denise Cedillos"/>
    <s v="K00425413"/>
    <s v="FS"/>
    <x v="0"/>
    <x v="74"/>
    <x v="23"/>
    <s v="H"/>
    <s v="H304"/>
    <x v="1"/>
    <n v="30"/>
    <n v="24"/>
    <d v="1900-03-02T01:57:33"/>
    <s v="C"/>
    <s v="Evening"/>
    <s v="Open"/>
  </r>
  <r>
    <n v="202430"/>
    <n v="44420"/>
    <s v="ESL 122"/>
    <x v="75"/>
    <s v="Grammar Level 4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9:00"/>
    <x v="25"/>
    <s v="11:05"/>
    <n v="1105"/>
    <x v="0"/>
    <s v="Betsy Cassriel"/>
    <s v="K00100982"/>
    <s v="NP"/>
    <x v="0"/>
    <x v="75"/>
    <x v="23"/>
    <s v="H"/>
    <s v="H305"/>
    <x v="1"/>
    <n v="28"/>
    <n v="16"/>
    <d v="1900-02-15T00:45:25"/>
    <s v="C"/>
    <s v="Day"/>
    <s v="Open"/>
  </r>
  <r>
    <n v="202430"/>
    <n v="44421"/>
    <s v="ESL 131"/>
    <x v="75"/>
    <s v="Grammar Level 5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9:00"/>
    <x v="25"/>
    <s v="11:05"/>
    <n v="1105"/>
    <x v="0"/>
    <s v="Betsy Cassriel"/>
    <s v="K00100982"/>
    <s v="FS"/>
    <x v="0"/>
    <x v="75"/>
    <x v="23"/>
    <s v="H"/>
    <s v="H305"/>
    <x v="1"/>
    <n v="28"/>
    <n v="7"/>
    <d v="1900-01-19T13:49:52"/>
    <s v="C"/>
    <s v="Day"/>
    <s v="Open"/>
  </r>
  <r>
    <n v="202430"/>
    <n v="44695"/>
    <s v="ESL 046A"/>
    <x v="75"/>
    <s v="Begin ESL Language Skills 1A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18:00"/>
    <x v="9"/>
    <s v="19:50"/>
    <n v="1950"/>
    <x v="0"/>
    <s v="Denise Cedillos"/>
    <s v="K00425413"/>
    <s v="FS"/>
    <x v="0"/>
    <x v="75"/>
    <x v="23"/>
    <s v="H"/>
    <s v="H305"/>
    <x v="1"/>
    <n v="30"/>
    <n v="33"/>
    <d v="1900-03-25T08:41:38"/>
    <s v="C"/>
    <s v="Evening"/>
    <s v="Closed"/>
  </r>
  <r>
    <n v="202430"/>
    <n v="44696"/>
    <s v="ESL 046B"/>
    <x v="75"/>
    <s v="Begin ESL Language Skills 1B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20:00"/>
    <x v="67"/>
    <s v="21:50"/>
    <n v="2150"/>
    <x v="0"/>
    <s v="Denise Cedillos"/>
    <s v="K00425413"/>
    <s v="FS"/>
    <x v="0"/>
    <x v="75"/>
    <x v="23"/>
    <s v="H"/>
    <s v="H305"/>
    <x v="1"/>
    <n v="30"/>
    <n v="35"/>
    <d v="1900-03-30T12:51:26"/>
    <s v="C"/>
    <s v="Evening"/>
    <s v="Closed"/>
  </r>
  <r>
    <n v="202430"/>
    <n v="44786"/>
    <s v="ESL 046A"/>
    <x v="75"/>
    <s v="Begin ESL Language Skills 1A"/>
    <n v="4"/>
    <d v="2023-08-28T00:00:00"/>
    <d v="2023-12-16T00:00:00"/>
    <x v="0"/>
    <x v="0"/>
    <s v="TR"/>
    <m/>
    <s v="T"/>
    <m/>
    <s v="R"/>
    <m/>
    <m/>
    <m/>
    <d v="1899-12-30T01:50:00"/>
    <d v="1899-12-30T03:42:51"/>
    <s v="20:00"/>
    <x v="67"/>
    <s v="21:50"/>
    <n v="2150"/>
    <x v="0"/>
    <s v="Susan Kipp"/>
    <s v="K00100885"/>
    <s v="AD"/>
    <x v="0"/>
    <x v="75"/>
    <x v="23"/>
    <s v="H"/>
    <s v="H305"/>
    <x v="1"/>
    <n v="30"/>
    <n v="28"/>
    <d v="1900-03-12T10:17:09"/>
    <s v="C"/>
    <s v="Evening"/>
    <s v="Open"/>
  </r>
  <r>
    <n v="202430"/>
    <n v="44787"/>
    <s v="ESL 046B"/>
    <x v="75"/>
    <s v="Begin ESL Language Skills 1B"/>
    <n v="4"/>
    <d v="2023-08-28T00:00:00"/>
    <d v="2023-12-16T00:00:00"/>
    <x v="0"/>
    <x v="0"/>
    <s v="TR"/>
    <m/>
    <s v="T"/>
    <m/>
    <s v="R"/>
    <m/>
    <m/>
    <m/>
    <d v="1899-12-30T01:50:00"/>
    <d v="1899-12-30T03:42:51"/>
    <s v="18:00"/>
    <x v="9"/>
    <s v="19:50"/>
    <n v="1950"/>
    <x v="0"/>
    <s v="Danya Wahlberg"/>
    <s v="K00227313"/>
    <s v="AD"/>
    <x v="0"/>
    <x v="75"/>
    <x v="23"/>
    <s v="H"/>
    <s v="H305"/>
    <x v="1"/>
    <n v="30"/>
    <n v="27"/>
    <d v="1900-03-09T20:12:15"/>
    <s v="C"/>
    <s v="Evening"/>
    <s v="Open"/>
  </r>
  <r>
    <n v="202430"/>
    <n v="42924"/>
    <s v="ESL 113A"/>
    <x v="75"/>
    <s v="Level 1A Beg. Conversation"/>
    <n v="2"/>
    <d v="2023-09-11T00:00:00"/>
    <d v="2023-12-16T00:00:00"/>
    <x v="7"/>
    <x v="0"/>
    <s v="TR"/>
    <m/>
    <s v="T"/>
    <m/>
    <s v="R"/>
    <m/>
    <m/>
    <m/>
    <d v="1899-12-30T01:10:00"/>
    <d v="1899-12-30T02:04:51"/>
    <s v="18:00"/>
    <x v="9"/>
    <s v="19:10"/>
    <n v="1910"/>
    <x v="0"/>
    <s v="Marit Ter Mate-Martinsen"/>
    <s v="K00100109"/>
    <s v="FS"/>
    <x v="0"/>
    <x v="76"/>
    <x v="23"/>
    <s v="H"/>
    <s v="H306"/>
    <x v="1"/>
    <n v="30"/>
    <n v="19"/>
    <d v="1900-01-23T05:44:04"/>
    <s v="C"/>
    <s v="Day"/>
    <s v="Open"/>
  </r>
  <r>
    <n v="202430"/>
    <n v="43856"/>
    <s v="ESL 113B"/>
    <x v="75"/>
    <s v="Level 1B Beg. Listening/Speak"/>
    <n v="2"/>
    <d v="2023-09-11T00:00:00"/>
    <d v="2023-12-16T00:00:00"/>
    <x v="7"/>
    <x v="0"/>
    <s v="MW"/>
    <s v="M"/>
    <m/>
    <s v="W"/>
    <m/>
    <m/>
    <m/>
    <m/>
    <d v="1899-12-30T01:05:00"/>
    <d v="1899-12-30T01:55:56"/>
    <s v="11:15"/>
    <x v="55"/>
    <s v="12:20"/>
    <n v="1220"/>
    <x v="0"/>
    <s v="Denise Cedillos"/>
    <s v="K00425413"/>
    <s v="FS"/>
    <x v="0"/>
    <x v="77"/>
    <x v="23"/>
    <s v="H"/>
    <s v="H307"/>
    <x v="1"/>
    <n v="30"/>
    <n v="19"/>
    <d v="1900-01-21T12:10:55"/>
    <s v="C"/>
    <s v="Day"/>
    <s v="Open"/>
  </r>
  <r>
    <n v="202430"/>
    <n v="43977"/>
    <s v="ESL 046A"/>
    <x v="75"/>
    <s v="Begin ESL Language Skills 1A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18:00"/>
    <x v="9"/>
    <s v="19:50"/>
    <n v="1950"/>
    <x v="0"/>
    <s v="Robin Goodnough"/>
    <s v="K00100393"/>
    <s v="FS"/>
    <x v="0"/>
    <x v="77"/>
    <x v="23"/>
    <s v="H"/>
    <s v="H307"/>
    <x v="1"/>
    <n v="30"/>
    <n v="33"/>
    <d v="1900-03-25T08:41:38"/>
    <s v="C"/>
    <s v="Evening"/>
    <s v="Closed"/>
  </r>
  <r>
    <n v="202430"/>
    <n v="44160"/>
    <s v="ESL 046B"/>
    <x v="75"/>
    <s v="Begin ESL Language Skills 1B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20:00"/>
    <x v="67"/>
    <s v="21:50"/>
    <n v="2150"/>
    <x v="0"/>
    <s v="Betsy Cassriel"/>
    <s v="K00100982"/>
    <s v="FS"/>
    <x v="0"/>
    <x v="77"/>
    <x v="23"/>
    <s v="H"/>
    <s v="H307"/>
    <x v="1"/>
    <n v="30"/>
    <n v="34"/>
    <d v="1900-03-27T22:46:32"/>
    <s v="C"/>
    <s v="Evening"/>
    <s v="Closed"/>
  </r>
  <r>
    <n v="202430"/>
    <n v="44697"/>
    <s v="ESL 046B"/>
    <x v="75"/>
    <s v="Begin ESL Language Skills 1B"/>
    <n v="4"/>
    <d v="2023-08-28T00:00:00"/>
    <d v="2023-12-16T00:00:00"/>
    <x v="0"/>
    <x v="0"/>
    <s v="TR"/>
    <m/>
    <s v="T"/>
    <m/>
    <s v="R"/>
    <m/>
    <m/>
    <m/>
    <d v="1899-12-30T01:50:00"/>
    <d v="1899-12-30T03:42:51"/>
    <s v="18:00"/>
    <x v="9"/>
    <s v="19:50"/>
    <n v="1950"/>
    <x v="0"/>
    <s v="Andrew Lopez"/>
    <s v="K00289547"/>
    <s v="AD"/>
    <x v="0"/>
    <x v="77"/>
    <x v="23"/>
    <s v="H"/>
    <s v="H307"/>
    <x v="1"/>
    <n v="30"/>
    <n v="28"/>
    <d v="1900-03-12T10:17:09"/>
    <s v="C"/>
    <s v="Evening"/>
    <s v="Open"/>
  </r>
  <r>
    <n v="202430"/>
    <n v="44699"/>
    <s v="ESL 046A"/>
    <x v="75"/>
    <s v="Begin ESL Language Skills 1A"/>
    <n v="4"/>
    <d v="2023-08-28T00:00:00"/>
    <d v="2023-12-16T00:00:00"/>
    <x v="0"/>
    <x v="0"/>
    <s v="TR"/>
    <m/>
    <s v="T"/>
    <m/>
    <s v="R"/>
    <m/>
    <m/>
    <m/>
    <d v="1899-12-30T01:50:00"/>
    <d v="1899-12-30T03:42:51"/>
    <s v="20:00"/>
    <x v="67"/>
    <s v="21:50"/>
    <n v="2150"/>
    <x v="0"/>
    <s v="Andrew Lopez"/>
    <s v="K00289547"/>
    <s v="AD"/>
    <x v="0"/>
    <x v="77"/>
    <x v="23"/>
    <s v="H"/>
    <s v="H307"/>
    <x v="1"/>
    <n v="30"/>
    <n v="28"/>
    <d v="1900-03-12T10:17:09"/>
    <s v="C"/>
    <s v="Evening"/>
    <s v="Open"/>
  </r>
  <r>
    <n v="202430"/>
    <n v="42856"/>
    <s v="KOR 102"/>
    <x v="78"/>
    <s v="Beginning Korean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unAe Mester"/>
    <s v="K00353449"/>
    <s v="NP"/>
    <x v="0"/>
    <x v="78"/>
    <x v="23"/>
    <s v="H"/>
    <s v="H308"/>
    <x v="1"/>
    <n v="10"/>
    <n v="5"/>
    <d v="1899-12-30T00:00:00"/>
    <s v="SP"/>
    <s v="Session Status Unknown"/>
    <s v="Open"/>
  </r>
  <r>
    <n v="202430"/>
    <n v="43647"/>
    <s v="KOR 103"/>
    <x v="79"/>
    <s v="Intermediate Korean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unAe Mester"/>
    <s v="K00353449"/>
    <s v="NP"/>
    <x v="0"/>
    <x v="78"/>
    <x v="23"/>
    <s v="H"/>
    <s v="H308"/>
    <x v="1"/>
    <n v="10"/>
    <n v="2"/>
    <d v="1899-12-30T00:00:00"/>
    <s v="SP"/>
    <s v="Session Status Unknown"/>
    <s v="Open"/>
  </r>
  <r>
    <n v="202430"/>
    <n v="43729"/>
    <s v="GER 102"/>
    <x v="73"/>
    <s v="Beginning German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Frangina Spandau"/>
    <s v="K00100992"/>
    <s v="NP"/>
    <x v="0"/>
    <x v="78"/>
    <x v="23"/>
    <s v="H"/>
    <s v="H308"/>
    <x v="1"/>
    <n v="10"/>
    <n v="7"/>
    <d v="1899-12-30T00:00:00"/>
    <s v="SP"/>
    <s v="Session Status Unknown"/>
    <s v="Open"/>
  </r>
  <r>
    <n v="202430"/>
    <n v="43862"/>
    <s v="GER 104"/>
    <x v="73"/>
    <s v="Intermediate German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Frangina Spandau"/>
    <s v="K00100992"/>
    <s v="NP"/>
    <x v="0"/>
    <x v="78"/>
    <x v="23"/>
    <s v="H"/>
    <s v="H308"/>
    <x v="1"/>
    <n v="10"/>
    <n v="0"/>
    <d v="1899-12-30T00:00:00"/>
    <s v="SP"/>
    <s v="Session Status Unknown"/>
    <s v="Open"/>
  </r>
  <r>
    <n v="202430"/>
    <n v="42652"/>
    <s v="ESL 135"/>
    <x v="75"/>
    <s v="High-Advanced Reading/Writing"/>
    <n v="6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7"/>
    <s v="Susan Naughton"/>
    <s v="K00101011"/>
    <s v="AD"/>
    <x v="0"/>
    <x v="79"/>
    <x v="23"/>
    <s v="H"/>
    <s v="H328A"/>
    <x v="3"/>
    <n v="25"/>
    <n v="21"/>
    <d v="1900-02-13T16:18:19"/>
    <s v="OL"/>
    <s v="Synchronous Online"/>
    <s v="Open"/>
  </r>
  <r>
    <n v="202430"/>
    <n v="44444"/>
    <s v="SPAN 101"/>
    <x v="69"/>
    <s v="Beginning Spanish 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0:00"/>
    <x v="26"/>
    <s v="12:20"/>
    <n v="1220"/>
    <x v="0"/>
    <s v="Luis Hernandez"/>
    <s v="K00256569"/>
    <s v="FS"/>
    <x v="0"/>
    <x v="79"/>
    <x v="23"/>
    <s v="H"/>
    <s v="H328A"/>
    <x v="3"/>
    <n v="30"/>
    <n v="22"/>
    <d v="1900-03-12T10:17:09"/>
    <s v="C"/>
    <s v="Day"/>
    <s v="Open"/>
  </r>
  <r>
    <n v="202430"/>
    <n v="42531"/>
    <s v="MATH 138"/>
    <x v="18"/>
    <s v="Precal - College Alg/Trig"/>
    <n v="4"/>
    <d v="2023-08-28T00:00:00"/>
    <d v="2023-12-16T00:00:00"/>
    <x v="0"/>
    <x v="0"/>
    <s v="T"/>
    <m/>
    <s v="T"/>
    <m/>
    <m/>
    <m/>
    <m/>
    <m/>
    <d v="1899-12-30T02:05:00"/>
    <d v="1899-12-30T02:06:37"/>
    <s v="10:30"/>
    <x v="8"/>
    <s v="12:35"/>
    <n v="1235"/>
    <x v="4"/>
    <s v="Chris Panza"/>
    <s v="K00696828"/>
    <s v="FS"/>
    <x v="0"/>
    <x v="80"/>
    <x v="24"/>
    <s v="IDC"/>
    <s v="IDC106"/>
    <x v="1"/>
    <n v="33"/>
    <n v="17"/>
    <d v="1900-01-23T23:39:08"/>
    <s v="CW"/>
    <s v="Hybrid"/>
    <s v="Open"/>
  </r>
  <r>
    <n v="202430"/>
    <n v="41230"/>
    <s v="MATH 137"/>
    <x v="18"/>
    <s v="College Algebra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3:00"/>
    <x v="22"/>
    <s v="15:20"/>
    <n v="1520"/>
    <x v="0"/>
    <s v="Rachid Labgaa"/>
    <s v="K00101050"/>
    <s v="AD"/>
    <x v="0"/>
    <x v="80"/>
    <x v="24"/>
    <s v="IDC"/>
    <s v="IDC106"/>
    <x v="1"/>
    <n v="33"/>
    <n v="12"/>
    <d v="1900-02-07T12:09:21"/>
    <s v="C"/>
    <s v="Day"/>
    <s v="Open"/>
  </r>
  <r>
    <n v="202430"/>
    <n v="44755"/>
    <s v="MATH 137"/>
    <x v="18"/>
    <s v="College Algebra"/>
    <n v="5"/>
    <d v="2023-08-28T00:00:00"/>
    <d v="2023-12-16T00:00:00"/>
    <x v="0"/>
    <x v="0"/>
    <s v="TR"/>
    <m/>
    <s v="T"/>
    <m/>
    <s v="R"/>
    <m/>
    <m/>
    <m/>
    <d v="1899-12-30T02:10:00"/>
    <d v="1899-12-30T04:23:23"/>
    <s v="12:45"/>
    <x v="11"/>
    <s v="14:55"/>
    <n v="1455"/>
    <x v="0"/>
    <s v="Chris Panza"/>
    <s v="K00696828"/>
    <s v="FS"/>
    <x v="0"/>
    <x v="80"/>
    <x v="24"/>
    <s v="IDC"/>
    <s v="IDC106"/>
    <x v="1"/>
    <n v="33"/>
    <n v="17"/>
    <d v="1900-02-19T23:16:35"/>
    <s v="C"/>
    <s v="Day"/>
    <s v="Open"/>
  </r>
  <r>
    <n v="202430"/>
    <n v="44776"/>
    <s v="MATH 137"/>
    <x v="18"/>
    <s v="College Algebra"/>
    <n v="5"/>
    <d v="2023-09-25T00:00:00"/>
    <d v="2023-12-16T00:00:00"/>
    <x v="9"/>
    <x v="0"/>
    <s v="MW"/>
    <s v="M"/>
    <m/>
    <s v="W"/>
    <m/>
    <m/>
    <m/>
    <m/>
    <d v="1899-12-30T03:25:00"/>
    <d v="1899-12-30T05:15:56"/>
    <s v="9:20"/>
    <x v="68"/>
    <s v="12:45"/>
    <n v="1245"/>
    <x v="0"/>
    <s v="Rachid Labgaa"/>
    <s v="K00101050"/>
    <s v="AD"/>
    <x v="0"/>
    <x v="80"/>
    <x v="24"/>
    <s v="IDC"/>
    <s v="IDC106"/>
    <x v="1"/>
    <n v="33"/>
    <n v="17"/>
    <d v="1900-02-15T10:06:10"/>
    <s v="C"/>
    <s v="Day"/>
    <s v="Open"/>
  </r>
  <r>
    <n v="202430"/>
    <n v="31155"/>
    <s v="MATH 130"/>
    <x v="18"/>
    <s v="Calculus-Biol Social Sci&amp;Bus 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0:30"/>
    <x v="8"/>
    <s v="12:50"/>
    <n v="1250"/>
    <x v="0"/>
    <s v="Ignacio Alarcon"/>
    <s v="K00100271"/>
    <s v="FS"/>
    <x v="0"/>
    <x v="81"/>
    <x v="24"/>
    <s v="IDC"/>
    <s v="IDC107"/>
    <x v="1"/>
    <n v="33"/>
    <n v="17"/>
    <d v="1900-02-23T23:13:15"/>
    <s v="C"/>
    <s v="Day"/>
    <s v="Open"/>
  </r>
  <r>
    <n v="202430"/>
    <n v="36442"/>
    <s v="MATH 137"/>
    <x v="18"/>
    <s v="College Algebra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8:00"/>
    <x v="3"/>
    <s v="10:20"/>
    <n v="1020"/>
    <x v="0"/>
    <s v="Daniel Giles-Bullicer"/>
    <s v="K00772054"/>
    <s v="FS"/>
    <x v="0"/>
    <x v="81"/>
    <x v="24"/>
    <s v="IDC"/>
    <s v="IDC107"/>
    <x v="1"/>
    <n v="33"/>
    <n v="31"/>
    <d v="1900-04-11T01:24:09"/>
    <s v="C"/>
    <s v="Day"/>
    <s v="Open"/>
  </r>
  <r>
    <n v="202430"/>
    <n v="36444"/>
    <s v="MATH 210"/>
    <x v="18"/>
    <s v="Linear Algebra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8:00"/>
    <x v="3"/>
    <s v="10:05"/>
    <n v="1005"/>
    <x v="0"/>
    <s v="Ignacio Alarcon"/>
    <s v="K00100271"/>
    <s v="FS"/>
    <x v="0"/>
    <x v="81"/>
    <x v="24"/>
    <s v="IDC"/>
    <s v="IDC107"/>
    <x v="1"/>
    <n v="33"/>
    <n v="29"/>
    <d v="1900-03-25T05:52:19"/>
    <s v="C"/>
    <s v="Evening"/>
    <s v="Open"/>
  </r>
  <r>
    <n v="202430"/>
    <n v="36477"/>
    <s v="MATH 117"/>
    <x v="18"/>
    <s v="Elementary Statistics"/>
    <n v="4"/>
    <d v="2023-08-28T00:00:00"/>
    <d v="2023-12-16T00:00:00"/>
    <x v="0"/>
    <x v="0"/>
    <s v="T"/>
    <m/>
    <s v="T"/>
    <m/>
    <m/>
    <m/>
    <m/>
    <m/>
    <d v="1899-12-30T01:00:00"/>
    <d v="1899-12-30T01:00:47"/>
    <s v="11:30"/>
    <x v="69"/>
    <s v="12:30"/>
    <n v="1230"/>
    <x v="4"/>
    <s v="Yen Kuang Chou"/>
    <s v="K00632503"/>
    <s v="FS"/>
    <x v="0"/>
    <x v="81"/>
    <x v="24"/>
    <s v="IDC"/>
    <s v="IDC107"/>
    <x v="1"/>
    <n v="33"/>
    <n v="28"/>
    <d v="1900-01-18T18:04:41"/>
    <s v="CW"/>
    <s v="Hybrid"/>
    <s v="Open"/>
  </r>
  <r>
    <n v="202430"/>
    <n v="36619"/>
    <s v="MATH 117"/>
    <x v="18"/>
    <s v="Elementary Statistics"/>
    <n v="4"/>
    <d v="2023-08-28T00:00:00"/>
    <d v="2023-12-16T00:00:00"/>
    <x v="0"/>
    <x v="0"/>
    <s v="T"/>
    <m/>
    <s v="T"/>
    <m/>
    <m/>
    <m/>
    <m/>
    <m/>
    <d v="1899-12-30T01:00:00"/>
    <d v="1899-12-30T01:00:47"/>
    <s v="13:00"/>
    <x v="22"/>
    <s v="14:00"/>
    <n v="1400"/>
    <x v="4"/>
    <s v="Yen Kuang Chou"/>
    <s v="K00632503"/>
    <s v="FS"/>
    <x v="0"/>
    <x v="81"/>
    <x v="24"/>
    <s v="IDC"/>
    <s v="IDC107"/>
    <x v="1"/>
    <n v="33"/>
    <n v="27"/>
    <d v="1900-01-18T01:08:48"/>
    <s v="CW"/>
    <s v="Hybrid"/>
    <s v="Open"/>
  </r>
  <r>
    <n v="202430"/>
    <n v="40649"/>
    <s v="MATH 137"/>
    <x v="18"/>
    <s v="College Algebra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3:00"/>
    <x v="22"/>
    <s v="15:20"/>
    <n v="1520"/>
    <x v="0"/>
    <s v="Veronica Johnson"/>
    <s v="K00350957"/>
    <s v="AD"/>
    <x v="0"/>
    <x v="81"/>
    <x v="24"/>
    <s v="IDC"/>
    <s v="IDC107"/>
    <x v="1"/>
    <n v="33"/>
    <n v="30"/>
    <d v="1900-04-07T18:23:23"/>
    <s v="C"/>
    <s v="Day"/>
    <s v="Open"/>
  </r>
  <r>
    <n v="202430"/>
    <n v="40659"/>
    <s v="MATH 117"/>
    <x v="18"/>
    <s v="Elementary Statistics"/>
    <n v="4"/>
    <d v="2023-11-30T00:00:00"/>
    <d v="2023-11-30T00:00:00"/>
    <x v="3"/>
    <x v="0"/>
    <s v="R"/>
    <m/>
    <m/>
    <m/>
    <s v="R"/>
    <m/>
    <m/>
    <m/>
    <d v="1899-12-30T01:20:00"/>
    <d v="1899-12-30T00:04:51"/>
    <s v="11:30"/>
    <x v="69"/>
    <s v="12:50"/>
    <n v="1250"/>
    <x v="4"/>
    <s v="Yen Kuang Chou"/>
    <s v="K00632503"/>
    <s v="FS"/>
    <x v="0"/>
    <x v="81"/>
    <x v="24"/>
    <s v="IDC"/>
    <s v="IDC107"/>
    <x v="1"/>
    <n v="33"/>
    <n v="19"/>
    <d v="1899-12-30T01:32:07"/>
    <s v="CW"/>
    <s v="Hybrid"/>
    <s v="Open"/>
  </r>
  <r>
    <n v="202430"/>
    <n v="40904"/>
    <s v="MATH 117"/>
    <x v="18"/>
    <s v="Elementary Statistics"/>
    <n v="4"/>
    <d v="2023-11-30T00:00:00"/>
    <d v="2023-11-30T00:00:00"/>
    <x v="3"/>
    <x v="0"/>
    <s v="R"/>
    <m/>
    <m/>
    <m/>
    <s v="R"/>
    <m/>
    <m/>
    <m/>
    <d v="1899-12-30T01:20:00"/>
    <d v="1899-12-30T00:04:51"/>
    <s v="14:10"/>
    <x v="70"/>
    <s v="15:30"/>
    <n v="1530"/>
    <x v="4"/>
    <s v="Yen Kuang Chou"/>
    <s v="K00632503"/>
    <s v="FS"/>
    <x v="0"/>
    <x v="81"/>
    <x v="24"/>
    <s v="IDC"/>
    <s v="IDC107"/>
    <x v="1"/>
    <n v="33"/>
    <n v="19"/>
    <d v="1899-12-30T01:32:07"/>
    <s v="CW"/>
    <s v="Hybrid"/>
    <s v="Open"/>
  </r>
  <r>
    <n v="202430"/>
    <n v="43559"/>
    <s v="MATH 137"/>
    <x v="18"/>
    <s v="College Algebra"/>
    <n v="5"/>
    <d v="2023-08-28T00:00:00"/>
    <d v="2023-12-16T00:00:00"/>
    <x v="0"/>
    <x v="0"/>
    <s v="R"/>
    <m/>
    <m/>
    <m/>
    <s v="R"/>
    <m/>
    <m/>
    <m/>
    <d v="1899-12-30T01:00:00"/>
    <d v="1899-12-30T01:00:47"/>
    <s v="13:00"/>
    <x v="22"/>
    <s v="14:00"/>
    <n v="1400"/>
    <x v="4"/>
    <s v="Yen Kuang Chou"/>
    <s v="K00632503"/>
    <s v="FS"/>
    <x v="0"/>
    <x v="81"/>
    <x v="24"/>
    <s v="IDC"/>
    <s v="IDC107"/>
    <x v="1"/>
    <n v="33"/>
    <n v="21"/>
    <d v="1900-01-13T19:33:30"/>
    <s v="CW"/>
    <s v="Hybrid"/>
    <s v="Open"/>
  </r>
  <r>
    <n v="202430"/>
    <n v="43913"/>
    <s v="MATH 160"/>
    <x v="18"/>
    <s v="Calculus w/Analytic Geomtry II"/>
    <n v="5"/>
    <d v="2023-08-28T00:00:00"/>
    <d v="2023-12-16T00:00:00"/>
    <x v="0"/>
    <x v="0"/>
    <s v="T"/>
    <m/>
    <s v="T"/>
    <m/>
    <m/>
    <m/>
    <m/>
    <m/>
    <d v="1899-12-30T01:00:00"/>
    <d v="1899-12-30T01:00:47"/>
    <s v="15:30"/>
    <x v="60"/>
    <s v="16:30"/>
    <n v="1630"/>
    <x v="4"/>
    <s v="Yen Kuang Chou"/>
    <s v="K00632503"/>
    <s v="FS"/>
    <x v="0"/>
    <x v="81"/>
    <x v="24"/>
    <s v="IDC"/>
    <s v="IDC107"/>
    <x v="1"/>
    <n v="33"/>
    <n v="23"/>
    <d v="1900-01-15T05:25:16"/>
    <s v="CW"/>
    <s v="Hybrid"/>
    <s v="Open"/>
  </r>
  <r>
    <n v="202430"/>
    <n v="43805"/>
    <s v="CS 118"/>
    <x v="18"/>
    <s v="Data Science for All"/>
    <n v="4"/>
    <d v="2023-08-28T00:00:00"/>
    <d v="2023-12-16T00:00:00"/>
    <x v="0"/>
    <x v="0"/>
    <s v="M"/>
    <s v="M"/>
    <m/>
    <m/>
    <m/>
    <m/>
    <m/>
    <m/>
    <d v="1899-12-30T03:00:00"/>
    <d v="1899-12-30T03:02:20"/>
    <s v="13:00"/>
    <x v="22"/>
    <s v="16:00"/>
    <n v="1600"/>
    <x v="4"/>
    <s v="Andrea Cullinen"/>
    <s v="K00874272"/>
    <s v="NP"/>
    <x v="0"/>
    <x v="82"/>
    <x v="24"/>
    <s v="IDC"/>
    <s v="IDC109"/>
    <x v="3"/>
    <n v="24"/>
    <n v="8"/>
    <d v="1900-01-15T22:21:09"/>
    <s v="CW"/>
    <s v="Hybrid"/>
    <s v="Open"/>
  </r>
  <r>
    <n v="202430"/>
    <n v="43806"/>
    <s v="MATH 118"/>
    <x v="18"/>
    <s v=" Data Science for All"/>
    <n v="4"/>
    <d v="2023-08-28T00:00:00"/>
    <d v="2023-12-16T00:00:00"/>
    <x v="0"/>
    <x v="1"/>
    <s v="M"/>
    <s v="M"/>
    <m/>
    <m/>
    <m/>
    <m/>
    <m/>
    <m/>
    <d v="1899-12-30T03:00:00"/>
    <d v="1899-12-30T03:02:20"/>
    <s v="13:00"/>
    <x v="22"/>
    <s v="16:00"/>
    <n v="1600"/>
    <x v="4"/>
    <s v="Andrea Cullinen"/>
    <s v="K00874272"/>
    <s v="FS"/>
    <x v="0"/>
    <x v="82"/>
    <x v="24"/>
    <s v="IDC"/>
    <s v="IDC109"/>
    <x v="3"/>
    <n v="24"/>
    <n v="7"/>
    <d v="1900-01-13T19:33:30"/>
    <s v="CW"/>
    <s v="Hybrid"/>
    <s v="Open"/>
  </r>
  <r>
    <n v="202430"/>
    <n v="40077"/>
    <s v="MATH 117"/>
    <x v="18"/>
    <s v="Elementary Statistics"/>
    <n v="4"/>
    <d v="2023-08-28T00:00:00"/>
    <d v="2023-12-16T00:00:00"/>
    <x v="0"/>
    <x v="0"/>
    <s v="R"/>
    <m/>
    <m/>
    <m/>
    <s v="R"/>
    <m/>
    <m/>
    <m/>
    <d v="1899-12-30T02:05:00"/>
    <d v="1899-12-30T02:06:37"/>
    <s v="12:45"/>
    <x v="11"/>
    <s v="14:50"/>
    <n v="1450"/>
    <x v="4"/>
    <s v="Pam Guenther"/>
    <s v="K00100376"/>
    <s v="FS"/>
    <x v="0"/>
    <x v="83"/>
    <x v="24"/>
    <s v="IDC"/>
    <s v="IDC111"/>
    <x v="1"/>
    <n v="33"/>
    <n v="27"/>
    <d v="1900-02-07T16:23:19"/>
    <s v="CW"/>
    <s v="Hybrid"/>
    <s v="Open"/>
  </r>
  <r>
    <n v="202430"/>
    <n v="41237"/>
    <s v="MATH 137"/>
    <x v="18"/>
    <s v="College Algebra"/>
    <n v="5"/>
    <d v="2023-08-28T00:00:00"/>
    <d v="2023-12-16T00:00:00"/>
    <x v="0"/>
    <x v="0"/>
    <s v="T"/>
    <m/>
    <s v="T"/>
    <m/>
    <m/>
    <m/>
    <m/>
    <m/>
    <d v="1899-12-30T02:20:00"/>
    <d v="1899-12-30T02:21:49"/>
    <s v="10:30"/>
    <x v="8"/>
    <s v="12:50"/>
    <n v="1250"/>
    <x v="4"/>
    <s v="Pam Guenther"/>
    <s v="K00100376"/>
    <s v="FS"/>
    <x v="0"/>
    <x v="83"/>
    <x v="24"/>
    <s v="IDC"/>
    <s v="IDC111"/>
    <x v="1"/>
    <n v="33"/>
    <n v="26"/>
    <d v="1900-02-10T19:10:08"/>
    <s v="CW"/>
    <s v="Hybrid"/>
    <s v="Open"/>
  </r>
  <r>
    <n v="202430"/>
    <n v="43556"/>
    <s v="MATH 137"/>
    <x v="18"/>
    <s v="College Algebra"/>
    <n v="5"/>
    <d v="2023-08-28T00:00:00"/>
    <d v="2023-12-16T00:00:00"/>
    <x v="0"/>
    <x v="0"/>
    <s v="T"/>
    <m/>
    <s v="T"/>
    <m/>
    <m/>
    <m/>
    <m/>
    <m/>
    <d v="1899-12-30T02:20:00"/>
    <d v="1899-12-30T02:21:49"/>
    <s v="13:00"/>
    <x v="22"/>
    <s v="15:20"/>
    <n v="1520"/>
    <x v="4"/>
    <s v="Pam Guenther"/>
    <s v="K00100376"/>
    <s v="FS"/>
    <x v="0"/>
    <x v="83"/>
    <x v="24"/>
    <s v="IDC"/>
    <s v="IDC111"/>
    <x v="1"/>
    <n v="33"/>
    <n v="18"/>
    <d v="1900-01-28T15:07:01"/>
    <s v="CW"/>
    <s v="Hybrid"/>
    <s v="Open"/>
  </r>
  <r>
    <n v="202430"/>
    <n v="41771"/>
    <s v="MATH 137C"/>
    <x v="18"/>
    <s v="Support for College Algebra"/>
    <n v="2"/>
    <d v="2023-08-28T00:00:00"/>
    <d v="2023-12-16T00:00:00"/>
    <x v="0"/>
    <x v="0"/>
    <s v="F"/>
    <m/>
    <m/>
    <m/>
    <m/>
    <s v="F"/>
    <m/>
    <m/>
    <d v="1899-12-30T02:00:00"/>
    <d v="1899-12-30T02:01:34"/>
    <s v="10:30"/>
    <x v="8"/>
    <s v="12:30"/>
    <n v="1230"/>
    <x v="0"/>
    <s v="Tal Avitzur"/>
    <s v="K00100216"/>
    <s v="AD"/>
    <x v="0"/>
    <x v="83"/>
    <x v="24"/>
    <s v="IDC"/>
    <s v="IDC111"/>
    <x v="1"/>
    <n v="33"/>
    <n v="10"/>
    <d v="1900-01-13T02:37:38"/>
    <s v="MC"/>
    <s v="Math Combination"/>
    <s v="Open"/>
  </r>
  <r>
    <n v="202430"/>
    <n v="43564"/>
    <s v="MATH 117"/>
    <x v="18"/>
    <s v="Elementary Statistics"/>
    <n v="4"/>
    <d v="2023-08-28T00:00:00"/>
    <d v="2023-12-16T00:00:00"/>
    <x v="0"/>
    <x v="0"/>
    <s v="R"/>
    <m/>
    <m/>
    <m/>
    <s v="R"/>
    <m/>
    <m/>
    <m/>
    <d v="1899-12-30T02:05:00"/>
    <d v="1899-12-30T02:06:37"/>
    <s v="10:30"/>
    <x v="8"/>
    <s v="12:35"/>
    <n v="1235"/>
    <x v="4"/>
    <s v="Pam Guenther"/>
    <s v="K00100376"/>
    <s v="FS"/>
    <x v="0"/>
    <x v="83"/>
    <x v="24"/>
    <s v="IDC"/>
    <s v="IDC111"/>
    <x v="1"/>
    <n v="33"/>
    <n v="24"/>
    <d v="1900-02-03T06:34:04"/>
    <s v="CW"/>
    <s v="Hybrid"/>
    <s v="Open"/>
  </r>
  <r>
    <n v="202430"/>
    <n v="44779"/>
    <s v="MATH 114"/>
    <x v="18"/>
    <s v="Math for Liberal Arts Majors"/>
    <n v="4"/>
    <d v="2023-09-11T00:00:00"/>
    <d v="2023-12-16T00:00:00"/>
    <x v="7"/>
    <x v="0"/>
    <s v="W"/>
    <m/>
    <m/>
    <s v="W"/>
    <m/>
    <m/>
    <m/>
    <m/>
    <d v="1899-12-30T02:00:00"/>
    <d v="1899-12-30T01:47:01"/>
    <s v="9:35"/>
    <x v="12"/>
    <s v="11:35"/>
    <n v="1135"/>
    <x v="4"/>
    <s v="David Gilbert"/>
    <s v="K00100945"/>
    <s v="FS"/>
    <x v="0"/>
    <x v="83"/>
    <x v="24"/>
    <s v="IDC"/>
    <s v="IDC111"/>
    <x v="1"/>
    <n v="33"/>
    <n v="19"/>
    <d v="1900-01-19T18:37:46"/>
    <s v="CW"/>
    <s v="Hybrid"/>
    <s v="Open"/>
  </r>
  <r>
    <n v="202430"/>
    <n v="44780"/>
    <s v="MATH 114"/>
    <x v="18"/>
    <s v="Math for Liberal Arts Majors"/>
    <n v="4"/>
    <d v="2023-09-11T00:00:00"/>
    <d v="2023-12-16T00:00:00"/>
    <x v="7"/>
    <x v="0"/>
    <s v="W"/>
    <m/>
    <m/>
    <s v="W"/>
    <m/>
    <m/>
    <m/>
    <m/>
    <d v="1899-12-30T02:00:00"/>
    <d v="1899-12-30T01:47:01"/>
    <s v="12:10"/>
    <x v="71"/>
    <s v="14:10"/>
    <n v="1410"/>
    <x v="4"/>
    <s v="David Gilbert"/>
    <s v="K00100945"/>
    <s v="FS"/>
    <x v="0"/>
    <x v="83"/>
    <x v="24"/>
    <s v="IDC"/>
    <s v="IDC111"/>
    <x v="1"/>
    <n v="33"/>
    <n v="21"/>
    <d v="1900-01-21T23:07:01"/>
    <s v="CW"/>
    <s v="Hybrid"/>
    <s v="Open"/>
  </r>
  <r>
    <n v="202430"/>
    <n v="31153"/>
    <s v="MATH 130"/>
    <x v="18"/>
    <s v="Calculus-Biol Social Sci&amp;Bus 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8:00"/>
    <x v="3"/>
    <s v="10:20"/>
    <n v="1020"/>
    <x v="0"/>
    <s v="Peter Georgakis"/>
    <s v="K00100154"/>
    <s v="FS"/>
    <x v="0"/>
    <x v="84"/>
    <x v="24"/>
    <s v="IDC"/>
    <s v="IDC206"/>
    <x v="1"/>
    <n v="33"/>
    <n v="28"/>
    <d v="1900-04-01T04:21:49"/>
    <s v="C"/>
    <s v="Day"/>
    <s v="Open"/>
  </r>
  <r>
    <n v="202430"/>
    <n v="34434"/>
    <s v="MATH 117"/>
    <x v="18"/>
    <s v="Elementary Statistics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5:00"/>
    <x v="5"/>
    <s v="17:05"/>
    <n v="1705"/>
    <x v="0"/>
    <s v="Hoda Kerissa"/>
    <s v="K00810648"/>
    <s v="AD"/>
    <x v="0"/>
    <x v="84"/>
    <x v="24"/>
    <s v="IDC"/>
    <s v="IDC206"/>
    <x v="1"/>
    <n v="33"/>
    <n v="36"/>
    <d v="1900-04-14T19:42:11"/>
    <s v="C"/>
    <s v="Day"/>
    <s v="Closed"/>
  </r>
  <r>
    <n v="202430"/>
    <n v="35725"/>
    <s v="MATH 117"/>
    <x v="18"/>
    <s v="Elementary Statistic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5:00"/>
    <x v="5"/>
    <s v="17:05"/>
    <n v="1705"/>
    <x v="0"/>
    <s v="Mark Pumar"/>
    <s v="K00799712"/>
    <s v="AD"/>
    <x v="0"/>
    <x v="84"/>
    <x v="24"/>
    <s v="IDC"/>
    <s v="IDC206"/>
    <x v="1"/>
    <n v="33"/>
    <n v="25"/>
    <d v="1900-03-13T11:40:58"/>
    <s v="C"/>
    <s v="Day"/>
    <s v="Open"/>
  </r>
  <r>
    <n v="202430"/>
    <n v="36180"/>
    <s v="MATH 117"/>
    <x v="18"/>
    <s v="Elementary Statistics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7:30"/>
    <x v="14"/>
    <s v="19:35"/>
    <n v="1935"/>
    <x v="0"/>
    <s v="Hoda Kerissa"/>
    <s v="K00810648"/>
    <s v="AD"/>
    <x v="0"/>
    <x v="84"/>
    <x v="24"/>
    <s v="IDC"/>
    <s v="IDC206"/>
    <x v="1"/>
    <n v="33"/>
    <n v="29"/>
    <d v="1900-03-25T05:52:19"/>
    <s v="C"/>
    <s v="Day"/>
    <s v="Open"/>
  </r>
  <r>
    <n v="202430"/>
    <n v="36475"/>
    <s v="MATH 117"/>
    <x v="18"/>
    <s v="Elementary Statistic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7:30"/>
    <x v="14"/>
    <s v="19:35"/>
    <n v="1935"/>
    <x v="0"/>
    <s v="Chinh Tran"/>
    <s v="K00639530"/>
    <s v="AD"/>
    <x v="0"/>
    <x v="84"/>
    <x v="24"/>
    <s v="IDC"/>
    <s v="IDC206"/>
    <x v="1"/>
    <n v="33"/>
    <n v="24"/>
    <d v="1900-03-10T13:08:08"/>
    <s v="C"/>
    <s v="Day"/>
    <s v="Open"/>
  </r>
  <r>
    <n v="202430"/>
    <n v="36441"/>
    <s v="MATH 114"/>
    <x v="18"/>
    <s v="Math for Liberal Arts Majors"/>
    <n v="4"/>
    <d v="2023-08-28T00:00:00"/>
    <d v="2023-12-16T00:00:00"/>
    <x v="0"/>
    <x v="0"/>
    <s v="W"/>
    <m/>
    <m/>
    <s v="W"/>
    <m/>
    <m/>
    <m/>
    <m/>
    <d v="1899-12-30T01:10:00"/>
    <d v="1899-12-30T01:10:55"/>
    <s v="8:00"/>
    <x v="3"/>
    <s v="9:10"/>
    <n v="910"/>
    <x v="4"/>
    <s v="Peter Georgakis"/>
    <s v="K00100154"/>
    <s v="FS"/>
    <x v="0"/>
    <x v="84"/>
    <x v="24"/>
    <s v="IDC"/>
    <s v="IDC206"/>
    <x v="1"/>
    <n v="33"/>
    <n v="21"/>
    <d v="1900-01-16T06:49:05"/>
    <s v="CW"/>
    <s v="Hybrid"/>
    <s v="Open"/>
  </r>
  <r>
    <n v="202430"/>
    <n v="42574"/>
    <s v="MATH 114"/>
    <x v="18"/>
    <s v="Math for Liberal Arts Majors"/>
    <n v="4"/>
    <d v="2023-08-28T00:00:00"/>
    <d v="2023-12-16T00:00:00"/>
    <x v="0"/>
    <x v="0"/>
    <s v="W"/>
    <m/>
    <m/>
    <s v="W"/>
    <m/>
    <m/>
    <m/>
    <m/>
    <d v="1899-12-30T01:10:00"/>
    <d v="1899-12-30T01:10:55"/>
    <s v="9:35"/>
    <x v="12"/>
    <s v="10:45"/>
    <n v="1045"/>
    <x v="4"/>
    <s v="Peter Georgakis"/>
    <s v="K00100154"/>
    <s v="FS"/>
    <x v="0"/>
    <x v="84"/>
    <x v="24"/>
    <s v="IDC"/>
    <s v="IDC206"/>
    <x v="1"/>
    <n v="33"/>
    <n v="27"/>
    <d v="1900-01-21T05:20:16"/>
    <s v="CW"/>
    <s v="Hybrid"/>
    <s v="Open"/>
  </r>
  <r>
    <n v="202430"/>
    <n v="42576"/>
    <s v="MATH 114"/>
    <x v="18"/>
    <s v="Math for Liberal Arts Majors"/>
    <n v="4"/>
    <d v="2023-08-28T00:00:00"/>
    <d v="2023-12-16T00:00:00"/>
    <x v="0"/>
    <x v="0"/>
    <s v="W"/>
    <m/>
    <m/>
    <s v="W"/>
    <m/>
    <m/>
    <m/>
    <m/>
    <d v="1899-12-30T01:10:00"/>
    <d v="1899-12-30T01:10:55"/>
    <s v="12:45"/>
    <x v="11"/>
    <s v="13:55"/>
    <n v="1355"/>
    <x v="4"/>
    <s v="Peter Georgakis"/>
    <s v="K00100154"/>
    <s v="FS"/>
    <x v="0"/>
    <x v="84"/>
    <x v="24"/>
    <s v="IDC"/>
    <s v="IDC206"/>
    <x v="1"/>
    <n v="33"/>
    <n v="26"/>
    <d v="1900-01-20T09:35:04"/>
    <s v="CW"/>
    <s v="Hybrid"/>
    <s v="Open"/>
  </r>
  <r>
    <n v="202430"/>
    <n v="41190"/>
    <s v="MATH 130"/>
    <x v="18"/>
    <s v="Calculus-Biol Social Sci&amp;Bus 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0:30"/>
    <x v="8"/>
    <s v="12:50"/>
    <n v="1250"/>
    <x v="0"/>
    <s v="Peter Georgakis"/>
    <s v="K00100154"/>
    <s v="FS"/>
    <x v="0"/>
    <x v="84"/>
    <x v="24"/>
    <s v="IDC"/>
    <s v="IDC206"/>
    <x v="1"/>
    <n v="33"/>
    <n v="30"/>
    <d v="1900-04-07T18:23:23"/>
    <s v="C"/>
    <s v="Day"/>
    <s v="Open"/>
  </r>
  <r>
    <n v="202430"/>
    <n v="44573"/>
    <s v="MATH 149"/>
    <x v="18"/>
    <s v="Precalculus for STEM Majors"/>
    <n v="6"/>
    <d v="2023-08-28T00:00:00"/>
    <d v="2023-12-16T00:00:00"/>
    <x v="0"/>
    <x v="0"/>
    <s v="MTWR"/>
    <s v="M"/>
    <s v="T"/>
    <s v="W"/>
    <s v="R"/>
    <m/>
    <m/>
    <m/>
    <d v="1899-12-30T01:20:00"/>
    <d v="1899-12-30T05:24:09"/>
    <s v="9:40"/>
    <x v="52"/>
    <s v="11:00"/>
    <n v="1100"/>
    <x v="0"/>
    <s v="Jared Hersh"/>
    <s v="K00344933"/>
    <s v="FS"/>
    <x v="0"/>
    <x v="85"/>
    <x v="24"/>
    <s v="IDC"/>
    <s v="IDC207"/>
    <x v="1"/>
    <n v="33"/>
    <n v="30"/>
    <d v="1900-04-21T21:01:00"/>
    <s v="C"/>
    <s v="Day"/>
    <s v="Open"/>
  </r>
  <r>
    <n v="202430"/>
    <n v="44632"/>
    <s v="MATH 150"/>
    <x v="18"/>
    <s v="Calculus w/ Analytc Geometry 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1:10"/>
    <x v="10"/>
    <s v="13:30"/>
    <n v="1330"/>
    <x v="0"/>
    <s v="Jared Hersh"/>
    <s v="K00344933"/>
    <s v="FS"/>
    <x v="0"/>
    <x v="85"/>
    <x v="24"/>
    <s v="IDC"/>
    <s v="IDC207"/>
    <x v="1"/>
    <n v="33"/>
    <n v="26"/>
    <d v="1900-03-25T14:20:16"/>
    <s v="C"/>
    <s v="Day"/>
    <s v="Open"/>
  </r>
  <r>
    <n v="202430"/>
    <n v="31138"/>
    <s v="MATH 117"/>
    <x v="18"/>
    <s v="Elementary Statistic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8:00"/>
    <x v="3"/>
    <s v="10:05"/>
    <n v="1005"/>
    <x v="0"/>
    <s v="Matt Porter"/>
    <s v="K00640282"/>
    <s v="AD"/>
    <x v="0"/>
    <x v="86"/>
    <x v="24"/>
    <s v="IDC"/>
    <s v="IDC209"/>
    <x v="1"/>
    <n v="33"/>
    <n v="36"/>
    <d v="1900-04-14T19:42:11"/>
    <s v="C"/>
    <s v="Day"/>
    <s v="Closed"/>
  </r>
  <r>
    <n v="202430"/>
    <n v="33923"/>
    <s v="MATH 117"/>
    <x v="18"/>
    <s v="Elementary Statistic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Matt Porter"/>
    <s v="K00640282"/>
    <s v="AD"/>
    <x v="0"/>
    <x v="86"/>
    <x v="24"/>
    <s v="IDC"/>
    <s v="IDC209"/>
    <x v="1"/>
    <n v="33"/>
    <n v="36"/>
    <d v="1900-04-14T19:42:11"/>
    <s v="C"/>
    <s v="Day"/>
    <s v="Closed"/>
  </r>
  <r>
    <n v="202430"/>
    <n v="38990"/>
    <s v="MATH 138"/>
    <x v="18"/>
    <s v="Precal - College Alg/Tri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Chris Panza"/>
    <s v="K00696828"/>
    <s v="FS"/>
    <x v="0"/>
    <x v="86"/>
    <x v="24"/>
    <s v="IDC"/>
    <s v="IDC209"/>
    <x v="1"/>
    <n v="33"/>
    <n v="19"/>
    <d v="1900-02-23T20:23:56"/>
    <s v="C"/>
    <s v="Day"/>
    <s v="Open"/>
  </r>
  <r>
    <n v="202430"/>
    <n v="41232"/>
    <s v="MATH 137"/>
    <x v="18"/>
    <s v="College Algebra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3:00"/>
    <x v="22"/>
    <s v="15:20"/>
    <n v="1520"/>
    <x v="0"/>
    <s v="Daniel Giles-Bullicer"/>
    <s v="K00772054"/>
    <s v="FS"/>
    <x v="0"/>
    <x v="86"/>
    <x v="24"/>
    <s v="IDC"/>
    <s v="IDC209"/>
    <x v="1"/>
    <n v="33"/>
    <n v="30"/>
    <d v="1900-04-07T18:23:23"/>
    <s v="C"/>
    <s v="Day"/>
    <s v="Open"/>
  </r>
  <r>
    <n v="202430"/>
    <n v="44516"/>
    <s v="MATH 220"/>
    <x v="18"/>
    <s v="Differential Equations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2:45"/>
    <x v="11"/>
    <s v="14:50"/>
    <n v="1450"/>
    <x v="0"/>
    <s v="Jamie Campbell"/>
    <s v="K00344932"/>
    <s v="FS"/>
    <x v="0"/>
    <x v="86"/>
    <x v="24"/>
    <s v="IDC"/>
    <s v="IDC209"/>
    <x v="1"/>
    <n v="33"/>
    <n v="19"/>
    <d v="1900-02-23T20:23:56"/>
    <s v="C"/>
    <s v="Day"/>
    <s v="Open"/>
  </r>
  <r>
    <n v="202430"/>
    <n v="35292"/>
    <s v="MATH 150"/>
    <x v="18"/>
    <s v="Calculus w/ Analytc Geometry 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8:00"/>
    <x v="3"/>
    <s v="10:20"/>
    <n v="1020"/>
    <x v="0"/>
    <s v="Jason Miner"/>
    <s v="K00100592"/>
    <s v="FS"/>
    <x v="0"/>
    <x v="87"/>
    <x v="24"/>
    <s v="IDC"/>
    <s v="IDC211"/>
    <x v="1"/>
    <n v="33"/>
    <n v="29"/>
    <d v="1900-04-04T11:22:36"/>
    <s v="C"/>
    <s v="Day"/>
    <s v="Open"/>
  </r>
  <r>
    <n v="202430"/>
    <n v="35765"/>
    <s v="MATH 150"/>
    <x v="18"/>
    <s v="Calculus w/ Analytc Geometry 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0:30"/>
    <x v="8"/>
    <s v="12:50"/>
    <n v="1250"/>
    <x v="0"/>
    <s v="Jason Miner"/>
    <s v="K00100592"/>
    <s v="FS"/>
    <x v="0"/>
    <x v="87"/>
    <x v="24"/>
    <s v="IDC"/>
    <s v="IDC211"/>
    <x v="1"/>
    <n v="33"/>
    <n v="31"/>
    <d v="1900-04-11T01:24:09"/>
    <s v="C"/>
    <s v="Day"/>
    <s v="Open"/>
  </r>
  <r>
    <n v="202430"/>
    <n v="36002"/>
    <s v="MATH 114"/>
    <x v="18"/>
    <s v="Math for Liberal Arts Major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3:00"/>
    <x v="22"/>
    <s v="15:05"/>
    <n v="1505"/>
    <x v="0"/>
    <s v="Anna Tivy"/>
    <s v="K00697218"/>
    <s v="AD"/>
    <x v="0"/>
    <x v="87"/>
    <x v="24"/>
    <s v="IDC"/>
    <s v="IDC211"/>
    <x v="1"/>
    <n v="33"/>
    <n v="28"/>
    <d v="1900-03-22T07:19:29"/>
    <s v="C"/>
    <s v="Day"/>
    <s v="Open"/>
  </r>
  <r>
    <n v="202430"/>
    <n v="36003"/>
    <s v="MATH 114"/>
    <x v="18"/>
    <s v="Math for Liberal Arts Major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5:30"/>
    <x v="60"/>
    <s v="17:35"/>
    <n v="1735"/>
    <x v="0"/>
    <s v="Anna Tivy"/>
    <s v="K00697218"/>
    <s v="AD"/>
    <x v="0"/>
    <x v="87"/>
    <x v="24"/>
    <s v="IDC"/>
    <s v="IDC211"/>
    <x v="1"/>
    <n v="33"/>
    <n v="26"/>
    <d v="1900-03-16T10:13:48"/>
    <s v="C"/>
    <s v="Day"/>
    <s v="Open"/>
  </r>
  <r>
    <n v="202430"/>
    <n v="38412"/>
    <s v="MATH 117"/>
    <x v="18"/>
    <s v="Elementary Statistics"/>
    <n v="4"/>
    <d v="2023-08-28T00:00:00"/>
    <d v="2023-12-16T00:00:00"/>
    <x v="0"/>
    <x v="0"/>
    <s v="W"/>
    <m/>
    <m/>
    <s v="W"/>
    <m/>
    <m/>
    <m/>
    <m/>
    <d v="1899-12-30T02:05:00"/>
    <d v="1899-12-30T02:06:37"/>
    <s v="10:30"/>
    <x v="8"/>
    <s v="12:35"/>
    <n v="1235"/>
    <x v="4"/>
    <s v="Andrea Cullinen"/>
    <s v="K00874272"/>
    <s v="FS"/>
    <x v="0"/>
    <x v="87"/>
    <x v="24"/>
    <s v="IDC"/>
    <s v="IDC211"/>
    <x v="1"/>
    <n v="30"/>
    <n v="26"/>
    <d v="1900-02-06T05:06:54"/>
    <s v="CW"/>
    <s v="Hybrid"/>
    <s v="Open"/>
  </r>
  <r>
    <n v="202430"/>
    <n v="42143"/>
    <s v="MATH 117"/>
    <x v="18"/>
    <s v="Elementary Statistics"/>
    <n v="4"/>
    <d v="2023-08-28T00:00:00"/>
    <d v="2023-12-16T00:00:00"/>
    <x v="0"/>
    <x v="0"/>
    <s v="W"/>
    <m/>
    <m/>
    <s v="W"/>
    <m/>
    <m/>
    <m/>
    <m/>
    <d v="1899-12-30T02:05:00"/>
    <d v="1899-12-30T02:06:37"/>
    <s v="12:45"/>
    <x v="11"/>
    <s v="14:50"/>
    <n v="1450"/>
    <x v="4"/>
    <s v="Andrea Cullinen"/>
    <s v="K00874272"/>
    <s v="FS"/>
    <x v="0"/>
    <x v="87"/>
    <x v="24"/>
    <s v="IDC"/>
    <s v="IDC211"/>
    <x v="1"/>
    <n v="33"/>
    <n v="30"/>
    <d v="1900-02-12T02:12:35"/>
    <s v="CW"/>
    <s v="Hybrid"/>
    <s v="Open"/>
  </r>
  <r>
    <n v="202430"/>
    <n v="44571"/>
    <s v="MATH 117A"/>
    <x v="18"/>
    <s v="Elementary Statistics A"/>
    <n v="2"/>
    <d v="2023-08-28T00:00:00"/>
    <d v="2023-12-16T00:00:00"/>
    <x v="0"/>
    <x v="0"/>
    <s v="M"/>
    <s v="M"/>
    <m/>
    <m/>
    <m/>
    <m/>
    <m/>
    <m/>
    <d v="1899-12-30T02:05:00"/>
    <d v="1899-12-30T02:06:37"/>
    <s v="10:30"/>
    <x v="8"/>
    <s v="12:35"/>
    <n v="1235"/>
    <x v="0"/>
    <s v="Andrea Cullinen"/>
    <s v="K00874272"/>
    <s v="FS"/>
    <x v="0"/>
    <x v="87"/>
    <x v="24"/>
    <s v="IDC"/>
    <s v="IDC211"/>
    <x v="1"/>
    <n v="30"/>
    <n v="27"/>
    <d v="1900-02-07T16:23:19"/>
    <s v="C"/>
    <s v="Day"/>
    <s v="Open"/>
  </r>
  <r>
    <n v="202430"/>
    <n v="35560"/>
    <s v="MATH 200"/>
    <x v="18"/>
    <s v="Multivariable Calculu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8:00"/>
    <x v="9"/>
    <s v="20:05"/>
    <n v="2005"/>
    <x v="0"/>
    <s v="Gabriel Pretel"/>
    <s v="K00694580"/>
    <s v="FS"/>
    <x v="0"/>
    <x v="88"/>
    <x v="24"/>
    <s v="IDC"/>
    <s v="IDC215"/>
    <x v="1"/>
    <n v="33"/>
    <n v="35"/>
    <d v="1900-04-11T21:09:21"/>
    <s v="C"/>
    <s v="Evening"/>
    <s v="Closed"/>
  </r>
  <r>
    <n v="202430"/>
    <n v="38102"/>
    <s v="MATH 137"/>
    <x v="18"/>
    <s v="College Algebra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0:30"/>
    <x v="8"/>
    <s v="12:50"/>
    <n v="1250"/>
    <x v="0"/>
    <s v="Elizabeth Chisholm"/>
    <s v="K00701115"/>
    <s v="FS"/>
    <x v="0"/>
    <x v="88"/>
    <x v="24"/>
    <s v="IDC"/>
    <s v="IDC215"/>
    <x v="1"/>
    <n v="33"/>
    <n v="36"/>
    <d v="1900-04-27T12:28:03"/>
    <s v="C"/>
    <s v="Day"/>
    <s v="Closed"/>
  </r>
  <r>
    <n v="202430"/>
    <n v="39991"/>
    <s v="MATH 137"/>
    <x v="18"/>
    <s v="College Algebra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0:30"/>
    <x v="8"/>
    <s v="12:50"/>
    <n v="1250"/>
    <x v="0"/>
    <s v="Elizabeth Chisholm"/>
    <s v="K00701115"/>
    <s v="FS"/>
    <x v="0"/>
    <x v="88"/>
    <x v="24"/>
    <s v="IDC"/>
    <s v="IDC215"/>
    <x v="1"/>
    <n v="30"/>
    <n v="34"/>
    <d v="1900-04-20T22:26:30"/>
    <s v="C"/>
    <s v="Day"/>
    <s v="Closed"/>
  </r>
  <r>
    <n v="202430"/>
    <n v="42327"/>
    <s v="MATH 150"/>
    <x v="18"/>
    <s v="Calculus w/ Analytc Geometry I"/>
    <n v="5"/>
    <d v="2023-08-28T00:00:00"/>
    <d v="2023-12-16T00:00:00"/>
    <x v="0"/>
    <x v="0"/>
    <s v="MW"/>
    <s v="M"/>
    <m/>
    <s v="W"/>
    <m/>
    <m/>
    <m/>
    <m/>
    <d v="1899-12-30T01:30:00"/>
    <d v="1899-12-30T03:02:20"/>
    <s v="13:00"/>
    <x v="22"/>
    <s v="14:30"/>
    <n v="1430"/>
    <x v="4"/>
    <s v="Elizabeth Chisholm"/>
    <s v="K00701115"/>
    <s v="FS"/>
    <x v="0"/>
    <x v="88"/>
    <x v="24"/>
    <s v="IDC"/>
    <s v="IDC215"/>
    <x v="1"/>
    <n v="33"/>
    <n v="30"/>
    <d v="1900-03-03T11:49:19"/>
    <s v="MC"/>
    <s v="Hybrid"/>
    <s v="Open"/>
  </r>
  <r>
    <n v="202430"/>
    <n v="41205"/>
    <s v="MATH 210"/>
    <x v="18"/>
    <s v="Linear Algebra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8:00"/>
    <x v="9"/>
    <s v="20:05"/>
    <n v="2005"/>
    <x v="0"/>
    <s v="Gabriel Pretel"/>
    <s v="K00694580"/>
    <s v="FS"/>
    <x v="0"/>
    <x v="88"/>
    <x v="24"/>
    <s v="IDC"/>
    <s v="IDC215"/>
    <x v="1"/>
    <n v="33"/>
    <n v="42"/>
    <d v="1900-05-02T10:59:13"/>
    <s v="C"/>
    <s v="Evening"/>
    <s v="Closed"/>
  </r>
  <r>
    <n v="202430"/>
    <n v="41233"/>
    <s v="MATH 137"/>
    <x v="18"/>
    <s v="College Algebra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5:30"/>
    <x v="60"/>
    <s v="17:50"/>
    <n v="1750"/>
    <x v="0"/>
    <s v="Christopher Ahlman"/>
    <s v="K00802397"/>
    <s v="AD"/>
    <x v="0"/>
    <x v="88"/>
    <x v="24"/>
    <s v="IDC"/>
    <s v="IDC215"/>
    <x v="1"/>
    <n v="33"/>
    <n v="24"/>
    <d v="1900-03-19T00:18:42"/>
    <s v="C"/>
    <s v="Day"/>
    <s v="Open"/>
  </r>
  <r>
    <n v="202430"/>
    <n v="44221"/>
    <s v="MATH 137"/>
    <x v="18"/>
    <s v="College Algebra"/>
    <n v="5"/>
    <d v="2023-09-25T00:00:00"/>
    <d v="2023-12-16T00:00:00"/>
    <x v="9"/>
    <x v="0"/>
    <s v="TR"/>
    <m/>
    <s v="T"/>
    <m/>
    <s v="R"/>
    <m/>
    <m/>
    <m/>
    <d v="1899-12-30T03:25:00"/>
    <d v="1899-12-30T05:15:56"/>
    <s v="13:00"/>
    <x v="22"/>
    <s v="16:25"/>
    <n v="1625"/>
    <x v="0"/>
    <s v="Mohammed Elhakimi"/>
    <s v="K00372377"/>
    <s v="AD"/>
    <x v="0"/>
    <x v="88"/>
    <x v="24"/>
    <s v="IDC"/>
    <s v="IDC215"/>
    <x v="1"/>
    <n v="33"/>
    <n v="23"/>
    <d v="1900-03-04T03:47:10"/>
    <s v="C"/>
    <s v="Day"/>
    <s v="Open"/>
  </r>
  <r>
    <n v="202430"/>
    <n v="44753"/>
    <s v="MATH 137"/>
    <x v="18"/>
    <s v="College Algebra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8:00"/>
    <x v="3"/>
    <s v="10:20"/>
    <n v="1020"/>
    <x v="0"/>
    <s v="Elizabeth Chisholm"/>
    <s v="K00701115"/>
    <s v="FS"/>
    <x v="0"/>
    <x v="88"/>
    <x v="24"/>
    <s v="IDC"/>
    <s v="IDC215"/>
    <x v="1"/>
    <n v="33"/>
    <n v="31"/>
    <d v="1900-04-11T01:24:09"/>
    <s v="C"/>
    <s v="Day"/>
    <s v="Open"/>
  </r>
  <r>
    <n v="202430"/>
    <n v="31170"/>
    <s v="MATH 160"/>
    <x v="18"/>
    <s v="Calculus w/Analytic Geomtry I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8:00"/>
    <x v="3"/>
    <s v="10:20"/>
    <n v="1020"/>
    <x v="0"/>
    <s v="Daniel Giles-Bullicer"/>
    <s v="K00772054"/>
    <s v="FS"/>
    <x v="0"/>
    <x v="89"/>
    <x v="24"/>
    <s v="IDC"/>
    <s v="IDC216"/>
    <x v="1"/>
    <n v="33"/>
    <n v="30"/>
    <d v="1900-04-07T18:23:23"/>
    <s v="C"/>
    <s v="Day"/>
    <s v="Open"/>
  </r>
  <r>
    <n v="202430"/>
    <n v="34433"/>
    <s v="MATH 117"/>
    <x v="18"/>
    <s v="Elementary Statistics"/>
    <n v="4"/>
    <d v="2023-08-28T00:00:00"/>
    <d v="2023-12-16T00:00:00"/>
    <x v="0"/>
    <x v="0"/>
    <s v="MWF"/>
    <s v="M"/>
    <m/>
    <s v="W"/>
    <m/>
    <s v="F"/>
    <m/>
    <m/>
    <d v="1899-12-30T01:20:00"/>
    <d v="1899-12-30T04:03:07"/>
    <s v="11:00"/>
    <x v="72"/>
    <s v="12:20"/>
    <n v="1220"/>
    <x v="0"/>
    <s v="Christopher Ahlman"/>
    <s v="K00802397"/>
    <s v="AD"/>
    <x v="0"/>
    <x v="89"/>
    <x v="24"/>
    <s v="IDC"/>
    <s v="IDC216"/>
    <x v="1"/>
    <n v="33"/>
    <n v="28"/>
    <d v="1900-03-19T00:18:42"/>
    <s v="C"/>
    <s v="Day"/>
    <s v="Open"/>
  </r>
  <r>
    <n v="202430"/>
    <n v="37877"/>
    <s v="MATH 210"/>
    <x v="18"/>
    <s v="Linear Algebra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8:00"/>
    <x v="3"/>
    <s v="10:05"/>
    <n v="1005"/>
    <x v="0"/>
    <s v="Ignacio Alarcon"/>
    <s v="K00100271"/>
    <s v="FS"/>
    <x v="0"/>
    <x v="89"/>
    <x v="24"/>
    <s v="IDC"/>
    <s v="IDC216"/>
    <x v="1"/>
    <n v="33"/>
    <n v="18"/>
    <d v="1900-02-20T21:51:06"/>
    <s v="C"/>
    <s v="Day"/>
    <s v="Open"/>
  </r>
  <r>
    <n v="202430"/>
    <n v="39990"/>
    <s v="MATH 150"/>
    <x v="18"/>
    <s v="Calculus w/ Analytc Geometry 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3:00"/>
    <x v="22"/>
    <s v="15:20"/>
    <n v="1520"/>
    <x v="0"/>
    <s v="Gabriel Pretel"/>
    <s v="K00694580"/>
    <s v="FS"/>
    <x v="0"/>
    <x v="89"/>
    <x v="24"/>
    <s v="IDC"/>
    <s v="IDC216"/>
    <x v="1"/>
    <n v="33"/>
    <n v="30"/>
    <d v="1900-04-07T18:23:23"/>
    <s v="C"/>
    <s v="Day"/>
    <s v="Open"/>
  </r>
  <r>
    <n v="202430"/>
    <n v="41187"/>
    <s v="MATH 130"/>
    <x v="18"/>
    <s v="Calculus-Biol Social Sci&amp;Bus 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0:30"/>
    <x v="8"/>
    <s v="12:50"/>
    <n v="1250"/>
    <x v="0"/>
    <s v="Ignacio Alarcon"/>
    <s v="K00100271"/>
    <s v="FS"/>
    <x v="0"/>
    <x v="89"/>
    <x v="24"/>
    <s v="IDC"/>
    <s v="IDC216"/>
    <x v="1"/>
    <n v="33"/>
    <n v="17"/>
    <d v="1900-02-23T23:13:15"/>
    <s v="C"/>
    <s v="Day"/>
    <s v="Open"/>
  </r>
  <r>
    <n v="202430"/>
    <n v="41231"/>
    <s v="MATH 137"/>
    <x v="18"/>
    <s v="College Algebra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3:00"/>
    <x v="22"/>
    <s v="15:20"/>
    <n v="1520"/>
    <x v="0"/>
    <s v="Sharareh Masooman"/>
    <s v="K00100421"/>
    <s v="FS"/>
    <x v="0"/>
    <x v="89"/>
    <x v="24"/>
    <s v="IDC"/>
    <s v="IDC216"/>
    <x v="1"/>
    <n v="33"/>
    <n v="18"/>
    <d v="1900-02-27T06:14:02"/>
    <s v="C"/>
    <s v="Day"/>
    <s v="Open"/>
  </r>
  <r>
    <n v="202430"/>
    <n v="41236"/>
    <s v="MATH 137"/>
    <x v="18"/>
    <s v="College Algebra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5:30"/>
    <x v="60"/>
    <s v="17:50"/>
    <n v="1750"/>
    <x v="0"/>
    <s v="Sharareh Masooman"/>
    <s v="K00100421"/>
    <s v="FS"/>
    <x v="0"/>
    <x v="89"/>
    <x v="24"/>
    <s v="IDC"/>
    <s v="IDC216"/>
    <x v="1"/>
    <n v="33"/>
    <n v="15"/>
    <d v="1900-02-17T09:11:41"/>
    <s v="C"/>
    <s v="Day"/>
    <s v="Open"/>
  </r>
  <r>
    <n v="202430"/>
    <n v="43881"/>
    <s v="MATH 130"/>
    <x v="18"/>
    <s v="Calculus-Biol Social Sci&amp;Bus 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5:30"/>
    <x v="60"/>
    <s v="17:50"/>
    <n v="1750"/>
    <x v="0"/>
    <s v="Monika Laskowski-Caujolle"/>
    <s v="K00101128"/>
    <s v="AD"/>
    <x v="0"/>
    <x v="89"/>
    <x v="24"/>
    <s v="IDC"/>
    <s v="IDC216"/>
    <x v="1"/>
    <n v="33"/>
    <n v="23"/>
    <d v="1900-03-15T17:17:55"/>
    <s v="C"/>
    <s v="Day"/>
    <s v="Open"/>
  </r>
  <r>
    <n v="202430"/>
    <n v="44754"/>
    <s v="MATH 137"/>
    <x v="18"/>
    <s v="College Algebra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8:00"/>
    <x v="9"/>
    <s v="20:20"/>
    <n v="2020"/>
    <x v="0"/>
    <s v="Sharareh Masooman"/>
    <s v="K00100421"/>
    <s v="FS"/>
    <x v="0"/>
    <x v="89"/>
    <x v="24"/>
    <s v="IDC"/>
    <s v="IDC216"/>
    <x v="1"/>
    <n v="33"/>
    <n v="19"/>
    <d v="1900-03-02T13:14:48"/>
    <s v="C"/>
    <s v="Evening"/>
    <s v="Open"/>
  </r>
  <r>
    <n v="202430"/>
    <n v="33264"/>
    <s v="MATH 117"/>
    <x v="18"/>
    <s v="Elementary Statistic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David Gilbert"/>
    <s v="K00100945"/>
    <s v="FS"/>
    <x v="0"/>
    <x v="90"/>
    <x v="24"/>
    <s v="IDC"/>
    <s v="IDC217"/>
    <x v="1"/>
    <n v="33"/>
    <n v="32"/>
    <d v="1900-04-03T01:30:50"/>
    <s v="C"/>
    <s v="Day"/>
    <s v="Open"/>
  </r>
  <r>
    <n v="202430"/>
    <n v="35566"/>
    <s v="MATH 160"/>
    <x v="18"/>
    <s v="Calculus w/Analytic Geomtry I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8:00"/>
    <x v="3"/>
    <s v="10:20"/>
    <n v="1020"/>
    <x v="0"/>
    <s v="David Gilbert"/>
    <s v="K00100945"/>
    <s v="FS"/>
    <x v="0"/>
    <x v="90"/>
    <x v="24"/>
    <s v="IDC"/>
    <s v="IDC217"/>
    <x v="1"/>
    <n v="33"/>
    <n v="26"/>
    <d v="1900-03-25T14:20:16"/>
    <s v="C"/>
    <s v="Day"/>
    <s v="Open"/>
  </r>
  <r>
    <n v="202430"/>
    <n v="36947"/>
    <s v="MATH 200"/>
    <x v="18"/>
    <s v="Multivariable Calculus"/>
    <n v="4"/>
    <d v="2023-08-28T00:00:00"/>
    <d v="2023-12-16T00:00:00"/>
    <x v="0"/>
    <x v="0"/>
    <s v="M"/>
    <s v="M"/>
    <m/>
    <m/>
    <m/>
    <m/>
    <m/>
    <m/>
    <d v="1899-12-30T02:05:00"/>
    <d v="1899-12-30T02:06:37"/>
    <s v="10:30"/>
    <x v="8"/>
    <s v="12:35"/>
    <n v="1235"/>
    <x v="4"/>
    <s v="Jennifer Loftus"/>
    <s v="K00419235"/>
    <s v="FS"/>
    <x v="0"/>
    <x v="90"/>
    <x v="24"/>
    <s v="IDC"/>
    <s v="IDC217"/>
    <x v="1"/>
    <n v="33"/>
    <n v="32"/>
    <d v="1900-02-15T00:45:25"/>
    <s v="CW"/>
    <s v="Hybrid"/>
    <s v="Open"/>
  </r>
  <r>
    <n v="202430"/>
    <n v="38660"/>
    <s v="MATH 117"/>
    <x v="18"/>
    <s v="Elementary Statistics"/>
    <n v="4"/>
    <d v="2023-08-28T00:00:00"/>
    <d v="2023-12-16T00:00:00"/>
    <x v="0"/>
    <x v="0"/>
    <s v="W"/>
    <m/>
    <m/>
    <s v="W"/>
    <m/>
    <m/>
    <m/>
    <m/>
    <d v="1899-12-30T02:05:00"/>
    <d v="1899-12-30T02:06:37"/>
    <s v="10:30"/>
    <x v="8"/>
    <s v="12:35"/>
    <n v="1235"/>
    <x v="4"/>
    <s v="Pam Guenther"/>
    <s v="K00100376"/>
    <s v="FS"/>
    <x v="0"/>
    <x v="90"/>
    <x v="24"/>
    <s v="IDC"/>
    <s v="IDC217"/>
    <x v="1"/>
    <n v="33"/>
    <n v="25"/>
    <d v="1900-02-04T17:50:29"/>
    <s v="CW"/>
    <s v="Hybrid"/>
    <s v="Open"/>
  </r>
  <r>
    <n v="202430"/>
    <n v="41156"/>
    <s v="MATH 117"/>
    <x v="18"/>
    <s v="Elementary Statistic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3:00"/>
    <x v="22"/>
    <s v="15:05"/>
    <n v="1505"/>
    <x v="0"/>
    <s v="Lee Chang"/>
    <s v="K00366127"/>
    <s v="FS"/>
    <x v="0"/>
    <x v="90"/>
    <x v="24"/>
    <s v="IDC"/>
    <s v="IDC217"/>
    <x v="1"/>
    <n v="33"/>
    <n v="25"/>
    <d v="1900-03-13T11:40:58"/>
    <s v="C"/>
    <s v="Day"/>
    <s v="Open"/>
  </r>
  <r>
    <n v="202430"/>
    <n v="41159"/>
    <s v="MATH 117"/>
    <x v="18"/>
    <s v="Elementary Statistic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5:30"/>
    <x v="60"/>
    <s v="17:35"/>
    <n v="1735"/>
    <x v="0"/>
    <s v="Lee Chang"/>
    <s v="K00366127"/>
    <s v="FS"/>
    <x v="0"/>
    <x v="90"/>
    <x v="24"/>
    <s v="IDC"/>
    <s v="IDC217"/>
    <x v="1"/>
    <n v="33"/>
    <n v="24"/>
    <d v="1900-03-10T13:08:08"/>
    <s v="C"/>
    <s v="Day"/>
    <s v="Open"/>
  </r>
  <r>
    <n v="202430"/>
    <n v="41922"/>
    <s v="MATH 130"/>
    <x v="18"/>
    <s v="Calculus-Biol Social Sci&amp;Bus I"/>
    <n v="5"/>
    <d v="2023-12-12T00:00:00"/>
    <d v="2023-12-12T00:00:00"/>
    <x v="3"/>
    <x v="0"/>
    <s v="T"/>
    <m/>
    <s v="T"/>
    <m/>
    <m/>
    <m/>
    <m/>
    <m/>
    <d v="1899-12-30T02:00:00"/>
    <d v="1899-12-30T00:07:16"/>
    <s v="18:00"/>
    <x v="9"/>
    <s v="20:00"/>
    <n v="2000"/>
    <x v="4"/>
    <s v="Lee Chang"/>
    <s v="K00366127"/>
    <s v="FS"/>
    <x v="0"/>
    <x v="90"/>
    <x v="24"/>
    <s v="IDC"/>
    <s v="IDC217"/>
    <x v="1"/>
    <n v="33"/>
    <n v="17"/>
    <d v="1899-12-30T02:03:38"/>
    <s v="CW"/>
    <s v="Hybrid"/>
    <s v="Open"/>
  </r>
  <r>
    <n v="202430"/>
    <n v="31152"/>
    <s v="MATH 130"/>
    <x v="18"/>
    <s v="Calculus-Biol Social Sci&amp;Bus 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8:00"/>
    <x v="3"/>
    <s v="10:20"/>
    <n v="1020"/>
    <x v="0"/>
    <s v="Jason Miner"/>
    <s v="K00100592"/>
    <s v="FS"/>
    <x v="0"/>
    <x v="91"/>
    <x v="24"/>
    <s v="IDC"/>
    <s v="IDC218"/>
    <x v="1"/>
    <n v="33"/>
    <n v="32"/>
    <d v="1900-04-14T08:24:56"/>
    <s v="C"/>
    <s v="Day"/>
    <s v="Open"/>
  </r>
  <r>
    <n v="202430"/>
    <n v="34058"/>
    <s v="MATH 150"/>
    <x v="18"/>
    <s v="Calculus w/ Analytc Geometry 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8:00"/>
    <x v="3"/>
    <s v="10:20"/>
    <n v="1020"/>
    <x v="0"/>
    <s v="Jim Kruidenier"/>
    <s v="K00101010"/>
    <s v="FS"/>
    <x v="0"/>
    <x v="91"/>
    <x v="24"/>
    <s v="IDC"/>
    <s v="IDC218"/>
    <x v="1"/>
    <n v="33"/>
    <n v="28"/>
    <d v="1900-04-01T04:21:49"/>
    <s v="C"/>
    <s v="Day"/>
    <s v="Open"/>
  </r>
  <r>
    <n v="202430"/>
    <n v="40675"/>
    <s v="MATH 150"/>
    <x v="18"/>
    <s v="Calculus w/ Analytc Geometry I"/>
    <n v="5"/>
    <d v="2023-08-28T00:00:00"/>
    <d v="2023-12-16T00:00:00"/>
    <x v="0"/>
    <x v="0"/>
    <s v="TR"/>
    <m/>
    <s v="T"/>
    <m/>
    <s v="R"/>
    <m/>
    <m/>
    <m/>
    <d v="1899-12-30T02:20:00"/>
    <d v="1899-12-30T04:43:38"/>
    <s v="13:00"/>
    <x v="22"/>
    <s v="15:20"/>
    <n v="1520"/>
    <x v="0"/>
    <s v="Jim Kruidenier"/>
    <s v="K00101010"/>
    <s v="FS"/>
    <x v="0"/>
    <x v="91"/>
    <x v="24"/>
    <s v="IDC"/>
    <s v="IDC218"/>
    <x v="1"/>
    <n v="33"/>
    <n v="24"/>
    <d v="1900-03-19T00:18:42"/>
    <s v="C"/>
    <s v="Day"/>
    <s v="Open"/>
  </r>
  <r>
    <n v="202430"/>
    <n v="40683"/>
    <s v="MATH 130"/>
    <x v="18"/>
    <s v="Calculus-Biol Social Sci&amp;Bus I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0:30"/>
    <x v="8"/>
    <s v="12:50"/>
    <n v="1250"/>
    <x v="0"/>
    <s v="Jason Miner"/>
    <s v="K00100592"/>
    <s v="FS"/>
    <x v="0"/>
    <x v="91"/>
    <x v="24"/>
    <s v="IDC"/>
    <s v="IDC218"/>
    <x v="1"/>
    <n v="33"/>
    <n v="30"/>
    <d v="1900-04-07T18:23:23"/>
    <s v="C"/>
    <s v="Day"/>
    <s v="Open"/>
  </r>
  <r>
    <n v="202430"/>
    <n v="41296"/>
    <s v="MATH 117"/>
    <x v="18"/>
    <s v="Elementary Statistics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Monica Dabos"/>
    <s v="K00101147"/>
    <s v="AD"/>
    <x v="0"/>
    <x v="91"/>
    <x v="24"/>
    <s v="IDC"/>
    <s v="IDC218"/>
    <x v="1"/>
    <n v="33"/>
    <n v="29"/>
    <d v="1900-03-25T05:52:19"/>
    <s v="C"/>
    <s v="Day"/>
    <s v="Open"/>
  </r>
  <r>
    <n v="202430"/>
    <n v="44509"/>
    <s v="MATH 131"/>
    <x v="18"/>
    <s v="Calculus-Biol Social Sci&amp;BusII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4:20"/>
    <x v="13"/>
    <s v="15:40"/>
    <n v="1540"/>
    <x v="0"/>
    <s v="Jason Miner"/>
    <s v="K00100592"/>
    <s v="FS"/>
    <x v="0"/>
    <x v="91"/>
    <x v="24"/>
    <s v="IDC"/>
    <s v="IDC218"/>
    <x v="1"/>
    <n v="33"/>
    <n v="18"/>
    <d v="1900-02-01T20:42:18"/>
    <s v="C"/>
    <s v="Day"/>
    <s v="Open"/>
  </r>
  <r>
    <n v="202430"/>
    <n v="30473"/>
    <s v="ENG 119A"/>
    <x v="11"/>
    <s v="CAP:Read/Write for Disciplines"/>
    <n v="3"/>
    <d v="2023-09-05T00:00:00"/>
    <d v="2023-12-16T00:00:00"/>
    <x v="1"/>
    <x v="0"/>
    <s v="F"/>
    <m/>
    <m/>
    <m/>
    <m/>
    <s v="F"/>
    <m/>
    <m/>
    <d v="1899-12-30T03:25:00"/>
    <d v="1899-12-30T03:13:28"/>
    <s v="13:10"/>
    <x v="44"/>
    <s v="16:35"/>
    <n v="1635"/>
    <x v="0"/>
    <s v="Jody Millward"/>
    <s v="K00100223"/>
    <s v="FS"/>
    <x v="0"/>
    <x v="92"/>
    <x v="24"/>
    <s v="IDC"/>
    <s v="IDC220"/>
    <x v="1"/>
    <n v="0"/>
    <n v="29"/>
    <d v="1900-02-28T16:02:27"/>
    <s v="C"/>
    <s v="Day"/>
    <s v="Closed"/>
  </r>
  <r>
    <n v="202430"/>
    <n v="31554"/>
    <s v="PHIL 100"/>
    <x v="80"/>
    <s v="Introduction to Philosoph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Phillip Greene"/>
    <s v="K00100839"/>
    <s v="AD"/>
    <x v="0"/>
    <x v="92"/>
    <x v="24"/>
    <s v="IDC"/>
    <s v="IDC220"/>
    <x v="1"/>
    <n v="40"/>
    <n v="38"/>
    <d v="1900-03-11T11:42:38"/>
    <s v="C"/>
    <s v="Day"/>
    <s v="Open"/>
  </r>
  <r>
    <n v="202430"/>
    <n v="31597"/>
    <s v="POLS 131"/>
    <x v="81"/>
    <s v="Comparative Politic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Francois Zdanowicz"/>
    <s v="K01573173"/>
    <s v="AD"/>
    <x v="0"/>
    <x v="92"/>
    <x v="24"/>
    <s v="IDC"/>
    <s v="IDC220"/>
    <x v="1"/>
    <n v="40"/>
    <n v="30"/>
    <d v="1900-02-24T10:30:30"/>
    <s v="C"/>
    <s v="Day"/>
    <s v="Open"/>
  </r>
  <r>
    <n v="202430"/>
    <n v="37350"/>
    <s v="GLST 102"/>
    <x v="81"/>
    <s v="Global Problem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4:20"/>
    <x v="13"/>
    <s v="15:40"/>
    <n v="1540"/>
    <x v="0"/>
    <s v="Francois Zdanowicz"/>
    <s v="K01573173"/>
    <s v="AD"/>
    <x v="0"/>
    <x v="92"/>
    <x v="24"/>
    <s v="IDC"/>
    <s v="IDC220"/>
    <x v="1"/>
    <n v="40"/>
    <n v="24"/>
    <d v="1900-02-13T03:36:24"/>
    <s v="C"/>
    <s v="Day"/>
    <s v="Open"/>
  </r>
  <r>
    <n v="202430"/>
    <n v="31598"/>
    <s v="POLS 132"/>
    <x v="81"/>
    <s v="Political Thinking"/>
    <n v="3"/>
    <d v="2023-08-28T00:00:00"/>
    <d v="2023-12-16T00:00:00"/>
    <x v="0"/>
    <x v="0"/>
    <s v="T"/>
    <m/>
    <s v="T"/>
    <m/>
    <m/>
    <m/>
    <m/>
    <m/>
    <d v="1899-12-30T01:20:00"/>
    <d v="1899-12-30T01:21:02"/>
    <s v="9:35"/>
    <x v="12"/>
    <s v="10:55"/>
    <n v="1055"/>
    <x v="4"/>
    <s v="Steven Clark"/>
    <s v="K00469669"/>
    <s v="AD"/>
    <x v="0"/>
    <x v="92"/>
    <x v="24"/>
    <s v="IDC"/>
    <s v="IDC220"/>
    <x v="1"/>
    <n v="40"/>
    <n v="35"/>
    <d v="1900-01-31T22:07:48"/>
    <s v="CW"/>
    <s v="Hybrid"/>
    <s v="Open"/>
  </r>
  <r>
    <n v="202430"/>
    <n v="42520"/>
    <s v="GLST 101"/>
    <x v="81"/>
    <s v="Introduction to Global Studies"/>
    <n v="3"/>
    <d v="2023-08-28T00:00:00"/>
    <d v="2023-12-16T00:00:00"/>
    <x v="0"/>
    <x v="0"/>
    <s v="R"/>
    <m/>
    <m/>
    <m/>
    <s v="R"/>
    <m/>
    <m/>
    <m/>
    <d v="1899-12-30T01:20:00"/>
    <d v="1899-12-30T01:21:02"/>
    <s v="12:45"/>
    <x v="11"/>
    <s v="14:05"/>
    <n v="1405"/>
    <x v="4"/>
    <s v="Andrea Haupt"/>
    <s v="K00387737"/>
    <s v="FS"/>
    <x v="0"/>
    <x v="92"/>
    <x v="24"/>
    <s v="IDC"/>
    <s v="IDC220"/>
    <x v="1"/>
    <n v="40"/>
    <n v="22"/>
    <d v="1900-01-19T16:39:11"/>
    <s v="CW"/>
    <s v="Hybrid"/>
    <s v="Open"/>
  </r>
  <r>
    <n v="202430"/>
    <n v="43914"/>
    <s v="POLS 121"/>
    <x v="81"/>
    <s v="International Politics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Andrea Haupt"/>
    <s v="K00387737"/>
    <s v="FS"/>
    <x v="0"/>
    <x v="92"/>
    <x v="24"/>
    <s v="IDC"/>
    <s v="IDC220"/>
    <x v="1"/>
    <n v="40"/>
    <n v="25"/>
    <d v="1900-02-15T00:45:25"/>
    <s v="C"/>
    <s v="Day"/>
    <s v="Open"/>
  </r>
  <r>
    <n v="202430"/>
    <n v="41029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8:00"/>
    <x v="3"/>
    <s v="10:05"/>
    <n v="1005"/>
    <x v="0"/>
    <s v="Debra Brinkman"/>
    <s v="K00100590"/>
    <s v="AD"/>
    <x v="0"/>
    <x v="93"/>
    <x v="24"/>
    <s v="IDC"/>
    <s v="IDC221"/>
    <x v="1"/>
    <n v="28"/>
    <n v="28"/>
    <d v="1900-03-22T07:19:29"/>
    <s v="C"/>
    <s v="Day"/>
    <s v="Closed"/>
  </r>
  <r>
    <n v="202430"/>
    <n v="41030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8:00"/>
    <x v="3"/>
    <s v="10:05"/>
    <n v="1005"/>
    <x v="0"/>
    <s v="Kathy Stotter"/>
    <s v="K00131526"/>
    <s v="AD"/>
    <x v="0"/>
    <x v="93"/>
    <x v="24"/>
    <s v="IDC"/>
    <s v="IDC221"/>
    <x v="1"/>
    <n v="28"/>
    <n v="24"/>
    <d v="1900-03-10T13:08:08"/>
    <s v="MT"/>
    <s v="MET"/>
    <s v="Open"/>
  </r>
  <r>
    <n v="202430"/>
    <n v="41034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Barbara Bell"/>
    <s v="K00100354"/>
    <s v="FS"/>
    <x v="0"/>
    <x v="93"/>
    <x v="24"/>
    <s v="IDC"/>
    <s v="IDC221"/>
    <x v="1"/>
    <n v="28"/>
    <n v="24"/>
    <d v="1900-03-10T13:08:08"/>
    <s v="C"/>
    <s v="Day"/>
    <s v="Open"/>
  </r>
  <r>
    <n v="202430"/>
    <n v="41035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Christopher Johnston"/>
    <s v="K00100955"/>
    <s v="FS"/>
    <x v="0"/>
    <x v="93"/>
    <x v="24"/>
    <s v="IDC"/>
    <s v="IDC221"/>
    <x v="1"/>
    <n v="28"/>
    <n v="29"/>
    <d v="1900-03-25T05:52:19"/>
    <s v="C"/>
    <s v="Day"/>
    <s v="Closed"/>
  </r>
  <r>
    <n v="202430"/>
    <n v="41036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5:00"/>
    <x v="5"/>
    <s v="17:05"/>
    <n v="1705"/>
    <x v="0"/>
    <s v="Barbara Bell"/>
    <s v="K00100354"/>
    <s v="FS"/>
    <x v="0"/>
    <x v="93"/>
    <x v="24"/>
    <s v="IDC"/>
    <s v="IDC221"/>
    <x v="1"/>
    <n v="28"/>
    <n v="22"/>
    <d v="1900-03-04T16:02:27"/>
    <s v="C"/>
    <s v="Day"/>
    <s v="Open"/>
  </r>
  <r>
    <n v="202430"/>
    <n v="41044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2:45"/>
    <x v="11"/>
    <s v="14:50"/>
    <n v="1450"/>
    <x v="0"/>
    <s v="Jennifer Baxton"/>
    <s v="K00100940"/>
    <s v="FS"/>
    <x v="0"/>
    <x v="93"/>
    <x v="24"/>
    <s v="IDC"/>
    <s v="IDC221"/>
    <x v="1"/>
    <n v="28"/>
    <n v="30"/>
    <d v="1900-03-28T04:25:09"/>
    <s v="MT"/>
    <s v="MET"/>
    <s v="Closed"/>
  </r>
  <r>
    <n v="202430"/>
    <n v="41052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2:45"/>
    <x v="11"/>
    <s v="14:50"/>
    <n v="1450"/>
    <x v="0"/>
    <s v="Jennifer Baxton"/>
    <s v="K00100940"/>
    <s v="FS"/>
    <x v="0"/>
    <x v="93"/>
    <x v="24"/>
    <s v="IDC"/>
    <s v="IDC221"/>
    <x v="1"/>
    <n v="28"/>
    <n v="27"/>
    <d v="1900-03-19T08:46:39"/>
    <s v="MT"/>
    <s v="MET"/>
    <s v="Open"/>
  </r>
  <r>
    <n v="202430"/>
    <n v="41084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5:00"/>
    <x v="5"/>
    <s v="17:05"/>
    <n v="1705"/>
    <x v="0"/>
    <s v="Mark Scamahorn"/>
    <s v="K00363530"/>
    <s v="AD"/>
    <x v="0"/>
    <x v="93"/>
    <x v="24"/>
    <s v="IDC"/>
    <s v="IDC221"/>
    <x v="1"/>
    <n v="28"/>
    <n v="26"/>
    <d v="1900-03-16T10:13:48"/>
    <s v="C"/>
    <s v="Day"/>
    <s v="Open"/>
  </r>
  <r>
    <n v="202430"/>
    <n v="41031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8:00"/>
    <x v="3"/>
    <s v="10:05"/>
    <n v="1005"/>
    <x v="0"/>
    <s v="Judy Harper"/>
    <s v="K00875652"/>
    <s v="AD"/>
    <x v="0"/>
    <x v="94"/>
    <x v="24"/>
    <s v="IDC"/>
    <s v="IDC222"/>
    <x v="1"/>
    <n v="28"/>
    <n v="28"/>
    <d v="1900-03-22T07:19:29"/>
    <s v="C"/>
    <s v="Day"/>
    <s v="Closed"/>
  </r>
  <r>
    <n v="202430"/>
    <n v="41032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8:00"/>
    <x v="3"/>
    <s v="10:05"/>
    <n v="1005"/>
    <x v="0"/>
    <s v="Kathy Stotter"/>
    <s v="K00131526"/>
    <s v="AD"/>
    <x v="0"/>
    <x v="94"/>
    <x v="24"/>
    <s v="IDC"/>
    <s v="IDC222"/>
    <x v="1"/>
    <n v="28"/>
    <n v="27"/>
    <d v="1900-03-19T08:46:39"/>
    <s v="MT"/>
    <s v="MET"/>
    <s v="Open"/>
  </r>
  <r>
    <n v="202430"/>
    <n v="41038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Jason File"/>
    <s v="K00659325"/>
    <s v="FS"/>
    <x v="0"/>
    <x v="94"/>
    <x v="24"/>
    <s v="IDC"/>
    <s v="IDC222"/>
    <x v="1"/>
    <n v="28"/>
    <n v="29"/>
    <d v="1900-03-25T05:52:19"/>
    <s v="MT"/>
    <s v="MET"/>
    <s v="Closed"/>
  </r>
  <r>
    <n v="202430"/>
    <n v="41043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Adam MacDougall"/>
    <s v="K00287460"/>
    <s v="AD"/>
    <x v="0"/>
    <x v="94"/>
    <x v="24"/>
    <s v="IDC"/>
    <s v="IDC222"/>
    <x v="1"/>
    <n v="28"/>
    <n v="23"/>
    <d v="1900-03-07T14:35:17"/>
    <s v="C"/>
    <s v="Day"/>
    <s v="Open"/>
  </r>
  <r>
    <n v="202430"/>
    <n v="41055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2:45"/>
    <x v="11"/>
    <s v="14:50"/>
    <n v="1450"/>
    <x v="0"/>
    <s v="Christina Trujillo"/>
    <s v="K01633885"/>
    <s v="FS"/>
    <x v="0"/>
    <x v="94"/>
    <x v="24"/>
    <s v="IDC"/>
    <s v="IDC222"/>
    <x v="1"/>
    <n v="28"/>
    <n v="23"/>
    <d v="1900-03-07T14:35:17"/>
    <s v="C"/>
    <s v="Day"/>
    <s v="Open"/>
  </r>
  <r>
    <n v="202430"/>
    <n v="41066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5:00"/>
    <x v="5"/>
    <s v="17:05"/>
    <n v="1705"/>
    <x v="0"/>
    <s v="Jason File"/>
    <s v="K00659325"/>
    <s v="FS"/>
    <x v="0"/>
    <x v="94"/>
    <x v="24"/>
    <s v="IDC"/>
    <s v="IDC222"/>
    <x v="1"/>
    <n v="28"/>
    <n v="29"/>
    <d v="1900-03-25T05:52:19"/>
    <s v="MT"/>
    <s v="MET"/>
    <s v="Closed"/>
  </r>
  <r>
    <n v="202430"/>
    <n v="41072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2:45"/>
    <x v="11"/>
    <s v="14:50"/>
    <n v="1450"/>
    <x v="0"/>
    <s v="Tino Garcia"/>
    <s v="K01633960"/>
    <s v="FS"/>
    <x v="0"/>
    <x v="94"/>
    <x v="24"/>
    <s v="IDC"/>
    <s v="IDC222"/>
    <x v="1"/>
    <n v="28"/>
    <n v="27"/>
    <d v="1900-03-19T08:46:39"/>
    <s v="C"/>
    <s v="Day"/>
    <s v="Open"/>
  </r>
  <r>
    <n v="202430"/>
    <n v="41078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5:00"/>
    <x v="5"/>
    <s v="17:05"/>
    <n v="1705"/>
    <x v="0"/>
    <s v="Adam MacDougall"/>
    <s v="K00287460"/>
    <s v="AD"/>
    <x v="0"/>
    <x v="94"/>
    <x v="24"/>
    <s v="IDC"/>
    <s v="IDC222"/>
    <x v="1"/>
    <n v="28"/>
    <n v="27"/>
    <d v="1900-03-19T08:46:39"/>
    <s v="C"/>
    <s v="Day"/>
    <s v="Open"/>
  </r>
  <r>
    <n v="202430"/>
    <n v="30618"/>
    <s v="ENG 111"/>
    <x v="11"/>
    <s v="Critical Think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8:00"/>
    <x v="3"/>
    <s v="9:20"/>
    <n v="920"/>
    <x v="0"/>
    <s v="Brett Land"/>
    <s v="K00350100"/>
    <s v="AD"/>
    <x v="0"/>
    <x v="95"/>
    <x v="24"/>
    <s v="IDC"/>
    <s v="IDC223"/>
    <x v="1"/>
    <n v="36"/>
    <n v="37"/>
    <d v="1900-03-09T14:33:37"/>
    <s v="C"/>
    <s v="Day"/>
    <s v="Closed"/>
  </r>
  <r>
    <n v="202430"/>
    <n v="30625"/>
    <s v="ENG 111"/>
    <x v="11"/>
    <s v="Critical Think/Comp Literatur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5:55"/>
    <x v="39"/>
    <s v="17:15"/>
    <n v="1715"/>
    <x v="0"/>
    <s v="Timothy Gilmore"/>
    <s v="K00100139"/>
    <s v="AD"/>
    <x v="0"/>
    <x v="95"/>
    <x v="24"/>
    <s v="IDC"/>
    <s v="IDC223"/>
    <x v="1"/>
    <n v="36"/>
    <n v="35"/>
    <d v="1900-03-05T20:15:35"/>
    <s v="C"/>
    <s v="Day"/>
    <s v="Open"/>
  </r>
  <r>
    <n v="202430"/>
    <n v="35018"/>
    <s v="ENG 111"/>
    <x v="11"/>
    <s v="Critical Think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Christopher Johnston"/>
    <s v="K00100955"/>
    <s v="FS"/>
    <x v="0"/>
    <x v="95"/>
    <x v="24"/>
    <s v="IDC"/>
    <s v="IDC223"/>
    <x v="1"/>
    <n v="36"/>
    <n v="34"/>
    <d v="1900-03-03T23:06:34"/>
    <s v="C"/>
    <s v="Day"/>
    <s v="Open"/>
  </r>
  <r>
    <n v="202430"/>
    <n v="35639"/>
    <s v="ENG 111"/>
    <x v="11"/>
    <s v="Critical Think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5:55"/>
    <x v="39"/>
    <s v="17:15"/>
    <n v="1715"/>
    <x v="0"/>
    <s v="Cynthia Davis"/>
    <s v="K00100686"/>
    <s v="AD"/>
    <x v="0"/>
    <x v="95"/>
    <x v="24"/>
    <s v="IDC"/>
    <s v="IDC223"/>
    <x v="1"/>
    <n v="36"/>
    <n v="34"/>
    <d v="1900-03-03T23:06:34"/>
    <s v="C"/>
    <s v="Day"/>
    <s v="Open"/>
  </r>
  <r>
    <n v="202430"/>
    <n v="35678"/>
    <s v="ENG 111H"/>
    <x v="11"/>
    <s v="Thinking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Christopher Brown"/>
    <s v="K00985808"/>
    <s v="FS"/>
    <x v="0"/>
    <x v="95"/>
    <x v="24"/>
    <s v="IDC"/>
    <s v="IDC223"/>
    <x v="1"/>
    <n v="25"/>
    <n v="24"/>
    <d v="1900-02-13T03:36:24"/>
    <s v="HR"/>
    <s v="Day"/>
    <s v="Open"/>
  </r>
  <r>
    <n v="202430"/>
    <n v="36132"/>
    <s v="ENG 111"/>
    <x v="11"/>
    <s v="Critical Think/Comp Literatur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Jacqui Meisel"/>
    <s v="K00566906"/>
    <s v="AD"/>
    <x v="0"/>
    <x v="95"/>
    <x v="24"/>
    <s v="IDC"/>
    <s v="IDC223"/>
    <x v="1"/>
    <n v="30"/>
    <n v="30"/>
    <d v="1900-02-24T10:30:30"/>
    <s v="MT"/>
    <s v="MET"/>
    <s v="Closed"/>
  </r>
  <r>
    <n v="202430"/>
    <n v="38121"/>
    <s v="ENG 111"/>
    <x v="11"/>
    <s v="Critical Think/Comp Literatur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Jody Millward"/>
    <s v="K00100223"/>
    <s v="FS"/>
    <x v="0"/>
    <x v="95"/>
    <x v="24"/>
    <s v="IDC"/>
    <s v="IDC223"/>
    <x v="1"/>
    <n v="30"/>
    <n v="25"/>
    <d v="1900-02-15T00:45:25"/>
    <s v="MT"/>
    <s v="MET"/>
    <s v="Open"/>
  </r>
  <r>
    <n v="202430"/>
    <n v="39618"/>
    <s v="ENG 111"/>
    <x v="11"/>
    <s v="Critical Think/Comp Literatur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Jason File"/>
    <s v="K00659325"/>
    <s v="FS"/>
    <x v="0"/>
    <x v="95"/>
    <x v="24"/>
    <s v="IDC"/>
    <s v="IDC223"/>
    <x v="1"/>
    <n v="30"/>
    <n v="30"/>
    <d v="1900-02-24T10:30:30"/>
    <s v="MT"/>
    <s v="MET"/>
    <s v="Closed"/>
  </r>
  <r>
    <n v="202430"/>
    <n v="41077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8:00"/>
    <x v="9"/>
    <s v="20:05"/>
    <n v="2005"/>
    <x v="0"/>
    <s v="Timothy Gilmore"/>
    <s v="K00100139"/>
    <s v="AD"/>
    <x v="0"/>
    <x v="95"/>
    <x v="24"/>
    <s v="IDC"/>
    <s v="IDC223"/>
    <x v="1"/>
    <n v="28"/>
    <n v="27"/>
    <d v="1900-03-19T08:46:39"/>
    <s v="C"/>
    <s v="Evening"/>
    <s v="Open"/>
  </r>
  <r>
    <n v="202430"/>
    <n v="41860"/>
    <s v="ENG 111"/>
    <x v="11"/>
    <s v="Critical Think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4:20"/>
    <x v="13"/>
    <s v="15:40"/>
    <n v="1540"/>
    <x v="0"/>
    <s v="Vandana Gavaskar"/>
    <s v="K00734487"/>
    <s v="FS"/>
    <x v="0"/>
    <x v="95"/>
    <x v="24"/>
    <s v="IDC"/>
    <s v="IDC223"/>
    <x v="1"/>
    <n v="30"/>
    <n v="31"/>
    <d v="1900-02-26T07:39:31"/>
    <s v="MT"/>
    <s v="MET"/>
    <s v="Closed"/>
  </r>
  <r>
    <n v="202430"/>
    <n v="43873"/>
    <s v="ENG 110E"/>
    <x v="11"/>
    <s v="Comp and Reading, Enhanced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Barbara Bell"/>
    <s v="K00100354"/>
    <s v="FS"/>
    <x v="0"/>
    <x v="95"/>
    <x v="24"/>
    <s v="IDC"/>
    <s v="IDC223"/>
    <x v="1"/>
    <n v="28"/>
    <n v="24"/>
    <d v="1900-02-13T03:36:24"/>
    <s v="C"/>
    <s v="Day"/>
    <s v="Open"/>
  </r>
  <r>
    <n v="202430"/>
    <n v="30016"/>
    <s v="ETHS 295"/>
    <x v="82"/>
    <s v="Internship In Ethnic Studies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Craig Cook"/>
    <s v="K00419252"/>
    <s v="NP"/>
    <x v="1"/>
    <x v="96"/>
    <x v="24"/>
    <s v="IDC"/>
    <s v="IDC357"/>
    <x v="8"/>
    <n v="0"/>
    <n v="0"/>
    <d v="1899-12-30T00:00:00"/>
    <s v="C"/>
    <s v="Session Status Unknown"/>
    <s v="Closed"/>
  </r>
  <r>
    <n v="202430"/>
    <n v="30017"/>
    <s v="ETHS 295"/>
    <x v="82"/>
    <s v="Internship In Ethnic Studies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Melinda Gandara"/>
    <s v="K00558398"/>
    <s v="NP"/>
    <x v="1"/>
    <x v="96"/>
    <x v="24"/>
    <s v="IDC"/>
    <s v="IDC357"/>
    <x v="8"/>
    <n v="10"/>
    <n v="0"/>
    <d v="1899-12-30T00:00:00"/>
    <s v="C"/>
    <s v="Session Status Unknown"/>
    <s v="Open"/>
  </r>
  <r>
    <n v="202430"/>
    <n v="43932"/>
    <s v="CA 295"/>
    <x v="8"/>
    <s v="Internship In Culinary Arts"/>
    <n v="4"/>
    <d v="2023-08-28T00:00:00"/>
    <d v="2023-10-21T00:00:00"/>
    <x v="6"/>
    <x v="0"/>
    <s v="MTWRF"/>
    <s v="M"/>
    <s v="T"/>
    <s v="W"/>
    <s v="R"/>
    <s v="F"/>
    <m/>
    <m/>
    <d v="1899-12-30T00:00:00"/>
    <d v="1899-12-30T00:00:00"/>
    <d v="1899-12-30T00:00:00"/>
    <x v="0"/>
    <d v="1899-12-30T00:00:00"/>
    <m/>
    <x v="2"/>
    <s v="Charles Fredericks"/>
    <s v="K00100572"/>
    <s v="NP"/>
    <x v="0"/>
    <x v="97"/>
    <x v="25"/>
    <s v="JSB"/>
    <s v="JSB"/>
    <x v="0"/>
    <n v="8"/>
    <n v="11"/>
    <d v="1899-12-30T00:00:00"/>
    <n v="20"/>
    <s v="Day"/>
    <s v="Closed"/>
  </r>
  <r>
    <n v="202430"/>
    <n v="44802"/>
    <s v="ESLN NC005"/>
    <x v="27"/>
    <s v="Pron. &amp; Speaking Skls: Beg ESL"/>
    <n v="0"/>
    <d v="2023-09-20T00:00:00"/>
    <d v="2023-12-16T00:00:00"/>
    <x v="22"/>
    <x v="0"/>
    <s v="W"/>
    <m/>
    <m/>
    <s v="W"/>
    <m/>
    <m/>
    <m/>
    <m/>
    <d v="1899-12-30T01:20:00"/>
    <d v="1899-12-30T01:05:06"/>
    <s v="17:30"/>
    <x v="14"/>
    <s v="18:50"/>
    <n v="1850"/>
    <x v="3"/>
    <s v="Gabriele Stein"/>
    <s v="K00369197"/>
    <n v="10"/>
    <x v="1"/>
    <x v="98"/>
    <x v="26"/>
    <s v="LCJH"/>
    <s v="LCJH"/>
    <x v="4"/>
    <n v="50"/>
    <n v="47"/>
    <d v="1900-01-27T12:52:35"/>
    <s v="C"/>
    <s v="Evening"/>
    <s v="Open"/>
  </r>
  <r>
    <n v="202430"/>
    <n v="34579"/>
    <s v="PE 227"/>
    <x v="1"/>
    <s v="Hiking for Fitness"/>
    <n v="1.5"/>
    <d v="2023-08-28T00:00:00"/>
    <d v="2023-12-16T00:00:00"/>
    <x v="0"/>
    <x v="0"/>
    <s v="F"/>
    <m/>
    <m/>
    <m/>
    <m/>
    <s v="F"/>
    <m/>
    <m/>
    <d v="1899-12-30T03:05:00"/>
    <d v="1899-12-30T03:07:24"/>
    <s v="9:00"/>
    <x v="25"/>
    <s v="12:05"/>
    <n v="1205"/>
    <x v="0"/>
    <s v="Jeff Walker"/>
    <s v="K00443834"/>
    <s v="FS"/>
    <x v="0"/>
    <x v="99"/>
    <x v="27"/>
    <s v="LPLAYA"/>
    <s v="LPLAYA"/>
    <x v="0"/>
    <n v="30"/>
    <n v="16"/>
    <d v="1900-02-02T19:16:49"/>
    <s v="C"/>
    <s v="Day"/>
    <s v="Open"/>
  </r>
  <r>
    <n v="202430"/>
    <n v="38038"/>
    <s v="PE 288"/>
    <x v="7"/>
    <s v="Pre-Season Track and Field"/>
    <n v="1.5"/>
    <d v="2023-09-11T00:00:00"/>
    <d v="2023-12-08T00:00:00"/>
    <x v="2"/>
    <x v="0"/>
    <s v=""/>
    <m/>
    <m/>
    <m/>
    <m/>
    <m/>
    <m/>
    <m/>
    <d v="1899-12-30T00:00:00"/>
    <d v="1899-12-30T00:00:00"/>
    <d v="1899-12-30T00:00:00"/>
    <x v="0"/>
    <d v="1899-12-30T00:00:00"/>
    <m/>
    <x v="0"/>
    <s v="Donald Willis"/>
    <s v="K00534772"/>
    <s v="AD"/>
    <x v="0"/>
    <x v="99"/>
    <x v="27"/>
    <s v="LPLAYA"/>
    <s v="LPLAYA"/>
    <x v="0"/>
    <n v="30"/>
    <n v="27"/>
    <d v="1899-12-30T00:00:00"/>
    <s v="C"/>
    <s v="Session Status Unknown"/>
    <s v="Open"/>
  </r>
  <r>
    <n v="202430"/>
    <n v="38038"/>
    <s v="PE 288"/>
    <x v="7"/>
    <s v="Pre-Season Track and Field"/>
    <n v="1.5"/>
    <d v="2023-09-11T00:00:00"/>
    <d v="2023-12-08T00:00:00"/>
    <x v="2"/>
    <x v="0"/>
    <s v=""/>
    <m/>
    <m/>
    <m/>
    <m/>
    <m/>
    <m/>
    <m/>
    <d v="1899-12-30T00:00:00"/>
    <d v="1899-12-30T00:00:00"/>
    <d v="1899-12-30T00:00:00"/>
    <x v="0"/>
    <d v="1899-12-30T00:00:00"/>
    <m/>
    <x v="0"/>
    <s v="Donald Willis"/>
    <s v="K00534772"/>
    <s v="AD"/>
    <x v="0"/>
    <x v="99"/>
    <x v="27"/>
    <s v="LPLAYA"/>
    <s v="LPLAYA"/>
    <x v="0"/>
    <n v="30"/>
    <n v="27"/>
    <d v="1899-12-30T00:00:00"/>
    <s v="C"/>
    <s v="Session Status Unknown"/>
    <s v="Open"/>
  </r>
  <r>
    <n v="202430"/>
    <n v="43147"/>
    <s v="PE 184A"/>
    <x v="7"/>
    <s v="Intercollegiate Football - Men"/>
    <n v="3"/>
    <d v="2023-08-23T00:00:00"/>
    <d v="2023-12-01T00:00:00"/>
    <x v="23"/>
    <x v="0"/>
    <s v=""/>
    <m/>
    <m/>
    <m/>
    <m/>
    <m/>
    <m/>
    <m/>
    <d v="1899-12-30T00:00:00"/>
    <d v="1899-12-30T00:00:00"/>
    <d v="1899-12-30T00:00:00"/>
    <x v="0"/>
    <d v="1899-12-30T00:00:00"/>
    <m/>
    <x v="1"/>
    <s v="Craig Moropoulos"/>
    <s v="K00100871"/>
    <s v="FS"/>
    <x v="0"/>
    <x v="99"/>
    <x v="27"/>
    <s v="LPLAYA"/>
    <s v="LPLAYA"/>
    <x v="0"/>
    <n v="85"/>
    <n v="114"/>
    <d v="1899-12-30T00:00:00"/>
    <s v="C"/>
    <s v="Session Status Unknown"/>
    <s v="Closed"/>
  </r>
  <r>
    <n v="202430"/>
    <n v="43150"/>
    <s v="PE 192A"/>
    <x v="7"/>
    <s v="Intercollegiate Soccer - Women"/>
    <n v="3"/>
    <d v="2023-08-28T00:00:00"/>
    <d v="2023-12-01T00:00:00"/>
    <x v="24"/>
    <x v="0"/>
    <s v=""/>
    <m/>
    <m/>
    <m/>
    <m/>
    <m/>
    <m/>
    <m/>
    <d v="1899-12-30T00:00:00"/>
    <d v="1899-12-30T00:00:00"/>
    <d v="1899-12-30T00:00:00"/>
    <x v="0"/>
    <d v="1899-12-30T00:00:00"/>
    <m/>
    <x v="1"/>
    <s v="Alexander Zermeno"/>
    <s v="K00396202"/>
    <s v="AD"/>
    <x v="0"/>
    <x v="99"/>
    <x v="27"/>
    <s v="LPLAYA"/>
    <s v="LPLAYA"/>
    <x v="0"/>
    <n v="30"/>
    <n v="29"/>
    <d v="1899-12-30T00:00:00"/>
    <s v="C"/>
    <s v="Session Status Unknown"/>
    <s v="Open"/>
  </r>
  <r>
    <n v="202430"/>
    <n v="43151"/>
    <s v="PE 193A"/>
    <x v="7"/>
    <s v="Intercollegiate Soccer - Men"/>
    <n v="3"/>
    <d v="2023-08-28T00:00:00"/>
    <d v="2023-12-01T00:00:00"/>
    <x v="24"/>
    <x v="0"/>
    <s v=""/>
    <m/>
    <m/>
    <m/>
    <m/>
    <m/>
    <m/>
    <m/>
    <d v="1899-12-30T00:00:00"/>
    <d v="1899-12-30T00:00:00"/>
    <d v="1899-12-30T00:00:00"/>
    <x v="0"/>
    <d v="1899-12-30T00:00:00"/>
    <m/>
    <x v="1"/>
    <s v="Alexander Zermeno"/>
    <s v="K00396202"/>
    <s v="AD"/>
    <x v="0"/>
    <x v="99"/>
    <x v="27"/>
    <s v="LPLAYA"/>
    <s v="LPLAYA"/>
    <x v="0"/>
    <n v="30"/>
    <n v="32"/>
    <d v="1899-12-30T00:00:00"/>
    <s v="C"/>
    <s v="Session Status Unknown"/>
    <s v="Closed"/>
  </r>
  <r>
    <n v="202430"/>
    <n v="43208"/>
    <s v="PE 222"/>
    <x v="1"/>
    <s v="Adv Soccer Techniques - Men"/>
    <n v="1.5"/>
    <d v="2023-08-28T00:00:00"/>
    <d v="2023-12-08T00:00:00"/>
    <x v="1"/>
    <x v="0"/>
    <s v="MW"/>
    <s v="M"/>
    <m/>
    <s v="W"/>
    <m/>
    <m/>
    <m/>
    <m/>
    <d v="1899-12-30T01:25:00"/>
    <d v="1899-12-30T02:40:26"/>
    <s v="19:00"/>
    <x v="40"/>
    <s v="20:25"/>
    <n v="2025"/>
    <x v="0"/>
    <s v="Alexander Zermeno"/>
    <s v="K00396202"/>
    <s v="AD"/>
    <x v="0"/>
    <x v="99"/>
    <x v="27"/>
    <s v="LPLAYA"/>
    <s v="LPLAYA"/>
    <x v="0"/>
    <n v="35"/>
    <n v="30"/>
    <d v="1900-02-20T01:05:05"/>
    <s v="C"/>
    <s v="Day"/>
    <s v="Open"/>
  </r>
  <r>
    <n v="202430"/>
    <n v="44539"/>
    <s v="PE 231"/>
    <x v="1"/>
    <s v="Adapted Sport &amp; Recreation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Kelly Clark"/>
    <s v="K00197130"/>
    <s v="AD"/>
    <x v="0"/>
    <x v="99"/>
    <x v="27"/>
    <s v="LPLAYA"/>
    <s v="LPLAYA"/>
    <x v="0"/>
    <n v="15"/>
    <n v="16"/>
    <d v="1899-12-30T00:00:00"/>
    <s v="C"/>
    <s v="Day"/>
    <s v="Closed"/>
  </r>
  <r>
    <n v="202430"/>
    <n v="44539"/>
    <s v="PE 231"/>
    <x v="1"/>
    <s v="Adapted Sport &amp; Recreation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Kelly Clark"/>
    <s v="K00197130"/>
    <s v="AD"/>
    <x v="0"/>
    <x v="99"/>
    <x v="27"/>
    <s v="LPLAYA"/>
    <s v="LPLAYA"/>
    <x v="0"/>
    <n v="15"/>
    <n v="16"/>
    <d v="1900-01-29T02:24:16"/>
    <s v="C"/>
    <s v="Day"/>
    <s v="Closed"/>
  </r>
  <r>
    <n v="202430"/>
    <n v="44778"/>
    <s v="PE 269"/>
    <x v="7"/>
    <s v="Strengh &amp; Cond. for Athletes"/>
    <n v="1"/>
    <d v="2023-09-05T00:00:00"/>
    <d v="2023-09-08T00:00:00"/>
    <x v="25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FS"/>
    <x v="0"/>
    <x v="99"/>
    <x v="27"/>
    <s v="LPLAYA"/>
    <s v="LPLAYA"/>
    <x v="0"/>
    <n v="25"/>
    <n v="22"/>
    <d v="1899-12-30T00:00:00"/>
    <s v="C"/>
    <s v="Session Status Unknown"/>
    <s v="Open"/>
  </r>
  <r>
    <n v="202430"/>
    <n v="44778"/>
    <s v="PE 269"/>
    <x v="7"/>
    <s v="Strengh &amp; Cond. for Athletes"/>
    <n v="1"/>
    <d v="2023-09-05T00:00:00"/>
    <d v="2023-09-08T00:00:00"/>
    <x v="25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FS"/>
    <x v="0"/>
    <x v="99"/>
    <x v="27"/>
    <s v="LPLAYA"/>
    <s v="LPLAYA"/>
    <x v="0"/>
    <n v="25"/>
    <n v="22"/>
    <d v="1899-12-30T00:00:00"/>
    <s v="C"/>
    <s v="Session Status Unknown"/>
    <s v="Open"/>
  </r>
  <r>
    <n v="202430"/>
    <n v="37494"/>
    <s v="PE 112B"/>
    <x v="1"/>
    <s v="Body Condition Boot Camp: Int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Craig Moropoulos"/>
    <s v="K00100871"/>
    <s v="FS"/>
    <x v="0"/>
    <x v="100"/>
    <x v="27"/>
    <s v="LPLAYA"/>
    <s v="LPLAYAFIELD"/>
    <x v="0"/>
    <n v="10"/>
    <n v="4"/>
    <d v="1900-01-06T12:36:04"/>
    <s v="C"/>
    <s v="Day"/>
    <s v="Open"/>
  </r>
  <r>
    <n v="202430"/>
    <n v="37495"/>
    <s v="PE 112A"/>
    <x v="1"/>
    <s v="Body Condition Boot Camp: Beg"/>
    <n v="1.5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Craig Moropoulos"/>
    <s v="K00100871"/>
    <s v="NP"/>
    <x v="0"/>
    <x v="100"/>
    <x v="27"/>
    <s v="LPLAYA"/>
    <s v="LPLAYAFIELD"/>
    <x v="0"/>
    <n v="15"/>
    <n v="16"/>
    <d v="1900-01-29T02:24:16"/>
    <s v="C"/>
    <s v="Day"/>
    <s v="Closed"/>
  </r>
  <r>
    <n v="202430"/>
    <n v="43873"/>
    <s v="ENG 110E"/>
    <x v="11"/>
    <s v="Comp and Reading, Enhanced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Barbara Bell"/>
    <s v="K00100354"/>
    <s v="FS"/>
    <x v="0"/>
    <x v="101"/>
    <x v="28"/>
    <s v="LRC"/>
    <s v="LRC111"/>
    <x v="0"/>
    <n v="28"/>
    <n v="24"/>
    <d v="1900-02-13T03:36:24"/>
    <s v="C"/>
    <s v="Day"/>
    <s v="Open"/>
  </r>
  <r>
    <n v="202430"/>
    <n v="43874"/>
    <s v="ENG 110E"/>
    <x v="11"/>
    <s v="Comp and Reading, Enhanced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Christopher Brown"/>
    <s v="K00985808"/>
    <s v="FS"/>
    <x v="0"/>
    <x v="101"/>
    <x v="28"/>
    <s v="LRC"/>
    <s v="LRC111"/>
    <x v="0"/>
    <n v="28"/>
    <n v="23"/>
    <d v="1900-02-11T06:27:23"/>
    <s v="MT"/>
    <s v="MET"/>
    <s v="Open"/>
  </r>
  <r>
    <n v="202430"/>
    <n v="34456"/>
    <s v="PE 137"/>
    <x v="1"/>
    <s v="Beg Surfing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1"/>
    <s v="Scott Fickerson"/>
    <s v="K00366975"/>
    <s v="FS"/>
    <x v="1"/>
    <x v="102"/>
    <x v="29"/>
    <s v="LBEACH"/>
    <s v="LBEACH"/>
    <x v="0"/>
    <n v="24"/>
    <n v="24"/>
    <d v="1900-02-13T03:36:24"/>
    <s v="C"/>
    <s v="Day"/>
    <s v="Closed"/>
  </r>
  <r>
    <n v="202430"/>
    <n v="38076"/>
    <s v="PE 220A"/>
    <x v="1"/>
    <s v="Ocean Swimming:Beginning"/>
    <n v="1.5"/>
    <d v="2023-08-28T00:00:00"/>
    <d v="2023-11-17T00:00:00"/>
    <x v="26"/>
    <x v="0"/>
    <s v="TR"/>
    <m/>
    <s v="T"/>
    <m/>
    <s v="R"/>
    <m/>
    <m/>
    <m/>
    <d v="1899-12-30T00:50:00"/>
    <d v="1899-12-30T01:16:11"/>
    <s v="11:10"/>
    <x v="10"/>
    <s v="12:00"/>
    <n v="1200"/>
    <x v="0"/>
    <s v="Ingrid Schmitz"/>
    <s v="K00100518"/>
    <s v="AD"/>
    <x v="1"/>
    <x v="102"/>
    <x v="29"/>
    <s v="LBEACH"/>
    <s v="LBEACH"/>
    <x v="0"/>
    <n v="20"/>
    <n v="14"/>
    <d v="1900-01-08T07:29:31"/>
    <s v="C"/>
    <s v="Day"/>
    <s v="Open"/>
  </r>
  <r>
    <n v="202430"/>
    <n v="38076"/>
    <s v="PE 220A"/>
    <x v="1"/>
    <s v="Ocean Swimming:Beginning"/>
    <n v="1.5"/>
    <d v="2023-08-28T00:00:00"/>
    <d v="2023-11-17T00:00:00"/>
    <x v="26"/>
    <x v="0"/>
    <s v="TR"/>
    <m/>
    <s v="T"/>
    <m/>
    <s v="R"/>
    <m/>
    <m/>
    <m/>
    <d v="1899-12-30T00:50:00"/>
    <d v="1899-12-30T01:16:11"/>
    <s v="12:10"/>
    <x v="71"/>
    <s v="13:00"/>
    <n v="1300"/>
    <x v="0"/>
    <s v="Ingrid Schmitz"/>
    <s v="K00100518"/>
    <s v="AD"/>
    <x v="1"/>
    <x v="102"/>
    <x v="29"/>
    <s v="LBEACH"/>
    <s v="LBEACH"/>
    <x v="0"/>
    <n v="20"/>
    <n v="14"/>
    <d v="1900-01-08T07:29:31"/>
    <s v="C"/>
    <s v="Day"/>
    <s v="Open"/>
  </r>
  <r>
    <n v="202430"/>
    <n v="38077"/>
    <s v="PE 220B"/>
    <x v="1"/>
    <s v="Intermediate Ocean Swimming"/>
    <n v="1.5"/>
    <d v="2023-08-28T00:00:00"/>
    <d v="2023-11-17T00:00:00"/>
    <x v="26"/>
    <x v="0"/>
    <s v="TR"/>
    <m/>
    <s v="T"/>
    <m/>
    <s v="R"/>
    <m/>
    <m/>
    <m/>
    <d v="1899-12-30T00:50:00"/>
    <d v="1899-12-30T01:16:11"/>
    <s v="11:10"/>
    <x v="10"/>
    <s v="12:00"/>
    <n v="1200"/>
    <x v="0"/>
    <s v="Ingrid Schmitz"/>
    <s v="K00100518"/>
    <s v="NP"/>
    <x v="1"/>
    <x v="102"/>
    <x v="29"/>
    <s v="LBEACH"/>
    <s v="LBEACH"/>
    <x v="0"/>
    <n v="10"/>
    <n v="3"/>
    <d v="1899-12-31T23:53:28"/>
    <s v="C"/>
    <s v="Day"/>
    <s v="Open"/>
  </r>
  <r>
    <n v="202430"/>
    <n v="38077"/>
    <s v="PE 220B"/>
    <x v="1"/>
    <s v="Intermediate Ocean Swimming"/>
    <n v="1.5"/>
    <d v="2023-08-28T00:00:00"/>
    <d v="2023-11-17T00:00:00"/>
    <x v="26"/>
    <x v="0"/>
    <s v="TR"/>
    <m/>
    <s v="T"/>
    <m/>
    <s v="R"/>
    <m/>
    <m/>
    <m/>
    <d v="1899-12-30T00:50:00"/>
    <d v="1899-12-30T01:16:11"/>
    <s v="12:10"/>
    <x v="71"/>
    <s v="13:00"/>
    <n v="1300"/>
    <x v="0"/>
    <s v="Ingrid Schmitz"/>
    <s v="K00100518"/>
    <s v="NP"/>
    <x v="1"/>
    <x v="102"/>
    <x v="29"/>
    <s v="LBEACH"/>
    <s v="LBEACH"/>
    <x v="0"/>
    <n v="10"/>
    <n v="3"/>
    <d v="1899-12-31T23:53:28"/>
    <s v="C"/>
    <s v="Day"/>
    <s v="Open"/>
  </r>
  <r>
    <n v="202430"/>
    <n v="40012"/>
    <s v="PE 137"/>
    <x v="1"/>
    <s v="Beg Surfing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Scott Fickerson"/>
    <s v="K00366975"/>
    <s v="FS"/>
    <x v="1"/>
    <x v="102"/>
    <x v="29"/>
    <s v="LBEACH"/>
    <s v="LBEACH"/>
    <x v="0"/>
    <n v="24"/>
    <n v="23"/>
    <d v="1900-02-11T06:27:23"/>
    <s v="C"/>
    <s v="Day"/>
    <s v="Open"/>
  </r>
  <r>
    <n v="202430"/>
    <n v="44660"/>
    <s v="CRAO NC135"/>
    <x v="25"/>
    <s v="Art and the Environment FOA"/>
    <n v="0"/>
    <d v="2023-08-28T00:00:00"/>
    <d v="2023-10-21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John Iwerks"/>
    <s v="K00101635"/>
    <n v="9"/>
    <x v="1"/>
    <x v="102"/>
    <x v="29"/>
    <s v="LBEACH"/>
    <s v="LBEACH"/>
    <x v="0"/>
    <n v="40"/>
    <n v="47"/>
    <d v="1900-01-06T12:15:31"/>
    <s v="C"/>
    <s v="Day"/>
    <s v="Closed"/>
  </r>
  <r>
    <n v="202430"/>
    <n v="44661"/>
    <s v="CRAO NC135"/>
    <x v="25"/>
    <s v="Art and the Environment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John Iwerks"/>
    <s v="K00101635"/>
    <n v="11"/>
    <x v="1"/>
    <x v="102"/>
    <x v="29"/>
    <s v="LBEACH"/>
    <s v="LBEACH"/>
    <x v="0"/>
    <n v="40"/>
    <n v="43"/>
    <d v="1900-01-05T20:55:03"/>
    <s v="C"/>
    <s v="Day"/>
    <s v="Closed"/>
  </r>
  <r>
    <n v="202430"/>
    <n v="31427"/>
    <s v="PE 144B"/>
    <x v="0"/>
    <s v="Weight Training: Intermediate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Craig Moropoulos"/>
    <s v="K00100871"/>
    <s v="FS"/>
    <x v="0"/>
    <x v="103"/>
    <x v="30"/>
    <s v="LFC"/>
    <s v="LFC"/>
    <x v="0"/>
    <n v="20"/>
    <n v="18"/>
    <d v="1900-02-01T20:42:18"/>
    <s v="C"/>
    <s v="Day"/>
    <s v="Open"/>
  </r>
  <r>
    <n v="202430"/>
    <n v="33524"/>
    <s v="PE 144C"/>
    <x v="0"/>
    <s v="Weight Training: Advanced"/>
    <n v="1.5"/>
    <d v="2023-08-28T00:00:00"/>
    <d v="2023-12-16T00:00:00"/>
    <x v="0"/>
    <x v="1"/>
    <s v="TR"/>
    <m/>
    <s v="T"/>
    <m/>
    <s v="R"/>
    <m/>
    <m/>
    <m/>
    <d v="1899-12-30T01:20:00"/>
    <d v="1899-12-30T02:42:05"/>
    <s v="9:35"/>
    <x v="12"/>
    <s v="10:55"/>
    <n v="1055"/>
    <x v="0"/>
    <s v="Craig Moropoulos"/>
    <s v="K00100871"/>
    <s v="NP"/>
    <x v="0"/>
    <x v="103"/>
    <x v="30"/>
    <s v="LFC"/>
    <s v="LFC"/>
    <x v="0"/>
    <n v="20"/>
    <n v="8"/>
    <d v="1900-01-14T01:12:08"/>
    <s v="C"/>
    <s v="Day"/>
    <s v="Open"/>
  </r>
  <r>
    <n v="202430"/>
    <n v="34445"/>
    <s v="PE 144A"/>
    <x v="0"/>
    <s v="Weight Training: Beginning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8:00"/>
    <x v="3"/>
    <s v="9:20"/>
    <n v="920"/>
    <x v="1"/>
    <s v="Scott Fickerson"/>
    <s v="K00366975"/>
    <s v="FS"/>
    <x v="0"/>
    <x v="103"/>
    <x v="30"/>
    <s v="LFC"/>
    <s v="LFC"/>
    <x v="0"/>
    <n v="40"/>
    <n v="35"/>
    <d v="1900-03-05T20:15:35"/>
    <s v="C"/>
    <s v="Day"/>
    <s v="Open"/>
  </r>
  <r>
    <n v="202430"/>
    <n v="43140"/>
    <s v="PE 143A"/>
    <x v="0"/>
    <s v="Integrated Training: Beginn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iego Ramirez"/>
    <s v="K00329177"/>
    <s v="FS"/>
    <x v="0"/>
    <x v="103"/>
    <x v="30"/>
    <s v="LFC"/>
    <s v="LFC"/>
    <x v="0"/>
    <n v="20"/>
    <n v="14"/>
    <d v="1899-12-30T00:00:00"/>
    <s v="C"/>
    <s v="Day"/>
    <s v="Open"/>
  </r>
  <r>
    <n v="202430"/>
    <n v="43140"/>
    <s v="PE 143A"/>
    <x v="0"/>
    <s v="Integrated Training: Beginning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Diego Ramirez"/>
    <s v="K00329177"/>
    <s v="FS"/>
    <x v="0"/>
    <x v="103"/>
    <x v="30"/>
    <s v="LFC"/>
    <s v="LFC"/>
    <x v="0"/>
    <n v="20"/>
    <n v="14"/>
    <d v="1900-01-25T08:06:14"/>
    <s v="C"/>
    <s v="Day"/>
    <s v="Open"/>
  </r>
  <r>
    <n v="202430"/>
    <n v="43141"/>
    <s v="PE 143B"/>
    <x v="0"/>
    <s v="Integrated Training: Intermed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NP"/>
    <x v="0"/>
    <x v="103"/>
    <x v="30"/>
    <s v="LFC"/>
    <s v="LFC"/>
    <x v="0"/>
    <n v="15"/>
    <n v="10"/>
    <d v="1899-12-30T00:00:00"/>
    <s v="C"/>
    <s v="Day"/>
    <s v="Open"/>
  </r>
  <r>
    <n v="202430"/>
    <n v="43141"/>
    <s v="PE 143B"/>
    <x v="0"/>
    <s v="Integrated Training: Intermed"/>
    <n v="1.5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1"/>
    <s v="Diego Ramirez"/>
    <s v="K00329177"/>
    <s v="NP"/>
    <x v="0"/>
    <x v="103"/>
    <x v="30"/>
    <s v="LFC"/>
    <s v="LFC"/>
    <x v="0"/>
    <n v="15"/>
    <n v="10"/>
    <d v="1900-01-17T19:30:10"/>
    <s v="C"/>
    <s v="Day"/>
    <s v="Open"/>
  </r>
  <r>
    <n v="202430"/>
    <n v="43958"/>
    <s v="PE 195"/>
    <x v="0"/>
    <s v="Life Fitness-Functionl Fitness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NP"/>
    <x v="0"/>
    <x v="103"/>
    <x v="30"/>
    <s v="LFC"/>
    <s v="LFC"/>
    <x v="0"/>
    <n v="50"/>
    <n v="31"/>
    <d v="1899-12-30T00:00:00"/>
    <s v="OE"/>
    <s v="Session Status Unknown"/>
    <s v="Open"/>
  </r>
  <r>
    <n v="202430"/>
    <n v="43958"/>
    <s v="PE 195"/>
    <x v="0"/>
    <s v="Life Fitness-Functionl Fitness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NP"/>
    <x v="0"/>
    <x v="103"/>
    <x v="30"/>
    <s v="LFC"/>
    <s v="LFC"/>
    <x v="0"/>
    <n v="50"/>
    <n v="31"/>
    <d v="1899-12-30T00:00:00"/>
    <s v="OE"/>
    <s v="Session Status Unknown"/>
    <s v="Open"/>
  </r>
  <r>
    <n v="202430"/>
    <n v="44212"/>
    <s v="PE 147B"/>
    <x v="0"/>
    <s v="Conditioning-Intercollegt Athl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FS"/>
    <x v="0"/>
    <x v="103"/>
    <x v="30"/>
    <s v="LFC"/>
    <s v="LFC"/>
    <x v="0"/>
    <n v="15"/>
    <n v="7"/>
    <d v="1899-12-30T00:00:00"/>
    <s v="C"/>
    <s v="Session Status Unknown"/>
    <s v="Open"/>
  </r>
  <r>
    <n v="202430"/>
    <n v="44212"/>
    <s v="PE 147B"/>
    <x v="0"/>
    <s v="Conditioning-Intercollegt Athl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FS"/>
    <x v="0"/>
    <x v="103"/>
    <x v="30"/>
    <s v="LFC"/>
    <s v="LFC"/>
    <x v="0"/>
    <n v="15"/>
    <n v="7"/>
    <d v="1899-12-30T00:00:00"/>
    <s v="C"/>
    <s v="Session Status Unknown"/>
    <s v="Open"/>
  </r>
  <r>
    <n v="202430"/>
    <n v="44268"/>
    <s v="PE 269"/>
    <x v="7"/>
    <s v="Strengh &amp; Cond. for Athletes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Matthew Anderson"/>
    <s v="K01414342"/>
    <s v="AD"/>
    <x v="0"/>
    <x v="103"/>
    <x v="30"/>
    <s v="LFC"/>
    <s v="LFC"/>
    <x v="0"/>
    <n v="25"/>
    <n v="25"/>
    <d v="1899-12-30T00:00:00"/>
    <s v="C"/>
    <s v="Session Status Unknown"/>
    <s v="Closed"/>
  </r>
  <r>
    <n v="202430"/>
    <n v="44268"/>
    <s v="PE 269"/>
    <x v="7"/>
    <s v="Strengh &amp; Cond. for Athletes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Matthew Anderson"/>
    <s v="K01414342"/>
    <s v="AD"/>
    <x v="0"/>
    <x v="103"/>
    <x v="30"/>
    <s v="LFC"/>
    <s v="LFC"/>
    <x v="0"/>
    <n v="25"/>
    <n v="25"/>
    <d v="1899-12-30T00:00:00"/>
    <s v="C"/>
    <s v="Session Status Unknown"/>
    <s v="Closed"/>
  </r>
  <r>
    <n v="202430"/>
    <n v="44543"/>
    <s v="PE 229A"/>
    <x v="1"/>
    <s v="Beg Adapted Strength Train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Kelly Clark"/>
    <s v="K00197130"/>
    <s v="AD"/>
    <x v="0"/>
    <x v="103"/>
    <x v="30"/>
    <s v="LFC"/>
    <s v="LFC"/>
    <x v="0"/>
    <n v="15"/>
    <n v="9"/>
    <d v="1899-12-30T00:00:00"/>
    <s v="C"/>
    <s v="Day"/>
    <s v="Open"/>
  </r>
  <r>
    <n v="202430"/>
    <n v="44543"/>
    <s v="PE 229A"/>
    <x v="1"/>
    <s v="Beg Adapted Strength Training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Kelly Clark"/>
    <s v="K00197130"/>
    <s v="AD"/>
    <x v="0"/>
    <x v="103"/>
    <x v="30"/>
    <s v="LFC"/>
    <s v="LFC"/>
    <x v="0"/>
    <n v="15"/>
    <n v="9"/>
    <d v="1900-01-15T22:21:09"/>
    <s v="C"/>
    <s v="Day"/>
    <s v="Open"/>
  </r>
  <r>
    <n v="202430"/>
    <n v="31439"/>
    <s v="PE 149"/>
    <x v="0"/>
    <s v="Life Fitness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iego Ramirez"/>
    <s v="K00329177"/>
    <s v="NP"/>
    <x v="0"/>
    <x v="104"/>
    <x v="30"/>
    <s v="LFC"/>
    <s v="LFC01"/>
    <x v="0"/>
    <n v="0"/>
    <n v="126"/>
    <d v="1899-12-30T00:00:00"/>
    <s v="OE"/>
    <s v="Session Status Unknown"/>
    <s v="Closed"/>
  </r>
  <r>
    <n v="202430"/>
    <n v="31450"/>
    <s v="PE 166"/>
    <x v="0"/>
    <s v="Life Fitness-Strength Training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iego Ramirez"/>
    <s v="K00329177"/>
    <s v="NP"/>
    <x v="0"/>
    <x v="104"/>
    <x v="30"/>
    <s v="LFC"/>
    <s v="LFC01"/>
    <x v="0"/>
    <n v="0"/>
    <n v="54"/>
    <d v="1899-12-30T00:00:00"/>
    <s v="OE"/>
    <s v="Session Status Unknown"/>
    <s v="Closed"/>
  </r>
  <r>
    <n v="202430"/>
    <n v="31460"/>
    <s v="PE 179"/>
    <x v="0"/>
    <s v="Life Fitness-Super Circuit Trn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iego Ramirez"/>
    <s v="K00329177"/>
    <s v="NP"/>
    <x v="0"/>
    <x v="104"/>
    <x v="30"/>
    <s v="LFC"/>
    <s v="LFC01"/>
    <x v="0"/>
    <n v="50"/>
    <n v="45"/>
    <d v="1899-12-30T00:00:00"/>
    <s v="OE"/>
    <s v="Session Status Unknown"/>
    <s v="Open"/>
  </r>
  <r>
    <n v="202430"/>
    <n v="31460"/>
    <s v="PE 179"/>
    <x v="0"/>
    <s v="Life Fitness-Super Circuit Trn"/>
    <n v="0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iego Ramirez"/>
    <s v="K00329177"/>
    <s v="NP"/>
    <x v="0"/>
    <x v="104"/>
    <x v="30"/>
    <s v="LFC"/>
    <s v="LFC01"/>
    <x v="0"/>
    <n v="50"/>
    <n v="45"/>
    <d v="1899-12-30T00:00:00"/>
    <s v="OE"/>
    <s v="Session Status Unknown"/>
    <s v="Open"/>
  </r>
  <r>
    <n v="202430"/>
    <n v="33540"/>
    <s v="PE 132A"/>
    <x v="1"/>
    <s v="Novice Swimming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11:00"/>
    <x v="72"/>
    <s v="12:00"/>
    <n v="1200"/>
    <x v="0"/>
    <s v="Ingrid Schmitz"/>
    <s v="K00100518"/>
    <s v="AD"/>
    <x v="1"/>
    <x v="105"/>
    <x v="31"/>
    <s v="LBANOS"/>
    <s v="LBANOS"/>
    <x v="0"/>
    <n v="5"/>
    <n v="5"/>
    <d v="1900-01-09T13:58:13"/>
    <s v="C"/>
    <s v="Day"/>
    <s v="Closed"/>
  </r>
  <r>
    <n v="202430"/>
    <n v="37514"/>
    <s v="PE 132B"/>
    <x v="1"/>
    <s v="Beginning Swimming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11:00"/>
    <x v="72"/>
    <s v="12:00"/>
    <n v="1200"/>
    <x v="0"/>
    <s v="Ingrid Schmitz"/>
    <s v="K00100518"/>
    <s v="NP"/>
    <x v="1"/>
    <x v="105"/>
    <x v="31"/>
    <s v="LBANOS"/>
    <s v="LBANOS"/>
    <x v="0"/>
    <n v="15"/>
    <n v="12"/>
    <d v="1900-01-24T09:31:44"/>
    <s v="C"/>
    <s v="Day"/>
    <s v="Open"/>
  </r>
  <r>
    <n v="202430"/>
    <n v="37540"/>
    <s v="PE 134B"/>
    <x v="1"/>
    <s v="Swimming for Conditioning: Int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9:55"/>
    <x v="73"/>
    <s v="10:55"/>
    <n v="1055"/>
    <x v="0"/>
    <s v="Sally Saenger"/>
    <s v="K00100907"/>
    <s v="AD"/>
    <x v="1"/>
    <x v="105"/>
    <x v="31"/>
    <s v="LBANOS"/>
    <s v="LBANOS"/>
    <x v="0"/>
    <n v="7"/>
    <n v="7"/>
    <d v="1900-01-13T19:33:30"/>
    <s v="C"/>
    <s v="Day"/>
    <s v="Closed"/>
  </r>
  <r>
    <n v="202430"/>
    <n v="37542"/>
    <s v="PE 132C"/>
    <x v="1"/>
    <s v="Intermediate Swimming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9:55"/>
    <x v="73"/>
    <s v="10:55"/>
    <n v="1055"/>
    <x v="0"/>
    <s v="Ingrid Schmitz"/>
    <s v="K00100518"/>
    <s v="AD"/>
    <x v="1"/>
    <x v="105"/>
    <x v="31"/>
    <s v="LBANOS"/>
    <s v="LBANOS"/>
    <x v="0"/>
    <n v="15"/>
    <n v="12"/>
    <d v="1900-01-24T09:31:44"/>
    <s v="C"/>
    <s v="Day"/>
    <s v="Open"/>
  </r>
  <r>
    <n v="202430"/>
    <n v="37543"/>
    <s v="PE 132D"/>
    <x v="1"/>
    <s v="Advanced Swimming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9:55"/>
    <x v="73"/>
    <s v="10:55"/>
    <n v="1055"/>
    <x v="0"/>
    <s v="Ingrid Schmitz"/>
    <s v="K00100518"/>
    <s v="NP"/>
    <x v="1"/>
    <x v="105"/>
    <x v="31"/>
    <s v="LBANOS"/>
    <s v="LBANOS"/>
    <x v="0"/>
    <n v="7"/>
    <n v="5"/>
    <d v="1900-01-09T13:58:13"/>
    <s v="C"/>
    <s v="Day"/>
    <s v="Open"/>
  </r>
  <r>
    <n v="202430"/>
    <n v="38112"/>
    <s v="PE 134C"/>
    <x v="1"/>
    <s v="Swimming for Conditioning: Adv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9:55"/>
    <x v="73"/>
    <s v="10:55"/>
    <n v="1055"/>
    <x v="0"/>
    <s v="Sally Saenger"/>
    <s v="K00100907"/>
    <s v="NP"/>
    <x v="1"/>
    <x v="105"/>
    <x v="31"/>
    <s v="LBANOS"/>
    <s v="LBANOS"/>
    <x v="0"/>
    <n v="5"/>
    <n v="2"/>
    <d v="1900-01-03T05:35:17"/>
    <s v="C"/>
    <s v="Day"/>
    <s v="Open"/>
  </r>
  <r>
    <n v="202430"/>
    <n v="42682"/>
    <s v="PE 134A"/>
    <x v="0"/>
    <s v="Swimming for Conditioning: Beg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9:55"/>
    <x v="73"/>
    <s v="10:55"/>
    <n v="1055"/>
    <x v="0"/>
    <s v="Sally Saenger"/>
    <s v="K00100907"/>
    <s v="NP"/>
    <x v="1"/>
    <x v="105"/>
    <x v="31"/>
    <s v="LBANOS"/>
    <s v="LBANOS"/>
    <x v="0"/>
    <n v="10"/>
    <n v="8"/>
    <d v="1900-01-15T22:21:09"/>
    <s v="C"/>
    <s v="Day"/>
    <s v="Open"/>
  </r>
  <r>
    <n v="202430"/>
    <n v="42978"/>
    <s v="PE 134A"/>
    <x v="0"/>
    <s v="Swimming for Conditioning: Beg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11:00"/>
    <x v="72"/>
    <s v="12:00"/>
    <n v="1200"/>
    <x v="0"/>
    <s v="Sally Saenger"/>
    <s v="K00100907"/>
    <s v="AD"/>
    <x v="1"/>
    <x v="105"/>
    <x v="31"/>
    <s v="LBANOS"/>
    <s v="LBANOS"/>
    <x v="0"/>
    <n v="10"/>
    <n v="10"/>
    <d v="1900-01-20T03:56:26"/>
    <s v="C"/>
    <s v="Day"/>
    <s v="Closed"/>
  </r>
  <r>
    <n v="202430"/>
    <n v="42979"/>
    <s v="PE 134B"/>
    <x v="1"/>
    <s v="Swimming for Conditioning: Int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11:00"/>
    <x v="72"/>
    <s v="12:00"/>
    <n v="1200"/>
    <x v="0"/>
    <s v="Sally Saenger"/>
    <s v="K00100907"/>
    <s v="NP"/>
    <x v="1"/>
    <x v="105"/>
    <x v="31"/>
    <s v="LBANOS"/>
    <s v="LBANOS"/>
    <x v="0"/>
    <n v="7"/>
    <n v="5"/>
    <d v="1900-01-09T13:58:13"/>
    <s v="C"/>
    <s v="Day"/>
    <s v="Open"/>
  </r>
  <r>
    <n v="202430"/>
    <n v="42980"/>
    <s v="PE 134C"/>
    <x v="1"/>
    <s v="Swimming for Conditioning: Adv"/>
    <n v="1.5"/>
    <d v="2023-08-28T00:00:00"/>
    <d v="2023-12-16T00:00:00"/>
    <x v="0"/>
    <x v="0"/>
    <s v="MWF"/>
    <s v="M"/>
    <m/>
    <s v="W"/>
    <m/>
    <s v="F"/>
    <m/>
    <m/>
    <d v="1899-12-30T01:00:00"/>
    <d v="1899-12-30T03:02:20"/>
    <s v="11:00"/>
    <x v="72"/>
    <s v="12:00"/>
    <n v="1200"/>
    <x v="0"/>
    <s v="Sally Saenger"/>
    <s v="K00100907"/>
    <s v="NP"/>
    <x v="1"/>
    <x v="105"/>
    <x v="31"/>
    <s v="LBANOS"/>
    <s v="LBANOS"/>
    <x v="0"/>
    <n v="5"/>
    <n v="2"/>
    <d v="1900-01-03T05:35:17"/>
    <s v="C"/>
    <s v="Day"/>
    <s v="Open"/>
  </r>
  <r>
    <n v="202430"/>
    <n v="41931"/>
    <s v="ECEP NC010"/>
    <x v="83"/>
    <s v="Parent-Child Workshop"/>
    <n v="0"/>
    <d v="2023-08-28T00:00:00"/>
    <d v="2024-01-26T00:00:00"/>
    <x v="27"/>
    <x v="0"/>
    <s v="M"/>
    <s v="M"/>
    <m/>
    <m/>
    <m/>
    <m/>
    <m/>
    <m/>
    <d v="1899-12-30T05:00:00"/>
    <d v="1899-12-30T06:50:23"/>
    <s v="8:00"/>
    <x v="3"/>
    <s v="13:00"/>
    <n v="1300"/>
    <x v="0"/>
    <s v="Judy Johnston"/>
    <s v="K00119175"/>
    <s v="AD"/>
    <x v="1"/>
    <x v="106"/>
    <x v="32"/>
    <s v="LGPCW"/>
    <s v="LGPCW"/>
    <x v="0"/>
    <n v="30"/>
    <n v="16"/>
    <d v="1900-04-11T22:09:17"/>
    <s v="C"/>
    <s v="Day"/>
    <s v="Open"/>
  </r>
  <r>
    <n v="202430"/>
    <n v="41931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Judy Johnston"/>
    <s v="K00119175"/>
    <s v="AD"/>
    <x v="1"/>
    <x v="106"/>
    <x v="32"/>
    <s v="LGPCW"/>
    <s v="LGPCW"/>
    <x v="0"/>
    <n v="30"/>
    <n v="16"/>
    <d v="1900-02-14T07:34:10"/>
    <s v="C"/>
    <s v="Day"/>
    <s v="Open"/>
  </r>
  <r>
    <n v="202430"/>
    <n v="41933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5:00:00"/>
    <d v="1899-12-30T06:50:23"/>
    <s v="8:00"/>
    <x v="3"/>
    <s v="13:00"/>
    <n v="1300"/>
    <x v="0"/>
    <s v="Maria Ornelas"/>
    <s v="K00737276"/>
    <s v="AD"/>
    <x v="1"/>
    <x v="106"/>
    <x v="32"/>
    <s v="LGPCW"/>
    <s v="LGPCW"/>
    <x v="0"/>
    <n v="30"/>
    <n v="15"/>
    <d v="1900-04-05T11:46:12"/>
    <s v="C"/>
    <s v="Day"/>
    <s v="Open"/>
  </r>
  <r>
    <n v="202430"/>
    <n v="41933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Maria Ornelas"/>
    <s v="K00737276"/>
    <s v="AD"/>
    <x v="1"/>
    <x v="106"/>
    <x v="32"/>
    <s v="LGPCW"/>
    <s v="LGPCW"/>
    <x v="0"/>
    <n v="30"/>
    <n v="15"/>
    <d v="1900-02-11T10:05:47"/>
    <s v="C"/>
    <s v="Day"/>
    <s v="Open"/>
  </r>
  <r>
    <n v="202430"/>
    <n v="41934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5:00:00"/>
    <d v="1899-12-30T06:50:23"/>
    <s v="8:00"/>
    <x v="3"/>
    <s v="13:00"/>
    <n v="1300"/>
    <x v="0"/>
    <s v="Maria Ornelas"/>
    <s v="K00737276"/>
    <s v="AD"/>
    <x v="1"/>
    <x v="106"/>
    <x v="32"/>
    <s v="LGPCW"/>
    <s v="LGPCW"/>
    <x v="0"/>
    <n v="30"/>
    <n v="16"/>
    <d v="1900-04-11T22:09:17"/>
    <s v="C"/>
    <s v="Evening"/>
    <s v="Open"/>
  </r>
  <r>
    <n v="202430"/>
    <n v="41934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Maria Ornelas"/>
    <s v="K00737276"/>
    <s v="AD"/>
    <x v="1"/>
    <x v="106"/>
    <x v="32"/>
    <s v="LGPCW"/>
    <s v="LGPCW"/>
    <x v="0"/>
    <n v="30"/>
    <n v="16"/>
    <d v="1900-02-14T07:34:10"/>
    <s v="C"/>
    <s v="Evening"/>
    <s v="Open"/>
  </r>
  <r>
    <n v="202430"/>
    <n v="41935"/>
    <s v="ECEP NC010"/>
    <x v="83"/>
    <s v="Parent-Child Workshop"/>
    <n v="0"/>
    <d v="2023-08-28T00:00:00"/>
    <d v="2024-01-26T00:00:00"/>
    <x v="27"/>
    <x v="0"/>
    <s v="R"/>
    <m/>
    <m/>
    <m/>
    <s v="R"/>
    <m/>
    <m/>
    <m/>
    <d v="1899-12-30T05:00:00"/>
    <d v="1899-12-30T06:50:23"/>
    <s v="8:00"/>
    <x v="3"/>
    <s v="13:00"/>
    <n v="1300"/>
    <x v="0"/>
    <s v="Judy Johnston"/>
    <s v="K00119175"/>
    <s v="AD"/>
    <x v="1"/>
    <x v="106"/>
    <x v="32"/>
    <s v="LGPCW"/>
    <s v="LGPCW"/>
    <x v="0"/>
    <n v="30"/>
    <n v="15"/>
    <d v="1900-04-05T11:46:12"/>
    <s v="C"/>
    <s v="Day"/>
    <s v="Open"/>
  </r>
  <r>
    <n v="202430"/>
    <n v="41935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Judy Johnston"/>
    <s v="K00119175"/>
    <s v="AD"/>
    <x v="1"/>
    <x v="106"/>
    <x v="32"/>
    <s v="LGPCW"/>
    <s v="LGPCW"/>
    <x v="0"/>
    <n v="30"/>
    <n v="15"/>
    <d v="1900-02-11T10:05:47"/>
    <s v="C"/>
    <s v="Day"/>
    <s v="Open"/>
  </r>
  <r>
    <n v="202430"/>
    <n v="41936"/>
    <s v="ECEP NC010"/>
    <x v="83"/>
    <s v="Parent-Child Workshop"/>
    <n v="0"/>
    <d v="2023-08-28T00:00:00"/>
    <d v="2024-01-26T00:00:00"/>
    <x v="27"/>
    <x v="0"/>
    <s v="F"/>
    <m/>
    <m/>
    <m/>
    <m/>
    <s v="F"/>
    <m/>
    <m/>
    <d v="1899-12-30T05:00:00"/>
    <d v="1899-12-30T06:50:23"/>
    <s v="8:00"/>
    <x v="3"/>
    <s v="13:00"/>
    <n v="1300"/>
    <x v="0"/>
    <s v="Judy Johnston"/>
    <s v="K00119175"/>
    <s v="AD"/>
    <x v="1"/>
    <x v="106"/>
    <x v="32"/>
    <s v="LGPCW"/>
    <s v="LGPCW"/>
    <x v="0"/>
    <n v="30"/>
    <n v="14"/>
    <d v="1900-03-30T01:23:07"/>
    <s v="C"/>
    <s v="Day"/>
    <s v="Open"/>
  </r>
  <r>
    <n v="202430"/>
    <n v="41936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Judy Johnston"/>
    <s v="K00119175"/>
    <s v="AD"/>
    <x v="1"/>
    <x v="106"/>
    <x v="32"/>
    <s v="LGPCW"/>
    <s v="LGPCW"/>
    <x v="0"/>
    <n v="30"/>
    <n v="14"/>
    <d v="1900-02-08T12:37:24"/>
    <s v="C"/>
    <s v="Day"/>
    <s v="Open"/>
  </r>
  <r>
    <n v="202430"/>
    <n v="39464"/>
    <s v="SOC 101"/>
    <x v="24"/>
    <s v="Introduction To Sociology"/>
    <n v="3"/>
    <d v="2023-08-28T00:00:00"/>
    <d v="2023-12-16T00:00:00"/>
    <x v="0"/>
    <x v="0"/>
    <s v="W"/>
    <m/>
    <m/>
    <s v="W"/>
    <m/>
    <m/>
    <m/>
    <m/>
    <d v="1899-12-30T01:20:00"/>
    <d v="1899-12-30T01:21:02"/>
    <s v="9:35"/>
    <x v="12"/>
    <s v="10:55"/>
    <n v="1055"/>
    <x v="4"/>
    <s v="Alexandra Monaco"/>
    <s v="K01627574"/>
    <s v="AD"/>
    <x v="0"/>
    <x v="107"/>
    <x v="33"/>
    <s v="A"/>
    <s v="A160"/>
    <x v="1"/>
    <n v="80"/>
    <n v="66"/>
    <d v="1900-03-02T01:57:33"/>
    <s v="CW"/>
    <s v="Hybrid"/>
    <s v="Open"/>
  </r>
  <r>
    <n v="202430"/>
    <n v="31588"/>
    <s v="POLS 101"/>
    <x v="81"/>
    <s v="American Government &amp; Politic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Stuart Kasdin"/>
    <s v="K00876340"/>
    <s v="AD"/>
    <x v="0"/>
    <x v="107"/>
    <x v="33"/>
    <s v="A"/>
    <s v="A160"/>
    <x v="1"/>
    <n v="80"/>
    <n v="42"/>
    <d v="1900-03-19T00:18:42"/>
    <s v="C"/>
    <s v="Day"/>
    <s v="Open"/>
  </r>
  <r>
    <n v="202430"/>
    <n v="43740"/>
    <s v="ECON 101"/>
    <x v="84"/>
    <s v="Microeconomics"/>
    <n v="3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Jennifer Griffeth"/>
    <s v="K00381902"/>
    <s v="AD"/>
    <x v="0"/>
    <x v="107"/>
    <x v="33"/>
    <s v="A"/>
    <s v="A160"/>
    <x v="1"/>
    <n v="50"/>
    <n v="50"/>
    <d v="1900-04-17T18:15:02"/>
    <s v="C"/>
    <s v="Evening"/>
    <s v="Closed"/>
  </r>
  <r>
    <n v="202430"/>
    <n v="44572"/>
    <s v="BUS 101"/>
    <x v="12"/>
    <s v="Introduction To Business"/>
    <n v="3"/>
    <d v="2023-08-28T00:00:00"/>
    <d v="2023-12-16T00:00:00"/>
    <x v="0"/>
    <x v="0"/>
    <s v="T"/>
    <m/>
    <s v="T"/>
    <m/>
    <m/>
    <m/>
    <m/>
    <m/>
    <d v="1899-12-30T02:35:00"/>
    <d v="1899-12-30T02:37:01"/>
    <s v="11:10"/>
    <x v="10"/>
    <s v="13:45"/>
    <n v="1345"/>
    <x v="0"/>
    <s v="Laura Woyach"/>
    <s v="K00355580"/>
    <s v="FS"/>
    <x v="0"/>
    <x v="107"/>
    <x v="33"/>
    <s v="A"/>
    <s v="A160"/>
    <x v="1"/>
    <n v="70"/>
    <n v="68"/>
    <d v="1900-05-02T22:16:28"/>
    <s v="C"/>
    <s v="Day"/>
    <s v="Open"/>
  </r>
  <r>
    <n v="202430"/>
    <n v="33291"/>
    <s v="ECE 103"/>
    <x v="60"/>
    <s v="Foundations of ECE I Principle"/>
    <n v="5"/>
    <d v="2023-08-28T00:00:00"/>
    <d v="2023-12-16T00:00:00"/>
    <x v="0"/>
    <x v="0"/>
    <s v="W"/>
    <m/>
    <m/>
    <s v="W"/>
    <m/>
    <m/>
    <m/>
    <m/>
    <d v="1899-12-30T02:15:00"/>
    <d v="1899-12-30T02:16:45"/>
    <s v="18:00"/>
    <x v="9"/>
    <s v="20:15"/>
    <n v="2015"/>
    <x v="4"/>
    <s v="Devona Hawkins"/>
    <s v="K00729084"/>
    <s v="FS"/>
    <x v="0"/>
    <x v="108"/>
    <x v="33"/>
    <s v="A"/>
    <s v="A161"/>
    <x v="1"/>
    <n v="40"/>
    <n v="33"/>
    <d v="1900-02-20T09:09:11"/>
    <s v="CW"/>
    <s v="Hybrid"/>
    <s v="Open"/>
  </r>
  <r>
    <n v="202430"/>
    <n v="30847"/>
    <s v="RT 109"/>
    <x v="28"/>
    <s v="Princ of Radiographic Exposure"/>
    <n v="3"/>
    <d v="2023-08-28T00:00:00"/>
    <d v="2023-12-16T00:00:00"/>
    <x v="0"/>
    <x v="0"/>
    <s v="M"/>
    <s v="M"/>
    <m/>
    <m/>
    <m/>
    <m/>
    <m/>
    <m/>
    <d v="1899-12-30T01:20:00"/>
    <d v="1899-12-30T01:21:02"/>
    <s v="8:00"/>
    <x v="3"/>
    <s v="9:20"/>
    <n v="920"/>
    <x v="7"/>
    <s v="Charles Scudelari"/>
    <s v="K00100651"/>
    <s v="AD"/>
    <x v="0"/>
    <x v="108"/>
    <x v="33"/>
    <s v="A"/>
    <s v="A161"/>
    <x v="1"/>
    <n v="29"/>
    <n v="21"/>
    <d v="1900-01-18T18:04:41"/>
    <s v="OL"/>
    <s v="Synchronous Online"/>
    <s v="Open"/>
  </r>
  <r>
    <n v="202430"/>
    <n v="33796"/>
    <s v="ECE 120"/>
    <x v="60"/>
    <s v="Growth and Develop/Educators"/>
    <n v="3"/>
    <d v="2023-08-28T00:00:00"/>
    <d v="2023-12-16T00:00:00"/>
    <x v="0"/>
    <x v="0"/>
    <s v="W"/>
    <m/>
    <m/>
    <s v="W"/>
    <m/>
    <m/>
    <m/>
    <m/>
    <d v="1899-12-30T03:05:00"/>
    <d v="1899-12-30T03:07:24"/>
    <s v="12:45"/>
    <x v="11"/>
    <s v="15:50"/>
    <n v="1550"/>
    <x v="0"/>
    <s v="Helen Cooper"/>
    <s v="K00100179"/>
    <s v="FS"/>
    <x v="0"/>
    <x v="108"/>
    <x v="33"/>
    <s v="A"/>
    <s v="A161"/>
    <x v="1"/>
    <n v="35"/>
    <n v="32"/>
    <d v="1900-03-09T14:33:37"/>
    <s v="C"/>
    <s v="Day"/>
    <s v="Open"/>
  </r>
  <r>
    <n v="202430"/>
    <n v="34332"/>
    <s v="ECE 108"/>
    <x v="60"/>
    <s v="Creative Learning, Curriculum"/>
    <n v="3"/>
    <d v="2023-08-28T00:00:00"/>
    <d v="2023-12-16T00:00:00"/>
    <x v="0"/>
    <x v="0"/>
    <s v="R"/>
    <m/>
    <m/>
    <m/>
    <s v="R"/>
    <m/>
    <m/>
    <m/>
    <d v="1899-12-30T03:05:00"/>
    <d v="1899-12-30T03:07:24"/>
    <s v="18:00"/>
    <x v="9"/>
    <s v="21:05"/>
    <n v="2105"/>
    <x v="0"/>
    <s v="Helen Cooper"/>
    <s v="K00100179"/>
    <s v="FS"/>
    <x v="0"/>
    <x v="108"/>
    <x v="33"/>
    <s v="A"/>
    <s v="A161"/>
    <x v="1"/>
    <n v="35"/>
    <n v="32"/>
    <d v="1900-03-09T14:33:37"/>
    <s v="C"/>
    <s v="Evening"/>
    <s v="Open"/>
  </r>
  <r>
    <n v="202430"/>
    <n v="35250"/>
    <s v="ECE 132"/>
    <x v="60"/>
    <s v="Teaching in a Diverse Society"/>
    <n v="3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Kathy King"/>
    <s v="K00101237"/>
    <s v="AD"/>
    <x v="0"/>
    <x v="108"/>
    <x v="33"/>
    <s v="A"/>
    <s v="A161"/>
    <x v="1"/>
    <n v="35"/>
    <n v="18"/>
    <d v="1900-02-07T03:41:25"/>
    <s v="C"/>
    <s v="Evening"/>
    <s v="Open"/>
  </r>
  <r>
    <n v="202430"/>
    <n v="44589"/>
    <s v="ECE 109"/>
    <x v="60"/>
    <s v="Family-Teacher-Child Relations"/>
    <n v="3"/>
    <d v="2023-08-28T00:00:00"/>
    <d v="2023-12-16T00:00:00"/>
    <x v="0"/>
    <x v="0"/>
    <s v="M"/>
    <s v="M"/>
    <m/>
    <m/>
    <m/>
    <m/>
    <m/>
    <m/>
    <d v="1899-12-30T03:05:00"/>
    <d v="1899-12-30T03:07:24"/>
    <s v="18:00"/>
    <x v="9"/>
    <s v="21:05"/>
    <n v="2105"/>
    <x v="0"/>
    <s v="Helen Cooper"/>
    <s v="K00100179"/>
    <s v="FS"/>
    <x v="0"/>
    <x v="108"/>
    <x v="33"/>
    <s v="A"/>
    <s v="A161"/>
    <x v="1"/>
    <n v="30"/>
    <n v="18"/>
    <d v="1900-02-07T03:41:25"/>
    <s v="C"/>
    <s v="Evening"/>
    <s v="Open"/>
  </r>
  <r>
    <n v="202430"/>
    <n v="30173"/>
    <s v="EH 101"/>
    <x v="3"/>
    <s v="Plant Identification &amp; Culture"/>
    <n v="3"/>
    <d v="2023-08-28T00:00:00"/>
    <d v="2023-12-16T00:00:00"/>
    <x v="0"/>
    <x v="0"/>
    <s v="R"/>
    <m/>
    <m/>
    <m/>
    <s v="R"/>
    <m/>
    <m/>
    <m/>
    <d v="1899-12-30T03:05:00"/>
    <d v="1899-12-30T03:07:24"/>
    <s v="13:10"/>
    <x v="44"/>
    <s v="16:15"/>
    <n v="1615"/>
    <x v="4"/>
    <s v="Michael Gonella"/>
    <s v="K00344966"/>
    <s v="FS"/>
    <x v="0"/>
    <x v="109"/>
    <x v="33"/>
    <s v="A"/>
    <s v="A162"/>
    <x v="1"/>
    <n v="30"/>
    <n v="26"/>
    <d v="1900-02-24T13:19:49"/>
    <s v="CW"/>
    <s v="Hybrid"/>
    <s v="Open"/>
  </r>
  <r>
    <n v="202430"/>
    <n v="31012"/>
    <s v="ENVS 110"/>
    <x v="85"/>
    <s v="Humans &amp; Biological Environmnt"/>
    <n v="3"/>
    <d v="2023-08-28T00:00:00"/>
    <d v="2023-12-16T00:00:00"/>
    <x v="0"/>
    <x v="0"/>
    <s v="T"/>
    <m/>
    <s v="T"/>
    <m/>
    <m/>
    <m/>
    <m/>
    <m/>
    <d v="1899-12-30T03:05:00"/>
    <d v="1899-12-30T03:07:24"/>
    <s v="10:05"/>
    <x v="27"/>
    <s v="13:10"/>
    <n v="1310"/>
    <x v="0"/>
    <s v="Michael Gonella"/>
    <s v="K00344966"/>
    <s v="FS"/>
    <x v="0"/>
    <x v="109"/>
    <x v="33"/>
    <s v="A"/>
    <s v="A162"/>
    <x v="1"/>
    <n v="35"/>
    <n v="33"/>
    <d v="1900-03-11T18:45:55"/>
    <s v="C"/>
    <s v="Day"/>
    <s v="Open"/>
  </r>
  <r>
    <n v="202430"/>
    <n v="42654"/>
    <s v="EH 109"/>
    <x v="3"/>
    <s v="Permaculture Design"/>
    <n v="5"/>
    <d v="2023-08-28T00:00:00"/>
    <d v="2023-12-16T00:00:00"/>
    <x v="0"/>
    <x v="0"/>
    <s v="W"/>
    <m/>
    <m/>
    <s v="W"/>
    <m/>
    <m/>
    <m/>
    <m/>
    <d v="1899-12-30T02:30:00"/>
    <d v="1899-12-30T02:31:57"/>
    <s v="9:30"/>
    <x v="18"/>
    <s v="12:00"/>
    <n v="1200"/>
    <x v="4"/>
    <s v="Michael Gonella"/>
    <s v="K00344966"/>
    <s v="FS"/>
    <x v="0"/>
    <x v="109"/>
    <x v="33"/>
    <s v="A"/>
    <s v="A162"/>
    <x v="1"/>
    <n v="24"/>
    <n v="22"/>
    <d v="1900-02-06T19:13:28"/>
    <s v="CW"/>
    <s v="Hybrid"/>
    <s v="Open"/>
  </r>
  <r>
    <n v="202430"/>
    <n v="35132"/>
    <s v="NURS 163"/>
    <x v="29"/>
    <s v="Medical Surgical II"/>
    <n v="6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Kimberly Jordan"/>
    <s v="K00410258"/>
    <s v="NP"/>
    <x v="0"/>
    <x v="109"/>
    <x v="33"/>
    <s v="A"/>
    <s v="A162"/>
    <x v="1"/>
    <n v="31"/>
    <n v="30"/>
    <d v="1899-12-30T00:00:00"/>
    <s v="C"/>
    <s v="Day"/>
    <s v="Open"/>
  </r>
  <r>
    <n v="202430"/>
    <n v="35134"/>
    <s v="NURS 165"/>
    <x v="29"/>
    <s v="Mental Health Nursing"/>
    <n v="2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Mary Sullivan"/>
    <s v="K00705806"/>
    <s v="NP"/>
    <x v="0"/>
    <x v="109"/>
    <x v="33"/>
    <s v="A"/>
    <s v="A162"/>
    <x v="1"/>
    <n v="31"/>
    <n v="39"/>
    <d v="1899-12-30T00:00:00"/>
    <s v="C"/>
    <s v="Day"/>
    <s v="Closed"/>
  </r>
  <r>
    <n v="202430"/>
    <n v="35495"/>
    <s v="EH 290"/>
    <x v="3"/>
    <s v="Work Experience in EH"/>
    <n v="2"/>
    <d v="2023-08-28T00:00:00"/>
    <d v="2023-12-16T00:00:00"/>
    <x v="0"/>
    <x v="0"/>
    <s v="R"/>
    <m/>
    <m/>
    <m/>
    <s v="R"/>
    <m/>
    <m/>
    <m/>
    <d v="1899-12-30T02:00:00"/>
    <d v="1899-12-30T02:01:34"/>
    <s v="16:30"/>
    <x v="74"/>
    <s v="18:30"/>
    <n v="1830"/>
    <x v="2"/>
    <s v="Michael Gonella"/>
    <s v="K00344966"/>
    <s v="NP"/>
    <x v="0"/>
    <x v="109"/>
    <x v="33"/>
    <s v="A"/>
    <s v="A162"/>
    <x v="1"/>
    <n v="5"/>
    <n v="5"/>
    <d v="1900-01-06T01:18:49"/>
    <s v="C"/>
    <s v="Evening"/>
    <s v="Closed"/>
  </r>
  <r>
    <n v="202430"/>
    <n v="35497"/>
    <s v="EH 290"/>
    <x v="3"/>
    <s v="Work Experience in EH"/>
    <n v="2"/>
    <d v="2023-08-28T00:00:00"/>
    <d v="2023-12-16T00:00:00"/>
    <x v="0"/>
    <x v="1"/>
    <s v="R"/>
    <m/>
    <m/>
    <m/>
    <s v="R"/>
    <m/>
    <m/>
    <m/>
    <d v="1899-12-30T02:00:00"/>
    <d v="1899-12-30T02:01:34"/>
    <s v="16:30"/>
    <x v="74"/>
    <s v="18:30"/>
    <n v="1830"/>
    <x v="2"/>
    <s v="Michael Gonella"/>
    <s v="K00344966"/>
    <s v="NP"/>
    <x v="0"/>
    <x v="109"/>
    <x v="33"/>
    <s v="A"/>
    <s v="A162"/>
    <x v="1"/>
    <n v="2"/>
    <n v="2"/>
    <d v="1900-01-01T19:43:32"/>
    <s v="C"/>
    <s v="Evening"/>
    <s v="Closed"/>
  </r>
  <r>
    <n v="202430"/>
    <n v="44489"/>
    <s v="EH 207"/>
    <x v="3"/>
    <s v="Small Scale Food Production"/>
    <n v="3"/>
    <d v="2023-08-28T00:00:00"/>
    <d v="2023-12-16T00:00:00"/>
    <x v="0"/>
    <x v="0"/>
    <s v="T"/>
    <m/>
    <s v="T"/>
    <m/>
    <m/>
    <m/>
    <m/>
    <m/>
    <d v="1899-12-30T02:00:00"/>
    <d v="1899-12-30T02:01:34"/>
    <s v="8:00"/>
    <x v="3"/>
    <s v="10:00"/>
    <n v="1000"/>
    <x v="0"/>
    <s v="Oscar Carmona"/>
    <s v="K00237725"/>
    <s v="AD"/>
    <x v="0"/>
    <x v="109"/>
    <x v="33"/>
    <s v="A"/>
    <s v="A162"/>
    <x v="1"/>
    <n v="24"/>
    <n v="17"/>
    <d v="1900-01-22T23:39:58"/>
    <s v="C"/>
    <s v="Day"/>
    <s v="Open"/>
  </r>
  <r>
    <n v="202430"/>
    <n v="30059"/>
    <s v="GDP 111"/>
    <x v="6"/>
    <s v="Intro to Graphic Design"/>
    <n v="3"/>
    <d v="2023-08-28T00:00:00"/>
    <d v="2023-12-16T00:00:00"/>
    <x v="0"/>
    <x v="0"/>
    <s v="W"/>
    <m/>
    <m/>
    <s v="W"/>
    <m/>
    <m/>
    <m/>
    <m/>
    <d v="1899-12-30T03:00:00"/>
    <d v="1899-12-30T03:02:20"/>
    <s v="17:00"/>
    <x v="21"/>
    <s v="20:00"/>
    <n v="2000"/>
    <x v="4"/>
    <s v="Irene Ramirez"/>
    <s v="K00583484"/>
    <s v="AD"/>
    <x v="0"/>
    <x v="110"/>
    <x v="33"/>
    <s v="A"/>
    <s v="A171"/>
    <x v="1"/>
    <n v="25"/>
    <n v="19"/>
    <d v="1900-02-08T05:05:14"/>
    <s v="CW"/>
    <s v="Hybrid"/>
    <s v="Open"/>
  </r>
  <r>
    <n v="202430"/>
    <n v="30063"/>
    <s v="GDP 114"/>
    <x v="6"/>
    <s v="Intermediate Graphic Design"/>
    <n v="3"/>
    <d v="2023-08-28T00:00:00"/>
    <d v="2023-12-16T00:00:00"/>
    <x v="0"/>
    <x v="0"/>
    <s v="MW"/>
    <s v="M"/>
    <m/>
    <s v="W"/>
    <m/>
    <m/>
    <m/>
    <m/>
    <d v="1899-12-30T01:00:00"/>
    <d v="1899-12-30T02:01:34"/>
    <s v="13:00"/>
    <x v="22"/>
    <s v="14:00"/>
    <n v="1400"/>
    <x v="0"/>
    <s v="James Van Arsdale"/>
    <s v="K00772173"/>
    <s v="FS"/>
    <x v="0"/>
    <x v="110"/>
    <x v="33"/>
    <s v="A"/>
    <s v="A171"/>
    <x v="1"/>
    <n v="12"/>
    <n v="14"/>
    <d v="1900-01-18T18:04:41"/>
    <s v="C"/>
    <s v="Day"/>
    <s v="Closed"/>
  </r>
  <r>
    <n v="202430"/>
    <n v="30063"/>
    <s v="GDP 114"/>
    <x v="6"/>
    <s v="Intermediate Graphic Design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14:05"/>
    <x v="35"/>
    <s v="15:20"/>
    <n v="1520"/>
    <x v="0"/>
    <s v="James Van Arsdale"/>
    <s v="K00772173"/>
    <s v="FS"/>
    <x v="0"/>
    <x v="110"/>
    <x v="33"/>
    <s v="A"/>
    <s v="A171"/>
    <x v="1"/>
    <n v="12"/>
    <n v="14"/>
    <d v="1900-01-23T16:35:51"/>
    <s v="C"/>
    <s v="Day"/>
    <s v="Closed"/>
  </r>
  <r>
    <n v="202430"/>
    <n v="35070"/>
    <s v="GDP 110"/>
    <x v="6"/>
    <s v="Media Design"/>
    <n v="3"/>
    <d v="2023-09-25T00:00:00"/>
    <d v="2023-12-16T00:00:00"/>
    <x v="9"/>
    <x v="0"/>
    <s v="MW"/>
    <s v="M"/>
    <m/>
    <s v="W"/>
    <m/>
    <m/>
    <m/>
    <m/>
    <d v="1899-12-30T01:00:00"/>
    <d v="1899-12-30T01:32:28"/>
    <s v="10:30"/>
    <x v="8"/>
    <s v="11:30"/>
    <n v="1130"/>
    <x v="4"/>
    <s v="James Van Arsdale"/>
    <s v="K00772173"/>
    <s v="FS"/>
    <x v="0"/>
    <x v="110"/>
    <x v="33"/>
    <s v="A"/>
    <s v="A171"/>
    <x v="1"/>
    <n v="25"/>
    <n v="25"/>
    <d v="1900-01-19T09:51:28"/>
    <s v="CW"/>
    <s v="Hybrid"/>
    <s v="Closed"/>
  </r>
  <r>
    <n v="202430"/>
    <n v="35070"/>
    <s v="GDP 110"/>
    <x v="6"/>
    <s v="Media Design"/>
    <n v="3"/>
    <d v="2023-09-25T00:00:00"/>
    <d v="2023-12-16T00:00:00"/>
    <x v="9"/>
    <x v="0"/>
    <s v="MW"/>
    <s v="M"/>
    <m/>
    <s v="W"/>
    <m/>
    <m/>
    <m/>
    <m/>
    <d v="1899-12-30T01:05:00"/>
    <d v="1899-12-30T01:40:10"/>
    <s v="11:45"/>
    <x v="64"/>
    <s v="12:50"/>
    <n v="1250"/>
    <x v="4"/>
    <s v="James Van Arsdale"/>
    <s v="K00772173"/>
    <s v="FS"/>
    <x v="0"/>
    <x v="110"/>
    <x v="33"/>
    <s v="A"/>
    <s v="A171"/>
    <x v="1"/>
    <n v="25"/>
    <n v="25"/>
    <d v="1900-01-21T02:40:45"/>
    <s v="CW"/>
    <s v="Hybrid"/>
    <s v="Closed"/>
  </r>
  <r>
    <n v="202430"/>
    <n v="37403"/>
    <s v="GDP 212"/>
    <x v="6"/>
    <s v="Graphic Design II"/>
    <n v="3"/>
    <d v="2023-08-28T00:00:00"/>
    <d v="2023-12-16T00:00:00"/>
    <x v="0"/>
    <x v="0"/>
    <s v="T"/>
    <m/>
    <s v="T"/>
    <m/>
    <m/>
    <m/>
    <m/>
    <m/>
    <d v="1899-12-30T02:20:00"/>
    <d v="1899-12-30T02:21:49"/>
    <s v="13:00"/>
    <x v="22"/>
    <s v="15:20"/>
    <n v="1520"/>
    <x v="4"/>
    <s v="James Van Arsdale"/>
    <s v="K00772173"/>
    <s v="FS"/>
    <x v="0"/>
    <x v="110"/>
    <x v="33"/>
    <s v="A"/>
    <s v="A171"/>
    <x v="1"/>
    <n v="12"/>
    <n v="9"/>
    <d v="1900-01-13T19:33:30"/>
    <s v="CW"/>
    <s v="Hybrid"/>
    <s v="Open"/>
  </r>
  <r>
    <n v="202430"/>
    <n v="37894"/>
    <s v="GDP 113"/>
    <x v="6"/>
    <s v="Typography"/>
    <n v="3"/>
    <d v="2023-08-28T00:00:00"/>
    <d v="2023-12-16T00:00:00"/>
    <x v="0"/>
    <x v="0"/>
    <s v="R"/>
    <m/>
    <m/>
    <m/>
    <s v="R"/>
    <m/>
    <m/>
    <m/>
    <d v="1899-12-30T02:20:00"/>
    <d v="1899-12-30T02:21:49"/>
    <s v="13:00"/>
    <x v="22"/>
    <s v="15:20"/>
    <n v="1520"/>
    <x v="4"/>
    <s v="Madeleine Ignon"/>
    <s v="K01293707"/>
    <s v="AD"/>
    <x v="0"/>
    <x v="110"/>
    <x v="33"/>
    <s v="A"/>
    <s v="A171"/>
    <x v="1"/>
    <n v="25"/>
    <n v="20"/>
    <d v="1900-01-31T22:07:48"/>
    <s v="CW"/>
    <s v="Hybrid"/>
    <s v="Open"/>
  </r>
  <r>
    <n v="202430"/>
    <n v="38944"/>
    <s v="MAT 118"/>
    <x v="86"/>
    <s v="2 D Animation"/>
    <n v="3"/>
    <d v="2023-08-28T00:00:00"/>
    <d v="2023-12-16T00:00:00"/>
    <x v="0"/>
    <x v="0"/>
    <s v="R"/>
    <m/>
    <m/>
    <m/>
    <s v="R"/>
    <m/>
    <m/>
    <m/>
    <d v="1899-12-30T02:20:00"/>
    <d v="1899-12-30T02:21:49"/>
    <s v="10:30"/>
    <x v="8"/>
    <s v="12:50"/>
    <n v="1250"/>
    <x v="4"/>
    <s v="Alejandra Jarabo"/>
    <s v="K00101129"/>
    <s v="DO"/>
    <x v="0"/>
    <x v="110"/>
    <x v="33"/>
    <s v="A"/>
    <s v="A171"/>
    <x v="1"/>
    <n v="14"/>
    <n v="12"/>
    <d v="1900-01-18T18:04:41"/>
    <s v="CW"/>
    <s v="Hybrid"/>
    <s v="Open"/>
  </r>
  <r>
    <n v="202430"/>
    <n v="43927"/>
    <s v="MAT 116"/>
    <x v="87"/>
    <s v="Interactive Design I"/>
    <n v="3"/>
    <d v="2023-08-28T00:00:00"/>
    <d v="2023-12-16T00:00:00"/>
    <x v="0"/>
    <x v="0"/>
    <s v="T"/>
    <m/>
    <s v="T"/>
    <m/>
    <m/>
    <m/>
    <m/>
    <m/>
    <d v="1899-12-30T02:20:00"/>
    <d v="1899-12-30T02:21:49"/>
    <s v="10:30"/>
    <x v="8"/>
    <s v="12:50"/>
    <n v="1250"/>
    <x v="4"/>
    <s v="Alejandra Jarabo"/>
    <s v="K00101129"/>
    <s v="FS"/>
    <x v="0"/>
    <x v="110"/>
    <x v="33"/>
    <s v="A"/>
    <s v="A171"/>
    <x v="1"/>
    <n v="15"/>
    <n v="6"/>
    <d v="1900-01-08T21:02:20"/>
    <s v="CW"/>
    <s v="Hybrid"/>
    <s v="Open"/>
  </r>
  <r>
    <n v="202430"/>
    <n v="36956"/>
    <s v="GDP 111"/>
    <x v="6"/>
    <s v="Intro to Graphic Design"/>
    <n v="3"/>
    <d v="2023-08-28T00:00:00"/>
    <d v="2023-12-16T00:00:00"/>
    <x v="0"/>
    <x v="0"/>
    <s v="TR"/>
    <m/>
    <s v="T"/>
    <m/>
    <s v="R"/>
    <m/>
    <m/>
    <m/>
    <d v="1899-12-30T00:50:00"/>
    <d v="1899-12-30T01:41:18"/>
    <s v="8:00"/>
    <x v="3"/>
    <s v="8:50"/>
    <n v="850"/>
    <x v="0"/>
    <s v="Madeleine Ignon"/>
    <s v="K01293707"/>
    <s v="AD"/>
    <x v="0"/>
    <x v="110"/>
    <x v="33"/>
    <s v="A"/>
    <s v="A171"/>
    <x v="1"/>
    <n v="25"/>
    <n v="21"/>
    <d v="1900-01-23T16:35:51"/>
    <s v="C"/>
    <s v="Day"/>
    <s v="Open"/>
  </r>
  <r>
    <n v="202430"/>
    <n v="36956"/>
    <s v="GDP 111"/>
    <x v="6"/>
    <s v="Intro to Graphic Desig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00"/>
    <x v="25"/>
    <s v="10:20"/>
    <n v="1020"/>
    <x v="0"/>
    <s v="Madeleine Ignon"/>
    <s v="K01293707"/>
    <s v="AD"/>
    <x v="0"/>
    <x v="110"/>
    <x v="33"/>
    <s v="A"/>
    <s v="A171"/>
    <x v="1"/>
    <n v="25"/>
    <n v="21"/>
    <d v="1900-02-07T12:09:21"/>
    <s v="C"/>
    <s v="Day"/>
    <s v="Open"/>
  </r>
  <r>
    <n v="202430"/>
    <n v="41005"/>
    <s v="GDP 110"/>
    <x v="6"/>
    <s v="Media Design"/>
    <n v="3"/>
    <d v="2023-08-28T00:00:00"/>
    <d v="2023-12-16T00:00:00"/>
    <x v="0"/>
    <x v="0"/>
    <s v="MW"/>
    <s v="M"/>
    <m/>
    <s v="W"/>
    <m/>
    <m/>
    <m/>
    <m/>
    <d v="1899-12-30T00:50:00"/>
    <d v="1899-12-30T01:41:18"/>
    <s v="8:00"/>
    <x v="3"/>
    <s v="8:50"/>
    <n v="850"/>
    <x v="0"/>
    <s v="Irene Ramirez"/>
    <s v="K00583484"/>
    <s v="AD"/>
    <x v="0"/>
    <x v="110"/>
    <x v="33"/>
    <s v="A"/>
    <s v="A171"/>
    <x v="1"/>
    <n v="25"/>
    <n v="24"/>
    <d v="1900-01-27T05:15:15"/>
    <s v="C"/>
    <s v="Day"/>
    <s v="Open"/>
  </r>
  <r>
    <n v="202430"/>
    <n v="41005"/>
    <s v="GDP 110"/>
    <x v="6"/>
    <s v="Media Design"/>
    <n v="3"/>
    <d v="2023-08-28T00:00:00"/>
    <d v="2023-12-16T00:00:00"/>
    <x v="0"/>
    <x v="0"/>
    <s v="MW"/>
    <s v="M"/>
    <m/>
    <s v="W"/>
    <m/>
    <m/>
    <m/>
    <m/>
    <d v="1899-12-30T01:25:00"/>
    <d v="1899-12-30T02:52:12"/>
    <s v="8:55"/>
    <x v="75"/>
    <s v="10:20"/>
    <n v="1020"/>
    <x v="0"/>
    <s v="Irene Ramirez"/>
    <s v="K00583484"/>
    <s v="AD"/>
    <x v="0"/>
    <x v="110"/>
    <x v="33"/>
    <s v="A"/>
    <s v="A171"/>
    <x v="1"/>
    <n v="25"/>
    <n v="24"/>
    <d v="1900-02-15T23:19:56"/>
    <s v="C"/>
    <s v="Day"/>
    <s v="Open"/>
  </r>
  <r>
    <n v="202430"/>
    <n v="34718"/>
    <s v="MAT 103"/>
    <x v="36"/>
    <s v="Introduction to Multimedia"/>
    <n v="3"/>
    <d v="2023-08-28T00:00:00"/>
    <d v="2023-12-16T00:00:00"/>
    <x v="0"/>
    <x v="0"/>
    <s v="W"/>
    <m/>
    <m/>
    <s v="W"/>
    <m/>
    <m/>
    <m/>
    <m/>
    <d v="1899-12-30T02:35:00"/>
    <d v="1899-12-30T02:37:01"/>
    <s v="13:00"/>
    <x v="22"/>
    <s v="15:35"/>
    <n v="1535"/>
    <x v="4"/>
    <s v="Alejandra Jarabo"/>
    <s v="K00101129"/>
    <s v="NP"/>
    <x v="0"/>
    <x v="111"/>
    <x v="33"/>
    <s v="A"/>
    <s v="A172"/>
    <x v="1"/>
    <n v="25"/>
    <n v="6"/>
    <d v="1900-01-09T22:26:10"/>
    <s v="CW"/>
    <s v="Hybrid"/>
    <s v="Open"/>
  </r>
  <r>
    <n v="202430"/>
    <n v="30686"/>
    <s v="JOUR 101"/>
    <x v="58"/>
    <s v="Reporting/Writing I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Joshua Molina"/>
    <s v="K00248038"/>
    <s v="AD"/>
    <x v="0"/>
    <x v="111"/>
    <x v="33"/>
    <s v="A"/>
    <s v="A172"/>
    <x v="1"/>
    <n v="26"/>
    <n v="24"/>
    <d v="1900-02-13T03:36:24"/>
    <s v="C"/>
    <s v="Day"/>
    <s v="Open"/>
  </r>
  <r>
    <n v="202430"/>
    <n v="31799"/>
    <s v="FP 114"/>
    <x v="32"/>
    <s v="Non-Linear Editing I"/>
    <n v="3"/>
    <d v="2023-08-28T00:00:00"/>
    <d v="2023-12-16T00:00:00"/>
    <x v="0"/>
    <x v="0"/>
    <s v="MW"/>
    <s v="M"/>
    <m/>
    <s v="W"/>
    <m/>
    <m/>
    <m/>
    <m/>
    <d v="1899-12-30T01:00:00"/>
    <d v="1899-12-30T02:01:34"/>
    <s v="8:00"/>
    <x v="3"/>
    <s v="9:00"/>
    <n v="900"/>
    <x v="1"/>
    <s v="Osiris Castaneda"/>
    <s v="K00349253"/>
    <s v="AD"/>
    <x v="0"/>
    <x v="111"/>
    <x v="33"/>
    <s v="A"/>
    <s v="A172"/>
    <x v="1"/>
    <n v="25"/>
    <n v="23"/>
    <d v="1900-01-31T10:50:32"/>
    <s v="C"/>
    <s v="Day"/>
    <s v="Open"/>
  </r>
  <r>
    <n v="202430"/>
    <n v="31799"/>
    <s v="FP 114"/>
    <x v="32"/>
    <s v="Non-Linear Editing I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9:05"/>
    <x v="4"/>
    <s v="10:20"/>
    <n v="1020"/>
    <x v="1"/>
    <s v="Osiris Castaneda"/>
    <s v="K00349253"/>
    <s v="AD"/>
    <x v="0"/>
    <x v="111"/>
    <x v="33"/>
    <s v="A"/>
    <s v="A172"/>
    <x v="1"/>
    <n v="25"/>
    <n v="23"/>
    <d v="1900-02-08T13:33:10"/>
    <s v="C"/>
    <s v="Day"/>
    <s v="Open"/>
  </r>
  <r>
    <n v="202430"/>
    <n v="33773"/>
    <s v="FP 181"/>
    <x v="32"/>
    <s v="Production Sound for Film/TV"/>
    <n v="3"/>
    <d v="2023-08-28T00:00:00"/>
    <d v="2023-12-16T00:00:00"/>
    <x v="0"/>
    <x v="0"/>
    <s v="TR"/>
    <m/>
    <s v="T"/>
    <m/>
    <s v="R"/>
    <m/>
    <m/>
    <m/>
    <d v="1899-12-30T01:00:00"/>
    <d v="1899-12-30T02:01:34"/>
    <s v="8:00"/>
    <x v="3"/>
    <s v="9:00"/>
    <n v="900"/>
    <x v="0"/>
    <s v="Stephen Davega"/>
    <s v="K00101221"/>
    <s v="FS"/>
    <x v="0"/>
    <x v="111"/>
    <x v="33"/>
    <s v="A"/>
    <s v="A172"/>
    <x v="1"/>
    <n v="25"/>
    <n v="26"/>
    <d v="1900-02-04T16:25:50"/>
    <s v="C"/>
    <s v="Day"/>
    <s v="Closed"/>
  </r>
  <r>
    <n v="202430"/>
    <n v="44453"/>
    <s v="MAT 134A"/>
    <x v="87"/>
    <s v="Classical Animation I"/>
    <n v="3"/>
    <d v="2023-08-28T00:00:00"/>
    <d v="2023-12-16T00:00:00"/>
    <x v="0"/>
    <x v="0"/>
    <s v="W"/>
    <m/>
    <m/>
    <s v="W"/>
    <m/>
    <m/>
    <m/>
    <m/>
    <d v="1899-12-30T02:00:00"/>
    <d v="1899-12-30T02:01:34"/>
    <s v="15:30"/>
    <x v="60"/>
    <s v="17:30"/>
    <n v="1730"/>
    <x v="1"/>
    <s v="Alejandra Jarabo"/>
    <s v="K00101129"/>
    <s v="FS"/>
    <x v="0"/>
    <x v="112"/>
    <x v="33"/>
    <s v="A"/>
    <s v="A173"/>
    <x v="1"/>
    <n v="20"/>
    <n v="13"/>
    <d v="1900-01-17T08:12:55"/>
    <s v="C"/>
    <s v="Day"/>
    <s v="Open"/>
  </r>
  <r>
    <n v="202430"/>
    <n v="44453"/>
    <s v="MAT 134A"/>
    <x v="87"/>
    <s v="Classical Animation I"/>
    <n v="3"/>
    <d v="2023-08-28T00:00:00"/>
    <d v="2023-12-16T00:00:00"/>
    <x v="0"/>
    <x v="0"/>
    <s v="W"/>
    <m/>
    <m/>
    <s v="W"/>
    <m/>
    <m/>
    <m/>
    <m/>
    <d v="1899-12-30T02:55:00"/>
    <d v="1899-12-30T02:57:16"/>
    <s v="17:35"/>
    <x v="76"/>
    <s v="20:30"/>
    <n v="2030"/>
    <x v="1"/>
    <s v="Alejandra Jarabo"/>
    <s v="K00101129"/>
    <s v="FS"/>
    <x v="0"/>
    <x v="112"/>
    <x v="33"/>
    <s v="A"/>
    <s v="A173"/>
    <x v="1"/>
    <n v="20"/>
    <n v="13"/>
    <d v="1900-01-25T17:58:50"/>
    <s v="C"/>
    <s v="Day"/>
    <s v="Open"/>
  </r>
  <r>
    <n v="202430"/>
    <n v="33745"/>
    <s v="MAT 131"/>
    <x v="33"/>
    <s v="Digital Imaging I"/>
    <n v="3"/>
    <d v="2023-08-28T00:00:00"/>
    <d v="2023-12-16T00:00:00"/>
    <x v="0"/>
    <x v="0"/>
    <s v="T"/>
    <m/>
    <s v="T"/>
    <m/>
    <m/>
    <m/>
    <m/>
    <m/>
    <d v="1899-12-30T02:05:00"/>
    <d v="1899-12-30T02:06:37"/>
    <s v="10:30"/>
    <x v="8"/>
    <s v="12:35"/>
    <n v="1235"/>
    <x v="4"/>
    <s v="Michael Gallegos"/>
    <s v="K00100601"/>
    <s v="DO"/>
    <x v="0"/>
    <x v="113"/>
    <x v="33"/>
    <s v="A"/>
    <s v="A174"/>
    <x v="1"/>
    <n v="25"/>
    <n v="16"/>
    <d v="1900-01-22T12:22:43"/>
    <s v="CW"/>
    <s v="Hybrid"/>
    <s v="Open"/>
  </r>
  <r>
    <n v="202430"/>
    <n v="36959"/>
    <s v="MAT 153"/>
    <x v="37"/>
    <s v="Web Design I"/>
    <n v="3"/>
    <d v="2023-08-28T00:00:00"/>
    <d v="2023-12-16T00:00:00"/>
    <x v="0"/>
    <x v="0"/>
    <s v="R"/>
    <m/>
    <m/>
    <m/>
    <s v="R"/>
    <m/>
    <m/>
    <m/>
    <d v="1899-12-30T02:05:00"/>
    <d v="1899-12-30T02:06:37"/>
    <s v="10:30"/>
    <x v="8"/>
    <s v="12:35"/>
    <n v="1235"/>
    <x v="4"/>
    <s v="Michael Gallegos"/>
    <s v="K00100601"/>
    <s v="DO"/>
    <x v="0"/>
    <x v="113"/>
    <x v="33"/>
    <s v="A"/>
    <s v="A174"/>
    <x v="1"/>
    <n v="20"/>
    <n v="6"/>
    <d v="1900-01-07T19:38:31"/>
    <s v="CW"/>
    <s v="Hybrid"/>
    <s v="Open"/>
  </r>
  <r>
    <n v="202430"/>
    <n v="44691"/>
    <s v="MAT 145"/>
    <x v="88"/>
    <s v="Video Game Design"/>
    <n v="3"/>
    <d v="2023-09-04T00:00:00"/>
    <d v="2023-12-16T00:00:00"/>
    <x v="28"/>
    <x v="0"/>
    <s v="W"/>
    <m/>
    <m/>
    <s v="W"/>
    <m/>
    <m/>
    <m/>
    <m/>
    <d v="1899-12-30T02:05:00"/>
    <d v="1899-12-30T01:59:03"/>
    <s v="17:30"/>
    <x v="14"/>
    <s v="19:35"/>
    <n v="1935"/>
    <x v="4"/>
    <s v="Andrew Price"/>
    <s v="K00418938"/>
    <s v="AD"/>
    <x v="0"/>
    <x v="113"/>
    <x v="33"/>
    <s v="A"/>
    <s v="A174"/>
    <x v="1"/>
    <n v="25"/>
    <n v="23"/>
    <d v="1900-01-28T21:07:13"/>
    <s v="CW"/>
    <s v="Hybrid"/>
    <s v="Open"/>
  </r>
  <r>
    <n v="202430"/>
    <n v="34945"/>
    <s v="MAT 136"/>
    <x v="87"/>
    <s v="Introduction to 3D Animation"/>
    <n v="3"/>
    <d v="2023-08-28T00:00:00"/>
    <d v="2023-12-16T00:00:00"/>
    <x v="0"/>
    <x v="0"/>
    <s v="TR"/>
    <m/>
    <s v="T"/>
    <m/>
    <s v="R"/>
    <m/>
    <m/>
    <m/>
    <d v="1899-12-30T01:00:00"/>
    <d v="1899-12-30T02:01:34"/>
    <s v="15:00"/>
    <x v="5"/>
    <s v="16:00"/>
    <n v="1600"/>
    <x v="0"/>
    <s v="Mihir Mahapatra"/>
    <s v="K00101080"/>
    <s v="AD"/>
    <x v="0"/>
    <x v="113"/>
    <x v="33"/>
    <s v="A"/>
    <s v="A174"/>
    <x v="1"/>
    <n v="12"/>
    <n v="10"/>
    <d v="1900-01-13T02:37:38"/>
    <s v="C"/>
    <s v="Day"/>
    <s v="Open"/>
  </r>
  <r>
    <n v="202430"/>
    <n v="34945"/>
    <s v="MAT 136"/>
    <x v="87"/>
    <s v="Introduction to 3D Animatio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6:05"/>
    <x v="6"/>
    <s v="17:25"/>
    <n v="1725"/>
    <x v="0"/>
    <s v="Mihir Mahapatra"/>
    <s v="K00101080"/>
    <s v="AD"/>
    <x v="0"/>
    <x v="113"/>
    <x v="33"/>
    <s v="A"/>
    <s v="A174"/>
    <x v="1"/>
    <n v="12"/>
    <n v="10"/>
    <d v="1900-01-17T19:30:10"/>
    <s v="C"/>
    <s v="Day"/>
    <s v="Open"/>
  </r>
  <r>
    <n v="202430"/>
    <n v="30688"/>
    <s v="JOUR 121"/>
    <x v="58"/>
    <s v="The Channels: Reporting/Writi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Darleen Principe"/>
    <s v="K01388106"/>
    <s v="NP"/>
    <x v="0"/>
    <x v="114"/>
    <x v="33"/>
    <s v="A"/>
    <s v="A180"/>
    <x v="1"/>
    <n v="6"/>
    <n v="7"/>
    <d v="1900-01-12T04:03:07"/>
    <s v="C"/>
    <s v="Concurrent"/>
    <s v="Closed"/>
  </r>
  <r>
    <n v="202430"/>
    <n v="36987"/>
    <s v="JOUR 122A"/>
    <x v="58"/>
    <s v="The Channels: Newswriti &amp; Edit"/>
    <n v="4"/>
    <d v="2023-08-28T00:00:00"/>
    <d v="2023-12-16T00:00:00"/>
    <x v="0"/>
    <x v="0"/>
    <s v="F"/>
    <m/>
    <m/>
    <m/>
    <m/>
    <s v="F"/>
    <m/>
    <m/>
    <d v="1899-12-30T03:05:00"/>
    <d v="1899-12-30T03:07:24"/>
    <s v="11:15"/>
    <x v="55"/>
    <s v="14:20"/>
    <n v="1420"/>
    <x v="0"/>
    <s v="Darleen Principe"/>
    <s v="K01388106"/>
    <s v="NP"/>
    <x v="0"/>
    <x v="114"/>
    <x v="33"/>
    <s v="A"/>
    <s v="A180"/>
    <x v="1"/>
    <n v="2"/>
    <n v="2"/>
    <d v="1900-01-03T08:24:36"/>
    <s v="C"/>
    <s v="Concurrent"/>
    <s v="Closed"/>
  </r>
  <r>
    <n v="202430"/>
    <n v="36987"/>
    <s v="JOUR 122A"/>
    <x v="58"/>
    <s v="The Channels: Newswriti &amp; Edit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Darleen Principe"/>
    <s v="K01388106"/>
    <s v="NP"/>
    <x v="0"/>
    <x v="114"/>
    <x v="33"/>
    <s v="A"/>
    <s v="A180"/>
    <x v="1"/>
    <n v="2"/>
    <n v="2"/>
    <d v="1900-01-02T18:18:02"/>
    <s v="C"/>
    <s v="Concurrent"/>
    <s v="Closed"/>
  </r>
  <r>
    <n v="202430"/>
    <n v="36988"/>
    <s v="JOUR 123A"/>
    <x v="58"/>
    <s v="The Channels: Photojournalism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arleen Principe"/>
    <s v="K01388106"/>
    <s v="NP"/>
    <x v="0"/>
    <x v="114"/>
    <x v="33"/>
    <s v="A"/>
    <s v="A180"/>
    <x v="1"/>
    <n v="3"/>
    <n v="3"/>
    <d v="1899-12-30T00:00:00"/>
    <s v="C"/>
    <s v="Concurrent"/>
    <s v="Closed"/>
  </r>
  <r>
    <n v="202430"/>
    <n v="36988"/>
    <s v="JOUR 123A"/>
    <x v="58"/>
    <s v="The Channels: Photojournalism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Darleen Principe"/>
    <s v="K01388106"/>
    <s v="NP"/>
    <x v="0"/>
    <x v="114"/>
    <x v="33"/>
    <s v="A"/>
    <s v="A180"/>
    <x v="1"/>
    <n v="3"/>
    <n v="3"/>
    <d v="1900-01-04T15:27:03"/>
    <s v="C"/>
    <s v="Concurrent"/>
    <s v="Closed"/>
  </r>
  <r>
    <n v="202430"/>
    <n v="36992"/>
    <s v="JOUR 215A"/>
    <x v="58"/>
    <s v="The Channels: Section Editor"/>
    <n v="1"/>
    <d v="2023-08-28T00:00:00"/>
    <d v="2023-12-16T00:00:00"/>
    <x v="0"/>
    <x v="0"/>
    <s v="W"/>
    <m/>
    <m/>
    <s v="W"/>
    <m/>
    <m/>
    <m/>
    <m/>
    <d v="1899-12-30T03:05:00"/>
    <d v="1899-12-30T03:07:24"/>
    <s v="11:15"/>
    <x v="55"/>
    <s v="14:20"/>
    <n v="1420"/>
    <x v="1"/>
    <s v="Darleen Principe"/>
    <s v="K01388106"/>
    <s v="NP"/>
    <x v="0"/>
    <x v="114"/>
    <x v="33"/>
    <s v="A"/>
    <s v="A180"/>
    <x v="1"/>
    <n v="2"/>
    <n v="2"/>
    <d v="1900-01-03T08:24:36"/>
    <s v="C"/>
    <s v="Concurrent"/>
    <s v="Closed"/>
  </r>
  <r>
    <n v="202430"/>
    <n v="37386"/>
    <s v="JOUR 215B"/>
    <x v="58"/>
    <s v="Channels Publication Editor"/>
    <n v="1"/>
    <d v="2023-08-28T00:00:00"/>
    <d v="2023-12-16T00:00:00"/>
    <x v="0"/>
    <x v="1"/>
    <s v="W"/>
    <m/>
    <m/>
    <s v="W"/>
    <m/>
    <m/>
    <m/>
    <m/>
    <d v="1899-12-30T03:05:00"/>
    <d v="1899-12-30T03:07:24"/>
    <s v="11:15"/>
    <x v="55"/>
    <s v="14:20"/>
    <n v="1420"/>
    <x v="1"/>
    <s v="Darleen Principe"/>
    <s v="K01388106"/>
    <s v="NP"/>
    <x v="0"/>
    <x v="114"/>
    <x v="33"/>
    <s v="A"/>
    <s v="A180"/>
    <x v="1"/>
    <n v="2"/>
    <n v="2"/>
    <d v="1900-01-03T08:24:36"/>
    <s v="C"/>
    <s v="Concurrent"/>
    <s v="Closed"/>
  </r>
  <r>
    <n v="202430"/>
    <n v="37392"/>
    <s v="JOUR 122B"/>
    <x v="58"/>
    <s v="The Channels: Editing &amp; Publis"/>
    <n v="4"/>
    <d v="2023-08-28T00:00:00"/>
    <d v="2023-12-16T00:00:00"/>
    <x v="0"/>
    <x v="1"/>
    <s v="F"/>
    <m/>
    <m/>
    <m/>
    <m/>
    <s v="F"/>
    <m/>
    <m/>
    <d v="1899-12-30T03:05:00"/>
    <d v="1899-12-30T03:07:24"/>
    <s v="11:15"/>
    <x v="55"/>
    <s v="14:20"/>
    <n v="1420"/>
    <x v="1"/>
    <s v="Darleen Principe"/>
    <s v="K01388106"/>
    <s v="NP"/>
    <x v="0"/>
    <x v="114"/>
    <x v="33"/>
    <s v="A"/>
    <s v="A180"/>
    <x v="1"/>
    <n v="0"/>
    <n v="0"/>
    <d v="1899-12-30T00:00:00"/>
    <s v="C"/>
    <s v="Concurrent"/>
    <s v="Closed"/>
  </r>
  <r>
    <n v="202430"/>
    <n v="37392"/>
    <s v="JOUR 122B"/>
    <x v="58"/>
    <s v="The Channels: Editing &amp; Publis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1"/>
    <s v="Darleen Principe"/>
    <s v="K01388106"/>
    <s v="NP"/>
    <x v="0"/>
    <x v="114"/>
    <x v="33"/>
    <s v="A"/>
    <s v="A180"/>
    <x v="1"/>
    <n v="0"/>
    <n v="0"/>
    <d v="1899-12-30T00:00:00"/>
    <s v="C"/>
    <s v="Concurrent"/>
    <s v="Closed"/>
  </r>
  <r>
    <n v="202430"/>
    <n v="38073"/>
    <s v="JOUR 122A"/>
    <x v="58"/>
    <s v="The Channels: Newswriti &amp; Edit"/>
    <n v="4"/>
    <d v="2023-08-28T00:00:00"/>
    <d v="2023-12-16T00:00:00"/>
    <x v="0"/>
    <x v="0"/>
    <s v="M"/>
    <s v="M"/>
    <m/>
    <m/>
    <m/>
    <m/>
    <m/>
    <m/>
    <d v="1899-12-30T03:05:00"/>
    <d v="1899-12-30T03:07:24"/>
    <s v="11:15"/>
    <x v="55"/>
    <s v="14:20"/>
    <n v="1420"/>
    <x v="0"/>
    <s v="Darleen Principe"/>
    <s v="K01388106"/>
    <s v="NP"/>
    <x v="0"/>
    <x v="114"/>
    <x v="33"/>
    <s v="A"/>
    <s v="A180"/>
    <x v="1"/>
    <n v="1"/>
    <n v="1"/>
    <d v="1900-01-01T04:12:18"/>
    <s v="C"/>
    <s v="Day"/>
    <s v="Closed"/>
  </r>
  <r>
    <n v="202430"/>
    <n v="38073"/>
    <s v="JOUR 122A"/>
    <x v="58"/>
    <s v="The Channels: Newswriti &amp; Edit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Darleen Principe"/>
    <s v="K01388106"/>
    <s v="NP"/>
    <x v="0"/>
    <x v="114"/>
    <x v="33"/>
    <s v="A"/>
    <s v="A180"/>
    <x v="1"/>
    <n v="1"/>
    <n v="1"/>
    <d v="1899-12-31T21:09:01"/>
    <s v="C"/>
    <s v="Day"/>
    <s v="Closed"/>
  </r>
  <r>
    <n v="202430"/>
    <n v="38074"/>
    <s v="JOUR 122B"/>
    <x v="58"/>
    <s v="The Channels: Editing &amp; Publis"/>
    <n v="4"/>
    <d v="2023-08-28T00:00:00"/>
    <d v="2023-12-16T00:00:00"/>
    <x v="0"/>
    <x v="1"/>
    <s v="M"/>
    <s v="M"/>
    <m/>
    <m/>
    <m/>
    <m/>
    <m/>
    <m/>
    <d v="1899-12-30T03:05:00"/>
    <d v="1899-12-30T03:07:24"/>
    <s v="11:15"/>
    <x v="55"/>
    <s v="14:20"/>
    <n v="1420"/>
    <x v="0"/>
    <s v="Darleen Principe"/>
    <s v="K01388106"/>
    <s v="NP"/>
    <x v="0"/>
    <x v="114"/>
    <x v="33"/>
    <s v="A"/>
    <s v="A180"/>
    <x v="1"/>
    <n v="2"/>
    <n v="2"/>
    <d v="1900-01-03T08:24:36"/>
    <s v="C"/>
    <s v="Day"/>
    <s v="Closed"/>
  </r>
  <r>
    <n v="202430"/>
    <n v="38074"/>
    <s v="JOUR 122B"/>
    <x v="58"/>
    <s v="The Channels: Editing &amp; Publis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Darleen Principe"/>
    <s v="K01388106"/>
    <s v="NP"/>
    <x v="0"/>
    <x v="114"/>
    <x v="33"/>
    <s v="A"/>
    <s v="A180"/>
    <x v="1"/>
    <n v="2"/>
    <n v="2"/>
    <d v="1900-01-02T18:18:02"/>
    <s v="C"/>
    <s v="Day"/>
    <s v="Closed"/>
  </r>
  <r>
    <n v="202430"/>
    <n v="43845"/>
    <s v="JOUR 123B"/>
    <x v="58"/>
    <s v="The Channels: Publicati Design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arleen Principe"/>
    <s v="K01388106"/>
    <s v="NP"/>
    <x v="0"/>
    <x v="114"/>
    <x v="33"/>
    <s v="A"/>
    <s v="A180"/>
    <x v="1"/>
    <n v="0"/>
    <n v="0"/>
    <d v="1899-12-30T00:00:00"/>
    <s v="C"/>
    <s v="Day"/>
    <s v="Closed"/>
  </r>
  <r>
    <n v="202430"/>
    <n v="43845"/>
    <s v="JOUR 123B"/>
    <x v="58"/>
    <s v="The Channels: Publicati Design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Darleen Principe"/>
    <s v="K01388106"/>
    <s v="NP"/>
    <x v="0"/>
    <x v="114"/>
    <x v="33"/>
    <s v="A"/>
    <s v="A180"/>
    <x v="1"/>
    <n v="0"/>
    <n v="0"/>
    <d v="1899-12-30T00:00:00"/>
    <s v="C"/>
    <s v="Day"/>
    <s v="Closed"/>
  </r>
  <r>
    <n v="202430"/>
    <n v="43989"/>
    <s v="JOUR 215C"/>
    <x v="58"/>
    <s v="Channels Publication Manager"/>
    <n v="1"/>
    <d v="2023-08-28T00:00:00"/>
    <d v="2023-12-16T00:00:00"/>
    <x v="0"/>
    <x v="1"/>
    <s v="W"/>
    <m/>
    <m/>
    <s v="W"/>
    <m/>
    <m/>
    <m/>
    <m/>
    <d v="1899-12-30T03:05:00"/>
    <d v="1899-12-30T03:07:24"/>
    <s v="11:15"/>
    <x v="55"/>
    <s v="14:20"/>
    <n v="1420"/>
    <x v="1"/>
    <s v="Darleen Principe"/>
    <s v="K01388106"/>
    <s v="NP"/>
    <x v="0"/>
    <x v="114"/>
    <x v="33"/>
    <s v="A"/>
    <s v="A180"/>
    <x v="1"/>
    <n v="0"/>
    <n v="0"/>
    <d v="1899-12-30T00:00:00"/>
    <s v="C"/>
    <s v="Day"/>
    <s v="Closed"/>
  </r>
  <r>
    <n v="202430"/>
    <n v="43990"/>
    <s v="JOUR 290"/>
    <x v="58"/>
    <s v="Work Experience in Journalism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Darleen Principe"/>
    <s v="K01388106"/>
    <s v="NP"/>
    <x v="0"/>
    <x v="114"/>
    <x v="33"/>
    <s v="A"/>
    <s v="A180"/>
    <x v="1"/>
    <n v="0"/>
    <n v="0"/>
    <d v="1899-12-30T00:00:00"/>
    <n v="20"/>
    <s v="Session Status Unknown"/>
    <s v="Closed"/>
  </r>
  <r>
    <n v="202430"/>
    <n v="44608"/>
    <s v="AUTO 130"/>
    <x v="89"/>
    <s v="Auto Maintenance/Light Repair"/>
    <n v="4.5"/>
    <d v="2023-08-28T00:00:00"/>
    <d v="2023-12-16T00:00:00"/>
    <x v="0"/>
    <x v="0"/>
    <s v="WR"/>
    <m/>
    <m/>
    <s v="W"/>
    <s v="R"/>
    <m/>
    <m/>
    <m/>
    <d v="1899-12-30T01:20:00"/>
    <d v="1899-12-30T02:42:05"/>
    <s v="13:00"/>
    <x v="22"/>
    <s v="14:20"/>
    <n v="1420"/>
    <x v="0"/>
    <s v="Russell Granger"/>
    <s v="K00198197"/>
    <s v="FS"/>
    <x v="0"/>
    <x v="115"/>
    <x v="33"/>
    <s v="A"/>
    <s v="A181"/>
    <x v="3"/>
    <n v="24"/>
    <n v="25"/>
    <d v="1900-02-15T00:45:25"/>
    <s v="C"/>
    <s v="Day"/>
    <s v="Closed"/>
  </r>
  <r>
    <n v="202430"/>
    <n v="44608"/>
    <s v="AUTO 130"/>
    <x v="89"/>
    <s v="Auto Maintenance/Light Repair"/>
    <n v="4.5"/>
    <d v="2023-08-28T00:00:00"/>
    <d v="2023-12-16T00:00:00"/>
    <x v="0"/>
    <x v="0"/>
    <s v="WR"/>
    <m/>
    <m/>
    <s v="W"/>
    <s v="R"/>
    <m/>
    <m/>
    <m/>
    <d v="1899-12-30T02:05:00"/>
    <d v="1899-12-30T04:13:15"/>
    <s v="14:30"/>
    <x v="49"/>
    <s v="16:35"/>
    <n v="1635"/>
    <x v="0"/>
    <s v="Russell Granger"/>
    <s v="K00198197"/>
    <s v="FS"/>
    <x v="0"/>
    <x v="115"/>
    <x v="33"/>
    <s v="A"/>
    <s v="A181"/>
    <x v="3"/>
    <n v="24"/>
    <n v="25"/>
    <d v="1900-03-13T11:40:58"/>
    <s v="C"/>
    <s v="Day"/>
    <s v="Closed"/>
  </r>
  <r>
    <n v="202430"/>
    <n v="44609"/>
    <s v="AUTO 130"/>
    <x v="89"/>
    <s v="Auto Maintenance/Light Repair"/>
    <n v="4.5"/>
    <d v="2023-08-28T00:00:00"/>
    <d v="2023-12-16T00:00:00"/>
    <x v="0"/>
    <x v="0"/>
    <s v="TR"/>
    <m/>
    <s v="T"/>
    <m/>
    <s v="R"/>
    <m/>
    <m/>
    <m/>
    <d v="1899-12-30T01:20:00"/>
    <d v="1899-12-30T02:42:05"/>
    <s v="17:30"/>
    <x v="14"/>
    <s v="18:50"/>
    <n v="1850"/>
    <x v="0"/>
    <s v="Arjun Sarkar"/>
    <s v="K00117668"/>
    <s v="AD"/>
    <x v="0"/>
    <x v="115"/>
    <x v="33"/>
    <s v="A"/>
    <s v="A181"/>
    <x v="3"/>
    <n v="24"/>
    <n v="23"/>
    <d v="1900-02-11T06:27:23"/>
    <s v="C"/>
    <s v="Evening"/>
    <s v="Open"/>
  </r>
  <r>
    <n v="202430"/>
    <n v="44609"/>
    <s v="AUTO 130"/>
    <x v="89"/>
    <s v="Auto Maintenance/Light Repair"/>
    <n v="4.5"/>
    <d v="2023-08-28T00:00:00"/>
    <d v="2023-12-16T00:00:00"/>
    <x v="0"/>
    <x v="0"/>
    <s v="TR"/>
    <m/>
    <s v="T"/>
    <m/>
    <s v="R"/>
    <m/>
    <m/>
    <m/>
    <d v="1899-12-30T02:05:00"/>
    <d v="1899-12-30T04:13:15"/>
    <s v="19:00"/>
    <x v="40"/>
    <s v="21:05"/>
    <n v="2105"/>
    <x v="0"/>
    <s v="Arjun Sarkar"/>
    <s v="K00117668"/>
    <s v="AD"/>
    <x v="0"/>
    <x v="115"/>
    <x v="33"/>
    <s v="A"/>
    <s v="A181"/>
    <x v="3"/>
    <n v="24"/>
    <n v="23"/>
    <d v="1900-03-07T14:35:17"/>
    <s v="C"/>
    <s v="Evening"/>
    <s v="Open"/>
  </r>
  <r>
    <n v="202430"/>
    <n v="44611"/>
    <s v="AUTO 150"/>
    <x v="89"/>
    <s v="Brakes, Suspension, &amp; Steering"/>
    <n v="4.5"/>
    <d v="2023-08-28T00:00:00"/>
    <d v="2023-12-16T00:00:00"/>
    <x v="0"/>
    <x v="0"/>
    <s v="RF"/>
    <m/>
    <m/>
    <m/>
    <s v="R"/>
    <s v="F"/>
    <m/>
    <m/>
    <d v="1899-12-30T01:20:00"/>
    <d v="1899-12-30T02:42:05"/>
    <s v="8:00"/>
    <x v="3"/>
    <s v="9:20"/>
    <n v="920"/>
    <x v="0"/>
    <s v="Bob Stockero"/>
    <s v="K00100327"/>
    <s v="AD"/>
    <x v="0"/>
    <x v="115"/>
    <x v="33"/>
    <s v="A"/>
    <s v="A181"/>
    <x v="3"/>
    <n v="24"/>
    <n v="23"/>
    <d v="1900-02-11T06:27:23"/>
    <s v="C"/>
    <s v="Day"/>
    <s v="Open"/>
  </r>
  <r>
    <n v="202430"/>
    <n v="44611"/>
    <s v="AUTO 150"/>
    <x v="89"/>
    <s v="Brakes, Suspension, &amp; Steering"/>
    <n v="4.5"/>
    <d v="2023-08-28T00:00:00"/>
    <d v="2023-12-16T00:00:00"/>
    <x v="0"/>
    <x v="0"/>
    <s v="RF"/>
    <m/>
    <m/>
    <m/>
    <s v="R"/>
    <s v="F"/>
    <m/>
    <m/>
    <d v="1899-12-30T02:05:00"/>
    <d v="1899-12-30T04:13:15"/>
    <s v="9:30"/>
    <x v="18"/>
    <s v="11:35"/>
    <n v="1135"/>
    <x v="0"/>
    <s v="Bob Stockero"/>
    <s v="K00100327"/>
    <s v="AD"/>
    <x v="0"/>
    <x v="115"/>
    <x v="33"/>
    <s v="A"/>
    <s v="A181"/>
    <x v="3"/>
    <n v="24"/>
    <n v="23"/>
    <d v="1900-03-07T14:35:17"/>
    <s v="C"/>
    <s v="Day"/>
    <s v="Open"/>
  </r>
  <r>
    <n v="202430"/>
    <n v="44612"/>
    <s v="AUTO 170"/>
    <x v="89"/>
    <s v="Auto Engine Performance"/>
    <n v="4.5"/>
    <d v="2023-08-28T00:00:00"/>
    <d v="2023-12-16T00:00:00"/>
    <x v="0"/>
    <x v="0"/>
    <s v="MT"/>
    <s v="M"/>
    <s v="T"/>
    <m/>
    <m/>
    <m/>
    <m/>
    <m/>
    <d v="1899-12-30T01:20:00"/>
    <d v="1899-12-30T02:42:05"/>
    <s v="8:00"/>
    <x v="3"/>
    <s v="9:20"/>
    <n v="920"/>
    <x v="0"/>
    <s v="Russell Granger"/>
    <s v="K00198197"/>
    <s v="FS"/>
    <x v="0"/>
    <x v="115"/>
    <x v="33"/>
    <s v="A"/>
    <s v="A181"/>
    <x v="3"/>
    <n v="24"/>
    <n v="23"/>
    <d v="1900-02-11T06:27:23"/>
    <s v="C"/>
    <s v="Day"/>
    <s v="Open"/>
  </r>
  <r>
    <n v="202430"/>
    <n v="44612"/>
    <s v="AUTO 170"/>
    <x v="89"/>
    <s v="Auto Engine Performance"/>
    <n v="4.5"/>
    <d v="2023-08-28T00:00:00"/>
    <d v="2023-12-16T00:00:00"/>
    <x v="0"/>
    <x v="0"/>
    <s v="MT"/>
    <s v="M"/>
    <s v="T"/>
    <m/>
    <m/>
    <m/>
    <m/>
    <m/>
    <d v="1899-12-30T02:05:00"/>
    <d v="1899-12-30T04:13:15"/>
    <s v="9:30"/>
    <x v="18"/>
    <s v="11:35"/>
    <n v="1135"/>
    <x v="0"/>
    <s v="Russell Granger"/>
    <s v="K00198197"/>
    <s v="FS"/>
    <x v="0"/>
    <x v="115"/>
    <x v="33"/>
    <s v="A"/>
    <s v="A181"/>
    <x v="3"/>
    <n v="24"/>
    <n v="23"/>
    <d v="1900-03-07T14:35:17"/>
    <s v="C"/>
    <s v="Day"/>
    <s v="Open"/>
  </r>
  <r>
    <n v="202430"/>
    <n v="44613"/>
    <s v="AUTO 200"/>
    <x v="89"/>
    <s v="Auto Advanced Diag. &amp; ADAS"/>
    <n v="3"/>
    <d v="2023-08-28T00:00:00"/>
    <d v="2023-12-16T00:00:00"/>
    <x v="0"/>
    <x v="0"/>
    <s v="W"/>
    <m/>
    <m/>
    <s v="W"/>
    <m/>
    <m/>
    <m/>
    <m/>
    <d v="1899-12-30T01:20:00"/>
    <d v="1899-12-30T01:21:02"/>
    <s v="8:00"/>
    <x v="3"/>
    <s v="9:20"/>
    <n v="920"/>
    <x v="0"/>
    <s v="Russell Granger"/>
    <s v="K00198197"/>
    <s v="FS"/>
    <x v="0"/>
    <x v="115"/>
    <x v="33"/>
    <s v="A"/>
    <s v="A181"/>
    <x v="3"/>
    <n v="24"/>
    <n v="23"/>
    <d v="1900-01-20T15:13:42"/>
    <s v="C"/>
    <s v="Day"/>
    <s v="Open"/>
  </r>
  <r>
    <n v="202430"/>
    <n v="44613"/>
    <s v="AUTO 200"/>
    <x v="89"/>
    <s v="Auto Advanced Diag. &amp; ADAS"/>
    <n v="3"/>
    <d v="2023-08-28T00:00:00"/>
    <d v="2023-12-16T00:00:00"/>
    <x v="0"/>
    <x v="0"/>
    <s v="W"/>
    <m/>
    <m/>
    <s v="W"/>
    <m/>
    <m/>
    <m/>
    <m/>
    <d v="1899-12-30T03:05:00"/>
    <d v="1899-12-30T03:07:24"/>
    <s v="9:30"/>
    <x v="18"/>
    <s v="12:35"/>
    <n v="1235"/>
    <x v="0"/>
    <s v="Russell Granger"/>
    <s v="K00198197"/>
    <s v="FS"/>
    <x v="0"/>
    <x v="115"/>
    <x v="33"/>
    <s v="A"/>
    <s v="A181"/>
    <x v="3"/>
    <n v="24"/>
    <n v="23"/>
    <d v="1900-02-18T00:42:55"/>
    <s v="C"/>
    <s v="Day"/>
    <s v="Open"/>
  </r>
  <r>
    <n v="202430"/>
    <n v="44614"/>
    <s v="AUTO 210"/>
    <x v="89"/>
    <s v="Auto Hybrid/Electric Vehicles"/>
    <n v="4.5"/>
    <d v="2023-08-28T00:00:00"/>
    <d v="2023-12-16T00:00:00"/>
    <x v="0"/>
    <x v="0"/>
    <s v="MT"/>
    <s v="M"/>
    <s v="T"/>
    <m/>
    <m/>
    <m/>
    <m/>
    <m/>
    <d v="1899-12-30T01:20:00"/>
    <d v="1899-12-30T02:42:05"/>
    <s v="13:00"/>
    <x v="22"/>
    <s v="14:20"/>
    <n v="1420"/>
    <x v="0"/>
    <s v="Russell Granger"/>
    <s v="K00198197"/>
    <s v="FS"/>
    <x v="0"/>
    <x v="115"/>
    <x v="33"/>
    <s v="A"/>
    <s v="A181"/>
    <x v="3"/>
    <n v="20"/>
    <n v="21"/>
    <d v="1900-02-07T12:09:21"/>
    <s v="C"/>
    <s v="Day"/>
    <s v="Closed"/>
  </r>
  <r>
    <n v="202430"/>
    <n v="44614"/>
    <s v="AUTO 210"/>
    <x v="89"/>
    <s v="Auto Hybrid/Electric Vehicles"/>
    <n v="4.5"/>
    <d v="2023-08-28T00:00:00"/>
    <d v="2023-12-16T00:00:00"/>
    <x v="0"/>
    <x v="0"/>
    <s v="MT"/>
    <s v="M"/>
    <s v="T"/>
    <m/>
    <m/>
    <m/>
    <m/>
    <m/>
    <d v="1899-12-30T02:05:00"/>
    <d v="1899-12-30T04:13:15"/>
    <s v="14:30"/>
    <x v="49"/>
    <s v="16:35"/>
    <n v="1635"/>
    <x v="0"/>
    <s v="Russell Granger"/>
    <s v="K00198197"/>
    <s v="FS"/>
    <x v="0"/>
    <x v="115"/>
    <x v="33"/>
    <s v="A"/>
    <s v="A181"/>
    <x v="3"/>
    <n v="20"/>
    <n v="21"/>
    <d v="1900-03-01T17:29:37"/>
    <s v="C"/>
    <s v="Day"/>
    <s v="Closed"/>
  </r>
  <r>
    <n v="202430"/>
    <n v="31578"/>
    <s v="ECON 101"/>
    <x v="84"/>
    <s v="Microeconomics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Roland Lewin"/>
    <s v="K00346873"/>
    <s v="AD"/>
    <x v="0"/>
    <x v="116"/>
    <x v="33"/>
    <s v="A"/>
    <s v="A211"/>
    <x v="1"/>
    <n v="60"/>
    <n v="53"/>
    <d v="1900-04-08T16:57:53"/>
    <s v="C"/>
    <s v="Day"/>
    <s v="Open"/>
  </r>
  <r>
    <n v="202430"/>
    <n v="34443"/>
    <s v="EMT 110"/>
    <x v="90"/>
    <s v="Emergency Medical Tech-Basic"/>
    <n v="6"/>
    <d v="2023-08-28T00:00:00"/>
    <d v="2023-12-16T00:00:00"/>
    <x v="0"/>
    <x v="0"/>
    <s v="T"/>
    <m/>
    <s v="T"/>
    <m/>
    <m/>
    <m/>
    <m/>
    <m/>
    <d v="1899-12-30T04:45:00"/>
    <d v="1899-12-30T04:48:42"/>
    <s v="14:15"/>
    <x v="36"/>
    <s v="19:00"/>
    <n v="1900"/>
    <x v="0"/>
    <s v="Mark Petersen"/>
    <s v="K01481156"/>
    <s v="NP"/>
    <x v="0"/>
    <x v="116"/>
    <x v="33"/>
    <s v="A"/>
    <s v="A211"/>
    <x v="1"/>
    <n v="32"/>
    <n v="25"/>
    <d v="1900-03-23T18:35:54"/>
    <s v="C"/>
    <s v="Day"/>
    <s v="Open"/>
  </r>
  <r>
    <n v="202430"/>
    <n v="34444"/>
    <s v="EMT 110"/>
    <x v="90"/>
    <s v="Emergency Medical Tech-Basic"/>
    <n v="6"/>
    <d v="2023-08-28T00:00:00"/>
    <d v="2023-12-16T00:00:00"/>
    <x v="0"/>
    <x v="1"/>
    <s v="T"/>
    <m/>
    <s v="T"/>
    <m/>
    <m/>
    <m/>
    <m/>
    <m/>
    <d v="1899-12-30T04:45:00"/>
    <d v="1899-12-30T04:48:42"/>
    <s v="14:15"/>
    <x v="36"/>
    <s v="19:00"/>
    <n v="1900"/>
    <x v="0"/>
    <s v="Mark Petersen"/>
    <s v="K01481156"/>
    <s v="NP"/>
    <x v="0"/>
    <x v="116"/>
    <x v="33"/>
    <s v="A"/>
    <s v="A211"/>
    <x v="1"/>
    <n v="32"/>
    <n v="29"/>
    <d v="1900-04-06T04:17:39"/>
    <s v="C"/>
    <s v="Day"/>
    <s v="Open"/>
  </r>
  <r>
    <n v="202430"/>
    <n v="34446"/>
    <s v="EMT 110"/>
    <x v="90"/>
    <s v="Emergency Medical Tech-Basic"/>
    <n v="6"/>
    <d v="2023-08-28T00:00:00"/>
    <d v="2023-12-16T00:00:00"/>
    <x v="0"/>
    <x v="1"/>
    <s v="T"/>
    <m/>
    <s v="T"/>
    <m/>
    <m/>
    <m/>
    <m/>
    <m/>
    <d v="1899-12-30T04:45:00"/>
    <d v="1899-12-30T04:48:42"/>
    <s v="14:15"/>
    <x v="36"/>
    <s v="19:00"/>
    <n v="1900"/>
    <x v="0"/>
    <s v="Mark Petersen"/>
    <s v="K01481156"/>
    <s v="NP"/>
    <x v="0"/>
    <x v="116"/>
    <x v="33"/>
    <s v="A"/>
    <s v="A211"/>
    <x v="1"/>
    <n v="32"/>
    <n v="31"/>
    <d v="1900-04-12T21:08:31"/>
    <s v="C"/>
    <s v="Day"/>
    <s v="Open"/>
  </r>
  <r>
    <n v="202430"/>
    <n v="39542"/>
    <s v="ECON 102"/>
    <x v="84"/>
    <s v="Macroeconomic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Cindy Benelli"/>
    <s v="K00428597"/>
    <s v="AD"/>
    <x v="0"/>
    <x v="116"/>
    <x v="33"/>
    <s v="A"/>
    <s v="A211"/>
    <x v="1"/>
    <n v="50"/>
    <n v="52"/>
    <d v="1900-04-06T19:48:52"/>
    <s v="C"/>
    <s v="Day"/>
    <s v="Closed"/>
  </r>
  <r>
    <n v="202430"/>
    <n v="41155"/>
    <s v="MATH 117"/>
    <x v="18"/>
    <s v="Elementary Statistics"/>
    <n v="4"/>
    <d v="2023-12-13T00:00:00"/>
    <d v="2023-12-13T00:00:00"/>
    <x v="3"/>
    <x v="0"/>
    <s v="W"/>
    <m/>
    <m/>
    <s v="W"/>
    <m/>
    <m/>
    <m/>
    <m/>
    <d v="1899-12-30T03:00:00"/>
    <d v="1899-12-30T00:10:55"/>
    <s v="17:00"/>
    <x v="21"/>
    <s v="20:00"/>
    <n v="2000"/>
    <x v="4"/>
    <s v="Lee Chang"/>
    <s v="K00366127"/>
    <s v="FS"/>
    <x v="0"/>
    <x v="116"/>
    <x v="33"/>
    <s v="A"/>
    <s v="A211"/>
    <x v="1"/>
    <n v="33"/>
    <n v="24"/>
    <d v="1899-12-30T04:21:49"/>
    <s v="CW"/>
    <s v="Hybrid"/>
    <s v="Open"/>
  </r>
  <r>
    <n v="202430"/>
    <n v="41157"/>
    <s v="MATH 117"/>
    <x v="18"/>
    <s v="Elementary Statistics"/>
    <n v="4"/>
    <d v="2023-12-13T00:00:00"/>
    <d v="2023-12-13T00:00:00"/>
    <x v="3"/>
    <x v="1"/>
    <s v="W"/>
    <m/>
    <m/>
    <s v="W"/>
    <m/>
    <m/>
    <m/>
    <m/>
    <d v="1899-12-30T03:00:00"/>
    <d v="1899-12-30T00:10:55"/>
    <s v="17:00"/>
    <x v="21"/>
    <s v="20:00"/>
    <n v="2000"/>
    <x v="4"/>
    <s v="Lee Chang"/>
    <s v="K00366127"/>
    <s v="FS"/>
    <x v="0"/>
    <x v="116"/>
    <x v="33"/>
    <s v="A"/>
    <s v="A211"/>
    <x v="1"/>
    <n v="33"/>
    <n v="21"/>
    <d v="1899-12-30T03:49:05"/>
    <s v="CW"/>
    <s v="Hybrid"/>
    <s v="Open"/>
  </r>
  <r>
    <n v="202430"/>
    <n v="41292"/>
    <s v="MATH 137"/>
    <x v="18"/>
    <s v="College Algebra"/>
    <n v="5"/>
    <d v="2023-12-11T00:00:00"/>
    <d v="2023-12-11T00:00:00"/>
    <x v="3"/>
    <x v="0"/>
    <s v="M"/>
    <s v="M"/>
    <m/>
    <m/>
    <m/>
    <m/>
    <m/>
    <m/>
    <d v="1899-12-30T02:00:00"/>
    <d v="1899-12-30T00:07:16"/>
    <s v="18:00"/>
    <x v="9"/>
    <s v="20:00"/>
    <n v="2000"/>
    <x v="4"/>
    <s v="Jamie Campbell"/>
    <s v="K00344932"/>
    <s v="FS"/>
    <x v="0"/>
    <x v="116"/>
    <x v="33"/>
    <s v="A"/>
    <s v="A211"/>
    <x v="1"/>
    <n v="33"/>
    <n v="9"/>
    <d v="1899-12-30T01:05:27"/>
    <s v="CW"/>
    <s v="Hybrid"/>
    <s v="Open"/>
  </r>
  <r>
    <n v="202430"/>
    <n v="42111"/>
    <s v="MATH 137"/>
    <x v="18"/>
    <s v="College Algebra"/>
    <n v="5"/>
    <d v="2023-12-11T00:00:00"/>
    <d v="2023-12-11T00:00:00"/>
    <x v="3"/>
    <x v="1"/>
    <s v="M"/>
    <s v="M"/>
    <m/>
    <m/>
    <m/>
    <m/>
    <m/>
    <m/>
    <d v="1899-12-30T02:00:00"/>
    <d v="1899-12-30T00:07:16"/>
    <s v="18:00"/>
    <x v="9"/>
    <s v="20:00"/>
    <n v="2000"/>
    <x v="4"/>
    <s v="Jamie Campbell"/>
    <s v="K00344932"/>
    <s v="FS"/>
    <x v="0"/>
    <x v="116"/>
    <x v="33"/>
    <s v="A"/>
    <s v="A211"/>
    <x v="1"/>
    <n v="33"/>
    <n v="8"/>
    <d v="1899-12-30T00:58:11"/>
    <s v="CW"/>
    <s v="Hybrid"/>
    <s v="Open"/>
  </r>
  <r>
    <n v="202430"/>
    <n v="42112"/>
    <s v="MATH 137"/>
    <x v="18"/>
    <s v="College Algebra"/>
    <n v="5"/>
    <d v="2023-12-11T00:00:00"/>
    <d v="2023-12-11T00:00:00"/>
    <x v="3"/>
    <x v="1"/>
    <s v="M"/>
    <s v="M"/>
    <m/>
    <m/>
    <m/>
    <m/>
    <m/>
    <m/>
    <d v="1899-12-30T02:00:00"/>
    <d v="1899-12-30T00:07:16"/>
    <s v="18:00"/>
    <x v="9"/>
    <s v="20:00"/>
    <n v="2000"/>
    <x v="4"/>
    <s v="Jamie Campbell"/>
    <s v="K00344932"/>
    <s v="FS"/>
    <x v="0"/>
    <x v="116"/>
    <x v="33"/>
    <s v="A"/>
    <s v="A211"/>
    <x v="1"/>
    <n v="33"/>
    <n v="14"/>
    <d v="1899-12-30T01:41:49"/>
    <s v="CW"/>
    <s v="Hybrid"/>
    <s v="Open"/>
  </r>
  <r>
    <n v="202430"/>
    <n v="42664"/>
    <s v="POLS 101"/>
    <x v="81"/>
    <s v="American Government &amp; Politics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Andrea Haupt"/>
    <s v="K00387737"/>
    <s v="FS"/>
    <x v="0"/>
    <x v="116"/>
    <x v="33"/>
    <s v="A"/>
    <s v="A211"/>
    <x v="1"/>
    <n v="80"/>
    <n v="52"/>
    <d v="1900-04-06T19:48:52"/>
    <s v="C"/>
    <s v="Day"/>
    <s v="Open"/>
  </r>
  <r>
    <n v="202430"/>
    <n v="43228"/>
    <s v="EMTV NC111"/>
    <x v="90"/>
    <s v="EMT-Basic: Recertification"/>
    <n v="0"/>
    <d v="2023-09-09T00:00:00"/>
    <d v="2023-09-10T00:00:00"/>
    <x v="29"/>
    <x v="0"/>
    <s v="SU"/>
    <m/>
    <m/>
    <m/>
    <m/>
    <m/>
    <s v="S"/>
    <s v="U"/>
    <d v="1899-12-30T06:00:00"/>
    <d v="1899-12-30T00:49:52"/>
    <s v="8:00"/>
    <x v="3"/>
    <s v="14:00"/>
    <n v="1400"/>
    <x v="0"/>
    <s v="Mark Petersen"/>
    <s v="K01481156"/>
    <s v="NP"/>
    <x v="0"/>
    <x v="116"/>
    <x v="33"/>
    <s v="A"/>
    <s v="A211"/>
    <x v="1"/>
    <n v="45"/>
    <n v="25"/>
    <d v="1899-12-30T23:44:52"/>
    <s v="C"/>
    <s v="Day"/>
    <s v="Open"/>
  </r>
  <r>
    <n v="202430"/>
    <n v="43604"/>
    <s v="MATH 137"/>
    <x v="18"/>
    <s v="College Algebra"/>
    <n v="5"/>
    <d v="2023-12-11T00:00:00"/>
    <d v="2023-12-11T00:00:00"/>
    <x v="3"/>
    <x v="1"/>
    <s v="M"/>
    <s v="M"/>
    <m/>
    <m/>
    <m/>
    <m/>
    <m/>
    <m/>
    <d v="1899-12-30T02:00:00"/>
    <d v="1899-12-30T00:07:16"/>
    <s v="18:00"/>
    <x v="9"/>
    <s v="20:00"/>
    <n v="2000"/>
    <x v="4"/>
    <s v="Jamie Campbell"/>
    <s v="K00344932"/>
    <s v="FS"/>
    <x v="0"/>
    <x v="116"/>
    <x v="33"/>
    <s v="A"/>
    <s v="A211"/>
    <x v="1"/>
    <n v="33"/>
    <n v="15"/>
    <d v="1899-12-30T01:49:05"/>
    <s v="CW"/>
    <s v="Hybrid"/>
    <s v="Open"/>
  </r>
  <r>
    <n v="202430"/>
    <n v="44451"/>
    <s v="JOUR 200"/>
    <x v="58"/>
    <s v="News Media and Societ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Darleen Principe"/>
    <s v="K01388106"/>
    <s v="DO"/>
    <x v="0"/>
    <x v="117"/>
    <x v="33"/>
    <s v="A"/>
    <s v="A217"/>
    <x v="1"/>
    <n v="35"/>
    <n v="22"/>
    <d v="1900-02-09T09:18:22"/>
    <s v="C"/>
    <s v="Day"/>
    <s v="Open"/>
  </r>
  <r>
    <n v="202430"/>
    <n v="44501"/>
    <s v="VN 161"/>
    <x v="30"/>
    <s v="Fundamentals for Nursing"/>
    <n v="5"/>
    <d v="2023-08-28T00:00:00"/>
    <d v="2023-12-16T00:00:00"/>
    <x v="0"/>
    <x v="0"/>
    <s v="T"/>
    <m/>
    <s v="T"/>
    <m/>
    <m/>
    <m/>
    <m/>
    <m/>
    <d v="1899-12-30T04:00:00"/>
    <d v="1899-12-30T04:03:07"/>
    <s v="8:00"/>
    <x v="3"/>
    <s v="12:00"/>
    <n v="1200"/>
    <x v="0"/>
    <s v="Rosette Strandberg"/>
    <s v="K00101092"/>
    <s v="NP"/>
    <x v="0"/>
    <x v="117"/>
    <x v="33"/>
    <s v="A"/>
    <s v="A217"/>
    <x v="1"/>
    <n v="35"/>
    <n v="32"/>
    <d v="1900-03-30T07:12:48"/>
    <s v="C"/>
    <s v="Day"/>
    <s v="Open"/>
  </r>
  <r>
    <n v="202430"/>
    <n v="44503"/>
    <s v="VN 163"/>
    <x v="30"/>
    <s v="Pharmacology for Nurses"/>
    <n v="3"/>
    <d v="2023-08-28T00:00:00"/>
    <d v="2023-12-16T00:00:00"/>
    <x v="0"/>
    <x v="0"/>
    <s v="M"/>
    <s v="M"/>
    <m/>
    <m/>
    <m/>
    <m/>
    <m/>
    <m/>
    <d v="1899-12-30T03:05:00"/>
    <d v="1899-12-30T03:07:24"/>
    <s v="8:00"/>
    <x v="3"/>
    <s v="11:05"/>
    <n v="1105"/>
    <x v="0"/>
    <s v="Maureen Horner"/>
    <s v="K00100922"/>
    <s v="NP"/>
    <x v="0"/>
    <x v="117"/>
    <x v="33"/>
    <s v="A"/>
    <s v="A217"/>
    <x v="1"/>
    <n v="35"/>
    <n v="32"/>
    <d v="1900-03-09T14:33:37"/>
    <s v="C"/>
    <s v="Day"/>
    <s v="Open"/>
  </r>
  <r>
    <n v="202430"/>
    <n v="30843"/>
    <s v="RT 102"/>
    <x v="28"/>
    <s v="Fund-Rad Position &amp; Proc I"/>
    <n v="4"/>
    <d v="2023-08-28T00:00:00"/>
    <d v="2023-12-16T00:00:00"/>
    <x v="0"/>
    <x v="0"/>
    <s v="F"/>
    <m/>
    <m/>
    <m/>
    <m/>
    <s v="F"/>
    <m/>
    <m/>
    <d v="1899-12-30T00:00:00"/>
    <d v="1899-12-30T00:00:00"/>
    <d v="1899-12-30T00:00:00"/>
    <x v="0"/>
    <d v="1899-12-30T00:00:00"/>
    <m/>
    <x v="4"/>
    <s v="Israel Fonseca"/>
    <s v="K01405104"/>
    <s v="NP"/>
    <x v="0"/>
    <x v="118"/>
    <x v="33"/>
    <s v="A"/>
    <s v="A236"/>
    <x v="3"/>
    <n v="10"/>
    <n v="7"/>
    <d v="1899-12-30T00:00:00"/>
    <s v="CW"/>
    <s v="Hybrid"/>
    <s v="Open"/>
  </r>
  <r>
    <n v="202430"/>
    <n v="30845"/>
    <s v="RT 102"/>
    <x v="28"/>
    <s v="Fund-Rad Position &amp; Proc I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srael Fonseca"/>
    <s v="K01405104"/>
    <s v="NP"/>
    <x v="0"/>
    <x v="118"/>
    <x v="33"/>
    <s v="A"/>
    <s v="A236"/>
    <x v="3"/>
    <n v="10"/>
    <n v="9"/>
    <d v="1899-12-30T00:00:00"/>
    <s v="CW"/>
    <s v="Hybrid"/>
    <s v="Open"/>
  </r>
  <r>
    <n v="202430"/>
    <n v="33612"/>
    <s v="RT 102"/>
    <x v="28"/>
    <s v="Fund-Rad Position &amp; Proc I"/>
    <n v="4"/>
    <d v="2023-08-28T00:00:00"/>
    <d v="2023-12-16T00:00:00"/>
    <x v="0"/>
    <x v="0"/>
    <s v="F"/>
    <m/>
    <m/>
    <m/>
    <m/>
    <s v="F"/>
    <m/>
    <m/>
    <d v="1899-12-30T00:00:00"/>
    <d v="1899-12-30T00:00:00"/>
    <d v="1899-12-30T00:00:00"/>
    <x v="0"/>
    <d v="1899-12-30T00:00:00"/>
    <m/>
    <x v="4"/>
    <s v="Israel Fonseca"/>
    <s v="K01405104"/>
    <s v="NP"/>
    <x v="0"/>
    <x v="118"/>
    <x v="33"/>
    <s v="A"/>
    <s v="A236"/>
    <x v="3"/>
    <n v="7"/>
    <n v="5"/>
    <d v="1899-12-30T00:00:00"/>
    <s v="CW"/>
    <s v="Hybrid"/>
    <s v="Open"/>
  </r>
  <r>
    <n v="202430"/>
    <n v="39838"/>
    <s v="NURS 290"/>
    <x v="29"/>
    <s v="Work Exp-Assoc. Degree Nursing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Mary Sullivan"/>
    <s v="K00705806"/>
    <s v="NP"/>
    <x v="1"/>
    <x v="119"/>
    <x v="33"/>
    <s v="A"/>
    <s v="A242"/>
    <x v="1"/>
    <n v="1"/>
    <n v="1"/>
    <d v="1899-12-30T00:00:00"/>
    <n v="20"/>
    <s v="Session Status Unknown"/>
    <s v="Closed"/>
  </r>
  <r>
    <n v="202430"/>
    <n v="39839"/>
    <s v="NURS 290"/>
    <x v="29"/>
    <s v="Work Exp-Assoc. Degree Nursing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Mary Sullivan"/>
    <s v="K00705806"/>
    <s v="NP"/>
    <x v="1"/>
    <x v="119"/>
    <x v="33"/>
    <s v="A"/>
    <s v="A242"/>
    <x v="1"/>
    <n v="5"/>
    <n v="5"/>
    <d v="1899-12-30T00:00:00"/>
    <n v="20"/>
    <s v="Session Status Unknown"/>
    <s v="Closed"/>
  </r>
  <r>
    <n v="202430"/>
    <n v="39840"/>
    <s v="NURS 290"/>
    <x v="29"/>
    <s v="Work Exp-Assoc. Degree Nursing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Mary Sullivan"/>
    <s v="K00705806"/>
    <s v="NP"/>
    <x v="1"/>
    <x v="119"/>
    <x v="33"/>
    <s v="A"/>
    <s v="A242"/>
    <x v="1"/>
    <n v="3"/>
    <n v="3"/>
    <d v="1899-12-30T00:00:00"/>
    <n v="20"/>
    <s v="Session Status Unknown"/>
    <s v="Closed"/>
  </r>
  <r>
    <n v="202430"/>
    <n v="34443"/>
    <s v="EMT 110"/>
    <x v="90"/>
    <s v="Emergency Medical Tech-Basic"/>
    <n v="6"/>
    <d v="2023-08-28T00:00:00"/>
    <d v="2023-12-16T00:00:00"/>
    <x v="0"/>
    <x v="0"/>
    <s v="WR"/>
    <m/>
    <m/>
    <s v="W"/>
    <s v="R"/>
    <m/>
    <m/>
    <m/>
    <d v="1899-12-30T02:45:00"/>
    <d v="1899-12-30T05:34:17"/>
    <s v="8:00"/>
    <x v="3"/>
    <s v="10:45"/>
    <n v="1045"/>
    <x v="0"/>
    <s v="Mark Petersen"/>
    <s v="K01481156"/>
    <s v="NP"/>
    <x v="0"/>
    <x v="120"/>
    <x v="33"/>
    <s v="A"/>
    <s v="A243"/>
    <x v="1"/>
    <n v="32"/>
    <n v="25"/>
    <d v="1900-04-06T00:03:40"/>
    <s v="C"/>
    <s v="Day"/>
    <s v="Open"/>
  </r>
  <r>
    <n v="202430"/>
    <n v="34444"/>
    <s v="EMT 110"/>
    <x v="90"/>
    <s v="Emergency Medical Tech-Basic"/>
    <n v="6"/>
    <d v="2023-08-28T00:00:00"/>
    <d v="2023-12-16T00:00:00"/>
    <x v="0"/>
    <x v="0"/>
    <s v="WR"/>
    <m/>
    <m/>
    <s v="W"/>
    <s v="R"/>
    <m/>
    <m/>
    <m/>
    <d v="1899-12-30T02:45:00"/>
    <d v="1899-12-30T05:34:17"/>
    <s v="11:00"/>
    <x v="72"/>
    <s v="13:45"/>
    <n v="1345"/>
    <x v="0"/>
    <s v="Mark Petersen"/>
    <s v="K01481156"/>
    <s v="NP"/>
    <x v="0"/>
    <x v="120"/>
    <x v="33"/>
    <s v="A"/>
    <s v="A243"/>
    <x v="1"/>
    <n v="32"/>
    <n v="29"/>
    <d v="1900-04-21T12:33:04"/>
    <s v="C"/>
    <s v="Day"/>
    <s v="Open"/>
  </r>
  <r>
    <n v="202430"/>
    <n v="34446"/>
    <s v="EMT 110"/>
    <x v="90"/>
    <s v="Emergency Medical Tech-Basic"/>
    <n v="6"/>
    <d v="2023-08-28T00:00:00"/>
    <d v="2023-12-16T00:00:00"/>
    <x v="0"/>
    <x v="0"/>
    <s v="WR"/>
    <m/>
    <m/>
    <s v="W"/>
    <s v="R"/>
    <m/>
    <m/>
    <m/>
    <d v="1899-12-30T02:45:00"/>
    <d v="1899-12-30T05:34:17"/>
    <s v="14:00"/>
    <x v="7"/>
    <s v="16:45"/>
    <n v="1645"/>
    <x v="0"/>
    <s v="Mark Petersen"/>
    <s v="K01481156"/>
    <s v="NP"/>
    <x v="0"/>
    <x v="120"/>
    <x v="33"/>
    <s v="A"/>
    <s v="A243"/>
    <x v="1"/>
    <n v="32"/>
    <n v="31"/>
    <d v="1900-04-29T06:47:45"/>
    <s v="C"/>
    <s v="Day"/>
    <s v="Open"/>
  </r>
  <r>
    <n v="202430"/>
    <n v="43228"/>
    <s v="EMTV NC111"/>
    <x v="90"/>
    <s v="EMT-Basic: Recertification"/>
    <n v="0"/>
    <d v="2023-09-09T00:00:00"/>
    <d v="2023-09-10T00:00:00"/>
    <x v="29"/>
    <x v="0"/>
    <s v="SU"/>
    <m/>
    <m/>
    <m/>
    <m/>
    <m/>
    <s v="S"/>
    <s v="U"/>
    <d v="1899-12-30T05:55:00"/>
    <d v="1899-12-30T00:49:11"/>
    <s v="14:05"/>
    <x v="35"/>
    <s v="20:00"/>
    <n v="2000"/>
    <x v="0"/>
    <s v="Mark Petersen"/>
    <s v="K01481156"/>
    <n v="9"/>
    <x v="0"/>
    <x v="120"/>
    <x v="33"/>
    <s v="A"/>
    <s v="A243"/>
    <x v="1"/>
    <n v="45"/>
    <n v="25"/>
    <d v="1899-12-30T23:25:04"/>
    <s v="C"/>
    <s v="Day"/>
    <s v="Open"/>
  </r>
  <r>
    <n v="202430"/>
    <n v="44499"/>
    <s v="NURS 161"/>
    <x v="29"/>
    <s v="Pharmacology Nurs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Ayman Amin"/>
    <s v="K01542767"/>
    <s v="NP"/>
    <x v="0"/>
    <x v="121"/>
    <x v="33"/>
    <s v="A"/>
    <s v="A273"/>
    <x v="1"/>
    <n v="28"/>
    <n v="28"/>
    <d v="1899-12-30T00:00:00"/>
    <s v="C"/>
    <s v="Day"/>
    <s v="Closed"/>
  </r>
  <r>
    <n v="202430"/>
    <n v="44499"/>
    <s v="NURS 161"/>
    <x v="29"/>
    <s v="Pharmacology Nurs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Ayman Amin"/>
    <s v="K01542767"/>
    <s v="NP"/>
    <x v="0"/>
    <x v="121"/>
    <x v="33"/>
    <s v="A"/>
    <s v="A273"/>
    <x v="1"/>
    <n v="28"/>
    <n v="28"/>
    <d v="1899-12-30T00:00:00"/>
    <s v="C"/>
    <s v="Day"/>
    <s v="Closed"/>
  </r>
  <r>
    <n v="202430"/>
    <n v="44500"/>
    <s v="NURS 162"/>
    <x v="29"/>
    <s v="Medical-Surgical Nursing I"/>
    <n v="8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Ayman Amin"/>
    <s v="K01542767"/>
    <s v="NP"/>
    <x v="0"/>
    <x v="121"/>
    <x v="33"/>
    <s v="A"/>
    <s v="A273"/>
    <x v="1"/>
    <n v="28"/>
    <n v="28"/>
    <d v="1899-12-30T00:00:00"/>
    <s v="C"/>
    <s v="Day"/>
    <s v="Closed"/>
  </r>
  <r>
    <n v="202430"/>
    <n v="44500"/>
    <s v="NURS 162"/>
    <x v="29"/>
    <s v="Medical-Surgical Nursing I"/>
    <n v="8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Ayman Amin"/>
    <s v="K01542767"/>
    <s v="NP"/>
    <x v="0"/>
    <x v="121"/>
    <x v="33"/>
    <s v="A"/>
    <s v="A273"/>
    <x v="1"/>
    <n v="28"/>
    <n v="28"/>
    <d v="1899-12-30T00:00:00"/>
    <s v="C"/>
    <s v="Day"/>
    <s v="Closed"/>
  </r>
  <r>
    <n v="202430"/>
    <n v="44501"/>
    <s v="VN 161"/>
    <x v="30"/>
    <s v="Fundamentals for Nursing"/>
    <n v="5"/>
    <d v="2023-08-28T00:00:00"/>
    <d v="2023-09-23T00:00:00"/>
    <x v="30"/>
    <x v="0"/>
    <s v="F"/>
    <m/>
    <m/>
    <m/>
    <m/>
    <s v="F"/>
    <m/>
    <m/>
    <d v="1899-12-30T03:00:00"/>
    <d v="1899-12-30T00:51:26"/>
    <s v="8:00"/>
    <x v="3"/>
    <s v="11:00"/>
    <n v="1100"/>
    <x v="0"/>
    <s v="Rosette Strandberg"/>
    <s v="K00101092"/>
    <s v="NP"/>
    <x v="0"/>
    <x v="121"/>
    <x v="33"/>
    <s v="A"/>
    <s v="A273"/>
    <x v="1"/>
    <n v="35"/>
    <n v="32"/>
    <d v="1900-01-04T09:18:22"/>
    <s v="C"/>
    <s v="Day"/>
    <s v="Open"/>
  </r>
  <r>
    <n v="202430"/>
    <n v="44501"/>
    <s v="VN 161"/>
    <x v="30"/>
    <s v="Fundamentals for Nursing"/>
    <n v="5"/>
    <d v="2023-08-28T00:00:00"/>
    <d v="2023-09-23T00:00:00"/>
    <x v="30"/>
    <x v="0"/>
    <s v="W"/>
    <m/>
    <m/>
    <s v="W"/>
    <m/>
    <m/>
    <m/>
    <m/>
    <d v="1899-12-30T03:30:00"/>
    <d v="1899-12-30T01:00:00"/>
    <s v="8:00"/>
    <x v="3"/>
    <s v="11:30"/>
    <n v="1130"/>
    <x v="0"/>
    <s v="Rosette Strandberg"/>
    <s v="K00101092"/>
    <s v="NP"/>
    <x v="0"/>
    <x v="121"/>
    <x v="33"/>
    <s v="A"/>
    <s v="A273"/>
    <x v="1"/>
    <n v="35"/>
    <n v="32"/>
    <d v="1900-01-05T06:51:26"/>
    <s v="C"/>
    <s v="Day"/>
    <s v="Open"/>
  </r>
  <r>
    <n v="202430"/>
    <n v="44502"/>
    <s v="VN 162"/>
    <x v="30"/>
    <s v="Care of the Older Adult"/>
    <n v="1.5"/>
    <d v="2023-08-28T00:00:00"/>
    <d v="2023-12-16T00:00:00"/>
    <x v="0"/>
    <x v="0"/>
    <s v="M"/>
    <s v="M"/>
    <m/>
    <m/>
    <m/>
    <m/>
    <m/>
    <m/>
    <d v="1899-12-30T01:20:00"/>
    <d v="1899-12-30T01:21:02"/>
    <s v="12:30"/>
    <x v="28"/>
    <s v="13:50"/>
    <n v="1350"/>
    <x v="0"/>
    <s v="Rosette Strandberg"/>
    <s v="K00101092"/>
    <s v="NP"/>
    <x v="0"/>
    <x v="121"/>
    <x v="33"/>
    <s v="A"/>
    <s v="A273"/>
    <x v="1"/>
    <n v="35"/>
    <n v="32"/>
    <d v="1900-01-29T02:24:16"/>
    <s v="C"/>
    <s v="Day"/>
    <s v="Open"/>
  </r>
  <r>
    <n v="202430"/>
    <n v="44538"/>
    <s v="VN 164"/>
    <x v="30"/>
    <s v="Nursing Practicum I"/>
    <n v="6"/>
    <d v="2023-08-28T00:00:00"/>
    <d v="2023-09-23T00:00:00"/>
    <x v="30"/>
    <x v="0"/>
    <s v="F"/>
    <m/>
    <m/>
    <m/>
    <m/>
    <s v="F"/>
    <m/>
    <m/>
    <d v="1899-12-30T03:00:00"/>
    <d v="1899-12-30T00:51:26"/>
    <s v="12:00"/>
    <x v="19"/>
    <s v="15:00"/>
    <n v="1500"/>
    <x v="1"/>
    <s v="Rosette Strandberg"/>
    <s v="K00101092"/>
    <s v="NP"/>
    <x v="0"/>
    <x v="121"/>
    <x v="33"/>
    <s v="A"/>
    <s v="A273"/>
    <x v="1"/>
    <n v="35"/>
    <n v="32"/>
    <d v="1900-01-04T09:18:22"/>
    <s v="C"/>
    <s v="Day"/>
    <s v="Open"/>
  </r>
  <r>
    <n v="202430"/>
    <n v="37991"/>
    <s v="NURS 119"/>
    <x v="29"/>
    <s v="Introduction to RN for the LVN"/>
    <n v="4"/>
    <d v="2023-08-28T00:00:00"/>
    <d v="2023-12-13T00:00:00"/>
    <x v="31"/>
    <x v="0"/>
    <s v=""/>
    <m/>
    <m/>
    <m/>
    <m/>
    <m/>
    <m/>
    <m/>
    <d v="1899-12-30T00:00:00"/>
    <d v="1899-12-30T00:00:00"/>
    <d v="1899-12-30T00:00:00"/>
    <x v="0"/>
    <d v="1899-12-30T00:00:00"/>
    <m/>
    <x v="1"/>
    <s v="Rosette Strandberg"/>
    <s v="K00101092"/>
    <s v="NP"/>
    <x v="0"/>
    <x v="122"/>
    <x v="33"/>
    <s v="A"/>
    <s v="A277"/>
    <x v="3"/>
    <n v="9"/>
    <n v="9"/>
    <d v="1899-12-30T00:00:00"/>
    <s v="C"/>
    <s v="Session Status Unknown"/>
    <s v="Closed"/>
  </r>
  <r>
    <n v="202430"/>
    <n v="37991"/>
    <s v="NURS 119"/>
    <x v="29"/>
    <s v="Introduction to RN for the LVN"/>
    <n v="4"/>
    <d v="2023-08-28T00:00:00"/>
    <d v="2023-12-13T00:00:00"/>
    <x v="31"/>
    <x v="0"/>
    <s v=""/>
    <m/>
    <m/>
    <m/>
    <m/>
    <m/>
    <m/>
    <m/>
    <d v="1899-12-30T00:00:00"/>
    <d v="1899-12-30T00:00:00"/>
    <d v="1899-12-30T00:00:00"/>
    <x v="0"/>
    <d v="1899-12-30T00:00:00"/>
    <m/>
    <x v="1"/>
    <s v="Rosette Strandberg"/>
    <s v="K00101092"/>
    <s v="NP"/>
    <x v="0"/>
    <x v="122"/>
    <x v="33"/>
    <s v="A"/>
    <s v="A277"/>
    <x v="3"/>
    <n v="9"/>
    <n v="9"/>
    <d v="1899-12-30T00:00:00"/>
    <s v="C"/>
    <s v="Session Status Unknown"/>
    <s v="Closed"/>
  </r>
  <r>
    <n v="202430"/>
    <n v="44538"/>
    <s v="VN 164"/>
    <x v="30"/>
    <s v="Nursing Practicum I"/>
    <n v="6"/>
    <d v="2023-08-31T00:00:00"/>
    <d v="2023-09-23T00:00:00"/>
    <x v="32"/>
    <x v="0"/>
    <s v="R"/>
    <m/>
    <m/>
    <m/>
    <s v="R"/>
    <m/>
    <m/>
    <m/>
    <d v="1899-12-30T04:00:00"/>
    <d v="1899-12-30T01:02:20"/>
    <s v="8:00"/>
    <x v="3"/>
    <s v="12:00"/>
    <n v="1200"/>
    <x v="1"/>
    <s v="Rosette Strandberg"/>
    <s v="K00101092"/>
    <s v="NP"/>
    <x v="0"/>
    <x v="122"/>
    <x v="33"/>
    <s v="A"/>
    <s v="A277"/>
    <x v="3"/>
    <n v="35"/>
    <n v="32"/>
    <d v="1900-01-04T22:29:10"/>
    <s v="C"/>
    <s v="Day"/>
    <s v="Open"/>
  </r>
  <r>
    <n v="202430"/>
    <n v="44538"/>
    <s v="VN 164"/>
    <x v="30"/>
    <s v="Nursing Practicum I"/>
    <n v="6"/>
    <d v="2023-08-31T00:00:00"/>
    <d v="2023-09-23T00:00:00"/>
    <x v="32"/>
    <x v="0"/>
    <s v="R"/>
    <m/>
    <m/>
    <m/>
    <s v="R"/>
    <m/>
    <m/>
    <m/>
    <d v="1899-12-30T03:00:00"/>
    <d v="1899-12-30T00:46:45"/>
    <s v="13:00"/>
    <x v="22"/>
    <s v="16:00"/>
    <n v="1600"/>
    <x v="1"/>
    <s v="Rosette Strandberg"/>
    <s v="K00101092"/>
    <s v="NP"/>
    <x v="0"/>
    <x v="122"/>
    <x v="33"/>
    <s v="A"/>
    <s v="A277"/>
    <x v="3"/>
    <n v="35"/>
    <n v="32"/>
    <d v="1900-01-03T10:51:52"/>
    <s v="C"/>
    <s v="Day"/>
    <s v="Open"/>
  </r>
  <r>
    <n v="202430"/>
    <n v="44538"/>
    <s v="VN 164"/>
    <x v="30"/>
    <s v="Nursing Practicum I"/>
    <n v="6"/>
    <d v="2023-08-28T00:00:00"/>
    <d v="2023-12-16T00:00:00"/>
    <x v="0"/>
    <x v="0"/>
    <s v="T"/>
    <m/>
    <s v="T"/>
    <m/>
    <m/>
    <m/>
    <m/>
    <m/>
    <d v="1899-12-30T04:00:00"/>
    <d v="1899-12-30T04:03:07"/>
    <s v="13:00"/>
    <x v="22"/>
    <s v="17:00"/>
    <n v="1700"/>
    <x v="1"/>
    <s v="Rosette Strandberg"/>
    <s v="K00101092"/>
    <s v="NP"/>
    <x v="0"/>
    <x v="122"/>
    <x v="33"/>
    <s v="A"/>
    <s v="A277"/>
    <x v="3"/>
    <n v="35"/>
    <n v="32"/>
    <d v="1900-03-30T07:12:48"/>
    <s v="C"/>
    <s v="Day"/>
    <s v="Open"/>
  </r>
  <r>
    <n v="202430"/>
    <n v="44538"/>
    <s v="VN 164"/>
    <x v="30"/>
    <s v="Nursing Practicum I"/>
    <n v="6"/>
    <d v="2023-09-27T00:00:00"/>
    <d v="2023-12-16T00:00:00"/>
    <x v="33"/>
    <x v="0"/>
    <s v="W"/>
    <m/>
    <m/>
    <s v="W"/>
    <m/>
    <m/>
    <m/>
    <m/>
    <d v="1899-12-30T01:00:00"/>
    <d v="1899-12-30T00:45:12"/>
    <s v="8:00"/>
    <x v="3"/>
    <s v="9:00"/>
    <n v="900"/>
    <x v="1"/>
    <s v="Rosette Strandberg"/>
    <s v="K00101092"/>
    <s v="NP"/>
    <x v="0"/>
    <x v="122"/>
    <x v="33"/>
    <s v="A"/>
    <s v="A277"/>
    <x v="3"/>
    <n v="35"/>
    <n v="32"/>
    <d v="1900-01-11T11:34:37"/>
    <s v="C"/>
    <s v="Day"/>
    <s v="Open"/>
  </r>
  <r>
    <n v="202430"/>
    <n v="41305"/>
    <s v="SLFO NC016"/>
    <x v="5"/>
    <s v="Body/Mind Aware:FOA"/>
    <n v="0"/>
    <d v="2023-08-28T00:00:00"/>
    <d v="2023-10-21T00:00:00"/>
    <x v="6"/>
    <x v="0"/>
    <s v="W"/>
    <m/>
    <m/>
    <s v="W"/>
    <m/>
    <m/>
    <m/>
    <m/>
    <d v="1899-12-30T01:15:00"/>
    <d v="1899-12-30T00:39:37"/>
    <s v="13:30"/>
    <x v="1"/>
    <s v="14:45"/>
    <n v="1445"/>
    <x v="3"/>
    <s v="Arden Day"/>
    <s v="K00369151"/>
    <n v="9"/>
    <x v="1"/>
    <x v="123"/>
    <x v="34"/>
    <s v="MARVA"/>
    <s v="MARVAMTG ROOM"/>
    <x v="0"/>
    <n v="55"/>
    <n v="31"/>
    <d v="1900-01-06T10:20:28"/>
    <s v="C"/>
    <s v="Day"/>
    <s v="Open"/>
  </r>
  <r>
    <n v="202430"/>
    <n v="41306"/>
    <s v="SLFO NC016"/>
    <x v="5"/>
    <s v="Body/Mind Aware:FOA"/>
    <n v="0"/>
    <d v="2023-10-23T00:00:00"/>
    <d v="2023-12-16T00:00:00"/>
    <x v="6"/>
    <x v="0"/>
    <s v="W"/>
    <m/>
    <m/>
    <s v="W"/>
    <m/>
    <m/>
    <m/>
    <m/>
    <d v="1899-12-30T01:15:00"/>
    <d v="1899-12-30T00:39:37"/>
    <s v="13:30"/>
    <x v="1"/>
    <s v="14:45"/>
    <n v="1445"/>
    <x v="3"/>
    <s v="Arden Day"/>
    <s v="K00369151"/>
    <n v="11"/>
    <x v="1"/>
    <x v="123"/>
    <x v="34"/>
    <s v="MARVA"/>
    <s v="MARVAMTG ROOM"/>
    <x v="0"/>
    <n v="55"/>
    <n v="25"/>
    <d v="1900-01-04T23:49:24"/>
    <s v="C"/>
    <s v="Day"/>
    <s v="Open"/>
  </r>
  <r>
    <n v="202430"/>
    <n v="41337"/>
    <s v="SLFO NC047"/>
    <x v="5"/>
    <s v="World of Interest: FOA"/>
    <n v="0"/>
    <d v="2023-08-28T00:00:00"/>
    <d v="2023-10-21T00:00:00"/>
    <x v="6"/>
    <x v="0"/>
    <s v="T"/>
    <m/>
    <s v="T"/>
    <m/>
    <m/>
    <m/>
    <m/>
    <m/>
    <d v="1899-12-30T01:15:00"/>
    <d v="1899-12-30T00:39:37"/>
    <s v="13:30"/>
    <x v="1"/>
    <s v="14:45"/>
    <n v="1445"/>
    <x v="3"/>
    <s v="Susan Gomez"/>
    <s v="K00275365"/>
    <n v="9"/>
    <x v="1"/>
    <x v="123"/>
    <x v="34"/>
    <s v="MARVA"/>
    <s v="MARVAMTG ROOM"/>
    <x v="0"/>
    <n v="55"/>
    <n v="38"/>
    <d v="1900-01-08T02:36:42"/>
    <s v="C"/>
    <s v="Day"/>
    <s v="Open"/>
  </r>
  <r>
    <n v="202430"/>
    <n v="41338"/>
    <s v="SLFO NC047"/>
    <x v="5"/>
    <s v="World of Interest: FOA"/>
    <n v="0"/>
    <d v="2023-10-23T00:00:00"/>
    <d v="2023-12-16T00:00:00"/>
    <x v="6"/>
    <x v="0"/>
    <s v="T"/>
    <m/>
    <s v="T"/>
    <m/>
    <m/>
    <m/>
    <m/>
    <m/>
    <d v="1899-12-30T01:15:00"/>
    <d v="1899-12-30T00:39:37"/>
    <s v="13:30"/>
    <x v="1"/>
    <s v="14:45"/>
    <n v="1445"/>
    <x v="3"/>
    <s v="Susan Gomez"/>
    <s v="K00275365"/>
    <n v="11"/>
    <x v="1"/>
    <x v="123"/>
    <x v="34"/>
    <s v="MARVA"/>
    <s v="MARVAMTG ROOM"/>
    <x v="0"/>
    <n v="55"/>
    <n v="29"/>
    <d v="1900-01-05T22:50:07"/>
    <s v="C"/>
    <s v="Day"/>
    <s v="Open"/>
  </r>
  <r>
    <n v="202430"/>
    <n v="41404"/>
    <s v="CRMO NC061"/>
    <x v="5"/>
    <s v="Music of Our Lives/Times: FOA"/>
    <n v="0"/>
    <d v="2023-08-28T00:00:00"/>
    <d v="2023-10-21T00:00:00"/>
    <x v="6"/>
    <x v="0"/>
    <s v="R"/>
    <m/>
    <m/>
    <m/>
    <s v="R"/>
    <m/>
    <m/>
    <m/>
    <d v="1899-12-30T01:15:00"/>
    <d v="1899-12-30T00:39:37"/>
    <s v="13:30"/>
    <x v="1"/>
    <s v="14:45"/>
    <n v="1445"/>
    <x v="3"/>
    <s v="Rebecca Wave"/>
    <s v="K00369124"/>
    <n v="9"/>
    <x v="1"/>
    <x v="123"/>
    <x v="34"/>
    <s v="MARVA"/>
    <s v="MARVAMTG ROOM"/>
    <x v="0"/>
    <n v="55"/>
    <n v="38"/>
    <d v="1900-01-08T02:36:42"/>
    <s v="C"/>
    <s v="Day"/>
    <s v="Open"/>
  </r>
  <r>
    <n v="202430"/>
    <n v="41405"/>
    <s v="CRMO NC061"/>
    <x v="5"/>
    <s v="Music of Our Lives/Times: FOA"/>
    <n v="0"/>
    <d v="2023-10-23T00:00:00"/>
    <d v="2023-12-16T00:00:00"/>
    <x v="6"/>
    <x v="0"/>
    <s v="R"/>
    <m/>
    <m/>
    <m/>
    <s v="R"/>
    <m/>
    <m/>
    <m/>
    <d v="1899-12-30T01:15:00"/>
    <d v="1899-12-30T00:39:37"/>
    <s v="13:30"/>
    <x v="1"/>
    <s v="14:45"/>
    <n v="1445"/>
    <x v="3"/>
    <s v="Rebecca Wave"/>
    <s v="K00369124"/>
    <n v="11"/>
    <x v="1"/>
    <x v="123"/>
    <x v="34"/>
    <s v="MARVA"/>
    <s v="MARVAMTG ROOM"/>
    <x v="0"/>
    <n v="55"/>
    <n v="33"/>
    <d v="1900-01-06T21:50:49"/>
    <s v="C"/>
    <s v="Day"/>
    <s v="Open"/>
  </r>
  <r>
    <n v="202430"/>
    <n v="41439"/>
    <s v="CRAO NC585"/>
    <x v="9"/>
    <s v="Art Exp./Conversations: FOA"/>
    <n v="0"/>
    <d v="2023-10-23T00:00:00"/>
    <d v="2023-12-16T00:00:00"/>
    <x v="6"/>
    <x v="0"/>
    <s v="M"/>
    <s v="M"/>
    <m/>
    <m/>
    <m/>
    <m/>
    <m/>
    <m/>
    <d v="1899-12-30T01:15:00"/>
    <d v="1899-12-30T00:39:37"/>
    <s v="13:30"/>
    <x v="1"/>
    <s v="14:45"/>
    <n v="1445"/>
    <x v="3"/>
    <s v="Carol Ann Manzi"/>
    <s v="K00368978"/>
    <n v="11"/>
    <x v="1"/>
    <x v="123"/>
    <x v="34"/>
    <s v="MARVA"/>
    <s v="MARVAMTG ROOM"/>
    <x v="0"/>
    <n v="55"/>
    <n v="33"/>
    <d v="1900-01-06T21:50:49"/>
    <s v="C"/>
    <s v="Day"/>
    <s v="Open"/>
  </r>
  <r>
    <n v="202430"/>
    <n v="42906"/>
    <s v="CRMO NC061"/>
    <x v="5"/>
    <s v="Music of Our Lives/Times: FOA"/>
    <n v="0"/>
    <d v="2023-10-23T00:00:00"/>
    <d v="2023-12-16T00:00:00"/>
    <x v="6"/>
    <x v="0"/>
    <s v="F"/>
    <m/>
    <m/>
    <m/>
    <m/>
    <s v="F"/>
    <m/>
    <m/>
    <d v="1899-12-30T01:15:00"/>
    <d v="1899-12-30T00:39:37"/>
    <s v="13:30"/>
    <x v="1"/>
    <s v="14:45"/>
    <n v="1445"/>
    <x v="3"/>
    <s v="Luis Sanchez"/>
    <s v="K00205531"/>
    <n v="11"/>
    <x v="1"/>
    <x v="123"/>
    <x v="34"/>
    <s v="MARVA"/>
    <s v="MARVAMTG ROOM"/>
    <x v="0"/>
    <n v="50"/>
    <n v="24"/>
    <d v="1900-01-04T18:04:14"/>
    <s v="C"/>
    <s v="Online Classes"/>
    <s v="Open"/>
  </r>
  <r>
    <n v="202430"/>
    <n v="43179"/>
    <s v="CRMO NC061"/>
    <x v="5"/>
    <s v="Music of Our Lives/Times: FOA"/>
    <n v="0"/>
    <d v="2023-08-28T00:00:00"/>
    <d v="2023-10-21T00:00:00"/>
    <x v="6"/>
    <x v="0"/>
    <s v="F"/>
    <m/>
    <m/>
    <m/>
    <m/>
    <s v="F"/>
    <m/>
    <m/>
    <d v="1899-12-30T01:15:00"/>
    <d v="1899-12-30T00:39:37"/>
    <s v="13:30"/>
    <x v="1"/>
    <s v="14:45"/>
    <n v="1445"/>
    <x v="3"/>
    <s v="Luis Sanchez"/>
    <s v="K00205531"/>
    <n v="9"/>
    <x v="1"/>
    <x v="123"/>
    <x v="34"/>
    <s v="MARVA"/>
    <s v="MARVAMTG ROOM"/>
    <x v="0"/>
    <n v="50"/>
    <n v="25"/>
    <d v="1900-01-04T23:49:24"/>
    <s v="C"/>
    <s v="Day"/>
    <s v="Open"/>
  </r>
  <r>
    <n v="202430"/>
    <n v="43590"/>
    <s v="CRAO NC585"/>
    <x v="9"/>
    <s v="Art Exp./Conversations: FOA"/>
    <n v="0"/>
    <d v="2023-08-28T00:00:00"/>
    <d v="2023-10-21T00:00:00"/>
    <x v="6"/>
    <x v="0"/>
    <s v="M"/>
    <s v="M"/>
    <m/>
    <m/>
    <m/>
    <m/>
    <m/>
    <m/>
    <d v="1899-12-30T01:15:00"/>
    <d v="1899-12-30T00:39:37"/>
    <s v="13:30"/>
    <x v="1"/>
    <s v="14:45"/>
    <n v="1445"/>
    <x v="3"/>
    <s v="Carol Ann Manzi"/>
    <s v="K00368978"/>
    <n v="9"/>
    <x v="1"/>
    <x v="123"/>
    <x v="34"/>
    <s v="MARVA"/>
    <s v="MARVAMTG ROOM"/>
    <x v="0"/>
    <n v="55"/>
    <n v="41"/>
    <d v="1900-01-08T19:52:14"/>
    <s v="C"/>
    <s v="Day"/>
    <s v="Open"/>
  </r>
  <r>
    <n v="202430"/>
    <n v="41393"/>
    <s v="CRMO NC061"/>
    <x v="5"/>
    <s v="Music of Our Lives/Times: FOA"/>
    <n v="0"/>
    <d v="2023-10-23T00:00:00"/>
    <d v="2023-12-16T00:00:00"/>
    <x v="6"/>
    <x v="0"/>
    <s v="M"/>
    <s v="M"/>
    <m/>
    <m/>
    <m/>
    <m/>
    <m/>
    <m/>
    <d v="1899-12-30T01:15:00"/>
    <d v="1899-12-30T00:39:37"/>
    <s v="15:00"/>
    <x v="5"/>
    <s v="16:15"/>
    <n v="1615"/>
    <x v="3"/>
    <s v="Carol Ann Manzi"/>
    <s v="K00368978"/>
    <n v="11"/>
    <x v="1"/>
    <x v="124"/>
    <x v="35"/>
    <s v="MARVCR"/>
    <s v="MARVCRMTG ROOM"/>
    <x v="0"/>
    <n v="40"/>
    <n v="18"/>
    <d v="1900-01-03T07:33:10"/>
    <s v="C"/>
    <s v="Day"/>
    <s v="Open"/>
  </r>
  <r>
    <n v="202430"/>
    <n v="41407"/>
    <s v="CRMO NC061"/>
    <x v="5"/>
    <s v="Music of Our Lives/Times: FOA"/>
    <n v="0"/>
    <d v="2023-08-28T00:00:00"/>
    <d v="2023-10-21T00:00:00"/>
    <x v="6"/>
    <x v="0"/>
    <s v="F"/>
    <m/>
    <m/>
    <m/>
    <m/>
    <s v="F"/>
    <m/>
    <m/>
    <d v="1899-12-30T01:15:00"/>
    <d v="1899-12-30T00:39:37"/>
    <s v="15:00"/>
    <x v="5"/>
    <s v="16:15"/>
    <n v="1615"/>
    <x v="3"/>
    <s v="Carol Ann Manzi"/>
    <s v="K00368978"/>
    <n v="9"/>
    <x v="1"/>
    <x v="124"/>
    <x v="35"/>
    <s v="MARVCR"/>
    <s v="MARVCRMTG ROOM"/>
    <x v="0"/>
    <n v="40"/>
    <n v="18"/>
    <d v="1900-01-03T07:33:10"/>
    <s v="C"/>
    <s v="Day"/>
    <s v="Open"/>
  </r>
  <r>
    <n v="202430"/>
    <n v="41447"/>
    <s v="CRAO NC585"/>
    <x v="9"/>
    <s v="Art Exp./Conversations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5:30"/>
    <x v="60"/>
    <s v="16:45"/>
    <n v="1645"/>
    <x v="3"/>
    <s v="Carol Ann Manzi"/>
    <s v="K00368978"/>
    <n v="11"/>
    <x v="1"/>
    <x v="124"/>
    <x v="35"/>
    <s v="MARVCR"/>
    <s v="MARVCRMTG ROOM"/>
    <x v="0"/>
    <n v="40"/>
    <n v="18"/>
    <d v="1900-01-03T07:33:10"/>
    <s v="C"/>
    <s v="Day"/>
    <s v="Open"/>
  </r>
  <r>
    <n v="202430"/>
    <n v="43177"/>
    <s v="CRMO NC061"/>
    <x v="5"/>
    <s v="Music of Our Lives/Times: FOA"/>
    <n v="0"/>
    <d v="2023-08-28T00:00:00"/>
    <d v="2023-10-21T00:00:00"/>
    <x v="6"/>
    <x v="0"/>
    <s v="M"/>
    <s v="M"/>
    <m/>
    <m/>
    <m/>
    <m/>
    <m/>
    <m/>
    <d v="1899-12-30T01:15:00"/>
    <d v="1899-12-30T00:39:37"/>
    <s v="15:00"/>
    <x v="5"/>
    <s v="16:15"/>
    <n v="1615"/>
    <x v="3"/>
    <s v="Carol Ann Manzi"/>
    <s v="K00368978"/>
    <n v="9"/>
    <x v="1"/>
    <x v="124"/>
    <x v="35"/>
    <s v="MARVCR"/>
    <s v="MARVCRMTG ROOM"/>
    <x v="0"/>
    <n v="40"/>
    <n v="18"/>
    <d v="1900-01-03T07:33:10"/>
    <s v="C"/>
    <s v="Day"/>
    <s v="Open"/>
  </r>
  <r>
    <n v="202430"/>
    <n v="43178"/>
    <s v="CRMO NC061"/>
    <x v="5"/>
    <s v="Music of Our Lives/Times: FOA"/>
    <n v="0"/>
    <d v="2023-10-23T00:00:00"/>
    <d v="2023-12-16T00:00:00"/>
    <x v="6"/>
    <x v="0"/>
    <s v="F"/>
    <m/>
    <m/>
    <m/>
    <m/>
    <s v="F"/>
    <m/>
    <m/>
    <d v="1899-12-30T01:15:00"/>
    <d v="1899-12-30T00:39:37"/>
    <s v="15:00"/>
    <x v="5"/>
    <s v="16:15"/>
    <n v="1615"/>
    <x v="3"/>
    <s v="Carol Ann Manzi"/>
    <s v="K00368978"/>
    <n v="11"/>
    <x v="1"/>
    <x v="124"/>
    <x v="35"/>
    <s v="MARVCR"/>
    <s v="MARVCRMTG ROOM"/>
    <x v="0"/>
    <n v="40"/>
    <n v="18"/>
    <d v="1900-01-03T07:33:10"/>
    <s v="C"/>
    <s v="Day"/>
    <s v="Open"/>
  </r>
  <r>
    <n v="202430"/>
    <n v="43594"/>
    <s v="CRAO NC585"/>
    <x v="9"/>
    <s v="Art Exp./Conversations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5:30"/>
    <x v="60"/>
    <s v="16:45"/>
    <n v="1645"/>
    <x v="3"/>
    <s v="Carol Ann Manzi"/>
    <s v="K00368978"/>
    <n v="9"/>
    <x v="1"/>
    <x v="124"/>
    <x v="35"/>
    <s v="MARVCR"/>
    <s v="MARVCRMTG ROOM"/>
    <x v="0"/>
    <n v="40"/>
    <n v="18"/>
    <d v="1900-01-03T07:33:10"/>
    <s v="C"/>
    <s v="Day"/>
    <s v="Open"/>
  </r>
  <r>
    <n v="202430"/>
    <n v="44583"/>
    <s v="SLFO NC016"/>
    <x v="5"/>
    <s v="Body/Mind Aware:FOA"/>
    <n v="0"/>
    <d v="2023-08-28T00:00:00"/>
    <d v="2023-10-21T00:00:00"/>
    <x v="6"/>
    <x v="0"/>
    <s v="T"/>
    <m/>
    <s v="T"/>
    <m/>
    <m/>
    <m/>
    <m/>
    <m/>
    <d v="1899-12-30T01:15:00"/>
    <d v="1899-12-30T00:39:37"/>
    <s v="14:00"/>
    <x v="7"/>
    <s v="15:15"/>
    <n v="1515"/>
    <x v="3"/>
    <s v="Arden Day"/>
    <s v="K00369151"/>
    <n v="9"/>
    <x v="1"/>
    <x v="124"/>
    <x v="35"/>
    <s v="MARVCR"/>
    <s v="MARVCRMTG ROOM"/>
    <x v="0"/>
    <n v="40"/>
    <n v="18"/>
    <d v="1900-01-03T07:33:10"/>
    <s v="C"/>
    <s v="Day"/>
    <s v="Open"/>
  </r>
  <r>
    <n v="202430"/>
    <n v="44584"/>
    <s v="SLFO NC016"/>
    <x v="5"/>
    <s v="Body/Mind Aware:FOA"/>
    <n v="0"/>
    <d v="2023-10-23T00:00:00"/>
    <d v="2023-12-16T00:00:00"/>
    <x v="6"/>
    <x v="0"/>
    <s v="T"/>
    <m/>
    <s v="T"/>
    <m/>
    <m/>
    <m/>
    <m/>
    <m/>
    <d v="1899-12-30T01:15:00"/>
    <d v="1899-12-30T00:39:37"/>
    <s v="14:00"/>
    <x v="7"/>
    <s v="15:15"/>
    <n v="1515"/>
    <x v="3"/>
    <s v="Arden Day"/>
    <s v="K00369151"/>
    <n v="11"/>
    <x v="1"/>
    <x v="124"/>
    <x v="35"/>
    <s v="MARVCR"/>
    <s v="MARVCRMTG ROOM"/>
    <x v="0"/>
    <n v="40"/>
    <n v="20"/>
    <d v="1900-01-03T19:03:32"/>
    <s v="C"/>
    <s v="Day"/>
    <s v="Open"/>
  </r>
  <r>
    <n v="202430"/>
    <n v="41309"/>
    <s v="SLFO NC016"/>
    <x v="5"/>
    <s v="Body/Mind Aware:FOA"/>
    <n v="0"/>
    <d v="2023-08-28T00:00:00"/>
    <d v="2023-10-21T00:00:00"/>
    <x v="6"/>
    <x v="0"/>
    <s v="T"/>
    <m/>
    <s v="T"/>
    <m/>
    <m/>
    <m/>
    <m/>
    <m/>
    <d v="1899-12-30T01:15:00"/>
    <d v="1899-12-30T00:39:37"/>
    <s v="14:00"/>
    <x v="7"/>
    <s v="15:15"/>
    <n v="1515"/>
    <x v="3"/>
    <s v="Luis Sanchez"/>
    <s v="K00205531"/>
    <n v="9"/>
    <x v="1"/>
    <x v="125"/>
    <x v="36"/>
    <s v="MARVI"/>
    <s v="MARVIMTG ROOM"/>
    <x v="0"/>
    <n v="40"/>
    <n v="20"/>
    <d v="1900-01-03T19:03:32"/>
    <s v="C"/>
    <s v="Day"/>
    <s v="Open"/>
  </r>
  <r>
    <n v="202430"/>
    <n v="41310"/>
    <s v="SLFO NC016"/>
    <x v="5"/>
    <s v="Body/Mind Aware:FOA"/>
    <n v="0"/>
    <d v="2023-10-23T00:00:00"/>
    <d v="2023-12-16T00:00:00"/>
    <x v="6"/>
    <x v="0"/>
    <s v="T"/>
    <m/>
    <s v="T"/>
    <m/>
    <m/>
    <m/>
    <m/>
    <m/>
    <d v="1899-12-30T01:15:00"/>
    <d v="1899-12-30T00:39:37"/>
    <s v="14:00"/>
    <x v="7"/>
    <s v="15:15"/>
    <n v="1515"/>
    <x v="3"/>
    <s v="Luis Sanchez"/>
    <s v="K00205531"/>
    <n v="11"/>
    <x v="1"/>
    <x v="125"/>
    <x v="36"/>
    <s v="MARVI"/>
    <s v="MARVIMTG ROOM"/>
    <x v="0"/>
    <n v="40"/>
    <n v="21"/>
    <d v="1900-01-04T00:48:42"/>
    <s v="C"/>
    <s v="Day"/>
    <s v="Open"/>
  </r>
  <r>
    <n v="202430"/>
    <n v="41311"/>
    <s v="SLFO NC016"/>
    <x v="5"/>
    <s v="Body/Mind Aware:FOA"/>
    <n v="0"/>
    <d v="2023-08-28T00:00:00"/>
    <d v="2023-10-21T00:00:00"/>
    <x v="6"/>
    <x v="0"/>
    <s v="R"/>
    <m/>
    <m/>
    <m/>
    <s v="R"/>
    <m/>
    <m/>
    <m/>
    <d v="1899-12-30T01:15:00"/>
    <d v="1899-12-30T00:39:37"/>
    <s v="14:00"/>
    <x v="7"/>
    <s v="15:15"/>
    <n v="1515"/>
    <x v="3"/>
    <s v="Luis Sanchez"/>
    <s v="K00205531"/>
    <n v="9"/>
    <x v="1"/>
    <x v="125"/>
    <x v="36"/>
    <s v="MARVI"/>
    <s v="MARVIMTG ROOM"/>
    <x v="0"/>
    <n v="40"/>
    <n v="19"/>
    <d v="1900-01-03T13:18:21"/>
    <s v="C"/>
    <s v="Day"/>
    <s v="Open"/>
  </r>
  <r>
    <n v="202430"/>
    <n v="41312"/>
    <s v="SLFO NC016"/>
    <x v="5"/>
    <s v="Body/Mind Aware:FOA"/>
    <n v="0"/>
    <d v="2023-10-23T00:00:00"/>
    <d v="2023-12-16T00:00:00"/>
    <x v="6"/>
    <x v="0"/>
    <s v="R"/>
    <m/>
    <m/>
    <m/>
    <s v="R"/>
    <m/>
    <m/>
    <m/>
    <d v="1899-12-30T01:15:00"/>
    <d v="1899-12-30T00:39:37"/>
    <s v="14:00"/>
    <x v="7"/>
    <s v="15:15"/>
    <n v="1515"/>
    <x v="3"/>
    <s v="Luis Sanchez"/>
    <s v="K00205531"/>
    <n v="11"/>
    <x v="1"/>
    <x v="125"/>
    <x v="36"/>
    <s v="MARVI"/>
    <s v="MARVIMTG ROOM"/>
    <x v="0"/>
    <n v="40"/>
    <n v="21"/>
    <d v="1900-01-04T00:48:42"/>
    <s v="C"/>
    <s v="Day"/>
    <s v="Open"/>
  </r>
  <r>
    <n v="202430"/>
    <n v="40262"/>
    <s v="MDT 140"/>
    <x v="55"/>
    <s v="Surface Supplied Diving"/>
    <n v="1"/>
    <d v="2023-10-24T00:00:00"/>
    <d v="2023-12-12T00:00:00"/>
    <x v="34"/>
    <x v="0"/>
    <s v="T"/>
    <m/>
    <s v="T"/>
    <m/>
    <m/>
    <m/>
    <m/>
    <m/>
    <d v="1899-12-30T00:50:00"/>
    <d v="1899-12-30T00:24:15"/>
    <s v="7:00"/>
    <x v="77"/>
    <s v="7:50"/>
    <n v="750"/>
    <x v="0"/>
    <s v="Dallas Fowlie"/>
    <s v="K00515264"/>
    <s v="NP"/>
    <x v="0"/>
    <x v="126"/>
    <x v="37"/>
    <s v="MDT"/>
    <s v="MDT"/>
    <x v="0"/>
    <n v="16"/>
    <n v="9"/>
    <d v="1899-12-31T05:05:27"/>
    <s v="C"/>
    <s v="Day"/>
    <s v="Open"/>
  </r>
  <r>
    <n v="202430"/>
    <n v="40262"/>
    <s v="MDT 140"/>
    <x v="55"/>
    <s v="Surface Supplied Diving"/>
    <n v="1"/>
    <d v="2023-10-25T00:00:00"/>
    <d v="2023-12-13T00:00:00"/>
    <x v="34"/>
    <x v="0"/>
    <s v="W"/>
    <m/>
    <m/>
    <s v="W"/>
    <m/>
    <m/>
    <m/>
    <m/>
    <d v="1899-12-30T03:50:00"/>
    <d v="1899-12-30T01:51:31"/>
    <s v="7:00"/>
    <x v="77"/>
    <s v="10:50"/>
    <n v="1050"/>
    <x v="0"/>
    <s v="Dallas Fowlie"/>
    <s v="K00515264"/>
    <s v="AD"/>
    <x v="0"/>
    <x v="126"/>
    <x v="37"/>
    <s v="MDT"/>
    <s v="MDT"/>
    <x v="0"/>
    <n v="16"/>
    <n v="9"/>
    <d v="1900-01-04T13:49:05"/>
    <s v="C"/>
    <s v="Day"/>
    <s v="Open"/>
  </r>
  <r>
    <n v="202430"/>
    <n v="31020"/>
    <s v="MDT 101"/>
    <x v="55"/>
    <s v="Intro to Marine Diving Tech"/>
    <n v="0.3"/>
    <d v="2023-08-23T00:00:00"/>
    <d v="2023-08-23T00:00:00"/>
    <x v="3"/>
    <x v="0"/>
    <s v="W"/>
    <m/>
    <m/>
    <s v="W"/>
    <m/>
    <m/>
    <m/>
    <m/>
    <d v="1899-12-30T02:50:00"/>
    <d v="1899-12-30T00:10:18"/>
    <s v="7:00"/>
    <x v="77"/>
    <s v="9:50"/>
    <n v="950"/>
    <x v="0"/>
    <s v="Geoff Thielst"/>
    <s v="K00100831"/>
    <s v="FS"/>
    <x v="0"/>
    <x v="127"/>
    <x v="37"/>
    <s v="MTBLDG"/>
    <s v="MTBLDG"/>
    <x v="0"/>
    <n v="40"/>
    <n v="27"/>
    <d v="1899-12-30T04:38:11"/>
    <s v="C"/>
    <s v="Day"/>
    <s v="Open"/>
  </r>
  <r>
    <n v="202430"/>
    <n v="31020"/>
    <s v="MDT 101"/>
    <x v="55"/>
    <s v="Intro to Marine Diving Tech"/>
    <n v="0.3"/>
    <d v="2023-08-23T00:00:00"/>
    <d v="2023-08-23T00:00:00"/>
    <x v="3"/>
    <x v="0"/>
    <s v="W"/>
    <m/>
    <m/>
    <s v="W"/>
    <m/>
    <m/>
    <m/>
    <m/>
    <d v="1899-12-30T04:50:00"/>
    <d v="1899-12-30T00:17:35"/>
    <s v="10:30"/>
    <x v="8"/>
    <s v="15:20"/>
    <n v="1520"/>
    <x v="0"/>
    <s v="Geoff Thielst"/>
    <s v="K00100831"/>
    <s v="FS"/>
    <x v="0"/>
    <x v="127"/>
    <x v="37"/>
    <s v="MTBLDG"/>
    <s v="MTBLDG"/>
    <x v="0"/>
    <n v="40"/>
    <n v="27"/>
    <d v="1899-12-30T07:54:33"/>
    <s v="C"/>
    <s v="Day"/>
    <s v="Open"/>
  </r>
  <r>
    <n v="202430"/>
    <n v="31021"/>
    <s v="MDT 104"/>
    <x v="55"/>
    <s v="Fundamentals of Diving"/>
    <n v="2"/>
    <d v="2023-09-01T00:00:00"/>
    <d v="2023-10-13T00:00:00"/>
    <x v="35"/>
    <x v="0"/>
    <s v="F"/>
    <m/>
    <m/>
    <m/>
    <m/>
    <s v="F"/>
    <m/>
    <m/>
    <d v="1899-12-30T01:50:00"/>
    <d v="1899-12-30T00:46:40"/>
    <s v="7:00"/>
    <x v="77"/>
    <s v="8:50"/>
    <n v="850"/>
    <x v="0"/>
    <s v="Larissa Ormonde"/>
    <s v="K00419069"/>
    <s v="AD"/>
    <x v="0"/>
    <x v="127"/>
    <x v="37"/>
    <s v="MTBLDG"/>
    <s v="MTBLDG"/>
    <x v="0"/>
    <n v="40"/>
    <n v="23"/>
    <d v="1900-01-04T05:13:20"/>
    <s v="C"/>
    <s v="Day"/>
    <s v="Open"/>
  </r>
  <r>
    <n v="202430"/>
    <n v="31021"/>
    <s v="MDT 104"/>
    <x v="55"/>
    <s v="Fundamentals of Diving"/>
    <n v="2"/>
    <d v="2023-10-20T00:00:00"/>
    <d v="2023-10-20T00:00:00"/>
    <x v="3"/>
    <x v="0"/>
    <s v="F"/>
    <m/>
    <m/>
    <m/>
    <m/>
    <s v="F"/>
    <m/>
    <m/>
    <d v="1899-12-30T04:50:00"/>
    <d v="1899-12-30T00:17:35"/>
    <s v="7:00"/>
    <x v="77"/>
    <s v="11:50"/>
    <n v="1150"/>
    <x v="0"/>
    <s v="Larissa Ormonde"/>
    <s v="K00419069"/>
    <s v="AD"/>
    <x v="0"/>
    <x v="127"/>
    <x v="37"/>
    <s v="MTBLDG"/>
    <s v="MTBLDG"/>
    <x v="0"/>
    <n v="40"/>
    <n v="23"/>
    <d v="1899-12-30T06:44:15"/>
    <s v="C"/>
    <s v="Day"/>
    <s v="Open"/>
  </r>
  <r>
    <n v="202430"/>
    <n v="31021"/>
    <s v="MDT 104"/>
    <x v="55"/>
    <s v="Fundamentals of Diving"/>
    <n v="2"/>
    <d v="2023-08-30T00:00:00"/>
    <d v="2023-10-18T00:00:00"/>
    <x v="34"/>
    <x v="0"/>
    <s v="W"/>
    <m/>
    <m/>
    <s v="W"/>
    <m/>
    <m/>
    <m/>
    <m/>
    <d v="1899-12-30T02:05:00"/>
    <d v="1899-12-30T01:00:36"/>
    <s v="7:00"/>
    <x v="77"/>
    <s v="9:05"/>
    <n v="905"/>
    <x v="0"/>
    <s v="Larissa Ormonde"/>
    <s v="K00419069"/>
    <s v="AD"/>
    <x v="0"/>
    <x v="127"/>
    <x v="37"/>
    <s v="MTBLDG"/>
    <s v="MTBLDG"/>
    <x v="0"/>
    <n v="40"/>
    <n v="23"/>
    <d v="1900-01-06T17:51:31"/>
    <s v="C"/>
    <s v="Day"/>
    <s v="Open"/>
  </r>
  <r>
    <n v="202430"/>
    <n v="31022"/>
    <s v="MDT 105"/>
    <x v="55"/>
    <s v="Advanced Scuba Techniques"/>
    <n v="1.7"/>
    <d v="2023-08-29T00:00:00"/>
    <d v="2023-10-17T00:00:00"/>
    <x v="34"/>
    <x v="0"/>
    <s v="T"/>
    <m/>
    <s v="T"/>
    <m/>
    <m/>
    <m/>
    <m/>
    <m/>
    <d v="1899-12-30T01:50:00"/>
    <d v="1899-12-30T00:53:20"/>
    <s v="7:00"/>
    <x v="77"/>
    <s v="8:50"/>
    <n v="850"/>
    <x v="0"/>
    <s v="Larissa Ormonde"/>
    <s v="K00419069"/>
    <s v="AD"/>
    <x v="0"/>
    <x v="127"/>
    <x v="37"/>
    <s v="MTBLDG"/>
    <s v="MTBLDG"/>
    <x v="0"/>
    <n v="16"/>
    <n v="10"/>
    <d v="1900-01-01T23:06:40"/>
    <s v="C"/>
    <s v="Day"/>
    <s v="Open"/>
  </r>
  <r>
    <n v="202430"/>
    <n v="31022"/>
    <s v="MDT 105"/>
    <x v="55"/>
    <s v="Advanced Scuba Techniques"/>
    <n v="1.7"/>
    <d v="2023-08-29T00:00:00"/>
    <d v="2023-10-17T00:00:00"/>
    <x v="34"/>
    <x v="0"/>
    <s v="T"/>
    <m/>
    <s v="T"/>
    <m/>
    <m/>
    <m/>
    <m/>
    <m/>
    <d v="1899-12-30T03:50:00"/>
    <d v="1899-12-30T01:51:31"/>
    <s v="9:00"/>
    <x v="25"/>
    <s v="12:50"/>
    <n v="1250"/>
    <x v="0"/>
    <s v="Larissa Ormonde"/>
    <s v="K00419069"/>
    <s v="AD"/>
    <x v="0"/>
    <x v="127"/>
    <x v="37"/>
    <s v="MTBLDG"/>
    <s v="MTBLDG"/>
    <x v="0"/>
    <n v="16"/>
    <n v="10"/>
    <d v="1900-01-05T04:41:13"/>
    <s v="C"/>
    <s v="Day"/>
    <s v="Open"/>
  </r>
  <r>
    <n v="202430"/>
    <n v="31031"/>
    <s v="MDT 108"/>
    <x v="91"/>
    <s v="Rigging"/>
    <n v="1"/>
    <d v="2023-08-28T00:00:00"/>
    <d v="2023-10-23T00:00:00"/>
    <x v="36"/>
    <x v="0"/>
    <s v="M"/>
    <s v="M"/>
    <m/>
    <m/>
    <m/>
    <m/>
    <m/>
    <m/>
    <d v="1899-12-30T00:50:00"/>
    <d v="1899-12-30T00:27:16"/>
    <s v="7:00"/>
    <x v="77"/>
    <s v="7:50"/>
    <n v="750"/>
    <x v="0"/>
    <s v="Dallas Fowlie"/>
    <s v="K00515264"/>
    <s v="AD"/>
    <x v="0"/>
    <x v="127"/>
    <x v="37"/>
    <s v="MTBLDG"/>
    <s v="MTBLDG"/>
    <x v="0"/>
    <n v="16"/>
    <n v="11"/>
    <d v="1899-12-31T21:00:00"/>
    <s v="C"/>
    <s v="Day"/>
    <s v="Open"/>
  </r>
  <r>
    <n v="202430"/>
    <n v="31031"/>
    <s v="MDT 108"/>
    <x v="91"/>
    <s v="Rigging"/>
    <n v="1"/>
    <d v="2023-08-28T00:00:00"/>
    <d v="2023-10-23T00:00:00"/>
    <x v="36"/>
    <x v="0"/>
    <s v="M"/>
    <s v="M"/>
    <m/>
    <m/>
    <m/>
    <m/>
    <m/>
    <m/>
    <d v="1899-12-30T03:50:00"/>
    <d v="1899-12-30T02:05:27"/>
    <s v="8:00"/>
    <x v="3"/>
    <s v="11:50"/>
    <n v="1150"/>
    <x v="0"/>
    <s v="Dallas Fowlie"/>
    <s v="K00515264"/>
    <s v="AD"/>
    <x v="0"/>
    <x v="127"/>
    <x v="37"/>
    <s v="MTBLDG"/>
    <s v="MTBLDG"/>
    <x v="0"/>
    <n v="16"/>
    <n v="11"/>
    <d v="1900-01-07T15:00:00"/>
    <s v="C"/>
    <s v="Day"/>
    <s v="Open"/>
  </r>
  <r>
    <n v="202430"/>
    <n v="31035"/>
    <s v="MDT 111"/>
    <x v="55"/>
    <s v="Diving First Aid"/>
    <n v="1.4"/>
    <d v="2023-08-29T00:00:00"/>
    <d v="2023-09-19T00:00:00"/>
    <x v="37"/>
    <x v="0"/>
    <s v="T"/>
    <m/>
    <s v="T"/>
    <m/>
    <m/>
    <m/>
    <m/>
    <m/>
    <d v="1899-12-30T05:50:00"/>
    <d v="1899-12-30T01:24:51"/>
    <s v="13:00"/>
    <x v="22"/>
    <s v="18:50"/>
    <n v="1850"/>
    <x v="0"/>
    <s v="Uri Pollack"/>
    <s v="K01641968"/>
    <s v="AD"/>
    <x v="0"/>
    <x v="127"/>
    <x v="37"/>
    <s v="MTBLDG"/>
    <s v="MTBLDG"/>
    <x v="0"/>
    <n v="12"/>
    <n v="10"/>
    <d v="1900-01-01T08:33:56"/>
    <s v="C"/>
    <s v="Day"/>
    <s v="Open"/>
  </r>
  <r>
    <n v="202430"/>
    <n v="31038"/>
    <s v="MDT 112"/>
    <x v="91"/>
    <s v="Introduction to Marine Welding"/>
    <n v="1.1000000000000001"/>
    <d v="2023-11-17T00:00:00"/>
    <d v="2023-11-17T00:00:00"/>
    <x v="3"/>
    <x v="0"/>
    <s v="F"/>
    <m/>
    <m/>
    <m/>
    <m/>
    <s v="F"/>
    <m/>
    <m/>
    <d v="1899-12-30T00:50:00"/>
    <d v="1899-12-30T00:03:02"/>
    <s v="7:00"/>
    <x v="77"/>
    <s v="7:50"/>
    <n v="750"/>
    <x v="0"/>
    <s v="Greg Harrah"/>
    <s v="K00213190"/>
    <s v="AD"/>
    <x v="0"/>
    <x v="127"/>
    <x v="37"/>
    <s v="MTBLDG"/>
    <s v="MTBLDG"/>
    <x v="0"/>
    <n v="16"/>
    <n v="12"/>
    <d v="1899-12-30T00:36:22"/>
    <s v="C"/>
    <s v="Day"/>
    <s v="Open"/>
  </r>
  <r>
    <n v="202430"/>
    <n v="31038"/>
    <s v="MDT 112"/>
    <x v="91"/>
    <s v="Introduction to Marine Welding"/>
    <n v="1.1000000000000001"/>
    <d v="2023-11-17T00:00:00"/>
    <d v="2023-11-17T00:00:00"/>
    <x v="3"/>
    <x v="0"/>
    <s v="F"/>
    <m/>
    <m/>
    <m/>
    <m/>
    <s v="F"/>
    <m/>
    <m/>
    <d v="1899-12-30T03:50:00"/>
    <d v="1899-12-30T00:13:56"/>
    <s v="8:00"/>
    <x v="3"/>
    <s v="11:50"/>
    <n v="1150"/>
    <x v="0"/>
    <s v="Greg Harrah"/>
    <s v="K00213190"/>
    <s v="AD"/>
    <x v="0"/>
    <x v="127"/>
    <x v="37"/>
    <s v="MTBLDG"/>
    <s v="MTBLDG"/>
    <x v="0"/>
    <n v="16"/>
    <n v="12"/>
    <d v="1899-12-30T02:47:16"/>
    <s v="C"/>
    <s v="Day"/>
    <s v="Open"/>
  </r>
  <r>
    <n v="202430"/>
    <n v="31038"/>
    <s v="MDT 112"/>
    <x v="91"/>
    <s v="Introduction to Marine Welding"/>
    <n v="1.1000000000000001"/>
    <d v="2023-10-30T00:00:00"/>
    <d v="2023-12-11T00:00:00"/>
    <x v="35"/>
    <x v="0"/>
    <s v="M"/>
    <s v="M"/>
    <m/>
    <m/>
    <m/>
    <m/>
    <m/>
    <m/>
    <d v="1899-12-30T00:50:00"/>
    <d v="1899-12-30T00:21:13"/>
    <s v="7:00"/>
    <x v="77"/>
    <s v="7:50"/>
    <n v="750"/>
    <x v="0"/>
    <s v="Greg Harrah"/>
    <s v="K00213190"/>
    <s v="AD"/>
    <x v="0"/>
    <x v="127"/>
    <x v="37"/>
    <s v="MTBLDG"/>
    <s v="MTBLDG"/>
    <x v="0"/>
    <n v="16"/>
    <n v="12"/>
    <d v="1899-12-31T05:41:49"/>
    <s v="C"/>
    <s v="Day"/>
    <s v="Open"/>
  </r>
  <r>
    <n v="202430"/>
    <n v="31038"/>
    <s v="MDT 112"/>
    <x v="91"/>
    <s v="Introduction to Marine Welding"/>
    <n v="1.1000000000000001"/>
    <d v="2023-10-30T00:00:00"/>
    <d v="2023-12-11T00:00:00"/>
    <x v="35"/>
    <x v="1"/>
    <s v="M"/>
    <s v="M"/>
    <m/>
    <m/>
    <m/>
    <m/>
    <m/>
    <m/>
    <d v="1899-12-30T03:50:00"/>
    <d v="1899-12-30T01:37:35"/>
    <s v="8:00"/>
    <x v="3"/>
    <s v="11:50"/>
    <n v="1150"/>
    <x v="0"/>
    <s v="Greg Harrah"/>
    <s v="K00213190"/>
    <s v="AD"/>
    <x v="0"/>
    <x v="127"/>
    <x v="37"/>
    <s v="MTBLDG"/>
    <s v="MTBLDG"/>
    <x v="0"/>
    <n v="16"/>
    <n v="12"/>
    <d v="1900-01-04T16:36:22"/>
    <s v="C"/>
    <s v="Day"/>
    <s v="Open"/>
  </r>
  <r>
    <n v="202430"/>
    <n v="31041"/>
    <s v="MDT 140"/>
    <x v="55"/>
    <s v="Surface Supplied Diving"/>
    <n v="1"/>
    <d v="2023-10-24T00:00:00"/>
    <d v="2023-12-13T00:00:00"/>
    <x v="38"/>
    <x v="0"/>
    <s v="T"/>
    <m/>
    <s v="T"/>
    <m/>
    <m/>
    <m/>
    <m/>
    <m/>
    <d v="1899-12-30T00:50:00"/>
    <d v="1899-12-30T00:24:41"/>
    <s v="7:00"/>
    <x v="77"/>
    <s v="7:50"/>
    <n v="750"/>
    <x v="0"/>
    <s v="Dallas Fowlie"/>
    <s v="K00515264"/>
    <s v="AD"/>
    <x v="0"/>
    <x v="127"/>
    <x v="37"/>
    <s v="MTBLDG"/>
    <s v="MTBLDG"/>
    <x v="0"/>
    <n v="16"/>
    <n v="9"/>
    <d v="1899-12-31T06:08:21"/>
    <s v="C"/>
    <s v="Day"/>
    <s v="Open"/>
  </r>
  <r>
    <n v="202430"/>
    <n v="31041"/>
    <s v="MDT 140"/>
    <x v="55"/>
    <s v="Surface Supplied Diving"/>
    <n v="1"/>
    <d v="2023-10-24T00:00:00"/>
    <d v="2023-12-13T00:00:00"/>
    <x v="38"/>
    <x v="0"/>
    <s v="W"/>
    <m/>
    <m/>
    <s v="W"/>
    <m/>
    <m/>
    <m/>
    <m/>
    <d v="1899-12-30T03:50:00"/>
    <d v="1899-12-30T01:53:30"/>
    <s v="13:00"/>
    <x v="22"/>
    <s v="16:50"/>
    <n v="1650"/>
    <x v="0"/>
    <s v="Dallas Fowlie"/>
    <s v="K00515264"/>
    <s v="AD"/>
    <x v="0"/>
    <x v="127"/>
    <x v="37"/>
    <s v="MTBLDG"/>
    <s v="MTBLDG"/>
    <x v="0"/>
    <n v="16"/>
    <n v="9"/>
    <d v="1900-01-04T18:38:24"/>
    <s v="C"/>
    <s v="Day"/>
    <s v="Open"/>
  </r>
  <r>
    <n v="202430"/>
    <n v="31044"/>
    <s v="MDT 141"/>
    <x v="55"/>
    <s v="Commercial Diving Equipmnt Lab"/>
    <n v="1.5"/>
    <d v="2023-08-30T00:00:00"/>
    <d v="2023-10-19T00:00:00"/>
    <x v="38"/>
    <x v="0"/>
    <s v="R"/>
    <m/>
    <m/>
    <m/>
    <s v="R"/>
    <m/>
    <m/>
    <m/>
    <d v="1899-12-30T03:50:00"/>
    <d v="1899-12-30T01:53:30"/>
    <s v="7:00"/>
    <x v="77"/>
    <s v="10:50"/>
    <n v="1050"/>
    <x v="0"/>
    <s v="Dallas Fowlie"/>
    <s v="K00515264"/>
    <s v="AD"/>
    <x v="0"/>
    <x v="127"/>
    <x v="37"/>
    <s v="MTBLDG"/>
    <s v="MTBLDG"/>
    <x v="0"/>
    <n v="16"/>
    <n v="11"/>
    <d v="1900-01-06T01:26:56"/>
    <s v="C"/>
    <s v="Day"/>
    <s v="Open"/>
  </r>
  <r>
    <n v="202430"/>
    <n v="31044"/>
    <s v="MDT 141"/>
    <x v="55"/>
    <s v="Commercial Diving Equipmnt Lab"/>
    <n v="1.5"/>
    <d v="2023-08-30T00:00:00"/>
    <d v="2023-10-19T00:00:00"/>
    <x v="38"/>
    <x v="0"/>
    <s v="W"/>
    <m/>
    <m/>
    <s v="W"/>
    <m/>
    <m/>
    <m/>
    <m/>
    <d v="1899-12-30T01:50:00"/>
    <d v="1899-12-30T00:54:17"/>
    <s v="10:00"/>
    <x v="26"/>
    <s v="11:50"/>
    <n v="1150"/>
    <x v="0"/>
    <s v="Dallas Fowlie"/>
    <s v="K00515264"/>
    <s v="AD"/>
    <x v="0"/>
    <x v="127"/>
    <x v="37"/>
    <s v="MTBLDG"/>
    <s v="MTBLDG"/>
    <x v="0"/>
    <n v="16"/>
    <n v="11"/>
    <d v="1900-01-02T09:02:27"/>
    <s v="C"/>
    <s v="Day"/>
    <s v="Open"/>
  </r>
  <r>
    <n v="202430"/>
    <n v="31053"/>
    <s v="MDT 147"/>
    <x v="91"/>
    <s v="Ocean Structures"/>
    <n v="0.5"/>
    <d v="2023-12-01T00:00:00"/>
    <d v="2023-12-01T00:00:00"/>
    <x v="3"/>
    <x v="0"/>
    <s v="F"/>
    <m/>
    <m/>
    <m/>
    <m/>
    <s v="F"/>
    <m/>
    <m/>
    <d v="1899-12-30T07:50:00"/>
    <d v="1899-12-30T00:28:29"/>
    <s v="7:00"/>
    <x v="77"/>
    <s v="14:50"/>
    <n v="1450"/>
    <x v="0"/>
    <s v="Geoff Thielst"/>
    <s v="K00100831"/>
    <s v="FS"/>
    <x v="0"/>
    <x v="127"/>
    <x v="37"/>
    <s v="MTBLDG"/>
    <s v="MTBLDG"/>
    <x v="0"/>
    <n v="40"/>
    <n v="21"/>
    <d v="1899-12-30T09:58:11"/>
    <s v="C"/>
    <s v="Day"/>
    <s v="Open"/>
  </r>
  <r>
    <n v="202430"/>
    <n v="37242"/>
    <s v="MDT 190"/>
    <x v="55"/>
    <s v="Diving Competence"/>
    <n v="1"/>
    <d v="2023-09-01T00:00:00"/>
    <d v="2023-10-06T00:00:00"/>
    <x v="39"/>
    <x v="0"/>
    <s v="F"/>
    <m/>
    <m/>
    <m/>
    <m/>
    <s v="F"/>
    <m/>
    <m/>
    <d v="1899-12-30T02:50:00"/>
    <d v="1899-12-30T01:01:49"/>
    <s v="9:00"/>
    <x v="25"/>
    <s v="11:50"/>
    <n v="1150"/>
    <x v="0"/>
    <s v="Geoff Thielst"/>
    <s v="K00100831"/>
    <s v="FS"/>
    <x v="0"/>
    <x v="127"/>
    <x v="37"/>
    <s v="MTBLDG"/>
    <s v="MTBLDG"/>
    <x v="0"/>
    <n v="40"/>
    <n v="23"/>
    <d v="1900-01-04T22:10:55"/>
    <s v="C"/>
    <s v="Day"/>
    <s v="Open"/>
  </r>
  <r>
    <n v="202430"/>
    <n v="39660"/>
    <s v="MDT 111"/>
    <x v="55"/>
    <s v="Diving First Aid"/>
    <n v="1.4"/>
    <d v="2023-09-26T00:00:00"/>
    <d v="2023-10-17T00:00:00"/>
    <x v="37"/>
    <x v="0"/>
    <s v="T"/>
    <m/>
    <s v="T"/>
    <m/>
    <m/>
    <m/>
    <m/>
    <m/>
    <d v="1899-12-30T05:50:00"/>
    <d v="1899-12-30T01:24:51"/>
    <s v="13:00"/>
    <x v="22"/>
    <s v="18:50"/>
    <n v="1850"/>
    <x v="0"/>
    <s v="Uri Pollack"/>
    <s v="K01641968"/>
    <s v="AD"/>
    <x v="0"/>
    <x v="127"/>
    <x v="37"/>
    <s v="MTBLDG"/>
    <s v="MTBLDG"/>
    <x v="0"/>
    <n v="12"/>
    <n v="11"/>
    <d v="1900-01-01T14:13:20"/>
    <s v="C"/>
    <s v="Day"/>
    <s v="Open"/>
  </r>
  <r>
    <n v="202430"/>
    <n v="40237"/>
    <s v="MDT 105"/>
    <x v="55"/>
    <s v="Advanced Scuba Techniques"/>
    <n v="1.7"/>
    <d v="2023-08-31T00:00:00"/>
    <d v="2023-10-19T00:00:00"/>
    <x v="34"/>
    <x v="1"/>
    <s v="R"/>
    <m/>
    <m/>
    <m/>
    <s v="R"/>
    <m/>
    <m/>
    <m/>
    <d v="1899-12-30T01:50:00"/>
    <d v="1899-12-30T00:53:20"/>
    <s v="7:00"/>
    <x v="77"/>
    <s v="8:50"/>
    <n v="850"/>
    <x v="0"/>
    <s v="Larissa Ormonde"/>
    <s v="K00419069"/>
    <s v="AD"/>
    <x v="0"/>
    <x v="127"/>
    <x v="37"/>
    <s v="MTBLDG"/>
    <s v="MTBLDG"/>
    <x v="0"/>
    <n v="16"/>
    <n v="10"/>
    <d v="1900-01-01T23:06:40"/>
    <s v="C"/>
    <s v="Day"/>
    <s v="Open"/>
  </r>
  <r>
    <n v="202430"/>
    <n v="40237"/>
    <s v="MDT 105"/>
    <x v="55"/>
    <s v="Advanced Scuba Techniques"/>
    <n v="1.7"/>
    <d v="2023-08-31T00:00:00"/>
    <d v="2023-10-19T00:00:00"/>
    <x v="34"/>
    <x v="0"/>
    <s v="R"/>
    <m/>
    <m/>
    <m/>
    <s v="R"/>
    <m/>
    <m/>
    <m/>
    <d v="1899-12-30T03:50:00"/>
    <d v="1899-12-30T01:51:31"/>
    <s v="9:00"/>
    <x v="25"/>
    <s v="12:50"/>
    <n v="1250"/>
    <x v="0"/>
    <s v="Larissa Ormonde"/>
    <s v="K00419069"/>
    <s v="AD"/>
    <x v="0"/>
    <x v="127"/>
    <x v="37"/>
    <s v="MTBLDG"/>
    <s v="MTBLDG"/>
    <x v="0"/>
    <n v="16"/>
    <n v="10"/>
    <d v="1900-01-05T04:41:13"/>
    <s v="C"/>
    <s v="Day"/>
    <s v="Open"/>
  </r>
  <r>
    <n v="202430"/>
    <n v="40241"/>
    <s v="MDT 108"/>
    <x v="91"/>
    <s v="Rigging"/>
    <n v="1"/>
    <d v="2023-08-28T00:00:00"/>
    <d v="2023-10-23T00:00:00"/>
    <x v="36"/>
    <x v="1"/>
    <s v="M"/>
    <s v="M"/>
    <m/>
    <m/>
    <m/>
    <m/>
    <m/>
    <m/>
    <d v="1899-12-30T00:50:00"/>
    <d v="1899-12-30T00:27:16"/>
    <s v="7:00"/>
    <x v="77"/>
    <s v="7:50"/>
    <n v="750"/>
    <x v="0"/>
    <s v="Dallas Fowlie"/>
    <s v="K00515264"/>
    <s v="NP"/>
    <x v="0"/>
    <x v="127"/>
    <x v="37"/>
    <s v="MTBLDG"/>
    <s v="MTBLDG"/>
    <x v="0"/>
    <n v="16"/>
    <n v="12"/>
    <d v="1900-01-01T01:05:27"/>
    <s v="C"/>
    <s v="Day"/>
    <s v="Open"/>
  </r>
  <r>
    <n v="202430"/>
    <n v="40241"/>
    <s v="MDT 108"/>
    <x v="91"/>
    <s v="Rigging"/>
    <n v="1"/>
    <d v="2023-08-28T00:00:00"/>
    <d v="2023-10-23T00:00:00"/>
    <x v="36"/>
    <x v="0"/>
    <s v="M"/>
    <s v="M"/>
    <m/>
    <m/>
    <m/>
    <m/>
    <m/>
    <m/>
    <d v="1899-12-30T03:50:00"/>
    <d v="1899-12-30T02:05:27"/>
    <s v="13:00"/>
    <x v="22"/>
    <s v="16:50"/>
    <n v="1650"/>
    <x v="0"/>
    <s v="Dallas Fowlie"/>
    <s v="K00515264"/>
    <s v="AD"/>
    <x v="0"/>
    <x v="127"/>
    <x v="37"/>
    <s v="MTBLDG"/>
    <s v="MTBLDG"/>
    <x v="0"/>
    <n v="16"/>
    <n v="12"/>
    <d v="1900-01-08T09:49:05"/>
    <s v="C"/>
    <s v="Day"/>
    <s v="Open"/>
  </r>
  <r>
    <n v="202430"/>
    <n v="40261"/>
    <s v="MDT 112"/>
    <x v="91"/>
    <s v="Introduction to Marine Welding"/>
    <n v="1.1000000000000001"/>
    <d v="2023-11-17T00:00:00"/>
    <d v="2023-11-17T00:00:00"/>
    <x v="3"/>
    <x v="0"/>
    <s v="F"/>
    <m/>
    <m/>
    <m/>
    <m/>
    <s v="F"/>
    <m/>
    <m/>
    <d v="1899-12-30T00:50:00"/>
    <d v="1899-12-30T00:03:02"/>
    <s v="7:00"/>
    <x v="77"/>
    <s v="7:50"/>
    <n v="750"/>
    <x v="0"/>
    <s v="Greg Harrah"/>
    <s v="K00213190"/>
    <s v="NP"/>
    <x v="0"/>
    <x v="127"/>
    <x v="37"/>
    <s v="MTBLDG"/>
    <s v="MTBLDG"/>
    <x v="0"/>
    <n v="16"/>
    <n v="11"/>
    <d v="1899-12-30T00:33:20"/>
    <s v="C"/>
    <s v="Day"/>
    <s v="Open"/>
  </r>
  <r>
    <n v="202430"/>
    <n v="40261"/>
    <s v="MDT 112"/>
    <x v="91"/>
    <s v="Introduction to Marine Welding"/>
    <n v="1.1000000000000001"/>
    <d v="2023-11-17T00:00:00"/>
    <d v="2023-11-17T00:00:00"/>
    <x v="3"/>
    <x v="0"/>
    <s v="F"/>
    <m/>
    <m/>
    <m/>
    <m/>
    <s v="F"/>
    <m/>
    <m/>
    <d v="1899-12-30T03:50:00"/>
    <d v="1899-12-30T00:13:56"/>
    <s v="13:00"/>
    <x v="22"/>
    <s v="16:50"/>
    <n v="1650"/>
    <x v="0"/>
    <s v="Greg Harrah"/>
    <s v="K00213190"/>
    <s v="AD"/>
    <x v="0"/>
    <x v="127"/>
    <x v="37"/>
    <s v="MTBLDG"/>
    <s v="MTBLDG"/>
    <x v="0"/>
    <n v="16"/>
    <n v="11"/>
    <d v="1899-12-30T02:33:20"/>
    <s v="C"/>
    <s v="Day"/>
    <s v="Open"/>
  </r>
  <r>
    <n v="202430"/>
    <n v="40261"/>
    <s v="MDT 112"/>
    <x v="91"/>
    <s v="Introduction to Marine Welding"/>
    <n v="1.1000000000000001"/>
    <d v="2023-10-30T00:00:00"/>
    <d v="2023-12-11T00:00:00"/>
    <x v="35"/>
    <x v="1"/>
    <s v="M"/>
    <s v="M"/>
    <m/>
    <m/>
    <m/>
    <m/>
    <m/>
    <m/>
    <d v="1899-12-30T00:50:00"/>
    <d v="1899-12-30T00:21:13"/>
    <s v="7:00"/>
    <x v="77"/>
    <s v="7:50"/>
    <n v="750"/>
    <x v="0"/>
    <s v="Greg Harrah"/>
    <s v="K00213190"/>
    <s v="NP"/>
    <x v="0"/>
    <x v="127"/>
    <x v="37"/>
    <s v="MTBLDG"/>
    <s v="MTBLDG"/>
    <x v="0"/>
    <n v="16"/>
    <n v="11"/>
    <d v="1899-12-31T03:13:20"/>
    <s v="C"/>
    <s v="Day"/>
    <s v="Open"/>
  </r>
  <r>
    <n v="202430"/>
    <n v="40261"/>
    <s v="MDT 112"/>
    <x v="91"/>
    <s v="Introduction to Marine Welding"/>
    <n v="1.1000000000000001"/>
    <d v="2023-10-30T00:00:00"/>
    <d v="2023-12-11T00:00:00"/>
    <x v="35"/>
    <x v="1"/>
    <s v="M"/>
    <s v="M"/>
    <m/>
    <m/>
    <m/>
    <m/>
    <m/>
    <m/>
    <d v="1899-12-30T03:50:00"/>
    <d v="1899-12-30T01:37:35"/>
    <s v="13:00"/>
    <x v="22"/>
    <s v="16:50"/>
    <n v="1650"/>
    <x v="0"/>
    <s v="Greg Harrah"/>
    <s v="K00213190"/>
    <s v="AD"/>
    <x v="0"/>
    <x v="127"/>
    <x v="37"/>
    <s v="MTBLDG"/>
    <s v="MTBLDG"/>
    <x v="0"/>
    <n v="16"/>
    <n v="11"/>
    <d v="1900-01-04T05:13:20"/>
    <s v="C"/>
    <s v="Day"/>
    <s v="Open"/>
  </r>
  <r>
    <n v="202430"/>
    <n v="40329"/>
    <s v="MDT 141"/>
    <x v="55"/>
    <s v="Commercial Diving Equipmnt Lab"/>
    <n v="1.5"/>
    <d v="2023-08-30T00:00:00"/>
    <d v="2023-10-18T00:00:00"/>
    <x v="34"/>
    <x v="1"/>
    <s v="W"/>
    <m/>
    <m/>
    <s v="W"/>
    <m/>
    <m/>
    <m/>
    <m/>
    <d v="1899-12-30T01:50:00"/>
    <d v="1899-12-30T00:53:20"/>
    <s v="10:00"/>
    <x v="26"/>
    <s v="11:50"/>
    <n v="1150"/>
    <x v="0"/>
    <s v="Dallas Fowlie"/>
    <s v="K00515264"/>
    <s v="NP"/>
    <x v="0"/>
    <x v="127"/>
    <x v="37"/>
    <s v="MTBLDG"/>
    <s v="MTBLDG"/>
    <x v="0"/>
    <n v="16"/>
    <n v="11"/>
    <d v="1900-01-02T06:13:20"/>
    <s v="C"/>
    <s v="Day"/>
    <s v="Open"/>
  </r>
  <r>
    <n v="202430"/>
    <n v="40329"/>
    <s v="MDT 141"/>
    <x v="55"/>
    <s v="Commercial Diving Equipmnt Lab"/>
    <n v="1.5"/>
    <d v="2023-08-30T00:00:00"/>
    <d v="2023-10-18T00:00:00"/>
    <x v="34"/>
    <x v="1"/>
    <s v="W"/>
    <m/>
    <m/>
    <s v="W"/>
    <m/>
    <m/>
    <m/>
    <m/>
    <d v="1899-12-30T03:50:00"/>
    <d v="1899-12-30T01:51:31"/>
    <s v="13:00"/>
    <x v="22"/>
    <s v="16:50"/>
    <n v="1650"/>
    <x v="0"/>
    <s v="Dallas Fowlie"/>
    <s v="K00515264"/>
    <s v="AD"/>
    <x v="0"/>
    <x v="127"/>
    <x v="37"/>
    <s v="MTBLDG"/>
    <s v="MTBLDG"/>
    <x v="0"/>
    <n v="16"/>
    <n v="11"/>
    <d v="1900-01-05T19:33:20"/>
    <s v="C"/>
    <s v="Day"/>
    <s v="Open"/>
  </r>
  <r>
    <n v="202430"/>
    <n v="43086"/>
    <s v="MDT 107"/>
    <x v="91"/>
    <s v="Hyperbaric Chamber Operations"/>
    <n v="1.5"/>
    <d v="2023-10-25T00:00:00"/>
    <d v="2023-12-13T00:00:00"/>
    <x v="34"/>
    <x v="0"/>
    <s v="W"/>
    <m/>
    <m/>
    <s v="W"/>
    <m/>
    <m/>
    <m/>
    <m/>
    <d v="1899-12-30T03:50:00"/>
    <d v="1899-12-30T01:51:31"/>
    <s v="7:00"/>
    <x v="77"/>
    <s v="10:50"/>
    <n v="1050"/>
    <x v="0"/>
    <s v="Geoff Thielst"/>
    <s v="K00100831"/>
    <s v="FS"/>
    <x v="0"/>
    <x v="127"/>
    <x v="37"/>
    <s v="MTBLDG"/>
    <s v="MTBLDG"/>
    <x v="0"/>
    <n v="16"/>
    <n v="9"/>
    <d v="1900-01-04T13:49:05"/>
    <s v="C"/>
    <s v="Day"/>
    <s v="Open"/>
  </r>
  <r>
    <n v="202430"/>
    <n v="43086"/>
    <s v="MDT 107"/>
    <x v="91"/>
    <s v="Hyperbaric Chamber Operations"/>
    <n v="1.5"/>
    <d v="2023-10-25T00:00:00"/>
    <d v="2023-12-13T00:00:00"/>
    <x v="34"/>
    <x v="0"/>
    <s v="W"/>
    <m/>
    <m/>
    <s v="W"/>
    <m/>
    <m/>
    <m/>
    <m/>
    <d v="1899-12-30T01:50:00"/>
    <d v="1899-12-30T00:53:20"/>
    <s v="11:00"/>
    <x v="72"/>
    <s v="12:50"/>
    <n v="1250"/>
    <x v="0"/>
    <s v="Geoff Thielst"/>
    <s v="K00100831"/>
    <s v="FS"/>
    <x v="0"/>
    <x v="127"/>
    <x v="37"/>
    <s v="MTBLDG"/>
    <s v="MTBLDG"/>
    <x v="0"/>
    <n v="16"/>
    <n v="9"/>
    <d v="1900-01-01T16:00:00"/>
    <s v="C"/>
    <s v="Day"/>
    <s v="Open"/>
  </r>
  <r>
    <n v="202430"/>
    <n v="43087"/>
    <s v="MDT 107"/>
    <x v="91"/>
    <s v="Hyperbaric Chamber Operations"/>
    <n v="1.5"/>
    <d v="2023-10-25T00:00:00"/>
    <d v="2023-12-13T00:00:00"/>
    <x v="34"/>
    <x v="1"/>
    <s v="W"/>
    <m/>
    <m/>
    <s v="W"/>
    <m/>
    <m/>
    <m/>
    <m/>
    <d v="1899-12-30T01:50:00"/>
    <d v="1899-12-30T00:53:20"/>
    <s v="11:00"/>
    <x v="72"/>
    <s v="12:50"/>
    <n v="1250"/>
    <x v="0"/>
    <s v="Geoff Thielst"/>
    <s v="K00100831"/>
    <s v="NP"/>
    <x v="0"/>
    <x v="127"/>
    <x v="37"/>
    <s v="MTBLDG"/>
    <s v="MTBLDG"/>
    <x v="0"/>
    <n v="16"/>
    <n v="9"/>
    <d v="1900-01-01T16:00:00"/>
    <s v="C"/>
    <s v="Day"/>
    <s v="Open"/>
  </r>
  <r>
    <n v="202430"/>
    <n v="43087"/>
    <s v="MDT 107"/>
    <x v="91"/>
    <s v="Hyperbaric Chamber Operations"/>
    <n v="1.5"/>
    <d v="2023-10-25T00:00:00"/>
    <d v="2023-12-13T00:00:00"/>
    <x v="34"/>
    <x v="1"/>
    <s v="W"/>
    <m/>
    <m/>
    <s v="W"/>
    <m/>
    <m/>
    <m/>
    <m/>
    <d v="1899-12-30T03:50:00"/>
    <d v="1899-12-30T01:51:31"/>
    <s v="13:00"/>
    <x v="22"/>
    <s v="16:50"/>
    <n v="1650"/>
    <x v="0"/>
    <s v="Geoff Thielst"/>
    <s v="K00100831"/>
    <s v="FS"/>
    <x v="0"/>
    <x v="127"/>
    <x v="37"/>
    <s v="MTBLDG"/>
    <s v="MTBLDG"/>
    <x v="0"/>
    <n v="16"/>
    <n v="9"/>
    <d v="1900-01-04T13:49:05"/>
    <s v="C"/>
    <s v="Day"/>
    <s v="Open"/>
  </r>
  <r>
    <n v="202430"/>
    <n v="43088"/>
    <s v="MDT 148"/>
    <x v="91"/>
    <s v="Hydraulics I"/>
    <n v="0.7"/>
    <d v="2023-10-24T00:00:00"/>
    <d v="2023-12-12T00:00:00"/>
    <x v="34"/>
    <x v="0"/>
    <s v="T"/>
    <m/>
    <s v="T"/>
    <m/>
    <m/>
    <m/>
    <m/>
    <m/>
    <d v="1899-12-30T00:50:00"/>
    <d v="1899-12-30T00:24:15"/>
    <s v="8:00"/>
    <x v="3"/>
    <s v="8:50"/>
    <n v="850"/>
    <x v="0"/>
    <s v="Dallas Fowlie"/>
    <s v="K00515264"/>
    <s v="AD"/>
    <x v="0"/>
    <x v="127"/>
    <x v="37"/>
    <s v="MTBLDG"/>
    <s v="MTBLDG"/>
    <x v="0"/>
    <n v="16"/>
    <n v="12"/>
    <d v="1899-12-31T14:47:16"/>
    <s v="C"/>
    <s v="Day"/>
    <s v="Open"/>
  </r>
  <r>
    <n v="202430"/>
    <n v="43088"/>
    <s v="MDT 148"/>
    <x v="91"/>
    <s v="Hydraulics I"/>
    <n v="0.7"/>
    <d v="2023-10-24T00:00:00"/>
    <d v="2023-12-12T00:00:00"/>
    <x v="34"/>
    <x v="0"/>
    <s v="T"/>
    <m/>
    <s v="T"/>
    <m/>
    <m/>
    <m/>
    <m/>
    <m/>
    <d v="1899-12-30T01:50:00"/>
    <d v="1899-12-30T00:53:20"/>
    <s v="9:00"/>
    <x v="25"/>
    <s v="10:50"/>
    <n v="1050"/>
    <x v="0"/>
    <s v="Dallas Fowlie"/>
    <s v="K00515264"/>
    <s v="AD"/>
    <x v="0"/>
    <x v="127"/>
    <x v="37"/>
    <s v="MTBLDG"/>
    <s v="MTBLDG"/>
    <x v="0"/>
    <n v="16"/>
    <n v="12"/>
    <d v="1900-01-02T13:20:00"/>
    <s v="C"/>
    <s v="Day"/>
    <s v="Open"/>
  </r>
  <r>
    <n v="202430"/>
    <n v="43089"/>
    <s v="MDT 148"/>
    <x v="91"/>
    <s v="Hydraulics I"/>
    <n v="0.7"/>
    <d v="2023-10-24T00:00:00"/>
    <d v="2023-12-12T00:00:00"/>
    <x v="34"/>
    <x v="1"/>
    <s v="T"/>
    <m/>
    <s v="T"/>
    <m/>
    <m/>
    <m/>
    <m/>
    <m/>
    <d v="1899-12-30T00:50:00"/>
    <d v="1899-12-30T00:24:15"/>
    <s v="8:00"/>
    <x v="3"/>
    <s v="8:50"/>
    <n v="850"/>
    <x v="0"/>
    <s v="Dallas Fowlie"/>
    <s v="K00515264"/>
    <s v="NP"/>
    <x v="0"/>
    <x v="127"/>
    <x v="37"/>
    <s v="MTBLDG"/>
    <s v="MTBLDG"/>
    <x v="0"/>
    <n v="16"/>
    <n v="10"/>
    <d v="1899-12-31T08:19:24"/>
    <s v="C"/>
    <s v="Day"/>
    <s v="Open"/>
  </r>
  <r>
    <n v="202430"/>
    <n v="43089"/>
    <s v="MDT 148"/>
    <x v="91"/>
    <s v="Hydraulics I"/>
    <n v="0.7"/>
    <d v="2023-10-24T00:00:00"/>
    <d v="2023-12-12T00:00:00"/>
    <x v="34"/>
    <x v="0"/>
    <s v="T"/>
    <m/>
    <s v="T"/>
    <m/>
    <m/>
    <m/>
    <m/>
    <m/>
    <d v="1899-12-30T01:50:00"/>
    <d v="1899-12-30T00:53:20"/>
    <s v="11:00"/>
    <x v="72"/>
    <s v="12:50"/>
    <n v="1250"/>
    <x v="0"/>
    <s v="Dallas Fowlie"/>
    <s v="K00515264"/>
    <s v="AD"/>
    <x v="0"/>
    <x v="127"/>
    <x v="37"/>
    <s v="MTBLDG"/>
    <s v="MTBLDG"/>
    <x v="0"/>
    <n v="16"/>
    <n v="10"/>
    <d v="1900-01-01T23:06:40"/>
    <s v="C"/>
    <s v="Day"/>
    <s v="Open"/>
  </r>
  <r>
    <n v="202430"/>
    <n v="43948"/>
    <s v="MDT 111"/>
    <x v="55"/>
    <s v="Diving First Aid"/>
    <n v="1.4"/>
    <d v="2023-08-31T00:00:00"/>
    <d v="2023-09-21T00:00:00"/>
    <x v="37"/>
    <x v="0"/>
    <s v="R"/>
    <m/>
    <m/>
    <m/>
    <s v="R"/>
    <m/>
    <m/>
    <m/>
    <d v="1899-12-30T05:40:00"/>
    <d v="1899-12-30T01:22:25"/>
    <s v="13:00"/>
    <x v="22"/>
    <s v="18:40"/>
    <n v="1840"/>
    <x v="0"/>
    <s v="Pending Staff"/>
    <s v="K00125140"/>
    <s v="NP"/>
    <x v="0"/>
    <x v="127"/>
    <x v="37"/>
    <s v="MTBLDG"/>
    <s v="MTBLDG"/>
    <x v="0"/>
    <n v="0"/>
    <n v="0"/>
    <d v="1899-12-30T00:00:00"/>
    <s v="C"/>
    <s v="Day"/>
    <s v="Closed"/>
  </r>
  <r>
    <n v="202430"/>
    <n v="41290"/>
    <s v="SLFO NC082"/>
    <x v="5"/>
    <s v="Travels and Explorations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3:30"/>
    <x v="1"/>
    <s v="14:45"/>
    <n v="1445"/>
    <x v="3"/>
    <s v="Susan Gomez"/>
    <s v="K00275365"/>
    <n v="9"/>
    <x v="1"/>
    <x v="128"/>
    <x v="38"/>
    <s v="MARIPO"/>
    <s v="MARIPOMTG ROOM"/>
    <x v="0"/>
    <n v="40"/>
    <n v="22"/>
    <d v="1900-01-04T06:33:53"/>
    <s v="C"/>
    <s v="Day"/>
    <s v="Open"/>
  </r>
  <r>
    <n v="202430"/>
    <n v="41291"/>
    <s v="SLFO NC082"/>
    <x v="5"/>
    <s v="Travels and Explorations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3:30"/>
    <x v="1"/>
    <s v="14:45"/>
    <n v="1445"/>
    <x v="3"/>
    <s v="Susan Gomez"/>
    <s v="K00275365"/>
    <n v="11"/>
    <x v="1"/>
    <x v="128"/>
    <x v="38"/>
    <s v="MARIPO"/>
    <s v="MARIPOMTG ROOM"/>
    <x v="0"/>
    <n v="40"/>
    <n v="22"/>
    <d v="1900-01-04T06:33:53"/>
    <s v="C"/>
    <s v="Day"/>
    <s v="Open"/>
  </r>
  <r>
    <n v="202430"/>
    <n v="41327"/>
    <s v="SLFO NC016"/>
    <x v="5"/>
    <s v="Body/Mind Aware:FOA"/>
    <n v="0"/>
    <d v="2023-08-28T00:00:00"/>
    <d v="2023-10-21T00:00:00"/>
    <x v="6"/>
    <x v="0"/>
    <s v="R"/>
    <m/>
    <m/>
    <m/>
    <s v="R"/>
    <m/>
    <m/>
    <m/>
    <d v="1899-12-30T01:15:00"/>
    <d v="1899-12-30T00:39:37"/>
    <s v="9:30"/>
    <x v="18"/>
    <s v="10:45"/>
    <n v="1045"/>
    <x v="3"/>
    <s v="Arden Day"/>
    <s v="K00369151"/>
    <n v="9"/>
    <x v="1"/>
    <x v="128"/>
    <x v="38"/>
    <s v="MARIPO"/>
    <s v="MARIPOMTG ROOM"/>
    <x v="0"/>
    <n v="40"/>
    <n v="26"/>
    <d v="1900-01-05T05:34:35"/>
    <s v="C"/>
    <s v="Day"/>
    <s v="Open"/>
  </r>
  <r>
    <n v="202430"/>
    <n v="41328"/>
    <s v="SLFO NC016"/>
    <x v="5"/>
    <s v="Body/Mind Aware:FOA"/>
    <n v="0"/>
    <d v="2023-10-23T00:00:00"/>
    <d v="2023-12-16T00:00:00"/>
    <x v="6"/>
    <x v="0"/>
    <s v="R"/>
    <m/>
    <m/>
    <m/>
    <s v="R"/>
    <m/>
    <m/>
    <m/>
    <d v="1899-12-30T01:15:00"/>
    <d v="1899-12-30T00:39:37"/>
    <s v="9:30"/>
    <x v="18"/>
    <s v="10:45"/>
    <n v="1045"/>
    <x v="3"/>
    <s v="Arden Day"/>
    <s v="K00369151"/>
    <n v="11"/>
    <x v="1"/>
    <x v="128"/>
    <x v="38"/>
    <s v="MARIPO"/>
    <s v="MARIPOMTG ROOM"/>
    <x v="0"/>
    <n v="40"/>
    <n v="26"/>
    <d v="1900-01-05T05:34:35"/>
    <s v="C"/>
    <s v="Day"/>
    <s v="Open"/>
  </r>
  <r>
    <n v="202430"/>
    <n v="41946"/>
    <s v="CRMO NC061"/>
    <x v="5"/>
    <s v="Music of Our Lives/Times: FOA"/>
    <n v="0"/>
    <d v="2023-08-28T00:00:00"/>
    <d v="2023-10-21T00:00:00"/>
    <x v="6"/>
    <x v="0"/>
    <s v="F"/>
    <m/>
    <m/>
    <m/>
    <m/>
    <s v="F"/>
    <m/>
    <m/>
    <d v="1899-12-30T01:15:00"/>
    <d v="1899-12-30T00:39:37"/>
    <s v="13:30"/>
    <x v="1"/>
    <s v="14:45"/>
    <n v="1445"/>
    <x v="3"/>
    <s v="Carol Ann Manzi"/>
    <s v="K00368978"/>
    <n v="9"/>
    <x v="1"/>
    <x v="128"/>
    <x v="38"/>
    <s v="MARIPO"/>
    <s v="MARIPOMTG ROOM"/>
    <x v="0"/>
    <n v="65"/>
    <n v="33"/>
    <d v="1900-01-06T21:50:49"/>
    <s v="C"/>
    <s v="Day"/>
    <s v="Open"/>
  </r>
  <r>
    <n v="202430"/>
    <n v="41947"/>
    <s v="CRMO NC061"/>
    <x v="5"/>
    <s v="Music of Our Lives/Times: FOA"/>
    <n v="0"/>
    <d v="2023-10-23T00:00:00"/>
    <d v="2023-12-16T00:00:00"/>
    <x v="6"/>
    <x v="0"/>
    <s v="F"/>
    <m/>
    <m/>
    <m/>
    <m/>
    <s v="F"/>
    <m/>
    <m/>
    <d v="1899-12-30T01:15:00"/>
    <d v="1899-12-30T00:39:37"/>
    <s v="13:30"/>
    <x v="1"/>
    <s v="14:45"/>
    <n v="1445"/>
    <x v="3"/>
    <s v="Carol Ann Manzi"/>
    <s v="K00368978"/>
    <n v="11"/>
    <x v="1"/>
    <x v="128"/>
    <x v="38"/>
    <s v="MARIPO"/>
    <s v="MARIPOMTG ROOM"/>
    <x v="0"/>
    <n v="65"/>
    <n v="22"/>
    <d v="1900-01-04T06:33:53"/>
    <s v="C"/>
    <s v="Day"/>
    <s v="Open"/>
  </r>
  <r>
    <n v="202430"/>
    <n v="42104"/>
    <s v="SLFO NC047"/>
    <x v="5"/>
    <s v="World of Interest: FOA"/>
    <n v="0"/>
    <d v="2023-08-28T00:00:00"/>
    <d v="2023-10-21T00:00:00"/>
    <x v="6"/>
    <x v="0"/>
    <s v="T"/>
    <m/>
    <s v="T"/>
    <m/>
    <m/>
    <m/>
    <m/>
    <m/>
    <d v="1899-12-30T01:15:00"/>
    <d v="1899-12-30T00:39:37"/>
    <s v="11:00"/>
    <x v="72"/>
    <s v="12:15"/>
    <n v="1215"/>
    <x v="3"/>
    <s v="Susan Gomez"/>
    <s v="K00275365"/>
    <n v="9"/>
    <x v="1"/>
    <x v="128"/>
    <x v="38"/>
    <s v="MARIPO"/>
    <s v="MARIPOMTG ROOM"/>
    <x v="0"/>
    <n v="40"/>
    <n v="32"/>
    <d v="1900-01-06T16:05:38"/>
    <s v="C"/>
    <s v="Day"/>
    <s v="Open"/>
  </r>
  <r>
    <n v="202430"/>
    <n v="42105"/>
    <s v="SLFO NC047"/>
    <x v="5"/>
    <s v="World of Interest: FOA"/>
    <n v="0"/>
    <d v="2023-10-23T00:00:00"/>
    <d v="2023-12-16T00:00:00"/>
    <x v="6"/>
    <x v="0"/>
    <s v="T"/>
    <m/>
    <s v="T"/>
    <m/>
    <m/>
    <m/>
    <m/>
    <m/>
    <d v="1899-12-30T01:15:00"/>
    <d v="1899-12-30T00:39:37"/>
    <s v="11:00"/>
    <x v="72"/>
    <s v="12:15"/>
    <n v="1215"/>
    <x v="3"/>
    <s v="Susan Gomez"/>
    <s v="K00275365"/>
    <n v="11"/>
    <x v="1"/>
    <x v="128"/>
    <x v="38"/>
    <s v="MARIPO"/>
    <s v="MARIPOMTG ROOM"/>
    <x v="0"/>
    <n v="40"/>
    <n v="32"/>
    <d v="1900-01-06T16:05:38"/>
    <s v="C"/>
    <s v="Day"/>
    <s v="Open"/>
  </r>
  <r>
    <n v="202430"/>
    <n v="30376"/>
    <s v="ERTH 102"/>
    <x v="92"/>
    <s v="Observational Astronomy Lab"/>
    <n v="1"/>
    <d v="2023-08-28T00:00:00"/>
    <d v="2023-12-16T00:00:00"/>
    <x v="0"/>
    <x v="0"/>
    <s v="T"/>
    <m/>
    <s v="T"/>
    <m/>
    <m/>
    <m/>
    <m/>
    <m/>
    <d v="1899-12-30T03:05:00"/>
    <d v="1899-12-30T03:07:24"/>
    <s v="19:00"/>
    <x v="40"/>
    <s v="22:05"/>
    <n v="2205"/>
    <x v="1"/>
    <s v="Javier Rivera"/>
    <s v="K00104886"/>
    <s v="NP"/>
    <x v="1"/>
    <x v="129"/>
    <x v="39"/>
    <s v="PLNTRM"/>
    <s v="PLNTRM"/>
    <x v="0"/>
    <n v="32"/>
    <n v="27"/>
    <d v="1900-02-26T17:32:07"/>
    <s v="C"/>
    <s v="Day"/>
    <s v="Open"/>
  </r>
  <r>
    <n v="202430"/>
    <n v="30378"/>
    <s v="ERTH 102"/>
    <x v="92"/>
    <s v="Observational Astronomy Lab"/>
    <n v="1"/>
    <d v="2023-08-28T00:00:00"/>
    <d v="2023-12-16T00:00:00"/>
    <x v="0"/>
    <x v="0"/>
    <s v="M"/>
    <s v="M"/>
    <m/>
    <m/>
    <m/>
    <m/>
    <m/>
    <m/>
    <d v="1899-12-30T01:20:00"/>
    <d v="1899-12-30T01:21:02"/>
    <s v="16:00"/>
    <x v="46"/>
    <s v="17:20"/>
    <n v="1720"/>
    <x v="1"/>
    <s v="Sean Kelly"/>
    <s v="K00266861"/>
    <s v="FS"/>
    <x v="1"/>
    <x v="129"/>
    <x v="39"/>
    <s v="PLNTRM"/>
    <s v="PLNTRM"/>
    <x v="0"/>
    <n v="64"/>
    <n v="66"/>
    <d v="1900-03-02T01:57:33"/>
    <s v="C"/>
    <s v="Day"/>
    <s v="Closed"/>
  </r>
  <r>
    <n v="202430"/>
    <n v="30378"/>
    <s v="ERTH 102"/>
    <x v="92"/>
    <s v="Observational Astronomy Lab"/>
    <n v="1"/>
    <d v="2023-08-28T00:00:00"/>
    <d v="2023-12-16T00:00:00"/>
    <x v="0"/>
    <x v="0"/>
    <s v="M"/>
    <s v="M"/>
    <m/>
    <m/>
    <m/>
    <m/>
    <m/>
    <m/>
    <d v="1899-12-30T01:20:00"/>
    <d v="1899-12-30T01:21:02"/>
    <s v="19:00"/>
    <x v="40"/>
    <s v="20:20"/>
    <n v="2020"/>
    <x v="1"/>
    <s v="Sean Kelly"/>
    <s v="K00266861"/>
    <s v="FS"/>
    <x v="1"/>
    <x v="129"/>
    <x v="39"/>
    <s v="PLNTRM"/>
    <s v="PLNTRM"/>
    <x v="0"/>
    <n v="64"/>
    <n v="66"/>
    <d v="1900-03-02T01:57:33"/>
    <s v="C"/>
    <s v="Day"/>
    <s v="Closed"/>
  </r>
  <r>
    <n v="202430"/>
    <n v="33132"/>
    <s v="ERTH 102"/>
    <x v="92"/>
    <s v="Observational Astronomy Lab"/>
    <n v="1"/>
    <d v="2023-08-28T00:00:00"/>
    <d v="2023-12-16T00:00:00"/>
    <x v="0"/>
    <x v="0"/>
    <s v="R"/>
    <m/>
    <m/>
    <m/>
    <s v="R"/>
    <m/>
    <m/>
    <m/>
    <d v="1899-12-30T03:05:00"/>
    <d v="1899-12-30T03:07:24"/>
    <s v="19:00"/>
    <x v="40"/>
    <s v="22:05"/>
    <n v="2205"/>
    <x v="1"/>
    <s v="Peter Love"/>
    <s v="K01635815"/>
    <s v="NP"/>
    <x v="1"/>
    <x v="129"/>
    <x v="39"/>
    <s v="PLNTRM"/>
    <s v="PLNTRM"/>
    <x v="0"/>
    <n v="32"/>
    <n v="24"/>
    <d v="1900-02-20T04:55:13"/>
    <s v="C"/>
    <s v="Evening"/>
    <s v="Open"/>
  </r>
  <r>
    <n v="202430"/>
    <n v="33133"/>
    <s v="ERTH 102"/>
    <x v="92"/>
    <s v="Observational Astronomy Lab"/>
    <n v="1"/>
    <d v="2023-08-28T00:00:00"/>
    <d v="2023-12-16T00:00:00"/>
    <x v="0"/>
    <x v="0"/>
    <s v="W"/>
    <m/>
    <m/>
    <s v="W"/>
    <m/>
    <m/>
    <m/>
    <m/>
    <d v="1899-12-30T03:05:00"/>
    <d v="1899-12-30T03:07:24"/>
    <s v="19:00"/>
    <x v="40"/>
    <s v="22:05"/>
    <n v="2205"/>
    <x v="1"/>
    <s v="Sean Kelly"/>
    <s v="K00266861"/>
    <s v="NP"/>
    <x v="1"/>
    <x v="129"/>
    <x v="39"/>
    <s v="PLNTRM"/>
    <s v="PLNTRM"/>
    <x v="0"/>
    <n v="32"/>
    <n v="32"/>
    <d v="1900-03-09T14:33:37"/>
    <s v="C"/>
    <s v="Evening"/>
    <s v="Closed"/>
  </r>
  <r>
    <n v="202430"/>
    <n v="30015"/>
    <s v="ETHS 295"/>
    <x v="82"/>
    <s v="Internship In Ethnic Studies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Craig Cook"/>
    <s v="K00419252"/>
    <s v="NP"/>
    <x v="4"/>
    <x v="130"/>
    <x v="40"/>
    <s v="TBA"/>
    <s v="TBA"/>
    <x v="0"/>
    <n v="0"/>
    <n v="0"/>
    <d v="1899-12-30T00:00:00"/>
    <s v="C"/>
    <s v="Session Status Unknown"/>
    <s v="Closed"/>
  </r>
  <r>
    <n v="202430"/>
    <n v="31439"/>
    <s v="PE 149"/>
    <x v="0"/>
    <s v="Life Fitness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iego Ramirez"/>
    <s v="K00329177"/>
    <s v="NP"/>
    <x v="0"/>
    <x v="130"/>
    <x v="40"/>
    <s v="TBA"/>
    <s v="TBA"/>
    <x v="0"/>
    <n v="0"/>
    <n v="126"/>
    <d v="1899-12-30T00:00:00"/>
    <s v="OE"/>
    <s v="Session Status Unknown"/>
    <s v="Closed"/>
  </r>
  <r>
    <n v="202430"/>
    <n v="31450"/>
    <s v="PE 166"/>
    <x v="0"/>
    <s v="Life Fitness-Strength Training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Diego Ramirez"/>
    <s v="K00329177"/>
    <s v="NP"/>
    <x v="0"/>
    <x v="130"/>
    <x v="40"/>
    <s v="TBA"/>
    <s v="TBA"/>
    <x v="0"/>
    <n v="0"/>
    <n v="54"/>
    <d v="1899-12-30T00:00:00"/>
    <s v="OE"/>
    <s v="Session Status Unknown"/>
    <s v="Closed"/>
  </r>
  <r>
    <n v="202430"/>
    <n v="35495"/>
    <s v="EH 290"/>
    <x v="3"/>
    <s v="Work Experience in EH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Michael Gonella"/>
    <s v="K00344966"/>
    <s v="NP"/>
    <x v="0"/>
    <x v="130"/>
    <x v="40"/>
    <s v="TBA"/>
    <s v="TBA"/>
    <x v="0"/>
    <n v="5"/>
    <n v="5"/>
    <d v="1899-12-30T00:00:00"/>
    <s v="C"/>
    <s v="Evening"/>
    <s v="Closed"/>
  </r>
  <r>
    <n v="202430"/>
    <n v="37544"/>
    <s v="PE 294"/>
    <x v="7"/>
    <s v="Pre-Season Intercoll Softball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asmyne Perry"/>
    <s v="K00337766"/>
    <s v="AD"/>
    <x v="0"/>
    <x v="130"/>
    <x v="40"/>
    <s v="TBA"/>
    <s v="TBA"/>
    <x v="0"/>
    <n v="20"/>
    <n v="13"/>
    <d v="1899-12-30T00:00:00"/>
    <s v="C"/>
    <s v="Day"/>
    <s v="Open"/>
  </r>
  <r>
    <n v="202430"/>
    <n v="38124"/>
    <s v="GED NC020"/>
    <x v="93"/>
    <s v="GED Social Studies"/>
    <n v="0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100"/>
    <n v="25"/>
    <d v="1899-12-30T00:00:00"/>
    <s v="C"/>
    <s v="Day"/>
    <s v="Open"/>
  </r>
  <r>
    <n v="202430"/>
    <n v="38126"/>
    <s v="GED NC050"/>
    <x v="93"/>
    <s v="GED Mathematics"/>
    <n v="0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100"/>
    <n v="41"/>
    <d v="1899-12-30T00:00:00"/>
    <s v="C"/>
    <s v="Day"/>
    <s v="Open"/>
  </r>
  <r>
    <n v="202430"/>
    <n v="38129"/>
    <s v="GEDB NC070"/>
    <x v="93"/>
    <s v="GED Test Sub-Bilingual Soc Stu"/>
    <n v="0"/>
    <d v="2023-08-28T00:00:00"/>
    <d v="2023-12-16T00:00:00"/>
    <x v="0"/>
    <x v="0"/>
    <s v="TWRF"/>
    <m/>
    <s v="T"/>
    <s v="W"/>
    <s v="R"/>
    <s v="F"/>
    <m/>
    <m/>
    <d v="1899-12-30T00:00:00"/>
    <d v="1899-12-30T00:00:00"/>
    <d v="1899-12-30T00:00:00"/>
    <x v="0"/>
    <d v="1899-12-30T00:00:00"/>
    <m/>
    <x v="0"/>
    <s v="Karla Uribe"/>
    <s v="K00393436"/>
    <s v="NP"/>
    <x v="1"/>
    <x v="130"/>
    <x v="40"/>
    <s v="TBA"/>
    <s v="TBA"/>
    <x v="0"/>
    <n v="100"/>
    <n v="28"/>
    <d v="1899-12-30T00:00:00"/>
    <s v="C"/>
    <s v="Evening"/>
    <s v="Open"/>
  </r>
  <r>
    <n v="202430"/>
    <n v="38135"/>
    <s v="GEDB NC100"/>
    <x v="93"/>
    <s v="GED Test Sub-Bilingual Math"/>
    <n v="0"/>
    <d v="2023-08-28T00:00:00"/>
    <d v="2023-12-16T00:00:00"/>
    <x v="0"/>
    <x v="0"/>
    <s v="TWRF"/>
    <m/>
    <s v="T"/>
    <s v="W"/>
    <s v="R"/>
    <s v="F"/>
    <m/>
    <m/>
    <d v="1899-12-30T00:00:00"/>
    <d v="1899-12-30T00:00:00"/>
    <d v="1899-12-30T00:00:00"/>
    <x v="0"/>
    <d v="1899-12-30T00:00:00"/>
    <m/>
    <x v="0"/>
    <s v="Karla Uribe"/>
    <s v="K00393436"/>
    <s v="NP"/>
    <x v="1"/>
    <x v="130"/>
    <x v="40"/>
    <s v="TBA"/>
    <s v="TBA"/>
    <x v="0"/>
    <n v="100"/>
    <n v="28"/>
    <d v="1899-12-30T00:00:00"/>
    <s v="C"/>
    <s v="Evening"/>
    <s v="Open"/>
  </r>
  <r>
    <n v="202430"/>
    <n v="38169"/>
    <s v="NURS 282D"/>
    <x v="29"/>
    <s v="NCLEX Success D"/>
    <n v="1"/>
    <d v="2023-08-28T00:00:00"/>
    <d v="2023-12-16T00:00:00"/>
    <x v="0"/>
    <x v="0"/>
    <s v="M"/>
    <s v="M"/>
    <m/>
    <m/>
    <m/>
    <m/>
    <m/>
    <m/>
    <d v="1899-12-30T01:00:00"/>
    <d v="1899-12-30T01:00:47"/>
    <s v="12:00"/>
    <x v="19"/>
    <s v="13:00"/>
    <n v="1300"/>
    <x v="0"/>
    <s v="Linda Macias"/>
    <s v="K00238471"/>
    <s v="NP"/>
    <x v="0"/>
    <x v="130"/>
    <x v="40"/>
    <s v="TBA"/>
    <s v="TBA"/>
    <x v="0"/>
    <n v="8"/>
    <n v="8"/>
    <d v="1900-01-04T15:27:03"/>
    <s v="C"/>
    <s v="Day"/>
    <s v="Closed"/>
  </r>
  <r>
    <n v="202430"/>
    <n v="41051"/>
    <s v="PE 146"/>
    <x v="0"/>
    <s v="Stretching and Relaxation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Tracy Kofford"/>
    <s v="K00433684"/>
    <s v="FS"/>
    <x v="0"/>
    <x v="130"/>
    <x v="40"/>
    <s v="TBA"/>
    <s v="TBA"/>
    <x v="0"/>
    <n v="35"/>
    <n v="30"/>
    <d v="1899-12-30T00:00:00"/>
    <s v="C"/>
    <s v="Day"/>
    <s v="Open"/>
  </r>
  <r>
    <n v="202430"/>
    <n v="41161"/>
    <s v="MATH 117"/>
    <x v="18"/>
    <s v="Elementary Statistics"/>
    <n v="4"/>
    <d v="2023-12-11T00:00:00"/>
    <d v="2023-12-11T00:00:00"/>
    <x v="3"/>
    <x v="0"/>
    <s v="M"/>
    <s v="M"/>
    <m/>
    <m/>
    <m/>
    <m/>
    <m/>
    <m/>
    <d v="1899-12-30T02:00:00"/>
    <d v="1899-12-30T00:07:16"/>
    <s v="16:00"/>
    <x v="46"/>
    <s v="18:00"/>
    <n v="1800"/>
    <x v="4"/>
    <s v="David Gilbert"/>
    <s v="K00100945"/>
    <s v="FS"/>
    <x v="0"/>
    <x v="130"/>
    <x v="40"/>
    <s v="TBA"/>
    <s v="TBA"/>
    <x v="0"/>
    <n v="33"/>
    <n v="13"/>
    <d v="1899-12-30T01:34:33"/>
    <s v="CW"/>
    <s v="Hybrid"/>
    <s v="Open"/>
  </r>
  <r>
    <n v="202430"/>
    <n v="41162"/>
    <s v="MATH 117"/>
    <x v="18"/>
    <s v="Elementary Statistics"/>
    <n v="4"/>
    <d v="2023-12-11T00:00:00"/>
    <d v="2023-12-11T00:00:00"/>
    <x v="3"/>
    <x v="1"/>
    <s v="M"/>
    <s v="M"/>
    <m/>
    <m/>
    <m/>
    <m/>
    <m/>
    <m/>
    <d v="1899-12-30T02:00:00"/>
    <d v="1899-12-30T00:07:16"/>
    <s v="16:00"/>
    <x v="46"/>
    <s v="18:00"/>
    <n v="1800"/>
    <x v="4"/>
    <s v="David Gilbert"/>
    <s v="K00100945"/>
    <s v="FS"/>
    <x v="0"/>
    <x v="130"/>
    <x v="40"/>
    <s v="TBA"/>
    <s v="TBA"/>
    <x v="0"/>
    <n v="33"/>
    <n v="16"/>
    <d v="1899-12-30T01:56:22"/>
    <s v="CW"/>
    <s v="Hybrid"/>
    <s v="Open"/>
  </r>
  <r>
    <n v="202430"/>
    <n v="41165"/>
    <s v="MATH 117"/>
    <x v="18"/>
    <s v="Elementary Statistics"/>
    <n v="4"/>
    <d v="2023-12-13T00:00:00"/>
    <d v="2023-12-13T00:00:00"/>
    <x v="3"/>
    <x v="0"/>
    <s v="W"/>
    <m/>
    <m/>
    <s v="W"/>
    <m/>
    <m/>
    <m/>
    <m/>
    <d v="1899-12-30T02:00:00"/>
    <d v="1899-12-30T00:07:16"/>
    <s v="8:00"/>
    <x v="3"/>
    <s v="10:00"/>
    <n v="1000"/>
    <x v="4"/>
    <s v="Bronwen Moore"/>
    <s v="K00100195"/>
    <s v="FS"/>
    <x v="0"/>
    <x v="130"/>
    <x v="40"/>
    <s v="TBA"/>
    <s v="TBA"/>
    <x v="0"/>
    <n v="30"/>
    <n v="13"/>
    <d v="1899-12-30T01:34:33"/>
    <s v="CW"/>
    <s v="Hybrid"/>
    <s v="Open"/>
  </r>
  <r>
    <n v="202430"/>
    <n v="41173"/>
    <s v="MATH 117"/>
    <x v="18"/>
    <s v="Elementary Statistics"/>
    <n v="4"/>
    <d v="2023-12-13T00:00:00"/>
    <d v="2023-12-13T00:00:00"/>
    <x v="3"/>
    <x v="0"/>
    <s v="W"/>
    <m/>
    <m/>
    <s v="W"/>
    <m/>
    <m/>
    <m/>
    <m/>
    <d v="1899-12-30T02:00:00"/>
    <d v="1899-12-30T00:07:16"/>
    <s v="10:15"/>
    <x v="37"/>
    <s v="12:15"/>
    <n v="1215"/>
    <x v="4"/>
    <s v="Bronwen Moore"/>
    <s v="K00100195"/>
    <s v="FS"/>
    <x v="0"/>
    <x v="130"/>
    <x v="40"/>
    <s v="TBA"/>
    <s v="TBA"/>
    <x v="0"/>
    <n v="30"/>
    <n v="18"/>
    <d v="1899-12-30T02:10:55"/>
    <s v="CW"/>
    <s v="Hybrid"/>
    <s v="Open"/>
  </r>
  <r>
    <n v="202430"/>
    <n v="41174"/>
    <s v="MATH 117"/>
    <x v="18"/>
    <s v="Elementary Statistics"/>
    <n v="4"/>
    <d v="2023-12-14T00:00:00"/>
    <d v="2023-12-14T00:00:00"/>
    <x v="3"/>
    <x v="0"/>
    <s v="R"/>
    <m/>
    <m/>
    <m/>
    <s v="R"/>
    <m/>
    <m/>
    <m/>
    <d v="1899-12-30T03:00:00"/>
    <d v="1899-12-30T00:10:55"/>
    <s v="8:00"/>
    <x v="3"/>
    <s v="11:00"/>
    <n v="1100"/>
    <x v="4"/>
    <s v="Charlie Johnson"/>
    <s v="K00100689"/>
    <s v="AD"/>
    <x v="0"/>
    <x v="130"/>
    <x v="40"/>
    <s v="TBA"/>
    <s v="TBA"/>
    <x v="0"/>
    <n v="33"/>
    <n v="19"/>
    <d v="1899-12-30T03:27:16"/>
    <s v="CW"/>
    <s v="Hybrid"/>
    <s v="Open"/>
  </r>
  <r>
    <n v="202430"/>
    <n v="41193"/>
    <s v="MATH 150"/>
    <x v="18"/>
    <s v="Calculus w/ Analytc Geometry I"/>
    <n v="5"/>
    <d v="2023-12-13T00:00:00"/>
    <d v="2023-12-13T00:00:00"/>
    <x v="3"/>
    <x v="0"/>
    <s v="W"/>
    <m/>
    <m/>
    <s v="W"/>
    <m/>
    <m/>
    <m/>
    <m/>
    <d v="1899-12-30T02:00:00"/>
    <d v="1899-12-30T00:07:16"/>
    <s v="18:00"/>
    <x v="9"/>
    <s v="20:00"/>
    <n v="2000"/>
    <x v="4"/>
    <s v="Sharareh Masooman"/>
    <s v="K00100421"/>
    <s v="FS"/>
    <x v="0"/>
    <x v="130"/>
    <x v="40"/>
    <s v="TBA"/>
    <s v="TBA"/>
    <x v="0"/>
    <n v="33"/>
    <n v="16"/>
    <d v="1899-12-30T01:56:22"/>
    <s v="CW"/>
    <s v="Hybrid"/>
    <s v="Open"/>
  </r>
  <r>
    <n v="202430"/>
    <n v="42682"/>
    <s v="PE 134A"/>
    <x v="0"/>
    <s v="Swimming for Conditioning: Be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ally Saenger"/>
    <s v="K00100907"/>
    <s v="NP"/>
    <x v="1"/>
    <x v="130"/>
    <x v="40"/>
    <s v="TBA"/>
    <s v="TBA"/>
    <x v="0"/>
    <n v="10"/>
    <n v="8"/>
    <d v="1899-12-30T00:00:00"/>
    <s v="C"/>
    <s v="Day"/>
    <s v="Open"/>
  </r>
  <r>
    <n v="202430"/>
    <n v="42796"/>
    <s v="PE 103B"/>
    <x v="1"/>
    <s v="Intermediate Golf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Craig Moropoulos"/>
    <s v="K00100871"/>
    <s v="NP"/>
    <x v="0"/>
    <x v="130"/>
    <x v="40"/>
    <s v="TBA"/>
    <s v="TBA"/>
    <x v="0"/>
    <n v="10"/>
    <n v="8"/>
    <d v="1899-12-30T00:00:00"/>
    <s v="C"/>
    <s v="Day"/>
    <s v="Open"/>
  </r>
  <r>
    <n v="202430"/>
    <n v="42825"/>
    <s v="COMW NC001"/>
    <x v="94"/>
    <s v="Building an Equity Mindset"/>
    <n v="0"/>
    <d v="2023-09-18T00:00:00"/>
    <d v="2023-10-28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m/>
    <x v="4"/>
    <x v="130"/>
    <x v="40"/>
    <s v="TBA"/>
    <s v="TBA"/>
    <x v="0"/>
    <n v="25"/>
    <n v="14"/>
    <d v="1899-12-30T00:00:00"/>
    <s v="OL"/>
    <s v="Online Classes"/>
    <s v="Open"/>
  </r>
  <r>
    <n v="202430"/>
    <n v="42827"/>
    <s v="COMW NC002"/>
    <x v="94"/>
    <s v="Applying an Equity Mindset"/>
    <n v="0"/>
    <d v="2023-10-30T00:00:00"/>
    <d v="2023-12-09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m/>
    <x v="4"/>
    <x v="130"/>
    <x v="40"/>
    <s v="TBA"/>
    <s v="TBA"/>
    <x v="0"/>
    <n v="25"/>
    <n v="13"/>
    <d v="1899-12-30T00:00:00"/>
    <s v="OL"/>
    <s v="Online Classes"/>
    <s v="Open"/>
  </r>
  <r>
    <n v="202430"/>
    <n v="42908"/>
    <s v="BIOL 295"/>
    <x v="48"/>
    <s v="Internship In Biology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Michelle Paddack"/>
    <s v="K00387757"/>
    <s v="NP"/>
    <x v="0"/>
    <x v="130"/>
    <x v="40"/>
    <s v="TBA"/>
    <s v="TBA"/>
    <x v="0"/>
    <n v="0"/>
    <n v="0"/>
    <d v="1899-12-30T00:00:00"/>
    <n v="20"/>
    <s v="Session Status Unknown"/>
    <s v="Closed"/>
  </r>
  <r>
    <n v="202430"/>
    <n v="42978"/>
    <s v="PE 134A"/>
    <x v="0"/>
    <s v="Swimming for Conditioning: Be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ally Saenger"/>
    <s v="K00100907"/>
    <s v="AD"/>
    <x v="1"/>
    <x v="130"/>
    <x v="40"/>
    <s v="TBA"/>
    <s v="TBA"/>
    <x v="0"/>
    <n v="10"/>
    <n v="10"/>
    <d v="1899-12-30T00:00:00"/>
    <s v="C"/>
    <s v="Day"/>
    <s v="Closed"/>
  </r>
  <r>
    <n v="202430"/>
    <n v="42979"/>
    <s v="PE 134B"/>
    <x v="1"/>
    <s v="Swimming for Conditioning: Int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ally Saenger"/>
    <s v="K00100907"/>
    <s v="NP"/>
    <x v="1"/>
    <x v="130"/>
    <x v="40"/>
    <s v="TBA"/>
    <s v="TBA"/>
    <x v="0"/>
    <n v="7"/>
    <n v="5"/>
    <d v="1899-12-30T00:00:00"/>
    <s v="C"/>
    <s v="Day"/>
    <s v="Open"/>
  </r>
  <r>
    <n v="202430"/>
    <n v="42980"/>
    <s v="PE 134C"/>
    <x v="1"/>
    <s v="Swimming for Conditioning: Adv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Sally Saenger"/>
    <s v="K00100907"/>
    <s v="NP"/>
    <x v="1"/>
    <x v="130"/>
    <x v="40"/>
    <s v="TBA"/>
    <s v="TBA"/>
    <x v="0"/>
    <n v="5"/>
    <n v="2"/>
    <d v="1899-12-30T00:00:00"/>
    <s v="C"/>
    <s v="Day"/>
    <s v="Open"/>
  </r>
  <r>
    <n v="202430"/>
    <n v="35138"/>
    <s v="NURS 169"/>
    <x v="29"/>
    <s v="Community Nurs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race Greaney"/>
    <s v="K00572687"/>
    <s v="NP"/>
    <x v="0"/>
    <x v="130"/>
    <x v="40"/>
    <s v="TBA"/>
    <s v="TBA"/>
    <x v="0"/>
    <n v="38"/>
    <n v="38"/>
    <d v="1899-12-30T00:00:00"/>
    <s v="CW"/>
    <s v="Hybrid"/>
    <s v="Closed"/>
  </r>
  <r>
    <n v="202430"/>
    <n v="43208"/>
    <s v="PE 222"/>
    <x v="1"/>
    <s v="Adv Soccer Techniques - Men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Alexander Zermeno"/>
    <s v="K00396202"/>
    <s v="AD"/>
    <x v="0"/>
    <x v="130"/>
    <x v="40"/>
    <s v="TBA"/>
    <s v="TBA"/>
    <x v="0"/>
    <n v="35"/>
    <n v="30"/>
    <d v="1899-12-30T00:00:00"/>
    <s v="C"/>
    <s v="Day"/>
    <s v="Open"/>
  </r>
  <r>
    <n v="202430"/>
    <n v="43318"/>
    <s v="ERTH 131"/>
    <x v="45"/>
    <s v="Field Study-Eastern Sierra Nev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6"/>
    <s v="Stephanie Mendes"/>
    <s v="K00551929"/>
    <s v="NP"/>
    <x v="1"/>
    <x v="130"/>
    <x v="40"/>
    <s v="TBA"/>
    <s v="TBA"/>
    <x v="0"/>
    <n v="0"/>
    <n v="22"/>
    <d v="1899-12-30T00:00:00"/>
    <s v="F"/>
    <s v="Session Status Unknown"/>
    <s v="Closed"/>
  </r>
  <r>
    <n v="202430"/>
    <n v="43334"/>
    <s v="ERTH 231A"/>
    <x v="56"/>
    <s v="Field Study - Min &amp; Resources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1"/>
    <s v="Bill Dinklage"/>
    <s v="K00473962"/>
    <s v="NP"/>
    <x v="1"/>
    <x v="130"/>
    <x v="40"/>
    <s v="TBA"/>
    <s v="TBA"/>
    <x v="0"/>
    <n v="0"/>
    <n v="0"/>
    <d v="1899-12-30T00:00:00"/>
    <s v="F"/>
    <s v="Session Status Unknown"/>
    <s v="Closed"/>
  </r>
  <r>
    <n v="202430"/>
    <n v="43378"/>
    <s v="HSWH NC020"/>
    <x v="95"/>
    <s v="World History 2: Modern Region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75"/>
    <n v="0"/>
    <d v="1899-12-30T00:00:00"/>
    <s v="C"/>
    <s v="Day"/>
    <s v="Open"/>
  </r>
  <r>
    <n v="202430"/>
    <n v="43394"/>
    <s v="HSPD NC050"/>
    <x v="93"/>
    <s v="Learn. Skills: Writing Skills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0"/>
    <x v="40"/>
    <s v="TBA"/>
    <s v="TBA"/>
    <x v="0"/>
    <n v="75"/>
    <n v="5"/>
    <d v="1899-12-30T00:00:00"/>
    <s v="C"/>
    <s v="Day"/>
    <s v="Open"/>
  </r>
  <r>
    <n v="202430"/>
    <n v="43396"/>
    <s v="HSPD NC030"/>
    <x v="93"/>
    <s v="Learn. Skls.: Learning Styles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0"/>
    <x v="40"/>
    <s v="TBA"/>
    <s v="TBA"/>
    <x v="0"/>
    <n v="75"/>
    <n v="2"/>
    <d v="1899-12-30T00:00:00"/>
    <s v="C"/>
    <s v="Day"/>
    <s v="Open"/>
  </r>
  <r>
    <n v="202430"/>
    <n v="43398"/>
    <s v="HSPD NC010"/>
    <x v="93"/>
    <s v="Learn. Skls: Note Taking Strat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0"/>
    <x v="40"/>
    <s v="TBA"/>
    <s v="TBA"/>
    <x v="0"/>
    <n v="75"/>
    <n v="3"/>
    <d v="1899-12-30T00:00:00"/>
    <s v="C"/>
    <s v="Day"/>
    <s v="Open"/>
  </r>
  <r>
    <n v="202430"/>
    <n v="43400"/>
    <s v="HSMA NC040"/>
    <x v="93"/>
    <s v="Introductory Algebra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75"/>
    <n v="3"/>
    <d v="1899-12-30T00:00:00"/>
    <s v="C"/>
    <s v="Day"/>
    <s v="Open"/>
  </r>
  <r>
    <n v="202430"/>
    <n v="43402"/>
    <s v="HSMA NC040"/>
    <x v="93"/>
    <s v="Introductory Algebra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0"/>
    <n v="1"/>
    <d v="1899-12-30T00:00:00"/>
    <s v="C"/>
    <s v="Day"/>
    <s v="Closed"/>
  </r>
  <r>
    <n v="202430"/>
    <n v="43411"/>
    <s v="HSMA NC020"/>
    <x v="93"/>
    <s v="Math B: Fract., Deci., Percent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75"/>
    <n v="13"/>
    <d v="1899-12-30T00:00:00"/>
    <s v="C"/>
    <s v="Day"/>
    <s v="Open"/>
  </r>
  <r>
    <n v="202430"/>
    <n v="43415"/>
    <s v="HSHI NC040"/>
    <x v="93"/>
    <s v="American History: Part 2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75"/>
    <n v="3"/>
    <d v="1899-12-30T00:00:00"/>
    <s v="C"/>
    <s v="Day"/>
    <s v="Open"/>
  </r>
  <r>
    <n v="202430"/>
    <n v="43417"/>
    <s v="HSHE NC010"/>
    <x v="93"/>
    <s v="Health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0"/>
    <x v="40"/>
    <s v="TBA"/>
    <s v="TBA"/>
    <x v="0"/>
    <n v="75"/>
    <n v="10"/>
    <d v="1899-12-30T00:00:00"/>
    <s v="C"/>
    <s v="Day"/>
    <s v="Open"/>
  </r>
  <r>
    <n v="202430"/>
    <n v="43419"/>
    <s v="HSEN NC03A"/>
    <x v="95"/>
    <s v="Reading and Composition 3A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0"/>
    <x v="40"/>
    <s v="TBA"/>
    <s v="TBA"/>
    <x v="0"/>
    <n v="75"/>
    <n v="0"/>
    <d v="1899-12-30T00:00:00"/>
    <s v="C"/>
    <s v="Day"/>
    <s v="Open"/>
  </r>
  <r>
    <n v="202430"/>
    <n v="43422"/>
    <s v="HSEN NC02A"/>
    <x v="93"/>
    <s v="Reading and Composition 2A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0"/>
    <x v="40"/>
    <s v="TBA"/>
    <s v="TBA"/>
    <x v="0"/>
    <n v="75"/>
    <n v="19"/>
    <d v="1899-12-30T00:00:00"/>
    <s v="C"/>
    <s v="Day"/>
    <s v="Open"/>
  </r>
  <r>
    <n v="202430"/>
    <n v="43425"/>
    <s v="DRFT 290"/>
    <x v="96"/>
    <s v="Work Experience In Drafting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Armando Arias del Cid"/>
    <s v="K00101076"/>
    <s v="NP"/>
    <x v="0"/>
    <x v="130"/>
    <x v="40"/>
    <s v="TBA"/>
    <s v="TBA"/>
    <x v="0"/>
    <n v="1"/>
    <n v="1"/>
    <d v="1899-12-30T00:00:00"/>
    <s v="C"/>
    <s v="Session Status Unknown"/>
    <s v="Closed"/>
  </r>
  <r>
    <n v="202430"/>
    <n v="43431"/>
    <s v="HSEN NC002"/>
    <x v="93"/>
    <s v="Reading and Composition 2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0"/>
    <x v="40"/>
    <s v="TBA"/>
    <s v="TBA"/>
    <x v="0"/>
    <n v="75"/>
    <n v="4"/>
    <d v="1899-12-30T00:00:00"/>
    <s v="C"/>
    <s v="Day"/>
    <s v="Open"/>
  </r>
  <r>
    <n v="202430"/>
    <n v="43433"/>
    <s v="HSEN NC01A"/>
    <x v="93"/>
    <s v="Reading and Composition 1A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75"/>
    <n v="13"/>
    <d v="1899-12-30T00:00:00"/>
    <s v="C"/>
    <s v="Day"/>
    <s v="Open"/>
  </r>
  <r>
    <n v="202430"/>
    <n v="43435"/>
    <s v="HSEC NC010"/>
    <x v="93"/>
    <s v="Economics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0"/>
    <x v="40"/>
    <s v="TBA"/>
    <s v="TBA"/>
    <x v="0"/>
    <n v="75"/>
    <n v="16"/>
    <d v="1899-12-30T00:00:00"/>
    <s v="C"/>
    <s v="Day"/>
    <s v="Open"/>
  </r>
  <r>
    <n v="202430"/>
    <n v="43437"/>
    <s v="HSCA NC040"/>
    <x v="95"/>
    <s v="Learning Skills: Excel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75"/>
    <n v="0"/>
    <d v="1899-12-30T00:00:00"/>
    <s v="C"/>
    <s v="Day"/>
    <s v="Open"/>
  </r>
  <r>
    <n v="202430"/>
    <n v="43439"/>
    <s v="HSCA NC020"/>
    <x v="95"/>
    <s v="Learning Skills: Access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0"/>
    <x v="40"/>
    <s v="TBA"/>
    <s v="TBA"/>
    <x v="0"/>
    <n v="75"/>
    <n v="0"/>
    <d v="1899-12-30T00:00:00"/>
    <s v="C"/>
    <s v="Day"/>
    <s v="Open"/>
  </r>
  <r>
    <n v="202430"/>
    <n v="43441"/>
    <s v="HSSC NC030"/>
    <x v="93"/>
    <s v="Biology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0"/>
    <x v="40"/>
    <s v="TBA"/>
    <s v="TBA"/>
    <x v="0"/>
    <n v="75"/>
    <n v="1"/>
    <d v="1899-12-30T00:00:00"/>
    <s v="C"/>
    <s v="Day"/>
    <s v="Open"/>
  </r>
  <r>
    <n v="202430"/>
    <n v="43448"/>
    <s v="HSSC NC010"/>
    <x v="93"/>
    <s v="Marine Biology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75"/>
    <n v="3"/>
    <d v="1899-12-30T00:00:00"/>
    <s v="C"/>
    <s v="Session Status Unknown"/>
    <s v="Open"/>
  </r>
  <r>
    <n v="202430"/>
    <n v="43450"/>
    <s v="HSSC NC030"/>
    <x v="93"/>
    <s v="Biology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0"/>
    <x v="40"/>
    <s v="TBA"/>
    <s v="TBA"/>
    <x v="0"/>
    <n v="0"/>
    <n v="0"/>
    <d v="1899-12-30T00:00:00"/>
    <s v="C"/>
    <s v="Session Status Unknown"/>
    <s v="Closed"/>
  </r>
  <r>
    <n v="202430"/>
    <n v="43451"/>
    <s v="HSVA NC001"/>
    <x v="95"/>
    <s v="Visual Arts and Media 1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0"/>
    <x v="40"/>
    <s v="TBA"/>
    <s v="TBA"/>
    <x v="0"/>
    <n v="75"/>
    <n v="0"/>
    <d v="1899-12-30T00:00:00"/>
    <s v="C"/>
    <s v="Day"/>
    <s v="Open"/>
  </r>
  <r>
    <n v="202430"/>
    <n v="43453"/>
    <s v="HSVA NC01B"/>
    <x v="95"/>
    <s v="Visual Arts and Media 1B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0"/>
    <x v="40"/>
    <s v="TBA"/>
    <s v="TBA"/>
    <x v="0"/>
    <n v="75"/>
    <n v="0"/>
    <d v="1899-12-30T00:00:00"/>
    <s v="C"/>
    <s v="Day"/>
    <s v="Open"/>
  </r>
  <r>
    <n v="202430"/>
    <n v="43578"/>
    <s v="MATH 114"/>
    <x v="18"/>
    <s v="Math for Liberal Arts Majors"/>
    <n v="4"/>
    <d v="2023-12-13T00:00:00"/>
    <d v="2023-12-13T00:00:00"/>
    <x v="3"/>
    <x v="0"/>
    <s v="W"/>
    <m/>
    <m/>
    <s v="W"/>
    <m/>
    <m/>
    <m/>
    <m/>
    <d v="1899-12-30T00:00:00"/>
    <d v="1899-12-30T00:00:00"/>
    <d v="1899-12-30T00:00:00"/>
    <x v="0"/>
    <d v="1899-12-30T00:00:00"/>
    <m/>
    <x v="4"/>
    <s v="Anna Tivy"/>
    <s v="K00697218"/>
    <s v="AD"/>
    <x v="0"/>
    <x v="130"/>
    <x v="40"/>
    <s v="TBA"/>
    <s v="TBA"/>
    <x v="0"/>
    <n v="33"/>
    <n v="24"/>
    <d v="1899-12-30T00:00:00"/>
    <s v="CW"/>
    <s v="Hybrid"/>
    <s v="Open"/>
  </r>
  <r>
    <n v="202430"/>
    <n v="43655"/>
    <s v="PD 101B"/>
    <x v="54"/>
    <s v="ORIE To College: Intl Students"/>
    <n v="0.5"/>
    <d v="2023-09-08T00:00:00"/>
    <d v="2023-09-22T00:00:00"/>
    <x v="19"/>
    <x v="0"/>
    <s v="F"/>
    <m/>
    <m/>
    <m/>
    <m/>
    <s v="F"/>
    <m/>
    <m/>
    <d v="1899-12-30T02:45:00"/>
    <d v="1899-12-30T00:30:00"/>
    <s v="12:00"/>
    <x v="19"/>
    <s v="14:45"/>
    <n v="1445"/>
    <x v="0"/>
    <s v="Rose Mary Santillan"/>
    <s v="K00101202"/>
    <s v="NP"/>
    <x v="0"/>
    <x v="130"/>
    <x v="40"/>
    <s v="TBA"/>
    <s v="TBA"/>
    <x v="0"/>
    <n v="0"/>
    <n v="0"/>
    <d v="1899-12-30T00:00:00"/>
    <s v="C"/>
    <s v="Day"/>
    <s v="Closed"/>
  </r>
  <r>
    <n v="202430"/>
    <n v="43773"/>
    <s v="HSEN NC02A"/>
    <x v="93"/>
    <s v="Reading and Composition 2A"/>
    <n v="1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0"/>
    <x v="40"/>
    <s v="TBA"/>
    <s v="TBA"/>
    <x v="0"/>
    <n v="0"/>
    <n v="0"/>
    <d v="1899-12-30T00:00:00"/>
    <s v="C"/>
    <s v="Session Status Unknown"/>
    <s v="Closed"/>
  </r>
  <r>
    <n v="202430"/>
    <n v="43846"/>
    <s v="ERTH 131"/>
    <x v="45"/>
    <s v="Field Study-Eastern Sierra Nev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1"/>
    <s v="Kristen Sneddon"/>
    <s v="K00280755"/>
    <s v="NP"/>
    <x v="1"/>
    <x v="130"/>
    <x v="40"/>
    <s v="TBA"/>
    <s v="TBA"/>
    <x v="0"/>
    <n v="0"/>
    <n v="24"/>
    <d v="1899-12-30T00:00:00"/>
    <s v="F"/>
    <s v="Session Status Unknown"/>
    <s v="Closed"/>
  </r>
  <r>
    <n v="202430"/>
    <n v="43847"/>
    <s v="ERTH 131"/>
    <x v="45"/>
    <s v="Field Study-Eastern Sierra Nev"/>
    <n v="2"/>
    <d v="2023-10-11T00:00:00"/>
    <d v="2023-10-15T00:00:00"/>
    <x v="16"/>
    <x v="0"/>
    <s v=""/>
    <m/>
    <m/>
    <m/>
    <m/>
    <m/>
    <m/>
    <m/>
    <d v="1899-12-30T00:00:00"/>
    <d v="1899-12-30T00:00:00"/>
    <d v="1899-12-30T00:00:00"/>
    <x v="0"/>
    <d v="1899-12-30T00:00:00"/>
    <m/>
    <x v="1"/>
    <s v="Danielle D'Alfonso"/>
    <s v="K00266323"/>
    <s v="NP"/>
    <x v="1"/>
    <x v="130"/>
    <x v="40"/>
    <s v="TBA"/>
    <s v="TBA"/>
    <x v="0"/>
    <n v="0"/>
    <n v="22"/>
    <d v="1899-12-30T00:00:00"/>
    <s v="F"/>
    <s v="Session Status Unknown"/>
    <s v="Closed"/>
  </r>
  <r>
    <n v="202430"/>
    <n v="43859"/>
    <s v="ESL 290"/>
    <x v="75"/>
    <s v="Work Experience: ESL"/>
    <n v="1"/>
    <d v="2023-09-04T00:00:00"/>
    <d v="2023-12-16T00:00:00"/>
    <x v="28"/>
    <x v="0"/>
    <s v=""/>
    <m/>
    <m/>
    <m/>
    <m/>
    <m/>
    <m/>
    <m/>
    <d v="1899-12-30T00:00:00"/>
    <d v="1899-12-30T00:00:00"/>
    <d v="1899-12-30T00:00:00"/>
    <x v="0"/>
    <d v="1899-12-30T00:00:00"/>
    <m/>
    <x v="2"/>
    <s v="Lydia Aguirre-Fuentes"/>
    <s v="K00100860"/>
    <s v="NP"/>
    <x v="1"/>
    <x v="130"/>
    <x v="40"/>
    <s v="TBA"/>
    <s v="TBA"/>
    <x v="0"/>
    <n v="18"/>
    <n v="21"/>
    <d v="1899-12-30T00:00:00"/>
    <n v="20"/>
    <s v="Session Status Unknown"/>
    <s v="Closed"/>
  </r>
  <r>
    <n v="202430"/>
    <n v="43876"/>
    <s v="MATH 114"/>
    <x v="18"/>
    <s v="Math for Liberal Arts Majors"/>
    <n v="4"/>
    <d v="2023-12-13T00:00:00"/>
    <d v="2023-12-13T00:00:00"/>
    <x v="3"/>
    <x v="0"/>
    <s v="W"/>
    <m/>
    <m/>
    <s v="W"/>
    <m/>
    <m/>
    <m/>
    <m/>
    <d v="1899-12-30T00:00:00"/>
    <d v="1899-12-30T00:00:00"/>
    <d v="1899-12-30T00:00:00"/>
    <x v="0"/>
    <d v="1899-12-30T00:00:00"/>
    <m/>
    <x v="4"/>
    <s v="Anna Tivy"/>
    <s v="K00697218"/>
    <s v="AD"/>
    <x v="0"/>
    <x v="130"/>
    <x v="40"/>
    <s v="TBA"/>
    <s v="TBA"/>
    <x v="0"/>
    <n v="33"/>
    <n v="22"/>
    <d v="1899-12-30T00:00:00"/>
    <s v="CW"/>
    <s v="Hybrid"/>
    <s v="Open"/>
  </r>
  <r>
    <n v="202430"/>
    <n v="43959"/>
    <s v="PE 109A"/>
    <x v="1"/>
    <s v="Beginning Tennis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Kelly Clark"/>
    <s v="K00197130"/>
    <s v="NP"/>
    <x v="0"/>
    <x v="130"/>
    <x v="40"/>
    <s v="TBA"/>
    <s v="TBA"/>
    <x v="0"/>
    <n v="28"/>
    <n v="28"/>
    <d v="1899-12-30T00:00:00"/>
    <s v="C"/>
    <s v="Day"/>
    <s v="Closed"/>
  </r>
  <r>
    <n v="202430"/>
    <n v="43965"/>
    <s v="FIN 290"/>
    <x v="14"/>
    <s v="Work Experience In Finance"/>
    <n v="1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2"/>
    <s v="Jeff  Arthur"/>
    <s v="K00139051"/>
    <s v="NP"/>
    <x v="1"/>
    <x v="130"/>
    <x v="40"/>
    <s v="TBA"/>
    <s v="TBA"/>
    <x v="0"/>
    <n v="5"/>
    <n v="0"/>
    <d v="1899-12-30T00:00:00"/>
    <n v="20"/>
    <s v="Session Status Unknown"/>
    <s v="Open"/>
  </r>
  <r>
    <n v="202430"/>
    <n v="43986"/>
    <s v="PE 147B"/>
    <x v="0"/>
    <s v="Conditioning-Intercollegt Athl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Ernie Carrasco"/>
    <s v="K01468971"/>
    <s v="AD"/>
    <x v="0"/>
    <x v="130"/>
    <x v="40"/>
    <s v="TBA"/>
    <s v="TBA"/>
    <x v="0"/>
    <n v="15"/>
    <n v="17"/>
    <d v="1899-12-30T00:00:00"/>
    <s v="C"/>
    <s v="Day"/>
    <s v="Closed"/>
  </r>
  <r>
    <n v="202430"/>
    <n v="43986"/>
    <s v="PE 147B"/>
    <x v="0"/>
    <s v="Conditioning-Intercollegt Athl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Ernie Carrasco"/>
    <s v="K01468971"/>
    <s v="AD"/>
    <x v="0"/>
    <x v="130"/>
    <x v="40"/>
    <s v="TBA"/>
    <s v="TBA"/>
    <x v="0"/>
    <n v="15"/>
    <n v="17"/>
    <d v="1899-12-30T00:00:00"/>
    <s v="C"/>
    <s v="Day"/>
    <s v="Closed"/>
  </r>
  <r>
    <n v="202430"/>
    <n v="44228"/>
    <s v="MATH 117"/>
    <x v="18"/>
    <s v="Elementary Statistics"/>
    <n v="4"/>
    <d v="2023-12-13T00:00:00"/>
    <d v="2023-12-13T00:00:00"/>
    <x v="3"/>
    <x v="0"/>
    <s v="W"/>
    <m/>
    <m/>
    <s v="W"/>
    <m/>
    <m/>
    <m/>
    <m/>
    <d v="1899-12-30T02:00:00"/>
    <d v="1899-12-30T00:07:16"/>
    <s v="12:30"/>
    <x v="28"/>
    <s v="14:30"/>
    <n v="1430"/>
    <x v="4"/>
    <s v="Bronwen Moore"/>
    <s v="K00100195"/>
    <s v="FS"/>
    <x v="0"/>
    <x v="130"/>
    <x v="40"/>
    <s v="TBA"/>
    <s v="TBA"/>
    <x v="0"/>
    <n v="30"/>
    <n v="10"/>
    <d v="1899-12-30T01:12:44"/>
    <s v="CW"/>
    <s v="Hybrid"/>
    <s v="Open"/>
  </r>
  <r>
    <n v="202430"/>
    <n v="44229"/>
    <s v="MATH 117"/>
    <x v="18"/>
    <s v="Elementary Statistics"/>
    <n v="4"/>
    <d v="2023-12-13T00:00:00"/>
    <d v="2023-12-13T00:00:00"/>
    <x v="3"/>
    <x v="0"/>
    <s v="W"/>
    <m/>
    <m/>
    <s v="W"/>
    <m/>
    <m/>
    <m/>
    <m/>
    <d v="1899-12-30T02:00:00"/>
    <d v="1899-12-30T00:07:16"/>
    <s v="14:45"/>
    <x v="78"/>
    <s v="16:45"/>
    <n v="1645"/>
    <x v="4"/>
    <s v="Bronwen Moore"/>
    <s v="K00100195"/>
    <s v="FS"/>
    <x v="0"/>
    <x v="130"/>
    <x v="40"/>
    <s v="TBA"/>
    <s v="TBA"/>
    <x v="0"/>
    <n v="30"/>
    <n v="17"/>
    <d v="1899-12-30T02:03:38"/>
    <s v="CW"/>
    <s v="Hybrid"/>
    <s v="Open"/>
  </r>
  <r>
    <n v="202430"/>
    <n v="44286"/>
    <s v="ENVS 295"/>
    <x v="85"/>
    <s v="Intern in Environmental Stud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Michelle Paddack"/>
    <s v="K00387757"/>
    <s v="NP"/>
    <x v="0"/>
    <x v="130"/>
    <x v="40"/>
    <s v="TBA"/>
    <s v="TBA"/>
    <x v="0"/>
    <n v="0"/>
    <n v="0"/>
    <d v="1899-12-30T00:00:00"/>
    <n v="20"/>
    <s v="Session Status Unknown"/>
    <s v="Closed"/>
  </r>
  <r>
    <n v="202430"/>
    <n v="44343"/>
    <s v="TUTW NC001"/>
    <x v="97"/>
    <s v="Tutoring"/>
    <n v="0"/>
    <d v="2023-09-05T00:00:00"/>
    <d v="2023-12-16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Beth Taylor Schott"/>
    <s v="K00369065"/>
    <s v="NP"/>
    <x v="1"/>
    <x v="130"/>
    <x v="40"/>
    <s v="TBA"/>
    <s v="TBA"/>
    <x v="0"/>
    <n v="0"/>
    <n v="1596"/>
    <d v="1899-12-30T00:00:00"/>
    <s v="C"/>
    <s v="Session Status Unknown"/>
    <s v="Closed"/>
  </r>
  <r>
    <n v="202430"/>
    <n v="44492"/>
    <s v="MATH 117"/>
    <x v="18"/>
    <s v="Elementary Statistics"/>
    <n v="4"/>
    <d v="2023-12-13T00:00:00"/>
    <d v="2023-12-13T00:00:00"/>
    <x v="3"/>
    <x v="0"/>
    <s v="W"/>
    <m/>
    <m/>
    <s v="W"/>
    <m/>
    <m/>
    <m/>
    <m/>
    <d v="1899-12-30T02:00:00"/>
    <d v="1899-12-30T00:07:16"/>
    <s v="17:00"/>
    <x v="21"/>
    <s v="19:00"/>
    <n v="1900"/>
    <x v="4"/>
    <s v="Bronwen Moore"/>
    <s v="K00100195"/>
    <s v="FS"/>
    <x v="0"/>
    <x v="130"/>
    <x v="40"/>
    <s v="TBA"/>
    <s v="TBA"/>
    <x v="0"/>
    <n v="30"/>
    <n v="15"/>
    <d v="1899-12-30T01:49:05"/>
    <s v="CW"/>
    <s v="Hybrid"/>
    <s v="Open"/>
  </r>
  <r>
    <n v="202430"/>
    <n v="44512"/>
    <s v="FP 178"/>
    <x v="32"/>
    <s v="Documentary Filmm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Osiris Castaneda"/>
    <s v="K00349253"/>
    <s v="AD"/>
    <x v="0"/>
    <x v="130"/>
    <x v="40"/>
    <s v="TBA"/>
    <s v="TBA"/>
    <x v="0"/>
    <n v="28"/>
    <n v="23"/>
    <d v="1899-12-30T00:00:00"/>
    <s v="C"/>
    <s v="Day"/>
    <s v="Open"/>
  </r>
  <r>
    <n v="202430"/>
    <n v="44514"/>
    <s v="FP 294"/>
    <x v="66"/>
    <s v="Film Production Capstone"/>
    <n v="6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Curtis Bieber"/>
    <s v="K00100426"/>
    <s v="FS"/>
    <x v="0"/>
    <x v="130"/>
    <x v="40"/>
    <s v="TBA"/>
    <s v="TBA"/>
    <x v="0"/>
    <n v="14"/>
    <n v="17"/>
    <d v="1899-12-30T00:00:00"/>
    <s v="C"/>
    <s v="Evening"/>
    <s v="Closed"/>
  </r>
  <r>
    <n v="202430"/>
    <n v="44524"/>
    <s v="PE 147B"/>
    <x v="0"/>
    <s v="Conditioning-Intercollegt Athl"/>
    <n v="1"/>
    <d v="2023-09-11T00:00:00"/>
    <d v="2023-12-08T00:00:00"/>
    <x v="2"/>
    <x v="0"/>
    <s v=""/>
    <m/>
    <m/>
    <m/>
    <m/>
    <m/>
    <m/>
    <m/>
    <d v="1899-12-30T00:00:00"/>
    <d v="1899-12-30T00:00:00"/>
    <d v="1899-12-30T00:00:00"/>
    <x v="0"/>
    <d v="1899-12-30T00:00:00"/>
    <m/>
    <x v="1"/>
    <s v="Daniel Echt"/>
    <s v="K01579979"/>
    <s v="AD"/>
    <x v="0"/>
    <x v="130"/>
    <x v="40"/>
    <s v="TBA"/>
    <s v="TBA"/>
    <x v="0"/>
    <n v="15"/>
    <n v="9"/>
    <d v="1899-12-30T00:00:00"/>
    <s v="C"/>
    <s v="Session Status Unknown"/>
    <s v="Open"/>
  </r>
  <r>
    <n v="202430"/>
    <n v="44524"/>
    <s v="PE 147B"/>
    <x v="0"/>
    <s v="Conditioning-Intercollegt Athl"/>
    <n v="1"/>
    <d v="2023-09-11T00:00:00"/>
    <d v="2023-12-08T00:00:00"/>
    <x v="2"/>
    <x v="0"/>
    <s v=""/>
    <m/>
    <m/>
    <m/>
    <m/>
    <m/>
    <m/>
    <m/>
    <d v="1899-12-30T00:00:00"/>
    <d v="1899-12-30T00:00:00"/>
    <d v="1899-12-30T00:00:00"/>
    <x v="0"/>
    <d v="1899-12-30T00:00:00"/>
    <m/>
    <x v="1"/>
    <s v="Daniel Echt"/>
    <s v="K01579979"/>
    <s v="AD"/>
    <x v="0"/>
    <x v="130"/>
    <x v="40"/>
    <s v="TBA"/>
    <s v="TBA"/>
    <x v="0"/>
    <n v="15"/>
    <n v="9"/>
    <d v="1899-12-30T00:00:00"/>
    <s v="C"/>
    <s v="Session Status Unknown"/>
    <s v="Open"/>
  </r>
  <r>
    <n v="202430"/>
    <n v="44542"/>
    <s v="CS 189"/>
    <x v="68"/>
    <s v="Programming Practicum"/>
    <n v="1"/>
    <d v="2023-09-23T00:00:00"/>
    <d v="2023-11-04T00:00:00"/>
    <x v="35"/>
    <x v="0"/>
    <s v=""/>
    <m/>
    <m/>
    <m/>
    <m/>
    <m/>
    <m/>
    <m/>
    <d v="1899-12-30T00:00:00"/>
    <d v="1899-12-30T00:00:00"/>
    <d v="1899-12-30T00:00:00"/>
    <x v="0"/>
    <d v="1899-12-30T00:00:00"/>
    <m/>
    <x v="0"/>
    <s v="Stephen Strenn"/>
    <s v="K00100326"/>
    <s v="FS"/>
    <x v="0"/>
    <x v="130"/>
    <x v="40"/>
    <s v="TBA"/>
    <s v="TBA"/>
    <x v="0"/>
    <n v="0"/>
    <n v="8"/>
    <d v="1899-12-30T00:00:00"/>
    <s v="C"/>
    <s v="Session Status Unknown"/>
    <s v="Closed"/>
  </r>
  <r>
    <n v="202430"/>
    <n v="44615"/>
    <s v="MATH 130"/>
    <x v="18"/>
    <s v="Calculus-Biol Social Sci&amp;Bus I"/>
    <n v="5"/>
    <d v="2023-12-12T00:00:00"/>
    <d v="2023-12-12T00:00:00"/>
    <x v="3"/>
    <x v="0"/>
    <s v="T"/>
    <m/>
    <s v="T"/>
    <m/>
    <m/>
    <m/>
    <m/>
    <m/>
    <d v="1899-12-30T00:00:00"/>
    <d v="1899-12-30T00:00:00"/>
    <d v="1899-12-30T00:00:00"/>
    <x v="0"/>
    <d v="1899-12-30T00:00:00"/>
    <m/>
    <x v="4"/>
    <s v="Lee Chang"/>
    <s v="K00366127"/>
    <s v="FS"/>
    <x v="0"/>
    <x v="130"/>
    <x v="40"/>
    <s v="TBA"/>
    <s v="TBA"/>
    <x v="0"/>
    <n v="33"/>
    <n v="20"/>
    <d v="1899-12-30T00:00:00"/>
    <s v="CW"/>
    <s v="Hybrid"/>
    <s v="Open"/>
  </r>
  <r>
    <n v="202430"/>
    <n v="41307"/>
    <s v="SLFO NC016"/>
    <x v="5"/>
    <s v="Body/Mind Aware:FOA"/>
    <n v="0"/>
    <d v="2023-08-28T00:00:00"/>
    <d v="2023-10-21T00:00:00"/>
    <x v="6"/>
    <x v="0"/>
    <s v="F"/>
    <m/>
    <m/>
    <m/>
    <m/>
    <s v="F"/>
    <m/>
    <m/>
    <d v="1899-12-30T01:15:00"/>
    <d v="1899-12-30T00:39:37"/>
    <s v="13:30"/>
    <x v="1"/>
    <s v="14:45"/>
    <n v="1445"/>
    <x v="3"/>
    <s v="Susan Gomez"/>
    <s v="K00275365"/>
    <n v="9"/>
    <x v="1"/>
    <x v="131"/>
    <x v="41"/>
    <s v="OAKCOT"/>
    <s v="OAKCOTMTG ROOM"/>
    <x v="0"/>
    <n v="55"/>
    <n v="32"/>
    <d v="1900-01-06T16:05:38"/>
    <s v="C"/>
    <s v="Day"/>
    <s v="Open"/>
  </r>
  <r>
    <n v="202430"/>
    <n v="41308"/>
    <s v="SLFO NC016"/>
    <x v="5"/>
    <s v="Body/Mind Aware:FOA"/>
    <n v="0"/>
    <d v="2023-10-23T00:00:00"/>
    <d v="2023-12-16T00:00:00"/>
    <x v="6"/>
    <x v="0"/>
    <s v="F"/>
    <m/>
    <m/>
    <m/>
    <m/>
    <s v="F"/>
    <m/>
    <m/>
    <d v="1899-12-30T01:15:00"/>
    <d v="1899-12-30T00:39:37"/>
    <s v="13:30"/>
    <x v="1"/>
    <s v="14:45"/>
    <n v="1445"/>
    <x v="3"/>
    <s v="Susan Gomez"/>
    <s v="K00275365"/>
    <n v="11"/>
    <x v="1"/>
    <x v="131"/>
    <x v="41"/>
    <s v="OAKCOT"/>
    <s v="OAKCOTMTG ROOM"/>
    <x v="0"/>
    <n v="55"/>
    <n v="34"/>
    <d v="1900-01-07T03:36:00"/>
    <s v="C"/>
    <s v="Day"/>
    <s v="Open"/>
  </r>
  <r>
    <n v="202430"/>
    <n v="41355"/>
    <s v="SLFO NC047"/>
    <x v="5"/>
    <s v="World of Interest: FOA"/>
    <n v="0"/>
    <d v="2023-08-28T00:00:00"/>
    <d v="2023-10-21T00:00:00"/>
    <x v="6"/>
    <x v="0"/>
    <s v="R"/>
    <m/>
    <m/>
    <m/>
    <s v="R"/>
    <m/>
    <m/>
    <m/>
    <d v="1899-12-30T01:15:00"/>
    <d v="1899-12-30T00:39:37"/>
    <s v="13:30"/>
    <x v="1"/>
    <s v="14:45"/>
    <n v="1445"/>
    <x v="3"/>
    <s v="Ranell Hansen"/>
    <s v="K00182739"/>
    <n v="9"/>
    <x v="1"/>
    <x v="131"/>
    <x v="41"/>
    <s v="OAKCOT"/>
    <s v="OAKCOTMTG ROOM"/>
    <x v="0"/>
    <n v="55"/>
    <n v="35"/>
    <d v="1900-01-07T09:21:10"/>
    <s v="C"/>
    <s v="Day"/>
    <s v="Open"/>
  </r>
  <r>
    <n v="202430"/>
    <n v="41356"/>
    <s v="SLFO NC047"/>
    <x v="5"/>
    <s v="World of Interest: FOA"/>
    <n v="0"/>
    <d v="2023-10-23T00:00:00"/>
    <d v="2023-12-16T00:00:00"/>
    <x v="6"/>
    <x v="0"/>
    <s v="R"/>
    <m/>
    <m/>
    <m/>
    <s v="R"/>
    <m/>
    <m/>
    <m/>
    <d v="1899-12-30T01:15:00"/>
    <d v="1899-12-30T00:39:37"/>
    <s v="13:30"/>
    <x v="1"/>
    <s v="14:45"/>
    <n v="1445"/>
    <x v="3"/>
    <s v="Ranell Hansen"/>
    <s v="K00182739"/>
    <n v="11"/>
    <x v="1"/>
    <x v="131"/>
    <x v="41"/>
    <s v="OAKCOT"/>
    <s v="OAKCOTMTG ROOM"/>
    <x v="0"/>
    <n v="55"/>
    <n v="28"/>
    <d v="1900-01-05T17:04:56"/>
    <s v="C"/>
    <s v="Day"/>
    <s v="Open"/>
  </r>
  <r>
    <n v="202430"/>
    <n v="41410"/>
    <s v="CRMO NC061"/>
    <x v="5"/>
    <s v="Music of Our Lives/Times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0:00"/>
    <x v="26"/>
    <s v="11:15"/>
    <n v="1115"/>
    <x v="3"/>
    <s v="Susan Gomez"/>
    <s v="K00275365"/>
    <n v="9"/>
    <x v="1"/>
    <x v="131"/>
    <x v="41"/>
    <s v="OAKCOT"/>
    <s v="OAKCOTMTG ROOM"/>
    <x v="0"/>
    <n v="55"/>
    <n v="37"/>
    <d v="1900-01-07T20:51:31"/>
    <s v="C"/>
    <s v="Day"/>
    <s v="Open"/>
  </r>
  <r>
    <n v="202430"/>
    <n v="41411"/>
    <s v="CRMO NC061"/>
    <x v="5"/>
    <s v="Music of Our Lives/Times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0:00"/>
    <x v="26"/>
    <s v="11:15"/>
    <n v="1115"/>
    <x v="3"/>
    <s v="Susan Gomez"/>
    <s v="K00275365"/>
    <n v="11"/>
    <x v="1"/>
    <x v="131"/>
    <x v="41"/>
    <s v="OAKCOT"/>
    <s v="OAKCOTMTG ROOM"/>
    <x v="0"/>
    <n v="55"/>
    <n v="37"/>
    <d v="1900-01-07T20:51:31"/>
    <s v="C"/>
    <s v="Day"/>
    <s v="Open"/>
  </r>
  <r>
    <n v="202430"/>
    <n v="42109"/>
    <s v="SLFO NC082"/>
    <x v="5"/>
    <s v="Travels and Explorations: FOA"/>
    <n v="0"/>
    <d v="2023-08-28T00:00:00"/>
    <d v="2023-10-21T00:00:00"/>
    <x v="6"/>
    <x v="0"/>
    <s v="M"/>
    <s v="M"/>
    <m/>
    <m/>
    <m/>
    <m/>
    <m/>
    <m/>
    <d v="1899-12-30T01:15:00"/>
    <d v="1899-12-30T00:39:37"/>
    <s v="14:30"/>
    <x v="49"/>
    <s v="15:45"/>
    <n v="1545"/>
    <x v="3"/>
    <s v="Patricia Volner"/>
    <s v="K00161082"/>
    <n v="9"/>
    <x v="1"/>
    <x v="131"/>
    <x v="41"/>
    <s v="OAKCOT"/>
    <s v="OAKCOTMTG ROOM"/>
    <x v="0"/>
    <n v="40"/>
    <n v="40"/>
    <d v="1900-01-08T14:07:03"/>
    <s v="C"/>
    <s v="Day"/>
    <s v="Closed"/>
  </r>
  <r>
    <n v="202430"/>
    <n v="42110"/>
    <s v="SLFO NC082"/>
    <x v="5"/>
    <s v="Travels and Explorations: FOA"/>
    <n v="0"/>
    <d v="2023-10-23T00:00:00"/>
    <d v="2023-12-16T00:00:00"/>
    <x v="6"/>
    <x v="0"/>
    <s v="M"/>
    <s v="M"/>
    <m/>
    <m/>
    <m/>
    <m/>
    <m/>
    <m/>
    <d v="1899-12-30T01:15:00"/>
    <d v="1899-12-30T00:39:37"/>
    <s v="14:30"/>
    <x v="49"/>
    <s v="15:45"/>
    <n v="1545"/>
    <x v="3"/>
    <s v="Patricia Volner"/>
    <s v="K00161082"/>
    <n v="11"/>
    <x v="1"/>
    <x v="131"/>
    <x v="41"/>
    <s v="OAKCOT"/>
    <s v="OAKCOTMTG ROOM"/>
    <x v="0"/>
    <n v="55"/>
    <n v="38"/>
    <d v="1900-01-08T02:36:42"/>
    <s v="C"/>
    <s v="Day"/>
    <s v="Open"/>
  </r>
  <r>
    <n v="202430"/>
    <n v="43522"/>
    <s v="SLFO NC016"/>
    <x v="5"/>
    <s v="Body/Mind Aware:FOA"/>
    <n v="0"/>
    <d v="2023-08-28T00:00:00"/>
    <d v="2023-10-21T00:00:00"/>
    <x v="6"/>
    <x v="0"/>
    <s v="M"/>
    <s v="M"/>
    <m/>
    <m/>
    <m/>
    <m/>
    <m/>
    <m/>
    <d v="1899-12-30T01:15:00"/>
    <d v="1899-12-30T00:39:37"/>
    <s v="13:00"/>
    <x v="22"/>
    <s v="14:15"/>
    <n v="1415"/>
    <x v="3"/>
    <s v="Patricia Volner"/>
    <s v="K00161082"/>
    <n v="9"/>
    <x v="1"/>
    <x v="131"/>
    <x v="41"/>
    <s v="OAKCOT"/>
    <s v="OAKCOTMTG ROOM"/>
    <x v="0"/>
    <n v="50"/>
    <n v="40"/>
    <d v="1900-01-08T14:07:03"/>
    <s v="C"/>
    <s v="Day"/>
    <s v="Open"/>
  </r>
  <r>
    <n v="202430"/>
    <n v="43523"/>
    <s v="SLFO NC016"/>
    <x v="5"/>
    <s v="Body/Mind Aware:FOA"/>
    <n v="0"/>
    <d v="2023-10-23T00:00:00"/>
    <d v="2023-12-16T00:00:00"/>
    <x v="6"/>
    <x v="0"/>
    <s v="M"/>
    <s v="M"/>
    <m/>
    <m/>
    <m/>
    <m/>
    <m/>
    <m/>
    <d v="1899-12-30T01:15:00"/>
    <d v="1899-12-30T00:39:37"/>
    <s v="13:00"/>
    <x v="22"/>
    <s v="14:15"/>
    <n v="1415"/>
    <x v="3"/>
    <s v="Patricia Volner"/>
    <s v="K00161082"/>
    <n v="11"/>
    <x v="1"/>
    <x v="131"/>
    <x v="41"/>
    <s v="OAKCOT"/>
    <s v="OAKCOTMTG ROOM"/>
    <x v="0"/>
    <n v="50"/>
    <n v="37"/>
    <d v="1900-01-07T20:51:31"/>
    <s v="C"/>
    <s v="Day"/>
    <s v="Open"/>
  </r>
  <r>
    <n v="202430"/>
    <n v="44095"/>
    <s v="CRMO NC061"/>
    <x v="5"/>
    <s v="Music of Our Lives/Times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4:00"/>
    <x v="7"/>
    <s v="15:15"/>
    <n v="1515"/>
    <x v="3"/>
    <s v="Luis Sanchez"/>
    <s v="K00205531"/>
    <n v="9"/>
    <x v="1"/>
    <x v="131"/>
    <x v="41"/>
    <s v="OAKCOT"/>
    <s v="OAKCOTMTG ROOM"/>
    <x v="0"/>
    <n v="55"/>
    <n v="35"/>
    <d v="1900-01-07T09:21:10"/>
    <s v="C"/>
    <s v="Day"/>
    <s v="Open"/>
  </r>
  <r>
    <n v="202430"/>
    <n v="44096"/>
    <s v="CRMO NC061"/>
    <x v="5"/>
    <s v="Music of Our Lives/Times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4:00"/>
    <x v="7"/>
    <s v="15:15"/>
    <n v="1515"/>
    <x v="3"/>
    <s v="Luis Sanchez"/>
    <s v="K00205531"/>
    <n v="11"/>
    <x v="1"/>
    <x v="131"/>
    <x v="41"/>
    <s v="OAKCOT"/>
    <s v="OAKCOTMTG ROOM"/>
    <x v="0"/>
    <n v="55"/>
    <n v="27"/>
    <d v="1900-01-05T11:19:46"/>
    <s v="C"/>
    <s v="Day"/>
    <s v="Open"/>
  </r>
  <r>
    <n v="202430"/>
    <n v="44284"/>
    <s v="CRAO NC585"/>
    <x v="9"/>
    <s v="Art Exp./Conversations: FOA"/>
    <n v="0"/>
    <d v="2023-08-28T00:00:00"/>
    <d v="2023-10-21T00:00:00"/>
    <x v="6"/>
    <x v="0"/>
    <s v="F"/>
    <m/>
    <m/>
    <m/>
    <m/>
    <s v="F"/>
    <m/>
    <m/>
    <d v="1899-12-30T01:15:00"/>
    <d v="1899-12-30T00:39:37"/>
    <s v="10:30"/>
    <x v="8"/>
    <s v="11:45"/>
    <n v="1145"/>
    <x v="0"/>
    <s v="Ranell Hansen"/>
    <s v="K00182739"/>
    <n v="9"/>
    <x v="1"/>
    <x v="131"/>
    <x v="41"/>
    <s v="OAKCOT"/>
    <s v="OAKCOTMTG ROOM"/>
    <x v="0"/>
    <n v="55"/>
    <n v="37"/>
    <d v="1900-01-07T20:51:31"/>
    <s v="C"/>
    <s v="Day"/>
    <s v="Open"/>
  </r>
  <r>
    <n v="202430"/>
    <n v="44285"/>
    <s v="CRAO NC585"/>
    <x v="9"/>
    <s v="Art Exp./Conversations: FOA"/>
    <n v="0"/>
    <d v="2023-10-23T00:00:00"/>
    <d v="2023-12-16T00:00:00"/>
    <x v="6"/>
    <x v="0"/>
    <s v="F"/>
    <m/>
    <m/>
    <m/>
    <m/>
    <s v="F"/>
    <m/>
    <m/>
    <d v="1899-12-30T01:15:00"/>
    <d v="1899-12-30T00:39:37"/>
    <s v="10:30"/>
    <x v="8"/>
    <s v="11:45"/>
    <n v="1145"/>
    <x v="3"/>
    <s v="Ranell Hansen"/>
    <s v="K00182739"/>
    <n v="11"/>
    <x v="1"/>
    <x v="131"/>
    <x v="41"/>
    <s v="OAKCOT"/>
    <s v="OAKCOTMTG ROOM"/>
    <x v="0"/>
    <n v="55"/>
    <n v="28"/>
    <d v="1900-01-05T17:04:56"/>
    <s v="C"/>
    <s v="Day"/>
    <s v="Open"/>
  </r>
  <r>
    <n v="202430"/>
    <n v="41589"/>
    <s v="CRAO NC142"/>
    <x v="25"/>
    <s v="Watercolor/Great Outdoors:FOA"/>
    <n v="0"/>
    <d v="2023-08-28T00:00:00"/>
    <d v="2023-10-21T00:00:00"/>
    <x v="6"/>
    <x v="0"/>
    <s v="R"/>
    <m/>
    <m/>
    <m/>
    <s v="R"/>
    <m/>
    <m/>
    <m/>
    <d v="1899-12-30T00:50:00"/>
    <d v="1899-12-30T00:26:24"/>
    <s v="9:00"/>
    <x v="25"/>
    <s v="9:50"/>
    <n v="950"/>
    <x v="0"/>
    <s v="Tom Henderson"/>
    <s v="K00134277"/>
    <n v="9"/>
    <x v="3"/>
    <x v="132"/>
    <x v="42"/>
    <s v="OAKPK"/>
    <s v="OAKPK"/>
    <x v="4"/>
    <n v="40"/>
    <n v="28"/>
    <d v="1900-01-03T11:23:17"/>
    <s v="C"/>
    <s v="Day"/>
    <s v="Open"/>
  </r>
  <r>
    <n v="202430"/>
    <n v="41590"/>
    <s v="CRAO NC142"/>
    <x v="25"/>
    <s v="Watercolor/Great Outdoors:FOA"/>
    <n v="0"/>
    <d v="2023-10-23T00:00:00"/>
    <d v="2023-12-16T00:00:00"/>
    <x v="6"/>
    <x v="0"/>
    <s v="R"/>
    <m/>
    <m/>
    <m/>
    <s v="R"/>
    <m/>
    <m/>
    <m/>
    <d v="1899-12-30T01:05:00"/>
    <d v="1899-12-30T00:34:20"/>
    <s v="9:00"/>
    <x v="25"/>
    <s v="10:05"/>
    <n v="1005"/>
    <x v="3"/>
    <s v="Tom Henderson"/>
    <s v="K00134277"/>
    <n v="11"/>
    <x v="3"/>
    <x v="132"/>
    <x v="42"/>
    <s v="OAKPK"/>
    <s v="OAKPK"/>
    <x v="4"/>
    <n v="40"/>
    <n v="26"/>
    <d v="1900-01-04T09:37:58"/>
    <s v="C"/>
    <s v="Day"/>
    <s v="Open"/>
  </r>
  <r>
    <n v="202430"/>
    <n v="30151"/>
    <s v="ID 100"/>
    <x v="98"/>
    <s v="Intro to Interior Design"/>
    <n v="1"/>
    <d v="2023-08-28T00:00:00"/>
    <d v="2023-12-16T00:00:00"/>
    <x v="0"/>
    <x v="0"/>
    <s v="W"/>
    <m/>
    <m/>
    <s v="W"/>
    <m/>
    <m/>
    <m/>
    <m/>
    <d v="1899-12-30T01:00:00"/>
    <d v="1899-12-30T01:00:47"/>
    <s v="17:15"/>
    <x v="79"/>
    <s v="18:15"/>
    <n v="1815"/>
    <x v="0"/>
    <s v="Jennifer Loffer"/>
    <s v="K00303849"/>
    <s v="AD"/>
    <x v="0"/>
    <x v="133"/>
    <x v="43"/>
    <s v="OE"/>
    <s v="OE12"/>
    <x v="3"/>
    <n v="25"/>
    <n v="19"/>
    <d v="1900-01-12T09:41:45"/>
    <s v="C"/>
    <s v="Day"/>
    <s v="Open"/>
  </r>
  <r>
    <n v="202430"/>
    <n v="36515"/>
    <s v="ID 100L"/>
    <x v="98"/>
    <s v="ID Lab"/>
    <n v="1"/>
    <d v="2023-08-28T00:00:00"/>
    <d v="2023-12-16T00:00:00"/>
    <x v="0"/>
    <x v="0"/>
    <s v="W"/>
    <m/>
    <m/>
    <s v="W"/>
    <m/>
    <m/>
    <m/>
    <m/>
    <d v="1899-12-30T03:05:00"/>
    <d v="1899-12-30T03:07:24"/>
    <s v="18:30"/>
    <x v="66"/>
    <s v="21:35"/>
    <n v="2135"/>
    <x v="1"/>
    <s v="Jennifer Loffer"/>
    <s v="K00303849"/>
    <s v="AD"/>
    <x v="0"/>
    <x v="133"/>
    <x v="43"/>
    <s v="OE"/>
    <s v="OE12"/>
    <x v="3"/>
    <n v="25"/>
    <n v="19"/>
    <d v="1900-02-09T07:53:43"/>
    <s v="C"/>
    <s v="Day"/>
    <s v="Open"/>
  </r>
  <r>
    <n v="202430"/>
    <n v="36952"/>
    <s v="DRFT 101"/>
    <x v="96"/>
    <s v="Basic Drafting"/>
    <n v="3"/>
    <d v="2023-08-28T00:00:00"/>
    <d v="2023-12-16T00:00:00"/>
    <x v="0"/>
    <x v="0"/>
    <s v="M"/>
    <s v="M"/>
    <m/>
    <m/>
    <m/>
    <m/>
    <m/>
    <m/>
    <d v="1899-12-30T02:15:00"/>
    <d v="1899-12-30T02:16:45"/>
    <s v="17:30"/>
    <x v="14"/>
    <s v="19:45"/>
    <n v="1945"/>
    <x v="0"/>
    <s v="Armando Arias del Cid"/>
    <s v="K00101076"/>
    <s v="FS"/>
    <x v="0"/>
    <x v="133"/>
    <x v="43"/>
    <s v="OE"/>
    <s v="OE12"/>
    <x v="3"/>
    <n v="25"/>
    <n v="13"/>
    <d v="1900-01-19T15:14:32"/>
    <s v="C"/>
    <s v="Evening"/>
    <s v="Open"/>
  </r>
  <r>
    <n v="202430"/>
    <n v="36952"/>
    <s v="DRFT 101"/>
    <x v="96"/>
    <s v="Basic Drafting"/>
    <n v="3"/>
    <d v="2023-08-28T00:00:00"/>
    <d v="2023-12-16T00:00:00"/>
    <x v="0"/>
    <x v="0"/>
    <s v="M"/>
    <s v="M"/>
    <m/>
    <m/>
    <m/>
    <m/>
    <m/>
    <m/>
    <d v="1899-12-30T01:10:00"/>
    <d v="1899-12-30T01:10:55"/>
    <s v="19:55"/>
    <x v="80"/>
    <s v="21:05"/>
    <n v="2105"/>
    <x v="0"/>
    <s v="Armando Arias del Cid"/>
    <s v="K00101076"/>
    <s v="FS"/>
    <x v="0"/>
    <x v="133"/>
    <x v="43"/>
    <s v="OE"/>
    <s v="OE12"/>
    <x v="3"/>
    <n v="25"/>
    <n v="13"/>
    <d v="1900-01-09T16:47:32"/>
    <s v="C"/>
    <s v="Evening"/>
    <s v="Open"/>
  </r>
  <r>
    <n v="202430"/>
    <n v="37889"/>
    <s v="DRFT 130"/>
    <x v="96"/>
    <s v="Computer-Asst Draft/Design I"/>
    <n v="5"/>
    <d v="2023-08-28T00:00:00"/>
    <d v="2023-12-16T00:00:00"/>
    <x v="0"/>
    <x v="0"/>
    <s v="MW"/>
    <s v="M"/>
    <m/>
    <s v="W"/>
    <m/>
    <m/>
    <m/>
    <m/>
    <d v="1899-12-30T02:00:00"/>
    <d v="1899-12-30T04:03:07"/>
    <s v="9:00"/>
    <x v="25"/>
    <s v="11:00"/>
    <n v="1100"/>
    <x v="0"/>
    <s v="Armando Arias del Cid"/>
    <s v="K00101076"/>
    <s v="FS"/>
    <x v="0"/>
    <x v="133"/>
    <x v="43"/>
    <s v="OE"/>
    <s v="OE12"/>
    <x v="3"/>
    <n v="25"/>
    <n v="15"/>
    <d v="1900-02-10T07:52:53"/>
    <s v="C"/>
    <s v="Day"/>
    <s v="Open"/>
  </r>
  <r>
    <n v="202430"/>
    <n v="37889"/>
    <s v="DRFT 130"/>
    <x v="96"/>
    <s v="Computer-Asst Draft/Design I"/>
    <n v="5"/>
    <d v="2023-08-28T00:00:00"/>
    <d v="2023-12-16T00:00:00"/>
    <x v="0"/>
    <x v="0"/>
    <s v="MW"/>
    <s v="M"/>
    <m/>
    <s v="W"/>
    <m/>
    <m/>
    <m/>
    <m/>
    <d v="1899-12-30T01:25:00"/>
    <d v="1899-12-30T02:52:12"/>
    <s v="11:05"/>
    <x v="48"/>
    <s v="12:30"/>
    <n v="1230"/>
    <x v="0"/>
    <s v="Armando Arias del Cid"/>
    <s v="K00101076"/>
    <s v="FS"/>
    <x v="0"/>
    <x v="133"/>
    <x v="43"/>
    <s v="OE"/>
    <s v="OE12"/>
    <x v="3"/>
    <n v="25"/>
    <n v="15"/>
    <d v="1900-01-28T23:34:57"/>
    <s v="C"/>
    <s v="Day"/>
    <s v="Open"/>
  </r>
  <r>
    <n v="202430"/>
    <n v="43425"/>
    <s v="DRFT 290"/>
    <x v="96"/>
    <s v="Work Experience In Drafting"/>
    <n v="1"/>
    <d v="2023-08-28T00:00:00"/>
    <d v="2023-12-16T00:00:00"/>
    <x v="0"/>
    <x v="0"/>
    <s v="M"/>
    <s v="M"/>
    <m/>
    <m/>
    <m/>
    <m/>
    <m/>
    <m/>
    <d v="1899-12-30T00:55:00"/>
    <d v="1899-12-30T00:55:43"/>
    <s v="16:30"/>
    <x v="74"/>
    <s v="17:25"/>
    <n v="1725"/>
    <x v="2"/>
    <s v="Armando Arias del Cid"/>
    <s v="K00101076"/>
    <s v="NP"/>
    <x v="0"/>
    <x v="133"/>
    <x v="43"/>
    <s v="OE"/>
    <s v="OE12"/>
    <x v="3"/>
    <n v="1"/>
    <n v="1"/>
    <d v="1899-12-30T15:31:13"/>
    <s v="C"/>
    <s v="Session Status Unknown"/>
    <s v="Closed"/>
  </r>
  <r>
    <n v="202430"/>
    <n v="30138"/>
    <s v="DRFT 101"/>
    <x v="96"/>
    <s v="Basic Drafting"/>
    <n v="3"/>
    <d v="2023-08-28T00:00:00"/>
    <d v="2023-12-16T00:00:00"/>
    <x v="0"/>
    <x v="0"/>
    <s v="R"/>
    <m/>
    <m/>
    <m/>
    <s v="R"/>
    <m/>
    <m/>
    <m/>
    <d v="1899-12-30T02:15:00"/>
    <d v="1899-12-30T02:16:45"/>
    <s v="9:00"/>
    <x v="25"/>
    <s v="11:15"/>
    <n v="1115"/>
    <x v="0"/>
    <s v="Armando Arias del Cid"/>
    <s v="K00101076"/>
    <s v="FS"/>
    <x v="0"/>
    <x v="134"/>
    <x v="43"/>
    <s v="OE"/>
    <s v="OE16"/>
    <x v="3"/>
    <n v="25"/>
    <n v="15"/>
    <d v="1900-01-22T19:26:00"/>
    <s v="C"/>
    <s v="Day"/>
    <s v="Open"/>
  </r>
  <r>
    <n v="202430"/>
    <n v="30138"/>
    <s v="DRFT 101"/>
    <x v="96"/>
    <s v="Basic Drafting"/>
    <n v="3"/>
    <d v="2023-08-28T00:00:00"/>
    <d v="2023-12-16T00:00:00"/>
    <x v="0"/>
    <x v="0"/>
    <s v="R"/>
    <m/>
    <m/>
    <m/>
    <s v="R"/>
    <m/>
    <m/>
    <m/>
    <d v="1899-12-30T01:15:00"/>
    <d v="1899-12-30T01:15:58"/>
    <s v="11:25"/>
    <x v="81"/>
    <s v="12:40"/>
    <n v="1240"/>
    <x v="0"/>
    <s v="Armando Arias del Cid"/>
    <s v="K00101076"/>
    <s v="FS"/>
    <x v="0"/>
    <x v="134"/>
    <x v="43"/>
    <s v="OE"/>
    <s v="OE16"/>
    <x v="3"/>
    <n v="25"/>
    <n v="15"/>
    <d v="1900-01-12T05:27:46"/>
    <s v="C"/>
    <s v="Day"/>
    <s v="Open"/>
  </r>
  <r>
    <n v="202430"/>
    <n v="30139"/>
    <s v="DRFT 120"/>
    <x v="99"/>
    <s v="Architectural Drafting I"/>
    <n v="3"/>
    <d v="2023-08-28T00:00:00"/>
    <d v="2023-12-16T00:00:00"/>
    <x v="0"/>
    <x v="0"/>
    <s v="T"/>
    <m/>
    <s v="T"/>
    <m/>
    <m/>
    <m/>
    <m/>
    <m/>
    <d v="1899-12-30T02:10:00"/>
    <d v="1899-12-30T02:11:41"/>
    <s v="9:00"/>
    <x v="25"/>
    <s v="11:10"/>
    <n v="1110"/>
    <x v="0"/>
    <s v="Armando Arias del Cid"/>
    <s v="K00101076"/>
    <s v="FS"/>
    <x v="0"/>
    <x v="134"/>
    <x v="43"/>
    <s v="OE"/>
    <s v="OE16"/>
    <x v="3"/>
    <n v="22"/>
    <n v="19"/>
    <d v="1900-01-28T01:00:27"/>
    <s v="C"/>
    <s v="Day"/>
    <s v="Open"/>
  </r>
  <r>
    <n v="202430"/>
    <n v="30139"/>
    <s v="DRFT 120"/>
    <x v="99"/>
    <s v="Architectural Drafting I"/>
    <n v="3"/>
    <d v="2023-08-28T00:00:00"/>
    <d v="2023-12-16T00:00:00"/>
    <x v="0"/>
    <x v="0"/>
    <s v="T"/>
    <m/>
    <s v="T"/>
    <m/>
    <m/>
    <m/>
    <m/>
    <m/>
    <d v="1899-12-30T01:30:00"/>
    <d v="1899-12-30T01:31:10"/>
    <s v="11:15"/>
    <x v="55"/>
    <s v="12:45"/>
    <n v="1245"/>
    <x v="0"/>
    <s v="Armando Arias del Cid"/>
    <s v="K00101076"/>
    <s v="FS"/>
    <x v="0"/>
    <x v="134"/>
    <x v="43"/>
    <s v="OE"/>
    <s v="OE16"/>
    <x v="3"/>
    <n v="22"/>
    <n v="19"/>
    <d v="1900-01-19T02:32:37"/>
    <s v="C"/>
    <s v="Day"/>
    <s v="Open"/>
  </r>
  <r>
    <n v="202430"/>
    <n v="30141"/>
    <s v="DRFT 121"/>
    <x v="99"/>
    <s v="Architectural Drafting II"/>
    <n v="3"/>
    <d v="2023-08-28T00:00:00"/>
    <d v="2023-12-16T00:00:00"/>
    <x v="0"/>
    <x v="1"/>
    <s v="T"/>
    <m/>
    <s v="T"/>
    <m/>
    <m/>
    <m/>
    <m/>
    <m/>
    <d v="1899-12-30T02:15:00"/>
    <d v="1899-12-30T02:16:45"/>
    <s v="9:00"/>
    <x v="25"/>
    <s v="11:15"/>
    <n v="1115"/>
    <x v="0"/>
    <s v="Armando Arias del Cid"/>
    <s v="K00101076"/>
    <s v="NP"/>
    <x v="0"/>
    <x v="134"/>
    <x v="43"/>
    <s v="OE"/>
    <s v="OE16"/>
    <x v="3"/>
    <n v="3"/>
    <n v="1"/>
    <d v="1899-12-31T14:05:44"/>
    <s v="C"/>
    <s v="Day"/>
    <s v="Open"/>
  </r>
  <r>
    <n v="202430"/>
    <n v="30141"/>
    <s v="DRFT 121"/>
    <x v="99"/>
    <s v="Architectural Drafting II"/>
    <n v="3"/>
    <d v="2023-08-28T00:00:00"/>
    <d v="2023-12-16T00:00:00"/>
    <x v="0"/>
    <x v="0"/>
    <s v="T"/>
    <m/>
    <s v="T"/>
    <m/>
    <m/>
    <m/>
    <m/>
    <m/>
    <d v="1899-12-30T01:25:00"/>
    <d v="1899-12-30T01:26:06"/>
    <s v="11:25"/>
    <x v="81"/>
    <s v="12:50"/>
    <n v="1250"/>
    <x v="0"/>
    <s v="Armando Arias del Cid"/>
    <s v="K00101076"/>
    <s v="NP"/>
    <x v="0"/>
    <x v="134"/>
    <x v="43"/>
    <s v="OE"/>
    <s v="OE16"/>
    <x v="3"/>
    <n v="3"/>
    <n v="1"/>
    <d v="1899-12-30T23:59:10"/>
    <s v="C"/>
    <s v="Day"/>
    <s v="Open"/>
  </r>
  <r>
    <n v="202430"/>
    <n v="30143"/>
    <s v="DRFT 124"/>
    <x v="99"/>
    <s v="Architectural Rendering I"/>
    <n v="3"/>
    <d v="2023-08-28T00:00:00"/>
    <d v="2023-12-16T00:00:00"/>
    <x v="0"/>
    <x v="0"/>
    <s v="W"/>
    <m/>
    <m/>
    <s v="W"/>
    <m/>
    <m/>
    <m/>
    <m/>
    <d v="1899-12-30T02:15:00"/>
    <d v="1899-12-30T02:16:45"/>
    <s v="17:30"/>
    <x v="14"/>
    <s v="19:45"/>
    <n v="1945"/>
    <x v="1"/>
    <s v="Rebecca Wiscombe"/>
    <s v="K00344891"/>
    <s v="AD"/>
    <x v="0"/>
    <x v="134"/>
    <x v="43"/>
    <s v="OE"/>
    <s v="OE16"/>
    <x v="3"/>
    <n v="23"/>
    <n v="20"/>
    <d v="1900-01-30T17:54:39"/>
    <s v="C"/>
    <s v="Evening"/>
    <s v="Open"/>
  </r>
  <r>
    <n v="202430"/>
    <n v="30143"/>
    <s v="DRFT 124"/>
    <x v="99"/>
    <s v="Architectural Rendering I"/>
    <n v="3"/>
    <d v="2023-08-28T00:00:00"/>
    <d v="2023-12-16T00:00:00"/>
    <x v="0"/>
    <x v="0"/>
    <s v="W"/>
    <m/>
    <m/>
    <s v="W"/>
    <m/>
    <m/>
    <m/>
    <m/>
    <d v="1899-12-30T01:45:00"/>
    <d v="1899-12-30T01:46:22"/>
    <s v="19:50"/>
    <x v="82"/>
    <s v="21:35"/>
    <n v="2135"/>
    <x v="1"/>
    <s v="Rebecca Wiscombe"/>
    <s v="K00344891"/>
    <s v="AD"/>
    <x v="0"/>
    <x v="134"/>
    <x v="43"/>
    <s v="OE"/>
    <s v="OE16"/>
    <x v="3"/>
    <n v="23"/>
    <n v="20"/>
    <d v="1900-01-23T16:35:51"/>
    <s v="C"/>
    <s v="Evening"/>
    <s v="Open"/>
  </r>
  <r>
    <n v="202430"/>
    <n v="30144"/>
    <s v="DRFT 125"/>
    <x v="99"/>
    <s v="Architectural Rendering II"/>
    <n v="3"/>
    <d v="2023-08-28T00:00:00"/>
    <d v="2023-12-16T00:00:00"/>
    <x v="0"/>
    <x v="1"/>
    <s v="W"/>
    <m/>
    <m/>
    <s v="W"/>
    <m/>
    <m/>
    <m/>
    <m/>
    <d v="1899-12-30T02:15:00"/>
    <d v="1899-12-30T02:16:45"/>
    <s v="17:30"/>
    <x v="14"/>
    <s v="19:45"/>
    <n v="1945"/>
    <x v="1"/>
    <s v="Rebecca Wiscombe"/>
    <s v="K00344891"/>
    <s v="NP"/>
    <x v="0"/>
    <x v="134"/>
    <x v="43"/>
    <s v="OE"/>
    <s v="OE16"/>
    <x v="3"/>
    <n v="2"/>
    <n v="2"/>
    <d v="1900-01-02T04:11:28"/>
    <s v="C"/>
    <s v="Day"/>
    <s v="Closed"/>
  </r>
  <r>
    <n v="202430"/>
    <n v="30144"/>
    <s v="DRFT 125"/>
    <x v="99"/>
    <s v="Architectural Rendering II"/>
    <n v="3"/>
    <d v="2023-08-28T00:00:00"/>
    <d v="2023-12-16T00:00:00"/>
    <x v="0"/>
    <x v="1"/>
    <s v="W"/>
    <m/>
    <m/>
    <s v="W"/>
    <m/>
    <m/>
    <m/>
    <m/>
    <d v="1899-12-30T01:45:00"/>
    <d v="1899-12-30T01:46:22"/>
    <s v="19:50"/>
    <x v="82"/>
    <s v="21:35"/>
    <n v="2135"/>
    <x v="1"/>
    <s v="Rebecca Wiscombe"/>
    <s v="K00344891"/>
    <s v="NP"/>
    <x v="0"/>
    <x v="134"/>
    <x v="43"/>
    <s v="OE"/>
    <s v="OE16"/>
    <x v="3"/>
    <n v="2"/>
    <n v="2"/>
    <d v="1900-01-01T11:15:35"/>
    <s v="C"/>
    <s v="Day"/>
    <s v="Closed"/>
  </r>
  <r>
    <n v="202430"/>
    <n v="30153"/>
    <s v="ID 104"/>
    <x v="98"/>
    <s v="Materials And Installations"/>
    <n v="3"/>
    <d v="2023-08-28T00:00:00"/>
    <d v="2023-12-16T00:00:00"/>
    <x v="0"/>
    <x v="0"/>
    <s v="R"/>
    <m/>
    <m/>
    <m/>
    <s v="R"/>
    <m/>
    <m/>
    <m/>
    <d v="1899-12-30T03:05:00"/>
    <d v="1899-12-30T03:07:24"/>
    <s v="18:00"/>
    <x v="9"/>
    <s v="21:05"/>
    <n v="2105"/>
    <x v="0"/>
    <s v="Edgar Cruz"/>
    <s v="K00748934"/>
    <s v="AD"/>
    <x v="0"/>
    <x v="134"/>
    <x v="43"/>
    <s v="OE"/>
    <s v="OE16"/>
    <x v="3"/>
    <n v="25"/>
    <n v="23"/>
    <d v="1900-02-18T00:42:55"/>
    <s v="C"/>
    <s v="Evening"/>
    <s v="Open"/>
  </r>
  <r>
    <n v="202430"/>
    <n v="31485"/>
    <s v="ENGR 105"/>
    <x v="100"/>
    <s v="Engineering Graphics"/>
    <n v="4"/>
    <d v="2023-08-28T00:00:00"/>
    <d v="2023-12-16T00:00:00"/>
    <x v="0"/>
    <x v="0"/>
    <s v="R"/>
    <m/>
    <m/>
    <m/>
    <s v="R"/>
    <m/>
    <m/>
    <m/>
    <d v="1899-12-30T03:05:00"/>
    <d v="1899-12-30T03:07:24"/>
    <s v="14:15"/>
    <x v="36"/>
    <s v="17:20"/>
    <n v="1720"/>
    <x v="0"/>
    <s v="Hector Gamero Jauregui"/>
    <s v="K01538647"/>
    <s v="FS"/>
    <x v="0"/>
    <x v="134"/>
    <x v="43"/>
    <s v="OE"/>
    <s v="OE16"/>
    <x v="3"/>
    <n v="45"/>
    <n v="30"/>
    <d v="1900-03-05T06:09:01"/>
    <s v="C"/>
    <s v="Day"/>
    <s v="Open"/>
  </r>
  <r>
    <n v="202430"/>
    <n v="31485"/>
    <s v="ENGR 105"/>
    <x v="100"/>
    <s v="Engineering Graphics"/>
    <n v="4"/>
    <d v="2023-08-28T00:00:00"/>
    <d v="2023-12-16T00:00:00"/>
    <x v="0"/>
    <x v="0"/>
    <s v="T"/>
    <m/>
    <s v="T"/>
    <m/>
    <m/>
    <m/>
    <m/>
    <m/>
    <d v="1899-12-30T03:05:00"/>
    <d v="1899-12-30T03:07:24"/>
    <s v="14:15"/>
    <x v="36"/>
    <s v="17:20"/>
    <n v="1720"/>
    <x v="0"/>
    <s v="Hector Gamero Jauregui"/>
    <s v="K01538647"/>
    <s v="FS"/>
    <x v="0"/>
    <x v="134"/>
    <x v="43"/>
    <s v="OE"/>
    <s v="OE16"/>
    <x v="3"/>
    <n v="45"/>
    <n v="30"/>
    <d v="1900-03-05T06:09:01"/>
    <s v="C"/>
    <s v="Day"/>
    <s v="Open"/>
  </r>
  <r>
    <n v="202430"/>
    <n v="35665"/>
    <s v="DRFT 120"/>
    <x v="99"/>
    <s v="Architectural Drafting I"/>
    <n v="3"/>
    <d v="2023-08-28T00:00:00"/>
    <d v="2023-12-16T00:00:00"/>
    <x v="0"/>
    <x v="0"/>
    <s v="M"/>
    <s v="M"/>
    <m/>
    <m/>
    <m/>
    <m/>
    <m/>
    <m/>
    <d v="1899-12-30T02:15:00"/>
    <d v="1899-12-30T02:16:45"/>
    <s v="17:30"/>
    <x v="14"/>
    <s v="19:45"/>
    <n v="1945"/>
    <x v="0"/>
    <s v="Richard Warner"/>
    <s v="K00481762"/>
    <s v="AD"/>
    <x v="0"/>
    <x v="134"/>
    <x v="43"/>
    <s v="OE"/>
    <s v="OE16"/>
    <x v="3"/>
    <n v="22"/>
    <n v="21"/>
    <d v="1900-02-01T08:00:23"/>
    <s v="C"/>
    <s v="Evening"/>
    <s v="Open"/>
  </r>
  <r>
    <n v="202430"/>
    <n v="35665"/>
    <s v="DRFT 120"/>
    <x v="99"/>
    <s v="Architectural Drafting I"/>
    <n v="3"/>
    <d v="2023-08-28T00:00:00"/>
    <d v="2023-12-16T00:00:00"/>
    <x v="0"/>
    <x v="0"/>
    <s v="M"/>
    <s v="M"/>
    <m/>
    <m/>
    <m/>
    <m/>
    <m/>
    <m/>
    <d v="1899-12-30T01:45:00"/>
    <d v="1899-12-30T01:46:22"/>
    <s v="19:50"/>
    <x v="82"/>
    <s v="21:35"/>
    <n v="2135"/>
    <x v="0"/>
    <s v="Richard Warner"/>
    <s v="K00481762"/>
    <s v="AD"/>
    <x v="0"/>
    <x v="134"/>
    <x v="43"/>
    <s v="OE"/>
    <s v="OE16"/>
    <x v="3"/>
    <n v="22"/>
    <n v="21"/>
    <d v="1900-01-24T22:13:38"/>
    <s v="C"/>
    <s v="Evening"/>
    <s v="Open"/>
  </r>
  <r>
    <n v="202430"/>
    <n v="36953"/>
    <s v="DRFT 121"/>
    <x v="99"/>
    <s v="Architectural Drafting II"/>
    <n v="3"/>
    <d v="2023-08-28T00:00:00"/>
    <d v="2023-12-16T00:00:00"/>
    <x v="0"/>
    <x v="1"/>
    <s v="M"/>
    <s v="M"/>
    <m/>
    <m/>
    <m/>
    <m/>
    <m/>
    <m/>
    <d v="1899-12-30T02:15:00"/>
    <d v="1899-12-30T02:16:45"/>
    <s v="17:30"/>
    <x v="14"/>
    <s v="19:45"/>
    <n v="1945"/>
    <x v="1"/>
    <s v="Richard Warner"/>
    <s v="K00481762"/>
    <s v="NP"/>
    <x v="0"/>
    <x v="134"/>
    <x v="43"/>
    <s v="OE"/>
    <s v="OE16"/>
    <x v="3"/>
    <n v="3"/>
    <n v="3"/>
    <d v="1900-01-03T18:17:12"/>
    <s v="C"/>
    <s v="Evening"/>
    <s v="Closed"/>
  </r>
  <r>
    <n v="202430"/>
    <n v="36953"/>
    <s v="DRFT 121"/>
    <x v="99"/>
    <s v="Architectural Drafting II"/>
    <n v="3"/>
    <d v="2023-08-28T00:00:00"/>
    <d v="2023-12-16T00:00:00"/>
    <x v="0"/>
    <x v="1"/>
    <s v="M"/>
    <s v="M"/>
    <m/>
    <m/>
    <m/>
    <m/>
    <m/>
    <m/>
    <d v="1899-12-30T01:45:00"/>
    <d v="1899-12-30T01:46:22"/>
    <s v="19:50"/>
    <x v="82"/>
    <s v="21:35"/>
    <n v="2135"/>
    <x v="1"/>
    <s v="Richard Warner"/>
    <s v="K00481762"/>
    <s v="NP"/>
    <x v="0"/>
    <x v="134"/>
    <x v="43"/>
    <s v="OE"/>
    <s v="OE16"/>
    <x v="3"/>
    <n v="3"/>
    <n v="3"/>
    <d v="1900-01-02T16:53:23"/>
    <s v="C"/>
    <s v="Evening"/>
    <s v="Closed"/>
  </r>
  <r>
    <n v="202430"/>
    <n v="38023"/>
    <s v="ID 105"/>
    <x v="98"/>
    <s v="Kitchen And Bathroom Design"/>
    <n v="3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Jennifer Loffer"/>
    <s v="K00303849"/>
    <s v="AD"/>
    <x v="0"/>
    <x v="134"/>
    <x v="43"/>
    <s v="OE"/>
    <s v="OE16"/>
    <x v="3"/>
    <n v="25"/>
    <n v="16"/>
    <d v="1900-02-02T19:16:49"/>
    <s v="C"/>
    <s v="Evening"/>
    <s v="Open"/>
  </r>
  <r>
    <n v="202430"/>
    <n v="43008"/>
    <s v="AUTO 290"/>
    <x v="89"/>
    <s v="Work Exp: Automotive Service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Russell Granger"/>
    <s v="K00198197"/>
    <s v="NP"/>
    <x v="1"/>
    <x v="135"/>
    <x v="43"/>
    <s v="OE"/>
    <s v="OE182"/>
    <x v="1"/>
    <n v="6"/>
    <n v="5"/>
    <d v="1899-12-30T00:00:00"/>
    <n v="20"/>
    <s v="Session Status Unknown"/>
    <s v="Open"/>
  </r>
  <r>
    <n v="202430"/>
    <n v="43010"/>
    <s v="AUTO 290"/>
    <x v="89"/>
    <s v="Work Exp: Automotive Service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Russell Granger"/>
    <s v="K00198197"/>
    <s v="NP"/>
    <x v="1"/>
    <x v="135"/>
    <x v="43"/>
    <s v="OE"/>
    <s v="OE182"/>
    <x v="1"/>
    <n v="8"/>
    <n v="6"/>
    <d v="1899-12-30T00:00:00"/>
    <n v="20"/>
    <s v="Session Status Unknown"/>
    <s v="Open"/>
  </r>
  <r>
    <n v="202430"/>
    <n v="44610"/>
    <s v="AUTO 140"/>
    <x v="89"/>
    <s v="Automotive Engines"/>
    <n v="4.5"/>
    <d v="2023-08-28T00:00:00"/>
    <d v="2023-12-16T00:00:00"/>
    <x v="0"/>
    <x v="0"/>
    <s v="WR"/>
    <m/>
    <m/>
    <s v="W"/>
    <s v="R"/>
    <m/>
    <m/>
    <m/>
    <d v="1899-12-30T01:20:00"/>
    <d v="1899-12-30T02:42:05"/>
    <s v="8:00"/>
    <x v="3"/>
    <s v="9:20"/>
    <n v="920"/>
    <x v="0"/>
    <s v="David Brainerd"/>
    <s v="K00100498"/>
    <s v="AD"/>
    <x v="0"/>
    <x v="135"/>
    <x v="43"/>
    <s v="OE"/>
    <s v="OE182"/>
    <x v="1"/>
    <n v="24"/>
    <n v="25"/>
    <d v="1900-02-15T00:45:25"/>
    <s v="C"/>
    <s v="Day"/>
    <s v="Closed"/>
  </r>
  <r>
    <n v="202430"/>
    <n v="44610"/>
    <s v="AUTO 140"/>
    <x v="89"/>
    <s v="Automotive Engines"/>
    <n v="4.5"/>
    <d v="2023-08-28T00:00:00"/>
    <d v="2023-12-16T00:00:00"/>
    <x v="0"/>
    <x v="0"/>
    <s v="WR"/>
    <m/>
    <m/>
    <s v="W"/>
    <s v="R"/>
    <m/>
    <m/>
    <m/>
    <d v="1899-12-30T02:05:00"/>
    <d v="1899-12-30T04:13:15"/>
    <s v="9:30"/>
    <x v="18"/>
    <s v="11:35"/>
    <n v="1135"/>
    <x v="0"/>
    <s v="David Brainerd"/>
    <s v="K00100498"/>
    <s v="AD"/>
    <x v="0"/>
    <x v="135"/>
    <x v="43"/>
    <s v="OE"/>
    <s v="OE182"/>
    <x v="1"/>
    <n v="24"/>
    <n v="25"/>
    <d v="1900-03-13T11:40:58"/>
    <s v="C"/>
    <s v="Day"/>
    <s v="Closed"/>
  </r>
  <r>
    <n v="202430"/>
    <n v="30067"/>
    <s v="PHOT 109"/>
    <x v="35"/>
    <s v="Introduction to Photography"/>
    <n v="3"/>
    <d v="2023-08-28T00:00:00"/>
    <d v="2023-12-16T00:00:00"/>
    <x v="0"/>
    <x v="0"/>
    <s v="MW"/>
    <s v="M"/>
    <m/>
    <s v="W"/>
    <m/>
    <m/>
    <m/>
    <m/>
    <d v="1899-12-30T00:50:00"/>
    <d v="1899-12-30T01:41:18"/>
    <s v="13:00"/>
    <x v="22"/>
    <s v="13:50"/>
    <n v="1350"/>
    <x v="1"/>
    <s v="Seantel Sanders"/>
    <s v="K00100345"/>
    <s v="FS"/>
    <x v="0"/>
    <x v="136"/>
    <x v="43"/>
    <s v="OE"/>
    <s v="OE184"/>
    <x v="3"/>
    <n v="30"/>
    <n v="30"/>
    <d v="1900-02-03T06:34:04"/>
    <s v="C"/>
    <s v="Day"/>
    <s v="Closed"/>
  </r>
  <r>
    <n v="202430"/>
    <n v="30067"/>
    <s v="PHOT 109"/>
    <x v="35"/>
    <s v="Introduction to Photography"/>
    <n v="3"/>
    <d v="2023-08-28T00:00:00"/>
    <d v="2023-12-16T00:00:00"/>
    <x v="0"/>
    <x v="0"/>
    <s v="MW"/>
    <s v="M"/>
    <m/>
    <s v="W"/>
    <m/>
    <m/>
    <m/>
    <m/>
    <d v="1899-12-30T01:15:00"/>
    <d v="1899-12-30T02:31:57"/>
    <s v="14:00"/>
    <x v="7"/>
    <s v="15:15"/>
    <n v="1515"/>
    <x v="1"/>
    <s v="Seantel Sanders"/>
    <s v="K00100345"/>
    <s v="FS"/>
    <x v="0"/>
    <x v="136"/>
    <x v="43"/>
    <s v="OE"/>
    <s v="OE184"/>
    <x v="3"/>
    <n v="30"/>
    <n v="30"/>
    <d v="1900-02-20T21:51:06"/>
    <s v="C"/>
    <s v="Day"/>
    <s v="Closed"/>
  </r>
  <r>
    <n v="202430"/>
    <n v="30068"/>
    <s v="PHOT 109"/>
    <x v="35"/>
    <s v="Introduction to Photography"/>
    <n v="3"/>
    <d v="2023-08-28T00:00:00"/>
    <d v="2023-12-16T00:00:00"/>
    <x v="0"/>
    <x v="0"/>
    <s v="M"/>
    <s v="M"/>
    <m/>
    <m/>
    <m/>
    <m/>
    <m/>
    <m/>
    <d v="1899-12-30T02:55:00"/>
    <d v="1899-12-30T02:57:16"/>
    <s v="9:00"/>
    <x v="25"/>
    <s v="11:55"/>
    <n v="1155"/>
    <x v="4"/>
    <s v="Seantel Sanders"/>
    <s v="K00100345"/>
    <s v="FS"/>
    <x v="0"/>
    <x v="136"/>
    <x v="43"/>
    <s v="OE"/>
    <s v="OE184"/>
    <x v="3"/>
    <n v="30"/>
    <n v="28"/>
    <d v="1900-02-25T14:43:38"/>
    <s v="CW"/>
    <s v="Hybrid"/>
    <s v="Open"/>
  </r>
  <r>
    <n v="202430"/>
    <n v="33032"/>
    <s v="PHOT 190"/>
    <x v="38"/>
    <s v="Photojournalism"/>
    <n v="3"/>
    <d v="2023-08-28T00:00:00"/>
    <d v="2023-12-16T00:00:00"/>
    <x v="0"/>
    <x v="0"/>
    <s v="T"/>
    <m/>
    <s v="T"/>
    <m/>
    <m/>
    <m/>
    <m/>
    <m/>
    <d v="1899-12-30T02:30:00"/>
    <d v="1899-12-30T02:31:57"/>
    <s v="14:30"/>
    <x v="49"/>
    <s v="17:00"/>
    <n v="1700"/>
    <x v="4"/>
    <s v="Karin Stellwagen"/>
    <s v="K00680060"/>
    <s v="AD"/>
    <x v="0"/>
    <x v="136"/>
    <x v="43"/>
    <s v="OE"/>
    <s v="OE184"/>
    <x v="3"/>
    <n v="30"/>
    <n v="12"/>
    <d v="1900-01-20T03:56:26"/>
    <s v="CW"/>
    <s v="Hybrid"/>
    <s v="Open"/>
  </r>
  <r>
    <n v="202430"/>
    <n v="33779"/>
    <s v="JOUR 190"/>
    <x v="38"/>
    <s v="Photojournalism"/>
    <n v="3"/>
    <d v="2023-08-28T00:00:00"/>
    <d v="2023-12-16T00:00:00"/>
    <x v="0"/>
    <x v="1"/>
    <s v="T"/>
    <m/>
    <s v="T"/>
    <m/>
    <m/>
    <m/>
    <m/>
    <m/>
    <d v="1899-12-30T02:30:00"/>
    <d v="1899-12-30T02:31:57"/>
    <s v="14:30"/>
    <x v="49"/>
    <s v="17:00"/>
    <n v="1700"/>
    <x v="4"/>
    <s v="Karin Stellwagen"/>
    <s v="K00680060"/>
    <s v="NP"/>
    <x v="0"/>
    <x v="136"/>
    <x v="43"/>
    <s v="OE"/>
    <s v="OE184"/>
    <x v="3"/>
    <n v="30"/>
    <n v="3"/>
    <d v="1900-01-04T06:59:07"/>
    <s v="CW"/>
    <s v="Hybrid"/>
    <s v="Open"/>
  </r>
  <r>
    <n v="202430"/>
    <n v="36045"/>
    <s v="PHOT 209"/>
    <x v="35"/>
    <s v="Intermediate Photo &amp; Lighting"/>
    <n v="3"/>
    <d v="2023-08-28T00:00:00"/>
    <d v="2023-12-16T00:00:00"/>
    <x v="0"/>
    <x v="0"/>
    <s v="W"/>
    <m/>
    <m/>
    <s v="W"/>
    <m/>
    <m/>
    <m/>
    <m/>
    <d v="1899-12-30T02:55:00"/>
    <d v="1899-12-30T02:57:16"/>
    <s v="9:00"/>
    <x v="25"/>
    <s v="11:55"/>
    <n v="1155"/>
    <x v="4"/>
    <s v="Seantel Sanders"/>
    <s v="K00100345"/>
    <s v="FS"/>
    <x v="0"/>
    <x v="136"/>
    <x v="43"/>
    <s v="OE"/>
    <s v="OE184"/>
    <x v="3"/>
    <n v="30"/>
    <n v="9"/>
    <d v="1900-01-17T12:26:53"/>
    <s v="CW"/>
    <s v="Hybrid"/>
    <s v="Open"/>
  </r>
  <r>
    <n v="202430"/>
    <n v="43916"/>
    <s v="PHOT 281"/>
    <x v="35"/>
    <s v="Digital Darkroom II"/>
    <n v="3"/>
    <d v="2023-08-28T00:00:00"/>
    <d v="2023-12-16T00:00:00"/>
    <x v="0"/>
    <x v="0"/>
    <s v="TR"/>
    <m/>
    <s v="T"/>
    <m/>
    <s v="R"/>
    <m/>
    <m/>
    <m/>
    <d v="1899-12-30T00:50:00"/>
    <d v="1899-12-30T01:41:18"/>
    <s v="9:00"/>
    <x v="25"/>
    <s v="9:50"/>
    <n v="950"/>
    <x v="0"/>
    <s v="Bruce Burkhardt"/>
    <s v="K00148620"/>
    <s v="AD"/>
    <x v="0"/>
    <x v="136"/>
    <x v="43"/>
    <s v="OE"/>
    <s v="OE184"/>
    <x v="3"/>
    <n v="30"/>
    <n v="6"/>
    <d v="1900-01-06T01:18:49"/>
    <s v="C"/>
    <s v="Day"/>
    <s v="Open"/>
  </r>
  <r>
    <n v="202430"/>
    <n v="43916"/>
    <s v="PHOT 281"/>
    <x v="35"/>
    <s v="Digital Darkroom II"/>
    <n v="3"/>
    <d v="2023-08-28T00:00:00"/>
    <d v="2023-12-16T00:00:00"/>
    <x v="0"/>
    <x v="0"/>
    <s v="TR"/>
    <m/>
    <s v="T"/>
    <m/>
    <s v="R"/>
    <m/>
    <m/>
    <m/>
    <d v="1899-12-30T01:15:00"/>
    <d v="1899-12-30T02:31:57"/>
    <s v="10:00"/>
    <x v="26"/>
    <s v="11:15"/>
    <n v="1115"/>
    <x v="0"/>
    <s v="Bruce Burkhardt"/>
    <s v="K00148620"/>
    <s v="AD"/>
    <x v="0"/>
    <x v="136"/>
    <x v="43"/>
    <s v="OE"/>
    <s v="OE184"/>
    <x v="3"/>
    <n v="30"/>
    <n v="6"/>
    <d v="1900-01-09T13:58:13"/>
    <s v="C"/>
    <s v="Day"/>
    <s v="Open"/>
  </r>
  <r>
    <n v="202430"/>
    <n v="30005"/>
    <s v="BLST 111"/>
    <x v="82"/>
    <s v="African-Amer Music Experien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Malvinni"/>
    <s v="K00100116"/>
    <s v="AD"/>
    <x v="4"/>
    <x v="137"/>
    <x v="44"/>
    <s v="ONLINE"/>
    <s v="ONLINE"/>
    <x v="0"/>
    <n v="40"/>
    <n v="40"/>
    <d v="1899-12-30T00:00:00"/>
    <s v="OL"/>
    <s v="Online Classes"/>
    <s v="Closed"/>
  </r>
  <r>
    <n v="202430"/>
    <n v="30008"/>
    <s v="CHST 101"/>
    <x v="82"/>
    <s v="Mex-Amer(Chicano)Hist In Us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homas Carrasco"/>
    <s v="K00377748"/>
    <s v="FS"/>
    <x v="4"/>
    <x v="137"/>
    <x v="44"/>
    <s v="ONLINE"/>
    <s v="ONLINE"/>
    <x v="0"/>
    <n v="40"/>
    <n v="34"/>
    <d v="1899-12-30T00:00:00"/>
    <s v="OL"/>
    <s v="Online Classes"/>
    <s v="Open"/>
  </r>
  <r>
    <n v="202430"/>
    <n v="30014"/>
    <s v="ETHS 107"/>
    <x v="82"/>
    <s v="Racism In America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homas Carrasco"/>
    <s v="K00377748"/>
    <s v="FS"/>
    <x v="4"/>
    <x v="137"/>
    <x v="44"/>
    <s v="ONLINE"/>
    <s v="ONLINE"/>
    <x v="0"/>
    <n v="40"/>
    <n v="20"/>
    <d v="1899-12-30T00:00:00"/>
    <s v="OL"/>
    <s v="Online Classes"/>
    <s v="Open"/>
  </r>
  <r>
    <n v="202430"/>
    <n v="30021"/>
    <s v="NATA 112"/>
    <x v="82"/>
    <s v="Native Amer Visual/Musical Art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Foss"/>
    <s v="K00100729"/>
    <s v="AD"/>
    <x v="4"/>
    <x v="137"/>
    <x v="44"/>
    <s v="ONLINE"/>
    <s v="ONLINE"/>
    <x v="0"/>
    <n v="40"/>
    <n v="26"/>
    <d v="1899-12-30T00:00:00"/>
    <s v="OL"/>
    <s v="Online Classes"/>
    <s v="Open"/>
  </r>
  <r>
    <n v="202430"/>
    <n v="30052"/>
    <s v="CNEE 101"/>
    <x v="101"/>
    <s v="Intro to Computers and Nets"/>
    <n v="4"/>
    <d v="2023-08-28T00:00:00"/>
    <d v="2023-10-20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DO"/>
    <x v="4"/>
    <x v="137"/>
    <x v="44"/>
    <s v="ONLINE"/>
    <s v="ONLINE"/>
    <x v="0"/>
    <n v="30"/>
    <n v="18"/>
    <d v="1899-12-30T00:00:00"/>
    <s v="OL"/>
    <s v="Online Classes"/>
    <s v="Open"/>
  </r>
  <r>
    <n v="202430"/>
    <n v="30059"/>
    <s v="GDP 111"/>
    <x v="6"/>
    <s v="Intro to Graphic Desig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rene Ramirez"/>
    <s v="K00583484"/>
    <s v="AD"/>
    <x v="0"/>
    <x v="137"/>
    <x v="44"/>
    <s v="ONLINE"/>
    <s v="ONLINE"/>
    <x v="0"/>
    <n v="25"/>
    <n v="19"/>
    <d v="1899-12-30T00:00:00"/>
    <s v="CW"/>
    <s v="Hybrid"/>
    <s v="Open"/>
  </r>
  <r>
    <n v="202430"/>
    <n v="30064"/>
    <s v="GDP 118"/>
    <x v="6"/>
    <s v="Creative Thin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FS"/>
    <x v="4"/>
    <x v="137"/>
    <x v="44"/>
    <s v="ONLINE"/>
    <s v="ONLINE"/>
    <x v="0"/>
    <n v="25"/>
    <n v="25"/>
    <d v="1899-12-30T00:00:00"/>
    <s v="OL"/>
    <s v="Online Classes"/>
    <s v="Closed"/>
  </r>
  <r>
    <n v="202430"/>
    <n v="30064"/>
    <s v="GDP 118"/>
    <x v="6"/>
    <s v="Creative Thin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FS"/>
    <x v="4"/>
    <x v="137"/>
    <x v="44"/>
    <s v="ONLINE"/>
    <s v="ONLINE"/>
    <x v="0"/>
    <n v="25"/>
    <n v="25"/>
    <d v="1899-12-30T00:00:00"/>
    <s v="OL"/>
    <s v="Online Classes"/>
    <s v="Closed"/>
  </r>
  <r>
    <n v="202430"/>
    <n v="30068"/>
    <s v="PHOT 109"/>
    <x v="35"/>
    <s v="Introduction to Phot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eantel Sanders"/>
    <s v="K00100345"/>
    <s v="FS"/>
    <x v="0"/>
    <x v="137"/>
    <x v="44"/>
    <s v="ONLINE"/>
    <s v="ONLINE"/>
    <x v="0"/>
    <n v="30"/>
    <n v="28"/>
    <d v="1899-12-30T00:00:00"/>
    <s v="CW"/>
    <s v="Hybrid"/>
    <s v="Open"/>
  </r>
  <r>
    <n v="202430"/>
    <n v="30069"/>
    <s v="PHOT 109"/>
    <x v="35"/>
    <s v="Introduction to Phot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y Dempsay Skiles"/>
    <s v="K00100382"/>
    <s v="AD"/>
    <x v="4"/>
    <x v="137"/>
    <x v="44"/>
    <s v="ONLINE"/>
    <s v="ONLINE"/>
    <x v="0"/>
    <n v="30"/>
    <n v="19"/>
    <d v="1899-12-30T00:00:00"/>
    <s v="OL"/>
    <s v="Online Classes"/>
    <s v="Open"/>
  </r>
  <r>
    <n v="202430"/>
    <n v="30069"/>
    <s v="PHOT 109"/>
    <x v="35"/>
    <s v="Introduction to Phot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y Dempsay Skiles"/>
    <s v="K00100382"/>
    <s v="AD"/>
    <x v="4"/>
    <x v="137"/>
    <x v="44"/>
    <s v="ONLINE"/>
    <s v="ONLINE"/>
    <x v="0"/>
    <n v="30"/>
    <n v="19"/>
    <d v="1899-12-30T00:00:00"/>
    <s v="OL"/>
    <s v="Online Classes"/>
    <s v="Open"/>
  </r>
  <r>
    <n v="202430"/>
    <n v="30075"/>
    <s v="MAT 103"/>
    <x v="36"/>
    <s v="Introduction to Multimedia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DO"/>
    <x v="4"/>
    <x v="137"/>
    <x v="44"/>
    <s v="ONLINE"/>
    <s v="ONLINE"/>
    <x v="0"/>
    <n v="25"/>
    <n v="12"/>
    <d v="1899-12-30T00:00:00"/>
    <s v="OL"/>
    <s v="Online Classes"/>
    <s v="Open"/>
  </r>
  <r>
    <n v="202430"/>
    <n v="30075"/>
    <s v="MAT 103"/>
    <x v="36"/>
    <s v="Introduction to Multimedia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FS"/>
    <x v="4"/>
    <x v="137"/>
    <x v="44"/>
    <s v="ONLINE"/>
    <s v="ONLINE"/>
    <x v="0"/>
    <n v="25"/>
    <n v="12"/>
    <d v="1899-12-30T00:00:00"/>
    <s v="OL"/>
    <s v="Online Classes"/>
    <s v="Open"/>
  </r>
  <r>
    <n v="202430"/>
    <n v="30173"/>
    <s v="EH 101"/>
    <x v="3"/>
    <s v="Plant Identification &amp; Cul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onella"/>
    <s v="K00344966"/>
    <s v="FS"/>
    <x v="0"/>
    <x v="137"/>
    <x v="44"/>
    <s v="ONLINE"/>
    <s v="ONLINE"/>
    <x v="0"/>
    <n v="30"/>
    <n v="26"/>
    <d v="1899-12-30T00:00:00"/>
    <s v="CW"/>
    <s v="Hybrid"/>
    <s v="Open"/>
  </r>
  <r>
    <n v="202430"/>
    <n v="30176"/>
    <s v="EH 104"/>
    <x v="3"/>
    <s v="Landscape Maintenan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onella"/>
    <s v="K00344966"/>
    <s v="FS"/>
    <x v="0"/>
    <x v="137"/>
    <x v="44"/>
    <s v="ONLINE"/>
    <s v="ONLINE"/>
    <x v="0"/>
    <n v="30"/>
    <n v="25"/>
    <d v="1899-12-30T00:00:00"/>
    <s v="CW"/>
    <s v="Hybrid"/>
    <s v="Open"/>
  </r>
  <r>
    <n v="202430"/>
    <n v="30194"/>
    <s v="ART 104"/>
    <x v="63"/>
    <s v="Hist of Art: Renaissnce-Moder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y Kunz"/>
    <s v="K00100742"/>
    <s v="FS"/>
    <x v="4"/>
    <x v="137"/>
    <x v="44"/>
    <s v="ONLINE"/>
    <s v="ONLINE"/>
    <x v="0"/>
    <n v="60"/>
    <n v="43"/>
    <d v="1899-12-30T00:00:00"/>
    <s v="OL"/>
    <s v="Online Classes"/>
    <s v="Open"/>
  </r>
  <r>
    <n v="202430"/>
    <n v="30198"/>
    <s v="ART 120"/>
    <x v="63"/>
    <s v="Fundamentals of Draw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Washburn"/>
    <s v="K00440457"/>
    <s v="DO"/>
    <x v="0"/>
    <x v="137"/>
    <x v="44"/>
    <s v="ONLINE"/>
    <s v="ONLINE"/>
    <x v="0"/>
    <n v="24"/>
    <n v="23"/>
    <d v="1899-12-30T00:00:00"/>
    <s v="CW"/>
    <s v="Hybrid"/>
    <s v="Open"/>
  </r>
  <r>
    <n v="202430"/>
    <n v="30212"/>
    <s v="ART 140"/>
    <x v="63"/>
    <s v="Studio Art Foundations (2-D)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Dotson"/>
    <s v="K00344963"/>
    <s v="DO"/>
    <x v="4"/>
    <x v="137"/>
    <x v="44"/>
    <s v="ONLINE"/>
    <s v="ONLINE"/>
    <x v="0"/>
    <n v="24"/>
    <n v="19"/>
    <d v="1899-12-30T00:00:00"/>
    <s v="OL"/>
    <s v="Online Classes"/>
    <s v="Open"/>
  </r>
  <r>
    <n v="202430"/>
    <n v="30212"/>
    <s v="ART 140"/>
    <x v="63"/>
    <s v="Studio Art Foundations (2-D)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Dotson"/>
    <s v="K00344963"/>
    <s v="DO"/>
    <x v="4"/>
    <x v="137"/>
    <x v="44"/>
    <s v="ONLINE"/>
    <s v="ONLINE"/>
    <x v="0"/>
    <n v="24"/>
    <n v="19"/>
    <d v="1899-12-30T00:00:00"/>
    <s v="OL"/>
    <s v="Online Classes"/>
    <s v="Open"/>
  </r>
  <r>
    <n v="202430"/>
    <n v="30245"/>
    <s v="ACCT 230"/>
    <x v="13"/>
    <s v="Financial Accountin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ornelia Alsheimer-Barthel"/>
    <s v="K00101141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30246"/>
    <s v="ACCT 230"/>
    <x v="13"/>
    <s v="Financial Accountin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obert Smagula"/>
    <s v="K00543417"/>
    <s v="FS"/>
    <x v="4"/>
    <x v="137"/>
    <x v="44"/>
    <s v="ONLINE"/>
    <s v="ONLINE"/>
    <x v="0"/>
    <n v="35"/>
    <n v="30"/>
    <d v="1899-12-30T00:00:00"/>
    <s v="OL"/>
    <s v="Online Classes"/>
    <s v="Open"/>
  </r>
  <r>
    <n v="202430"/>
    <n v="30248"/>
    <s v="ACCT 230"/>
    <x v="13"/>
    <s v="Financial Accountin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enjamin Reyes"/>
    <s v="K00962910"/>
    <s v="FS"/>
    <x v="0"/>
    <x v="137"/>
    <x v="44"/>
    <s v="ONLINE"/>
    <s v="ONLINE"/>
    <x v="0"/>
    <n v="35"/>
    <n v="32"/>
    <d v="1899-12-30T00:00:00"/>
    <s v="CW"/>
    <s v="Hybrid"/>
    <s v="Open"/>
  </r>
  <r>
    <n v="202430"/>
    <n v="30257"/>
    <s v="BUS 101"/>
    <x v="12"/>
    <s v="Introduction To Business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28"/>
    <d v="1899-12-30T00:00:00"/>
    <s v="OL"/>
    <s v="Online Classes"/>
    <s v="Open"/>
  </r>
  <r>
    <n v="202430"/>
    <n v="30260"/>
    <s v="BUS 101"/>
    <x v="12"/>
    <s v="Introduction To Business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Laura Woyach"/>
    <s v="K00355580"/>
    <s v="FS"/>
    <x v="4"/>
    <x v="137"/>
    <x v="44"/>
    <s v="ONLINE"/>
    <s v="ONLINE"/>
    <x v="0"/>
    <n v="35"/>
    <n v="26"/>
    <d v="1899-12-30T00:00:00"/>
    <s v="OL"/>
    <s v="Online Classes"/>
    <s v="Open"/>
  </r>
  <r>
    <n v="202430"/>
    <n v="30267"/>
    <s v="FIN 201"/>
    <x v="14"/>
    <s v="Investing: Securities Analysis"/>
    <n v="3"/>
    <d v="2023-08-28T00:00:00"/>
    <d v="2023-10-20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20"/>
    <d v="1899-12-30T00:00:00"/>
    <s v="OL"/>
    <s v="Online Classes"/>
    <s v="Open"/>
  </r>
  <r>
    <n v="202430"/>
    <n v="30268"/>
    <s v="MGMT 101"/>
    <x v="16"/>
    <s v="Introduction To Management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5"/>
    <n v="27"/>
    <d v="1899-12-30T00:00:00"/>
    <s v="OL"/>
    <s v="Online Classes"/>
    <s v="Open"/>
  </r>
  <r>
    <n v="202430"/>
    <n v="30276"/>
    <s v="CIS 101"/>
    <x v="20"/>
    <s v="Intro to Computers &amp; Info Sy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n Bek"/>
    <s v="K00694767"/>
    <s v="FS"/>
    <x v="4"/>
    <x v="137"/>
    <x v="44"/>
    <s v="ONLINE"/>
    <s v="ONLINE"/>
    <x v="0"/>
    <n v="30"/>
    <n v="21"/>
    <d v="1899-12-30T00:00:00"/>
    <s v="OL"/>
    <s v="Online Classes"/>
    <s v="Open"/>
  </r>
  <r>
    <n v="202430"/>
    <n v="30277"/>
    <s v="CIS 101"/>
    <x v="20"/>
    <s v="Intro to Computers &amp; Info Sy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n Bek"/>
    <s v="K00694767"/>
    <s v="FS"/>
    <x v="4"/>
    <x v="137"/>
    <x v="44"/>
    <s v="ONLINE"/>
    <s v="ONLINE"/>
    <x v="0"/>
    <n v="30"/>
    <n v="16"/>
    <d v="1899-12-30T00:00:00"/>
    <s v="OL"/>
    <s v="Online Classes"/>
    <s v="Open"/>
  </r>
  <r>
    <n v="202430"/>
    <n v="30300"/>
    <s v="COMP 101"/>
    <x v="21"/>
    <s v="Intro to Computer Application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Robinson"/>
    <s v="K00351585"/>
    <s v="AD"/>
    <x v="4"/>
    <x v="137"/>
    <x v="44"/>
    <s v="ONLINE"/>
    <s v="ONLINE"/>
    <x v="0"/>
    <n v="30"/>
    <n v="24"/>
    <d v="1899-12-30T00:00:00"/>
    <s v="OL"/>
    <s v="Online Classes"/>
    <s v="Open"/>
  </r>
  <r>
    <n v="202430"/>
    <n v="30379"/>
    <s v="ERTH 111"/>
    <x v="45"/>
    <s v="Dynamic Earth Phys-Ge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risten Sneddon"/>
    <s v="K00280755"/>
    <s v="FS"/>
    <x v="4"/>
    <x v="137"/>
    <x v="44"/>
    <s v="ONLINE"/>
    <s v="ONLINE"/>
    <x v="0"/>
    <n v="30"/>
    <n v="29"/>
    <d v="1899-12-30T00:00:00"/>
    <s v="OL"/>
    <s v="Online Classes"/>
    <s v="Open"/>
  </r>
  <r>
    <n v="202430"/>
    <n v="30397"/>
    <s v="ERTH 141L"/>
    <x v="46"/>
    <s v="Physical Geography Laboratory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8"/>
    <s v="Danielle D'Alfonso"/>
    <s v="K00266323"/>
    <s v="NP"/>
    <x v="4"/>
    <x v="137"/>
    <x v="44"/>
    <s v="ONLINE"/>
    <s v="ONLINE"/>
    <x v="0"/>
    <n v="24"/>
    <n v="7"/>
    <d v="1899-12-30T00:00:00"/>
    <s v="OL"/>
    <s v="Online Classes"/>
    <s v="Open"/>
  </r>
  <r>
    <n v="202430"/>
    <n v="30408"/>
    <s v="ENVS 115"/>
    <x v="45"/>
    <s v="Environmental Geology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Kristen Sneddon"/>
    <s v="K00280755"/>
    <s v="NP"/>
    <x v="4"/>
    <x v="137"/>
    <x v="44"/>
    <s v="ONLINE"/>
    <s v="ONLINE"/>
    <x v="0"/>
    <n v="130"/>
    <n v="100"/>
    <d v="1899-12-30T00:00:00"/>
    <s v="OL"/>
    <s v="Online Classes"/>
    <s v="Open"/>
  </r>
  <r>
    <n v="202430"/>
    <n v="30614"/>
    <s v="ENG 111"/>
    <x v="11"/>
    <s v="Critical Think/Comp Litera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arles Grogg"/>
    <s v="K00100934"/>
    <s v="FS"/>
    <x v="4"/>
    <x v="137"/>
    <x v="44"/>
    <s v="ONLINE"/>
    <s v="ONLINE"/>
    <x v="0"/>
    <n v="36"/>
    <n v="29"/>
    <d v="1899-12-30T00:00:00"/>
    <s v="OL"/>
    <s v="Online Classes"/>
    <s v="Open"/>
  </r>
  <r>
    <n v="202430"/>
    <n v="30624"/>
    <s v="ENG 111"/>
    <x v="11"/>
    <s v="Critical Think/Comp Litera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Vandana Gavaskar"/>
    <s v="K00734487"/>
    <s v="FS"/>
    <x v="4"/>
    <x v="137"/>
    <x v="44"/>
    <s v="ONLINE"/>
    <s v="ONLINE"/>
    <x v="0"/>
    <n v="30"/>
    <n v="25"/>
    <d v="1899-12-30T00:00:00"/>
    <s v="MT"/>
    <s v="Online Classes"/>
    <s v="Open"/>
  </r>
  <r>
    <n v="202430"/>
    <n v="30626"/>
    <s v="ENG 111"/>
    <x v="11"/>
    <s v="Critical Think/Comp Litera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lara Oropeza"/>
    <s v="K00101060"/>
    <s v="FS"/>
    <x v="4"/>
    <x v="137"/>
    <x v="44"/>
    <s v="ONLINE"/>
    <s v="ONLINE"/>
    <x v="0"/>
    <n v="36"/>
    <n v="27"/>
    <d v="1899-12-30T00:00:00"/>
    <s v="OL"/>
    <s v="Online Classes"/>
    <s v="Open"/>
  </r>
  <r>
    <n v="202430"/>
    <n v="30631"/>
    <s v="ENG 111"/>
    <x v="11"/>
    <s v="Critical Think/Comp Litera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Johnston"/>
    <s v="K00100955"/>
    <s v="FS"/>
    <x v="4"/>
    <x v="137"/>
    <x v="44"/>
    <s v="ONLINE"/>
    <s v="ONLINE"/>
    <x v="0"/>
    <n v="36"/>
    <n v="32"/>
    <d v="1899-12-30T00:00:00"/>
    <s v="OL"/>
    <s v="Online Classes"/>
    <s v="Open"/>
  </r>
  <r>
    <n v="202430"/>
    <n v="30693"/>
    <s v="ASL 101"/>
    <x v="102"/>
    <s v="Beginning ASL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gnacio Ponce"/>
    <s v="K00350891"/>
    <s v="FS"/>
    <x v="0"/>
    <x v="137"/>
    <x v="44"/>
    <s v="ONLINE"/>
    <s v="ONLINE"/>
    <x v="0"/>
    <n v="30"/>
    <n v="28"/>
    <d v="1899-12-30T00:00:00"/>
    <s v="CW"/>
    <s v="Hybrid"/>
    <s v="Open"/>
  </r>
  <r>
    <n v="202430"/>
    <n v="30695"/>
    <s v="FR 101"/>
    <x v="70"/>
    <s v="Beginning Frenc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ura Gardinali"/>
    <s v="K00101078"/>
    <s v="FS"/>
    <x v="4"/>
    <x v="137"/>
    <x v="44"/>
    <s v="ONLINE"/>
    <s v="ONLINE"/>
    <x v="0"/>
    <n v="30"/>
    <n v="19"/>
    <d v="1899-12-30T00:00:00"/>
    <s v="OL"/>
    <s v="Online Classes"/>
    <s v="Open"/>
  </r>
  <r>
    <n v="202430"/>
    <n v="30710"/>
    <s v="ITAL 101"/>
    <x v="71"/>
    <s v="Beginning Italian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ura Gardinali"/>
    <s v="K00101078"/>
    <s v="FS"/>
    <x v="4"/>
    <x v="137"/>
    <x v="44"/>
    <s v="ONLINE"/>
    <s v="ONLINE"/>
    <x v="0"/>
    <n v="30"/>
    <n v="17"/>
    <d v="1899-12-30T00:00:00"/>
    <s v="OL"/>
    <s v="Online Classes"/>
    <s v="Open"/>
  </r>
  <r>
    <n v="202430"/>
    <n v="30733"/>
    <s v="HIT 135"/>
    <x v="103"/>
    <s v="Basic Medical Termin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ebra Slusarczyk"/>
    <s v="K00398711"/>
    <s v="AD"/>
    <x v="4"/>
    <x v="137"/>
    <x v="44"/>
    <s v="ONLINE"/>
    <s v="ONLINE"/>
    <x v="0"/>
    <n v="30"/>
    <n v="29"/>
    <d v="1899-12-30T00:00:00"/>
    <s v="OL"/>
    <s v="Online Classes"/>
    <s v="Open"/>
  </r>
  <r>
    <n v="202430"/>
    <n v="30734"/>
    <s v="HIT 135"/>
    <x v="103"/>
    <s v="Basic Medical Termin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ry Wilkinson"/>
    <s v="K00100317"/>
    <s v="AD"/>
    <x v="4"/>
    <x v="137"/>
    <x v="44"/>
    <s v="ONLINE"/>
    <s v="ONLINE"/>
    <x v="0"/>
    <n v="30"/>
    <n v="18"/>
    <d v="1899-12-30T00:00:00"/>
    <s v="OL"/>
    <s v="Online Classes"/>
    <s v="Open"/>
  </r>
  <r>
    <n v="202430"/>
    <n v="30735"/>
    <s v="HIT 201"/>
    <x v="103"/>
    <s v="Pharmacology - Allied Health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k Bailey"/>
    <s v="K00100472"/>
    <s v="AD"/>
    <x v="4"/>
    <x v="137"/>
    <x v="44"/>
    <s v="ONLINE"/>
    <s v="ONLINE"/>
    <x v="0"/>
    <n v="35"/>
    <n v="16"/>
    <d v="1899-12-30T00:00:00"/>
    <s v="OL"/>
    <s v="Online Classes"/>
    <s v="Open"/>
  </r>
  <r>
    <n v="202430"/>
    <n v="30736"/>
    <s v="HIT 275"/>
    <x v="103"/>
    <s v="HIT Practicum"/>
    <n v="4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ynette Williamson"/>
    <s v="K00370253"/>
    <s v="DO"/>
    <x v="4"/>
    <x v="137"/>
    <x v="44"/>
    <s v="ONLINE"/>
    <s v="ONLINE"/>
    <x v="0"/>
    <n v="25"/>
    <n v="15"/>
    <d v="1899-12-30T00:00:00"/>
    <s v="OL"/>
    <s v="Online Classes"/>
    <s v="Open"/>
  </r>
  <r>
    <n v="202430"/>
    <n v="30736"/>
    <s v="HIT 275"/>
    <x v="103"/>
    <s v="HIT Practicum"/>
    <n v="4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ynette Williamson"/>
    <s v="K00370253"/>
    <s v="FS"/>
    <x v="4"/>
    <x v="137"/>
    <x v="44"/>
    <s v="ONLINE"/>
    <s v="ONLINE"/>
    <x v="0"/>
    <n v="25"/>
    <n v="15"/>
    <d v="1899-12-30T00:00:00"/>
    <s v="OL"/>
    <s v="Online Classes"/>
    <s v="Open"/>
  </r>
  <r>
    <n v="202430"/>
    <n v="30738"/>
    <s v="CIM 100"/>
    <x v="103"/>
    <s v="Cancer Registry Management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olyn Hemesath"/>
    <s v="K00875340"/>
    <s v="AD"/>
    <x v="4"/>
    <x v="137"/>
    <x v="44"/>
    <s v="ONLINE"/>
    <s v="ONLINE"/>
    <x v="0"/>
    <n v="55"/>
    <n v="37"/>
    <d v="1899-12-30T00:00:00"/>
    <s v="OL"/>
    <s v="Online Classes"/>
    <s v="Open"/>
  </r>
  <r>
    <n v="202430"/>
    <n v="30740"/>
    <s v="CIM 201"/>
    <x v="103"/>
    <s v="Abst Principles and Practice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irley Jordan-Seay"/>
    <s v="K00148456"/>
    <s v="FS"/>
    <x v="4"/>
    <x v="137"/>
    <x v="44"/>
    <s v="ONLINE"/>
    <s v="ONLINE"/>
    <x v="0"/>
    <n v="35"/>
    <n v="37"/>
    <d v="1899-12-30T00:00:00"/>
    <s v="OL"/>
    <s v="Online Classes"/>
    <s v="Closed"/>
  </r>
  <r>
    <n v="202430"/>
    <n v="30743"/>
    <s v="CIM 275"/>
    <x v="103"/>
    <s v="CIM Practicum"/>
    <n v="4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8"/>
    <s v="Shirley Jordan-Seay"/>
    <s v="K00148456"/>
    <s v="FS"/>
    <x v="4"/>
    <x v="137"/>
    <x v="44"/>
    <s v="ONLINE"/>
    <s v="ONLINE"/>
    <x v="0"/>
    <n v="25"/>
    <n v="16"/>
    <d v="1899-12-30T00:00:00"/>
    <s v="OL"/>
    <s v="Online Classes"/>
    <s v="Open"/>
  </r>
  <r>
    <n v="202430"/>
    <n v="30744"/>
    <s v="HIT 101"/>
    <x v="103"/>
    <s v="Introduction to HI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awna Sweeney"/>
    <s v="K00377155"/>
    <s v="FS"/>
    <x v="4"/>
    <x v="137"/>
    <x v="44"/>
    <s v="ONLINE"/>
    <s v="ONLINE"/>
    <x v="0"/>
    <n v="40"/>
    <n v="32"/>
    <d v="1899-12-30T00:00:00"/>
    <s v="OL"/>
    <s v="Online Classes"/>
    <s v="Open"/>
  </r>
  <r>
    <n v="202430"/>
    <n v="30745"/>
    <s v="HIT 101"/>
    <x v="103"/>
    <s v="Introduction to HI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la Ruffins"/>
    <s v="K00580432"/>
    <s v="AD"/>
    <x v="4"/>
    <x v="137"/>
    <x v="44"/>
    <s v="ONLINE"/>
    <s v="ONLINE"/>
    <x v="0"/>
    <n v="40"/>
    <n v="36"/>
    <d v="1899-12-30T00:00:00"/>
    <s v="OL"/>
    <s v="Online Classes"/>
    <s v="Open"/>
  </r>
  <r>
    <n v="202430"/>
    <n v="30748"/>
    <s v="HIT 102"/>
    <x v="103"/>
    <s v="Legal Aspects Of Health Ca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Wanda Ziemba"/>
    <s v="K00635460"/>
    <s v="AD"/>
    <x v="4"/>
    <x v="137"/>
    <x v="44"/>
    <s v="ONLINE"/>
    <s v="ONLINE"/>
    <x v="0"/>
    <n v="30"/>
    <n v="19"/>
    <d v="1899-12-30T00:00:00"/>
    <s v="OL"/>
    <s v="Online Classes"/>
    <s v="Open"/>
  </r>
  <r>
    <n v="202430"/>
    <n v="30756"/>
    <s v="HIT 205"/>
    <x v="104"/>
    <s v="Advanced Coding Application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ele Grant"/>
    <s v="K01127844"/>
    <s v="AD"/>
    <x v="4"/>
    <x v="137"/>
    <x v="44"/>
    <s v="ONLINE"/>
    <s v="ONLINE"/>
    <x v="0"/>
    <n v="25"/>
    <n v="26"/>
    <d v="1899-12-30T00:00:00"/>
    <s v="OL"/>
    <s v="Online Classes"/>
    <s v="Closed"/>
  </r>
  <r>
    <n v="202430"/>
    <n v="30759"/>
    <s v="HIT 220"/>
    <x v="103"/>
    <s v="HIM Statistics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awna Sweeney"/>
    <s v="K00377155"/>
    <s v="FS"/>
    <x v="4"/>
    <x v="137"/>
    <x v="44"/>
    <s v="ONLINE"/>
    <s v="ONLINE"/>
    <x v="0"/>
    <n v="40"/>
    <n v="30"/>
    <d v="1899-12-30T00:00:00"/>
    <s v="OL"/>
    <s v="Online Classes"/>
    <s v="Open"/>
  </r>
  <r>
    <n v="202430"/>
    <n v="30761"/>
    <s v="HIT 240"/>
    <x v="103"/>
    <s v="Quality Management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awna Sweeney"/>
    <s v="K00377155"/>
    <s v="FS"/>
    <x v="4"/>
    <x v="137"/>
    <x v="44"/>
    <s v="ONLINE"/>
    <s v="ONLINE"/>
    <x v="0"/>
    <n v="40"/>
    <n v="38"/>
    <d v="1899-12-30T00:00:00"/>
    <s v="OL"/>
    <s v="Online Classes"/>
    <s v="Open"/>
  </r>
  <r>
    <n v="202430"/>
    <n v="30764"/>
    <s v="HIT 280"/>
    <x v="104"/>
    <s v="Medical Coding Practicum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8"/>
    <s v="Lynette Williamson"/>
    <s v="K00370253"/>
    <s v="FS"/>
    <x v="4"/>
    <x v="137"/>
    <x v="44"/>
    <s v="ONLINE"/>
    <s v="ONLINE"/>
    <x v="0"/>
    <n v="25"/>
    <n v="20"/>
    <d v="1899-12-30T00:00:00"/>
    <s v="OL"/>
    <s v="Online Classes"/>
    <s v="Open"/>
  </r>
  <r>
    <n v="202430"/>
    <n v="30766"/>
    <s v="HIT 204"/>
    <x v="103"/>
    <s v="Basic Pathophys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lison Slade"/>
    <s v="K00274859"/>
    <s v="AD"/>
    <x v="4"/>
    <x v="137"/>
    <x v="44"/>
    <s v="ONLINE"/>
    <s v="ONLINE"/>
    <x v="0"/>
    <n v="30"/>
    <n v="23"/>
    <d v="1899-12-30T00:00:00"/>
    <s v="OL"/>
    <s v="Online Classes"/>
    <s v="Open"/>
  </r>
  <r>
    <n v="202430"/>
    <n v="30843"/>
    <s v="RT 102"/>
    <x v="28"/>
    <s v="Fund-Rad Position &amp; Proc I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srael Fonseca"/>
    <s v="K01405104"/>
    <s v="NP"/>
    <x v="0"/>
    <x v="137"/>
    <x v="44"/>
    <s v="ONLINE"/>
    <s v="ONLINE"/>
    <x v="0"/>
    <n v="10"/>
    <n v="7"/>
    <d v="1899-12-30T00:00:00"/>
    <s v="CW"/>
    <s v="Hybrid"/>
    <s v="Open"/>
  </r>
  <r>
    <n v="202430"/>
    <n v="30845"/>
    <s v="RT 102"/>
    <x v="28"/>
    <s v="Fund-Rad Position &amp; Proc I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srael Fonseca"/>
    <s v="K01405104"/>
    <s v="NP"/>
    <x v="0"/>
    <x v="137"/>
    <x v="44"/>
    <s v="ONLINE"/>
    <s v="ONLINE"/>
    <x v="0"/>
    <n v="10"/>
    <n v="9"/>
    <d v="1899-12-30T00:00:00"/>
    <s v="CW"/>
    <s v="Hybrid"/>
    <s v="Open"/>
  </r>
  <r>
    <n v="202430"/>
    <n v="30847"/>
    <s v="RT 109"/>
    <x v="28"/>
    <s v="Princ of Radiographic Exposure"/>
    <n v="3"/>
    <d v="2023-08-28T00:00:00"/>
    <d v="2023-12-16T00:00:00"/>
    <x v="0"/>
    <x v="0"/>
    <s v="W"/>
    <m/>
    <m/>
    <s v="W"/>
    <m/>
    <m/>
    <m/>
    <m/>
    <d v="1899-12-30T01:20:00"/>
    <d v="1899-12-30T01:21:02"/>
    <s v="8:00"/>
    <x v="3"/>
    <s v="9:20"/>
    <n v="920"/>
    <x v="7"/>
    <s v="Charles Scudelari"/>
    <s v="K00100651"/>
    <s v="AD"/>
    <x v="0"/>
    <x v="137"/>
    <x v="44"/>
    <s v="ONLINE"/>
    <s v="ONLINE"/>
    <x v="0"/>
    <n v="29"/>
    <n v="21"/>
    <d v="1900-01-18T18:04:41"/>
    <s v="OL"/>
    <s v="Synchronous Online"/>
    <s v="Open"/>
  </r>
  <r>
    <n v="202430"/>
    <n v="30848"/>
    <s v="RT 120"/>
    <x v="28"/>
    <s v="Patient Care in Radi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ean Steele"/>
    <s v="K00208612"/>
    <s v="AD"/>
    <x v="4"/>
    <x v="137"/>
    <x v="44"/>
    <s v="ONLINE"/>
    <s v="ONLINE"/>
    <x v="0"/>
    <n v="29"/>
    <n v="21"/>
    <d v="1899-12-30T00:00:00"/>
    <s v="OL"/>
    <s v="Online Classes"/>
    <s v="Open"/>
  </r>
  <r>
    <n v="202430"/>
    <n v="30863"/>
    <s v="RT 230"/>
    <x v="28"/>
    <s v="Radiographic Pathology"/>
    <n v="3"/>
    <d v="2023-08-28T00:00:00"/>
    <d v="2023-12-16T00:00:00"/>
    <x v="0"/>
    <x v="0"/>
    <s v="T"/>
    <m/>
    <s v="T"/>
    <m/>
    <m/>
    <m/>
    <m/>
    <m/>
    <d v="1899-12-30T02:50:00"/>
    <d v="1899-12-30T02:52:12"/>
    <s v="8:00"/>
    <x v="3"/>
    <s v="10:50"/>
    <n v="1050"/>
    <x v="7"/>
    <s v="Cynthia Windmiller"/>
    <s v="K00108685"/>
    <s v="AD"/>
    <x v="4"/>
    <x v="137"/>
    <x v="44"/>
    <s v="ONLINE"/>
    <s v="ONLINE"/>
    <x v="0"/>
    <n v="27"/>
    <n v="27"/>
    <d v="1900-02-21T23:14:55"/>
    <s v="OL"/>
    <s v="Synchronous Online"/>
    <s v="Closed"/>
  </r>
  <r>
    <n v="202430"/>
    <n v="30865"/>
    <s v="RT 250"/>
    <x v="28"/>
    <s v="Cross-Sect Anatomy in Imaging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e Trinh"/>
    <s v="K00483924"/>
    <s v="AD"/>
    <x v="4"/>
    <x v="137"/>
    <x v="44"/>
    <s v="ONLINE"/>
    <s v="ONLINE"/>
    <x v="0"/>
    <n v="27"/>
    <n v="27"/>
    <d v="1899-12-30T00:00:00"/>
    <s v="OL"/>
    <s v="Online Classes"/>
    <s v="Closed"/>
  </r>
  <r>
    <n v="202430"/>
    <n v="30923"/>
    <s v="ANTH 101"/>
    <x v="22"/>
    <s v="Physical Anthrop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hyllisa Eisentraut"/>
    <s v="K00100726"/>
    <s v="FS"/>
    <x v="0"/>
    <x v="137"/>
    <x v="44"/>
    <s v="ONLINE"/>
    <s v="ONLINE"/>
    <x v="0"/>
    <n v="100"/>
    <n v="99"/>
    <d v="1899-12-30T00:00:00"/>
    <s v="CW"/>
    <s v="Hybrid"/>
    <s v="Open"/>
  </r>
  <r>
    <n v="202430"/>
    <n v="30927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alkins"/>
    <s v="K00301370"/>
    <s v="AD"/>
    <x v="4"/>
    <x v="137"/>
    <x v="44"/>
    <s v="ONLINE"/>
    <s v="ONLINE"/>
    <x v="0"/>
    <n v="24"/>
    <n v="27"/>
    <d v="1899-12-30T00:00:00"/>
    <s v="OL"/>
    <s v="Online Classes"/>
    <s v="Closed"/>
  </r>
  <r>
    <n v="202430"/>
    <n v="30927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alkins"/>
    <s v="K00301370"/>
    <s v="AD"/>
    <x v="4"/>
    <x v="137"/>
    <x v="44"/>
    <s v="ONLINE"/>
    <s v="ONLINE"/>
    <x v="0"/>
    <n v="24"/>
    <n v="27"/>
    <d v="1899-12-30T00:00:00"/>
    <s v="OL"/>
    <s v="Online Classes"/>
    <s v="Closed"/>
  </r>
  <r>
    <n v="202430"/>
    <n v="30929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alkins"/>
    <s v="K00301370"/>
    <s v="NP"/>
    <x v="4"/>
    <x v="137"/>
    <x v="44"/>
    <s v="ONLINE"/>
    <s v="ONLINE"/>
    <x v="0"/>
    <n v="24"/>
    <n v="26"/>
    <d v="1899-12-30T00:00:00"/>
    <s v="OL"/>
    <s v="Online Classes"/>
    <s v="Closed"/>
  </r>
  <r>
    <n v="202430"/>
    <n v="30929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alkins"/>
    <s v="K00301370"/>
    <s v="AD"/>
    <x v="4"/>
    <x v="137"/>
    <x v="44"/>
    <s v="ONLINE"/>
    <s v="ONLINE"/>
    <x v="0"/>
    <n v="24"/>
    <n v="26"/>
    <d v="1899-12-30T00:00:00"/>
    <s v="OL"/>
    <s v="Online Classes"/>
    <s v="Closed"/>
  </r>
  <r>
    <n v="202430"/>
    <n v="30934"/>
    <s v="BIOL 101"/>
    <x v="48"/>
    <s v="Plant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c Wise"/>
    <s v="K00100537"/>
    <s v="DO"/>
    <x v="4"/>
    <x v="137"/>
    <x v="44"/>
    <s v="ONLINE"/>
    <s v="ONLINE"/>
    <x v="0"/>
    <n v="24"/>
    <n v="19"/>
    <d v="1899-12-30T00:00:00"/>
    <s v="OL"/>
    <s v="Online Classes"/>
    <s v="Open"/>
  </r>
  <r>
    <n v="202430"/>
    <n v="30934"/>
    <s v="BIOL 101"/>
    <x v="48"/>
    <s v="Plant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c Wise"/>
    <s v="K00100537"/>
    <s v="FS"/>
    <x v="4"/>
    <x v="137"/>
    <x v="44"/>
    <s v="ONLINE"/>
    <s v="ONLINE"/>
    <x v="0"/>
    <n v="24"/>
    <n v="19"/>
    <d v="1899-12-30T00:00:00"/>
    <s v="OL"/>
    <s v="Online Classes"/>
    <s v="Open"/>
  </r>
  <r>
    <n v="202430"/>
    <n v="30935"/>
    <s v="BIOL 101"/>
    <x v="48"/>
    <s v="Plant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c Wise"/>
    <s v="K00100537"/>
    <s v="NP"/>
    <x v="4"/>
    <x v="137"/>
    <x v="44"/>
    <s v="ONLINE"/>
    <s v="ONLINE"/>
    <x v="0"/>
    <n v="24"/>
    <n v="15"/>
    <d v="1899-12-30T00:00:00"/>
    <s v="OL"/>
    <s v="Online Classes"/>
    <s v="Open"/>
  </r>
  <r>
    <n v="202430"/>
    <n v="30935"/>
    <s v="BIOL 101"/>
    <x v="48"/>
    <s v="Plant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c Wise"/>
    <s v="K00100537"/>
    <s v="FS"/>
    <x v="4"/>
    <x v="137"/>
    <x v="44"/>
    <s v="ONLINE"/>
    <s v="ONLINE"/>
    <x v="0"/>
    <n v="24"/>
    <n v="15"/>
    <d v="1899-12-30T00:00:00"/>
    <s v="OL"/>
    <s v="Online Classes"/>
    <s v="Open"/>
  </r>
  <r>
    <n v="202430"/>
    <n v="30974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ry Tanowitz"/>
    <s v="K00100476"/>
    <s v="DO"/>
    <x v="0"/>
    <x v="137"/>
    <x v="44"/>
    <s v="ONLINE"/>
    <s v="ONLINE"/>
    <x v="0"/>
    <n v="24"/>
    <n v="20"/>
    <d v="1899-12-30T00:00:00"/>
    <s v="CW"/>
    <s v="Hybrid"/>
    <s v="Open"/>
  </r>
  <r>
    <n v="202430"/>
    <n v="30979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ry Tanowitz"/>
    <s v="K00100476"/>
    <s v="NP"/>
    <x v="0"/>
    <x v="137"/>
    <x v="44"/>
    <s v="ONLINE"/>
    <s v="ONLINE"/>
    <x v="0"/>
    <n v="24"/>
    <n v="17"/>
    <d v="1899-12-30T00:00:00"/>
    <s v="CW"/>
    <s v="Hybrid"/>
    <s v="Open"/>
  </r>
  <r>
    <n v="202430"/>
    <n v="30987"/>
    <s v="BMS 108"/>
    <x v="51"/>
    <s v="Human Phys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ry Tanowitz"/>
    <s v="K00100476"/>
    <s v="DO"/>
    <x v="4"/>
    <x v="137"/>
    <x v="44"/>
    <s v="ONLINE"/>
    <s v="ONLINE"/>
    <x v="0"/>
    <n v="24"/>
    <n v="18"/>
    <d v="1899-12-30T00:00:00"/>
    <s v="OL"/>
    <s v="Online Classes"/>
    <s v="Open"/>
  </r>
  <r>
    <n v="202430"/>
    <n v="30987"/>
    <s v="BMS 108"/>
    <x v="51"/>
    <s v="Human Phys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ry Tanowitz"/>
    <s v="K00100476"/>
    <s v="FS"/>
    <x v="4"/>
    <x v="137"/>
    <x v="44"/>
    <s v="ONLINE"/>
    <s v="ONLINE"/>
    <x v="0"/>
    <n v="24"/>
    <n v="18"/>
    <d v="1899-12-30T00:00:00"/>
    <s v="OL"/>
    <s v="Online Classes"/>
    <s v="Open"/>
  </r>
  <r>
    <n v="202430"/>
    <n v="30989"/>
    <s v="BMS 108"/>
    <x v="51"/>
    <s v="Human Phys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ry Tanowitz"/>
    <s v="K00100476"/>
    <s v="NP"/>
    <x v="4"/>
    <x v="137"/>
    <x v="44"/>
    <s v="ONLINE"/>
    <s v="ONLINE"/>
    <x v="0"/>
    <n v="24"/>
    <n v="22"/>
    <d v="1899-12-30T00:00:00"/>
    <s v="OL"/>
    <s v="Online Classes"/>
    <s v="Open"/>
  </r>
  <r>
    <n v="202430"/>
    <n v="30989"/>
    <s v="BMS 108"/>
    <x v="51"/>
    <s v="Human Phys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ry Tanowitz"/>
    <s v="K00100476"/>
    <s v="FS"/>
    <x v="4"/>
    <x v="137"/>
    <x v="44"/>
    <s v="ONLINE"/>
    <s v="ONLINE"/>
    <x v="0"/>
    <n v="24"/>
    <n v="22"/>
    <d v="1899-12-30T00:00:00"/>
    <s v="OL"/>
    <s v="Online Classes"/>
    <s v="Open"/>
  </r>
  <r>
    <n v="202430"/>
    <n v="31001"/>
    <s v="BMS 146"/>
    <x v="51"/>
    <s v="Human Form and Func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c Wise"/>
    <s v="K00100537"/>
    <s v="FS"/>
    <x v="4"/>
    <x v="137"/>
    <x v="44"/>
    <s v="ONLINE"/>
    <s v="ONLINE"/>
    <x v="0"/>
    <n v="40"/>
    <n v="26"/>
    <d v="1899-12-30T00:00:00"/>
    <s v="OL"/>
    <s v="Online Classes"/>
    <s v="Open"/>
  </r>
  <r>
    <n v="202430"/>
    <n v="31007"/>
    <s v="BOT 121"/>
    <x v="49"/>
    <s v="Plant Diversit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ob Cummings"/>
    <s v="K00100948"/>
    <s v="NP"/>
    <x v="4"/>
    <x v="137"/>
    <x v="44"/>
    <s v="ONLINE"/>
    <s v="ONLINE"/>
    <x v="0"/>
    <n v="30"/>
    <n v="8"/>
    <d v="1899-12-30T00:00:00"/>
    <s v="OL"/>
    <s v="Online Classes"/>
    <s v="Open"/>
  </r>
  <r>
    <n v="202430"/>
    <n v="31007"/>
    <s v="BOT 121"/>
    <x v="49"/>
    <s v="Plant Diversit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ob Cummings"/>
    <s v="K00100948"/>
    <s v="AD"/>
    <x v="4"/>
    <x v="137"/>
    <x v="44"/>
    <s v="ONLINE"/>
    <s v="ONLINE"/>
    <x v="0"/>
    <n v="30"/>
    <n v="8"/>
    <d v="1899-12-30T00:00:00"/>
    <s v="OL"/>
    <s v="Online Classes"/>
    <s v="Open"/>
  </r>
  <r>
    <n v="202430"/>
    <n v="31177"/>
    <s v="ED 101"/>
    <x v="59"/>
    <s v="Intro-Tchg/Lrng K-12 Ed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isa Abeloe"/>
    <s v="K00549290"/>
    <s v="AD"/>
    <x v="4"/>
    <x v="137"/>
    <x v="44"/>
    <s v="ONLINE"/>
    <s v="ONLINE"/>
    <x v="0"/>
    <n v="35"/>
    <n v="28"/>
    <d v="1899-12-30T00:00:00"/>
    <s v="OL"/>
    <s v="Online Classes"/>
    <s v="Open"/>
  </r>
  <r>
    <n v="202430"/>
    <n v="31245"/>
    <s v="MUS 110"/>
    <x v="41"/>
    <s v="Music Appreci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Valerie Malvinni"/>
    <s v="K00380433"/>
    <s v="AD"/>
    <x v="4"/>
    <x v="137"/>
    <x v="44"/>
    <s v="ONLINE"/>
    <s v="ONLINE"/>
    <x v="0"/>
    <n v="40"/>
    <n v="30"/>
    <d v="1899-12-30T00:00:00"/>
    <s v="OL"/>
    <s v="Online Classes"/>
    <s v="Open"/>
  </r>
  <r>
    <n v="202430"/>
    <n v="31321"/>
    <s v="ECE 120"/>
    <x v="60"/>
    <s v="Growth and Develop/Educator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evona Hawkins"/>
    <s v="K00729084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31335"/>
    <s v="PD 100"/>
    <x v="40"/>
    <s v="College Success"/>
    <n v="3"/>
    <d v="2023-08-28T00:00:00"/>
    <d v="2023-10-20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men Rivero"/>
    <s v="K00101180"/>
    <s v="DO"/>
    <x v="4"/>
    <x v="137"/>
    <x v="44"/>
    <s v="ONLINE"/>
    <s v="ONLINE"/>
    <x v="0"/>
    <n v="35"/>
    <n v="30"/>
    <d v="1899-12-30T00:00:00"/>
    <s v="OL"/>
    <s v="Online Classes"/>
    <s v="Open"/>
  </r>
  <r>
    <n v="202430"/>
    <n v="31336"/>
    <s v="PD 100"/>
    <x v="40"/>
    <s v="College Succes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DO"/>
    <x v="4"/>
    <x v="137"/>
    <x v="44"/>
    <s v="ONLINE"/>
    <s v="ONLINE"/>
    <x v="0"/>
    <n v="35"/>
    <n v="30"/>
    <d v="1899-12-30T00:00:00"/>
    <s v="OL"/>
    <s v="Online Classes"/>
    <s v="Open"/>
  </r>
  <r>
    <n v="202430"/>
    <n v="31345"/>
    <s v="PD 100"/>
    <x v="40"/>
    <s v="College Success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men Rivero"/>
    <s v="K00101180"/>
    <s v="DO"/>
    <x v="4"/>
    <x v="137"/>
    <x v="44"/>
    <s v="ONLINE"/>
    <s v="ONLINE"/>
    <x v="0"/>
    <n v="35"/>
    <n v="30"/>
    <d v="1899-12-30T00:00:00"/>
    <s v="OL"/>
    <s v="Online Classes"/>
    <s v="Open"/>
  </r>
  <r>
    <n v="202430"/>
    <n v="31365"/>
    <s v="PD 191A"/>
    <x v="40"/>
    <s v="Major and Career Options"/>
    <n v="1"/>
    <d v="2023-08-28T00:00:00"/>
    <d v="2023-10-20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Phillips"/>
    <s v="K00100461"/>
    <s v="DO"/>
    <x v="4"/>
    <x v="137"/>
    <x v="44"/>
    <s v="ONLINE"/>
    <s v="ONLINE"/>
    <x v="0"/>
    <n v="35"/>
    <n v="11"/>
    <d v="1899-12-30T00:00:00"/>
    <s v="OL"/>
    <s v="Online Classes"/>
    <s v="Open"/>
  </r>
  <r>
    <n v="202430"/>
    <n v="31376"/>
    <s v="HE 101"/>
    <x v="105"/>
    <s v="Personal Health Awareness"/>
    <n v="3"/>
    <d v="2023-09-06T00:00:00"/>
    <d v="2023-12-16T00:00:00"/>
    <x v="42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y O'Connor"/>
    <s v="K00100786"/>
    <s v="FS"/>
    <x v="4"/>
    <x v="137"/>
    <x v="44"/>
    <s v="ONLINE"/>
    <s v="ONLINE"/>
    <x v="0"/>
    <n v="35"/>
    <n v="20"/>
    <d v="1899-12-30T00:00:00"/>
    <s v="OL"/>
    <s v="Online Classes"/>
    <s v="Open"/>
  </r>
  <r>
    <n v="202430"/>
    <n v="31379"/>
    <s v="HE 101"/>
    <x v="105"/>
    <s v="Personal Health Awareness"/>
    <n v="3"/>
    <d v="2023-09-06T00:00:00"/>
    <d v="2023-12-16T00:00:00"/>
    <x v="42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y O'Connor"/>
    <s v="K00100786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31380"/>
    <s v="HE 102"/>
    <x v="105"/>
    <s v="Personal Health for Women"/>
    <n v="3"/>
    <d v="2023-09-06T00:00:00"/>
    <d v="2023-12-16T00:00:00"/>
    <x v="42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y O'Connor"/>
    <s v="K00100786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31381"/>
    <s v="HE 103"/>
    <x v="105"/>
    <s v="Responding to Med. Emergency"/>
    <n v="3"/>
    <d v="2023-10-02T00:00:00"/>
    <d v="2023-12-16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4"/>
    <s v="Scott Fickerson"/>
    <s v="K00366975"/>
    <s v="FS"/>
    <x v="4"/>
    <x v="137"/>
    <x v="44"/>
    <s v="ONLINE"/>
    <s v="ONLINE"/>
    <x v="0"/>
    <n v="25"/>
    <n v="23"/>
    <d v="1899-12-30T00:00:00"/>
    <s v="OL"/>
    <s v="Online Classes"/>
    <s v="Open"/>
  </r>
  <r>
    <n v="202430"/>
    <n v="31420"/>
    <s v="PE 139"/>
    <x v="0"/>
    <s v="Pilates Mat Fitness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eborah Ekola"/>
    <s v="K00100646"/>
    <s v="AD"/>
    <x v="4"/>
    <x v="137"/>
    <x v="44"/>
    <s v="ONLINE"/>
    <s v="ONLINE"/>
    <x v="0"/>
    <n v="35"/>
    <n v="33"/>
    <d v="1899-12-30T00:00:00"/>
    <s v="OL"/>
    <s v="Online Classes"/>
    <s v="Open"/>
  </r>
  <r>
    <n v="202430"/>
    <n v="31420"/>
    <s v="PE 139"/>
    <x v="0"/>
    <s v="Pilates Mat Fitness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eborah Ekola"/>
    <s v="K00100646"/>
    <s v="AD"/>
    <x v="4"/>
    <x v="137"/>
    <x v="44"/>
    <s v="ONLINE"/>
    <s v="ONLINE"/>
    <x v="0"/>
    <n v="35"/>
    <n v="33"/>
    <d v="1899-12-30T00:00:00"/>
    <s v="OL"/>
    <s v="Online Classes"/>
    <s v="Open"/>
  </r>
  <r>
    <n v="202430"/>
    <n v="31502"/>
    <s v="PHYS 110"/>
    <x v="106"/>
    <s v="Introductory Phys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DO"/>
    <x v="4"/>
    <x v="137"/>
    <x v="44"/>
    <s v="ONLINE"/>
    <s v="ONLINE"/>
    <x v="0"/>
    <n v="27"/>
    <n v="22"/>
    <d v="1899-12-30T00:00:00"/>
    <s v="OL"/>
    <s v="Online Classes"/>
    <s v="Open"/>
  </r>
  <r>
    <n v="202430"/>
    <n v="31502"/>
    <s v="PHYS 110"/>
    <x v="106"/>
    <s v="Introductory Phys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FS"/>
    <x v="4"/>
    <x v="137"/>
    <x v="44"/>
    <s v="ONLINE"/>
    <s v="ONLINE"/>
    <x v="0"/>
    <n v="27"/>
    <n v="22"/>
    <d v="1899-12-30T00:00:00"/>
    <s v="OL"/>
    <s v="Online Classes"/>
    <s v="Open"/>
  </r>
  <r>
    <n v="202430"/>
    <n v="31514"/>
    <s v="PHSC 103"/>
    <x v="107"/>
    <s v="The Physical Universe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ynne Stark"/>
    <s v="K00101049"/>
    <s v="AD"/>
    <x v="0"/>
    <x v="137"/>
    <x v="44"/>
    <s v="ONLINE"/>
    <s v="ONLINE"/>
    <x v="0"/>
    <n v="24"/>
    <n v="22"/>
    <d v="1899-12-30T00:00:00"/>
    <s v="CW"/>
    <s v="Hybrid"/>
    <s v="Open"/>
  </r>
  <r>
    <n v="202430"/>
    <n v="31515"/>
    <s v="PHSC 103"/>
    <x v="107"/>
    <s v="The Physical Universe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ynne Stark"/>
    <s v="K00101049"/>
    <s v="NP"/>
    <x v="0"/>
    <x v="137"/>
    <x v="44"/>
    <s v="ONLINE"/>
    <s v="ONLINE"/>
    <x v="0"/>
    <n v="24"/>
    <n v="17"/>
    <d v="1899-12-30T00:00:00"/>
    <s v="CW"/>
    <s v="Hybrid"/>
    <s v="Open"/>
  </r>
  <r>
    <n v="202430"/>
    <n v="31526"/>
    <s v="HIST 101"/>
    <x v="34"/>
    <s v="History of the U.S. to 1877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Mooney"/>
    <s v="K00100983"/>
    <s v="FS"/>
    <x v="0"/>
    <x v="137"/>
    <x v="44"/>
    <s v="ONLINE"/>
    <s v="ONLINE"/>
    <x v="0"/>
    <n v="40"/>
    <n v="35"/>
    <d v="1899-12-30T00:00:00"/>
    <s v="CW"/>
    <s v="Hybrid"/>
    <s v="Open"/>
  </r>
  <r>
    <n v="202430"/>
    <n v="31527"/>
    <s v="HIST 101"/>
    <x v="34"/>
    <s v="History of the U.S. to 1877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Mooney"/>
    <s v="K00100983"/>
    <s v="FS"/>
    <x v="4"/>
    <x v="137"/>
    <x v="44"/>
    <s v="ONLINE"/>
    <s v="ONLINE"/>
    <x v="0"/>
    <n v="40"/>
    <n v="28"/>
    <d v="1899-12-30T00:00:00"/>
    <s v="OL"/>
    <s v="Online Classes"/>
    <s v="Open"/>
  </r>
  <r>
    <n v="202430"/>
    <n v="31531"/>
    <s v="HIST 102"/>
    <x v="34"/>
    <s v="History of the US Since 1865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le Swiontek"/>
    <s v="K00100919"/>
    <s v="FS"/>
    <x v="0"/>
    <x v="137"/>
    <x v="44"/>
    <s v="ONLINE"/>
    <s v="ONLINE"/>
    <x v="0"/>
    <n v="40"/>
    <n v="36"/>
    <d v="1899-12-30T00:00:00"/>
    <s v="CW"/>
    <s v="Hybrid"/>
    <s v="Open"/>
  </r>
  <r>
    <n v="202430"/>
    <n v="31532"/>
    <s v="HIST 102"/>
    <x v="34"/>
    <s v="History of the US Since 1865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le Swiontek"/>
    <s v="K00100919"/>
    <s v="FS"/>
    <x v="4"/>
    <x v="137"/>
    <x v="44"/>
    <s v="ONLINE"/>
    <s v="ONLINE"/>
    <x v="0"/>
    <n v="40"/>
    <n v="38"/>
    <d v="1899-12-30T00:00:00"/>
    <s v="OL"/>
    <s v="Online Classes"/>
    <s v="Open"/>
  </r>
  <r>
    <n v="202430"/>
    <n v="31533"/>
    <s v="HIST 103"/>
    <x v="34"/>
    <s v="Hist of West Civ: Ancient-1660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Elliott"/>
    <s v="K00100954"/>
    <s v="FS"/>
    <x v="0"/>
    <x v="137"/>
    <x v="44"/>
    <s v="ONLINE"/>
    <s v="ONLINE"/>
    <x v="0"/>
    <n v="40"/>
    <n v="25"/>
    <d v="1899-12-30T00:00:00"/>
    <s v="CW"/>
    <s v="Hybrid"/>
    <s v="Open"/>
  </r>
  <r>
    <n v="202430"/>
    <n v="31534"/>
    <s v="HIST 103"/>
    <x v="34"/>
    <s v="Hist of West Civ: Ancient-1660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Elliott"/>
    <s v="K00100954"/>
    <s v="FS"/>
    <x v="4"/>
    <x v="137"/>
    <x v="44"/>
    <s v="ONLINE"/>
    <s v="ONLINE"/>
    <x v="0"/>
    <n v="40"/>
    <n v="35"/>
    <d v="1899-12-30T00:00:00"/>
    <s v="OL"/>
    <s v="Online Classes"/>
    <s v="Open"/>
  </r>
  <r>
    <n v="202430"/>
    <n v="31536"/>
    <s v="HIST 104"/>
    <x v="34"/>
    <s v="Hist of West Civ: Lou XIV-Pr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Elliott"/>
    <s v="K00100954"/>
    <s v="FS"/>
    <x v="0"/>
    <x v="137"/>
    <x v="44"/>
    <s v="ONLINE"/>
    <s v="ONLINE"/>
    <x v="0"/>
    <n v="30"/>
    <n v="26"/>
    <d v="1899-12-30T00:00:00"/>
    <s v="CW"/>
    <s v="Hybrid"/>
    <s v="Open"/>
  </r>
  <r>
    <n v="202430"/>
    <n v="31537"/>
    <s v="HIST 104"/>
    <x v="34"/>
    <s v="Hist of West Civ: Lou XIV-Pr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Elliott"/>
    <s v="K00100954"/>
    <s v="FS"/>
    <x v="4"/>
    <x v="137"/>
    <x v="44"/>
    <s v="ONLINE"/>
    <s v="ONLINE"/>
    <x v="0"/>
    <n v="30"/>
    <n v="27"/>
    <d v="1899-12-30T00:00:00"/>
    <s v="OL"/>
    <s v="Online Classes"/>
    <s v="Open"/>
  </r>
  <r>
    <n v="202430"/>
    <n v="31553"/>
    <s v="PHIL 100"/>
    <x v="80"/>
    <s v="Introduction to Philoso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yle Dickey"/>
    <s v="K01205238"/>
    <s v="AD"/>
    <x v="4"/>
    <x v="137"/>
    <x v="44"/>
    <s v="ONLINE"/>
    <s v="ONLINE"/>
    <x v="0"/>
    <n v="40"/>
    <n v="31"/>
    <d v="1899-12-30T00:00:00"/>
    <s v="OL"/>
    <s v="Online Classes"/>
    <s v="Open"/>
  </r>
  <r>
    <n v="202430"/>
    <n v="31555"/>
    <s v="PHIL 100"/>
    <x v="80"/>
    <s v="Introduction to Philoso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 Kramer"/>
    <s v="K00772134"/>
    <s v="FS"/>
    <x v="4"/>
    <x v="137"/>
    <x v="44"/>
    <s v="ONLINE"/>
    <s v="ONLINE"/>
    <x v="0"/>
    <n v="40"/>
    <n v="36"/>
    <d v="1899-12-30T00:00:00"/>
    <s v="OL"/>
    <s v="Online Classes"/>
    <s v="Open"/>
  </r>
  <r>
    <n v="202430"/>
    <n v="31557"/>
    <s v="PHIL 101"/>
    <x v="80"/>
    <s v="Introduction to Eth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rc Bobro"/>
    <s v="K00100784"/>
    <s v="FS"/>
    <x v="4"/>
    <x v="137"/>
    <x v="44"/>
    <s v="ONLINE"/>
    <s v="ONLINE"/>
    <x v="0"/>
    <n v="40"/>
    <n v="35"/>
    <d v="1899-12-30T00:00:00"/>
    <s v="OL"/>
    <s v="Online Classes"/>
    <s v="Open"/>
  </r>
  <r>
    <n v="202430"/>
    <n v="31559"/>
    <s v="PHIL 101"/>
    <x v="80"/>
    <s v="Introduction to Eth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rian Looper"/>
    <s v="K00874431"/>
    <s v="AD"/>
    <x v="4"/>
    <x v="137"/>
    <x v="44"/>
    <s v="ONLINE"/>
    <s v="ONLINE"/>
    <x v="0"/>
    <n v="40"/>
    <n v="37"/>
    <d v="1899-12-30T00:00:00"/>
    <s v="OL"/>
    <s v="Online Classes"/>
    <s v="Open"/>
  </r>
  <r>
    <n v="202430"/>
    <n v="31564"/>
    <s v="PHIL 111"/>
    <x v="80"/>
    <s v="Critical Think&amp;Writing In Phil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 Kramer"/>
    <s v="K00772134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31579"/>
    <s v="ECON 101"/>
    <x v="84"/>
    <s v="Mi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50"/>
    <n v="39"/>
    <d v="1899-12-30T00:00:00"/>
    <s v="OL"/>
    <s v="Online Classes"/>
    <s v="Open"/>
  </r>
  <r>
    <n v="202430"/>
    <n v="31581"/>
    <s v="ECON 102"/>
    <x v="84"/>
    <s v="Ma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50"/>
    <n v="42"/>
    <d v="1899-12-30T00:00:00"/>
    <s v="OL"/>
    <s v="Online Classes"/>
    <s v="Open"/>
  </r>
  <r>
    <n v="202430"/>
    <n v="31583"/>
    <s v="ECON 102"/>
    <x v="84"/>
    <s v="Ma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50"/>
    <n v="35"/>
    <d v="1899-12-30T00:00:00"/>
    <s v="OL"/>
    <s v="Online Classes"/>
    <s v="Open"/>
  </r>
  <r>
    <n v="202430"/>
    <n v="31584"/>
    <s v="GLST 101"/>
    <x v="81"/>
    <s v="Introduction to Global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Haupt"/>
    <s v="K00387737"/>
    <s v="FS"/>
    <x v="4"/>
    <x v="137"/>
    <x v="44"/>
    <s v="ONLINE"/>
    <s v="ONLINE"/>
    <x v="0"/>
    <n v="40"/>
    <n v="30"/>
    <d v="1899-12-30T00:00:00"/>
    <s v="OL"/>
    <s v="Online Classes"/>
    <s v="Open"/>
  </r>
  <r>
    <n v="202430"/>
    <n v="31592"/>
    <s v="POLS 101"/>
    <x v="81"/>
    <s v="American Government &amp; Polit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Haupt"/>
    <s v="K00387737"/>
    <s v="FS"/>
    <x v="4"/>
    <x v="137"/>
    <x v="44"/>
    <s v="ONLINE"/>
    <s v="ONLINE"/>
    <x v="0"/>
    <n v="40"/>
    <n v="31"/>
    <d v="1899-12-30T00:00:00"/>
    <s v="OL"/>
    <s v="Online Classes"/>
    <s v="Open"/>
  </r>
  <r>
    <n v="202430"/>
    <n v="31596"/>
    <s v="POLS 121"/>
    <x v="81"/>
    <s v="International Polit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Haupt"/>
    <s v="K00387737"/>
    <s v="FS"/>
    <x v="4"/>
    <x v="137"/>
    <x v="44"/>
    <s v="ONLINE"/>
    <s v="ONLINE"/>
    <x v="0"/>
    <n v="40"/>
    <n v="39"/>
    <d v="1899-12-30T00:00:00"/>
    <s v="OL"/>
    <s v="Online Classes"/>
    <s v="Open"/>
  </r>
  <r>
    <n v="202430"/>
    <n v="31598"/>
    <s v="POLS 132"/>
    <x v="81"/>
    <s v="Political Thin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ven Clark"/>
    <s v="K00469669"/>
    <s v="AD"/>
    <x v="0"/>
    <x v="137"/>
    <x v="44"/>
    <s v="ONLINE"/>
    <s v="ONLINE"/>
    <x v="0"/>
    <n v="40"/>
    <n v="35"/>
    <d v="1899-12-30T00:00:00"/>
    <s v="CW"/>
    <s v="Hybrid"/>
    <s v="Open"/>
  </r>
  <r>
    <n v="202430"/>
    <n v="31615"/>
    <s v="PSY 100"/>
    <x v="5"/>
    <s v="Gener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rthur Olguin"/>
    <s v="K00100846"/>
    <s v="FS"/>
    <x v="4"/>
    <x v="137"/>
    <x v="44"/>
    <s v="ONLINE"/>
    <s v="ONLINE"/>
    <x v="0"/>
    <n v="40"/>
    <n v="26"/>
    <d v="1899-12-30T00:00:00"/>
    <s v="OL"/>
    <s v="Online Classes"/>
    <s v="Open"/>
  </r>
  <r>
    <n v="202430"/>
    <n v="31624"/>
    <s v="PSY 125"/>
    <x v="5"/>
    <s v="Psychology Of Human Sexualit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eal Huff"/>
    <s v="K00721332"/>
    <s v="AD"/>
    <x v="4"/>
    <x v="137"/>
    <x v="44"/>
    <s v="ONLINE"/>
    <s v="ONLINE"/>
    <x v="0"/>
    <n v="40"/>
    <n v="33"/>
    <d v="1899-12-30T00:00:00"/>
    <s v="OL"/>
    <s v="Online Classes"/>
    <s v="Open"/>
  </r>
  <r>
    <n v="202430"/>
    <n v="31629"/>
    <s v="PSY 150"/>
    <x v="5"/>
    <s v="Stats for Behavioral Science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arles Dugan"/>
    <s v="K00100229"/>
    <s v="AD"/>
    <x v="4"/>
    <x v="137"/>
    <x v="44"/>
    <s v="ONLINE"/>
    <s v="ONLINE"/>
    <x v="0"/>
    <n v="33"/>
    <n v="20"/>
    <d v="1899-12-30T00:00:00"/>
    <s v="OL"/>
    <s v="Online Classes"/>
    <s v="Open"/>
  </r>
  <r>
    <n v="202430"/>
    <n v="31630"/>
    <s v="PSY 150"/>
    <x v="5"/>
    <s v="Stats for Behavioral Science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imberley Mangel"/>
    <s v="K00445567"/>
    <s v="AD"/>
    <x v="4"/>
    <x v="137"/>
    <x v="44"/>
    <s v="ONLINE"/>
    <s v="ONLINE"/>
    <x v="0"/>
    <n v="33"/>
    <n v="29"/>
    <d v="1899-12-30T00:00:00"/>
    <s v="OL"/>
    <s v="Online Classes"/>
    <s v="Open"/>
  </r>
  <r>
    <n v="202430"/>
    <n v="31633"/>
    <s v="PSY 200"/>
    <x v="5"/>
    <s v="Research Methods &amp; Exp Design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7"/>
    <s v="Joshua Ramirez"/>
    <s v="K00634700"/>
    <s v="DO"/>
    <x v="4"/>
    <x v="137"/>
    <x v="44"/>
    <s v="ONLINE"/>
    <s v="ONLINE"/>
    <x v="0"/>
    <n v="33"/>
    <n v="27"/>
    <d v="1899-12-30T00:00:00"/>
    <s v="OL"/>
    <s v="Synchronous Online"/>
    <s v="Open"/>
  </r>
  <r>
    <n v="202430"/>
    <n v="31633"/>
    <s v="PSY 200"/>
    <x v="5"/>
    <s v="Research Methods &amp; Exp Design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8:00"/>
    <x v="9"/>
    <s v="19:20"/>
    <n v="1920"/>
    <x v="7"/>
    <s v="Joshua Ramirez"/>
    <s v="K00634700"/>
    <s v="FS"/>
    <x v="4"/>
    <x v="137"/>
    <x v="44"/>
    <s v="ONLINE"/>
    <s v="ONLINE"/>
    <x v="0"/>
    <n v="33"/>
    <n v="27"/>
    <d v="1900-02-18T19:03:27"/>
    <s v="OL"/>
    <s v="Synchronous Online"/>
    <s v="Open"/>
  </r>
  <r>
    <n v="202430"/>
    <n v="31644"/>
    <s v="ANTH 103"/>
    <x v="22"/>
    <s v="Intro To Cultural Anthrop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ara Carter"/>
    <s v="K00735602"/>
    <s v="FS"/>
    <x v="4"/>
    <x v="137"/>
    <x v="44"/>
    <s v="ONLINE"/>
    <s v="ONLINE"/>
    <x v="0"/>
    <n v="40"/>
    <n v="39"/>
    <d v="1899-12-30T00:00:00"/>
    <s v="OL"/>
    <s v="Online Classes"/>
    <s v="Open"/>
  </r>
  <r>
    <n v="202430"/>
    <n v="31653"/>
    <s v="SOC 101"/>
    <x v="24"/>
    <s v="Introduction To Soc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tein"/>
    <s v="K00100754"/>
    <s v="FS"/>
    <x v="4"/>
    <x v="137"/>
    <x v="44"/>
    <s v="ONLINE"/>
    <s v="ONLINE"/>
    <x v="0"/>
    <n v="40"/>
    <n v="39"/>
    <d v="1899-12-30T00:00:00"/>
    <s v="OL"/>
    <s v="Online Classes"/>
    <s v="Open"/>
  </r>
  <r>
    <n v="202430"/>
    <n v="31656"/>
    <s v="SOC 103"/>
    <x v="24"/>
    <s v="Marriage, Family &amp; Intimac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Lindenauer"/>
    <s v="K00100465"/>
    <s v="AD"/>
    <x v="4"/>
    <x v="137"/>
    <x v="44"/>
    <s v="ONLINE"/>
    <s v="ONLINE"/>
    <x v="0"/>
    <n v="40"/>
    <n v="36"/>
    <d v="1899-12-30T00:00:00"/>
    <s v="OL"/>
    <s v="Online Classes"/>
    <s v="Open"/>
  </r>
  <r>
    <n v="202430"/>
    <n v="31661"/>
    <s v="SOC 113"/>
    <x v="24"/>
    <s v="Sociology Of Sex and Gender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erri Anderson"/>
    <s v="K01471319"/>
    <s v="AD"/>
    <x v="4"/>
    <x v="137"/>
    <x v="44"/>
    <s v="ONLINE"/>
    <s v="ONLINE"/>
    <x v="0"/>
    <n v="40"/>
    <n v="29"/>
    <d v="1899-12-30T00:00:00"/>
    <s v="OL"/>
    <s v="Online Classes"/>
    <s v="Open"/>
  </r>
  <r>
    <n v="202430"/>
    <n v="31662"/>
    <s v="SOC 115"/>
    <x v="24"/>
    <s v="Intro To Social Research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oana Schmidt"/>
    <s v="K00111115"/>
    <s v="AD"/>
    <x v="4"/>
    <x v="137"/>
    <x v="44"/>
    <s v="ONLINE"/>
    <s v="ONLINE"/>
    <x v="0"/>
    <n v="40"/>
    <n v="34"/>
    <d v="1899-12-30T00:00:00"/>
    <s v="OL"/>
    <s v="Online Classes"/>
    <s v="Open"/>
  </r>
  <r>
    <n v="202430"/>
    <n v="31671"/>
    <s v="SPAN 101"/>
    <x v="69"/>
    <s v="Beginning Spanis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an Casillas Nunez"/>
    <s v="K00100445"/>
    <s v="FS"/>
    <x v="4"/>
    <x v="137"/>
    <x v="44"/>
    <s v="ONLINE"/>
    <s v="ONLINE"/>
    <x v="0"/>
    <n v="30"/>
    <n v="21"/>
    <d v="1899-12-30T00:00:00"/>
    <s v="OL"/>
    <s v="Online Classes"/>
    <s v="Open"/>
  </r>
  <r>
    <n v="202430"/>
    <n v="31674"/>
    <s v="SPAN 101"/>
    <x v="69"/>
    <s v="Beginning Spanis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an Casillas Nunez"/>
    <s v="K00100445"/>
    <s v="FS"/>
    <x v="4"/>
    <x v="137"/>
    <x v="44"/>
    <s v="ONLINE"/>
    <s v="ONLINE"/>
    <x v="0"/>
    <n v="30"/>
    <n v="23"/>
    <d v="1899-12-30T00:00:00"/>
    <s v="OL"/>
    <s v="Online Classes"/>
    <s v="Open"/>
  </r>
  <r>
    <n v="202430"/>
    <n v="31676"/>
    <s v="SPAN 101"/>
    <x v="69"/>
    <s v="Beginning Spanis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a  Requena-Johnson"/>
    <s v="K00799690"/>
    <s v="AD"/>
    <x v="4"/>
    <x v="137"/>
    <x v="44"/>
    <s v="ONLINE"/>
    <s v="ONLINE"/>
    <x v="0"/>
    <n v="30"/>
    <n v="14"/>
    <d v="1899-12-30T00:00:00"/>
    <s v="OL"/>
    <s v="Online Classes"/>
    <s v="Open"/>
  </r>
  <r>
    <n v="202430"/>
    <n v="31677"/>
    <s v="SPAN 101"/>
    <x v="69"/>
    <s v="Beginning Spanish I"/>
    <n v="5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an Casillas Nunez"/>
    <s v="K00100445"/>
    <s v="FS"/>
    <x v="4"/>
    <x v="137"/>
    <x v="44"/>
    <s v="ONLINE"/>
    <s v="ONLINE"/>
    <x v="0"/>
    <n v="30"/>
    <n v="20"/>
    <d v="1899-12-30T00:00:00"/>
    <s v="OL"/>
    <s v="Online Classes"/>
    <s v="Open"/>
  </r>
  <r>
    <n v="202430"/>
    <n v="31680"/>
    <s v="SPAN 102"/>
    <x v="69"/>
    <s v="Beginning Spanish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Francisco Rodriguez"/>
    <s v="K00101121"/>
    <s v="FS"/>
    <x v="4"/>
    <x v="137"/>
    <x v="44"/>
    <s v="ONLINE"/>
    <s v="ONLINE"/>
    <x v="0"/>
    <n v="30"/>
    <n v="25"/>
    <d v="1899-12-30T00:00:00"/>
    <s v="OL"/>
    <s v="Online Classes"/>
    <s v="Open"/>
  </r>
  <r>
    <n v="202430"/>
    <n v="31681"/>
    <s v="SPAN 102"/>
    <x v="69"/>
    <s v="Beginning Spanish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Francisco Rodriguez"/>
    <s v="K00101121"/>
    <s v="FS"/>
    <x v="4"/>
    <x v="137"/>
    <x v="44"/>
    <s v="ONLINE"/>
    <s v="ONLINE"/>
    <x v="0"/>
    <n v="30"/>
    <n v="21"/>
    <d v="1899-12-30T00:00:00"/>
    <s v="OL"/>
    <s v="Online Classes"/>
    <s v="Open"/>
  </r>
  <r>
    <n v="202430"/>
    <n v="31684"/>
    <s v="SPAN 103"/>
    <x v="69"/>
    <s v="Intermediate Spanis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Francisco Rodriguez"/>
    <s v="K00101121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31685"/>
    <s v="SPAN 103"/>
    <x v="69"/>
    <s v="Intermediate Spanish I"/>
    <n v="5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Francisco Rodriguez"/>
    <s v="K00101121"/>
    <s v="FS"/>
    <x v="4"/>
    <x v="137"/>
    <x v="44"/>
    <s v="ONLINE"/>
    <s v="ONLINE"/>
    <x v="0"/>
    <n v="30"/>
    <n v="12"/>
    <d v="1899-12-30T00:00:00"/>
    <s v="OL"/>
    <s v="Online Classes"/>
    <s v="Open"/>
  </r>
  <r>
    <n v="202430"/>
    <n v="31700"/>
    <s v="COMM 101"/>
    <x v="10"/>
    <s v="Introduction to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Hock"/>
    <s v="K00101045"/>
    <s v="FS"/>
    <x v="4"/>
    <x v="137"/>
    <x v="44"/>
    <s v="ONLINE"/>
    <s v="ONLINE"/>
    <x v="0"/>
    <n v="35"/>
    <n v="32"/>
    <d v="1899-12-30T00:00:00"/>
    <s v="OL"/>
    <s v="Online Classes"/>
    <s v="Open"/>
  </r>
  <r>
    <n v="202430"/>
    <n v="31703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s v="FS"/>
    <x v="4"/>
    <x v="137"/>
    <x v="44"/>
    <s v="ONLINE"/>
    <s v="ONLINE"/>
    <x v="0"/>
    <n v="30"/>
    <n v="29"/>
    <d v="1899-12-30T00:00:00"/>
    <s v="OL"/>
    <s v="Online Classes"/>
    <s v="Open"/>
  </r>
  <r>
    <n v="202430"/>
    <n v="31704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31705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s v="FS"/>
    <x v="4"/>
    <x v="137"/>
    <x v="44"/>
    <s v="ONLINE"/>
    <s v="ONLINE"/>
    <x v="0"/>
    <n v="30"/>
    <n v="29"/>
    <d v="1899-12-30T00:00:00"/>
    <s v="OL"/>
    <s v="Online Classes"/>
    <s v="Open"/>
  </r>
  <r>
    <n v="202430"/>
    <n v="31711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31716"/>
    <s v="COMM 131"/>
    <x v="10"/>
    <s v="Fund Of Public Spe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te Newman"/>
    <s v="K00989859"/>
    <s v="FS"/>
    <x v="4"/>
    <x v="137"/>
    <x v="44"/>
    <s v="ONLINE"/>
    <s v="ONLINE"/>
    <x v="0"/>
    <n v="30"/>
    <n v="27"/>
    <d v="1899-12-30T00:00:00"/>
    <s v="OL"/>
    <s v="Online Classes"/>
    <s v="Open"/>
  </r>
  <r>
    <n v="202430"/>
    <n v="31720"/>
    <s v="COMM 141"/>
    <x v="10"/>
    <s v="Small Group Communication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Rebekah Rodriguez"/>
    <s v="K00772132"/>
    <s v="FS"/>
    <x v="4"/>
    <x v="137"/>
    <x v="44"/>
    <s v="ONLINE"/>
    <s v="ONLINE"/>
    <x v="0"/>
    <n v="30"/>
    <n v="30"/>
    <d v="1899-12-30T00:00:00"/>
    <s v="OL"/>
    <s v="Online Classes"/>
    <s v="Closed"/>
  </r>
  <r>
    <n v="202430"/>
    <n v="31725"/>
    <s v="COMM 151"/>
    <x v="10"/>
    <s v="Intercultur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31731"/>
    <s v="COMM 288"/>
    <x v="10"/>
    <s v="Communication Research Method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rin Garard"/>
    <s v="K00100300"/>
    <s v="FS"/>
    <x v="4"/>
    <x v="137"/>
    <x v="44"/>
    <s v="ONLINE"/>
    <s v="ONLINE"/>
    <x v="0"/>
    <n v="30"/>
    <n v="21"/>
    <d v="1899-12-30T00:00:00"/>
    <s v="OL"/>
    <s v="Online Classes"/>
    <s v="Open"/>
  </r>
  <r>
    <n v="202430"/>
    <n v="31732"/>
    <s v="COMM 289"/>
    <x v="10"/>
    <s v="Communication Theor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rin Garard"/>
    <s v="K00100300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31734"/>
    <s v="COMM 289"/>
    <x v="10"/>
    <s v="Communication Theor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rin Garard"/>
    <s v="K00100300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31806"/>
    <s v="FS 173"/>
    <x v="32"/>
    <s v="Screenwriting I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Shaw"/>
    <s v="K00101223"/>
    <s v="AD"/>
    <x v="4"/>
    <x v="137"/>
    <x v="44"/>
    <s v="ONLINE"/>
    <s v="ONLINE"/>
    <x v="0"/>
    <n v="35"/>
    <n v="19"/>
    <d v="1899-12-30T00:00:00"/>
    <s v="OL"/>
    <s v="Online Classes"/>
    <s v="Open"/>
  </r>
  <r>
    <n v="202430"/>
    <n v="31806"/>
    <s v="FS 173"/>
    <x v="32"/>
    <s v="Screenwriting I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Shaw"/>
    <s v="K00101223"/>
    <s v="AD"/>
    <x v="4"/>
    <x v="137"/>
    <x v="44"/>
    <s v="ONLINE"/>
    <s v="ONLINE"/>
    <x v="0"/>
    <n v="35"/>
    <n v="19"/>
    <d v="1899-12-30T00:00:00"/>
    <s v="OL"/>
    <s v="Online Classes"/>
    <s v="Open"/>
  </r>
  <r>
    <n v="202430"/>
    <n v="31811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FS"/>
    <x v="0"/>
    <x v="137"/>
    <x v="44"/>
    <s v="ONLINE"/>
    <s v="ONLINE"/>
    <x v="0"/>
    <n v="60"/>
    <n v="71"/>
    <d v="1899-12-30T00:00:00"/>
    <s v="CW"/>
    <s v="Hybrid"/>
    <s v="Closed"/>
  </r>
  <r>
    <n v="202430"/>
    <n v="31812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FS"/>
    <x v="0"/>
    <x v="137"/>
    <x v="44"/>
    <s v="ONLINE"/>
    <s v="ONLINE"/>
    <x v="0"/>
    <n v="35"/>
    <n v="36"/>
    <d v="1899-12-30T00:00:00"/>
    <s v="CW"/>
    <s v="Hybrid"/>
    <s v="Closed"/>
  </r>
  <r>
    <n v="202430"/>
    <n v="31825"/>
    <s v="ENG 110H"/>
    <x v="11"/>
    <s v="Composition and Reading,Hon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rdan Molina"/>
    <s v="K00685764"/>
    <s v="FS"/>
    <x v="0"/>
    <x v="137"/>
    <x v="44"/>
    <s v="ONLINE"/>
    <s v="ONLINE"/>
    <x v="0"/>
    <n v="25"/>
    <n v="18"/>
    <d v="1899-12-30T00:00:00"/>
    <s v="HR"/>
    <s v="Hybrid"/>
    <s v="Open"/>
  </r>
  <r>
    <n v="202430"/>
    <n v="31882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alkins"/>
    <s v="K00301370"/>
    <s v="NP"/>
    <x v="4"/>
    <x v="137"/>
    <x v="44"/>
    <s v="ONLINE"/>
    <s v="ONLINE"/>
    <x v="0"/>
    <n v="0"/>
    <n v="0"/>
    <d v="1899-12-30T00:00:00"/>
    <s v="OL"/>
    <s v="Online Classes"/>
    <s v="Closed"/>
  </r>
  <r>
    <n v="202430"/>
    <n v="31882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alkins"/>
    <s v="K00301370"/>
    <s v="NP"/>
    <x v="4"/>
    <x v="137"/>
    <x v="44"/>
    <s v="ONLINE"/>
    <s v="ONLINE"/>
    <x v="0"/>
    <n v="0"/>
    <n v="0"/>
    <d v="1899-12-30T00:00:00"/>
    <s v="OL"/>
    <s v="Online Classes"/>
    <s v="Closed"/>
  </r>
  <r>
    <n v="202430"/>
    <n v="31888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ry Tanowitz"/>
    <s v="K00100476"/>
    <s v="NP"/>
    <x v="0"/>
    <x v="137"/>
    <x v="44"/>
    <s v="ONLINE"/>
    <s v="ONLINE"/>
    <x v="0"/>
    <n v="24"/>
    <n v="24"/>
    <d v="1899-12-30T00:00:00"/>
    <s v="CW"/>
    <s v="Hybrid"/>
    <s v="Closed"/>
  </r>
  <r>
    <n v="202430"/>
    <n v="31890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Aguilar"/>
    <s v="K00100375"/>
    <s v="FS"/>
    <x v="0"/>
    <x v="137"/>
    <x v="44"/>
    <s v="ONLINE"/>
    <s v="ONLINE"/>
    <x v="0"/>
    <n v="24"/>
    <n v="18"/>
    <d v="1899-12-30T00:00:00"/>
    <s v="CW"/>
    <s v="Hybrid"/>
    <s v="Open"/>
  </r>
  <r>
    <n v="202430"/>
    <n v="31893"/>
    <s v="ZOOL 140"/>
    <x v="50"/>
    <s v="Animal Behavior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DO"/>
    <x v="4"/>
    <x v="137"/>
    <x v="44"/>
    <s v="ONLINE"/>
    <s v="ONLINE"/>
    <x v="0"/>
    <n v="30"/>
    <n v="15"/>
    <d v="1899-12-30T00:00:00"/>
    <s v="OL"/>
    <s v="Online Classes"/>
    <s v="Open"/>
  </r>
  <r>
    <n v="202430"/>
    <n v="31896"/>
    <s v="ASL 102"/>
    <x v="102"/>
    <s v="Beginning ASL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gnacio Ponce"/>
    <s v="K00350891"/>
    <s v="FS"/>
    <x v="0"/>
    <x v="137"/>
    <x v="44"/>
    <s v="ONLINE"/>
    <s v="ONLINE"/>
    <x v="0"/>
    <n v="30"/>
    <n v="23"/>
    <d v="1899-12-30T00:00:00"/>
    <s v="CW"/>
    <s v="Hybrid"/>
    <s v="Open"/>
  </r>
  <r>
    <n v="202430"/>
    <n v="31904"/>
    <s v="CIS 101"/>
    <x v="20"/>
    <s v="Intro to Computers &amp; Info Sy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31918"/>
    <s v="COMP 101"/>
    <x v="21"/>
    <s v="Intro to Computer Application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orrie Belletti"/>
    <s v="K00100795"/>
    <s v="AD"/>
    <x v="4"/>
    <x v="137"/>
    <x v="44"/>
    <s v="ONLINE"/>
    <s v="ONLINE"/>
    <x v="0"/>
    <n v="30"/>
    <n v="19"/>
    <d v="1899-12-30T00:00:00"/>
    <s v="OL"/>
    <s v="Online Classes"/>
    <s v="Open"/>
  </r>
  <r>
    <n v="202430"/>
    <n v="31974"/>
    <s v="PD 100"/>
    <x v="40"/>
    <s v="College Success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a Warren"/>
    <s v="K00100241"/>
    <s v="DO"/>
    <x v="4"/>
    <x v="137"/>
    <x v="44"/>
    <s v="ONLINE"/>
    <s v="ONLINE"/>
    <x v="0"/>
    <n v="35"/>
    <n v="30"/>
    <d v="1899-12-30T00:00:00"/>
    <s v="OL"/>
    <s v="Online Classes"/>
    <s v="Open"/>
  </r>
  <r>
    <n v="202430"/>
    <n v="31987"/>
    <s v="COMP 101"/>
    <x v="21"/>
    <s v="Intro to Computer Application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Robinson"/>
    <s v="K00351585"/>
    <s v="AD"/>
    <x v="4"/>
    <x v="137"/>
    <x v="44"/>
    <s v="ONLINE"/>
    <s v="ONLINE"/>
    <x v="0"/>
    <n v="30"/>
    <n v="15"/>
    <d v="1899-12-30T00:00:00"/>
    <s v="OL"/>
    <s v="Online Classes"/>
    <s v="Open"/>
  </r>
  <r>
    <n v="202430"/>
    <n v="32005"/>
    <s v="HIT 255"/>
    <x v="103"/>
    <s v="Medical Reimbursement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awna Sweeney"/>
    <s v="K00377155"/>
    <s v="FS"/>
    <x v="4"/>
    <x v="137"/>
    <x v="44"/>
    <s v="ONLINE"/>
    <s v="ONLINE"/>
    <x v="0"/>
    <n v="35"/>
    <n v="35"/>
    <d v="1899-12-30T00:00:00"/>
    <s v="OL"/>
    <s v="Online Classes"/>
    <s v="Closed"/>
  </r>
  <r>
    <n v="202430"/>
    <n v="32006"/>
    <s v="HIT 265"/>
    <x v="103"/>
    <s v="HIT Computer Application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iane Lovko-Premeau"/>
    <s v="K00100194"/>
    <s v="AD"/>
    <x v="4"/>
    <x v="137"/>
    <x v="44"/>
    <s v="ONLINE"/>
    <s v="ONLINE"/>
    <x v="0"/>
    <n v="40"/>
    <n v="24"/>
    <d v="1899-12-30T00:00:00"/>
    <s v="OL"/>
    <s v="Online Classes"/>
    <s v="Open"/>
  </r>
  <r>
    <n v="202430"/>
    <n v="32031"/>
    <s v="HIT 204"/>
    <x v="103"/>
    <s v="Basic Pathophys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inda Maywood"/>
    <s v="K00384767"/>
    <s v="AD"/>
    <x v="4"/>
    <x v="137"/>
    <x v="44"/>
    <s v="ONLINE"/>
    <s v="ONLINE"/>
    <x v="0"/>
    <n v="30"/>
    <n v="18"/>
    <d v="1899-12-30T00:00:00"/>
    <s v="OL"/>
    <s v="Online Classes"/>
    <s v="Open"/>
  </r>
  <r>
    <n v="202430"/>
    <n v="33001"/>
    <s v="CHST 121"/>
    <x v="82"/>
    <s v="The Chicana&amp;Other Latina Women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elinda Gandara"/>
    <s v="K00558398"/>
    <s v="AD"/>
    <x v="4"/>
    <x v="137"/>
    <x v="44"/>
    <s v="ONLINE"/>
    <s v="ONLINE"/>
    <x v="0"/>
    <n v="40"/>
    <n v="30"/>
    <d v="1899-12-30T00:00:00"/>
    <s v="OL"/>
    <s v="Online Classes"/>
    <s v="Open"/>
  </r>
  <r>
    <n v="202430"/>
    <n v="33032"/>
    <s v="PHOT 190"/>
    <x v="38"/>
    <s v="Photojournalis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arin Stellwagen"/>
    <s v="K00680060"/>
    <s v="AD"/>
    <x v="0"/>
    <x v="137"/>
    <x v="44"/>
    <s v="ONLINE"/>
    <s v="ONLINE"/>
    <x v="0"/>
    <n v="30"/>
    <n v="12"/>
    <d v="1899-12-30T00:00:00"/>
    <s v="CW"/>
    <s v="Hybrid"/>
    <s v="Open"/>
  </r>
  <r>
    <n v="202430"/>
    <n v="33084"/>
    <s v="ART 120"/>
    <x v="63"/>
    <s v="Fundamentals of Draw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Ulivo"/>
    <s v="K00473769"/>
    <s v="FS"/>
    <x v="4"/>
    <x v="137"/>
    <x v="44"/>
    <s v="ONLINE"/>
    <s v="ONLINE"/>
    <x v="0"/>
    <n v="24"/>
    <n v="12"/>
    <d v="1899-12-30T00:00:00"/>
    <s v="OL"/>
    <s v="Online Classes"/>
    <s v="Open"/>
  </r>
  <r>
    <n v="202430"/>
    <n v="33084"/>
    <s v="ART 120"/>
    <x v="63"/>
    <s v="Fundamentals of Draw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Ulivo"/>
    <s v="K00473769"/>
    <s v="FS"/>
    <x v="4"/>
    <x v="137"/>
    <x v="44"/>
    <s v="ONLINE"/>
    <s v="ONLINE"/>
    <x v="0"/>
    <n v="24"/>
    <n v="12"/>
    <d v="1899-12-30T00:00:00"/>
    <s v="OL"/>
    <s v="Online Classes"/>
    <s v="Open"/>
  </r>
  <r>
    <n v="202430"/>
    <n v="33092"/>
    <s v="ACCT 110"/>
    <x v="13"/>
    <s v="Introduction to Account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va Schmidt"/>
    <s v="K00119570"/>
    <s v="AD"/>
    <x v="4"/>
    <x v="137"/>
    <x v="44"/>
    <s v="ONLINE"/>
    <s v="ONLINE"/>
    <x v="0"/>
    <n v="30"/>
    <n v="22"/>
    <d v="1899-12-30T00:00:00"/>
    <s v="OL"/>
    <s v="Online Classes"/>
    <s v="Open"/>
  </r>
  <r>
    <n v="202430"/>
    <n v="33093"/>
    <s v="ACCT 150"/>
    <x v="13"/>
    <s v="Intro To Accounting Software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ura Woyach"/>
    <s v="K00355580"/>
    <s v="FS"/>
    <x v="4"/>
    <x v="137"/>
    <x v="44"/>
    <s v="ONLINE"/>
    <s v="ONLINE"/>
    <x v="0"/>
    <n v="35"/>
    <n v="28"/>
    <d v="1899-12-30T00:00:00"/>
    <s v="OL"/>
    <s v="Online Classes"/>
    <s v="Open"/>
  </r>
  <r>
    <n v="202430"/>
    <n v="33095"/>
    <s v="ACCT 230"/>
    <x v="13"/>
    <s v="Financial Accountin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olyn Terry"/>
    <s v="K00100436"/>
    <s v="AD"/>
    <x v="4"/>
    <x v="137"/>
    <x v="44"/>
    <s v="ONLINE"/>
    <s v="ONLINE"/>
    <x v="0"/>
    <n v="35"/>
    <n v="34"/>
    <d v="1899-12-30T00:00:00"/>
    <s v="OL"/>
    <s v="Online Classes"/>
    <s v="Open"/>
  </r>
  <r>
    <n v="202430"/>
    <n v="33098"/>
    <s v="BUS 101"/>
    <x v="12"/>
    <s v="Introduction To Business"/>
    <n v="3"/>
    <d v="2023-09-05T00:00:00"/>
    <d v="2023-10-28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Brown"/>
    <s v="K00116638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33109"/>
    <s v="CIS 101"/>
    <x v="20"/>
    <s v="Intro to Computers &amp; Info Sy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DO"/>
    <x v="4"/>
    <x v="137"/>
    <x v="44"/>
    <s v="ONLINE"/>
    <s v="ONLINE"/>
    <x v="0"/>
    <n v="30"/>
    <n v="24"/>
    <d v="1899-12-30T00:00:00"/>
    <s v="OL"/>
    <s v="Online Classes"/>
    <s v="Open"/>
  </r>
  <r>
    <n v="202430"/>
    <n v="33131"/>
    <s v="ERTH 101"/>
    <x v="92"/>
    <s v="Introductory Astronom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tila Van Der Veen"/>
    <s v="K00498912"/>
    <s v="AD"/>
    <x v="0"/>
    <x v="137"/>
    <x v="44"/>
    <s v="ONLINE"/>
    <s v="ONLINE"/>
    <x v="0"/>
    <n v="130"/>
    <n v="40"/>
    <d v="1899-12-30T00:00:00"/>
    <s v="CW"/>
    <s v="Hybrid"/>
    <s v="Open"/>
  </r>
  <r>
    <n v="202430"/>
    <n v="33173"/>
    <s v="ESL 062"/>
    <x v="108"/>
    <s v="Reading Level 3"/>
    <n v="4"/>
    <d v="2023-08-28T00:00:00"/>
    <d v="2023-12-16T00:00:00"/>
    <x v="0"/>
    <x v="0"/>
    <s v="TR"/>
    <m/>
    <s v="T"/>
    <m/>
    <s v="R"/>
    <m/>
    <m/>
    <m/>
    <d v="1899-12-30T01:50:00"/>
    <d v="1899-12-30T03:42:51"/>
    <s v="18:00"/>
    <x v="9"/>
    <s v="19:50"/>
    <n v="1950"/>
    <x v="7"/>
    <s v="Robin Goodnough"/>
    <s v="K00100393"/>
    <s v="FS"/>
    <x v="4"/>
    <x v="137"/>
    <x v="44"/>
    <s v="ONLINE"/>
    <s v="ONLINE"/>
    <x v="0"/>
    <n v="30"/>
    <n v="28"/>
    <d v="1900-03-12T10:17:09"/>
    <s v="OL"/>
    <s v="Synchronous Online"/>
    <s v="Open"/>
  </r>
  <r>
    <n v="202430"/>
    <n v="33209"/>
    <s v="ASL 101"/>
    <x v="102"/>
    <s v="Beginning ASL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gnacio Ponce"/>
    <s v="K00350891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33210"/>
    <s v="ASL 101"/>
    <x v="102"/>
    <s v="Beginning ASL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gnacio Ponce"/>
    <s v="K00350891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33211"/>
    <s v="ASL 102"/>
    <x v="102"/>
    <s v="Beginning ASL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erine Firkins"/>
    <s v="K00476089"/>
    <s v="AD"/>
    <x v="4"/>
    <x v="137"/>
    <x v="44"/>
    <s v="ONLINE"/>
    <s v="ONLINE"/>
    <x v="0"/>
    <n v="30"/>
    <n v="30"/>
    <d v="1899-12-30T00:00:00"/>
    <s v="OL"/>
    <s v="Online Classes"/>
    <s v="Closed"/>
  </r>
  <r>
    <n v="202430"/>
    <n v="33221"/>
    <s v="JAPN 101"/>
    <x v="76"/>
    <s v="Beginning Japanese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akako Wakita"/>
    <s v="K00100574"/>
    <s v="AD"/>
    <x v="4"/>
    <x v="137"/>
    <x v="44"/>
    <s v="ONLINE"/>
    <s v="ONLINE"/>
    <x v="0"/>
    <n v="30"/>
    <n v="13"/>
    <d v="1899-12-30T00:00:00"/>
    <s v="OL"/>
    <s v="Online Classes"/>
    <s v="Open"/>
  </r>
  <r>
    <n v="202430"/>
    <n v="33239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Aguilar"/>
    <s v="K00100375"/>
    <s v="NP"/>
    <x v="0"/>
    <x v="137"/>
    <x v="44"/>
    <s v="ONLINE"/>
    <s v="ONLINE"/>
    <x v="0"/>
    <n v="24"/>
    <n v="20"/>
    <d v="1899-12-30T00:00:00"/>
    <s v="CW"/>
    <s v="Hybrid"/>
    <s v="Open"/>
  </r>
  <r>
    <n v="202430"/>
    <n v="33290"/>
    <s v="ECE 102"/>
    <x v="60"/>
    <s v="Child, Family and Communit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y King"/>
    <s v="K00101237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33291"/>
    <s v="ECE 103"/>
    <x v="60"/>
    <s v="Foundations of ECE I Principle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evona Hawkins"/>
    <s v="K00729084"/>
    <s v="FS"/>
    <x v="0"/>
    <x v="137"/>
    <x v="44"/>
    <s v="ONLINE"/>
    <s v="ONLINE"/>
    <x v="0"/>
    <n v="40"/>
    <n v="33"/>
    <d v="1899-12-30T00:00:00"/>
    <s v="CW"/>
    <s v="Hybrid"/>
    <s v="Open"/>
  </r>
  <r>
    <n v="202430"/>
    <n v="33298"/>
    <s v="ECE 141"/>
    <x v="60"/>
    <s v="Dev/Caregivng Of Infant/Toddlr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eth Rizo"/>
    <s v="K00100712"/>
    <s v="AD"/>
    <x v="4"/>
    <x v="137"/>
    <x v="44"/>
    <s v="ONLINE"/>
    <s v="ONLINE"/>
    <x v="0"/>
    <n v="35"/>
    <n v="33"/>
    <d v="1899-12-30T00:00:00"/>
    <s v="OL"/>
    <s v="Online Classes"/>
    <s v="Open"/>
  </r>
  <r>
    <n v="202430"/>
    <n v="33301"/>
    <s v="PD 100"/>
    <x v="40"/>
    <s v="College Success"/>
    <n v="3"/>
    <d v="2023-08-28T00:00:00"/>
    <d v="2023-10-20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DO"/>
    <x v="4"/>
    <x v="137"/>
    <x v="44"/>
    <s v="ONLINE"/>
    <s v="ONLINE"/>
    <x v="0"/>
    <n v="35"/>
    <n v="24"/>
    <d v="1899-12-30T00:00:00"/>
    <s v="OL"/>
    <s v="Online Classes"/>
    <s v="Open"/>
  </r>
  <r>
    <n v="202430"/>
    <n v="33302"/>
    <s v="PD 110"/>
    <x v="40"/>
    <s v="Career Planning: Comprehensiv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Phillips"/>
    <s v="K00100461"/>
    <s v="DO"/>
    <x v="4"/>
    <x v="137"/>
    <x v="44"/>
    <s v="ONLINE"/>
    <s v="ONLINE"/>
    <x v="0"/>
    <n v="35"/>
    <n v="33"/>
    <d v="1899-12-30T00:00:00"/>
    <s v="OL"/>
    <s v="Online Classes"/>
    <s v="Open"/>
  </r>
  <r>
    <n v="202430"/>
    <n v="33323"/>
    <s v="CS 140"/>
    <x v="57"/>
    <s v="Object-Oriented Prog Using C++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7"/>
    <s v="Jackie Kuehn"/>
    <s v="K00100773"/>
    <s v="FS"/>
    <x v="4"/>
    <x v="137"/>
    <x v="44"/>
    <s v="ONLINE"/>
    <s v="ONLINE"/>
    <x v="0"/>
    <n v="24"/>
    <n v="22"/>
    <d v="1899-12-30T00:00:00"/>
    <s v="OL"/>
    <s v="Synchronous Online"/>
    <s v="Open"/>
  </r>
  <r>
    <n v="202430"/>
    <n v="33323"/>
    <s v="CS 140"/>
    <x v="57"/>
    <s v="Object-Oriented Prog Using C++"/>
    <n v="4"/>
    <d v="2023-08-28T00:00:00"/>
    <d v="2023-12-16T00:00:00"/>
    <x v="0"/>
    <x v="0"/>
    <s v="W"/>
    <m/>
    <m/>
    <s v="W"/>
    <m/>
    <m/>
    <m/>
    <m/>
    <d v="1899-12-30T03:00:00"/>
    <d v="1899-12-30T03:02:20"/>
    <s v="9:30"/>
    <x v="18"/>
    <s v="12:30"/>
    <n v="1230"/>
    <x v="7"/>
    <s v="Jackie Kuehn"/>
    <s v="K00100773"/>
    <s v="FS"/>
    <x v="4"/>
    <x v="137"/>
    <x v="44"/>
    <s v="ONLINE"/>
    <s v="ONLINE"/>
    <x v="0"/>
    <n v="24"/>
    <n v="22"/>
    <d v="1900-02-14T13:28:10"/>
    <s v="OL"/>
    <s v="Synchronous Online"/>
    <s v="Open"/>
  </r>
  <r>
    <n v="202430"/>
    <n v="33326"/>
    <s v="PHYS 101"/>
    <x v="106"/>
    <s v="Conceptual Phys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ouise Bretz"/>
    <s v="K01016182"/>
    <s v="AD"/>
    <x v="4"/>
    <x v="137"/>
    <x v="44"/>
    <s v="ONLINE"/>
    <s v="ONLINE"/>
    <x v="0"/>
    <n v="75"/>
    <n v="26"/>
    <d v="1899-12-30T00:00:00"/>
    <s v="OL"/>
    <s v="Online Classes"/>
    <s v="Open"/>
  </r>
  <r>
    <n v="202430"/>
    <n v="33330"/>
    <s v="HIST 102"/>
    <x v="34"/>
    <s v="History of the US Since 1865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thea Tyner"/>
    <s v="K00277711"/>
    <s v="AD"/>
    <x v="4"/>
    <x v="137"/>
    <x v="44"/>
    <s v="ONLINE"/>
    <s v="ONLINE"/>
    <x v="0"/>
    <n v="40"/>
    <n v="26"/>
    <d v="1899-12-30T00:00:00"/>
    <s v="OL"/>
    <s v="Online Classes"/>
    <s v="Open"/>
  </r>
  <r>
    <n v="202430"/>
    <n v="33331"/>
    <s v="HIST 102"/>
    <x v="34"/>
    <s v="History of the US Since 1865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Mooney"/>
    <s v="K00100983"/>
    <s v="FS"/>
    <x v="4"/>
    <x v="137"/>
    <x v="44"/>
    <s v="ONLINE"/>
    <s v="ONLINE"/>
    <x v="0"/>
    <n v="40"/>
    <n v="28"/>
    <d v="1899-12-30T00:00:00"/>
    <s v="OL"/>
    <s v="Online Classes"/>
    <s v="Open"/>
  </r>
  <r>
    <n v="202430"/>
    <n v="33370"/>
    <s v="COMM 101"/>
    <x v="10"/>
    <s v="Introduction to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Hock"/>
    <s v="K00101045"/>
    <s v="FS"/>
    <x v="4"/>
    <x v="137"/>
    <x v="44"/>
    <s v="ONLINE"/>
    <s v="ONLINE"/>
    <x v="0"/>
    <n v="35"/>
    <n v="33"/>
    <d v="1899-12-30T00:00:00"/>
    <s v="OL"/>
    <s v="Online Classes"/>
    <s v="Open"/>
  </r>
  <r>
    <n v="202430"/>
    <n v="33371"/>
    <s v="COMM 101"/>
    <x v="10"/>
    <s v="Introduction to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Hock"/>
    <s v="K00101045"/>
    <s v="FS"/>
    <x v="4"/>
    <x v="137"/>
    <x v="44"/>
    <s v="ONLINE"/>
    <s v="ONLINE"/>
    <x v="0"/>
    <n v="35"/>
    <n v="33"/>
    <d v="1899-12-30T00:00:00"/>
    <s v="OL"/>
    <s v="Online Classes"/>
    <s v="Open"/>
  </r>
  <r>
    <n v="202430"/>
    <n v="33372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s v="FS"/>
    <x v="4"/>
    <x v="137"/>
    <x v="44"/>
    <s v="ONLINE"/>
    <s v="ONLINE"/>
    <x v="0"/>
    <n v="30"/>
    <n v="31"/>
    <d v="1899-12-30T00:00:00"/>
    <s v="OL"/>
    <s v="Online Classes"/>
    <s v="Closed"/>
  </r>
  <r>
    <n v="202430"/>
    <n v="33373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s v="FS"/>
    <x v="4"/>
    <x v="137"/>
    <x v="44"/>
    <s v="ONLINE"/>
    <s v="ONLINE"/>
    <x v="0"/>
    <n v="30"/>
    <n v="27"/>
    <d v="1899-12-30T00:00:00"/>
    <s v="OL"/>
    <s v="Online Classes"/>
    <s v="Open"/>
  </r>
  <r>
    <n v="202430"/>
    <n v="33375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cala"/>
    <s v="K00100132"/>
    <s v="FS"/>
    <x v="4"/>
    <x v="137"/>
    <x v="44"/>
    <s v="ONLINE"/>
    <s v="ONLINE"/>
    <x v="0"/>
    <n v="30"/>
    <n v="20"/>
    <d v="1899-12-30T00:00:00"/>
    <s v="OL"/>
    <s v="Online Classes"/>
    <s v="Open"/>
  </r>
  <r>
    <n v="202430"/>
    <n v="33377"/>
    <s v="COMM 131"/>
    <x v="10"/>
    <s v="Fund Of Public Spe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te Newman"/>
    <s v="K00989859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33399"/>
    <s v="HIST 108"/>
    <x v="34"/>
    <s v="World Civilization 1550-Pr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Elliott"/>
    <s v="K00100954"/>
    <s v="FS"/>
    <x v="4"/>
    <x v="137"/>
    <x v="44"/>
    <s v="ONLINE"/>
    <s v="ONLINE"/>
    <x v="0"/>
    <n v="40"/>
    <n v="35"/>
    <d v="1899-12-30T00:00:00"/>
    <s v="OL"/>
    <s v="Online Classes"/>
    <s v="Open"/>
  </r>
  <r>
    <n v="202430"/>
    <n v="33439"/>
    <s v="ADC 120"/>
    <x v="61"/>
    <s v="Alcohol and Other Drugs"/>
    <n v="3"/>
    <d v="2023-08-28T00:00:00"/>
    <d v="2023-12-16T00:00:00"/>
    <x v="0"/>
    <x v="0"/>
    <s v="W"/>
    <m/>
    <m/>
    <s v="W"/>
    <m/>
    <m/>
    <m/>
    <m/>
    <d v="1899-12-30T03:00:00"/>
    <d v="1899-12-30T03:02:20"/>
    <s v="9:00"/>
    <x v="25"/>
    <s v="12:00"/>
    <n v="1200"/>
    <x v="4"/>
    <s v="Lacey Peters"/>
    <s v="K00376975"/>
    <s v="DO"/>
    <x v="4"/>
    <x v="137"/>
    <x v="44"/>
    <s v="ONLINE"/>
    <s v="ONLINE"/>
    <x v="0"/>
    <n v="30"/>
    <n v="24"/>
    <d v="1900-02-18T19:03:27"/>
    <s v="OL"/>
    <s v="Synchronous Online"/>
    <s v="Open"/>
  </r>
  <r>
    <n v="202430"/>
    <n v="33448"/>
    <s v="AJ 110"/>
    <x v="109"/>
    <s v="Introduction To Forens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Ullemeyer"/>
    <s v="K00100318"/>
    <s v="AD"/>
    <x v="4"/>
    <x v="137"/>
    <x v="44"/>
    <s v="ONLINE"/>
    <s v="ONLINE"/>
    <x v="0"/>
    <n v="40"/>
    <n v="29"/>
    <d v="1899-12-30T00:00:00"/>
    <s v="OL"/>
    <s v="Online Classes"/>
    <s v="Open"/>
  </r>
  <r>
    <n v="202430"/>
    <n v="33612"/>
    <s v="RT 102"/>
    <x v="28"/>
    <s v="Fund-Rad Position &amp; Proc I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srael Fonseca"/>
    <s v="K01405104"/>
    <s v="NP"/>
    <x v="0"/>
    <x v="137"/>
    <x v="44"/>
    <s v="ONLINE"/>
    <s v="ONLINE"/>
    <x v="0"/>
    <n v="7"/>
    <n v="5"/>
    <d v="1899-12-30T00:00:00"/>
    <s v="CW"/>
    <s v="Hybrid"/>
    <s v="Open"/>
  </r>
  <r>
    <n v="202430"/>
    <n v="33616"/>
    <s v="AJ 125"/>
    <x v="109"/>
    <s v="Introduction To Crimin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ristine Jacquin"/>
    <s v="K00425081"/>
    <s v="AD"/>
    <x v="4"/>
    <x v="137"/>
    <x v="44"/>
    <s v="ONLINE"/>
    <s v="ONLINE"/>
    <x v="0"/>
    <n v="40"/>
    <n v="26"/>
    <d v="1899-12-30T00:00:00"/>
    <s v="OL"/>
    <s v="Online Classes"/>
    <s v="Open"/>
  </r>
  <r>
    <n v="202430"/>
    <n v="33618"/>
    <s v="BLAW 110"/>
    <x v="12"/>
    <s v="Legal Environment of Business"/>
    <n v="4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 Spitz"/>
    <s v="K01282951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33627"/>
    <s v="ECON 102"/>
    <x v="84"/>
    <s v="Ma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37"/>
    <n v="35"/>
    <d v="1899-12-30T00:00:00"/>
    <s v="OL"/>
    <s v="Online Classes"/>
    <s v="Open"/>
  </r>
  <r>
    <n v="202430"/>
    <n v="33634"/>
    <s v="PD 100"/>
    <x v="40"/>
    <s v="College Success"/>
    <n v="3"/>
    <d v="2023-11-13T00:00:00"/>
    <d v="2023-12-16T00:00:00"/>
    <x v="43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DO"/>
    <x v="4"/>
    <x v="137"/>
    <x v="44"/>
    <s v="ONLINE"/>
    <s v="ONLINE"/>
    <x v="0"/>
    <n v="35"/>
    <n v="26"/>
    <d v="1899-12-30T00:00:00"/>
    <s v="OL"/>
    <s v="Online Classes"/>
    <s v="Open"/>
  </r>
  <r>
    <n v="202430"/>
    <n v="33639"/>
    <s v="ETHS 101"/>
    <x v="82"/>
    <s v="Immigrant Experience In US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homas Carrasco"/>
    <s v="K00377748"/>
    <s v="FS"/>
    <x v="4"/>
    <x v="137"/>
    <x v="44"/>
    <s v="ONLINE"/>
    <s v="ONLINE"/>
    <x v="0"/>
    <n v="40"/>
    <n v="37"/>
    <d v="1899-12-30T00:00:00"/>
    <s v="OL"/>
    <s v="Online Classes"/>
    <s v="Open"/>
  </r>
  <r>
    <n v="202430"/>
    <n v="33708"/>
    <s v="BOT 100"/>
    <x v="49"/>
    <s v="Concepts of Botan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Kay"/>
    <s v="K00229393"/>
    <s v="FS"/>
    <x v="4"/>
    <x v="137"/>
    <x v="44"/>
    <s v="ONLINE"/>
    <s v="ONLINE"/>
    <x v="0"/>
    <n v="24"/>
    <n v="22"/>
    <d v="1899-12-30T00:00:00"/>
    <s v="OL"/>
    <s v="Online Classes"/>
    <s v="Open"/>
  </r>
  <r>
    <n v="202430"/>
    <n v="33708"/>
    <s v="BOT 100"/>
    <x v="49"/>
    <s v="Concepts of Botan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Kay"/>
    <s v="K00229393"/>
    <s v="FS"/>
    <x v="4"/>
    <x v="137"/>
    <x v="44"/>
    <s v="ONLINE"/>
    <s v="ONLINE"/>
    <x v="0"/>
    <n v="24"/>
    <n v="22"/>
    <d v="1899-12-30T00:00:00"/>
    <s v="OL"/>
    <s v="Online Classes"/>
    <s v="Open"/>
  </r>
  <r>
    <n v="202430"/>
    <n v="33718"/>
    <s v="ZOOL 122"/>
    <x v="50"/>
    <s v="Animal Diversit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FS"/>
    <x v="4"/>
    <x v="137"/>
    <x v="44"/>
    <s v="ONLINE"/>
    <s v="ONLINE"/>
    <x v="0"/>
    <n v="30"/>
    <n v="13"/>
    <d v="1899-12-30T00:00:00"/>
    <s v="OL"/>
    <s v="Online Classes"/>
    <s v="Open"/>
  </r>
  <r>
    <n v="202430"/>
    <n v="33733"/>
    <s v="HIT 285"/>
    <x v="103"/>
    <s v="Registered HIT Exam Prep"/>
    <n v="3"/>
    <d v="2023-11-06T00:00:00"/>
    <d v="2023-12-16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Lynette Williamson"/>
    <s v="K00370253"/>
    <s v="FS"/>
    <x v="4"/>
    <x v="137"/>
    <x v="44"/>
    <s v="ONLINE"/>
    <s v="ONLINE"/>
    <x v="0"/>
    <n v="30"/>
    <n v="18"/>
    <d v="1899-12-30T00:00:00"/>
    <s v="OL"/>
    <s v="Online Classes"/>
    <s v="Open"/>
  </r>
  <r>
    <n v="202430"/>
    <n v="33734"/>
    <s v="CNEE 120"/>
    <x v="101"/>
    <s v="Introduction to Cybersecurit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FS"/>
    <x v="4"/>
    <x v="137"/>
    <x v="44"/>
    <s v="ONLINE"/>
    <s v="ONLINE"/>
    <x v="0"/>
    <n v="25"/>
    <n v="21"/>
    <d v="1899-12-30T00:00:00"/>
    <s v="OL"/>
    <s v="Online Classes"/>
    <s v="Open"/>
  </r>
  <r>
    <n v="202430"/>
    <n v="33734"/>
    <s v="CNEE 120"/>
    <x v="101"/>
    <s v="Introduction to Cybersecurit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FS"/>
    <x v="4"/>
    <x v="137"/>
    <x v="44"/>
    <s v="ONLINE"/>
    <s v="ONLINE"/>
    <x v="0"/>
    <n v="25"/>
    <n v="21"/>
    <d v="1899-12-30T00:00:00"/>
    <s v="OL"/>
    <s v="Online Classes"/>
    <s v="Open"/>
  </r>
  <r>
    <n v="202430"/>
    <n v="33745"/>
    <s v="MAT 131"/>
    <x v="33"/>
    <s v="Digital Imaging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FS"/>
    <x v="0"/>
    <x v="137"/>
    <x v="44"/>
    <s v="ONLINE"/>
    <s v="ONLINE"/>
    <x v="0"/>
    <n v="25"/>
    <n v="16"/>
    <d v="1899-12-30T00:00:00"/>
    <s v="CW"/>
    <s v="Hybrid"/>
    <s v="Open"/>
  </r>
  <r>
    <n v="202430"/>
    <n v="33767"/>
    <s v="LIBR 101"/>
    <x v="110"/>
    <s v="Information Literacy"/>
    <n v="1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Kristen LaBonte"/>
    <s v="K00134013"/>
    <s v="AD"/>
    <x v="4"/>
    <x v="137"/>
    <x v="44"/>
    <s v="ONLINE"/>
    <s v="ONLINE"/>
    <x v="0"/>
    <n v="35"/>
    <n v="30"/>
    <d v="1899-12-30T00:00:00"/>
    <s v="OL"/>
    <s v="Online Classes"/>
    <s v="Open"/>
  </r>
  <r>
    <n v="202430"/>
    <n v="33768"/>
    <s v="LIBR 101"/>
    <x v="110"/>
    <s v="Information Literacy"/>
    <n v="1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Ashlie Lawson"/>
    <s v="K00770190"/>
    <s v="AD"/>
    <x v="4"/>
    <x v="137"/>
    <x v="44"/>
    <s v="ONLINE"/>
    <s v="ONLINE"/>
    <x v="0"/>
    <n v="35"/>
    <n v="22"/>
    <d v="1899-12-30T00:00:00"/>
    <s v="OL"/>
    <s v="Online Classes"/>
    <s v="Open"/>
  </r>
  <r>
    <n v="202430"/>
    <n v="33779"/>
    <s v="JOUR 190"/>
    <x v="58"/>
    <s v="Photojournalis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arin Stellwagen"/>
    <s v="K00680060"/>
    <s v="NP"/>
    <x v="0"/>
    <x v="137"/>
    <x v="44"/>
    <s v="ONLINE"/>
    <s v="ONLINE"/>
    <x v="0"/>
    <n v="30"/>
    <n v="3"/>
    <d v="1899-12-30T00:00:00"/>
    <s v="CW"/>
    <s v="Hybrid"/>
    <s v="Open"/>
  </r>
  <r>
    <n v="202430"/>
    <n v="33797"/>
    <s v="ECE 121"/>
    <x v="60"/>
    <s v="Health Safety&amp;Nutr-Young Child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Diaz"/>
    <s v="K00192111"/>
    <s v="AD"/>
    <x v="4"/>
    <x v="137"/>
    <x v="44"/>
    <s v="ONLINE"/>
    <s v="ONLINE"/>
    <x v="0"/>
    <n v="35"/>
    <n v="31"/>
    <d v="1899-12-30T00:00:00"/>
    <s v="OL"/>
    <s v="Online Classes"/>
    <s v="Open"/>
  </r>
  <r>
    <n v="202430"/>
    <n v="33835"/>
    <s v="GEOG 101L"/>
    <x v="46"/>
    <s v="Physical Geography Lab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8"/>
    <s v="Danielle D'Alfonso"/>
    <s v="K00266323"/>
    <s v="AD"/>
    <x v="4"/>
    <x v="137"/>
    <x v="44"/>
    <s v="ONLINE"/>
    <s v="ONLINE"/>
    <x v="0"/>
    <n v="24"/>
    <n v="14"/>
    <d v="1899-12-30T00:00:00"/>
    <s v="OL"/>
    <s v="Online Classes"/>
    <s v="Open"/>
  </r>
  <r>
    <n v="202430"/>
    <n v="33896"/>
    <s v="ENG 173"/>
    <x v="11"/>
    <s v="Screenwriting I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NP"/>
    <x v="0"/>
    <x v="137"/>
    <x v="44"/>
    <s v="ONLINE"/>
    <s v="ONLINE"/>
    <x v="0"/>
    <n v="35"/>
    <n v="17"/>
    <d v="1899-12-30T00:00:00"/>
    <s v="CW"/>
    <s v="Hybrid"/>
    <s v="Open"/>
  </r>
  <r>
    <n v="202430"/>
    <n v="33897"/>
    <s v="ENG 173"/>
    <x v="11"/>
    <s v="Screenwriting I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Shaw"/>
    <s v="K00101223"/>
    <s v="NP"/>
    <x v="4"/>
    <x v="137"/>
    <x v="44"/>
    <s v="ONLINE"/>
    <s v="ONLINE"/>
    <x v="0"/>
    <n v="35"/>
    <n v="9"/>
    <d v="1899-12-30T00:00:00"/>
    <s v="OL"/>
    <s v="Online Classes"/>
    <s v="Open"/>
  </r>
  <r>
    <n v="202430"/>
    <n v="33897"/>
    <s v="ENG 173"/>
    <x v="11"/>
    <s v="Screenwriting I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Shaw"/>
    <s v="K00101223"/>
    <s v="NP"/>
    <x v="4"/>
    <x v="137"/>
    <x v="44"/>
    <s v="ONLINE"/>
    <s v="ONLINE"/>
    <x v="0"/>
    <n v="35"/>
    <n v="9"/>
    <d v="1899-12-30T00:00:00"/>
    <s v="OL"/>
    <s v="Online Classes"/>
    <s v="Open"/>
  </r>
  <r>
    <n v="202430"/>
    <n v="34081"/>
    <s v="COMM 101"/>
    <x v="10"/>
    <s v="Introduction to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Hock"/>
    <s v="K00101045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34265"/>
    <s v="AJ 101"/>
    <x v="109"/>
    <s v="Intro Administratn Of Justi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ross"/>
    <s v="K00101056"/>
    <s v="AD"/>
    <x v="4"/>
    <x v="137"/>
    <x v="44"/>
    <s v="ONLINE"/>
    <s v="ONLINE"/>
    <x v="0"/>
    <n v="40"/>
    <n v="33"/>
    <d v="1899-12-30T00:00:00"/>
    <s v="OL"/>
    <s v="Online Classes"/>
    <s v="Open"/>
  </r>
  <r>
    <n v="202430"/>
    <n v="34275"/>
    <s v="NATA 101"/>
    <x v="82"/>
    <s v="American Indian: Past &amp; Presnt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Foss"/>
    <s v="K00100729"/>
    <s v="AD"/>
    <x v="4"/>
    <x v="137"/>
    <x v="44"/>
    <s v="ONLINE"/>
    <s v="ONLINE"/>
    <x v="0"/>
    <n v="40"/>
    <n v="30"/>
    <d v="1899-12-30T00:00:00"/>
    <s v="OL"/>
    <s v="Online Classes"/>
    <s v="Open"/>
  </r>
  <r>
    <n v="202430"/>
    <n v="34276"/>
    <s v="HIT 101"/>
    <x v="103"/>
    <s v="Introduction to HI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la Ruffins"/>
    <s v="K00580432"/>
    <s v="AD"/>
    <x v="4"/>
    <x v="137"/>
    <x v="44"/>
    <s v="ONLINE"/>
    <s v="ONLINE"/>
    <x v="0"/>
    <n v="40"/>
    <n v="24"/>
    <d v="1899-12-30T00:00:00"/>
    <s v="OL"/>
    <s v="Online Classes"/>
    <s v="Open"/>
  </r>
  <r>
    <n v="202430"/>
    <n v="34277"/>
    <s v="HIT 102"/>
    <x v="103"/>
    <s v="Legal Aspects Of Health Ca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Wanda Ziemba"/>
    <s v="K00635460"/>
    <s v="AD"/>
    <x v="4"/>
    <x v="137"/>
    <x v="44"/>
    <s v="ONLINE"/>
    <s v="ONLINE"/>
    <x v="0"/>
    <n v="30"/>
    <n v="20"/>
    <d v="1899-12-30T00:00:00"/>
    <s v="OL"/>
    <s v="Online Classes"/>
    <s v="Open"/>
  </r>
  <r>
    <n v="202430"/>
    <n v="34278"/>
    <s v="HIT 102"/>
    <x v="103"/>
    <s v="Legal Aspects Of Health Ca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Wanda Ziemba"/>
    <s v="K00635460"/>
    <s v="AD"/>
    <x v="4"/>
    <x v="137"/>
    <x v="44"/>
    <s v="ONLINE"/>
    <s v="ONLINE"/>
    <x v="0"/>
    <n v="30"/>
    <n v="13"/>
    <d v="1899-12-30T00:00:00"/>
    <s v="OL"/>
    <s v="Online Classes"/>
    <s v="Open"/>
  </r>
  <r>
    <n v="202430"/>
    <n v="34289"/>
    <s v="HIT 204"/>
    <x v="103"/>
    <s v="Basic Pathophys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xwell Sleiman"/>
    <s v="K00432297"/>
    <s v="AD"/>
    <x v="4"/>
    <x v="137"/>
    <x v="44"/>
    <s v="ONLINE"/>
    <s v="ONLINE"/>
    <x v="0"/>
    <n v="30"/>
    <n v="29"/>
    <d v="1899-12-30T00:00:00"/>
    <s v="OL"/>
    <s v="Online Classes"/>
    <s v="Open"/>
  </r>
  <r>
    <n v="202430"/>
    <n v="34292"/>
    <s v="HIT 210"/>
    <x v="104"/>
    <s v="CPT Procedural Cod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anie Heck"/>
    <s v="K00444476"/>
    <s v="AD"/>
    <x v="4"/>
    <x v="137"/>
    <x v="44"/>
    <s v="ONLINE"/>
    <s v="ONLINE"/>
    <x v="0"/>
    <n v="30"/>
    <n v="15"/>
    <d v="1899-12-30T00:00:00"/>
    <s v="OL"/>
    <s v="Online Classes"/>
    <s v="Open"/>
  </r>
  <r>
    <n v="202430"/>
    <n v="34347"/>
    <s v="SOC 101"/>
    <x v="24"/>
    <s v="Introduction To Soc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tein"/>
    <s v="K00100754"/>
    <s v="FS"/>
    <x v="4"/>
    <x v="137"/>
    <x v="44"/>
    <s v="ONLINE"/>
    <s v="ONLINE"/>
    <x v="0"/>
    <n v="40"/>
    <n v="40"/>
    <d v="1899-12-30T00:00:00"/>
    <s v="OL"/>
    <s v="Online Classes"/>
    <s v="Closed"/>
  </r>
  <r>
    <n v="202430"/>
    <n v="34350"/>
    <s v="ANTH 101"/>
    <x v="22"/>
    <s v="Physical Anthrop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hyllisa Eisentraut"/>
    <s v="K00100726"/>
    <s v="FS"/>
    <x v="0"/>
    <x v="137"/>
    <x v="44"/>
    <s v="ONLINE"/>
    <s v="ONLINE"/>
    <x v="0"/>
    <n v="50"/>
    <n v="52"/>
    <d v="1899-12-30T00:00:00"/>
    <s v="CW"/>
    <s v="Hybrid"/>
    <s v="Closed"/>
  </r>
  <r>
    <n v="202430"/>
    <n v="34380"/>
    <s v="ERTH 115"/>
    <x v="45"/>
    <s v="Environmental Geology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Kristen Sneddon"/>
    <s v="K00280755"/>
    <s v="FS"/>
    <x v="4"/>
    <x v="137"/>
    <x v="44"/>
    <s v="ONLINE"/>
    <s v="ONLINE"/>
    <x v="0"/>
    <n v="130"/>
    <n v="24"/>
    <d v="1899-12-30T00:00:00"/>
    <s v="OL"/>
    <s v="Online Classes"/>
    <s v="Open"/>
  </r>
  <r>
    <n v="202430"/>
    <n v="34392"/>
    <s v="CIS 218"/>
    <x v="111"/>
    <s v="MS Windows Desktop Sys Admin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FS"/>
    <x v="4"/>
    <x v="137"/>
    <x v="44"/>
    <s v="ONLINE"/>
    <s v="ONLINE"/>
    <x v="0"/>
    <n v="30"/>
    <n v="19"/>
    <d v="1899-12-30T00:00:00"/>
    <s v="OL"/>
    <s v="Online Classes"/>
    <s v="Open"/>
  </r>
  <r>
    <n v="202430"/>
    <n v="34395"/>
    <s v="COMM 131"/>
    <x v="10"/>
    <s v="Fund Of Public Spe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j Anderson"/>
    <s v="K01321763"/>
    <s v="AD"/>
    <x v="4"/>
    <x v="137"/>
    <x v="44"/>
    <s v="ONLINE"/>
    <s v="ONLINE"/>
    <x v="0"/>
    <n v="30"/>
    <n v="24"/>
    <d v="1899-12-30T00:00:00"/>
    <s v="OL"/>
    <s v="Online Classes"/>
    <s v="Open"/>
  </r>
  <r>
    <n v="202430"/>
    <n v="34396"/>
    <s v="COMM 131"/>
    <x v="10"/>
    <s v="Fund Of Public Spe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j Anderson"/>
    <s v="K01321763"/>
    <s v="AD"/>
    <x v="4"/>
    <x v="137"/>
    <x v="44"/>
    <s v="ONLINE"/>
    <s v="ONLINE"/>
    <x v="0"/>
    <n v="30"/>
    <n v="26"/>
    <d v="1899-12-30T00:00:00"/>
    <s v="OL"/>
    <s v="Online Classes"/>
    <s v="Open"/>
  </r>
  <r>
    <n v="202430"/>
    <n v="34416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Maupin"/>
    <s v="K00100335"/>
    <s v="FS"/>
    <x v="0"/>
    <x v="137"/>
    <x v="44"/>
    <s v="ONLINE"/>
    <s v="ONLINE"/>
    <x v="0"/>
    <n v="24"/>
    <n v="18"/>
    <d v="1899-12-30T00:00:00"/>
    <s v="CW"/>
    <s v="Hybrid"/>
    <s v="Open"/>
  </r>
  <r>
    <n v="202430"/>
    <n v="34417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Maupin"/>
    <s v="K00100335"/>
    <s v="NP"/>
    <x v="0"/>
    <x v="137"/>
    <x v="44"/>
    <s v="ONLINE"/>
    <s v="ONLINE"/>
    <x v="0"/>
    <n v="24"/>
    <n v="20"/>
    <d v="1899-12-30T00:00:00"/>
    <s v="CW"/>
    <s v="Hybrid"/>
    <s v="Open"/>
  </r>
  <r>
    <n v="202430"/>
    <n v="34459"/>
    <s v="EH 110"/>
    <x v="3"/>
    <s v="Introduction to Horticul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onella"/>
    <s v="K00344966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34476"/>
    <s v="GER 101"/>
    <x v="73"/>
    <s v="Beginning German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abriele Stein"/>
    <s v="K00369197"/>
    <s v="AD"/>
    <x v="0"/>
    <x v="137"/>
    <x v="44"/>
    <s v="ONLINE"/>
    <s v="ONLINE"/>
    <x v="0"/>
    <n v="30"/>
    <n v="19"/>
    <d v="1899-12-30T00:00:00"/>
    <s v="CW"/>
    <s v="Hybrid"/>
    <s v="Open"/>
  </r>
  <r>
    <n v="202430"/>
    <n v="34497"/>
    <s v="JAPN 101"/>
    <x v="76"/>
    <s v="Beginning Japanese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umi Hashimoto"/>
    <s v="K00335393"/>
    <s v="AD"/>
    <x v="4"/>
    <x v="137"/>
    <x v="44"/>
    <s v="ONLINE"/>
    <s v="ONLINE"/>
    <x v="0"/>
    <n v="30"/>
    <n v="26"/>
    <d v="1899-12-30T00:00:00"/>
    <s v="OL"/>
    <s v="Online Classes"/>
    <s v="Open"/>
  </r>
  <r>
    <n v="202430"/>
    <n v="34498"/>
    <s v="JAPN 102"/>
    <x v="76"/>
    <s v="Beginning Japanese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umi Hashimoto"/>
    <s v="K00335393"/>
    <s v="AD"/>
    <x v="4"/>
    <x v="137"/>
    <x v="44"/>
    <s v="ONLINE"/>
    <s v="ONLINE"/>
    <x v="0"/>
    <n v="30"/>
    <n v="20"/>
    <d v="1899-12-30T00:00:00"/>
    <s v="OL"/>
    <s v="Online Classes"/>
    <s v="Open"/>
  </r>
  <r>
    <n v="202430"/>
    <n v="34515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DO"/>
    <x v="4"/>
    <x v="137"/>
    <x v="44"/>
    <s v="ONLINE"/>
    <s v="ONLINE"/>
    <x v="0"/>
    <n v="35"/>
    <n v="35"/>
    <d v="1899-12-30T00:00:00"/>
    <s v="OL"/>
    <s v="Online Classes"/>
    <s v="Closed"/>
  </r>
  <r>
    <n v="202430"/>
    <n v="34515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35"/>
    <d v="1899-12-30T00:00:00"/>
    <s v="OL"/>
    <s v="Online Classes"/>
    <s v="Closed"/>
  </r>
  <r>
    <n v="202430"/>
    <n v="34516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DO"/>
    <x v="4"/>
    <x v="137"/>
    <x v="44"/>
    <s v="ONLINE"/>
    <s v="ONLINE"/>
    <x v="0"/>
    <n v="35"/>
    <n v="28"/>
    <d v="1899-12-30T00:00:00"/>
    <s v="OL"/>
    <s v="Online Classes"/>
    <s v="Open"/>
  </r>
  <r>
    <n v="202430"/>
    <n v="34516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28"/>
    <d v="1899-12-30T00:00:00"/>
    <s v="OL"/>
    <s v="Online Classes"/>
    <s v="Open"/>
  </r>
  <r>
    <n v="202430"/>
    <n v="34532"/>
    <s v="PHOT 109"/>
    <x v="35"/>
    <s v="Introduction to Phot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eantel Sanders"/>
    <s v="K00100345"/>
    <s v="FS"/>
    <x v="4"/>
    <x v="137"/>
    <x v="44"/>
    <s v="ONLINE"/>
    <s v="ONLINE"/>
    <x v="0"/>
    <n v="30"/>
    <n v="18"/>
    <d v="1899-12-30T00:00:00"/>
    <s v="OL"/>
    <s v="Online Classes"/>
    <s v="Open"/>
  </r>
  <r>
    <n v="202430"/>
    <n v="34532"/>
    <s v="PHOT 109"/>
    <x v="35"/>
    <s v="Introduction to Phot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eantel Sanders"/>
    <s v="K00100345"/>
    <s v="FS"/>
    <x v="4"/>
    <x v="137"/>
    <x v="44"/>
    <s v="ONLINE"/>
    <s v="ONLINE"/>
    <x v="0"/>
    <n v="30"/>
    <n v="18"/>
    <d v="1899-12-30T00:00:00"/>
    <s v="OL"/>
    <s v="Online Classes"/>
    <s v="Open"/>
  </r>
  <r>
    <n v="202430"/>
    <n v="34575"/>
    <s v="RT 220"/>
    <x v="28"/>
    <s v="Radiation Biology Protection"/>
    <n v="3"/>
    <d v="2023-08-28T00:00:00"/>
    <d v="2023-12-16T00:00:00"/>
    <x v="0"/>
    <x v="0"/>
    <s v="R"/>
    <m/>
    <m/>
    <m/>
    <s v="R"/>
    <m/>
    <m/>
    <m/>
    <d v="1899-12-30T02:50:00"/>
    <d v="1899-12-30T02:52:12"/>
    <s v="8:00"/>
    <x v="3"/>
    <s v="10:50"/>
    <n v="1050"/>
    <x v="7"/>
    <s v="Bruce Oda"/>
    <s v="K00100862"/>
    <s v="FS"/>
    <x v="4"/>
    <x v="137"/>
    <x v="44"/>
    <s v="ONLINE"/>
    <s v="ONLINE"/>
    <x v="0"/>
    <n v="27"/>
    <n v="27"/>
    <d v="1900-02-21T23:14:55"/>
    <s v="OL"/>
    <s v="Synchronous Online"/>
    <s v="Closed"/>
  </r>
  <r>
    <n v="202430"/>
    <n v="34598"/>
    <s v="PD 100"/>
    <x v="40"/>
    <s v="College Succes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li Villanueva"/>
    <s v="K00101194"/>
    <s v="DO"/>
    <x v="0"/>
    <x v="137"/>
    <x v="44"/>
    <s v="ONLINE"/>
    <s v="ONLINE"/>
    <x v="0"/>
    <n v="35"/>
    <n v="26"/>
    <d v="1899-12-30T00:00:00"/>
    <s v="CW"/>
    <s v="Hybrid"/>
    <s v="Open"/>
  </r>
  <r>
    <n v="202430"/>
    <n v="34634"/>
    <s v="HIT 210"/>
    <x v="104"/>
    <s v="CPT Procedural Cod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anie Heck"/>
    <s v="K00444476"/>
    <s v="AD"/>
    <x v="4"/>
    <x v="137"/>
    <x v="44"/>
    <s v="ONLINE"/>
    <s v="ONLINE"/>
    <x v="0"/>
    <n v="30"/>
    <n v="21"/>
    <d v="1899-12-30T00:00:00"/>
    <s v="OL"/>
    <s v="Online Classes"/>
    <s v="Open"/>
  </r>
  <r>
    <n v="202430"/>
    <n v="34637"/>
    <s v="CHST 101"/>
    <x v="82"/>
    <s v="Mex-Amer(Chicano)Hist In Us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homas Carrasco"/>
    <s v="K00377748"/>
    <s v="FS"/>
    <x v="4"/>
    <x v="137"/>
    <x v="44"/>
    <s v="ONLINE"/>
    <s v="ONLINE"/>
    <x v="0"/>
    <n v="40"/>
    <n v="36"/>
    <d v="1899-12-30T00:00:00"/>
    <s v="OL"/>
    <s v="Online Classes"/>
    <s v="Open"/>
  </r>
  <r>
    <n v="202430"/>
    <n v="34718"/>
    <s v="MAT 103"/>
    <x v="36"/>
    <s v="Introduction to Multimedia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NP"/>
    <x v="0"/>
    <x v="137"/>
    <x v="44"/>
    <s v="ONLINE"/>
    <s v="ONLINE"/>
    <x v="0"/>
    <n v="25"/>
    <n v="6"/>
    <d v="1899-12-30T00:00:00"/>
    <s v="CW"/>
    <s v="Hybrid"/>
    <s v="Open"/>
  </r>
  <r>
    <n v="202430"/>
    <n v="34925"/>
    <s v="BLAW 101"/>
    <x v="12"/>
    <s v="Business Law"/>
    <n v="4"/>
    <d v="2023-08-28T00:00:00"/>
    <d v="2023-11-12T00:00:00"/>
    <x v="44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 Spitz"/>
    <s v="K01282951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34962"/>
    <s v="AJ 102"/>
    <x v="109"/>
    <s v="Ethics In Criminal Justice Sy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Saunders"/>
    <s v="K00179260"/>
    <s v="FS"/>
    <x v="4"/>
    <x v="137"/>
    <x v="44"/>
    <s v="ONLINE"/>
    <s v="ONLINE"/>
    <x v="0"/>
    <n v="40"/>
    <n v="36"/>
    <d v="1899-12-30T00:00:00"/>
    <s v="OL"/>
    <s v="Online Classes"/>
    <s v="Open"/>
  </r>
  <r>
    <n v="202430"/>
    <n v="34970"/>
    <s v="CIM 225"/>
    <x v="103"/>
    <s v="Cancer Registry Management II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irley Jordan-Seay"/>
    <s v="K00148456"/>
    <s v="FS"/>
    <x v="4"/>
    <x v="137"/>
    <x v="44"/>
    <s v="ONLINE"/>
    <s v="ONLINE"/>
    <x v="0"/>
    <n v="35"/>
    <n v="38"/>
    <d v="1899-12-30T00:00:00"/>
    <s v="OL"/>
    <s v="Online Classes"/>
    <s v="Closed"/>
  </r>
  <r>
    <n v="202430"/>
    <n v="34980"/>
    <s v="FS 104"/>
    <x v="23"/>
    <s v="American Film to 1960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DO"/>
    <x v="4"/>
    <x v="137"/>
    <x v="44"/>
    <s v="ONLINE"/>
    <s v="ONLINE"/>
    <x v="0"/>
    <n v="35"/>
    <n v="28"/>
    <d v="1899-12-30T00:00:00"/>
    <s v="OL"/>
    <s v="Online Classes"/>
    <s v="Open"/>
  </r>
  <r>
    <n v="202430"/>
    <n v="34980"/>
    <s v="FS 104"/>
    <x v="23"/>
    <s v="American Film to 1960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28"/>
    <d v="1899-12-30T00:00:00"/>
    <s v="OL"/>
    <s v="Online Classes"/>
    <s v="Open"/>
  </r>
  <r>
    <n v="202430"/>
    <n v="34997"/>
    <s v="PSY 100"/>
    <x v="5"/>
    <s v="Gener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rthur Olguin"/>
    <s v="K00100846"/>
    <s v="FS"/>
    <x v="4"/>
    <x v="137"/>
    <x v="44"/>
    <s v="ONLINE"/>
    <s v="ONLINE"/>
    <x v="0"/>
    <n v="40"/>
    <n v="23"/>
    <d v="1899-12-30T00:00:00"/>
    <s v="OL"/>
    <s v="Online Classes"/>
    <s v="Open"/>
  </r>
  <r>
    <n v="202430"/>
    <n v="35051"/>
    <s v="ART 101"/>
    <x v="63"/>
    <s v="Visual Literac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bara Vilander"/>
    <s v="K00100514"/>
    <s v="AD"/>
    <x v="4"/>
    <x v="137"/>
    <x v="44"/>
    <s v="ONLINE"/>
    <s v="ONLINE"/>
    <x v="0"/>
    <n v="60"/>
    <n v="60"/>
    <d v="1899-12-30T00:00:00"/>
    <s v="OL"/>
    <s v="Online Classes"/>
    <s v="Closed"/>
  </r>
  <r>
    <n v="202430"/>
    <n v="35070"/>
    <s v="GDP 110"/>
    <x v="6"/>
    <s v="Media Design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FS"/>
    <x v="0"/>
    <x v="137"/>
    <x v="44"/>
    <s v="ONLINE"/>
    <s v="ONLINE"/>
    <x v="0"/>
    <n v="25"/>
    <n v="25"/>
    <d v="1899-12-30T00:00:00"/>
    <s v="CW"/>
    <s v="Hybrid"/>
    <s v="Closed"/>
  </r>
  <r>
    <n v="202430"/>
    <n v="35070"/>
    <s v="GDP 110"/>
    <x v="6"/>
    <s v="Media Design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FS"/>
    <x v="0"/>
    <x v="137"/>
    <x v="44"/>
    <s v="ONLINE"/>
    <s v="ONLINE"/>
    <x v="0"/>
    <n v="25"/>
    <n v="25"/>
    <d v="1899-12-30T00:00:00"/>
    <s v="CW"/>
    <s v="Hybrid"/>
    <s v="Closed"/>
  </r>
  <r>
    <n v="202430"/>
    <n v="35075"/>
    <s v="JOUR 135"/>
    <x v="58"/>
    <s v="Public Relation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a McHugh Orlosky"/>
    <s v="K00189431"/>
    <s v="AD"/>
    <x v="0"/>
    <x v="137"/>
    <x v="44"/>
    <s v="ONLINE"/>
    <s v="ONLINE"/>
    <x v="0"/>
    <n v="26"/>
    <n v="3"/>
    <d v="1899-12-30T00:00:00"/>
    <s v="CW"/>
    <s v="Hybrid"/>
    <s v="Open"/>
  </r>
  <r>
    <n v="202430"/>
    <n v="35078"/>
    <s v="LIBR 101"/>
    <x v="110"/>
    <s v="Information Literacy"/>
    <n v="1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ukena Taibjee"/>
    <s v="K00764336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35079"/>
    <s v="LIBR 101"/>
    <x v="110"/>
    <s v="Information Literacy"/>
    <n v="1"/>
    <d v="2023-09-18T00:00:00"/>
    <d v="2023-11-1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orrie Bott"/>
    <s v="K00200360"/>
    <s v="NP"/>
    <x v="4"/>
    <x v="137"/>
    <x v="44"/>
    <s v="ONLINE"/>
    <s v="ONLINE"/>
    <x v="0"/>
    <n v="35"/>
    <n v="27"/>
    <d v="1899-12-30T00:00:00"/>
    <s v="OL"/>
    <s v="Online Classes"/>
    <s v="Open"/>
  </r>
  <r>
    <n v="202430"/>
    <n v="35095"/>
    <s v="ASL 101"/>
    <x v="102"/>
    <s v="Beginning ASL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erine Firkins"/>
    <s v="K00476089"/>
    <s v="AD"/>
    <x v="0"/>
    <x v="137"/>
    <x v="44"/>
    <s v="ONLINE"/>
    <s v="ONLINE"/>
    <x v="0"/>
    <n v="30"/>
    <n v="27"/>
    <d v="1899-12-30T00:00:00"/>
    <s v="CW"/>
    <s v="Hybrid"/>
    <s v="Open"/>
  </r>
  <r>
    <n v="202430"/>
    <n v="35103"/>
    <s v="SPAN 101"/>
    <x v="69"/>
    <s v="Beginning Spanish I"/>
    <n v="5"/>
    <d v="2023-10-02T00:00:00"/>
    <d v="2023-12-16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4"/>
    <s v="Annette Holdman"/>
    <s v="K00100403"/>
    <s v="AD"/>
    <x v="0"/>
    <x v="137"/>
    <x v="44"/>
    <s v="ONLINE"/>
    <s v="ONLINE"/>
    <x v="0"/>
    <n v="30"/>
    <n v="25"/>
    <d v="1899-12-30T00:00:00"/>
    <s v="CW"/>
    <s v="Hybrid"/>
    <s v="Open"/>
  </r>
  <r>
    <n v="202430"/>
    <n v="35123"/>
    <s v="COMP 109"/>
    <x v="21"/>
    <s v="Microsoft Excel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hil Carter"/>
    <s v="K00100258"/>
    <s v="AD"/>
    <x v="4"/>
    <x v="137"/>
    <x v="44"/>
    <s v="ONLINE"/>
    <s v="ONLINE"/>
    <x v="0"/>
    <n v="35"/>
    <n v="21"/>
    <d v="1899-12-30T00:00:00"/>
    <s v="OL"/>
    <s v="Online Classes"/>
    <s v="Open"/>
  </r>
  <r>
    <n v="202430"/>
    <n v="35137"/>
    <s v="NURS 168"/>
    <x v="29"/>
    <s v="Medical-Surgical Nursing IV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race Greaney"/>
    <s v="K00572687"/>
    <s v="NP"/>
    <x v="0"/>
    <x v="137"/>
    <x v="44"/>
    <s v="ONLINE"/>
    <s v="ONLINE"/>
    <x v="0"/>
    <n v="38"/>
    <n v="38"/>
    <d v="1899-12-30T00:00:00"/>
    <s v="CW"/>
    <s v="Hybrid"/>
    <s v="Closed"/>
  </r>
  <r>
    <n v="202430"/>
    <n v="35138"/>
    <s v="NURS 169"/>
    <x v="29"/>
    <s v="Community Nurs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race Greaney"/>
    <s v="K00572687"/>
    <s v="NP"/>
    <x v="0"/>
    <x v="137"/>
    <x v="44"/>
    <s v="ONLINE"/>
    <s v="ONLINE"/>
    <x v="0"/>
    <n v="38"/>
    <n v="38"/>
    <d v="1899-12-30T00:00:00"/>
    <s v="CW"/>
    <s v="Hybrid"/>
    <s v="Closed"/>
  </r>
  <r>
    <n v="202430"/>
    <n v="35141"/>
    <s v="HIST 101"/>
    <x v="34"/>
    <s v="History of the U.S. to 1877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Mooney"/>
    <s v="K00100983"/>
    <s v="FS"/>
    <x v="4"/>
    <x v="137"/>
    <x v="44"/>
    <s v="ONLINE"/>
    <s v="ONLINE"/>
    <x v="0"/>
    <n v="40"/>
    <n v="32"/>
    <d v="1899-12-30T00:00:00"/>
    <s v="OL"/>
    <s v="Online Classes"/>
    <s v="Open"/>
  </r>
  <r>
    <n v="202430"/>
    <n v="35144"/>
    <s v="MUS 114A"/>
    <x v="41"/>
    <s v="Survey of Music Histor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Clark"/>
    <s v="K00100796"/>
    <s v="FS"/>
    <x v="4"/>
    <x v="137"/>
    <x v="44"/>
    <s v="ONLINE"/>
    <s v="ONLINE"/>
    <x v="0"/>
    <n v="40"/>
    <n v="9"/>
    <d v="1899-12-30T00:00:00"/>
    <s v="OL"/>
    <s v="Online Classes"/>
    <s v="Open"/>
  </r>
  <r>
    <n v="202430"/>
    <n v="35186"/>
    <s v="AJ 105"/>
    <x v="109"/>
    <s v="Diversity, Law and Justi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na Lewis"/>
    <s v="K00101785"/>
    <s v="AD"/>
    <x v="4"/>
    <x v="137"/>
    <x v="44"/>
    <s v="ONLINE"/>
    <s v="ONLINE"/>
    <x v="0"/>
    <n v="40"/>
    <n v="25"/>
    <d v="1899-12-30T00:00:00"/>
    <s v="OL"/>
    <s v="Online Classes"/>
    <s v="Open"/>
  </r>
  <r>
    <n v="202430"/>
    <n v="35233"/>
    <s v="BLST 102"/>
    <x v="82"/>
    <s v="Afr-Amer:Us Hist Civ Rts-Pr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raig Cook"/>
    <s v="K00419252"/>
    <s v="FS"/>
    <x v="4"/>
    <x v="137"/>
    <x v="44"/>
    <s v="ONLINE"/>
    <s v="ONLINE"/>
    <x v="0"/>
    <n v="30"/>
    <n v="15"/>
    <d v="1899-12-30T00:00:00"/>
    <s v="OL"/>
    <s v="Online Classes"/>
    <s v="Open"/>
  </r>
  <r>
    <n v="202430"/>
    <n v="35251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DO"/>
    <x v="4"/>
    <x v="137"/>
    <x v="44"/>
    <s v="ONLINE"/>
    <s v="ONLINE"/>
    <x v="0"/>
    <n v="35"/>
    <n v="31"/>
    <d v="1899-12-30T00:00:00"/>
    <s v="OL"/>
    <s v="Online Classes"/>
    <s v="Open"/>
  </r>
  <r>
    <n v="202430"/>
    <n v="35251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35288"/>
    <s v="HIST 113H"/>
    <x v="34"/>
    <s v="Western Civ:1600-Pres Hon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Elliott"/>
    <s v="K00100954"/>
    <s v="NP"/>
    <x v="0"/>
    <x v="137"/>
    <x v="44"/>
    <s v="ONLINE"/>
    <s v="ONLINE"/>
    <x v="0"/>
    <n v="13"/>
    <n v="13"/>
    <d v="1899-12-30T00:00:00"/>
    <s v="HR"/>
    <s v="Hybrid"/>
    <s v="Closed"/>
  </r>
  <r>
    <n v="202430"/>
    <n v="35518"/>
    <s v="PSY 100"/>
    <x v="5"/>
    <s v="General Psychology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tanley Bursten"/>
    <s v="K00100369"/>
    <s v="FS"/>
    <x v="4"/>
    <x v="137"/>
    <x v="44"/>
    <s v="ONLINE"/>
    <s v="ONLINE"/>
    <x v="0"/>
    <n v="40"/>
    <n v="34"/>
    <d v="1899-12-30T00:00:00"/>
    <s v="OL"/>
    <s v="Online Classes"/>
    <s v="Open"/>
  </r>
  <r>
    <n v="202430"/>
    <n v="35519"/>
    <s v="ECON 101"/>
    <x v="84"/>
    <s v="Mi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50"/>
    <n v="46"/>
    <d v="1899-12-30T00:00:00"/>
    <s v="OL"/>
    <s v="Online Classes"/>
    <s v="Open"/>
  </r>
  <r>
    <n v="202430"/>
    <n v="35531"/>
    <s v="ASL 103"/>
    <x v="102"/>
    <s v="Intermediate ASL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Ignacio Ponce"/>
    <s v="K00350891"/>
    <s v="FS"/>
    <x v="4"/>
    <x v="137"/>
    <x v="44"/>
    <s v="ONLINE"/>
    <s v="ONLINE"/>
    <x v="0"/>
    <n v="30"/>
    <n v="27"/>
    <d v="1899-12-30T00:00:00"/>
    <s v="OL"/>
    <s v="Online Classes"/>
    <s v="Open"/>
  </r>
  <r>
    <n v="202430"/>
    <n v="35534"/>
    <s v="RE 102"/>
    <x v="112"/>
    <s v="Real Estate Practices"/>
    <n v="3"/>
    <d v="2023-09-11T00:00:00"/>
    <d v="2023-11-04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ina Powers"/>
    <s v="K00338133"/>
    <s v="AD"/>
    <x v="4"/>
    <x v="137"/>
    <x v="44"/>
    <s v="ONLINE"/>
    <s v="ONLINE"/>
    <x v="0"/>
    <n v="35"/>
    <n v="20"/>
    <d v="1899-12-30T00:00:00"/>
    <s v="OL"/>
    <s v="Online Classes"/>
    <s v="Open"/>
  </r>
  <r>
    <n v="202430"/>
    <n v="35576"/>
    <s v="FS 111"/>
    <x v="23"/>
    <s v="Contemporary World Cinema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FS"/>
    <x v="4"/>
    <x v="137"/>
    <x v="44"/>
    <s v="ONLINE"/>
    <s v="ONLINE"/>
    <x v="0"/>
    <n v="35"/>
    <n v="30"/>
    <d v="1899-12-30T00:00:00"/>
    <s v="OL"/>
    <s v="Online Classes"/>
    <s v="Open"/>
  </r>
  <r>
    <n v="202430"/>
    <n v="35576"/>
    <s v="FS 111"/>
    <x v="23"/>
    <s v="Contemporary World Cinema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FS"/>
    <x v="4"/>
    <x v="137"/>
    <x v="44"/>
    <s v="ONLINE"/>
    <s v="ONLINE"/>
    <x v="0"/>
    <n v="35"/>
    <n v="30"/>
    <d v="1899-12-30T00:00:00"/>
    <s v="OL"/>
    <s v="Online Classes"/>
    <s v="Open"/>
  </r>
  <r>
    <n v="202430"/>
    <n v="35582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Aguilar"/>
    <s v="K00100375"/>
    <s v="NP"/>
    <x v="0"/>
    <x v="137"/>
    <x v="44"/>
    <s v="ONLINE"/>
    <s v="ONLINE"/>
    <x v="0"/>
    <n v="24"/>
    <n v="22"/>
    <d v="1899-12-30T00:00:00"/>
    <s v="CW"/>
    <s v="Hybrid"/>
    <s v="Open"/>
  </r>
  <r>
    <n v="202430"/>
    <n v="35588"/>
    <s v="PHYS 110"/>
    <x v="106"/>
    <s v="Introductory Phys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NP"/>
    <x v="4"/>
    <x v="137"/>
    <x v="44"/>
    <s v="ONLINE"/>
    <s v="ONLINE"/>
    <x v="0"/>
    <n v="27"/>
    <n v="30"/>
    <d v="1899-12-30T00:00:00"/>
    <s v="OL"/>
    <s v="Online Classes"/>
    <s v="Closed"/>
  </r>
  <r>
    <n v="202430"/>
    <n v="35588"/>
    <s v="PHYS 110"/>
    <x v="106"/>
    <s v="Introductory Phys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FS"/>
    <x v="4"/>
    <x v="137"/>
    <x v="44"/>
    <s v="ONLINE"/>
    <s v="ONLINE"/>
    <x v="0"/>
    <n v="27"/>
    <n v="30"/>
    <d v="1899-12-30T00:00:00"/>
    <s v="OL"/>
    <s v="Online Classes"/>
    <s v="Closed"/>
  </r>
  <r>
    <n v="202430"/>
    <n v="35640"/>
    <s v="ENG 111"/>
    <x v="11"/>
    <s v="Critical Think/Comp Litera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arles Grogg"/>
    <s v="K00100934"/>
    <s v="FS"/>
    <x v="4"/>
    <x v="137"/>
    <x v="44"/>
    <s v="ONLINE"/>
    <s v="ONLINE"/>
    <x v="0"/>
    <n v="36"/>
    <n v="32"/>
    <d v="1899-12-30T00:00:00"/>
    <s v="OL"/>
    <s v="Online Classes"/>
    <s v="Open"/>
  </r>
  <r>
    <n v="202430"/>
    <n v="35756"/>
    <s v="ART 120"/>
    <x v="63"/>
    <s v="Fundamentals of Drawing"/>
    <n v="3"/>
    <d v="2023-10-30T00:00:00"/>
    <d v="2023-12-16T00:00:00"/>
    <x v="45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Washburn"/>
    <s v="K00440457"/>
    <s v="FS"/>
    <x v="4"/>
    <x v="137"/>
    <x v="44"/>
    <s v="ONLINE"/>
    <s v="ONLINE"/>
    <x v="0"/>
    <n v="24"/>
    <n v="19"/>
    <d v="1899-12-30T00:00:00"/>
    <s v="OL"/>
    <s v="Online Classes"/>
    <s v="Open"/>
  </r>
  <r>
    <n v="202430"/>
    <n v="35756"/>
    <s v="ART 120"/>
    <x v="63"/>
    <s v="Fundamentals of Drawing"/>
    <n v="3"/>
    <d v="2023-10-30T00:00:00"/>
    <d v="2023-12-16T00:00:00"/>
    <x v="45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Washburn"/>
    <s v="K00440457"/>
    <s v="FS"/>
    <x v="4"/>
    <x v="137"/>
    <x v="44"/>
    <s v="ONLINE"/>
    <s v="ONLINE"/>
    <x v="0"/>
    <n v="24"/>
    <n v="19"/>
    <d v="1899-12-30T00:00:00"/>
    <s v="OL"/>
    <s v="Online Classes"/>
    <s v="Open"/>
  </r>
  <r>
    <n v="202430"/>
    <n v="35761"/>
    <s v="CHIN 101"/>
    <x v="74"/>
    <s v="Beginning Chinese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en-Chuan Hsu"/>
    <s v="K00100593"/>
    <s v="AD"/>
    <x v="0"/>
    <x v="137"/>
    <x v="44"/>
    <s v="ONLINE"/>
    <s v="ONLINE"/>
    <x v="0"/>
    <n v="30"/>
    <n v="8"/>
    <d v="1899-12-30T00:00:00"/>
    <s v="CW"/>
    <s v="Hybrid"/>
    <s v="Open"/>
  </r>
  <r>
    <n v="202430"/>
    <n v="35929"/>
    <s v="ERTH 115L"/>
    <x v="47"/>
    <s v="Environmental Geology Lab"/>
    <n v="1"/>
    <d v="2023-09-11T00:00:00"/>
    <d v="2023-12-16T00:00:00"/>
    <x v="7"/>
    <x v="0"/>
    <s v="T"/>
    <m/>
    <s v="T"/>
    <m/>
    <m/>
    <m/>
    <m/>
    <m/>
    <d v="1899-12-30T03:15:00"/>
    <d v="1899-12-30T02:53:54"/>
    <s v="9:25"/>
    <x v="83"/>
    <s v="12:40"/>
    <n v="1240"/>
    <x v="9"/>
    <s v="Jennifer Shellhorn"/>
    <s v="K01167941"/>
    <s v="AD"/>
    <x v="4"/>
    <x v="137"/>
    <x v="44"/>
    <s v="ONLINE"/>
    <s v="ONLINE"/>
    <x v="0"/>
    <n v="24"/>
    <n v="4"/>
    <d v="1900-01-06T02:35:02"/>
    <s v="OL"/>
    <s v="Synchronous Online"/>
    <s v="Open"/>
  </r>
  <r>
    <n v="202430"/>
    <n v="35930"/>
    <s v="ENVS 115L"/>
    <x v="45"/>
    <s v="Environmental Geology Lab"/>
    <n v="1"/>
    <d v="2023-09-11T00:00:00"/>
    <d v="2023-12-16T00:00:00"/>
    <x v="7"/>
    <x v="0"/>
    <s v="T"/>
    <m/>
    <s v="T"/>
    <m/>
    <m/>
    <m/>
    <m/>
    <m/>
    <d v="1899-12-30T03:15:00"/>
    <d v="1899-12-30T02:53:54"/>
    <s v="9:25"/>
    <x v="83"/>
    <s v="12:40"/>
    <n v="1240"/>
    <x v="9"/>
    <s v="Jennifer Shellhorn"/>
    <s v="K01167941"/>
    <s v="NP"/>
    <x v="4"/>
    <x v="137"/>
    <x v="44"/>
    <s v="ONLINE"/>
    <s v="ONLINE"/>
    <x v="0"/>
    <n v="24"/>
    <n v="17"/>
    <d v="1900-01-29T04:58:52"/>
    <s v="OL"/>
    <s v="Synchronous Online"/>
    <s v="Open"/>
  </r>
  <r>
    <n v="202430"/>
    <n v="35932"/>
    <s v="LIBR 101"/>
    <x v="110"/>
    <s v="Information Literacy"/>
    <n v="1"/>
    <d v="2023-09-18T00:00:00"/>
    <d v="2023-11-1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amerin Poulson"/>
    <s v="K00429825"/>
    <s v="AD"/>
    <x v="4"/>
    <x v="137"/>
    <x v="44"/>
    <s v="ONLINE"/>
    <s v="ONLINE"/>
    <x v="0"/>
    <n v="35"/>
    <n v="31"/>
    <d v="1899-12-30T00:00:00"/>
    <s v="OL"/>
    <s v="Online Classes"/>
    <s v="Open"/>
  </r>
  <r>
    <n v="202430"/>
    <n v="35959"/>
    <s v="PE 200"/>
    <x v="1"/>
    <s v="Introduction to Kines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iego Ramirez"/>
    <s v="K00329177"/>
    <s v="FS"/>
    <x v="4"/>
    <x v="137"/>
    <x v="44"/>
    <s v="ONLINE"/>
    <s v="ONLINE"/>
    <x v="0"/>
    <n v="35"/>
    <n v="32"/>
    <d v="1899-12-30T00:00:00"/>
    <s v="OL"/>
    <s v="Online Classes"/>
    <s v="Open"/>
  </r>
  <r>
    <n v="202430"/>
    <n v="35989"/>
    <s v="ENG 270"/>
    <x v="113"/>
    <s v="Intro to Creative Writ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shua Escobar"/>
    <s v="K00978932"/>
    <s v="FS"/>
    <x v="4"/>
    <x v="137"/>
    <x v="44"/>
    <s v="ONLINE"/>
    <s v="ONLINE"/>
    <x v="0"/>
    <n v="40"/>
    <n v="21"/>
    <d v="1899-12-30T00:00:00"/>
    <s v="OL"/>
    <s v="Online Classes"/>
    <s v="Open"/>
  </r>
  <r>
    <n v="202430"/>
    <n v="36011"/>
    <s v="JAPN 103"/>
    <x v="76"/>
    <s v="Intermediate Japanese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umi Hashimoto"/>
    <s v="K00335393"/>
    <s v="AD"/>
    <x v="4"/>
    <x v="137"/>
    <x v="44"/>
    <s v="ONLINE"/>
    <s v="ONLINE"/>
    <x v="0"/>
    <n v="30"/>
    <n v="19"/>
    <d v="1899-12-30T00:00:00"/>
    <s v="OL"/>
    <s v="Online Classes"/>
    <s v="Open"/>
  </r>
  <r>
    <n v="202430"/>
    <n v="36041"/>
    <s v="PSY 145"/>
    <x v="5"/>
    <s v="Human Development"/>
    <n v="3"/>
    <d v="2023-10-16T00:00:00"/>
    <d v="2023-12-16T00:00:00"/>
    <x v="14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eal Huff"/>
    <s v="K00721332"/>
    <s v="AD"/>
    <x v="4"/>
    <x v="137"/>
    <x v="44"/>
    <s v="ONLINE"/>
    <s v="ONLINE"/>
    <x v="0"/>
    <n v="40"/>
    <n v="34"/>
    <d v="1899-12-30T00:00:00"/>
    <s v="OL"/>
    <s v="Online Classes"/>
    <s v="Open"/>
  </r>
  <r>
    <n v="202430"/>
    <n v="36045"/>
    <s v="PHOT 209"/>
    <x v="35"/>
    <s v="Intermediate Photo &amp; Light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eantel Sanders"/>
    <s v="K00100345"/>
    <s v="FS"/>
    <x v="0"/>
    <x v="137"/>
    <x v="44"/>
    <s v="ONLINE"/>
    <s v="ONLINE"/>
    <x v="0"/>
    <n v="30"/>
    <n v="9"/>
    <d v="1899-12-30T00:00:00"/>
    <s v="CW"/>
    <s v="Hybrid"/>
    <s v="Open"/>
  </r>
  <r>
    <n v="202430"/>
    <n v="36050"/>
    <s v="FS 173"/>
    <x v="32"/>
    <s v="Screenwriting I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DO"/>
    <x v="0"/>
    <x v="137"/>
    <x v="44"/>
    <s v="ONLINE"/>
    <s v="ONLINE"/>
    <x v="0"/>
    <n v="35"/>
    <n v="17"/>
    <d v="1899-12-30T00:00:00"/>
    <s v="CW"/>
    <s v="Hybrid"/>
    <s v="Open"/>
  </r>
  <r>
    <n v="202430"/>
    <n v="36091"/>
    <s v="COMP 271"/>
    <x v="21"/>
    <s v="Business Communication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n Holms"/>
    <s v="K00346051"/>
    <s v="AD"/>
    <x v="4"/>
    <x v="137"/>
    <x v="44"/>
    <s v="ONLINE"/>
    <s v="ONLINE"/>
    <x v="0"/>
    <n v="35"/>
    <n v="18"/>
    <d v="1899-12-30T00:00:00"/>
    <s v="OL"/>
    <s v="Online Classes"/>
    <s v="Open"/>
  </r>
  <r>
    <n v="202430"/>
    <n v="36092"/>
    <s v="CIS 101"/>
    <x v="20"/>
    <s v="Intro to Computers &amp; Info Sys"/>
    <n v="4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FS"/>
    <x v="4"/>
    <x v="137"/>
    <x v="44"/>
    <s v="ONLINE"/>
    <s v="ONLINE"/>
    <x v="0"/>
    <n v="30"/>
    <n v="25"/>
    <d v="1899-12-30T00:00:00"/>
    <s v="OL"/>
    <s v="Online Classes"/>
    <s v="Open"/>
  </r>
  <r>
    <n v="202430"/>
    <n v="36104"/>
    <s v="MATH 188"/>
    <x v="18"/>
    <s v="Trigonometry Refresher"/>
    <n v="1"/>
    <d v="2023-09-05T00:00:00"/>
    <d v="2023-10-13T00:00:00"/>
    <x v="46"/>
    <x v="0"/>
    <s v=""/>
    <m/>
    <m/>
    <m/>
    <m/>
    <m/>
    <m/>
    <m/>
    <d v="1899-12-30T00:00:00"/>
    <d v="1899-12-30T00:00:00"/>
    <d v="1899-12-30T00:00:00"/>
    <x v="0"/>
    <d v="1899-12-30T00:00:00"/>
    <m/>
    <x v="4"/>
    <s v="Sharareh Masooman"/>
    <s v="K00100421"/>
    <s v="FS"/>
    <x v="4"/>
    <x v="137"/>
    <x v="44"/>
    <s v="ONLINE"/>
    <s v="ONLINE"/>
    <x v="0"/>
    <n v="33"/>
    <n v="10"/>
    <d v="1899-12-30T00:00:00"/>
    <s v="OL"/>
    <s v="Online Classes"/>
    <s v="Open"/>
  </r>
  <r>
    <n v="202430"/>
    <n v="36127"/>
    <s v="BLST 103"/>
    <x v="82"/>
    <s v="African-American Cul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ce Brown"/>
    <s v="K00100760"/>
    <s v="AD"/>
    <x v="4"/>
    <x v="137"/>
    <x v="44"/>
    <s v="ONLINE"/>
    <s v="ONLINE"/>
    <x v="0"/>
    <n v="40"/>
    <n v="31"/>
    <d v="1899-12-30T00:00:00"/>
    <s v="OL"/>
    <s v="Online Classes"/>
    <s v="Open"/>
  </r>
  <r>
    <n v="202430"/>
    <n v="36202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ka Garard"/>
    <s v="K00100293"/>
    <s v="AD"/>
    <x v="4"/>
    <x v="137"/>
    <x v="44"/>
    <s v="ONLINE"/>
    <s v="ONLINE"/>
    <x v="0"/>
    <n v="30"/>
    <n v="21"/>
    <d v="1899-12-30T00:00:00"/>
    <s v="OL"/>
    <s v="Online Classes"/>
    <s v="Open"/>
  </r>
  <r>
    <n v="202430"/>
    <n v="36404"/>
    <s v="COMM 171"/>
    <x v="10"/>
    <s v="Mass Media and Societ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Hock"/>
    <s v="K00101045"/>
    <s v="FS"/>
    <x v="4"/>
    <x v="137"/>
    <x v="44"/>
    <s v="ONLINE"/>
    <s v="ONLINE"/>
    <x v="0"/>
    <n v="35"/>
    <n v="34"/>
    <d v="1899-12-30T00:00:00"/>
    <s v="OL"/>
    <s v="Online Classes"/>
    <s v="Open"/>
  </r>
  <r>
    <n v="202430"/>
    <n v="36441"/>
    <s v="MATH 114"/>
    <x v="18"/>
    <s v="Math for Liberal Arts Maj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Georgakis"/>
    <s v="K00100154"/>
    <s v="FS"/>
    <x v="0"/>
    <x v="137"/>
    <x v="44"/>
    <s v="ONLINE"/>
    <s v="ONLINE"/>
    <x v="0"/>
    <n v="33"/>
    <n v="21"/>
    <d v="1899-12-30T00:00:00"/>
    <s v="CW"/>
    <s v="Hybrid"/>
    <s v="Open"/>
  </r>
  <r>
    <n v="202430"/>
    <n v="36451"/>
    <s v="HIT 202"/>
    <x v="103"/>
    <s v="ICD Diagnostic Coding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anie Heck"/>
    <s v="K00444476"/>
    <s v="AD"/>
    <x v="4"/>
    <x v="137"/>
    <x v="44"/>
    <s v="ONLINE"/>
    <s v="ONLINE"/>
    <x v="0"/>
    <n v="30"/>
    <n v="28"/>
    <d v="1899-12-30T00:00:00"/>
    <s v="OL"/>
    <s v="Online Classes"/>
    <s v="Open"/>
  </r>
  <r>
    <n v="202430"/>
    <n v="36453"/>
    <s v="HIT 203"/>
    <x v="103"/>
    <s v="ICD Procedural Cod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ynette Williamson"/>
    <s v="K00370253"/>
    <s v="FS"/>
    <x v="4"/>
    <x v="137"/>
    <x v="44"/>
    <s v="ONLINE"/>
    <s v="ONLINE"/>
    <x v="0"/>
    <n v="30"/>
    <n v="25"/>
    <d v="1899-12-30T00:00:00"/>
    <s v="OL"/>
    <s v="Online Classes"/>
    <s v="Open"/>
  </r>
  <r>
    <n v="202430"/>
    <n v="36477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Yen Kuang Chou"/>
    <s v="K00632503"/>
    <s v="FS"/>
    <x v="0"/>
    <x v="137"/>
    <x v="44"/>
    <s v="ONLINE"/>
    <s v="ONLINE"/>
    <x v="0"/>
    <n v="33"/>
    <n v="28"/>
    <d v="1899-12-30T00:00:00"/>
    <s v="CW"/>
    <s v="Hybrid"/>
    <s v="Open"/>
  </r>
  <r>
    <n v="202430"/>
    <n v="36485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NP"/>
    <x v="0"/>
    <x v="137"/>
    <x v="44"/>
    <s v="ONLINE"/>
    <s v="ONLINE"/>
    <x v="0"/>
    <n v="15"/>
    <n v="11"/>
    <d v="1899-12-30T00:00:00"/>
    <s v="CW"/>
    <s v="Hybrid"/>
    <s v="Open"/>
  </r>
  <r>
    <n v="202430"/>
    <n v="36592"/>
    <s v="ETHS 101"/>
    <x v="82"/>
    <s v="Immigrant Experience In U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raig Cook"/>
    <s v="K00419252"/>
    <s v="FS"/>
    <x v="4"/>
    <x v="137"/>
    <x v="44"/>
    <s v="ONLINE"/>
    <s v="ONLINE"/>
    <x v="0"/>
    <n v="40"/>
    <n v="38"/>
    <d v="1899-12-30T00:00:00"/>
    <s v="OL"/>
    <s v="Online Classes"/>
    <s v="Open"/>
  </r>
  <r>
    <n v="202430"/>
    <n v="36619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Yen Kuang Chou"/>
    <s v="K00632503"/>
    <s v="FS"/>
    <x v="0"/>
    <x v="137"/>
    <x v="44"/>
    <s v="ONLINE"/>
    <s v="ONLINE"/>
    <x v="0"/>
    <n v="33"/>
    <n v="27"/>
    <d v="1899-12-30T00:00:00"/>
    <s v="CW"/>
    <s v="Hybrid"/>
    <s v="Open"/>
  </r>
  <r>
    <n v="202430"/>
    <n v="36629"/>
    <s v="MUS 115"/>
    <x v="41"/>
    <s v="Hist&amp;Apprec:Rock &amp; Pop Music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Clark"/>
    <s v="K00100796"/>
    <s v="FS"/>
    <x v="4"/>
    <x v="137"/>
    <x v="44"/>
    <s v="ONLINE"/>
    <s v="ONLINE"/>
    <x v="0"/>
    <n v="40"/>
    <n v="37"/>
    <d v="1899-12-30T00:00:00"/>
    <s v="OL"/>
    <s v="Online Classes"/>
    <s v="Open"/>
  </r>
  <r>
    <n v="202430"/>
    <n v="36657"/>
    <s v="ECE 102"/>
    <x v="60"/>
    <s v="Child, Family and Communit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evona Hawkins"/>
    <s v="K00729084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36679"/>
    <s v="PD 100"/>
    <x v="40"/>
    <s v="College Success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a Warren"/>
    <s v="K00100241"/>
    <s v="DO"/>
    <x v="4"/>
    <x v="137"/>
    <x v="44"/>
    <s v="ONLINE"/>
    <s v="ONLINE"/>
    <x v="0"/>
    <n v="35"/>
    <n v="31"/>
    <d v="1899-12-30T00:00:00"/>
    <s v="OL"/>
    <s v="Online Classes"/>
    <s v="Open"/>
  </r>
  <r>
    <n v="202430"/>
    <n v="36744"/>
    <s v="CHEM 101"/>
    <x v="53"/>
    <s v="Introductory Chemistry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7"/>
    <s v="Raeanne Napoleon"/>
    <s v="K00482032"/>
    <s v="FS"/>
    <x v="0"/>
    <x v="137"/>
    <x v="44"/>
    <s v="ONLINE"/>
    <s v="ONLINE"/>
    <x v="0"/>
    <n v="24"/>
    <n v="19"/>
    <d v="1900-02-03T17:51:19"/>
    <s v="OL"/>
    <s v="Synchronous Online"/>
    <s v="Open"/>
  </r>
  <r>
    <n v="202430"/>
    <n v="36750"/>
    <s v="ACCT 110"/>
    <x v="13"/>
    <s v="Introduction to Account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enjamin Reyes"/>
    <s v="K00962910"/>
    <s v="FS"/>
    <x v="0"/>
    <x v="137"/>
    <x v="44"/>
    <s v="ONLINE"/>
    <s v="ONLINE"/>
    <x v="0"/>
    <n v="30"/>
    <n v="19"/>
    <d v="1899-12-30T00:00:00"/>
    <s v="CW"/>
    <s v="Hybrid"/>
    <s v="Open"/>
  </r>
  <r>
    <n v="202430"/>
    <n v="36759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irley Mueller"/>
    <s v="K00100728"/>
    <s v="AD"/>
    <x v="4"/>
    <x v="137"/>
    <x v="44"/>
    <s v="ONLINE"/>
    <s v="ONLINE"/>
    <x v="0"/>
    <n v="30"/>
    <n v="28"/>
    <d v="1899-12-30T00:00:00"/>
    <s v="OL"/>
    <s v="Online Classes"/>
    <s v="Open"/>
  </r>
  <r>
    <n v="202430"/>
    <n v="36764"/>
    <s v="COMM 131H"/>
    <x v="10"/>
    <s v="Fund Public Speaking, Honor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te Newman"/>
    <s v="K00989859"/>
    <s v="FS"/>
    <x v="0"/>
    <x v="137"/>
    <x v="44"/>
    <s v="ONLINE"/>
    <s v="ONLINE"/>
    <x v="0"/>
    <n v="25"/>
    <n v="25"/>
    <d v="1899-12-30T00:00:00"/>
    <s v="HR"/>
    <s v="Hybrid"/>
    <s v="Closed"/>
  </r>
  <r>
    <n v="202430"/>
    <n v="36772"/>
    <s v="PD 100"/>
    <x v="40"/>
    <s v="College Succes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imberly Taylor"/>
    <s v="K00392099"/>
    <s v="DO"/>
    <x v="4"/>
    <x v="137"/>
    <x v="44"/>
    <s v="ONLINE"/>
    <s v="ONLINE"/>
    <x v="0"/>
    <n v="35"/>
    <n v="29"/>
    <d v="1899-12-30T00:00:00"/>
    <s v="OL"/>
    <s v="Online Classes"/>
    <s v="Open"/>
  </r>
  <r>
    <n v="202430"/>
    <n v="36779"/>
    <s v="ART 140"/>
    <x v="63"/>
    <s v="Studio Art Foundations (2-D)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Dotson"/>
    <s v="K00344963"/>
    <s v="DO"/>
    <x v="4"/>
    <x v="137"/>
    <x v="44"/>
    <s v="ONLINE"/>
    <s v="ONLINE"/>
    <x v="0"/>
    <n v="24"/>
    <n v="17"/>
    <d v="1899-12-30T00:00:00"/>
    <s v="OL"/>
    <s v="Online Classes"/>
    <s v="Open"/>
  </r>
  <r>
    <n v="202430"/>
    <n v="36779"/>
    <s v="ART 140"/>
    <x v="63"/>
    <s v="Studio Art Foundations (2-D)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Dotson"/>
    <s v="K00344963"/>
    <s v="DO"/>
    <x v="4"/>
    <x v="137"/>
    <x v="44"/>
    <s v="ONLINE"/>
    <s v="ONLINE"/>
    <x v="0"/>
    <n v="24"/>
    <n v="17"/>
    <d v="1899-12-30T00:00:00"/>
    <s v="OL"/>
    <s v="Online Classes"/>
    <s v="Open"/>
  </r>
  <r>
    <n v="202430"/>
    <n v="36784"/>
    <s v="PHIL 111"/>
    <x v="80"/>
    <s v="Critical Think&amp;Writing In Phil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 Kramer"/>
    <s v="K00772134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36814"/>
    <s v="MAT 164"/>
    <x v="17"/>
    <s v="Online and Mobile Marketing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NP"/>
    <x v="4"/>
    <x v="137"/>
    <x v="44"/>
    <s v="ONLINE"/>
    <s v="ONLINE"/>
    <x v="0"/>
    <n v="35"/>
    <n v="1"/>
    <d v="1899-12-30T00:00:00"/>
    <s v="OL"/>
    <s v="Online Classes"/>
    <s v="Open"/>
  </r>
  <r>
    <n v="202430"/>
    <n v="36841"/>
    <s v="HE 213"/>
    <x v="105"/>
    <s v="Concepts-Health &amp; Phys Fitnes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iego Ramirez"/>
    <s v="K00329177"/>
    <s v="FS"/>
    <x v="4"/>
    <x v="137"/>
    <x v="44"/>
    <s v="ONLINE"/>
    <s v="ONLINE"/>
    <x v="0"/>
    <n v="35"/>
    <n v="23"/>
    <d v="1899-12-30T00:00:00"/>
    <s v="OL"/>
    <s v="Online Classes"/>
    <s v="Open"/>
  </r>
  <r>
    <n v="202430"/>
    <n v="36866"/>
    <s v="AJ 101"/>
    <x v="109"/>
    <s v="Intro Administratn Of Justi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Saunders"/>
    <s v="K00179260"/>
    <s v="FS"/>
    <x v="4"/>
    <x v="137"/>
    <x v="44"/>
    <s v="ONLINE"/>
    <s v="ONLINE"/>
    <x v="0"/>
    <n v="40"/>
    <n v="38"/>
    <d v="1899-12-30T00:00:00"/>
    <s v="OL"/>
    <s v="Online Classes"/>
    <s v="Open"/>
  </r>
  <r>
    <n v="202430"/>
    <n v="36880"/>
    <s v="PSY 100"/>
    <x v="5"/>
    <s v="General Psychology"/>
    <n v="3"/>
    <d v="2023-08-28T00:00:00"/>
    <d v="2023-12-16T00:00:00"/>
    <x v="0"/>
    <x v="0"/>
    <s v="W"/>
    <m/>
    <m/>
    <s v="W"/>
    <m/>
    <m/>
    <m/>
    <m/>
    <d v="1899-12-30T03:05:00"/>
    <d v="1899-12-30T03:07:24"/>
    <s v="18:00"/>
    <x v="9"/>
    <s v="21:05"/>
    <n v="2105"/>
    <x v="7"/>
    <s v="Spencer Sherman"/>
    <s v="K00100157"/>
    <s v="AD"/>
    <x v="4"/>
    <x v="137"/>
    <x v="44"/>
    <s v="ONLINE"/>
    <s v="ONLINE"/>
    <x v="0"/>
    <n v="40"/>
    <n v="37"/>
    <d v="1900-03-20T11:35:07"/>
    <s v="OL"/>
    <s v="Synchronous Online"/>
    <s v="Open"/>
  </r>
  <r>
    <n v="202430"/>
    <n v="36892"/>
    <s v="HIST 107"/>
    <x v="34"/>
    <s v="World Civilization Beg to 1550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Elliott"/>
    <s v="K00100954"/>
    <s v="FS"/>
    <x v="4"/>
    <x v="137"/>
    <x v="44"/>
    <s v="ONLINE"/>
    <s v="ONLINE"/>
    <x v="0"/>
    <n v="40"/>
    <n v="31"/>
    <d v="1899-12-30T00:00:00"/>
    <s v="OL"/>
    <s v="Online Classes"/>
    <s v="Open"/>
  </r>
  <r>
    <n v="202430"/>
    <n v="36907"/>
    <s v="FS 121"/>
    <x v="114"/>
    <s v="Documentary Film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FS"/>
    <x v="0"/>
    <x v="137"/>
    <x v="44"/>
    <s v="ONLINE"/>
    <s v="ONLINE"/>
    <x v="0"/>
    <n v="35"/>
    <n v="30"/>
    <d v="1899-12-30T00:00:00"/>
    <s v="CW"/>
    <s v="Hybrid"/>
    <s v="Open"/>
  </r>
  <r>
    <n v="202430"/>
    <n v="36927"/>
    <s v="CA 201"/>
    <x v="8"/>
    <s v="Wines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Vonheckler"/>
    <s v="K00742826"/>
    <s v="AD"/>
    <x v="4"/>
    <x v="137"/>
    <x v="44"/>
    <s v="ONLINE"/>
    <s v="ONLINE"/>
    <x v="0"/>
    <n v="40"/>
    <n v="28"/>
    <d v="1899-12-30T00:00:00"/>
    <s v="OL"/>
    <s v="Online Classes"/>
    <s v="Open"/>
  </r>
  <r>
    <n v="202430"/>
    <n v="36947"/>
    <s v="MATH 200"/>
    <x v="18"/>
    <s v="Multivariable Calculu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Loftus"/>
    <s v="K00419235"/>
    <s v="FS"/>
    <x v="0"/>
    <x v="137"/>
    <x v="44"/>
    <s v="ONLINE"/>
    <s v="ONLINE"/>
    <x v="0"/>
    <n v="33"/>
    <n v="32"/>
    <d v="1899-12-30T00:00:00"/>
    <s v="CW"/>
    <s v="Hybrid"/>
    <s v="Open"/>
  </r>
  <r>
    <n v="202430"/>
    <n v="36959"/>
    <s v="MAT 153"/>
    <x v="37"/>
    <s v="Web Design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FS"/>
    <x v="0"/>
    <x v="137"/>
    <x v="44"/>
    <s v="ONLINE"/>
    <s v="ONLINE"/>
    <x v="0"/>
    <n v="20"/>
    <n v="6"/>
    <d v="1899-12-30T00:00:00"/>
    <s v="CW"/>
    <s v="Hybrid"/>
    <s v="Open"/>
  </r>
  <r>
    <n v="202430"/>
    <n v="36965"/>
    <s v="GEOG 104"/>
    <x v="46"/>
    <s v="World Regional Ge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eordie Armstrong"/>
    <s v="K00292979"/>
    <s v="DO"/>
    <x v="0"/>
    <x v="137"/>
    <x v="44"/>
    <s v="ONLINE"/>
    <s v="ONLINE"/>
    <x v="0"/>
    <n v="45"/>
    <n v="25"/>
    <d v="1899-12-30T00:00:00"/>
    <s v="CW"/>
    <s v="Hybrid"/>
    <s v="Open"/>
  </r>
  <r>
    <n v="202430"/>
    <n v="36972"/>
    <s v="KOR 101"/>
    <x v="78"/>
    <s v="Beginning Korean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unAe Mester"/>
    <s v="K00353449"/>
    <s v="AD"/>
    <x v="4"/>
    <x v="137"/>
    <x v="44"/>
    <s v="ONLINE"/>
    <s v="ONLINE"/>
    <x v="0"/>
    <n v="30"/>
    <n v="16"/>
    <d v="1899-12-30T00:00:00"/>
    <s v="OL"/>
    <s v="Online Classes"/>
    <s v="Open"/>
  </r>
  <r>
    <n v="202430"/>
    <n v="36989"/>
    <s v="ECE 120"/>
    <x v="60"/>
    <s v="Growth and Develop/Educator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Helen Cooper"/>
    <s v="K00100179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36996"/>
    <s v="HIT 135"/>
    <x v="103"/>
    <s v="Basic Medical Termin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ynda Hampton"/>
    <s v="K00100156"/>
    <s v="AD"/>
    <x v="4"/>
    <x v="137"/>
    <x v="44"/>
    <s v="ONLINE"/>
    <s v="ONLINE"/>
    <x v="0"/>
    <n v="30"/>
    <n v="25"/>
    <d v="1899-12-30T00:00:00"/>
    <s v="OL"/>
    <s v="Online Classes"/>
    <s v="Open"/>
  </r>
  <r>
    <n v="202430"/>
    <n v="36997"/>
    <s v="HIT 135"/>
    <x v="103"/>
    <s v="Basic Medical Terminology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hawna Sweeney"/>
    <s v="K00377155"/>
    <s v="FS"/>
    <x v="4"/>
    <x v="137"/>
    <x v="44"/>
    <s v="ONLINE"/>
    <s v="ONLINE"/>
    <x v="0"/>
    <n v="30"/>
    <n v="20"/>
    <d v="1899-12-30T00:00:00"/>
    <s v="OL"/>
    <s v="Online Classes"/>
    <s v="Open"/>
  </r>
  <r>
    <n v="202430"/>
    <n v="37001"/>
    <s v="HIT 202"/>
    <x v="103"/>
    <s v="ICD Diagnostic Coding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anie Heck"/>
    <s v="K00444476"/>
    <s v="AD"/>
    <x v="4"/>
    <x v="137"/>
    <x v="44"/>
    <s v="ONLINE"/>
    <s v="ONLINE"/>
    <x v="0"/>
    <n v="30"/>
    <n v="15"/>
    <d v="1899-12-30T00:00:00"/>
    <s v="OL"/>
    <s v="Online Classes"/>
    <s v="Open"/>
  </r>
  <r>
    <n v="202430"/>
    <n v="37003"/>
    <s v="HIT 203"/>
    <x v="103"/>
    <s v="ICD Procedural Cod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ynette Williamson"/>
    <s v="K00370253"/>
    <s v="FS"/>
    <x v="4"/>
    <x v="137"/>
    <x v="44"/>
    <s v="ONLINE"/>
    <s v="ONLINE"/>
    <x v="0"/>
    <n v="30"/>
    <n v="18"/>
    <d v="1899-12-30T00:00:00"/>
    <s v="OL"/>
    <s v="Online Classes"/>
    <s v="Open"/>
  </r>
  <r>
    <n v="202430"/>
    <n v="37018"/>
    <s v="SOC 101"/>
    <x v="24"/>
    <s v="Introduction To Sociology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Ioana Schmidt"/>
    <s v="K00111115"/>
    <s v="AD"/>
    <x v="0"/>
    <x v="137"/>
    <x v="44"/>
    <s v="ONLINE"/>
    <s v="ONLINE"/>
    <x v="0"/>
    <n v="125"/>
    <n v="110"/>
    <d v="1899-12-30T00:00:00"/>
    <s v="CW"/>
    <s v="Hybrid"/>
    <s v="Open"/>
  </r>
  <r>
    <n v="202430"/>
    <n v="37022"/>
    <s v="SOC 101"/>
    <x v="24"/>
    <s v="Introduction To Soc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tein"/>
    <s v="K00100754"/>
    <s v="FS"/>
    <x v="4"/>
    <x v="137"/>
    <x v="44"/>
    <s v="ONLINE"/>
    <s v="ONLINE"/>
    <x v="0"/>
    <n v="40"/>
    <n v="36"/>
    <d v="1899-12-30T00:00:00"/>
    <s v="OL"/>
    <s v="Online Classes"/>
    <s v="Open"/>
  </r>
  <r>
    <n v="202430"/>
    <n v="37047"/>
    <s v="IBUS 102"/>
    <x v="115"/>
    <s v="International Business"/>
    <n v="3"/>
    <d v="2023-09-05T00:00:00"/>
    <d v="2023-10-28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Lisa Solana"/>
    <s v="K00648732"/>
    <s v="AD"/>
    <x v="4"/>
    <x v="137"/>
    <x v="44"/>
    <s v="ONLINE"/>
    <s v="ONLINE"/>
    <x v="0"/>
    <n v="35"/>
    <n v="33"/>
    <d v="1899-12-30T00:00:00"/>
    <s v="OL"/>
    <s v="Online Classes"/>
    <s v="Open"/>
  </r>
  <r>
    <n v="202430"/>
    <n v="37073"/>
    <s v="PD 110"/>
    <x v="40"/>
    <s v="Career Planning: Comprehensive"/>
    <n v="3"/>
    <d v="2023-10-16T00:00:00"/>
    <d v="2023-12-16T00:00:00"/>
    <x v="14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Phillips"/>
    <s v="K00100461"/>
    <s v="DO"/>
    <x v="4"/>
    <x v="137"/>
    <x v="44"/>
    <s v="ONLINE"/>
    <s v="ONLINE"/>
    <x v="0"/>
    <n v="35"/>
    <n v="30"/>
    <d v="1899-12-30T00:00:00"/>
    <s v="OL"/>
    <s v="Online Classes"/>
    <s v="Open"/>
  </r>
  <r>
    <n v="202430"/>
    <n v="37103"/>
    <s v="RT 251"/>
    <x v="28"/>
    <s v="Princ of Mammography/Procedure"/>
    <n v="2"/>
    <d v="2023-08-28T00:00:00"/>
    <d v="2023-12-16T00:00:00"/>
    <x v="0"/>
    <x v="0"/>
    <s v="R"/>
    <m/>
    <m/>
    <m/>
    <s v="R"/>
    <m/>
    <m/>
    <m/>
    <d v="1899-12-30T02:05:00"/>
    <d v="1899-12-30T02:06:37"/>
    <s v="11:00"/>
    <x v="72"/>
    <s v="13:05"/>
    <n v="1305"/>
    <x v="7"/>
    <s v="Cynthia Windmiller"/>
    <s v="K00108685"/>
    <s v="AD"/>
    <x v="4"/>
    <x v="137"/>
    <x v="44"/>
    <s v="ONLINE"/>
    <s v="ONLINE"/>
    <x v="0"/>
    <n v="16"/>
    <n v="11"/>
    <d v="1900-01-15T04:00:37"/>
    <s v="OL"/>
    <s v="Synchronous Online"/>
    <s v="Open"/>
  </r>
  <r>
    <n v="202430"/>
    <n v="37156"/>
    <s v="ACCT 230"/>
    <x v="13"/>
    <s v="Financial Accounting"/>
    <n v="5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Cornelia Alsheimer-Barthel"/>
    <s v="K00101141"/>
    <s v="FS"/>
    <x v="0"/>
    <x v="137"/>
    <x v="44"/>
    <s v="ONLINE"/>
    <s v="ONLINE"/>
    <x v="0"/>
    <n v="35"/>
    <n v="22"/>
    <d v="1899-12-30T00:00:00"/>
    <s v="CW"/>
    <s v="Hybrid"/>
    <s v="Open"/>
  </r>
  <r>
    <n v="202430"/>
    <n v="37168"/>
    <s v="MKT 164"/>
    <x v="17"/>
    <s v="Online and Mobile Marketing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FS"/>
    <x v="4"/>
    <x v="137"/>
    <x v="44"/>
    <s v="ONLINE"/>
    <s v="ONLINE"/>
    <x v="0"/>
    <n v="30"/>
    <n v="12"/>
    <d v="1899-12-30T00:00:00"/>
    <s v="OL"/>
    <s v="Online Classes"/>
    <s v="Open"/>
  </r>
  <r>
    <n v="202430"/>
    <n v="37170"/>
    <s v="MAT 164"/>
    <x v="17"/>
    <s v="Online and Mobile Marketing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NP"/>
    <x v="4"/>
    <x v="137"/>
    <x v="44"/>
    <s v="ONLINE"/>
    <s v="ONLINE"/>
    <x v="0"/>
    <n v="30"/>
    <n v="8"/>
    <d v="1899-12-30T00:00:00"/>
    <s v="OL"/>
    <s v="Online Classes"/>
    <s v="Open"/>
  </r>
  <r>
    <n v="202430"/>
    <n v="37172"/>
    <s v="JOUR 101"/>
    <x v="58"/>
    <s v="Reporting/Writing I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7"/>
    <s v="Joshua Molina"/>
    <s v="K00248038"/>
    <s v="AD"/>
    <x v="4"/>
    <x v="137"/>
    <x v="44"/>
    <s v="ONLINE"/>
    <s v="ONLINE"/>
    <x v="0"/>
    <n v="26"/>
    <n v="21"/>
    <d v="1900-02-07T12:09:21"/>
    <s v="OL"/>
    <s v="Synchronous Online"/>
    <s v="Open"/>
  </r>
  <r>
    <n v="202430"/>
    <n v="37198"/>
    <s v="PD 191A"/>
    <x v="40"/>
    <s v="Major and Career Options"/>
    <n v="1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Phillips"/>
    <s v="K00100461"/>
    <s v="DO"/>
    <x v="4"/>
    <x v="137"/>
    <x v="44"/>
    <s v="ONLINE"/>
    <s v="ONLINE"/>
    <x v="0"/>
    <n v="35"/>
    <n v="34"/>
    <d v="1899-12-30T00:00:00"/>
    <s v="OL"/>
    <s v="Online Classes"/>
    <s v="Open"/>
  </r>
  <r>
    <n v="202430"/>
    <n v="37238"/>
    <s v="FS 101"/>
    <x v="23"/>
    <s v="Introduction to Film Studies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le Strobel"/>
    <s v="K01486696"/>
    <s v="AD"/>
    <x v="0"/>
    <x v="137"/>
    <x v="44"/>
    <s v="ONLINE"/>
    <s v="ONLINE"/>
    <x v="0"/>
    <n v="35"/>
    <n v="29"/>
    <d v="1899-12-30T00:00:00"/>
    <s v="CW"/>
    <s v="Hybrid"/>
    <s v="Open"/>
  </r>
  <r>
    <n v="202430"/>
    <n v="37254"/>
    <s v="SOC 101"/>
    <x v="24"/>
    <s v="Introduction To Soc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tein"/>
    <s v="K00100754"/>
    <s v="FS"/>
    <x v="4"/>
    <x v="137"/>
    <x v="44"/>
    <s v="ONLINE"/>
    <s v="ONLINE"/>
    <x v="0"/>
    <n v="40"/>
    <n v="37"/>
    <d v="1899-12-30T00:00:00"/>
    <s v="OL"/>
    <s v="Online Classes"/>
    <s v="Open"/>
  </r>
  <r>
    <n v="202430"/>
    <n v="37261"/>
    <s v="PSY 100"/>
    <x v="5"/>
    <s v="Gener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rthur Olguin"/>
    <s v="K00100846"/>
    <s v="FS"/>
    <x v="4"/>
    <x v="137"/>
    <x v="44"/>
    <s v="ONLINE"/>
    <s v="ONLINE"/>
    <x v="0"/>
    <n v="40"/>
    <n v="20"/>
    <d v="1899-12-30T00:00:00"/>
    <s v="OL"/>
    <s v="Online Classes"/>
    <s v="Open"/>
  </r>
  <r>
    <n v="202430"/>
    <n v="37265"/>
    <s v="PSY 100"/>
    <x v="5"/>
    <s v="Gener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ina Bell"/>
    <s v="K00278142"/>
    <s v="AD"/>
    <x v="4"/>
    <x v="137"/>
    <x v="44"/>
    <s v="ONLINE"/>
    <s v="ONLINE"/>
    <x v="0"/>
    <n v="40"/>
    <n v="29"/>
    <d v="1899-12-30T00:00:00"/>
    <s v="OL"/>
    <s v="Online Classes"/>
    <s v="Open"/>
  </r>
  <r>
    <n v="202430"/>
    <n v="37278"/>
    <s v="ACCT 230"/>
    <x v="13"/>
    <s v="Financial Accountin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enjamin Reyes"/>
    <s v="K00962910"/>
    <s v="FS"/>
    <x v="0"/>
    <x v="137"/>
    <x v="44"/>
    <s v="ONLINE"/>
    <s v="ONLINE"/>
    <x v="0"/>
    <n v="35"/>
    <n v="35"/>
    <d v="1899-12-30T00:00:00"/>
    <s v="CW"/>
    <s v="Hybrid"/>
    <s v="Closed"/>
  </r>
  <r>
    <n v="202430"/>
    <n v="37298"/>
    <s v="FIN 202"/>
    <x v="14"/>
    <s v="Managerial Finan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37319"/>
    <s v="COMM 101"/>
    <x v="10"/>
    <s v="Introduction to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Hock"/>
    <s v="K00101045"/>
    <s v="FS"/>
    <x v="4"/>
    <x v="137"/>
    <x v="44"/>
    <s v="ONLINE"/>
    <s v="ONLINE"/>
    <x v="0"/>
    <n v="35"/>
    <n v="34"/>
    <d v="1899-12-30T00:00:00"/>
    <s v="OL"/>
    <s v="Online Classes"/>
    <s v="Open"/>
  </r>
  <r>
    <n v="202430"/>
    <n v="37403"/>
    <s v="GDP 212"/>
    <x v="6"/>
    <s v="Graphic Design I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FS"/>
    <x v="0"/>
    <x v="137"/>
    <x v="44"/>
    <s v="ONLINE"/>
    <s v="ONLINE"/>
    <x v="0"/>
    <n v="12"/>
    <n v="9"/>
    <d v="1899-12-30T00:00:00"/>
    <s v="CW"/>
    <s v="Hybrid"/>
    <s v="Open"/>
  </r>
  <r>
    <n v="202430"/>
    <n v="37455"/>
    <s v="PHOT 109"/>
    <x v="35"/>
    <s v="Introduction to Photography"/>
    <n v="3"/>
    <d v="2023-09-18T00:00:00"/>
    <d v="2023-12-16T00:00:00"/>
    <x v="20"/>
    <x v="0"/>
    <s v=""/>
    <m/>
    <m/>
    <m/>
    <m/>
    <m/>
    <m/>
    <m/>
    <d v="1899-12-30T00:00:00"/>
    <d v="1899-12-30T00:00:00"/>
    <d v="1899-12-30T00:00:00"/>
    <x v="0"/>
    <d v="1899-12-30T00:00:00"/>
    <m/>
    <x v="4"/>
    <s v="Seantel Sanders"/>
    <s v="K00100345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37455"/>
    <s v="PHOT 109"/>
    <x v="35"/>
    <s v="Introduction to Photography"/>
    <n v="3"/>
    <d v="2023-09-18T00:00:00"/>
    <d v="2023-12-16T00:00:00"/>
    <x v="20"/>
    <x v="0"/>
    <s v=""/>
    <m/>
    <m/>
    <m/>
    <m/>
    <m/>
    <m/>
    <m/>
    <d v="1899-12-30T00:00:00"/>
    <d v="1899-12-30T00:00:00"/>
    <d v="1899-12-30T00:00:00"/>
    <x v="0"/>
    <d v="1899-12-30T00:00:00"/>
    <m/>
    <x v="4"/>
    <s v="Seantel Sanders"/>
    <s v="K00100345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37478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DO"/>
    <x v="0"/>
    <x v="137"/>
    <x v="44"/>
    <s v="ONLINE"/>
    <s v="ONLINE"/>
    <x v="0"/>
    <n v="19"/>
    <n v="12"/>
    <d v="1899-12-30T00:00:00"/>
    <s v="CW"/>
    <s v="Hybrid"/>
    <s v="Open"/>
  </r>
  <r>
    <n v="202430"/>
    <n v="37479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NP"/>
    <x v="0"/>
    <x v="137"/>
    <x v="44"/>
    <s v="ONLINE"/>
    <s v="ONLINE"/>
    <x v="0"/>
    <n v="15"/>
    <n v="11"/>
    <d v="1899-12-30T00:00:00"/>
    <s v="CW"/>
    <s v="Hybrid"/>
    <s v="Open"/>
  </r>
  <r>
    <n v="202430"/>
    <n v="37480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NP"/>
    <x v="4"/>
    <x v="137"/>
    <x v="44"/>
    <s v="ONLINE"/>
    <s v="ONLINE"/>
    <x v="0"/>
    <n v="25"/>
    <n v="23"/>
    <d v="1899-12-30T00:00:00"/>
    <s v="OL"/>
    <s v="Online Classes"/>
    <s v="Open"/>
  </r>
  <r>
    <n v="202430"/>
    <n v="37480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FS"/>
    <x v="4"/>
    <x v="137"/>
    <x v="44"/>
    <s v="ONLINE"/>
    <s v="ONLINE"/>
    <x v="0"/>
    <n v="25"/>
    <n v="23"/>
    <d v="1899-12-30T00:00:00"/>
    <s v="OL"/>
    <s v="Online Classes"/>
    <s v="Open"/>
  </r>
  <r>
    <n v="202430"/>
    <n v="37486"/>
    <s v="HE 110"/>
    <x v="105"/>
    <s v="Sports Nutri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cott Fickerson"/>
    <s v="K00366975"/>
    <s v="FS"/>
    <x v="4"/>
    <x v="137"/>
    <x v="44"/>
    <s v="ONLINE"/>
    <s v="ONLINE"/>
    <x v="0"/>
    <n v="35"/>
    <n v="22"/>
    <d v="1899-12-30T00:00:00"/>
    <s v="OL"/>
    <s v="Online Classes"/>
    <s v="Open"/>
  </r>
  <r>
    <n v="202430"/>
    <n v="37527"/>
    <s v="PE 176A"/>
    <x v="1"/>
    <s v="Beginning Fitness Yoga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osabeth Dorfhuber"/>
    <s v="K00100269"/>
    <s v="AD"/>
    <x v="4"/>
    <x v="137"/>
    <x v="44"/>
    <s v="ONLINE"/>
    <s v="ONLINE"/>
    <x v="0"/>
    <n v="35"/>
    <n v="23"/>
    <d v="1899-12-30T00:00:00"/>
    <s v="OL"/>
    <s v="Online Classes"/>
    <s v="Open"/>
  </r>
  <r>
    <n v="202430"/>
    <n v="37527"/>
    <s v="PE 176A"/>
    <x v="1"/>
    <s v="Beginning Fitness Yoga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osabeth Dorfhuber"/>
    <s v="K00100269"/>
    <s v="AD"/>
    <x v="4"/>
    <x v="137"/>
    <x v="44"/>
    <s v="ONLINE"/>
    <s v="ONLINE"/>
    <x v="0"/>
    <n v="35"/>
    <n v="23"/>
    <d v="1899-12-30T00:00:00"/>
    <s v="OL"/>
    <s v="Online Classes"/>
    <s v="Open"/>
  </r>
  <r>
    <n v="202430"/>
    <n v="37551"/>
    <s v="FS 101"/>
    <x v="23"/>
    <s v="Introduction to Film Studies"/>
    <n v="3"/>
    <d v="2023-10-02T00:00:00"/>
    <d v="2023-11-19T00:00:00"/>
    <x v="47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DO"/>
    <x v="4"/>
    <x v="137"/>
    <x v="44"/>
    <s v="ONLINE"/>
    <s v="ONLINE"/>
    <x v="0"/>
    <n v="35"/>
    <n v="25"/>
    <d v="1899-12-30T00:00:00"/>
    <s v="OL"/>
    <s v="Online Classes"/>
    <s v="Open"/>
  </r>
  <r>
    <n v="202430"/>
    <n v="37551"/>
    <s v="FS 101"/>
    <x v="23"/>
    <s v="Introduction to Film Studies"/>
    <n v="3"/>
    <d v="2023-10-02T00:00:00"/>
    <d v="2023-11-19T00:00:00"/>
    <x v="47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25"/>
    <d v="1899-12-30T00:00:00"/>
    <s v="OL"/>
    <s v="Online Classes"/>
    <s v="Open"/>
  </r>
  <r>
    <n v="202430"/>
    <n v="37553"/>
    <s v="PSY 200"/>
    <x v="5"/>
    <s v="Research Methods &amp; Exp Design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eida Tolentino"/>
    <s v="K00541108"/>
    <s v="FS"/>
    <x v="0"/>
    <x v="137"/>
    <x v="44"/>
    <s v="ONLINE"/>
    <s v="ONLINE"/>
    <x v="0"/>
    <n v="33"/>
    <n v="29"/>
    <d v="1899-12-30T00:00:00"/>
    <s v="CW"/>
    <s v="Hybrid"/>
    <s v="Open"/>
  </r>
  <r>
    <n v="202430"/>
    <n v="37570"/>
    <s v="GEOG 102"/>
    <x v="46"/>
    <s v="Human Ge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eordie Armstrong"/>
    <s v="K00292979"/>
    <s v="FS"/>
    <x v="4"/>
    <x v="137"/>
    <x v="44"/>
    <s v="ONLINE"/>
    <s v="ONLINE"/>
    <x v="0"/>
    <n v="45"/>
    <n v="45"/>
    <d v="1899-12-30T00:00:00"/>
    <s v="OL"/>
    <s v="Online Classes"/>
    <s v="Closed"/>
  </r>
  <r>
    <n v="202430"/>
    <n v="37576"/>
    <s v="PE 163"/>
    <x v="1"/>
    <s v="Beginning Self-Defense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uane Erdman"/>
    <s v="K00100868"/>
    <s v="AD"/>
    <x v="4"/>
    <x v="137"/>
    <x v="44"/>
    <s v="ONLINE"/>
    <s v="ONLINE"/>
    <x v="0"/>
    <n v="35"/>
    <n v="23"/>
    <d v="1899-12-30T00:00:00"/>
    <s v="OL"/>
    <s v="Online Classes"/>
    <s v="Open"/>
  </r>
  <r>
    <n v="202430"/>
    <n v="37576"/>
    <s v="PE 163"/>
    <x v="1"/>
    <s v="Beginning Self-Defense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uane Erdman"/>
    <s v="K00100868"/>
    <s v="AD"/>
    <x v="4"/>
    <x v="137"/>
    <x v="44"/>
    <s v="ONLINE"/>
    <s v="ONLINE"/>
    <x v="0"/>
    <n v="35"/>
    <n v="23"/>
    <d v="1899-12-30T00:00:00"/>
    <s v="OL"/>
    <s v="Online Classes"/>
    <s v="Open"/>
  </r>
  <r>
    <n v="202430"/>
    <n v="37661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cala"/>
    <s v="K00100132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37768"/>
    <s v="LIBR 101"/>
    <x v="110"/>
    <s v="Information Literacy"/>
    <n v="1"/>
    <d v="2023-09-18T00:00:00"/>
    <d v="2023-11-1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amerin Poulson"/>
    <s v="K00429825"/>
    <s v="AD"/>
    <x v="4"/>
    <x v="137"/>
    <x v="44"/>
    <s v="ONLINE"/>
    <s v="ONLINE"/>
    <x v="0"/>
    <n v="35"/>
    <n v="30"/>
    <d v="1899-12-30T00:00:00"/>
    <s v="OL"/>
    <s v="Online Classes"/>
    <s v="Open"/>
  </r>
  <r>
    <n v="202430"/>
    <n v="37852"/>
    <s v="AJ 265"/>
    <x v="109"/>
    <s v="Crime and Human Behavior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ristine Jacquin"/>
    <s v="K00425081"/>
    <s v="AD"/>
    <x v="4"/>
    <x v="137"/>
    <x v="44"/>
    <s v="ONLINE"/>
    <s v="ONLINE"/>
    <x v="0"/>
    <n v="40"/>
    <n v="25"/>
    <d v="1899-12-30T00:00:00"/>
    <s v="OL"/>
    <s v="Online Classes"/>
    <s v="Open"/>
  </r>
  <r>
    <n v="202430"/>
    <n v="37879"/>
    <s v="ACCT 110"/>
    <x v="13"/>
    <s v="Introduction to Account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obert Smagula"/>
    <s v="K00543417"/>
    <s v="FS"/>
    <x v="4"/>
    <x v="137"/>
    <x v="44"/>
    <s v="ONLINE"/>
    <s v="ONLINE"/>
    <x v="0"/>
    <n v="30"/>
    <n v="16"/>
    <d v="1899-12-30T00:00:00"/>
    <s v="OL"/>
    <s v="Online Classes"/>
    <s v="Open"/>
  </r>
  <r>
    <n v="202430"/>
    <n v="37894"/>
    <s v="GDP 113"/>
    <x v="6"/>
    <s v="Typ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deleine Ignon"/>
    <s v="K01293707"/>
    <s v="AD"/>
    <x v="0"/>
    <x v="137"/>
    <x v="44"/>
    <s v="ONLINE"/>
    <s v="ONLINE"/>
    <x v="0"/>
    <n v="25"/>
    <n v="20"/>
    <d v="1899-12-30T00:00:00"/>
    <s v="CW"/>
    <s v="Hybrid"/>
    <s v="Open"/>
  </r>
  <r>
    <n v="202430"/>
    <n v="37919"/>
    <s v="BUS 290"/>
    <x v="16"/>
    <s v="Work Exp. in Bus Admin"/>
    <n v="1"/>
    <d v="2023-08-28T00:00:00"/>
    <d v="2023-10-22T00:00:00"/>
    <x v="48"/>
    <x v="0"/>
    <s v=""/>
    <m/>
    <m/>
    <m/>
    <m/>
    <m/>
    <m/>
    <m/>
    <d v="1899-12-30T00:00:00"/>
    <d v="1899-12-30T00:00:00"/>
    <d v="1899-12-30T00:00:00"/>
    <x v="0"/>
    <d v="1899-12-30T00:00:00"/>
    <m/>
    <x v="2"/>
    <s v="Karen Shannon"/>
    <s v="K00100226"/>
    <s v="NP"/>
    <x v="4"/>
    <x v="137"/>
    <x v="44"/>
    <s v="ONLINE"/>
    <s v="ONLINE"/>
    <x v="0"/>
    <n v="6"/>
    <n v="5"/>
    <d v="1899-12-30T00:00:00"/>
    <n v="20"/>
    <s v="Online Classes"/>
    <s v="Open"/>
  </r>
  <r>
    <n v="202430"/>
    <n v="37923"/>
    <s v="COMM 289"/>
    <x v="10"/>
    <s v="Communication Theor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rin Garard"/>
    <s v="K00100300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37951"/>
    <s v="GEOG 106"/>
    <x v="46"/>
    <s v="Geography Of California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eordie Armstrong"/>
    <s v="K00292979"/>
    <s v="FS"/>
    <x v="0"/>
    <x v="137"/>
    <x v="44"/>
    <s v="ONLINE"/>
    <s v="ONLINE"/>
    <x v="0"/>
    <n v="45"/>
    <n v="24"/>
    <d v="1899-12-30T00:00:00"/>
    <s v="CW"/>
    <s v="Hybrid"/>
    <s v="Open"/>
  </r>
  <r>
    <n v="202430"/>
    <n v="37963"/>
    <s v="MKT 200A"/>
    <x v="17"/>
    <s v="Social Media &amp; Self Branding"/>
    <n v="3"/>
    <d v="2023-11-06T00:00:00"/>
    <d v="2023-12-16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25"/>
    <d v="1899-12-30T00:00:00"/>
    <s v="OL"/>
    <s v="Online Classes"/>
    <s v="Open"/>
  </r>
  <r>
    <n v="202430"/>
    <n v="37978"/>
    <s v="BIOL 110"/>
    <x v="48"/>
    <s v="Natural Scien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DO"/>
    <x v="4"/>
    <x v="137"/>
    <x v="44"/>
    <s v="ONLINE"/>
    <s v="ONLINE"/>
    <x v="0"/>
    <n v="30"/>
    <n v="13"/>
    <d v="1899-12-30T00:00:00"/>
    <s v="OL"/>
    <s v="Online Classes"/>
    <s v="Open"/>
  </r>
  <r>
    <n v="202430"/>
    <n v="37979"/>
    <s v="BIOL 112"/>
    <x v="48"/>
    <s v="Evolution and Adapt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DO"/>
    <x v="4"/>
    <x v="137"/>
    <x v="44"/>
    <s v="ONLINE"/>
    <s v="ONLINE"/>
    <x v="0"/>
    <n v="30"/>
    <n v="8"/>
    <d v="1899-12-30T00:00:00"/>
    <s v="OL"/>
    <s v="Online Classes"/>
    <s v="Open"/>
  </r>
  <r>
    <n v="202430"/>
    <n v="37982"/>
    <s v="BMS 108"/>
    <x v="51"/>
    <s v="Human Phys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Aguilar"/>
    <s v="K00100375"/>
    <s v="FS"/>
    <x v="0"/>
    <x v="137"/>
    <x v="44"/>
    <s v="ONLINE"/>
    <s v="ONLINE"/>
    <x v="0"/>
    <n v="24"/>
    <n v="27"/>
    <d v="1899-12-30T00:00:00"/>
    <s v="CW"/>
    <s v="Hybrid"/>
    <s v="Closed"/>
  </r>
  <r>
    <n v="202430"/>
    <n v="37986"/>
    <s v="BMS 146"/>
    <x v="51"/>
    <s v="Human Form and Func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c Wise"/>
    <s v="K00100537"/>
    <s v="FS"/>
    <x v="4"/>
    <x v="137"/>
    <x v="44"/>
    <s v="ONLINE"/>
    <s v="ONLINE"/>
    <x v="0"/>
    <n v="40"/>
    <n v="24"/>
    <d v="1899-12-30T00:00:00"/>
    <s v="OL"/>
    <s v="Online Classes"/>
    <s v="Open"/>
  </r>
  <r>
    <n v="202430"/>
    <n v="38065"/>
    <s v="CS 105"/>
    <x v="57"/>
    <s v="Theory and Practice I"/>
    <n v="3"/>
    <d v="2023-08-28T00:00:00"/>
    <d v="2023-12-16T00:00:00"/>
    <x v="0"/>
    <x v="0"/>
    <s v="R"/>
    <m/>
    <m/>
    <m/>
    <s v="R"/>
    <m/>
    <m/>
    <m/>
    <d v="1899-12-30T02:05:00"/>
    <d v="1899-12-30T02:06:37"/>
    <s v="9:35"/>
    <x v="12"/>
    <s v="11:40"/>
    <n v="1140"/>
    <x v="7"/>
    <s v="Hassine Letaief"/>
    <s v="K01317074"/>
    <s v="FS"/>
    <x v="4"/>
    <x v="137"/>
    <x v="44"/>
    <s v="ONLINE"/>
    <s v="ONLINE"/>
    <x v="0"/>
    <n v="24"/>
    <n v="24"/>
    <d v="1900-02-03T06:34:04"/>
    <s v="OL"/>
    <s v="Synchronous Online"/>
    <s v="Closed"/>
  </r>
  <r>
    <n v="202430"/>
    <n v="38065"/>
    <s v="CS 105"/>
    <x v="57"/>
    <s v="Theory and Practice I"/>
    <n v="3"/>
    <d v="2023-08-28T00:00:00"/>
    <d v="2023-12-16T00:00:00"/>
    <x v="0"/>
    <x v="0"/>
    <s v="R"/>
    <m/>
    <m/>
    <m/>
    <s v="R"/>
    <m/>
    <m/>
    <m/>
    <d v="1899-12-30T03:00:00"/>
    <d v="1899-12-30T03:02:20"/>
    <s v="11:45"/>
    <x v="64"/>
    <s v="14:45"/>
    <n v="1445"/>
    <x v="7"/>
    <s v="Hassine Letaief"/>
    <s v="K01317074"/>
    <s v="FS"/>
    <x v="4"/>
    <x v="137"/>
    <x v="44"/>
    <s v="ONLINE"/>
    <s v="ONLINE"/>
    <x v="0"/>
    <n v="24"/>
    <n v="24"/>
    <d v="1900-02-18T19:03:27"/>
    <s v="OL"/>
    <s v="Synchronous Online"/>
    <s v="Closed"/>
  </r>
  <r>
    <n v="202430"/>
    <n v="38081"/>
    <s v="SPAN 104"/>
    <x v="69"/>
    <s v="Intermediate Spanish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an Casillas Nunez"/>
    <s v="K00100445"/>
    <s v="FS"/>
    <x v="4"/>
    <x v="137"/>
    <x v="44"/>
    <s v="ONLINE"/>
    <s v="ONLINE"/>
    <x v="0"/>
    <n v="30"/>
    <n v="19"/>
    <d v="1899-12-30T00:00:00"/>
    <s v="OL"/>
    <s v="Online Classes"/>
    <s v="Open"/>
  </r>
  <r>
    <n v="202430"/>
    <n v="38101"/>
    <s v="PSY 110"/>
    <x v="5"/>
    <s v="Intro to Physiological Psych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eida Tolentino"/>
    <s v="K00541108"/>
    <s v="FS"/>
    <x v="4"/>
    <x v="137"/>
    <x v="44"/>
    <s v="ONLINE"/>
    <s v="ONLINE"/>
    <x v="0"/>
    <n v="40"/>
    <n v="39"/>
    <d v="1899-12-30T00:00:00"/>
    <s v="OL"/>
    <s v="Online Classes"/>
    <s v="Open"/>
  </r>
  <r>
    <n v="202430"/>
    <n v="38106"/>
    <s v="SOC 107"/>
    <x v="24"/>
    <s v="Racism in America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homas Carrasco"/>
    <s v="K00377748"/>
    <s v="NP"/>
    <x v="4"/>
    <x v="137"/>
    <x v="44"/>
    <s v="ONLINE"/>
    <s v="ONLINE"/>
    <x v="0"/>
    <n v="40"/>
    <n v="17"/>
    <d v="1899-12-30T00:00:00"/>
    <s v="OL"/>
    <s v="Online Classes"/>
    <s v="Open"/>
  </r>
  <r>
    <n v="202430"/>
    <n v="38116"/>
    <s v="MKT 205"/>
    <x v="116"/>
    <s v="Consumer Selling Strategies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38122"/>
    <s v="GED NC010"/>
    <x v="93"/>
    <s v="GED Language Arts"/>
    <n v="0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n v="9"/>
    <x v="1"/>
    <x v="137"/>
    <x v="44"/>
    <s v="ONLINE"/>
    <s v="ONLINE"/>
    <x v="0"/>
    <n v="100"/>
    <n v="46"/>
    <d v="1899-12-30T00:00:00"/>
    <s v="C"/>
    <s v="Day"/>
    <s v="Open"/>
  </r>
  <r>
    <n v="202430"/>
    <n v="38123"/>
    <s v="GED NC030"/>
    <x v="93"/>
    <s v="GED Science"/>
    <n v="0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7"/>
    <x v="44"/>
    <s v="ONLINE"/>
    <s v="ONLINE"/>
    <x v="0"/>
    <n v="100"/>
    <n v="26"/>
    <d v="1899-12-30T00:00:00"/>
    <s v="C"/>
    <s v="Day"/>
    <s v="Open"/>
  </r>
  <r>
    <n v="202430"/>
    <n v="38127"/>
    <s v="GEDB NC060"/>
    <x v="93"/>
    <s v="GED Test Sub-Bilingual Reading"/>
    <n v="0"/>
    <d v="2023-08-28T00:00:00"/>
    <d v="2023-12-16T00:00:00"/>
    <x v="0"/>
    <x v="0"/>
    <s v="MTWRF"/>
    <s v="M"/>
    <s v="T"/>
    <s v="W"/>
    <s v="R"/>
    <s v="F"/>
    <m/>
    <m/>
    <d v="1899-12-30T00:00:00"/>
    <d v="1899-12-30T00:00:00"/>
    <d v="1899-12-30T00:00:00"/>
    <x v="0"/>
    <d v="1899-12-30T00:00:00"/>
    <m/>
    <x v="0"/>
    <s v="Karla Uribe"/>
    <s v="K00393436"/>
    <n v="9"/>
    <x v="1"/>
    <x v="137"/>
    <x v="44"/>
    <s v="ONLINE"/>
    <s v="ONLINE"/>
    <x v="0"/>
    <n v="100"/>
    <n v="46"/>
    <d v="1899-12-30T00:00:00"/>
    <s v="C"/>
    <s v="Evening"/>
    <s v="Open"/>
  </r>
  <r>
    <n v="202430"/>
    <n v="38131"/>
    <s v="GEDB NC080"/>
    <x v="93"/>
    <s v="GED Test Sub-Bilingual Science"/>
    <n v="0"/>
    <d v="2023-08-28T00:00:00"/>
    <d v="2023-12-16T00:00:00"/>
    <x v="0"/>
    <x v="0"/>
    <s v="TWRF"/>
    <m/>
    <s v="T"/>
    <s v="W"/>
    <s v="R"/>
    <s v="F"/>
    <m/>
    <m/>
    <d v="1899-12-30T00:00:00"/>
    <d v="1899-12-30T00:00:00"/>
    <d v="1899-12-30T00:00:00"/>
    <x v="0"/>
    <d v="1899-12-30T00:00:00"/>
    <m/>
    <x v="0"/>
    <s v="Araceli Ponce"/>
    <s v="K00414891"/>
    <s v="NP"/>
    <x v="1"/>
    <x v="137"/>
    <x v="44"/>
    <s v="ONLINE"/>
    <s v="ONLINE"/>
    <x v="0"/>
    <n v="100"/>
    <n v="11"/>
    <d v="1899-12-30T00:00:00"/>
    <s v="C"/>
    <s v="Evening"/>
    <s v="Open"/>
  </r>
  <r>
    <n v="202430"/>
    <n v="38412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Cullinen"/>
    <s v="K00874272"/>
    <s v="FS"/>
    <x v="0"/>
    <x v="137"/>
    <x v="44"/>
    <s v="ONLINE"/>
    <s v="ONLINE"/>
    <x v="0"/>
    <n v="30"/>
    <n v="26"/>
    <d v="1899-12-30T00:00:00"/>
    <s v="CW"/>
    <s v="Hybrid"/>
    <s v="Open"/>
  </r>
  <r>
    <n v="202430"/>
    <n v="38660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m Guenther"/>
    <s v="K00100376"/>
    <s v="DO"/>
    <x v="0"/>
    <x v="137"/>
    <x v="44"/>
    <s v="ONLINE"/>
    <s v="ONLINE"/>
    <x v="0"/>
    <n v="33"/>
    <n v="25"/>
    <d v="1899-12-30T00:00:00"/>
    <s v="CW"/>
    <s v="Hybrid"/>
    <s v="Open"/>
  </r>
  <r>
    <n v="202430"/>
    <n v="38670"/>
    <s v="COMM 131"/>
    <x v="10"/>
    <s v="Fund Of Public Speaking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Rebekah Rodriguez"/>
    <s v="K00772132"/>
    <s v="FS"/>
    <x v="4"/>
    <x v="137"/>
    <x v="44"/>
    <s v="ONLINE"/>
    <s v="ONLINE"/>
    <x v="0"/>
    <n v="30"/>
    <n v="30"/>
    <d v="1899-12-30T00:00:00"/>
    <s v="OL"/>
    <s v="Online Classes"/>
    <s v="Closed"/>
  </r>
  <r>
    <n v="202430"/>
    <n v="38747"/>
    <s v="ECON 101"/>
    <x v="84"/>
    <s v="Mi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50"/>
    <n v="38"/>
    <d v="1899-12-30T00:00:00"/>
    <s v="OL"/>
    <s v="Online Classes"/>
    <s v="Open"/>
  </r>
  <r>
    <n v="202430"/>
    <n v="38817"/>
    <s v="HIT 135"/>
    <x v="103"/>
    <s v="Basic Medical Terminology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hawna Sweeney"/>
    <s v="K00377155"/>
    <s v="FS"/>
    <x v="4"/>
    <x v="137"/>
    <x v="44"/>
    <s v="ONLINE"/>
    <s v="ONLINE"/>
    <x v="0"/>
    <n v="30"/>
    <n v="25"/>
    <d v="1899-12-30T00:00:00"/>
    <s v="OL"/>
    <s v="Online Classes"/>
    <s v="Open"/>
  </r>
  <r>
    <n v="202430"/>
    <n v="38818"/>
    <s v="HIT 204"/>
    <x v="103"/>
    <s v="Basic Pathophysiology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Allison Slade"/>
    <s v="K00274859"/>
    <s v="AD"/>
    <x v="4"/>
    <x v="137"/>
    <x v="44"/>
    <s v="ONLINE"/>
    <s v="ONLINE"/>
    <x v="0"/>
    <n v="30"/>
    <n v="23"/>
    <d v="1899-12-30T00:00:00"/>
    <s v="OL"/>
    <s v="Online Classes"/>
    <s v="Open"/>
  </r>
  <r>
    <n v="202430"/>
    <n v="38819"/>
    <s v="HIT 201"/>
    <x v="103"/>
    <s v="Pharmacology - Allied Health"/>
    <n v="2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Linda Maywood"/>
    <s v="K00384767"/>
    <s v="AD"/>
    <x v="4"/>
    <x v="137"/>
    <x v="44"/>
    <s v="ONLINE"/>
    <s v="ONLINE"/>
    <x v="0"/>
    <n v="35"/>
    <n v="28"/>
    <d v="1899-12-30T00:00:00"/>
    <s v="OL"/>
    <s v="Online Classes"/>
    <s v="Open"/>
  </r>
  <r>
    <n v="202430"/>
    <n v="38853"/>
    <s v="MKT 101"/>
    <x v="17"/>
    <s v="Introduction to Marketing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38918"/>
    <s v="CNEE 101"/>
    <x v="101"/>
    <s v="Intro to Computers and Nets"/>
    <n v="4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NP"/>
    <x v="4"/>
    <x v="137"/>
    <x v="44"/>
    <s v="ONLINE"/>
    <s v="ONLINE"/>
    <x v="0"/>
    <n v="0"/>
    <n v="0"/>
    <d v="1899-12-30T00:00:00"/>
    <s v="OL"/>
    <s v="Online Classes"/>
    <s v="Closed"/>
  </r>
  <r>
    <n v="202430"/>
    <n v="38944"/>
    <s v="MAT 118"/>
    <x v="86"/>
    <s v="2 D Anim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FS"/>
    <x v="0"/>
    <x v="137"/>
    <x v="44"/>
    <s v="ONLINE"/>
    <s v="ONLINE"/>
    <x v="0"/>
    <n v="14"/>
    <n v="12"/>
    <d v="1899-12-30T00:00:00"/>
    <s v="CW"/>
    <s v="Hybrid"/>
    <s v="Open"/>
  </r>
  <r>
    <n v="202430"/>
    <n v="38950"/>
    <s v="HIST 110"/>
    <x v="34"/>
    <s v="History of American Wome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thea Tyner"/>
    <s v="K00277711"/>
    <s v="AD"/>
    <x v="4"/>
    <x v="137"/>
    <x v="44"/>
    <s v="ONLINE"/>
    <s v="ONLINE"/>
    <x v="0"/>
    <n v="20"/>
    <n v="16"/>
    <d v="1899-12-30T00:00:00"/>
    <s v="OL"/>
    <s v="Online Classes"/>
    <s v="Open"/>
  </r>
  <r>
    <n v="202430"/>
    <n v="39108"/>
    <s v="CHST 101"/>
    <x v="82"/>
    <s v="Mex-Amer(Chicano)Hist In Us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homas Carrasco"/>
    <s v="K00377748"/>
    <s v="FS"/>
    <x v="4"/>
    <x v="137"/>
    <x v="44"/>
    <s v="ONLINE"/>
    <s v="ONLINE"/>
    <x v="0"/>
    <n v="40"/>
    <n v="34"/>
    <d v="1899-12-30T00:00:00"/>
    <s v="OL"/>
    <s v="Online Classes"/>
    <s v="Open"/>
  </r>
  <r>
    <n v="202430"/>
    <n v="39109"/>
    <s v="CHST 103"/>
    <x v="82"/>
    <s v="Mex-Amer(Chicano) Culture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homas Carrasco"/>
    <s v="K00377748"/>
    <s v="FS"/>
    <x v="4"/>
    <x v="137"/>
    <x v="44"/>
    <s v="ONLINE"/>
    <s v="ONLINE"/>
    <x v="0"/>
    <n v="40"/>
    <n v="30"/>
    <d v="1899-12-30T00:00:00"/>
    <s v="OL"/>
    <s v="Online Classes"/>
    <s v="Open"/>
  </r>
  <r>
    <n v="202430"/>
    <n v="39131"/>
    <s v="BIOL 140"/>
    <x v="48"/>
    <s v="Principles of B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DO"/>
    <x v="4"/>
    <x v="137"/>
    <x v="44"/>
    <s v="ONLINE"/>
    <s v="ONLINE"/>
    <x v="0"/>
    <n v="30"/>
    <n v="15"/>
    <d v="1899-12-30T00:00:00"/>
    <s v="OL"/>
    <s v="Online Classes"/>
    <s v="Open"/>
  </r>
  <r>
    <n v="202430"/>
    <n v="39132"/>
    <s v="BMS 100"/>
    <x v="51"/>
    <s v="The Human Bod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tty Saito"/>
    <s v="K00100852"/>
    <s v="DO"/>
    <x v="4"/>
    <x v="137"/>
    <x v="44"/>
    <s v="ONLINE"/>
    <s v="ONLINE"/>
    <x v="0"/>
    <n v="27"/>
    <n v="28"/>
    <d v="1899-12-30T00:00:00"/>
    <s v="OL"/>
    <s v="Online Classes"/>
    <s v="Closed"/>
  </r>
  <r>
    <n v="202430"/>
    <n v="39132"/>
    <s v="BMS 100"/>
    <x v="51"/>
    <s v="The Human Bod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tty Saito"/>
    <s v="K00100852"/>
    <s v="FS"/>
    <x v="4"/>
    <x v="137"/>
    <x v="44"/>
    <s v="ONLINE"/>
    <s v="ONLINE"/>
    <x v="0"/>
    <n v="27"/>
    <n v="28"/>
    <d v="1899-12-30T00:00:00"/>
    <s v="OL"/>
    <s v="Online Classes"/>
    <s v="Closed"/>
  </r>
  <r>
    <n v="202430"/>
    <n v="39133"/>
    <s v="BMS 108"/>
    <x v="51"/>
    <s v="Human Phys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Aguilar"/>
    <s v="K00100375"/>
    <s v="NP"/>
    <x v="0"/>
    <x v="137"/>
    <x v="44"/>
    <s v="ONLINE"/>
    <s v="ONLINE"/>
    <x v="0"/>
    <n v="24"/>
    <n v="26"/>
    <d v="1899-12-30T00:00:00"/>
    <s v="CW"/>
    <s v="Hybrid"/>
    <s v="Closed"/>
  </r>
  <r>
    <n v="202430"/>
    <n v="39136"/>
    <s v="COMM 131"/>
    <x v="10"/>
    <s v="Fund Of Public Speaking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Rebekah Rodriguez"/>
    <s v="K00772132"/>
    <s v="FS"/>
    <x v="4"/>
    <x v="137"/>
    <x v="44"/>
    <s v="ONLINE"/>
    <s v="ONLINE"/>
    <x v="0"/>
    <n v="30"/>
    <n v="29"/>
    <d v="1899-12-30T00:00:00"/>
    <s v="OL"/>
    <s v="Online Classes"/>
    <s v="Open"/>
  </r>
  <r>
    <n v="202430"/>
    <n v="39143"/>
    <s v="BOT 100"/>
    <x v="49"/>
    <s v="Concepts of Botan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Kay"/>
    <s v="K00229393"/>
    <s v="NP"/>
    <x v="4"/>
    <x v="137"/>
    <x v="44"/>
    <s v="ONLINE"/>
    <s v="ONLINE"/>
    <x v="0"/>
    <n v="24"/>
    <n v="25"/>
    <d v="1899-12-30T00:00:00"/>
    <s v="OL"/>
    <s v="Online Classes"/>
    <s v="Closed"/>
  </r>
  <r>
    <n v="202430"/>
    <n v="39143"/>
    <s v="BOT 100"/>
    <x v="49"/>
    <s v="Concepts of Botan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Kay"/>
    <s v="K00229393"/>
    <s v="FS"/>
    <x v="4"/>
    <x v="137"/>
    <x v="44"/>
    <s v="ONLINE"/>
    <s v="ONLINE"/>
    <x v="0"/>
    <n v="24"/>
    <n v="25"/>
    <d v="1899-12-30T00:00:00"/>
    <s v="OL"/>
    <s v="Online Classes"/>
    <s v="Closed"/>
  </r>
  <r>
    <n v="202430"/>
    <n v="39186"/>
    <s v="FS 110"/>
    <x v="23"/>
    <s v="World Cinema to 1960s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Hannah Garibaldi"/>
    <s v="K00394759"/>
    <s v="AD"/>
    <x v="0"/>
    <x v="137"/>
    <x v="44"/>
    <s v="ONLINE"/>
    <s v="ONLINE"/>
    <x v="0"/>
    <n v="35"/>
    <n v="21"/>
    <d v="1899-12-30T00:00:00"/>
    <s v="CW"/>
    <s v="Hybrid"/>
    <s v="Open"/>
  </r>
  <r>
    <n v="202430"/>
    <n v="39368"/>
    <s v="PHOT 150"/>
    <x v="35"/>
    <s v="Stock Photography"/>
    <n v="1"/>
    <d v="2023-09-18T00:00:00"/>
    <d v="2023-10-28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y Dempsay Skiles"/>
    <s v="K00100382"/>
    <s v="AD"/>
    <x v="4"/>
    <x v="137"/>
    <x v="44"/>
    <s v="ONLINE"/>
    <s v="ONLINE"/>
    <x v="0"/>
    <n v="30"/>
    <n v="21"/>
    <d v="1899-12-30T00:00:00"/>
    <s v="OL"/>
    <s v="Online Classes"/>
    <s v="Open"/>
  </r>
  <r>
    <n v="202430"/>
    <n v="39413"/>
    <s v="RT 100"/>
    <x v="28"/>
    <s v="Radiography and Health Care"/>
    <n v="2"/>
    <d v="2023-08-28T00:00:00"/>
    <d v="2023-12-16T00:00:00"/>
    <x v="0"/>
    <x v="0"/>
    <s v="M"/>
    <s v="M"/>
    <m/>
    <m/>
    <m/>
    <m/>
    <m/>
    <m/>
    <d v="1899-12-30T02:05:00"/>
    <d v="1899-12-30T02:06:37"/>
    <s v="17:00"/>
    <x v="21"/>
    <s v="19:05"/>
    <n v="1905"/>
    <x v="7"/>
    <s v="Connie Blanco"/>
    <s v="K00177193"/>
    <s v="AD"/>
    <x v="4"/>
    <x v="137"/>
    <x v="44"/>
    <s v="ONLINE"/>
    <s v="ONLINE"/>
    <x v="0"/>
    <n v="35"/>
    <n v="32"/>
    <d v="1900-02-15T00:45:25"/>
    <s v="OL"/>
    <s v="Synchronous Online"/>
    <s v="Open"/>
  </r>
  <r>
    <n v="202430"/>
    <n v="39429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cala"/>
    <s v="K00100132"/>
    <s v="FS"/>
    <x v="4"/>
    <x v="137"/>
    <x v="44"/>
    <s v="ONLINE"/>
    <s v="ONLINE"/>
    <x v="0"/>
    <n v="30"/>
    <n v="21"/>
    <d v="1899-12-30T00:00:00"/>
    <s v="OL"/>
    <s v="Online Classes"/>
    <s v="Open"/>
  </r>
  <r>
    <n v="202430"/>
    <n v="39464"/>
    <s v="SOC 101"/>
    <x v="24"/>
    <s v="Introduction To Soc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xandra Monaco"/>
    <s v="K01627574"/>
    <s v="AD"/>
    <x v="0"/>
    <x v="137"/>
    <x v="44"/>
    <s v="ONLINE"/>
    <s v="ONLINE"/>
    <x v="0"/>
    <n v="80"/>
    <n v="66"/>
    <d v="1899-12-30T00:00:00"/>
    <s v="CW"/>
    <s v="Hybrid"/>
    <s v="Open"/>
  </r>
  <r>
    <n v="202430"/>
    <n v="39471"/>
    <s v="ACCT 240"/>
    <x v="13"/>
    <s v="Managerial Accounting"/>
    <n v="4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Cornelia Alsheimer-Barthel"/>
    <s v="K00101141"/>
    <s v="FS"/>
    <x v="4"/>
    <x v="137"/>
    <x v="44"/>
    <s v="ONLINE"/>
    <s v="ONLINE"/>
    <x v="0"/>
    <n v="35"/>
    <n v="26"/>
    <d v="1899-12-30T00:00:00"/>
    <s v="OL"/>
    <s v="Online Classes"/>
    <s v="Open"/>
  </r>
  <r>
    <n v="202430"/>
    <n v="39481"/>
    <s v="MUS 115"/>
    <x v="41"/>
    <s v="Hist&amp;Apprec:Rock &amp; Pop Music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alph Lowi"/>
    <s v="K00131176"/>
    <s v="AD"/>
    <x v="4"/>
    <x v="137"/>
    <x v="44"/>
    <s v="ONLINE"/>
    <s v="ONLINE"/>
    <x v="0"/>
    <n v="40"/>
    <n v="14"/>
    <d v="1899-12-30T00:00:00"/>
    <s v="OL"/>
    <s v="Online Classes"/>
    <s v="Open"/>
  </r>
  <r>
    <n v="202430"/>
    <n v="39490"/>
    <s v="ACCT 160"/>
    <x v="13"/>
    <s v="Accounting With Quickbooks"/>
    <n v="3"/>
    <d v="2023-08-28T00:00:00"/>
    <d v="2023-12-16T00:00:00"/>
    <x v="0"/>
    <x v="0"/>
    <s v="T"/>
    <m/>
    <s v="T"/>
    <m/>
    <m/>
    <m/>
    <m/>
    <m/>
    <d v="1899-12-30T03:00:00"/>
    <d v="1899-12-30T03:02:20"/>
    <s v="12:00"/>
    <x v="19"/>
    <s v="15:00"/>
    <n v="1500"/>
    <x v="7"/>
    <s v="Eva Schmidt"/>
    <s v="K00119570"/>
    <s v="NP"/>
    <x v="4"/>
    <x v="137"/>
    <x v="44"/>
    <s v="ONLINE"/>
    <s v="ONLINE"/>
    <x v="0"/>
    <n v="0"/>
    <n v="0"/>
    <d v="1899-12-30T00:00:00"/>
    <s v="OL"/>
    <s v="Synchronous Online"/>
    <s v="Closed"/>
  </r>
  <r>
    <n v="202430"/>
    <n v="39495"/>
    <s v="ANTH 101"/>
    <x v="22"/>
    <s v="Physical Anthrop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hyllisa Eisentraut"/>
    <s v="K00100726"/>
    <s v="FS"/>
    <x v="4"/>
    <x v="137"/>
    <x v="44"/>
    <s v="ONLINE"/>
    <s v="ONLINE"/>
    <x v="0"/>
    <n v="40"/>
    <n v="37"/>
    <d v="1899-12-30T00:00:00"/>
    <s v="OL"/>
    <s v="Online Classes"/>
    <s v="Open"/>
  </r>
  <r>
    <n v="202430"/>
    <n v="39543"/>
    <s v="RE 101"/>
    <x v="112"/>
    <s v="Real Estate Principles"/>
    <n v="3"/>
    <d v="2023-09-11T00:00:00"/>
    <d v="2023-11-04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Darah Hamara"/>
    <s v="K00113644"/>
    <s v="AD"/>
    <x v="4"/>
    <x v="137"/>
    <x v="44"/>
    <s v="ONLINE"/>
    <s v="ONLINE"/>
    <x v="0"/>
    <n v="35"/>
    <n v="24"/>
    <d v="1899-12-30T00:00:00"/>
    <s v="OL"/>
    <s v="Online Classes"/>
    <s v="Open"/>
  </r>
  <r>
    <n v="202430"/>
    <n v="39545"/>
    <s v="RE 207"/>
    <x v="112"/>
    <s v="Property Management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Darah Hamara"/>
    <s v="K00113644"/>
    <s v="AD"/>
    <x v="4"/>
    <x v="137"/>
    <x v="44"/>
    <s v="ONLINE"/>
    <s v="ONLINE"/>
    <x v="0"/>
    <n v="35"/>
    <n v="18"/>
    <d v="1899-12-30T00:00:00"/>
    <s v="OL"/>
    <s v="Online Classes"/>
    <s v="Open"/>
  </r>
  <r>
    <n v="202430"/>
    <n v="39557"/>
    <s v="COMM 131"/>
    <x v="10"/>
    <s v="Fund Of Public Spe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bdullah Salehuddin"/>
    <s v="K01571135"/>
    <s v="AD"/>
    <x v="4"/>
    <x v="137"/>
    <x v="44"/>
    <s v="ONLINE"/>
    <s v="ONLINE"/>
    <x v="0"/>
    <n v="30"/>
    <n v="18"/>
    <d v="1899-12-30T00:00:00"/>
    <s v="OL"/>
    <s v="Online Classes"/>
    <s v="Open"/>
  </r>
  <r>
    <n v="202430"/>
    <n v="39646"/>
    <s v="ART 123"/>
    <x v="63"/>
    <s v="Figure and Portrait Draw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Ulivo"/>
    <s v="K00473769"/>
    <s v="FS"/>
    <x v="0"/>
    <x v="137"/>
    <x v="44"/>
    <s v="ONLINE"/>
    <s v="ONLINE"/>
    <x v="0"/>
    <n v="24"/>
    <n v="21"/>
    <d v="1899-12-30T00:00:00"/>
    <s v="CW"/>
    <s v="Hybrid"/>
    <s v="Open"/>
  </r>
  <r>
    <n v="202430"/>
    <n v="39647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tty Saito"/>
    <s v="K00100852"/>
    <s v="NP"/>
    <x v="4"/>
    <x v="137"/>
    <x v="44"/>
    <s v="ONLINE"/>
    <s v="ONLINE"/>
    <x v="0"/>
    <n v="24"/>
    <n v="27"/>
    <d v="1899-12-30T00:00:00"/>
    <s v="OL"/>
    <s v="Online Classes"/>
    <s v="Closed"/>
  </r>
  <r>
    <n v="202430"/>
    <n v="39647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tty Saito"/>
    <s v="K00100852"/>
    <s v="FS"/>
    <x v="4"/>
    <x v="137"/>
    <x v="44"/>
    <s v="ONLINE"/>
    <s v="ONLINE"/>
    <x v="0"/>
    <n v="24"/>
    <n v="27"/>
    <d v="1899-12-30T00:00:00"/>
    <s v="OL"/>
    <s v="Online Classes"/>
    <s v="Closed"/>
  </r>
  <r>
    <n v="202430"/>
    <n v="39654"/>
    <s v="ZOOL 110"/>
    <x v="50"/>
    <s v="Animal Phys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elle Kowalewski"/>
    <s v="K00697197"/>
    <s v="AD"/>
    <x v="4"/>
    <x v="137"/>
    <x v="44"/>
    <s v="ONLINE"/>
    <s v="ONLINE"/>
    <x v="0"/>
    <n v="50"/>
    <n v="17"/>
    <d v="1899-12-30T00:00:00"/>
    <s v="OL"/>
    <s v="Online Classes"/>
    <s v="Open"/>
  </r>
  <r>
    <n v="202430"/>
    <n v="39807"/>
    <s v="HIST 101"/>
    <x v="34"/>
    <s v="History of the U.S. to 1877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Mooney"/>
    <s v="K00100983"/>
    <s v="FS"/>
    <x v="4"/>
    <x v="137"/>
    <x v="44"/>
    <s v="ONLINE"/>
    <s v="ONLINE"/>
    <x v="0"/>
    <n v="40"/>
    <n v="32"/>
    <d v="1899-12-30T00:00:00"/>
    <s v="OL"/>
    <s v="Online Classes"/>
    <s v="Open"/>
  </r>
  <r>
    <n v="202430"/>
    <n v="39827"/>
    <s v="CS 137"/>
    <x v="57"/>
    <s v="C Programming"/>
    <n v="3"/>
    <d v="2023-08-28T00:00:00"/>
    <d v="2023-12-16T00:00:00"/>
    <x v="0"/>
    <x v="0"/>
    <s v="R"/>
    <m/>
    <m/>
    <m/>
    <s v="R"/>
    <m/>
    <m/>
    <m/>
    <d v="1899-12-30T03:00:00"/>
    <d v="1899-12-30T03:02:20"/>
    <s v="14:55"/>
    <x v="62"/>
    <s v="17:55"/>
    <n v="1755"/>
    <x v="4"/>
    <s v="Hassine Letaief"/>
    <s v="K01317074"/>
    <s v="FS"/>
    <x v="0"/>
    <x v="137"/>
    <x v="44"/>
    <s v="ONLINE"/>
    <s v="ONLINE"/>
    <x v="0"/>
    <n v="24"/>
    <n v="20"/>
    <d v="1900-02-10T07:52:53"/>
    <s v="CW"/>
    <s v="Hybrid"/>
    <s v="Open"/>
  </r>
  <r>
    <n v="202430"/>
    <n v="39844"/>
    <s v="PE 228"/>
    <x v="117"/>
    <s v="Sport Video Technology"/>
    <n v="3"/>
    <d v="2023-09-18T00:00:00"/>
    <d v="2023-12-06T00:00:00"/>
    <x v="11"/>
    <x v="0"/>
    <s v=""/>
    <m/>
    <m/>
    <m/>
    <m/>
    <m/>
    <m/>
    <m/>
    <d v="1899-12-30T00:00:00"/>
    <d v="1899-12-30T00:00:00"/>
    <d v="1899-12-30T00:00:00"/>
    <x v="0"/>
    <d v="1899-12-30T00:00:00"/>
    <m/>
    <x v="4"/>
    <s v="Jeff Walker"/>
    <s v="K00443834"/>
    <s v="FS"/>
    <x v="4"/>
    <x v="137"/>
    <x v="44"/>
    <s v="ONLINE"/>
    <s v="ONLINE"/>
    <x v="0"/>
    <n v="25"/>
    <n v="21"/>
    <d v="1899-12-30T00:00:00"/>
    <s v="OL"/>
    <s v="Day"/>
    <s v="Open"/>
  </r>
  <r>
    <n v="202430"/>
    <n v="39869"/>
    <s v="GDP 110"/>
    <x v="6"/>
    <s v="Media Desig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FS"/>
    <x v="4"/>
    <x v="137"/>
    <x v="44"/>
    <s v="ONLINE"/>
    <s v="ONLINE"/>
    <x v="0"/>
    <n v="25"/>
    <n v="23"/>
    <d v="1899-12-30T00:00:00"/>
    <s v="OL"/>
    <s v="Online Classes"/>
    <s v="Open"/>
  </r>
  <r>
    <n v="202430"/>
    <n v="39869"/>
    <s v="GDP 110"/>
    <x v="6"/>
    <s v="Media Desig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FS"/>
    <x v="4"/>
    <x v="137"/>
    <x v="44"/>
    <s v="ONLINE"/>
    <s v="ONLINE"/>
    <x v="0"/>
    <n v="25"/>
    <n v="23"/>
    <d v="1899-12-30T00:00:00"/>
    <s v="OL"/>
    <s v="Online Classes"/>
    <s v="Open"/>
  </r>
  <r>
    <n v="202430"/>
    <n v="39870"/>
    <s v="GDP 111"/>
    <x v="6"/>
    <s v="Intro to Graphic Desig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ndy Schuldt"/>
    <s v="K00147839"/>
    <s v="AD"/>
    <x v="4"/>
    <x v="137"/>
    <x v="44"/>
    <s v="ONLINE"/>
    <s v="ONLINE"/>
    <x v="0"/>
    <n v="25"/>
    <n v="20"/>
    <d v="1899-12-30T00:00:00"/>
    <s v="OL"/>
    <s v="Online Classes"/>
    <s v="Open"/>
  </r>
  <r>
    <n v="202430"/>
    <n v="39870"/>
    <s v="GDP 111"/>
    <x v="6"/>
    <s v="Intro to Graphic Desig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ndy Schuldt"/>
    <s v="K00147839"/>
    <s v="AD"/>
    <x v="4"/>
    <x v="137"/>
    <x v="44"/>
    <s v="ONLINE"/>
    <s v="ONLINE"/>
    <x v="0"/>
    <n v="25"/>
    <n v="20"/>
    <d v="1899-12-30T00:00:00"/>
    <s v="OL"/>
    <s v="Online Classes"/>
    <s v="Open"/>
  </r>
  <r>
    <n v="202430"/>
    <n v="40031"/>
    <s v="MKT 200A"/>
    <x v="17"/>
    <s v="Social Media &amp; Self Branding"/>
    <n v="3"/>
    <d v="2023-09-11T00:00:00"/>
    <d v="2023-11-04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Robert Brown"/>
    <s v="K00124969"/>
    <s v="AD"/>
    <x v="4"/>
    <x v="137"/>
    <x v="44"/>
    <s v="ONLINE"/>
    <s v="ONLINE"/>
    <x v="0"/>
    <n v="35"/>
    <n v="29"/>
    <d v="1899-12-30T00:00:00"/>
    <s v="OL"/>
    <s v="Online Classes"/>
    <s v="Open"/>
  </r>
  <r>
    <n v="202430"/>
    <n v="40032"/>
    <s v="ESLV NC33A"/>
    <x v="118"/>
    <s v="Vocational ESL Healthcare ModA"/>
    <n v="0"/>
    <d v="2023-08-28T00:00:00"/>
    <d v="2023-10-21T00:00:00"/>
    <x v="6"/>
    <x v="0"/>
    <s v="TR"/>
    <m/>
    <s v="T"/>
    <m/>
    <s v="R"/>
    <m/>
    <m/>
    <m/>
    <d v="1899-12-30T03:05:00"/>
    <d v="1899-12-30T03:15:25"/>
    <s v="18:30"/>
    <x v="66"/>
    <s v="21:35"/>
    <n v="2135"/>
    <x v="7"/>
    <s v="Susan Braden"/>
    <s v="K00223499"/>
    <n v="9"/>
    <x v="4"/>
    <x v="137"/>
    <x v="44"/>
    <s v="ONLINE"/>
    <s v="ONLINE"/>
    <x v="0"/>
    <n v="37"/>
    <n v="8"/>
    <d v="1900-01-08T11:02:57"/>
    <s v="OL"/>
    <s v="Synchronous Online"/>
    <s v="Open"/>
  </r>
  <r>
    <n v="202430"/>
    <n v="40077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m Guenther"/>
    <s v="K00100376"/>
    <s v="DO"/>
    <x v="0"/>
    <x v="137"/>
    <x v="44"/>
    <s v="ONLINE"/>
    <s v="ONLINE"/>
    <x v="0"/>
    <n v="33"/>
    <n v="27"/>
    <d v="1899-12-30T00:00:00"/>
    <s v="CW"/>
    <s v="Hybrid"/>
    <s v="Open"/>
  </r>
  <r>
    <n v="202430"/>
    <n v="40090"/>
    <s v="ACCT 110"/>
    <x v="13"/>
    <s v="Introduction to Account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enjamin Reyes"/>
    <s v="K00962910"/>
    <s v="FS"/>
    <x v="0"/>
    <x v="137"/>
    <x v="44"/>
    <s v="ONLINE"/>
    <s v="ONLINE"/>
    <x v="0"/>
    <n v="30"/>
    <n v="23"/>
    <d v="1899-12-30T00:00:00"/>
    <s v="CW"/>
    <s v="Hybrid"/>
    <s v="Open"/>
  </r>
  <r>
    <n v="202430"/>
    <n v="40091"/>
    <s v="FS 101"/>
    <x v="23"/>
    <s v="Introduction to Film Studies"/>
    <n v="3"/>
    <d v="2023-10-02T00:00:00"/>
    <d v="2023-11-19T00:00:00"/>
    <x v="47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23"/>
    <d v="1899-12-30T00:00:00"/>
    <s v="OL"/>
    <s v="Online Classes"/>
    <s v="Open"/>
  </r>
  <r>
    <n v="202430"/>
    <n v="40091"/>
    <s v="FS 101"/>
    <x v="23"/>
    <s v="Introduction to Film Studies"/>
    <n v="3"/>
    <d v="2023-10-02T00:00:00"/>
    <d v="2023-11-19T00:00:00"/>
    <x v="47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23"/>
    <d v="1899-12-30T00:00:00"/>
    <s v="OL"/>
    <s v="Online Classes"/>
    <s v="Open"/>
  </r>
  <r>
    <n v="202430"/>
    <n v="40104"/>
    <s v="PE 271"/>
    <x v="1"/>
    <s v="Leadership for Student Athleti"/>
    <n v="1"/>
    <d v="2023-09-18T00:00:00"/>
    <d v="2023-11-17T00:00:00"/>
    <x v="49"/>
    <x v="0"/>
    <s v=""/>
    <m/>
    <m/>
    <m/>
    <m/>
    <m/>
    <m/>
    <m/>
    <d v="1899-12-30T00:00:00"/>
    <d v="1899-12-30T00:00:00"/>
    <d v="1899-12-30T00:00:00"/>
    <x v="0"/>
    <d v="1899-12-30T00:00:00"/>
    <m/>
    <x v="4"/>
    <s v="Devin Engebretsen"/>
    <s v="K00100493"/>
    <s v="AD"/>
    <x v="4"/>
    <x v="137"/>
    <x v="44"/>
    <s v="ONLINE"/>
    <s v="ONLINE"/>
    <x v="0"/>
    <n v="25"/>
    <n v="18"/>
    <d v="1899-12-30T00:00:00"/>
    <s v="OL"/>
    <s v="Online Classes"/>
    <s v="Open"/>
  </r>
  <r>
    <n v="202430"/>
    <n v="40139"/>
    <s v="FS 116"/>
    <x v="114"/>
    <s v="Gender and Sexuality in Fil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Helen Fey"/>
    <s v="K00100434"/>
    <s v="AD"/>
    <x v="4"/>
    <x v="137"/>
    <x v="44"/>
    <s v="ONLINE"/>
    <s v="ONLINE"/>
    <x v="0"/>
    <n v="35"/>
    <n v="21"/>
    <d v="1899-12-30T00:00:00"/>
    <s v="OL"/>
    <s v="Online Classes"/>
    <s v="Open"/>
  </r>
  <r>
    <n v="202430"/>
    <n v="40139"/>
    <s v="FS 116"/>
    <x v="114"/>
    <s v="Gender and Sexuality in Fil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Helen Fey"/>
    <s v="K00100434"/>
    <s v="AD"/>
    <x v="4"/>
    <x v="137"/>
    <x v="44"/>
    <s v="ONLINE"/>
    <s v="ONLINE"/>
    <x v="0"/>
    <n v="35"/>
    <n v="21"/>
    <d v="1899-12-30T00:00:00"/>
    <s v="OL"/>
    <s v="Online Classes"/>
    <s v="Open"/>
  </r>
  <r>
    <n v="202430"/>
    <n v="40159"/>
    <s v="COMM 151"/>
    <x v="10"/>
    <s v="Intercultural Communication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5"/>
    <n v="25"/>
    <d v="1899-12-30T00:00:00"/>
    <s v="OL"/>
    <s v="Online Classes"/>
    <s v="Open"/>
  </r>
  <r>
    <n v="202430"/>
    <n v="40160"/>
    <s v="COMM 235"/>
    <x v="10"/>
    <s v="Argumentation and Debat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te Newman"/>
    <s v="K00989859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40171"/>
    <s v="MUS 115"/>
    <x v="41"/>
    <s v="Hist&amp;Apprec:Rock &amp; Pop Music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Clark"/>
    <s v="K00100796"/>
    <s v="FS"/>
    <x v="4"/>
    <x v="137"/>
    <x v="44"/>
    <s v="ONLINE"/>
    <s v="ONLINE"/>
    <x v="0"/>
    <n v="40"/>
    <n v="34"/>
    <d v="1899-12-30T00:00:00"/>
    <s v="OL"/>
    <s v="Online Classes"/>
    <s v="Open"/>
  </r>
  <r>
    <n v="202430"/>
    <n v="40174"/>
    <s v="CS 104"/>
    <x v="67"/>
    <s v="Introduction to Programm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7"/>
    <s v="Jackie Kuehn"/>
    <s v="K00100773"/>
    <s v="FS"/>
    <x v="4"/>
    <x v="137"/>
    <x v="44"/>
    <s v="ONLINE"/>
    <s v="ONLINE"/>
    <x v="0"/>
    <n v="35"/>
    <n v="21"/>
    <d v="1899-12-30T00:00:00"/>
    <s v="OL"/>
    <s v="Synchronous Online"/>
    <s v="Open"/>
  </r>
  <r>
    <n v="202430"/>
    <n v="40174"/>
    <s v="CS 104"/>
    <x v="67"/>
    <s v="Introduction to Programming"/>
    <n v="3"/>
    <d v="2023-08-28T00:00:00"/>
    <d v="2023-12-16T00:00:00"/>
    <x v="0"/>
    <x v="0"/>
    <s v="T"/>
    <m/>
    <s v="T"/>
    <m/>
    <m/>
    <m/>
    <m/>
    <m/>
    <d v="1899-12-30T03:00:00"/>
    <d v="1899-12-30T03:02:20"/>
    <s v="14:00"/>
    <x v="7"/>
    <s v="17:00"/>
    <n v="1700"/>
    <x v="7"/>
    <s v="Jackie Kuehn"/>
    <s v="K00100773"/>
    <s v="FS"/>
    <x v="4"/>
    <x v="137"/>
    <x v="44"/>
    <s v="ONLINE"/>
    <s v="ONLINE"/>
    <x v="0"/>
    <n v="35"/>
    <n v="21"/>
    <d v="1900-02-12T10:40:31"/>
    <s v="OL"/>
    <s v="Synchronous Online"/>
    <s v="Open"/>
  </r>
  <r>
    <n v="202430"/>
    <n v="40199"/>
    <s v="BMS 100"/>
    <x v="51"/>
    <s v="The Human Bod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tty Saito"/>
    <s v="K00100852"/>
    <s v="NP"/>
    <x v="4"/>
    <x v="137"/>
    <x v="44"/>
    <s v="ONLINE"/>
    <s v="ONLINE"/>
    <x v="0"/>
    <n v="27"/>
    <n v="24"/>
    <d v="1899-12-30T00:00:00"/>
    <s v="OL"/>
    <s v="Online Classes"/>
    <s v="Open"/>
  </r>
  <r>
    <n v="202430"/>
    <n v="40199"/>
    <s v="BMS 100"/>
    <x v="51"/>
    <s v="The Human Bod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tty Saito"/>
    <s v="K00100852"/>
    <s v="FS"/>
    <x v="4"/>
    <x v="137"/>
    <x v="44"/>
    <s v="ONLINE"/>
    <s v="ONLINE"/>
    <x v="0"/>
    <n v="27"/>
    <n v="24"/>
    <d v="1899-12-30T00:00:00"/>
    <s v="OL"/>
    <s v="Online Classes"/>
    <s v="Open"/>
  </r>
  <r>
    <n v="202430"/>
    <n v="40324"/>
    <s v="ED 101"/>
    <x v="59"/>
    <s v="Intro-Tchg/Lrng K-12 Ed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isa Abeloe"/>
    <s v="K00549290"/>
    <s v="AD"/>
    <x v="4"/>
    <x v="137"/>
    <x v="44"/>
    <s v="ONLINE"/>
    <s v="ONLINE"/>
    <x v="0"/>
    <n v="35"/>
    <n v="9"/>
    <d v="1899-12-30T00:00:00"/>
    <s v="OL"/>
    <s v="Online Classes"/>
    <s v="Open"/>
  </r>
  <r>
    <n v="202430"/>
    <n v="40507"/>
    <s v="HIST 101"/>
    <x v="34"/>
    <s v="History of the U.S. to 1877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ick Wolf"/>
    <s v="K00100577"/>
    <s v="AD"/>
    <x v="4"/>
    <x v="137"/>
    <x v="44"/>
    <s v="ONLINE"/>
    <s v="ONLINE"/>
    <x v="0"/>
    <n v="40"/>
    <n v="23"/>
    <d v="1899-12-30T00:00:00"/>
    <s v="OL"/>
    <s v="Online Classes"/>
    <s v="Open"/>
  </r>
  <r>
    <n v="202430"/>
    <n v="40515"/>
    <s v="COMM 151"/>
    <x v="10"/>
    <s v="Intercultural Communication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5"/>
    <n v="28"/>
    <d v="1899-12-30T00:00:00"/>
    <s v="OL"/>
    <s v="Online Classes"/>
    <s v="Open"/>
  </r>
  <r>
    <n v="202430"/>
    <n v="40528"/>
    <s v="ART 103H"/>
    <x v="63"/>
    <s v="Prehist. to Gothic Art, Honor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y Kunz"/>
    <s v="K00100742"/>
    <s v="FS"/>
    <x v="4"/>
    <x v="137"/>
    <x v="44"/>
    <s v="ONLINE"/>
    <s v="ONLINE"/>
    <x v="0"/>
    <n v="25"/>
    <n v="22"/>
    <d v="1899-12-30T00:00:00"/>
    <s v="HR"/>
    <s v="Online Classes"/>
    <s v="Open"/>
  </r>
  <r>
    <n v="202430"/>
    <n v="40544"/>
    <s v="GEOG 101"/>
    <x v="46"/>
    <s v="Physical Ge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eordie Armstrong"/>
    <s v="K00292979"/>
    <s v="FS"/>
    <x v="4"/>
    <x v="137"/>
    <x v="44"/>
    <s v="ONLINE"/>
    <s v="ONLINE"/>
    <x v="0"/>
    <n v="50"/>
    <n v="46"/>
    <d v="1899-12-30T00:00:00"/>
    <s v="OL"/>
    <s v="Online Classes"/>
    <s v="Open"/>
  </r>
  <r>
    <n v="202430"/>
    <n v="40545"/>
    <s v="ERTH 141"/>
    <x v="46"/>
    <s v="Physical Geograph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eordie Armstrong"/>
    <s v="K00292979"/>
    <s v="NP"/>
    <x v="4"/>
    <x v="137"/>
    <x v="44"/>
    <s v="ONLINE"/>
    <s v="ONLINE"/>
    <x v="0"/>
    <n v="50"/>
    <n v="10"/>
    <d v="1899-12-30T00:00:00"/>
    <s v="OL"/>
    <s v="Online Classes"/>
    <s v="Open"/>
  </r>
  <r>
    <n v="202430"/>
    <n v="40585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cala"/>
    <s v="K00100132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40659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Yen Kuang Chou"/>
    <s v="K00632503"/>
    <s v="FS"/>
    <x v="0"/>
    <x v="137"/>
    <x v="44"/>
    <s v="ONLINE"/>
    <s v="ONLINE"/>
    <x v="0"/>
    <n v="33"/>
    <n v="19"/>
    <d v="1899-12-30T00:00:00"/>
    <s v="CW"/>
    <s v="Hybrid"/>
    <s v="Open"/>
  </r>
  <r>
    <n v="202430"/>
    <n v="40723"/>
    <s v="PSY 100"/>
    <x v="5"/>
    <s v="Gener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imberley Mangel"/>
    <s v="K00445567"/>
    <s v="AD"/>
    <x v="4"/>
    <x v="137"/>
    <x v="44"/>
    <s v="ONLINE"/>
    <s v="ONLINE"/>
    <x v="0"/>
    <n v="40"/>
    <n v="36"/>
    <d v="1899-12-30T00:00:00"/>
    <s v="OL"/>
    <s v="Online Classes"/>
    <s v="Open"/>
  </r>
  <r>
    <n v="202430"/>
    <n v="40751"/>
    <s v="NURS 172"/>
    <x v="29"/>
    <s v="Transition to Practice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inda Macias"/>
    <s v="K00238471"/>
    <s v="NP"/>
    <x v="0"/>
    <x v="137"/>
    <x v="44"/>
    <s v="ONLINE"/>
    <s v="ONLINE"/>
    <x v="0"/>
    <n v="40"/>
    <n v="38"/>
    <d v="1899-12-30T00:00:00"/>
    <s v="CW"/>
    <s v="Hybrid"/>
    <s v="Open"/>
  </r>
  <r>
    <n v="202430"/>
    <n v="40752"/>
    <s v="PHOT 130"/>
    <x v="35"/>
    <s v="Digital Assets Management"/>
    <n v="1"/>
    <d v="2023-09-18T00:00:00"/>
    <d v="2023-10-28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Bruce Burkhardt"/>
    <s v="K00148620"/>
    <s v="AD"/>
    <x v="4"/>
    <x v="137"/>
    <x v="44"/>
    <s v="ONLINE"/>
    <s v="ONLINE"/>
    <x v="0"/>
    <n v="30"/>
    <n v="18"/>
    <d v="1899-12-30T00:00:00"/>
    <s v="OL"/>
    <s v="Online Classes"/>
    <s v="Open"/>
  </r>
  <r>
    <n v="202430"/>
    <n v="40774"/>
    <s v="MKT 215"/>
    <x v="17"/>
    <s v="Segmentation &amp; Target Mkt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helby Arthur"/>
    <s v="K00125151"/>
    <s v="AD"/>
    <x v="4"/>
    <x v="137"/>
    <x v="44"/>
    <s v="ONLINE"/>
    <s v="ONLINE"/>
    <x v="0"/>
    <n v="35"/>
    <n v="25"/>
    <d v="1899-12-30T00:00:00"/>
    <s v="OL"/>
    <s v="Online Classes"/>
    <s v="Open"/>
  </r>
  <r>
    <n v="202430"/>
    <n v="40900"/>
    <s v="LIBR 101"/>
    <x v="110"/>
    <s v="Information Literacy"/>
    <n v="1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ally Chuah"/>
    <s v="K00366138"/>
    <s v="NP"/>
    <x v="4"/>
    <x v="137"/>
    <x v="44"/>
    <s v="ONLINE"/>
    <s v="ONLINE"/>
    <x v="0"/>
    <n v="35"/>
    <n v="26"/>
    <d v="1899-12-30T00:00:00"/>
    <s v="OL"/>
    <s v="Online Classes"/>
    <s v="Open"/>
  </r>
  <r>
    <n v="202430"/>
    <n v="40904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Yen Kuang Chou"/>
    <s v="K00632503"/>
    <s v="FS"/>
    <x v="0"/>
    <x v="137"/>
    <x v="44"/>
    <s v="ONLINE"/>
    <s v="ONLINE"/>
    <x v="0"/>
    <n v="33"/>
    <n v="19"/>
    <d v="1899-12-30T00:00:00"/>
    <s v="CW"/>
    <s v="Hybrid"/>
    <s v="Open"/>
  </r>
  <r>
    <n v="202430"/>
    <n v="40939"/>
    <s v="FIN 101"/>
    <x v="14"/>
    <s v="Intro To Finance And Ban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rk Scharf"/>
    <s v="K00743780"/>
    <s v="AD"/>
    <x v="4"/>
    <x v="137"/>
    <x v="44"/>
    <s v="ONLINE"/>
    <s v="ONLINE"/>
    <x v="0"/>
    <n v="35"/>
    <n v="23"/>
    <d v="1899-12-30T00:00:00"/>
    <s v="OL"/>
    <s v="Online Classes"/>
    <s v="Open"/>
  </r>
  <r>
    <n v="202430"/>
    <n v="40946"/>
    <s v="MKT 101"/>
    <x v="17"/>
    <s v="Introduction to Marketing"/>
    <n v="3"/>
    <d v="2023-09-11T00:00:00"/>
    <d v="2023-11-04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Barbra Greene"/>
    <s v="K00563050"/>
    <s v="AD"/>
    <x v="4"/>
    <x v="137"/>
    <x v="44"/>
    <s v="ONLINE"/>
    <s v="ONLINE"/>
    <x v="0"/>
    <n v="35"/>
    <n v="31"/>
    <d v="1899-12-30T00:00:00"/>
    <s v="OL"/>
    <s v="Online Classes"/>
    <s v="Open"/>
  </r>
  <r>
    <n v="202430"/>
    <n v="40951"/>
    <s v="MKT 220"/>
    <x v="119"/>
    <s v="Intro to Electronic Commerce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Karen Shannon"/>
    <s v="K00100226"/>
    <s v="AD"/>
    <x v="4"/>
    <x v="137"/>
    <x v="44"/>
    <s v="ONLINE"/>
    <s v="ONLINE"/>
    <x v="0"/>
    <n v="35"/>
    <n v="10"/>
    <d v="1899-12-30T00:00:00"/>
    <s v="OL"/>
    <s v="Online Classes"/>
    <s v="Open"/>
  </r>
  <r>
    <n v="202430"/>
    <n v="40952"/>
    <s v="CIS 220"/>
    <x v="120"/>
    <s v="Intro To Electronic Commerce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Karen Shannon"/>
    <s v="K00100226"/>
    <s v="NP"/>
    <x v="4"/>
    <x v="137"/>
    <x v="44"/>
    <s v="ONLINE"/>
    <s v="ONLINE"/>
    <x v="0"/>
    <n v="35"/>
    <n v="4"/>
    <d v="1899-12-30T00:00:00"/>
    <s v="OL"/>
    <s v="Online Classes"/>
    <s v="Open"/>
  </r>
  <r>
    <n v="202430"/>
    <n v="41013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DO"/>
    <x v="4"/>
    <x v="137"/>
    <x v="44"/>
    <s v="ONLINE"/>
    <s v="ONLINE"/>
    <x v="0"/>
    <n v="35"/>
    <n v="35"/>
    <d v="1899-12-30T00:00:00"/>
    <s v="OL"/>
    <s v="Online Classes"/>
    <s v="Closed"/>
  </r>
  <r>
    <n v="202430"/>
    <n v="41013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FS"/>
    <x v="4"/>
    <x v="137"/>
    <x v="44"/>
    <s v="ONLINE"/>
    <s v="ONLINE"/>
    <x v="0"/>
    <n v="35"/>
    <n v="35"/>
    <d v="1899-12-30T00:00:00"/>
    <s v="OL"/>
    <s v="Online Classes"/>
    <s v="Closed"/>
  </r>
  <r>
    <n v="202430"/>
    <n v="41018"/>
    <s v="COMM 235"/>
    <x v="10"/>
    <s v="Argumentation and Debat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te Newman"/>
    <s v="K00989859"/>
    <s v="FS"/>
    <x v="0"/>
    <x v="137"/>
    <x v="44"/>
    <s v="ONLINE"/>
    <s v="ONLINE"/>
    <x v="0"/>
    <n v="30"/>
    <n v="21"/>
    <d v="1899-12-30T00:00:00"/>
    <s v="CW"/>
    <s v="Hybrid"/>
    <s v="Open"/>
  </r>
  <r>
    <n v="202430"/>
    <n v="41019"/>
    <s v="COMM 131"/>
    <x v="10"/>
    <s v="Fund Of Public Spe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cala"/>
    <s v="K00100132"/>
    <s v="FS"/>
    <x v="4"/>
    <x v="137"/>
    <x v="44"/>
    <s v="ONLINE"/>
    <s v="ONLINE"/>
    <x v="0"/>
    <n v="30"/>
    <n v="18"/>
    <d v="1899-12-30T00:00:00"/>
    <s v="OL"/>
    <s v="Online Classes"/>
    <s v="Open"/>
  </r>
  <r>
    <n v="202430"/>
    <n v="41028"/>
    <s v="TIS 116"/>
    <x v="121"/>
    <s v="Medical Termin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se Segundo Gil"/>
    <s v="K00352770"/>
    <s v="AD"/>
    <x v="4"/>
    <x v="137"/>
    <x v="44"/>
    <s v="ONLINE"/>
    <s v="ONLINE"/>
    <x v="0"/>
    <n v="30"/>
    <n v="17"/>
    <d v="1899-12-30T00:00:00"/>
    <s v="OL"/>
    <s v="Online Classes"/>
    <s v="Open"/>
  </r>
  <r>
    <n v="202430"/>
    <n v="41040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ynthia Walker"/>
    <s v="K00100524"/>
    <s v="AD"/>
    <x v="0"/>
    <x v="137"/>
    <x v="44"/>
    <s v="ONLINE"/>
    <s v="ONLINE"/>
    <x v="0"/>
    <n v="28"/>
    <n v="22"/>
    <d v="1899-12-30T00:00:00"/>
    <s v="CW"/>
    <s v="Hybrid"/>
    <s v="Open"/>
  </r>
  <r>
    <n v="202430"/>
    <n v="41048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lara Oropeza"/>
    <s v="K00101060"/>
    <s v="FS"/>
    <x v="0"/>
    <x v="137"/>
    <x v="44"/>
    <s v="ONLINE"/>
    <s v="ONLINE"/>
    <x v="0"/>
    <n v="28"/>
    <n v="22"/>
    <d v="1899-12-30T00:00:00"/>
    <s v="CW"/>
    <s v="Hybrid"/>
    <s v="Open"/>
  </r>
  <r>
    <n v="202430"/>
    <n v="41049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Wendy Lukomski"/>
    <s v="K00100321"/>
    <s v="AD"/>
    <x v="0"/>
    <x v="137"/>
    <x v="44"/>
    <s v="ONLINE"/>
    <s v="ONLINE"/>
    <x v="0"/>
    <n v="28"/>
    <n v="24"/>
    <d v="1899-12-30T00:00:00"/>
    <s v="CW"/>
    <s v="Hybrid"/>
    <s v="Open"/>
  </r>
  <r>
    <n v="202430"/>
    <n v="41056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Johnston"/>
    <s v="K00100955"/>
    <s v="FS"/>
    <x v="4"/>
    <x v="137"/>
    <x v="44"/>
    <s v="ONLINE"/>
    <s v="ONLINE"/>
    <x v="0"/>
    <n v="28"/>
    <n v="23"/>
    <d v="1899-12-30T00:00:00"/>
    <s v="OL"/>
    <s v="Online Classes"/>
    <s v="Open"/>
  </r>
  <r>
    <n v="202430"/>
    <n v="41058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rdan Molina"/>
    <s v="K00685764"/>
    <s v="FS"/>
    <x v="4"/>
    <x v="137"/>
    <x v="44"/>
    <s v="ONLINE"/>
    <s v="ONLINE"/>
    <x v="0"/>
    <n v="28"/>
    <n v="26"/>
    <d v="1899-12-30T00:00:00"/>
    <s v="OL"/>
    <s v="Online Classes"/>
    <s v="Open"/>
  </r>
  <r>
    <n v="202430"/>
    <n v="41059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ynthia Walker"/>
    <s v="K00100524"/>
    <s v="AD"/>
    <x v="0"/>
    <x v="137"/>
    <x v="44"/>
    <s v="ONLINE"/>
    <s v="ONLINE"/>
    <x v="0"/>
    <n v="28"/>
    <n v="27"/>
    <d v="1899-12-30T00:00:00"/>
    <s v="CW"/>
    <s v="Hybrid"/>
    <s v="Open"/>
  </r>
  <r>
    <n v="202430"/>
    <n v="41063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eryl Peters"/>
    <s v="K00391027"/>
    <s v="AD"/>
    <x v="0"/>
    <x v="137"/>
    <x v="44"/>
    <s v="ONLINE"/>
    <s v="ONLINE"/>
    <x v="0"/>
    <n v="28"/>
    <n v="12"/>
    <d v="1899-12-30T00:00:00"/>
    <s v="CW"/>
    <s v="Hybrid"/>
    <s v="Open"/>
  </r>
  <r>
    <n v="202430"/>
    <n v="41064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Wendy Lukomski"/>
    <s v="K00100321"/>
    <s v="AD"/>
    <x v="0"/>
    <x v="137"/>
    <x v="44"/>
    <s v="ONLINE"/>
    <s v="ONLINE"/>
    <x v="0"/>
    <n v="28"/>
    <n v="18"/>
    <d v="1899-12-30T00:00:00"/>
    <s v="CW"/>
    <s v="Hybrid"/>
    <s v="Open"/>
  </r>
  <r>
    <n v="202430"/>
    <n v="41074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rit Ter Mate-Martinsen"/>
    <s v="K00100109"/>
    <s v="FS"/>
    <x v="4"/>
    <x v="137"/>
    <x v="44"/>
    <s v="ONLINE"/>
    <s v="ONLINE"/>
    <x v="0"/>
    <n v="28"/>
    <n v="26"/>
    <d v="1899-12-30T00:00:00"/>
    <s v="OL"/>
    <s v="Online Classes"/>
    <s v="Open"/>
  </r>
  <r>
    <n v="202430"/>
    <n v="41079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onny Bryan"/>
    <s v="K00100691"/>
    <s v="FS"/>
    <x v="4"/>
    <x v="137"/>
    <x v="44"/>
    <s v="ONLINE"/>
    <s v="ONLINE"/>
    <x v="0"/>
    <n v="28"/>
    <n v="27"/>
    <d v="1899-12-30T00:00:00"/>
    <s v="OL"/>
    <s v="Online Classes"/>
    <s v="Open"/>
  </r>
  <r>
    <n v="202430"/>
    <n v="41080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Baxton"/>
    <s v="K00100940"/>
    <s v="FS"/>
    <x v="4"/>
    <x v="137"/>
    <x v="44"/>
    <s v="ONLINE"/>
    <s v="ONLINE"/>
    <x v="0"/>
    <n v="28"/>
    <n v="22"/>
    <d v="1899-12-30T00:00:00"/>
    <s v="MT"/>
    <s v="Online Classes"/>
    <s v="Open"/>
  </r>
  <r>
    <n v="202430"/>
    <n v="41085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onny Bryan"/>
    <s v="K00100691"/>
    <s v="FS"/>
    <x v="4"/>
    <x v="137"/>
    <x v="44"/>
    <s v="ONLINE"/>
    <s v="ONLINE"/>
    <x v="0"/>
    <n v="28"/>
    <n v="25"/>
    <d v="1899-12-30T00:00:00"/>
    <s v="OL"/>
    <s v="Online Classes"/>
    <s v="Open"/>
  </r>
  <r>
    <n v="202430"/>
    <n v="41089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onny Bryan"/>
    <s v="K00100691"/>
    <s v="FS"/>
    <x v="4"/>
    <x v="137"/>
    <x v="44"/>
    <s v="ONLINE"/>
    <s v="ONLINE"/>
    <x v="0"/>
    <n v="28"/>
    <n v="25"/>
    <d v="1899-12-30T00:00:00"/>
    <s v="OL"/>
    <s v="Online Classes"/>
    <s v="Open"/>
  </r>
  <r>
    <n v="202430"/>
    <n v="41091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Boggs"/>
    <s v="K00100341"/>
    <s v="FS"/>
    <x v="4"/>
    <x v="137"/>
    <x v="44"/>
    <s v="ONLINE"/>
    <s v="ONLINE"/>
    <x v="0"/>
    <n v="28"/>
    <n v="21"/>
    <d v="1899-12-30T00:00:00"/>
    <s v="OL"/>
    <s v="Online Classes"/>
    <s v="Open"/>
  </r>
  <r>
    <n v="202430"/>
    <n v="41092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Boggs"/>
    <s v="K00100341"/>
    <s v="FS"/>
    <x v="4"/>
    <x v="137"/>
    <x v="44"/>
    <s v="ONLINE"/>
    <s v="ONLINE"/>
    <x v="0"/>
    <n v="28"/>
    <n v="24"/>
    <d v="1899-12-30T00:00:00"/>
    <s v="OL"/>
    <s v="Online Classes"/>
    <s v="Open"/>
  </r>
  <r>
    <n v="202430"/>
    <n v="41093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Vandana Gavaskar"/>
    <s v="K00734487"/>
    <s v="FS"/>
    <x v="4"/>
    <x v="137"/>
    <x v="44"/>
    <s v="ONLINE"/>
    <s v="ONLINE"/>
    <x v="0"/>
    <n v="24"/>
    <n v="21"/>
    <d v="1899-12-30T00:00:00"/>
    <s v="OL"/>
    <s v="Online Classes"/>
    <s v="Open"/>
  </r>
  <r>
    <n v="202430"/>
    <n v="41097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a Kilgore"/>
    <s v="K00100990"/>
    <s v="AD"/>
    <x v="4"/>
    <x v="137"/>
    <x v="44"/>
    <s v="ONLINE"/>
    <s v="ONLINE"/>
    <x v="0"/>
    <n v="28"/>
    <n v="23"/>
    <d v="1899-12-30T00:00:00"/>
    <s v="OL"/>
    <s v="Online Classes"/>
    <s v="Open"/>
  </r>
  <r>
    <n v="202430"/>
    <n v="41101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Huk"/>
    <s v="K00100171"/>
    <s v="AD"/>
    <x v="4"/>
    <x v="137"/>
    <x v="44"/>
    <s v="ONLINE"/>
    <s v="ONLINE"/>
    <x v="0"/>
    <n v="28"/>
    <n v="25"/>
    <d v="1899-12-30T00:00:00"/>
    <s v="OL"/>
    <s v="Online Classes"/>
    <s v="Open"/>
  </r>
  <r>
    <n v="202430"/>
    <n v="41103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lizabeth Handley"/>
    <s v="K00100129"/>
    <s v="AD"/>
    <x v="4"/>
    <x v="137"/>
    <x v="44"/>
    <s v="ONLINE"/>
    <s v="ONLINE"/>
    <x v="0"/>
    <n v="28"/>
    <n v="24"/>
    <d v="1899-12-30T00:00:00"/>
    <s v="OL"/>
    <s v="Online Classes"/>
    <s v="Open"/>
  </r>
  <r>
    <n v="202430"/>
    <n v="41104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uzanne Senn"/>
    <s v="K00213086"/>
    <s v="AD"/>
    <x v="4"/>
    <x v="137"/>
    <x v="44"/>
    <s v="ONLINE"/>
    <s v="ONLINE"/>
    <x v="0"/>
    <n v="28"/>
    <n v="21"/>
    <d v="1899-12-30T00:00:00"/>
    <s v="OL"/>
    <s v="Online Classes"/>
    <s v="Open"/>
  </r>
  <r>
    <n v="202430"/>
    <n v="41106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atsuki Smith"/>
    <s v="K00372390"/>
    <s v="AD"/>
    <x v="4"/>
    <x v="137"/>
    <x v="44"/>
    <s v="ONLINE"/>
    <s v="ONLINE"/>
    <x v="0"/>
    <n v="28"/>
    <n v="20"/>
    <d v="1899-12-30T00:00:00"/>
    <s v="MT"/>
    <s v="MET"/>
    <s v="Open"/>
  </r>
  <r>
    <n v="202430"/>
    <n v="41108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yan Harriston"/>
    <s v="K00645784"/>
    <s v="AD"/>
    <x v="4"/>
    <x v="137"/>
    <x v="44"/>
    <s v="ONLINE"/>
    <s v="ONLINE"/>
    <x v="0"/>
    <n v="28"/>
    <n v="21"/>
    <d v="1899-12-30T00:00:00"/>
    <s v="OL"/>
    <s v="Online Classes"/>
    <s v="Open"/>
  </r>
  <r>
    <n v="202430"/>
    <n v="41109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sther Clark"/>
    <s v="K00242947"/>
    <s v="AD"/>
    <x v="4"/>
    <x v="137"/>
    <x v="44"/>
    <s v="ONLINE"/>
    <s v="ONLINE"/>
    <x v="0"/>
    <n v="28"/>
    <n v="16"/>
    <d v="1899-12-30T00:00:00"/>
    <s v="OL"/>
    <s v="Online Classes"/>
    <s v="Open"/>
  </r>
  <r>
    <n v="202430"/>
    <n v="41110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nding Staff"/>
    <s v="K00125140"/>
    <s v="NP"/>
    <x v="4"/>
    <x v="137"/>
    <x v="44"/>
    <s v="ONLINE"/>
    <s v="ONLINE"/>
    <x v="0"/>
    <n v="0"/>
    <n v="0"/>
    <d v="1899-12-30T00:00:00"/>
    <s v="OL"/>
    <s v="Online Classes"/>
    <s v="Closed"/>
  </r>
  <r>
    <n v="202430"/>
    <n v="41111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Foege"/>
    <s v="K00909562"/>
    <s v="AD"/>
    <x v="4"/>
    <x v="137"/>
    <x v="44"/>
    <s v="ONLINE"/>
    <s v="ONLINE"/>
    <x v="0"/>
    <n v="28"/>
    <n v="21"/>
    <d v="1899-12-30T00:00:00"/>
    <s v="OL"/>
    <s v="Online Classes"/>
    <s v="Open"/>
  </r>
  <r>
    <n v="202430"/>
    <n v="41123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eryl Peters"/>
    <s v="K00391027"/>
    <s v="AD"/>
    <x v="0"/>
    <x v="137"/>
    <x v="44"/>
    <s v="ONLINE"/>
    <s v="ONLINE"/>
    <x v="0"/>
    <n v="28"/>
    <n v="19"/>
    <d v="1899-12-30T00:00:00"/>
    <s v="CW"/>
    <s v="Hybrid"/>
    <s v="Open"/>
  </r>
  <r>
    <n v="202430"/>
    <n v="41142"/>
    <s v="BIOL 122"/>
    <x v="48"/>
    <s v="Ec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FS"/>
    <x v="4"/>
    <x v="137"/>
    <x v="44"/>
    <s v="ONLINE"/>
    <s v="ONLINE"/>
    <x v="0"/>
    <n v="30"/>
    <n v="19"/>
    <d v="1899-12-30T00:00:00"/>
    <s v="OL"/>
    <s v="Online Classes"/>
    <s v="Open"/>
  </r>
  <r>
    <n v="202430"/>
    <n v="41155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ee Chang"/>
    <s v="K00366127"/>
    <s v="FS"/>
    <x v="0"/>
    <x v="137"/>
    <x v="44"/>
    <s v="ONLINE"/>
    <s v="ONLINE"/>
    <x v="0"/>
    <n v="33"/>
    <n v="24"/>
    <d v="1899-12-30T00:00:00"/>
    <s v="CW"/>
    <s v="Hybrid"/>
    <s v="Open"/>
  </r>
  <r>
    <n v="202430"/>
    <n v="41157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ee Chang"/>
    <s v="K00366127"/>
    <s v="FS"/>
    <x v="0"/>
    <x v="137"/>
    <x v="44"/>
    <s v="ONLINE"/>
    <s v="ONLINE"/>
    <x v="0"/>
    <n v="33"/>
    <n v="21"/>
    <d v="1899-12-30T00:00:00"/>
    <s v="CW"/>
    <s v="Hybrid"/>
    <s v="Open"/>
  </r>
  <r>
    <n v="202430"/>
    <n v="41161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Gilbert"/>
    <s v="K00100945"/>
    <s v="FS"/>
    <x v="0"/>
    <x v="137"/>
    <x v="44"/>
    <s v="ONLINE"/>
    <s v="ONLINE"/>
    <x v="0"/>
    <n v="33"/>
    <n v="13"/>
    <d v="1899-12-30T00:00:00"/>
    <s v="CW"/>
    <s v="Hybrid"/>
    <s v="Open"/>
  </r>
  <r>
    <n v="202430"/>
    <n v="41162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Gilbert"/>
    <s v="K00100945"/>
    <s v="FS"/>
    <x v="0"/>
    <x v="137"/>
    <x v="44"/>
    <s v="ONLINE"/>
    <s v="ONLINE"/>
    <x v="0"/>
    <n v="33"/>
    <n v="16"/>
    <d v="1899-12-30T00:00:00"/>
    <s v="CW"/>
    <s v="Hybrid"/>
    <s v="Open"/>
  </r>
  <r>
    <n v="202430"/>
    <n v="41165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ronwen Moore"/>
    <s v="K00100195"/>
    <s v="FS"/>
    <x v="0"/>
    <x v="137"/>
    <x v="44"/>
    <s v="ONLINE"/>
    <s v="ONLINE"/>
    <x v="0"/>
    <n v="30"/>
    <n v="13"/>
    <d v="1899-12-30T00:00:00"/>
    <s v="CW"/>
    <s v="Hybrid"/>
    <s v="Open"/>
  </r>
  <r>
    <n v="202430"/>
    <n v="41173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ronwen Moore"/>
    <s v="K00100195"/>
    <s v="FS"/>
    <x v="0"/>
    <x v="137"/>
    <x v="44"/>
    <s v="ONLINE"/>
    <s v="ONLINE"/>
    <x v="0"/>
    <n v="30"/>
    <n v="18"/>
    <d v="1899-12-30T00:00:00"/>
    <s v="CW"/>
    <s v="Hybrid"/>
    <s v="Open"/>
  </r>
  <r>
    <n v="202430"/>
    <n v="41174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arlie Johnson"/>
    <s v="K00100689"/>
    <s v="AD"/>
    <x v="0"/>
    <x v="137"/>
    <x v="44"/>
    <s v="ONLINE"/>
    <s v="ONLINE"/>
    <x v="0"/>
    <n v="33"/>
    <n v="19"/>
    <d v="1899-12-30T00:00:00"/>
    <s v="CW"/>
    <s v="Hybrid"/>
    <s v="Open"/>
  </r>
  <r>
    <n v="202430"/>
    <n v="41193"/>
    <s v="MATH 150"/>
    <x v="18"/>
    <s v="Calculus w/ Analytc Geometry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arareh Masooman"/>
    <s v="K00100421"/>
    <s v="FS"/>
    <x v="0"/>
    <x v="137"/>
    <x v="44"/>
    <s v="ONLINE"/>
    <s v="ONLINE"/>
    <x v="0"/>
    <n v="33"/>
    <n v="16"/>
    <d v="1899-12-30T00:00:00"/>
    <s v="CW"/>
    <s v="Hybrid"/>
    <s v="Open"/>
  </r>
  <r>
    <n v="202430"/>
    <n v="41198"/>
    <s v="FS 105"/>
    <x v="65"/>
    <s v="Intro to Television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 Aleah Kiley"/>
    <s v="K00985200"/>
    <s v="AD"/>
    <x v="4"/>
    <x v="137"/>
    <x v="44"/>
    <s v="ONLINE"/>
    <s v="ONLINE"/>
    <x v="0"/>
    <n v="35"/>
    <n v="35"/>
    <d v="1899-12-30T00:00:00"/>
    <s v="OL"/>
    <s v="Online Classes"/>
    <s v="Closed"/>
  </r>
  <r>
    <n v="202430"/>
    <n v="41198"/>
    <s v="FS 105"/>
    <x v="65"/>
    <s v="Intro to Television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 Aleah Kiley"/>
    <s v="K00985200"/>
    <s v="AD"/>
    <x v="4"/>
    <x v="137"/>
    <x v="44"/>
    <s v="ONLINE"/>
    <s v="ONLINE"/>
    <x v="0"/>
    <n v="35"/>
    <n v="35"/>
    <d v="1899-12-30T00:00:00"/>
    <s v="OL"/>
    <s v="Online Classes"/>
    <s v="Closed"/>
  </r>
  <r>
    <n v="202430"/>
    <n v="41204"/>
    <s v="CIM 125"/>
    <x v="103"/>
    <s v="Cancer Disease Management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irley Jordan-Seay"/>
    <s v="K00148456"/>
    <s v="FS"/>
    <x v="4"/>
    <x v="137"/>
    <x v="44"/>
    <s v="ONLINE"/>
    <s v="ONLINE"/>
    <x v="0"/>
    <n v="35"/>
    <n v="38"/>
    <d v="1899-12-30T00:00:00"/>
    <s v="OL"/>
    <s v="Online Classes"/>
    <s v="Closed"/>
  </r>
  <r>
    <n v="202430"/>
    <n v="41226"/>
    <s v="AJ 111"/>
    <x v="109"/>
    <s v="Criminal Investigation"/>
    <n v="3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x Altavilla"/>
    <s v="K00255155"/>
    <s v="AD"/>
    <x v="4"/>
    <x v="137"/>
    <x v="44"/>
    <s v="ONLINE"/>
    <s v="ONLINE"/>
    <x v="0"/>
    <n v="40"/>
    <n v="22"/>
    <d v="1899-12-30T00:00:00"/>
    <s v="OL"/>
    <s v="Online Classes"/>
    <s v="Open"/>
  </r>
  <r>
    <n v="202430"/>
    <n v="41237"/>
    <s v="MATH 137"/>
    <x v="18"/>
    <s v="College Algebra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m Guenther"/>
    <s v="K00100376"/>
    <s v="FS"/>
    <x v="0"/>
    <x v="137"/>
    <x v="44"/>
    <s v="ONLINE"/>
    <s v="ONLINE"/>
    <x v="0"/>
    <n v="33"/>
    <n v="26"/>
    <d v="1899-12-30T00:00:00"/>
    <s v="CW"/>
    <s v="Hybrid"/>
    <s v="Open"/>
  </r>
  <r>
    <n v="202430"/>
    <n v="41258"/>
    <s v="MATH 137"/>
    <x v="18"/>
    <s v="College Algebra"/>
    <n v="5"/>
    <d v="2023-08-28T00:00:00"/>
    <d v="2023-12-16T00:00:00"/>
    <x v="0"/>
    <x v="0"/>
    <s v="MW"/>
    <s v="M"/>
    <m/>
    <s v="W"/>
    <m/>
    <m/>
    <m/>
    <m/>
    <d v="1899-12-30T02:20:00"/>
    <d v="1899-12-30T04:43:38"/>
    <s v="10:30"/>
    <x v="8"/>
    <s v="12:50"/>
    <n v="1250"/>
    <x v="7"/>
    <s v="Tal Avitzur"/>
    <s v="K00100216"/>
    <s v="AD"/>
    <x v="4"/>
    <x v="137"/>
    <x v="44"/>
    <s v="ONLINE"/>
    <s v="ONLINE"/>
    <x v="0"/>
    <n v="33"/>
    <n v="10"/>
    <d v="1900-01-31T22:07:48"/>
    <s v="MC"/>
    <s v="Synchronous Online"/>
    <s v="Open"/>
  </r>
  <r>
    <n v="202430"/>
    <n v="41268"/>
    <s v="MATH 150C"/>
    <x v="18"/>
    <s v="Support Course for Math 150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lizabeth Chisholm"/>
    <s v="K00701115"/>
    <s v="FS"/>
    <x v="4"/>
    <x v="137"/>
    <x v="44"/>
    <s v="ONLINE"/>
    <s v="ONLINE"/>
    <x v="0"/>
    <n v="33"/>
    <n v="30"/>
    <d v="1899-12-30T00:00:00"/>
    <s v="MC"/>
    <s v="Math Combination"/>
    <s v="Open"/>
  </r>
  <r>
    <n v="202430"/>
    <n v="41292"/>
    <s v="MATH 137"/>
    <x v="18"/>
    <s v="College Algebra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ie Campbell"/>
    <s v="K00344932"/>
    <s v="FS"/>
    <x v="0"/>
    <x v="137"/>
    <x v="44"/>
    <s v="ONLINE"/>
    <s v="ONLINE"/>
    <x v="0"/>
    <n v="33"/>
    <n v="9"/>
    <d v="1899-12-30T00:00:00"/>
    <s v="CW"/>
    <s v="Hybrid"/>
    <s v="Open"/>
  </r>
  <r>
    <n v="202430"/>
    <n v="41361"/>
    <s v="ACCT 120"/>
    <x v="13"/>
    <s v="Nonprofit Accounting"/>
    <n v="2"/>
    <d v="2023-09-25T00:00:00"/>
    <d v="2023-12-16T00:00:00"/>
    <x v="9"/>
    <x v="0"/>
    <s v="M"/>
    <s v="M"/>
    <m/>
    <m/>
    <m/>
    <m/>
    <m/>
    <m/>
    <d v="1899-12-30T02:25:00"/>
    <d v="1899-12-30T01:51:44"/>
    <s v="17:30"/>
    <x v="14"/>
    <s v="19:55"/>
    <n v="1955"/>
    <x v="7"/>
    <s v="Colby Sellman"/>
    <s v="K00641597"/>
    <s v="AD"/>
    <x v="4"/>
    <x v="137"/>
    <x v="44"/>
    <s v="ONLINE"/>
    <s v="ONLINE"/>
    <x v="0"/>
    <n v="35"/>
    <n v="24"/>
    <d v="1900-01-22T16:14:06"/>
    <s v="OL"/>
    <s v="Synchronous Online"/>
    <s v="Open"/>
  </r>
  <r>
    <n v="202430"/>
    <n v="41366"/>
    <s v="SPAN 101"/>
    <x v="69"/>
    <s v="Beginning Spanis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rgarita Martin Del Campo"/>
    <s v="K00101238"/>
    <s v="AD"/>
    <x v="4"/>
    <x v="137"/>
    <x v="44"/>
    <s v="ONLINE"/>
    <s v="ONLINE"/>
    <x v="0"/>
    <n v="30"/>
    <n v="24"/>
    <d v="1899-12-30T00:00:00"/>
    <s v="OL"/>
    <s v="Online Classes"/>
    <s v="Open"/>
  </r>
  <r>
    <n v="202430"/>
    <n v="41367"/>
    <s v="SPAN 101"/>
    <x v="69"/>
    <s v="Beginning Spanis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ya Wahlberg"/>
    <s v="K00227313"/>
    <s v="AD"/>
    <x v="4"/>
    <x v="137"/>
    <x v="44"/>
    <s v="ONLINE"/>
    <s v="ONLINE"/>
    <x v="0"/>
    <n v="30"/>
    <n v="16"/>
    <d v="1899-12-30T00:00:00"/>
    <s v="OL"/>
    <s v="Online Classes"/>
    <s v="Open"/>
  </r>
  <r>
    <n v="202430"/>
    <n v="41369"/>
    <s v="SPAN 102"/>
    <x v="69"/>
    <s v="Beginning Spanish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Francisco Rodriguez"/>
    <s v="K00101121"/>
    <s v="FS"/>
    <x v="4"/>
    <x v="137"/>
    <x v="44"/>
    <s v="ONLINE"/>
    <s v="ONLINE"/>
    <x v="0"/>
    <n v="30"/>
    <n v="16"/>
    <d v="1899-12-30T00:00:00"/>
    <s v="OL"/>
    <s v="Online Classes"/>
    <s v="Open"/>
  </r>
  <r>
    <n v="202430"/>
    <n v="41453"/>
    <s v="CRAO NC585"/>
    <x v="9"/>
    <s v="Art Exp./Conversations: FOA"/>
    <n v="0"/>
    <d v="2023-08-28T00:00:00"/>
    <d v="2023-10-21T00:00:00"/>
    <x v="6"/>
    <x v="0"/>
    <s v="T"/>
    <m/>
    <s v="T"/>
    <m/>
    <m/>
    <m/>
    <m/>
    <m/>
    <d v="1899-12-30T01:15:00"/>
    <d v="1899-12-30T00:39:37"/>
    <s v="17:00"/>
    <x v="21"/>
    <s v="18:15"/>
    <n v="1815"/>
    <x v="3"/>
    <s v="Joanne Miles"/>
    <s v="K00369155"/>
    <n v="9"/>
    <x v="4"/>
    <x v="137"/>
    <x v="44"/>
    <s v="ONLINE"/>
    <s v="ONLINE"/>
    <x v="0"/>
    <n v="40"/>
    <n v="34"/>
    <d v="1900-01-07T03:36:00"/>
    <s v="OL"/>
    <s v="Synchronous Online"/>
    <s v="Open"/>
  </r>
  <r>
    <n v="202430"/>
    <n v="41501"/>
    <s v="GER 103"/>
    <x v="73"/>
    <s v="Intermediate German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Gabriele Stein"/>
    <s v="K00369197"/>
    <s v="NP"/>
    <x v="4"/>
    <x v="137"/>
    <x v="44"/>
    <s v="ONLINE"/>
    <s v="ONLINE"/>
    <x v="0"/>
    <n v="10"/>
    <n v="5"/>
    <d v="1899-12-30T00:00:00"/>
    <s v="SP"/>
    <s v="Session Status Unknown"/>
    <s v="Open"/>
  </r>
  <r>
    <n v="202430"/>
    <n v="41512"/>
    <s v="ENG 103"/>
    <x v="122"/>
    <s v="Critical Thinking and Read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ileen Vlcek-Scamahorn"/>
    <s v="K00151584"/>
    <s v="FS"/>
    <x v="4"/>
    <x v="137"/>
    <x v="44"/>
    <s v="ONLINE"/>
    <s v="ONLINE"/>
    <x v="0"/>
    <n v="25"/>
    <n v="17"/>
    <d v="1899-12-30T00:00:00"/>
    <s v="OL"/>
    <s v="Online Classes"/>
    <s v="Open"/>
  </r>
  <r>
    <n v="202430"/>
    <n v="41513"/>
    <s v="PE 177"/>
    <x v="0"/>
    <s v="Life Fitness-Weight Management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ony Santiago Garcia"/>
    <s v="K00124437"/>
    <s v="NP"/>
    <x v="4"/>
    <x v="137"/>
    <x v="44"/>
    <s v="ONLINE"/>
    <s v="ONLINE"/>
    <x v="0"/>
    <n v="0"/>
    <n v="17"/>
    <d v="1899-12-30T00:00:00"/>
    <s v="OE"/>
    <s v="Open Entry Open Exit"/>
    <s v="Closed"/>
  </r>
  <r>
    <n v="202430"/>
    <n v="41513"/>
    <s v="PE 177"/>
    <x v="0"/>
    <s v="Life Fitness-Weight Management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ony Santiago Garcia"/>
    <s v="K00124437"/>
    <s v="NP"/>
    <x v="4"/>
    <x v="137"/>
    <x v="44"/>
    <s v="ONLINE"/>
    <s v="ONLINE"/>
    <x v="0"/>
    <n v="0"/>
    <n v="17"/>
    <d v="1899-12-30T00:00:00"/>
    <s v="OE"/>
    <s v="Open Entry Open Exit"/>
    <s v="Closed"/>
  </r>
  <r>
    <n v="202430"/>
    <n v="41534"/>
    <s v="CREO NC120"/>
    <x v="19"/>
    <s v="Mod and Clas. Short Stor: FOA"/>
    <n v="0"/>
    <d v="2023-08-28T00:00:00"/>
    <d v="2023-10-21T00:00:00"/>
    <x v="6"/>
    <x v="0"/>
    <s v="F"/>
    <m/>
    <m/>
    <m/>
    <m/>
    <s v="F"/>
    <m/>
    <m/>
    <d v="1899-12-30T02:00:00"/>
    <d v="1899-12-30T01:03:23"/>
    <s v="10:00"/>
    <x v="26"/>
    <s v="12:00"/>
    <n v="1200"/>
    <x v="7"/>
    <s v="Mark Ferrer"/>
    <s v="K00100855"/>
    <n v="9"/>
    <x v="4"/>
    <x v="137"/>
    <x v="44"/>
    <s v="ONLINE"/>
    <s v="ONLINE"/>
    <x v="0"/>
    <n v="40"/>
    <n v="32"/>
    <d v="1900-01-11T06:33:01"/>
    <s v="OL"/>
    <s v="Synchronous Online"/>
    <s v="Open"/>
  </r>
  <r>
    <n v="202430"/>
    <n v="41535"/>
    <s v="CREO NC120"/>
    <x v="19"/>
    <s v="Mod and Clas. Short Stor: FOA"/>
    <n v="0"/>
    <d v="2023-10-23T00:00:00"/>
    <d v="2023-12-16T00:00:00"/>
    <x v="6"/>
    <x v="0"/>
    <s v="F"/>
    <m/>
    <m/>
    <m/>
    <m/>
    <s v="F"/>
    <m/>
    <m/>
    <d v="1899-12-30T02:20:00"/>
    <d v="1899-12-30T01:13:56"/>
    <s v="10:00"/>
    <x v="26"/>
    <s v="12:20"/>
    <n v="1220"/>
    <x v="3"/>
    <s v="Mark Ferrer"/>
    <s v="K00100855"/>
    <n v="11"/>
    <x v="4"/>
    <x v="137"/>
    <x v="44"/>
    <s v="ONLINE"/>
    <s v="ONLINE"/>
    <x v="0"/>
    <n v="40"/>
    <n v="31"/>
    <d v="1900-01-12T20:54:12"/>
    <s v="C"/>
    <s v="Synchronous Online"/>
    <s v="Open"/>
  </r>
  <r>
    <n v="202430"/>
    <n v="41536"/>
    <s v="CREO NC303"/>
    <x v="19"/>
    <s v="Exploring Literature: FOA"/>
    <n v="0"/>
    <d v="2023-08-28T00:00:00"/>
    <d v="2023-10-21T00:00:00"/>
    <x v="6"/>
    <x v="0"/>
    <s v="T"/>
    <m/>
    <s v="T"/>
    <m/>
    <m/>
    <m/>
    <m/>
    <m/>
    <d v="1899-12-30T02:00:00"/>
    <d v="1899-12-30T01:03:23"/>
    <s v="13:00"/>
    <x v="22"/>
    <s v="15:00"/>
    <n v="1500"/>
    <x v="7"/>
    <s v="Shelly Lowenkopf"/>
    <s v="K00426502"/>
    <n v="9"/>
    <x v="4"/>
    <x v="137"/>
    <x v="44"/>
    <s v="ONLINE"/>
    <s v="ONLINE"/>
    <x v="0"/>
    <n v="36"/>
    <n v="22"/>
    <d v="1900-01-07T10:30:12"/>
    <s v="OL"/>
    <s v="Synchronous Online"/>
    <s v="Open"/>
  </r>
  <r>
    <n v="202430"/>
    <n v="41537"/>
    <s v="CREO NC303"/>
    <x v="19"/>
    <s v="Exploring Literature: FOA"/>
    <n v="0"/>
    <d v="2023-10-23T00:00:00"/>
    <d v="2023-12-16T00:00:00"/>
    <x v="6"/>
    <x v="0"/>
    <s v="T"/>
    <m/>
    <s v="T"/>
    <m/>
    <m/>
    <m/>
    <m/>
    <m/>
    <d v="1899-12-30T02:00:00"/>
    <d v="1899-12-30T01:03:23"/>
    <s v="13:00"/>
    <x v="22"/>
    <s v="15:00"/>
    <n v="1500"/>
    <x v="3"/>
    <s v="Shelly Lowenkopf"/>
    <s v="K00426502"/>
    <n v="11"/>
    <x v="4"/>
    <x v="137"/>
    <x v="44"/>
    <s v="ONLINE"/>
    <s v="ONLINE"/>
    <x v="0"/>
    <n v="36"/>
    <n v="20"/>
    <d v="1900-01-06T16:05:38"/>
    <s v="C"/>
    <s v="Synchronous Online"/>
    <s v="Open"/>
  </r>
  <r>
    <n v="202430"/>
    <n v="41538"/>
    <s v="CREO NC335"/>
    <x v="113"/>
    <s v="Poetry, Prose and Plays: FOA"/>
    <n v="0"/>
    <d v="2023-08-28T00:00:00"/>
    <d v="2023-10-21T00:00:00"/>
    <x v="6"/>
    <x v="0"/>
    <s v="R"/>
    <m/>
    <m/>
    <m/>
    <s v="R"/>
    <m/>
    <m/>
    <m/>
    <d v="1899-12-30T02:00:00"/>
    <d v="1899-12-30T01:03:23"/>
    <s v="10:00"/>
    <x v="26"/>
    <s v="12:00"/>
    <n v="1200"/>
    <x v="7"/>
    <s v="Mark Ferrer"/>
    <s v="K00100855"/>
    <n v="9"/>
    <x v="4"/>
    <x v="137"/>
    <x v="44"/>
    <s v="ONLINE"/>
    <s v="ONLINE"/>
    <x v="0"/>
    <n v="40"/>
    <n v="19"/>
    <d v="1900-01-06T06:53:21"/>
    <s v="OL"/>
    <s v="Synchronous Online"/>
    <s v="Open"/>
  </r>
  <r>
    <n v="202430"/>
    <n v="41539"/>
    <s v="CREO NC335"/>
    <x v="113"/>
    <s v="Poetry, Prose and Plays: FOA"/>
    <n v="0"/>
    <d v="2023-10-23T00:00:00"/>
    <d v="2023-12-16T00:00:00"/>
    <x v="6"/>
    <x v="0"/>
    <s v="R"/>
    <m/>
    <m/>
    <m/>
    <s v="R"/>
    <m/>
    <m/>
    <m/>
    <d v="1899-12-30T02:05:00"/>
    <d v="1899-12-30T01:06:01"/>
    <s v="10:00"/>
    <x v="26"/>
    <s v="12:05"/>
    <n v="1205"/>
    <x v="3"/>
    <s v="Mark Ferrer"/>
    <s v="K00100855"/>
    <n v="11"/>
    <x v="4"/>
    <x v="137"/>
    <x v="44"/>
    <s v="ONLINE"/>
    <s v="ONLINE"/>
    <x v="0"/>
    <n v="40"/>
    <n v="19"/>
    <d v="1900-01-06T14:10:35"/>
    <s v="OL"/>
    <s v="Synchronous Online"/>
    <s v="Open"/>
  </r>
  <r>
    <n v="202430"/>
    <n v="41542"/>
    <s v="CREO NC497"/>
    <x v="113"/>
    <s v="Survey/Literary Classics: FOA"/>
    <n v="0"/>
    <d v="2023-08-28T00:00:00"/>
    <d v="2023-10-21T00:00:00"/>
    <x v="6"/>
    <x v="0"/>
    <s v="M"/>
    <s v="M"/>
    <m/>
    <m/>
    <m/>
    <m/>
    <m/>
    <m/>
    <d v="1899-12-30T02:05:00"/>
    <d v="1899-12-30T01:06:01"/>
    <s v="16:00"/>
    <x v="46"/>
    <s v="18:05"/>
    <n v="1805"/>
    <x v="7"/>
    <s v="Mark Ferrer"/>
    <s v="K00100855"/>
    <n v="9"/>
    <x v="4"/>
    <x v="137"/>
    <x v="44"/>
    <s v="ONLINE"/>
    <s v="ONLINE"/>
    <x v="0"/>
    <n v="40"/>
    <n v="21"/>
    <d v="1900-01-07T09:21:10"/>
    <s v="OL"/>
    <s v="Synchronous Online"/>
    <s v="Open"/>
  </r>
  <r>
    <n v="202430"/>
    <n v="41543"/>
    <s v="CREO NC497"/>
    <x v="113"/>
    <s v="Survey/Literary Classics: FOA"/>
    <n v="0"/>
    <d v="2023-10-23T00:00:00"/>
    <d v="2023-12-16T00:00:00"/>
    <x v="6"/>
    <x v="0"/>
    <s v="M"/>
    <s v="M"/>
    <m/>
    <m/>
    <m/>
    <m/>
    <m/>
    <m/>
    <d v="1899-12-30T02:00:00"/>
    <d v="1899-12-30T01:03:23"/>
    <s v="16:00"/>
    <x v="46"/>
    <s v="18:00"/>
    <n v="1800"/>
    <x v="3"/>
    <s v="Mark Ferrer"/>
    <s v="K00100855"/>
    <n v="11"/>
    <x v="4"/>
    <x v="137"/>
    <x v="44"/>
    <s v="ONLINE"/>
    <s v="ONLINE"/>
    <x v="0"/>
    <n v="40"/>
    <n v="21"/>
    <d v="1900-01-07T01:17:55"/>
    <s v="C"/>
    <s v="Synchronous Online"/>
    <s v="Open"/>
  </r>
  <r>
    <n v="202430"/>
    <n v="41544"/>
    <s v="CREO NC642"/>
    <x v="113"/>
    <s v="Getting Fiction Published: FOA"/>
    <n v="0"/>
    <d v="2023-08-28T00:00:00"/>
    <d v="2023-10-21T00:00:00"/>
    <x v="6"/>
    <x v="0"/>
    <s v="R"/>
    <m/>
    <m/>
    <m/>
    <s v="R"/>
    <m/>
    <m/>
    <m/>
    <d v="1899-12-30T00:55:00"/>
    <d v="1899-12-30T00:29:03"/>
    <s v="17:00"/>
    <x v="21"/>
    <s v="17:55"/>
    <n v="1755"/>
    <x v="7"/>
    <s v="Shelly Lowenkopf"/>
    <s v="K00426502"/>
    <n v="9"/>
    <x v="4"/>
    <x v="137"/>
    <x v="44"/>
    <s v="ONLINE"/>
    <s v="ONLINE"/>
    <x v="0"/>
    <n v="40"/>
    <n v="23"/>
    <d v="1900-01-03T01:01:58"/>
    <s v="OL"/>
    <s v="Synchronous Online"/>
    <s v="Open"/>
  </r>
  <r>
    <n v="202430"/>
    <n v="41544"/>
    <s v="CREO NC642"/>
    <x v="113"/>
    <s v="Getting Fiction Published: FOA"/>
    <n v="0"/>
    <d v="2023-08-28T00:00:00"/>
    <d v="2023-10-21T00:00:00"/>
    <x v="6"/>
    <x v="0"/>
    <s v="R"/>
    <m/>
    <m/>
    <m/>
    <s v="R"/>
    <m/>
    <m/>
    <m/>
    <d v="1899-12-30T01:00:00"/>
    <d v="1899-12-30T00:31:41"/>
    <s v="18:00"/>
    <x v="9"/>
    <s v="19:00"/>
    <n v="1900"/>
    <x v="7"/>
    <s v="Shelly Lowenkopf"/>
    <s v="K00426502"/>
    <n v="9"/>
    <x v="4"/>
    <x v="137"/>
    <x v="44"/>
    <s v="ONLINE"/>
    <s v="ONLINE"/>
    <x v="0"/>
    <n v="40"/>
    <n v="23"/>
    <d v="1900-01-03T09:51:15"/>
    <s v="OL"/>
    <s v="Synchronous Online"/>
    <s v="Open"/>
  </r>
  <r>
    <n v="202430"/>
    <n v="41545"/>
    <s v="CREO NC642"/>
    <x v="113"/>
    <s v="Getting Fiction Published: FOA"/>
    <n v="0"/>
    <d v="2023-10-23T00:00:00"/>
    <d v="2023-12-16T00:00:00"/>
    <x v="6"/>
    <x v="0"/>
    <s v="R"/>
    <m/>
    <m/>
    <m/>
    <s v="R"/>
    <m/>
    <m/>
    <m/>
    <d v="1899-12-30T00:55:00"/>
    <d v="1899-12-30T00:29:03"/>
    <s v="17:00"/>
    <x v="21"/>
    <s v="17:55"/>
    <n v="1755"/>
    <x v="3"/>
    <s v="Shelly Lowenkopf"/>
    <s v="K00426502"/>
    <n v="11"/>
    <x v="4"/>
    <x v="137"/>
    <x v="44"/>
    <s v="ONLINE"/>
    <s v="ONLINE"/>
    <x v="0"/>
    <n v="40"/>
    <n v="25"/>
    <d v="1900-01-03T09:28:14"/>
    <s v="OL"/>
    <s v="Synchronous Online"/>
    <s v="Open"/>
  </r>
  <r>
    <n v="202430"/>
    <n v="41545"/>
    <s v="CREO NC642"/>
    <x v="113"/>
    <s v="Getting Fiction Published: FOA"/>
    <n v="0"/>
    <d v="2023-10-23T00:00:00"/>
    <d v="2023-12-16T00:00:00"/>
    <x v="6"/>
    <x v="0"/>
    <s v="R"/>
    <m/>
    <m/>
    <m/>
    <s v="R"/>
    <m/>
    <m/>
    <m/>
    <d v="1899-12-30T01:00:00"/>
    <d v="1899-12-30T00:31:41"/>
    <s v="18:00"/>
    <x v="9"/>
    <s v="19:00"/>
    <n v="1900"/>
    <x v="3"/>
    <s v="Shelly Lowenkopf"/>
    <s v="K00426502"/>
    <n v="11"/>
    <x v="4"/>
    <x v="137"/>
    <x v="44"/>
    <s v="ONLINE"/>
    <s v="ONLINE"/>
    <x v="0"/>
    <n v="40"/>
    <n v="25"/>
    <d v="1900-01-03T19:03:32"/>
    <s v="OL"/>
    <s v="Synchronous Online"/>
    <s v="Open"/>
  </r>
  <r>
    <n v="202430"/>
    <n v="41546"/>
    <s v="CREO NC646"/>
    <x v="113"/>
    <s v="Writing Your Life: FOA"/>
    <n v="0"/>
    <d v="2023-08-28T00:00:00"/>
    <d v="2023-10-21T00:00:00"/>
    <x v="6"/>
    <x v="0"/>
    <s v="T"/>
    <m/>
    <s v="T"/>
    <m/>
    <m/>
    <m/>
    <m/>
    <m/>
    <d v="1899-12-30T02:00:00"/>
    <d v="1899-12-30T01:03:23"/>
    <s v="11:00"/>
    <x v="72"/>
    <s v="13:00"/>
    <n v="1300"/>
    <x v="7"/>
    <s v="Dana Drobny"/>
    <s v="K00100365"/>
    <n v="9"/>
    <x v="4"/>
    <x v="137"/>
    <x v="44"/>
    <s v="ONLINE"/>
    <s v="ONLINE"/>
    <x v="0"/>
    <n v="50"/>
    <n v="19"/>
    <d v="1900-01-06T06:53:21"/>
    <s v="OL"/>
    <s v="Synchronous Online"/>
    <s v="Open"/>
  </r>
  <r>
    <n v="202430"/>
    <n v="41601"/>
    <s v="CRAO NC154"/>
    <x v="25"/>
    <s v="Beg.Watercolor Painting:FOA"/>
    <n v="0"/>
    <d v="2023-08-28T00:00:00"/>
    <d v="2023-10-21T00:00:00"/>
    <x v="6"/>
    <x v="0"/>
    <s v="T"/>
    <m/>
    <s v="T"/>
    <m/>
    <m/>
    <m/>
    <m/>
    <m/>
    <d v="1899-12-30T00:50:00"/>
    <d v="1899-12-30T00:26:24"/>
    <s v="18:00"/>
    <x v="9"/>
    <s v="18:50"/>
    <n v="1850"/>
    <x v="7"/>
    <s v="Tom Henderson"/>
    <s v="K00134277"/>
    <n v="9"/>
    <x v="4"/>
    <x v="137"/>
    <x v="44"/>
    <s v="ONLINE"/>
    <s v="ONLINE"/>
    <x v="0"/>
    <n v="50"/>
    <n v="46"/>
    <d v="1900-01-06T08:25:24"/>
    <s v="OL"/>
    <s v="Synchronous Online"/>
    <s v="Open"/>
  </r>
  <r>
    <n v="202430"/>
    <n v="41601"/>
    <s v="CRAO NC154"/>
    <x v="25"/>
    <s v="Beg.Watercolor Painting:FOA"/>
    <n v="0"/>
    <d v="2023-08-28T00:00:00"/>
    <d v="2023-10-21T00:00:00"/>
    <x v="6"/>
    <x v="0"/>
    <s v="T"/>
    <m/>
    <s v="T"/>
    <m/>
    <m/>
    <m/>
    <m/>
    <m/>
    <d v="1899-12-30T01:50:00"/>
    <d v="1899-12-30T00:58:06"/>
    <s v="19:00"/>
    <x v="40"/>
    <s v="20:50"/>
    <n v="2050"/>
    <x v="7"/>
    <s v="Tom Henderson"/>
    <s v="K00134277"/>
    <n v="9"/>
    <x v="4"/>
    <x v="137"/>
    <x v="44"/>
    <s v="ONLINE"/>
    <s v="ONLINE"/>
    <x v="0"/>
    <n v="50"/>
    <n v="46"/>
    <d v="1900-01-15T04:07:53"/>
    <s v="OL"/>
    <s v="Synchronous Online"/>
    <s v="Open"/>
  </r>
  <r>
    <n v="202430"/>
    <n v="41602"/>
    <s v="CRAO NC154"/>
    <x v="25"/>
    <s v="Beg.Watercolor Painting:FOA"/>
    <n v="0"/>
    <d v="2023-10-23T00:00:00"/>
    <d v="2023-12-16T00:00:00"/>
    <x v="6"/>
    <x v="0"/>
    <s v="T"/>
    <m/>
    <s v="T"/>
    <m/>
    <m/>
    <m/>
    <m/>
    <m/>
    <d v="1899-12-30T00:50:00"/>
    <d v="1899-12-30T00:26:24"/>
    <s v="18:00"/>
    <x v="9"/>
    <s v="18:50"/>
    <n v="1850"/>
    <x v="3"/>
    <s v="Tom Henderson"/>
    <s v="K00134277"/>
    <n v="11"/>
    <x v="4"/>
    <x v="137"/>
    <x v="44"/>
    <s v="ONLINE"/>
    <s v="ONLINE"/>
    <x v="0"/>
    <n v="50"/>
    <n v="40"/>
    <d v="1900-01-05T09:24:42"/>
    <s v="OL"/>
    <s v="Synchronous Online"/>
    <s v="Open"/>
  </r>
  <r>
    <n v="202430"/>
    <n v="41602"/>
    <s v="CRAO NC154"/>
    <x v="25"/>
    <s v="Beg.Watercolor Painting:FOA"/>
    <n v="0"/>
    <d v="2023-10-23T00:00:00"/>
    <d v="2023-12-16T00:00:00"/>
    <x v="6"/>
    <x v="0"/>
    <s v="T"/>
    <m/>
    <s v="T"/>
    <m/>
    <m/>
    <m/>
    <m/>
    <m/>
    <d v="1899-12-30T01:50:00"/>
    <d v="1899-12-30T00:58:06"/>
    <s v="19:00"/>
    <x v="40"/>
    <s v="20:50"/>
    <n v="2050"/>
    <x v="3"/>
    <s v="Tom Henderson"/>
    <s v="K00134277"/>
    <n v="11"/>
    <x v="4"/>
    <x v="137"/>
    <x v="44"/>
    <s v="ONLINE"/>
    <s v="ONLINE"/>
    <x v="0"/>
    <n v="50"/>
    <n v="40"/>
    <d v="1900-01-13T01:30:20"/>
    <s v="OL"/>
    <s v="Synchronous Online"/>
    <s v="Open"/>
  </r>
  <r>
    <n v="202430"/>
    <n v="41609"/>
    <s v="CRAO NC190"/>
    <x v="25"/>
    <s v="Abstract Painting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13:00"/>
    <x v="22"/>
    <s v="13:50"/>
    <n v="1350"/>
    <x v="7"/>
    <s v="Laura Denny"/>
    <s v="K00938576"/>
    <n v="9"/>
    <x v="4"/>
    <x v="137"/>
    <x v="44"/>
    <s v="ONLINE"/>
    <s v="ONLINE"/>
    <x v="0"/>
    <n v="40"/>
    <n v="26"/>
    <d v="1900-01-03T03:43:03"/>
    <s v="OL"/>
    <s v="Synchronous Online"/>
    <s v="Open"/>
  </r>
  <r>
    <n v="202430"/>
    <n v="41609"/>
    <s v="CRAO NC190"/>
    <x v="25"/>
    <s v="Abstract Painting: FOA"/>
    <n v="0"/>
    <d v="2023-08-28T00:00:00"/>
    <d v="2023-10-21T00:00:00"/>
    <x v="6"/>
    <x v="0"/>
    <s v="T"/>
    <m/>
    <s v="T"/>
    <m/>
    <m/>
    <m/>
    <m/>
    <m/>
    <d v="1899-12-30T02:00:00"/>
    <d v="1899-12-30T01:03:23"/>
    <s v="14:00"/>
    <x v="7"/>
    <s v="16:00"/>
    <n v="1600"/>
    <x v="7"/>
    <s v="Laura Denny"/>
    <s v="K00938576"/>
    <n v="9"/>
    <x v="4"/>
    <x v="137"/>
    <x v="44"/>
    <s v="ONLINE"/>
    <s v="ONLINE"/>
    <x v="0"/>
    <n v="40"/>
    <n v="26"/>
    <d v="1900-01-08T23:19:20"/>
    <s v="OL"/>
    <s v="Synchronous Online"/>
    <s v="Open"/>
  </r>
  <r>
    <n v="202430"/>
    <n v="41610"/>
    <s v="CRAO NC190"/>
    <x v="25"/>
    <s v="Abstract Painting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Laura Denny"/>
    <s v="K00938576"/>
    <n v="11"/>
    <x v="4"/>
    <x v="137"/>
    <x v="44"/>
    <s v="ONLINE"/>
    <s v="ONLINE"/>
    <x v="0"/>
    <n v="40"/>
    <n v="21"/>
    <d v="1900-01-02T08:32:28"/>
    <s v="OL"/>
    <s v="Synchronous Online"/>
    <s v="Open"/>
  </r>
  <r>
    <n v="202430"/>
    <n v="41610"/>
    <s v="CRAO NC190"/>
    <x v="25"/>
    <s v="Abstract Painting: FOA"/>
    <n v="0"/>
    <d v="2023-10-23T00:00:00"/>
    <d v="2023-12-16T00:00:00"/>
    <x v="6"/>
    <x v="0"/>
    <s v="T"/>
    <m/>
    <s v="T"/>
    <m/>
    <m/>
    <m/>
    <m/>
    <m/>
    <d v="1899-12-30T02:00:00"/>
    <d v="1899-12-30T01:03:23"/>
    <s v="14:00"/>
    <x v="7"/>
    <s v="16:00"/>
    <n v="1600"/>
    <x v="3"/>
    <s v="Laura Denny"/>
    <s v="K00938576"/>
    <n v="11"/>
    <x v="4"/>
    <x v="137"/>
    <x v="44"/>
    <s v="ONLINE"/>
    <s v="ONLINE"/>
    <x v="0"/>
    <n v="40"/>
    <n v="21"/>
    <d v="1900-01-07T01:17:55"/>
    <s v="OL"/>
    <s v="Synchronous Online"/>
    <s v="Open"/>
  </r>
  <r>
    <n v="202430"/>
    <n v="41611"/>
    <s v="CRAO NC190"/>
    <x v="25"/>
    <s v="Abstract Painting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13:00"/>
    <x v="22"/>
    <s v="13:50"/>
    <n v="1350"/>
    <x v="3"/>
    <s v="Laura Denny"/>
    <s v="K00938576"/>
    <n v="9"/>
    <x v="4"/>
    <x v="137"/>
    <x v="44"/>
    <s v="ONLINE"/>
    <s v="ONLINE"/>
    <x v="0"/>
    <n v="40"/>
    <n v="18"/>
    <d v="1900-01-01T21:02:07"/>
    <s v="OL"/>
    <s v="Synchronous Online"/>
    <s v="Open"/>
  </r>
  <r>
    <n v="202430"/>
    <n v="41611"/>
    <s v="CRAO NC190"/>
    <x v="25"/>
    <s v="Abstract Painting: FOA"/>
    <n v="0"/>
    <d v="2023-08-28T00:00:00"/>
    <d v="2023-10-21T00:00:00"/>
    <x v="6"/>
    <x v="0"/>
    <s v="R"/>
    <m/>
    <m/>
    <m/>
    <s v="R"/>
    <m/>
    <m/>
    <m/>
    <d v="1899-12-30T01:50:00"/>
    <d v="1899-12-30T00:58:06"/>
    <s v="14:00"/>
    <x v="7"/>
    <s v="15:50"/>
    <n v="1550"/>
    <x v="3"/>
    <s v="Laura Denny"/>
    <s v="K00938576"/>
    <n v="9"/>
    <x v="4"/>
    <x v="137"/>
    <x v="44"/>
    <s v="ONLINE"/>
    <s v="ONLINE"/>
    <x v="0"/>
    <n v="40"/>
    <n v="18"/>
    <d v="1900-01-05T07:52:39"/>
    <s v="OL"/>
    <s v="Synchronous Online"/>
    <s v="Open"/>
  </r>
  <r>
    <n v="202430"/>
    <n v="41612"/>
    <s v="CRAO NC190"/>
    <x v="25"/>
    <s v="Abstract Painting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13:00"/>
    <x v="22"/>
    <s v="13:50"/>
    <n v="1350"/>
    <x v="3"/>
    <s v="Laura Denny"/>
    <s v="K00938576"/>
    <n v="11"/>
    <x v="4"/>
    <x v="137"/>
    <x v="44"/>
    <s v="ONLINE"/>
    <s v="ONLINE"/>
    <x v="0"/>
    <n v="40"/>
    <n v="17"/>
    <d v="1900-01-01T17:12:00"/>
    <s v="OL"/>
    <s v="Synchronous Online"/>
    <s v="Open"/>
  </r>
  <r>
    <n v="202430"/>
    <n v="41612"/>
    <s v="CRAO NC190"/>
    <x v="25"/>
    <s v="Abstract Painting: FOA"/>
    <n v="0"/>
    <d v="2023-10-23T00:00:00"/>
    <d v="2023-12-16T00:00:00"/>
    <x v="6"/>
    <x v="0"/>
    <s v="R"/>
    <m/>
    <m/>
    <m/>
    <s v="R"/>
    <m/>
    <m/>
    <m/>
    <d v="1899-12-30T02:05:00"/>
    <d v="1899-12-30T01:06:01"/>
    <s v="14:00"/>
    <x v="7"/>
    <s v="16:05"/>
    <n v="1605"/>
    <x v="3"/>
    <s v="Laura Denny"/>
    <s v="K00938576"/>
    <n v="11"/>
    <x v="4"/>
    <x v="137"/>
    <x v="44"/>
    <s v="ONLINE"/>
    <s v="ONLINE"/>
    <x v="0"/>
    <n v="40"/>
    <n v="17"/>
    <d v="1900-01-05T19:00:00"/>
    <s v="OL"/>
    <s v="Synchronous Online"/>
    <s v="Open"/>
  </r>
  <r>
    <n v="202430"/>
    <n v="41614"/>
    <s v="CRAO NC193"/>
    <x v="25"/>
    <s v="Artist's Open Studio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Paige Wilson"/>
    <s v="K00149448"/>
    <n v="11"/>
    <x v="4"/>
    <x v="137"/>
    <x v="44"/>
    <s v="ONLINE"/>
    <s v="ONLINE"/>
    <x v="0"/>
    <n v="35"/>
    <n v="10"/>
    <d v="1899-12-31T14:21:11"/>
    <s v="OL"/>
    <s v="Synchronous Online"/>
    <s v="Open"/>
  </r>
  <r>
    <n v="202430"/>
    <n v="41614"/>
    <s v="CRAO NC193"/>
    <x v="25"/>
    <s v="Artist's Open Studio: FOA"/>
    <n v="0"/>
    <d v="2023-10-23T00:00:00"/>
    <d v="2023-12-16T00:00:00"/>
    <x v="6"/>
    <x v="0"/>
    <s v="T"/>
    <m/>
    <s v="T"/>
    <m/>
    <m/>
    <m/>
    <m/>
    <m/>
    <d v="1899-12-30T01:50:00"/>
    <d v="1899-12-30T00:58:06"/>
    <s v="14:00"/>
    <x v="7"/>
    <s v="15:50"/>
    <n v="1550"/>
    <x v="3"/>
    <s v="Paige Wilson"/>
    <s v="K00149448"/>
    <n v="11"/>
    <x v="4"/>
    <x v="137"/>
    <x v="44"/>
    <s v="ONLINE"/>
    <s v="ONLINE"/>
    <x v="0"/>
    <n v="35"/>
    <n v="10"/>
    <d v="1900-01-02T12:22:35"/>
    <s v="OL"/>
    <s v="Synchronous Online"/>
    <s v="Open"/>
  </r>
  <r>
    <n v="202430"/>
    <n v="41629"/>
    <s v="CRAO NC218"/>
    <x v="25"/>
    <s v="Figure Drawing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9:00"/>
    <x v="25"/>
    <s v="9:50"/>
    <n v="950"/>
    <x v="7"/>
    <s v="Tom Henderson"/>
    <s v="K00134277"/>
    <n v="9"/>
    <x v="4"/>
    <x v="137"/>
    <x v="44"/>
    <s v="ONLINE"/>
    <s v="ONLINE"/>
    <x v="0"/>
    <n v="45"/>
    <n v="37"/>
    <d v="1900-01-04T21:54:21"/>
    <s v="OL"/>
    <s v="Synchronous Online"/>
    <s v="Open"/>
  </r>
  <r>
    <n v="202430"/>
    <n v="41629"/>
    <s v="CRAO NC218"/>
    <x v="25"/>
    <s v="Figure Drawing: FOA"/>
    <n v="0"/>
    <d v="2023-08-28T00:00:00"/>
    <d v="2023-10-21T00:00:00"/>
    <x v="6"/>
    <x v="0"/>
    <s v="T"/>
    <m/>
    <s v="T"/>
    <m/>
    <m/>
    <m/>
    <m/>
    <m/>
    <d v="1899-12-30T01:50:00"/>
    <d v="1899-12-30T00:58:06"/>
    <s v="10:00"/>
    <x v="26"/>
    <s v="11:50"/>
    <n v="1150"/>
    <x v="7"/>
    <s v="Tom Henderson"/>
    <s v="K00134277"/>
    <n v="9"/>
    <x v="4"/>
    <x v="137"/>
    <x v="44"/>
    <s v="ONLINE"/>
    <s v="ONLINE"/>
    <x v="0"/>
    <n v="45"/>
    <n v="37"/>
    <d v="1900-01-12T00:11:34"/>
    <s v="OL"/>
    <s v="Synchronous Online"/>
    <s v="Open"/>
  </r>
  <r>
    <n v="202430"/>
    <n v="41630"/>
    <s v="CRAO NC218"/>
    <x v="25"/>
    <s v="Figure Drawing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9:00"/>
    <x v="25"/>
    <s v="9:50"/>
    <n v="950"/>
    <x v="3"/>
    <s v="Tom Henderson"/>
    <s v="K00134277"/>
    <n v="11"/>
    <x v="4"/>
    <x v="137"/>
    <x v="44"/>
    <s v="ONLINE"/>
    <s v="ONLINE"/>
    <x v="0"/>
    <n v="45"/>
    <n v="38"/>
    <d v="1900-01-05T01:44:28"/>
    <s v="OL"/>
    <s v="Synchronous Online"/>
    <s v="Open"/>
  </r>
  <r>
    <n v="202430"/>
    <n v="41630"/>
    <s v="CRAO NC218"/>
    <x v="25"/>
    <s v="Figure Drawing: FOA"/>
    <n v="0"/>
    <d v="2023-10-23T00:00:00"/>
    <d v="2023-12-16T00:00:00"/>
    <x v="6"/>
    <x v="0"/>
    <s v="T"/>
    <m/>
    <s v="T"/>
    <m/>
    <m/>
    <m/>
    <m/>
    <m/>
    <d v="1899-12-30T01:50:00"/>
    <d v="1899-12-30T00:58:06"/>
    <s v="10:00"/>
    <x v="26"/>
    <s v="11:50"/>
    <n v="1150"/>
    <x v="3"/>
    <s v="Tom Henderson"/>
    <s v="K00134277"/>
    <n v="11"/>
    <x v="4"/>
    <x v="137"/>
    <x v="44"/>
    <s v="ONLINE"/>
    <s v="ONLINE"/>
    <x v="0"/>
    <n v="45"/>
    <n v="38"/>
    <d v="1900-01-12T08:37:49"/>
    <s v="OL"/>
    <s v="Synchronous Online"/>
    <s v="Open"/>
  </r>
  <r>
    <n v="202430"/>
    <n v="41657"/>
    <s v="CRAO NC701"/>
    <x v="123"/>
    <s v="Beg. Calligraphy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9:00"/>
    <x v="25"/>
    <s v="9:50"/>
    <n v="950"/>
    <x v="7"/>
    <s v="Carla Harris"/>
    <s v="K00764602"/>
    <n v="9"/>
    <x v="4"/>
    <x v="137"/>
    <x v="44"/>
    <s v="ONLINE"/>
    <s v="ONLINE"/>
    <x v="0"/>
    <n v="40"/>
    <n v="38"/>
    <d v="1900-01-05T01:44:28"/>
    <s v="OL"/>
    <s v="Synchronous Online"/>
    <s v="Open"/>
  </r>
  <r>
    <n v="202430"/>
    <n v="41657"/>
    <s v="CRAO NC701"/>
    <x v="123"/>
    <s v="Beg. Calligraphy: FOA"/>
    <n v="0"/>
    <d v="2023-08-28T00:00:00"/>
    <d v="2023-10-21T00:00:00"/>
    <x v="6"/>
    <x v="0"/>
    <s v="T"/>
    <m/>
    <s v="T"/>
    <m/>
    <m/>
    <m/>
    <m/>
    <m/>
    <d v="1899-12-30T01:50:00"/>
    <d v="1899-12-30T00:58:06"/>
    <s v="10:00"/>
    <x v="26"/>
    <s v="11:50"/>
    <n v="1150"/>
    <x v="7"/>
    <s v="Carla Harris"/>
    <s v="K00764602"/>
    <n v="9"/>
    <x v="4"/>
    <x v="137"/>
    <x v="44"/>
    <s v="ONLINE"/>
    <s v="ONLINE"/>
    <x v="0"/>
    <n v="40"/>
    <n v="38"/>
    <d v="1900-01-12T08:37:49"/>
    <s v="OL"/>
    <s v="Synchronous Online"/>
    <s v="Open"/>
  </r>
  <r>
    <n v="202430"/>
    <n v="41664"/>
    <s v="CRAO NC722"/>
    <x v="123"/>
    <s v="Chinese Calligraphy: FOA"/>
    <n v="0"/>
    <d v="2023-08-28T00:00:00"/>
    <d v="2023-10-21T00:00:00"/>
    <x v="6"/>
    <x v="0"/>
    <s v="W"/>
    <m/>
    <m/>
    <s v="W"/>
    <m/>
    <m/>
    <m/>
    <m/>
    <d v="1899-12-30T00:50:00"/>
    <d v="1899-12-30T00:26:24"/>
    <s v="13:00"/>
    <x v="22"/>
    <s v="13:50"/>
    <n v="1350"/>
    <x v="7"/>
    <s v="Suemae Lin Willhite"/>
    <s v="K00178722"/>
    <n v="9"/>
    <x v="4"/>
    <x v="137"/>
    <x v="44"/>
    <s v="ONLINE"/>
    <s v="ONLINE"/>
    <x v="0"/>
    <n v="30"/>
    <n v="21"/>
    <d v="1900-01-02T08:32:28"/>
    <s v="OL"/>
    <s v="Synchronous Online"/>
    <s v="Open"/>
  </r>
  <r>
    <n v="202430"/>
    <n v="41664"/>
    <s v="CRAO NC722"/>
    <x v="123"/>
    <s v="Chinese Calligraphy: FOA"/>
    <n v="0"/>
    <d v="2023-08-28T00:00:00"/>
    <d v="2023-10-21T00:00:00"/>
    <x v="6"/>
    <x v="0"/>
    <s v="W"/>
    <m/>
    <m/>
    <s v="W"/>
    <m/>
    <m/>
    <m/>
    <m/>
    <d v="1899-12-30T01:50:00"/>
    <d v="1899-12-30T00:58:06"/>
    <s v="14:00"/>
    <x v="7"/>
    <s v="15:50"/>
    <n v="1550"/>
    <x v="7"/>
    <s v="Suemae Lin Willhite"/>
    <s v="K00178722"/>
    <n v="9"/>
    <x v="4"/>
    <x v="137"/>
    <x v="44"/>
    <s v="ONLINE"/>
    <s v="ONLINE"/>
    <x v="0"/>
    <n v="30"/>
    <n v="21"/>
    <d v="1900-01-06T09:11:26"/>
    <s v="OL"/>
    <s v="Synchronous Online"/>
    <s v="Open"/>
  </r>
  <r>
    <n v="202430"/>
    <n v="41665"/>
    <s v="CRAO NC722"/>
    <x v="123"/>
    <s v="Chinese Calligraphy: FOA"/>
    <n v="0"/>
    <d v="2023-10-23T00:00:00"/>
    <d v="2023-12-16T00:00:00"/>
    <x v="6"/>
    <x v="0"/>
    <s v="W"/>
    <m/>
    <m/>
    <s v="W"/>
    <m/>
    <m/>
    <m/>
    <m/>
    <d v="1899-12-30T00:50:00"/>
    <d v="1899-12-30T00:26:24"/>
    <s v="13:00"/>
    <x v="22"/>
    <s v="13:50"/>
    <n v="1350"/>
    <x v="3"/>
    <s v="Suemae Lin Willhite"/>
    <s v="K00178722"/>
    <n v="11"/>
    <x v="4"/>
    <x v="137"/>
    <x v="44"/>
    <s v="ONLINE"/>
    <s v="ONLINE"/>
    <x v="0"/>
    <n v="30"/>
    <n v="19"/>
    <d v="1900-01-02T00:52:14"/>
    <s v="OL"/>
    <s v="Synchronous Online"/>
    <s v="Open"/>
  </r>
  <r>
    <n v="202430"/>
    <n v="41665"/>
    <s v="CRAO NC722"/>
    <x v="123"/>
    <s v="Chinese Calligraphy: FOA"/>
    <n v="0"/>
    <d v="2023-10-23T00:00:00"/>
    <d v="2023-12-16T00:00:00"/>
    <x v="6"/>
    <x v="0"/>
    <s v="W"/>
    <m/>
    <m/>
    <s v="W"/>
    <m/>
    <m/>
    <m/>
    <m/>
    <d v="1899-12-30T01:50:00"/>
    <d v="1899-12-30T00:58:06"/>
    <s v="14:00"/>
    <x v="7"/>
    <s v="15:50"/>
    <n v="1550"/>
    <x v="3"/>
    <s v="Suemae Lin Willhite"/>
    <s v="K00178722"/>
    <n v="11"/>
    <x v="4"/>
    <x v="137"/>
    <x v="44"/>
    <s v="ONLINE"/>
    <s v="ONLINE"/>
    <x v="0"/>
    <n v="30"/>
    <n v="19"/>
    <d v="1900-01-05T16:18:55"/>
    <s v="OL"/>
    <s v="Synchronous Online"/>
    <s v="Open"/>
  </r>
  <r>
    <n v="202430"/>
    <n v="41666"/>
    <s v="CRAO NC722"/>
    <x v="123"/>
    <s v="Chinese Calligraphy: FOA"/>
    <n v="0"/>
    <d v="2023-08-28T00:00:00"/>
    <d v="2023-10-21T00:00:00"/>
    <x v="6"/>
    <x v="0"/>
    <s v="M"/>
    <s v="M"/>
    <m/>
    <m/>
    <m/>
    <m/>
    <m/>
    <m/>
    <d v="1899-12-30T00:50:00"/>
    <d v="1899-12-30T00:26:24"/>
    <s v="13:00"/>
    <x v="22"/>
    <s v="13:50"/>
    <n v="1350"/>
    <x v="3"/>
    <s v="Suemae Lin Willhite"/>
    <s v="K00178722"/>
    <n v="9"/>
    <x v="4"/>
    <x v="137"/>
    <x v="44"/>
    <s v="ONLINE"/>
    <s v="ONLINE"/>
    <x v="0"/>
    <n v="30"/>
    <n v="21"/>
    <d v="1900-01-02T08:32:28"/>
    <s v="OL"/>
    <s v="Synchronous Online"/>
    <s v="Open"/>
  </r>
  <r>
    <n v="202430"/>
    <n v="41666"/>
    <s v="CRAO NC722"/>
    <x v="123"/>
    <s v="Chinese Calligraphy: FOA"/>
    <n v="0"/>
    <d v="2023-08-28T00:00:00"/>
    <d v="2023-10-21T00:00:00"/>
    <x v="6"/>
    <x v="0"/>
    <s v="M"/>
    <s v="M"/>
    <m/>
    <m/>
    <m/>
    <m/>
    <m/>
    <m/>
    <d v="1899-12-30T02:05:00"/>
    <d v="1899-12-30T01:06:01"/>
    <s v="14:00"/>
    <x v="7"/>
    <s v="16:05"/>
    <n v="1605"/>
    <x v="3"/>
    <s v="Suemae Lin Willhite"/>
    <s v="K00178722"/>
    <n v="9"/>
    <x v="4"/>
    <x v="137"/>
    <x v="44"/>
    <s v="ONLINE"/>
    <s v="ONLINE"/>
    <x v="0"/>
    <n v="30"/>
    <n v="21"/>
    <d v="1900-01-07T09:21:10"/>
    <s v="OL"/>
    <s v="Synchronous Online"/>
    <s v="Open"/>
  </r>
  <r>
    <n v="202430"/>
    <n v="41667"/>
    <s v="CRAO NC722"/>
    <x v="123"/>
    <s v="Chinese Calligraphy: FOA"/>
    <n v="0"/>
    <d v="2023-10-23T00:00:00"/>
    <d v="2023-12-16T00:00:00"/>
    <x v="6"/>
    <x v="0"/>
    <s v="M"/>
    <s v="M"/>
    <m/>
    <m/>
    <m/>
    <m/>
    <m/>
    <m/>
    <d v="1899-12-30T00:50:00"/>
    <d v="1899-12-30T00:26:24"/>
    <s v="13:00"/>
    <x v="22"/>
    <s v="13:50"/>
    <n v="1350"/>
    <x v="3"/>
    <s v="Suemae Lin Willhite"/>
    <s v="K00178722"/>
    <n v="11"/>
    <x v="5"/>
    <x v="137"/>
    <x v="44"/>
    <s v="ONLINE"/>
    <s v="ONLINE"/>
    <x v="0"/>
    <n v="30"/>
    <n v="17"/>
    <d v="1900-01-01T17:12:00"/>
    <s v="OL"/>
    <s v="Online Classes"/>
    <s v="Open"/>
  </r>
  <r>
    <n v="202430"/>
    <n v="41667"/>
    <s v="CRAO NC722"/>
    <x v="123"/>
    <s v="Chinese Calligraphy: FOA"/>
    <n v="0"/>
    <d v="2023-10-23T00:00:00"/>
    <d v="2023-12-16T00:00:00"/>
    <x v="6"/>
    <x v="0"/>
    <s v="M"/>
    <s v="M"/>
    <m/>
    <m/>
    <m/>
    <m/>
    <m/>
    <m/>
    <d v="1899-12-30T01:50:00"/>
    <d v="1899-12-30T00:58:06"/>
    <s v="14:00"/>
    <x v="7"/>
    <s v="15:50"/>
    <n v="1550"/>
    <x v="3"/>
    <s v="Suemae Lin Willhite"/>
    <s v="K00178722"/>
    <n v="11"/>
    <x v="5"/>
    <x v="137"/>
    <x v="44"/>
    <s v="ONLINE"/>
    <s v="ONLINE"/>
    <x v="0"/>
    <n v="30"/>
    <n v="17"/>
    <d v="1900-01-04T23:26:24"/>
    <s v="OL"/>
    <s v="Online Classes"/>
    <s v="Open"/>
  </r>
  <r>
    <n v="202430"/>
    <n v="41722"/>
    <s v="CRAO NC709"/>
    <x v="123"/>
    <s v="Flower Arranging: FOA"/>
    <n v="0"/>
    <d v="2023-08-28T00:00:00"/>
    <d v="2023-10-21T00:00:00"/>
    <x v="6"/>
    <x v="0"/>
    <s v="M"/>
    <s v="M"/>
    <m/>
    <m/>
    <m/>
    <m/>
    <m/>
    <m/>
    <d v="1899-12-30T00:50:00"/>
    <d v="1899-12-30T00:26:24"/>
    <s v="9:00"/>
    <x v="25"/>
    <s v="9:50"/>
    <n v="950"/>
    <x v="7"/>
    <s v="Lucy Harvey"/>
    <s v="K00942108"/>
    <n v="9"/>
    <x v="4"/>
    <x v="137"/>
    <x v="44"/>
    <s v="ONLINE"/>
    <s v="ONLINE"/>
    <x v="0"/>
    <n v="25"/>
    <n v="17"/>
    <d v="1900-01-01T17:12:00"/>
    <s v="OL"/>
    <s v="Synchronous Online"/>
    <s v="Open"/>
  </r>
  <r>
    <n v="202430"/>
    <n v="41722"/>
    <s v="CRAO NC709"/>
    <x v="123"/>
    <s v="Flower Arranging: FOA"/>
    <n v="0"/>
    <d v="2023-08-28T00:00:00"/>
    <d v="2023-10-21T00:00:00"/>
    <x v="6"/>
    <x v="0"/>
    <s v="M"/>
    <s v="M"/>
    <m/>
    <m/>
    <m/>
    <m/>
    <m/>
    <m/>
    <d v="1899-12-30T02:05:00"/>
    <d v="1899-12-30T01:06:01"/>
    <s v="10:00"/>
    <x v="26"/>
    <s v="12:05"/>
    <n v="1205"/>
    <x v="7"/>
    <s v="Lucy Harvey"/>
    <s v="K00942108"/>
    <n v="9"/>
    <x v="4"/>
    <x v="137"/>
    <x v="44"/>
    <s v="ONLINE"/>
    <s v="ONLINE"/>
    <x v="0"/>
    <n v="25"/>
    <n v="17"/>
    <d v="1900-01-05T19:00:00"/>
    <s v="OL"/>
    <s v="Synchronous Online"/>
    <s v="Open"/>
  </r>
  <r>
    <n v="202430"/>
    <n v="41750"/>
    <s v="SLFO NC025"/>
    <x v="5"/>
    <s v="Compassionate Communicat'n:FOA"/>
    <n v="0"/>
    <d v="2023-08-28T00:00:00"/>
    <d v="2023-10-21T00:00:00"/>
    <x v="6"/>
    <x v="0"/>
    <s v="T"/>
    <m/>
    <s v="T"/>
    <m/>
    <m/>
    <m/>
    <m/>
    <m/>
    <d v="1899-12-30T00:50:00"/>
    <d v="1899-12-30T00:26:24"/>
    <s v="18:15"/>
    <x v="84"/>
    <s v="19:05"/>
    <n v="1905"/>
    <x v="7"/>
    <s v="Rodger Sorrow"/>
    <s v="K00369143"/>
    <n v="9"/>
    <x v="4"/>
    <x v="137"/>
    <x v="44"/>
    <s v="ONLINE"/>
    <s v="ONLINE"/>
    <x v="0"/>
    <n v="75"/>
    <n v="25"/>
    <d v="1900-01-02T23:52:56"/>
    <s v="OL"/>
    <s v="Synchronous Online"/>
    <s v="Open"/>
  </r>
  <r>
    <n v="202430"/>
    <n v="41750"/>
    <s v="SLFO NC025"/>
    <x v="5"/>
    <s v="Compassionate Communicat'n:FOA"/>
    <n v="0"/>
    <d v="2023-08-28T00:00:00"/>
    <d v="2023-10-21T00:00:00"/>
    <x v="6"/>
    <x v="0"/>
    <s v="T"/>
    <m/>
    <s v="T"/>
    <m/>
    <m/>
    <m/>
    <m/>
    <m/>
    <d v="1899-12-30T01:40:00"/>
    <d v="1899-12-30T00:52:49"/>
    <s v="19:15"/>
    <x v="85"/>
    <s v="20:55"/>
    <n v="2055"/>
    <x v="7"/>
    <s v="Rodger Sorrow"/>
    <s v="K00369143"/>
    <n v="9"/>
    <x v="4"/>
    <x v="137"/>
    <x v="44"/>
    <s v="ONLINE"/>
    <s v="ONLINE"/>
    <x v="0"/>
    <n v="75"/>
    <n v="25"/>
    <d v="1900-01-06T23:45:53"/>
    <s v="OL"/>
    <s v="Synchronous Online"/>
    <s v="Open"/>
  </r>
  <r>
    <n v="202430"/>
    <n v="41752"/>
    <s v="SLFO NC039"/>
    <x v="5"/>
    <s v="Meditation/Mindfulness: FOA"/>
    <n v="0"/>
    <d v="2023-10-23T00:00:00"/>
    <d v="2023-12-16T00:00:00"/>
    <x v="6"/>
    <x v="0"/>
    <s v="T"/>
    <m/>
    <s v="T"/>
    <m/>
    <m/>
    <m/>
    <m/>
    <m/>
    <d v="1899-12-30T01:35:00"/>
    <d v="1899-12-30T00:50:10"/>
    <s v="11:00"/>
    <x v="72"/>
    <s v="12:35"/>
    <n v="1235"/>
    <x v="3"/>
    <s v="Dana Drobny"/>
    <s v="K00100365"/>
    <n v="11"/>
    <x v="4"/>
    <x v="137"/>
    <x v="44"/>
    <s v="ONLINE"/>
    <s v="ONLINE"/>
    <x v="0"/>
    <n v="30"/>
    <n v="18"/>
    <d v="1900-01-04T11:10:01"/>
    <s v="OL"/>
    <s v="Synchronous Online"/>
    <s v="Open"/>
  </r>
  <r>
    <n v="202430"/>
    <n v="41851"/>
    <s v="RE 203"/>
    <x v="112"/>
    <s v="Real Estate Finance"/>
    <n v="3"/>
    <d v="2023-09-05T00:00:00"/>
    <d v="2023-10-28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Brandon Hamara"/>
    <s v="K00102892"/>
    <s v="AD"/>
    <x v="4"/>
    <x v="137"/>
    <x v="44"/>
    <s v="ONLINE"/>
    <s v="ONLINE"/>
    <x v="0"/>
    <n v="35"/>
    <n v="23"/>
    <d v="1899-12-30T00:00:00"/>
    <s v="OL"/>
    <s v="Online Classes"/>
    <s v="Open"/>
  </r>
  <r>
    <n v="202430"/>
    <n v="41873"/>
    <s v="CREO NC497"/>
    <x v="113"/>
    <s v="Survey/Literary Classics: FOA"/>
    <n v="0"/>
    <d v="2023-10-23T00:00:00"/>
    <d v="2023-12-16T00:00:00"/>
    <x v="6"/>
    <x v="0"/>
    <s v="T"/>
    <m/>
    <s v="T"/>
    <m/>
    <m/>
    <m/>
    <m/>
    <m/>
    <d v="1899-12-30T02:00:00"/>
    <d v="1899-12-30T01:03:23"/>
    <s v="10:00"/>
    <x v="26"/>
    <s v="12:00"/>
    <n v="1200"/>
    <x v="3"/>
    <s v="Ross Robins"/>
    <s v="K00737827"/>
    <n v="11"/>
    <x v="4"/>
    <x v="137"/>
    <x v="44"/>
    <s v="ONLINE"/>
    <s v="ONLINE"/>
    <x v="0"/>
    <n v="45"/>
    <n v="24"/>
    <d v="1900-01-08T04:54:46"/>
    <s v="OL"/>
    <s v="Synchronous Online"/>
    <s v="Open"/>
  </r>
  <r>
    <n v="202430"/>
    <n v="41876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Huk"/>
    <s v="K00100171"/>
    <s v="AD"/>
    <x v="4"/>
    <x v="137"/>
    <x v="44"/>
    <s v="ONLINE"/>
    <s v="ONLINE"/>
    <x v="0"/>
    <n v="28"/>
    <n v="23"/>
    <d v="1899-12-30T00:00:00"/>
    <s v="OL"/>
    <s v="Online Classes"/>
    <s v="Open"/>
  </r>
  <r>
    <n v="202430"/>
    <n v="41877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lizabeth Handley"/>
    <s v="K00100129"/>
    <s v="AD"/>
    <x v="4"/>
    <x v="137"/>
    <x v="44"/>
    <s v="ONLINE"/>
    <s v="ONLINE"/>
    <x v="0"/>
    <n v="28"/>
    <n v="22"/>
    <d v="1899-12-30T00:00:00"/>
    <s v="OL"/>
    <s v="Online Classes"/>
    <s v="Open"/>
  </r>
  <r>
    <n v="202430"/>
    <n v="41879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uzanne Senn"/>
    <s v="K00213086"/>
    <s v="AD"/>
    <x v="4"/>
    <x v="137"/>
    <x v="44"/>
    <s v="ONLINE"/>
    <s v="ONLINE"/>
    <x v="0"/>
    <n v="28"/>
    <n v="20"/>
    <d v="1899-12-30T00:00:00"/>
    <s v="OL"/>
    <s v="Online Classes"/>
    <s v="Open"/>
  </r>
  <r>
    <n v="202430"/>
    <n v="41880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sther Clark"/>
    <s v="K00242947"/>
    <s v="AD"/>
    <x v="4"/>
    <x v="137"/>
    <x v="44"/>
    <s v="ONLINE"/>
    <s v="ONLINE"/>
    <x v="0"/>
    <n v="28"/>
    <n v="15"/>
    <d v="1899-12-30T00:00:00"/>
    <s v="OL"/>
    <s v="Online Classes"/>
    <s v="Open"/>
  </r>
  <r>
    <n v="202430"/>
    <n v="41883"/>
    <s v="ENG 110"/>
    <x v="11"/>
    <s v="Composition and Reading"/>
    <n v="4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c Aranda"/>
    <s v="K01643323"/>
    <s v="AD"/>
    <x v="0"/>
    <x v="137"/>
    <x v="44"/>
    <s v="ONLINE"/>
    <s v="ONLINE"/>
    <x v="0"/>
    <n v="28"/>
    <n v="25"/>
    <d v="1899-12-30T00:00:00"/>
    <s v="CW"/>
    <s v="Hybrid"/>
    <s v="Open"/>
  </r>
  <r>
    <n v="202430"/>
    <n v="41895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Foege"/>
    <s v="K00909562"/>
    <s v="AD"/>
    <x v="4"/>
    <x v="137"/>
    <x v="44"/>
    <s v="ONLINE"/>
    <s v="ONLINE"/>
    <x v="0"/>
    <n v="28"/>
    <n v="20"/>
    <d v="1899-12-30T00:00:00"/>
    <s v="OL"/>
    <s v="Online Classes"/>
    <s v="Open"/>
  </r>
  <r>
    <n v="202430"/>
    <n v="41898"/>
    <s v="CRAO NC169"/>
    <x v="63"/>
    <s v="Painting and Mixed Media: FOA"/>
    <n v="0"/>
    <d v="2023-08-28T00:00:00"/>
    <d v="2023-10-21T00:00:00"/>
    <x v="6"/>
    <x v="0"/>
    <s v="W"/>
    <m/>
    <m/>
    <s v="W"/>
    <m/>
    <m/>
    <m/>
    <m/>
    <d v="1899-12-30T00:50:00"/>
    <d v="1899-12-30T00:26:24"/>
    <s v="17:30"/>
    <x v="14"/>
    <s v="18:20"/>
    <n v="1820"/>
    <x v="7"/>
    <s v="Laura Denny"/>
    <s v="K00938576"/>
    <n v="9"/>
    <x v="4"/>
    <x v="137"/>
    <x v="44"/>
    <s v="ONLINE"/>
    <s v="ONLINE"/>
    <x v="0"/>
    <n v="40"/>
    <n v="22"/>
    <d v="1900-01-02T12:22:35"/>
    <s v="OL"/>
    <s v="Synchronous Online"/>
    <s v="Open"/>
  </r>
  <r>
    <n v="202430"/>
    <n v="41898"/>
    <s v="CRAO NC169"/>
    <x v="63"/>
    <s v="Painting and Mixed Media: FOA"/>
    <n v="0"/>
    <d v="2023-08-28T00:00:00"/>
    <d v="2023-10-21T00:00:00"/>
    <x v="6"/>
    <x v="0"/>
    <s v="W"/>
    <m/>
    <m/>
    <s v="W"/>
    <m/>
    <m/>
    <m/>
    <m/>
    <d v="1899-12-30T01:50:00"/>
    <d v="1899-12-30T00:58:06"/>
    <s v="18:30"/>
    <x v="66"/>
    <s v="20:20"/>
    <n v="2020"/>
    <x v="7"/>
    <s v="Laura Denny"/>
    <s v="K00938576"/>
    <n v="9"/>
    <x v="4"/>
    <x v="137"/>
    <x v="44"/>
    <s v="ONLINE"/>
    <s v="ONLINE"/>
    <x v="0"/>
    <n v="40"/>
    <n v="22"/>
    <d v="1900-01-06T17:37:41"/>
    <s v="OL"/>
    <s v="Synchronous Online"/>
    <s v="Open"/>
  </r>
  <r>
    <n v="202430"/>
    <n v="41899"/>
    <s v="CRAO NC169"/>
    <x v="63"/>
    <s v="Painting and Mixed Media: FOA"/>
    <n v="0"/>
    <d v="2023-10-23T00:00:00"/>
    <d v="2023-12-16T00:00:00"/>
    <x v="6"/>
    <x v="0"/>
    <s v="W"/>
    <m/>
    <m/>
    <s v="W"/>
    <m/>
    <m/>
    <m/>
    <m/>
    <d v="1899-12-30T00:50:00"/>
    <d v="1899-12-30T00:26:24"/>
    <s v="17:30"/>
    <x v="14"/>
    <s v="18:20"/>
    <n v="1820"/>
    <x v="3"/>
    <s v="Laura Denny"/>
    <s v="K00938576"/>
    <n v="11"/>
    <x v="4"/>
    <x v="137"/>
    <x v="44"/>
    <s v="ONLINE"/>
    <s v="ONLINE"/>
    <x v="0"/>
    <n v="40"/>
    <n v="17"/>
    <d v="1900-01-01T17:12:00"/>
    <s v="OL"/>
    <s v="Online Classes"/>
    <s v="Open"/>
  </r>
  <r>
    <n v="202430"/>
    <n v="41899"/>
    <s v="CRAO NC169"/>
    <x v="63"/>
    <s v="Painting and Mixed Media: FOA"/>
    <n v="0"/>
    <d v="2023-10-23T00:00:00"/>
    <d v="2023-12-16T00:00:00"/>
    <x v="6"/>
    <x v="0"/>
    <s v="W"/>
    <m/>
    <m/>
    <s v="W"/>
    <m/>
    <m/>
    <m/>
    <m/>
    <d v="1899-12-30T01:50:00"/>
    <d v="1899-12-30T00:58:06"/>
    <s v="18:30"/>
    <x v="66"/>
    <s v="20:20"/>
    <n v="2020"/>
    <x v="3"/>
    <s v="Laura Denny"/>
    <s v="K00938576"/>
    <n v="11"/>
    <x v="4"/>
    <x v="137"/>
    <x v="44"/>
    <s v="ONLINE"/>
    <s v="ONLINE"/>
    <x v="0"/>
    <n v="40"/>
    <n v="17"/>
    <d v="1900-01-04T23:26:24"/>
    <s v="OL"/>
    <s v="Online Classes"/>
    <s v="Open"/>
  </r>
  <r>
    <n v="202430"/>
    <n v="41918"/>
    <s v="CREO NC673"/>
    <x v="113"/>
    <s v="Writing Personal History: FOA"/>
    <n v="0"/>
    <d v="2023-08-28T00:00:00"/>
    <d v="2023-10-21T00:00:00"/>
    <x v="6"/>
    <x v="0"/>
    <s v="W"/>
    <m/>
    <m/>
    <s v="W"/>
    <m/>
    <m/>
    <m/>
    <m/>
    <d v="1899-12-30T02:00:00"/>
    <d v="1899-12-30T01:03:23"/>
    <s v="9:30"/>
    <x v="18"/>
    <s v="11:30"/>
    <n v="1130"/>
    <x v="7"/>
    <s v="Shelly Lowenkopf"/>
    <s v="K00426502"/>
    <n v="9"/>
    <x v="4"/>
    <x v="137"/>
    <x v="44"/>
    <s v="ONLINE"/>
    <s v="ONLINE"/>
    <x v="0"/>
    <n v="45"/>
    <n v="39"/>
    <d v="1900-01-13T22:59:00"/>
    <s v="OL"/>
    <s v="Synchronous Online"/>
    <s v="Open"/>
  </r>
  <r>
    <n v="202430"/>
    <n v="41919"/>
    <s v="CREO NC673"/>
    <x v="113"/>
    <s v="Writing Personal History: FOA"/>
    <n v="0"/>
    <d v="2023-10-23T00:00:00"/>
    <d v="2023-12-16T00:00:00"/>
    <x v="6"/>
    <x v="0"/>
    <s v="W"/>
    <m/>
    <m/>
    <s v="W"/>
    <m/>
    <m/>
    <m/>
    <m/>
    <d v="1899-12-30T02:00:00"/>
    <d v="1899-12-30T01:03:23"/>
    <s v="9:30"/>
    <x v="18"/>
    <s v="11:30"/>
    <n v="1130"/>
    <x v="3"/>
    <s v="Shelly Lowenkopf"/>
    <s v="K00426502"/>
    <n v="11"/>
    <x v="4"/>
    <x v="137"/>
    <x v="44"/>
    <s v="ONLINE"/>
    <s v="ONLINE"/>
    <x v="0"/>
    <n v="45"/>
    <n v="35"/>
    <d v="1900-01-12T10:09:52"/>
    <s v="OL"/>
    <s v="Synchronous Online"/>
    <s v="Open"/>
  </r>
  <r>
    <n v="202430"/>
    <n v="41922"/>
    <s v="MATH 130"/>
    <x v="18"/>
    <s v="Calculus-Biol Social Sci&amp;Bus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ee Chang"/>
    <s v="K00366127"/>
    <s v="FS"/>
    <x v="0"/>
    <x v="137"/>
    <x v="44"/>
    <s v="ONLINE"/>
    <s v="ONLINE"/>
    <x v="0"/>
    <n v="33"/>
    <n v="17"/>
    <d v="1899-12-30T00:00:00"/>
    <s v="CW"/>
    <s v="Hybrid"/>
    <s v="Open"/>
  </r>
  <r>
    <n v="202430"/>
    <n v="41943"/>
    <s v="POLS 101"/>
    <x v="81"/>
    <s v="American Government &amp; Polit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Haupt"/>
    <s v="K00387737"/>
    <s v="FS"/>
    <x v="4"/>
    <x v="137"/>
    <x v="44"/>
    <s v="ONLINE"/>
    <s v="ONLINE"/>
    <x v="0"/>
    <n v="35"/>
    <n v="32"/>
    <d v="1899-12-30T00:00:00"/>
    <s v="OL"/>
    <s v="Online Classes"/>
    <s v="Open"/>
  </r>
  <r>
    <n v="202430"/>
    <n v="41951"/>
    <s v="PSY 145"/>
    <x v="5"/>
    <s v="Human Development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eal Huff"/>
    <s v="K00721332"/>
    <s v="AD"/>
    <x v="4"/>
    <x v="137"/>
    <x v="44"/>
    <s v="ONLINE"/>
    <s v="ONLINE"/>
    <x v="0"/>
    <n v="40"/>
    <n v="31"/>
    <d v="1899-12-30T00:00:00"/>
    <s v="OL"/>
    <s v="Online Classes"/>
    <s v="Open"/>
  </r>
  <r>
    <n v="202430"/>
    <n v="42005"/>
    <s v="AJ 107"/>
    <x v="109"/>
    <s v="Concepts Of Criminal Law"/>
    <n v="3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ne Redding"/>
    <s v="K00100122"/>
    <s v="FS"/>
    <x v="4"/>
    <x v="137"/>
    <x v="44"/>
    <s v="ONLINE"/>
    <s v="ONLINE"/>
    <x v="0"/>
    <n v="40"/>
    <n v="27"/>
    <d v="1899-12-30T00:00:00"/>
    <s v="OL"/>
    <s v="Online Classes"/>
    <s v="Open"/>
  </r>
  <r>
    <n v="202430"/>
    <n v="42021"/>
    <s v="CRAO NC156"/>
    <x v="25"/>
    <s v="Botanical Illustration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9:00"/>
    <x v="25"/>
    <s v="9:50"/>
    <n v="950"/>
    <x v="7"/>
    <s v="Sylvia Shapiro"/>
    <s v="K00795730"/>
    <n v="9"/>
    <x v="4"/>
    <x v="137"/>
    <x v="44"/>
    <s v="ONLINE"/>
    <s v="ONLINE"/>
    <x v="0"/>
    <n v="50"/>
    <n v="48"/>
    <d v="1900-01-06T16:05:38"/>
    <s v="OL"/>
    <s v="Synchronous Online"/>
    <s v="Open"/>
  </r>
  <r>
    <n v="202430"/>
    <n v="42021"/>
    <s v="CRAO NC156"/>
    <x v="25"/>
    <s v="Botanical Illustration: FOA"/>
    <n v="0"/>
    <d v="2023-08-28T00:00:00"/>
    <d v="2023-10-21T00:00:00"/>
    <x v="6"/>
    <x v="0"/>
    <s v="R"/>
    <m/>
    <m/>
    <m/>
    <s v="R"/>
    <m/>
    <m/>
    <m/>
    <d v="1899-12-30T01:50:00"/>
    <d v="1899-12-30T00:58:06"/>
    <s v="10:00"/>
    <x v="26"/>
    <s v="11:50"/>
    <n v="1150"/>
    <x v="7"/>
    <s v="Sylvia Shapiro"/>
    <s v="K00795730"/>
    <n v="9"/>
    <x v="4"/>
    <x v="137"/>
    <x v="44"/>
    <s v="ONLINE"/>
    <s v="ONLINE"/>
    <x v="0"/>
    <n v="50"/>
    <n v="48"/>
    <d v="1900-01-15T21:00:24"/>
    <s v="OL"/>
    <s v="Synchronous Online"/>
    <s v="Open"/>
  </r>
  <r>
    <n v="202430"/>
    <n v="42022"/>
    <s v="CRAO NC156"/>
    <x v="25"/>
    <s v="Botanical Illustration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9:00"/>
    <x v="25"/>
    <s v="9:50"/>
    <n v="950"/>
    <x v="3"/>
    <s v="Sylvia Shapiro"/>
    <s v="K00795730"/>
    <n v="11"/>
    <x v="4"/>
    <x v="137"/>
    <x v="44"/>
    <s v="ONLINE"/>
    <s v="ONLINE"/>
    <x v="0"/>
    <n v="45"/>
    <n v="40"/>
    <d v="1900-01-05T09:24:42"/>
    <s v="OL"/>
    <s v="Synchronous Online"/>
    <s v="Open"/>
  </r>
  <r>
    <n v="202430"/>
    <n v="42022"/>
    <s v="CRAO NC156"/>
    <x v="25"/>
    <s v="Botanical Illustration: FOA"/>
    <n v="0"/>
    <d v="2023-10-23T00:00:00"/>
    <d v="2023-12-16T00:00:00"/>
    <x v="6"/>
    <x v="0"/>
    <s v="R"/>
    <m/>
    <m/>
    <m/>
    <s v="R"/>
    <m/>
    <m/>
    <m/>
    <d v="1899-12-30T02:05:00"/>
    <d v="1899-12-30T01:06:01"/>
    <s v="10:00"/>
    <x v="26"/>
    <s v="12:05"/>
    <n v="1205"/>
    <x v="3"/>
    <s v="Sylvia Shapiro"/>
    <s v="K00795730"/>
    <n v="11"/>
    <x v="4"/>
    <x v="137"/>
    <x v="44"/>
    <s v="ONLINE"/>
    <s v="ONLINE"/>
    <x v="0"/>
    <n v="45"/>
    <n v="40"/>
    <d v="1900-01-14T23:31:45"/>
    <s v="OL"/>
    <s v="Synchronous Online"/>
    <s v="Open"/>
  </r>
  <r>
    <n v="202430"/>
    <n v="42111"/>
    <s v="MATH 137"/>
    <x v="18"/>
    <s v="College Algebra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ie Campbell"/>
    <s v="K00344932"/>
    <s v="FS"/>
    <x v="0"/>
    <x v="137"/>
    <x v="44"/>
    <s v="ONLINE"/>
    <s v="ONLINE"/>
    <x v="0"/>
    <n v="33"/>
    <n v="8"/>
    <d v="1899-12-30T00:00:00"/>
    <s v="CW"/>
    <s v="Hybrid"/>
    <s v="Open"/>
  </r>
  <r>
    <n v="202430"/>
    <n v="42112"/>
    <s v="MATH 137"/>
    <x v="18"/>
    <s v="College Algebra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ie Campbell"/>
    <s v="K00344932"/>
    <s v="FS"/>
    <x v="0"/>
    <x v="137"/>
    <x v="44"/>
    <s v="ONLINE"/>
    <s v="ONLINE"/>
    <x v="0"/>
    <n v="33"/>
    <n v="14"/>
    <d v="1899-12-30T00:00:00"/>
    <s v="CW"/>
    <s v="Hybrid"/>
    <s v="Open"/>
  </r>
  <r>
    <n v="202430"/>
    <n v="42117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FS"/>
    <x v="0"/>
    <x v="137"/>
    <x v="44"/>
    <s v="ONLINE"/>
    <s v="ONLINE"/>
    <x v="0"/>
    <n v="35"/>
    <n v="33"/>
    <d v="1899-12-30T00:00:00"/>
    <s v="CW"/>
    <s v="Hybrid"/>
    <s v="Open"/>
  </r>
  <r>
    <n v="202430"/>
    <n v="42121"/>
    <s v="SPAN 146"/>
    <x v="69"/>
    <s v="Int SPAN For Native Speaker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uis Hernandez"/>
    <s v="K00256569"/>
    <s v="FS"/>
    <x v="4"/>
    <x v="137"/>
    <x v="44"/>
    <s v="ONLINE"/>
    <s v="ONLINE"/>
    <x v="0"/>
    <n v="30"/>
    <n v="13"/>
    <d v="1899-12-30T00:00:00"/>
    <s v="OL"/>
    <s v="Online Classes"/>
    <s v="Open"/>
  </r>
  <r>
    <n v="202430"/>
    <n v="42138"/>
    <s v="LIBR 101"/>
    <x v="110"/>
    <s v="Information Literacy"/>
    <n v="1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Robert Parmenter"/>
    <s v="K00763717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42139"/>
    <s v="ACCT 230"/>
    <x v="13"/>
    <s v="Financial Accounting"/>
    <n v="5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Laura Woyach"/>
    <s v="K00355580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42143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Cullinen"/>
    <s v="K00874272"/>
    <s v="FS"/>
    <x v="0"/>
    <x v="137"/>
    <x v="44"/>
    <s v="ONLINE"/>
    <s v="ONLINE"/>
    <x v="0"/>
    <n v="33"/>
    <n v="30"/>
    <d v="1899-12-30T00:00:00"/>
    <s v="CW"/>
    <s v="Hybrid"/>
    <s v="Open"/>
  </r>
  <r>
    <n v="202430"/>
    <n v="42146"/>
    <s v="PD 100"/>
    <x v="40"/>
    <s v="College Succes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ergio Perez"/>
    <s v="K00100776"/>
    <s v="DO"/>
    <x v="0"/>
    <x v="137"/>
    <x v="44"/>
    <s v="ONLINE"/>
    <s v="ONLINE"/>
    <x v="0"/>
    <n v="35"/>
    <n v="27"/>
    <d v="1899-12-30T00:00:00"/>
    <s v="CW"/>
    <s v="Hybrid"/>
    <s v="Open"/>
  </r>
  <r>
    <n v="202430"/>
    <n v="42147"/>
    <s v="SPAN 101"/>
    <x v="69"/>
    <s v="Beginning Spanish I"/>
    <n v="5"/>
    <d v="2023-10-02T00:00:00"/>
    <d v="2023-12-16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4"/>
    <s v="Maria Mesa Sanchez"/>
    <s v="K00113536"/>
    <s v="AD"/>
    <x v="4"/>
    <x v="137"/>
    <x v="44"/>
    <s v="ONLINE"/>
    <s v="ONLINE"/>
    <x v="0"/>
    <n v="30"/>
    <n v="22"/>
    <d v="1899-12-30T00:00:00"/>
    <s v="OL"/>
    <s v="Online Classes"/>
    <s v="Open"/>
  </r>
  <r>
    <n v="202430"/>
    <n v="42175"/>
    <s v="ECON 102"/>
    <x v="84"/>
    <s v="Ma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50"/>
    <n v="38"/>
    <d v="1899-12-30T00:00:00"/>
    <s v="OL"/>
    <s v="Online Classes"/>
    <s v="Open"/>
  </r>
  <r>
    <n v="202430"/>
    <n v="42186"/>
    <s v="ACCT 110"/>
    <x v="13"/>
    <s v="Introduction to Accounting"/>
    <n v="4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Robert Smagula"/>
    <s v="K00543417"/>
    <s v="FS"/>
    <x v="0"/>
    <x v="137"/>
    <x v="44"/>
    <s v="ONLINE"/>
    <s v="ONLINE"/>
    <x v="0"/>
    <n v="35"/>
    <n v="22"/>
    <d v="1899-12-30T00:00:00"/>
    <s v="CW"/>
    <s v="Hybrid"/>
    <s v="Open"/>
  </r>
  <r>
    <n v="202430"/>
    <n v="42202"/>
    <s v="FIN 100"/>
    <x v="14"/>
    <s v="Personal Finance"/>
    <n v="3"/>
    <d v="2023-08-28T00:00:00"/>
    <d v="2023-10-20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42207"/>
    <s v="FIN 100"/>
    <x v="14"/>
    <s v="Personal Finance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Brown"/>
    <s v="K00116638"/>
    <s v="AD"/>
    <x v="4"/>
    <x v="137"/>
    <x v="44"/>
    <s v="ONLINE"/>
    <s v="ONLINE"/>
    <x v="0"/>
    <n v="35"/>
    <n v="23"/>
    <d v="1899-12-30T00:00:00"/>
    <s v="OL"/>
    <s v="Online Classes"/>
    <s v="Open"/>
  </r>
  <r>
    <n v="202430"/>
    <n v="42229"/>
    <s v="RE 101"/>
    <x v="112"/>
    <s v="Real Estate Principles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Britta Smith"/>
    <s v="K00108827"/>
    <s v="AD"/>
    <x v="4"/>
    <x v="137"/>
    <x v="44"/>
    <s v="ONLINE"/>
    <s v="ONLINE"/>
    <x v="0"/>
    <n v="35"/>
    <n v="24"/>
    <d v="1899-12-30T00:00:00"/>
    <s v="OL"/>
    <s v="Online Classes"/>
    <s v="Open"/>
  </r>
  <r>
    <n v="202430"/>
    <n v="42230"/>
    <s v="RE 204"/>
    <x v="112"/>
    <s v="Legal Aspects of Real Estate"/>
    <n v="3"/>
    <d v="2023-09-05T00:00:00"/>
    <d v="2023-10-29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Brandon Hamara"/>
    <s v="K00102892"/>
    <s v="AD"/>
    <x v="4"/>
    <x v="137"/>
    <x v="44"/>
    <s v="ONLINE"/>
    <s v="ONLINE"/>
    <x v="0"/>
    <n v="35"/>
    <n v="15"/>
    <d v="1899-12-30T00:00:00"/>
    <s v="OL"/>
    <s v="Online Classes"/>
    <s v="Open"/>
  </r>
  <r>
    <n v="202430"/>
    <n v="42238"/>
    <s v="COMM 101"/>
    <x v="10"/>
    <s v="Introduction to Communication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Aj Anderson"/>
    <s v="K01321763"/>
    <s v="AD"/>
    <x v="0"/>
    <x v="137"/>
    <x v="44"/>
    <s v="ONLINE"/>
    <s v="ONLINE"/>
    <x v="0"/>
    <n v="40"/>
    <n v="33"/>
    <d v="1899-12-30T00:00:00"/>
    <s v="CW"/>
    <s v="Hybrid"/>
    <s v="Open"/>
  </r>
  <r>
    <n v="202430"/>
    <n v="42242"/>
    <s v="COMM 141"/>
    <x v="10"/>
    <s v="Small Group Communication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0"/>
    <n v="29"/>
    <d v="1899-12-30T00:00:00"/>
    <s v="OL"/>
    <s v="Online Classes"/>
    <s v="Open"/>
  </r>
  <r>
    <n v="202430"/>
    <n v="42243"/>
    <s v="COMM 141"/>
    <x v="10"/>
    <s v="Small Group Communication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0"/>
    <n v="29"/>
    <d v="1899-12-30T00:00:00"/>
    <s v="OL"/>
    <s v="Online Classes"/>
    <s v="Open"/>
  </r>
  <r>
    <n v="202430"/>
    <n v="42244"/>
    <s v="COMM 171"/>
    <x v="10"/>
    <s v="Mass Media and Societ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rah Hock"/>
    <s v="K00101045"/>
    <s v="FS"/>
    <x v="4"/>
    <x v="137"/>
    <x v="44"/>
    <s v="ONLINE"/>
    <s v="ONLINE"/>
    <x v="0"/>
    <n v="35"/>
    <n v="34"/>
    <d v="1899-12-30T00:00:00"/>
    <s v="OL"/>
    <s v="Online Classes"/>
    <s v="Open"/>
  </r>
  <r>
    <n v="202430"/>
    <n v="42245"/>
    <s v="COMM 141"/>
    <x v="10"/>
    <s v="Small Group Communication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0"/>
    <n v="23"/>
    <d v="1899-12-30T00:00:00"/>
    <s v="OL"/>
    <s v="Online Classes"/>
    <s v="Open"/>
  </r>
  <r>
    <n v="202430"/>
    <n v="42246"/>
    <s v="COMM 141"/>
    <x v="10"/>
    <s v="Small Group Communication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0"/>
    <n v="28"/>
    <d v="1899-12-30T00:00:00"/>
    <s v="OL"/>
    <s v="Online Classes"/>
    <s v="Open"/>
  </r>
  <r>
    <n v="202430"/>
    <n v="42250"/>
    <s v="FR 102"/>
    <x v="70"/>
    <s v="Beginning French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rion Phillips"/>
    <s v="K00905831"/>
    <s v="AD"/>
    <x v="4"/>
    <x v="137"/>
    <x v="44"/>
    <s v="ONLINE"/>
    <s v="ONLINE"/>
    <x v="0"/>
    <n v="30"/>
    <n v="22"/>
    <d v="1899-12-30T00:00:00"/>
    <s v="OL"/>
    <s v="Online Classes"/>
    <s v="Open"/>
  </r>
  <r>
    <n v="202430"/>
    <n v="42255"/>
    <s v="AJ 104"/>
    <x v="109"/>
    <s v="Introduction to Correction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ross"/>
    <s v="K00101056"/>
    <s v="AD"/>
    <x v="4"/>
    <x v="137"/>
    <x v="44"/>
    <s v="ONLINE"/>
    <s v="ONLINE"/>
    <x v="0"/>
    <n v="40"/>
    <n v="26"/>
    <d v="1899-12-30T00:00:00"/>
    <s v="OL"/>
    <s v="Online Classes"/>
    <s v="Open"/>
  </r>
  <r>
    <n v="202430"/>
    <n v="42265"/>
    <s v="PSY 100"/>
    <x v="5"/>
    <s v="Gener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rthur Olguin"/>
    <s v="K00100846"/>
    <s v="FS"/>
    <x v="4"/>
    <x v="137"/>
    <x v="44"/>
    <s v="ONLINE"/>
    <s v="ONLINE"/>
    <x v="0"/>
    <n v="40"/>
    <n v="24"/>
    <d v="1899-12-30T00:00:00"/>
    <s v="OL"/>
    <s v="Online Classes"/>
    <s v="Open"/>
  </r>
  <r>
    <n v="202430"/>
    <n v="42278"/>
    <s v="PHYS 121"/>
    <x v="106"/>
    <s v="Mechanics of Solids and Fluids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uglas Folsom"/>
    <s v="K00401272"/>
    <s v="DO"/>
    <x v="0"/>
    <x v="137"/>
    <x v="44"/>
    <s v="ONLINE"/>
    <s v="ONLINE"/>
    <x v="0"/>
    <n v="20"/>
    <n v="10"/>
    <d v="1899-12-30T00:00:00"/>
    <s v="CW"/>
    <s v="Hybrid"/>
    <s v="Open"/>
  </r>
  <r>
    <n v="202430"/>
    <n v="42279"/>
    <s v="PHYS 121"/>
    <x v="106"/>
    <s v="Mechanics of Solids and Fluids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uglas Folsom"/>
    <s v="K00401272"/>
    <s v="NP"/>
    <x v="0"/>
    <x v="137"/>
    <x v="44"/>
    <s v="ONLINE"/>
    <s v="ONLINE"/>
    <x v="0"/>
    <n v="20"/>
    <n v="10"/>
    <d v="1899-12-30T00:00:00"/>
    <s v="CW"/>
    <s v="Hybrid"/>
    <s v="Open"/>
  </r>
  <r>
    <n v="202430"/>
    <n v="42280"/>
    <s v="PHYS 121"/>
    <x v="106"/>
    <s v="Mechanics of Solids and Fluids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uglas Folsom"/>
    <s v="K00401272"/>
    <s v="NP"/>
    <x v="4"/>
    <x v="137"/>
    <x v="44"/>
    <s v="ONLINE"/>
    <s v="ONLINE"/>
    <x v="0"/>
    <n v="25"/>
    <n v="25"/>
    <d v="1899-12-30T00:00:00"/>
    <s v="OL"/>
    <s v="Online Classes"/>
    <s v="Closed"/>
  </r>
  <r>
    <n v="202430"/>
    <n v="42280"/>
    <s v="PHYS 121"/>
    <x v="106"/>
    <s v="Mechanics of Solids and Fluids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uglas Folsom"/>
    <s v="K00401272"/>
    <s v="FS"/>
    <x v="4"/>
    <x v="137"/>
    <x v="44"/>
    <s v="ONLINE"/>
    <s v="ONLINE"/>
    <x v="0"/>
    <n v="25"/>
    <n v="25"/>
    <d v="1899-12-30T00:00:00"/>
    <s v="OL"/>
    <s v="Online Classes"/>
    <s v="Closed"/>
  </r>
  <r>
    <n v="202430"/>
    <n v="42281"/>
    <s v="PHYS 121"/>
    <x v="106"/>
    <s v="Mechanics of Solids and Fluids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uglas Folsom"/>
    <s v="K00401272"/>
    <s v="NP"/>
    <x v="4"/>
    <x v="137"/>
    <x v="44"/>
    <s v="ONLINE"/>
    <s v="ONLINE"/>
    <x v="0"/>
    <n v="25"/>
    <n v="23"/>
    <d v="1899-12-30T00:00:00"/>
    <s v="OL"/>
    <s v="Online Classes"/>
    <s v="Open"/>
  </r>
  <r>
    <n v="202430"/>
    <n v="42281"/>
    <s v="PHYS 121"/>
    <x v="106"/>
    <s v="Mechanics of Solids and Fluids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uglas Folsom"/>
    <s v="K00401272"/>
    <s v="FS"/>
    <x v="4"/>
    <x v="137"/>
    <x v="44"/>
    <s v="ONLINE"/>
    <s v="ONLINE"/>
    <x v="0"/>
    <n v="25"/>
    <n v="23"/>
    <d v="1899-12-30T00:00:00"/>
    <s v="OL"/>
    <s v="Online Classes"/>
    <s v="Open"/>
  </r>
  <r>
    <n v="202430"/>
    <n v="42285"/>
    <s v="PHYS 121"/>
    <x v="106"/>
    <s v="Mechanics of Solids and Fluids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uglas Folsom"/>
    <s v="K00401272"/>
    <s v="NP"/>
    <x v="0"/>
    <x v="137"/>
    <x v="44"/>
    <s v="ONLINE"/>
    <s v="ONLINE"/>
    <x v="0"/>
    <n v="20"/>
    <n v="11"/>
    <d v="1899-12-30T00:00:00"/>
    <s v="CW"/>
    <s v="Hybrid"/>
    <s v="Open"/>
  </r>
  <r>
    <n v="202430"/>
    <n v="42288"/>
    <s v="FS 112C"/>
    <x v="23"/>
    <s v="Spanish/Latin American Film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42288"/>
    <s v="FS 112C"/>
    <x v="23"/>
    <s v="Spanish/Latin American Film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42289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NP"/>
    <x v="4"/>
    <x v="137"/>
    <x v="44"/>
    <s v="ONLINE"/>
    <s v="ONLINE"/>
    <x v="0"/>
    <n v="25"/>
    <n v="23"/>
    <d v="1899-12-30T00:00:00"/>
    <s v="OL"/>
    <s v="Online Classes"/>
    <s v="Open"/>
  </r>
  <r>
    <n v="202430"/>
    <n v="42289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FS"/>
    <x v="4"/>
    <x v="137"/>
    <x v="44"/>
    <s v="ONLINE"/>
    <s v="ONLINE"/>
    <x v="0"/>
    <n v="25"/>
    <n v="23"/>
    <d v="1899-12-30T00:00:00"/>
    <s v="OL"/>
    <s v="Online Classes"/>
    <s v="Open"/>
  </r>
  <r>
    <n v="202430"/>
    <n v="42291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NP"/>
    <x v="4"/>
    <x v="137"/>
    <x v="44"/>
    <s v="ONLINE"/>
    <s v="ONLINE"/>
    <x v="0"/>
    <n v="25"/>
    <n v="24"/>
    <d v="1899-12-30T00:00:00"/>
    <s v="OL"/>
    <s v="Online Classes"/>
    <s v="Open"/>
  </r>
  <r>
    <n v="202430"/>
    <n v="42291"/>
    <s v="PHYS 122"/>
    <x v="106"/>
    <s v="Electricity and Magnetism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Young"/>
    <s v="K00100449"/>
    <s v="FS"/>
    <x v="4"/>
    <x v="137"/>
    <x v="44"/>
    <s v="ONLINE"/>
    <s v="ONLINE"/>
    <x v="0"/>
    <n v="25"/>
    <n v="24"/>
    <d v="1899-12-30T00:00:00"/>
    <s v="OL"/>
    <s v="Online Classes"/>
    <s v="Open"/>
  </r>
  <r>
    <n v="202430"/>
    <n v="42292"/>
    <s v="FS 114"/>
    <x v="65"/>
    <s v="History of Animation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Richard Feilden"/>
    <s v="K00110658"/>
    <s v="AD"/>
    <x v="4"/>
    <x v="137"/>
    <x v="44"/>
    <s v="ONLINE"/>
    <s v="ONLINE"/>
    <x v="0"/>
    <n v="35"/>
    <n v="31"/>
    <d v="1899-12-30T00:00:00"/>
    <s v="OL"/>
    <s v="Online Classes"/>
    <s v="Open"/>
  </r>
  <r>
    <n v="202430"/>
    <n v="42292"/>
    <s v="FS 114"/>
    <x v="65"/>
    <s v="History of Animation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Richard Feilden"/>
    <s v="K00110658"/>
    <s v="AD"/>
    <x v="4"/>
    <x v="137"/>
    <x v="44"/>
    <s v="ONLINE"/>
    <s v="ONLINE"/>
    <x v="0"/>
    <n v="35"/>
    <n v="31"/>
    <d v="1899-12-30T00:00:00"/>
    <s v="OL"/>
    <s v="Online Classes"/>
    <s v="Open"/>
  </r>
  <r>
    <n v="202430"/>
    <n v="42294"/>
    <s v="FS 174"/>
    <x v="32"/>
    <s v="Screenwriting II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Shaw"/>
    <s v="K00101223"/>
    <s v="AD"/>
    <x v="4"/>
    <x v="137"/>
    <x v="44"/>
    <s v="ONLINE"/>
    <s v="ONLINE"/>
    <x v="0"/>
    <n v="35"/>
    <n v="20"/>
    <d v="1899-12-30T00:00:00"/>
    <s v="OL"/>
    <s v="Online Classes"/>
    <s v="Open"/>
  </r>
  <r>
    <n v="202430"/>
    <n v="42294"/>
    <s v="FS 174"/>
    <x v="32"/>
    <s v="Screenwriting II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Shaw"/>
    <s v="K00101223"/>
    <s v="AD"/>
    <x v="4"/>
    <x v="137"/>
    <x v="44"/>
    <s v="ONLINE"/>
    <s v="ONLINE"/>
    <x v="0"/>
    <n v="35"/>
    <n v="20"/>
    <d v="1899-12-30T00:00:00"/>
    <s v="OL"/>
    <s v="Online Classes"/>
    <s v="Open"/>
  </r>
  <r>
    <n v="202430"/>
    <n v="42327"/>
    <s v="MATH 150"/>
    <x v="18"/>
    <s v="Calculus w/ Analytc Geometry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lizabeth Chisholm"/>
    <s v="K00701115"/>
    <s v="FS"/>
    <x v="0"/>
    <x v="137"/>
    <x v="44"/>
    <s v="ONLINE"/>
    <s v="ONLINE"/>
    <x v="0"/>
    <n v="33"/>
    <n v="30"/>
    <d v="1899-12-30T00:00:00"/>
    <s v="MC"/>
    <s v="Hybrid"/>
    <s v="Open"/>
  </r>
  <r>
    <n v="202430"/>
    <n v="42333"/>
    <s v="FS 118"/>
    <x v="23"/>
    <s v="Film Genres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0"/>
    <x v="137"/>
    <x v="44"/>
    <s v="ONLINE"/>
    <s v="ONLINE"/>
    <x v="0"/>
    <n v="35"/>
    <n v="33"/>
    <d v="1899-12-30T00:00:00"/>
    <s v="CW"/>
    <s v="Hybrid"/>
    <s v="Open"/>
  </r>
  <r>
    <n v="202430"/>
    <n v="42348"/>
    <s v="AJ 250"/>
    <x v="109"/>
    <s v="The Study of Murder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ne Redding"/>
    <s v="K00100122"/>
    <s v="FS"/>
    <x v="4"/>
    <x v="137"/>
    <x v="44"/>
    <s v="ONLINE"/>
    <s v="ONLINE"/>
    <x v="0"/>
    <n v="40"/>
    <n v="20"/>
    <d v="1899-12-30T00:00:00"/>
    <s v="OL"/>
    <s v="Online Classes"/>
    <s v="Open"/>
  </r>
  <r>
    <n v="202430"/>
    <n v="42354"/>
    <s v="ETHS 109"/>
    <x v="82"/>
    <s v="Us-Mexico &amp; Other Borderlands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elinda Gandara"/>
    <s v="K00558398"/>
    <s v="AD"/>
    <x v="4"/>
    <x v="137"/>
    <x v="44"/>
    <s v="ONLINE"/>
    <s v="ONLINE"/>
    <x v="0"/>
    <n v="40"/>
    <n v="35"/>
    <d v="1899-12-30T00:00:00"/>
    <s v="OL"/>
    <s v="Online Classes"/>
    <s v="Open"/>
  </r>
  <r>
    <n v="202430"/>
    <n v="42355"/>
    <s v="BLST 101"/>
    <x v="82"/>
    <s v="African-Amer: Us Hist To Ww II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raig Cook"/>
    <s v="K00419252"/>
    <s v="FS"/>
    <x v="4"/>
    <x v="137"/>
    <x v="44"/>
    <s v="ONLINE"/>
    <s v="ONLINE"/>
    <x v="0"/>
    <n v="40"/>
    <n v="30"/>
    <d v="1899-12-30T00:00:00"/>
    <s v="OL"/>
    <s v="Online Classes"/>
    <s v="Open"/>
  </r>
  <r>
    <n v="202430"/>
    <n v="42385"/>
    <s v="MATW NC003"/>
    <x v="86"/>
    <s v="Photoshop"/>
    <n v="0"/>
    <d v="2023-09-15T00:00:00"/>
    <d v="2023-10-20T00:00:00"/>
    <x v="39"/>
    <x v="0"/>
    <s v="F"/>
    <m/>
    <m/>
    <m/>
    <m/>
    <s v="F"/>
    <m/>
    <m/>
    <d v="1899-12-30T02:15:00"/>
    <d v="1899-12-30T00:49:05"/>
    <s v="9:00"/>
    <x v="25"/>
    <s v="11:15"/>
    <n v="1115"/>
    <x v="7"/>
    <s v="Diana Musacchio"/>
    <s v="K00428615"/>
    <n v="9"/>
    <x v="4"/>
    <x v="137"/>
    <x v="44"/>
    <s v="ONLINE"/>
    <s v="ONLINE"/>
    <x v="0"/>
    <n v="24"/>
    <n v="17"/>
    <d v="1900-01-02T11:27:16"/>
    <s v="OL"/>
    <s v="Synchronous Online"/>
    <s v="Open"/>
  </r>
  <r>
    <n v="202430"/>
    <n v="42385"/>
    <s v="MATW NC003"/>
    <x v="86"/>
    <s v="Photoshop"/>
    <n v="0"/>
    <d v="2023-09-15T00:00:00"/>
    <d v="2023-10-20T00:00:00"/>
    <x v="39"/>
    <x v="0"/>
    <s v="F"/>
    <m/>
    <m/>
    <m/>
    <m/>
    <s v="F"/>
    <m/>
    <m/>
    <d v="1899-12-30T01:25:00"/>
    <d v="1899-12-30T00:30:55"/>
    <s v="11:20"/>
    <x v="86"/>
    <s v="12:45"/>
    <n v="1245"/>
    <x v="7"/>
    <s v="Diana Musacchio"/>
    <s v="K00428615"/>
    <n v="9"/>
    <x v="4"/>
    <x v="137"/>
    <x v="44"/>
    <s v="ONLINE"/>
    <s v="ONLINE"/>
    <x v="0"/>
    <n v="24"/>
    <n v="17"/>
    <d v="1900-01-01T04:32:44"/>
    <s v="OL"/>
    <s v="Synchronous Online"/>
    <s v="Open"/>
  </r>
  <r>
    <n v="202430"/>
    <n v="42403"/>
    <s v="ESLN NC000"/>
    <x v="75"/>
    <s v="Introduction to ESL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8:30"/>
    <x v="2"/>
    <s v="10:50"/>
    <n v="1050"/>
    <x v="0"/>
    <s v="Susan Braden"/>
    <s v="K00223499"/>
    <n v="9"/>
    <x v="4"/>
    <x v="137"/>
    <x v="44"/>
    <s v="ONLINE"/>
    <s v="ONLINE"/>
    <x v="0"/>
    <n v="50"/>
    <n v="4"/>
    <d v="1900-01-06T03:49:16"/>
    <s v="OL"/>
    <s v="Synchronous Online"/>
    <s v="Open"/>
  </r>
  <r>
    <n v="202430"/>
    <n v="42407"/>
    <s v="ESLN NC000"/>
    <x v="75"/>
    <s v="Introduction to ESL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nn Scherz"/>
    <s v="K00155413"/>
    <n v="9"/>
    <x v="4"/>
    <x v="137"/>
    <x v="44"/>
    <s v="ONLINE"/>
    <s v="ONLINE"/>
    <x v="0"/>
    <n v="50"/>
    <n v="34"/>
    <d v="1900-02-28T20:28:45"/>
    <s v="OL"/>
    <s v="Synchronous Online"/>
    <s v="Open"/>
  </r>
  <r>
    <n v="202430"/>
    <n v="42408"/>
    <s v="ESLN NC000"/>
    <x v="75"/>
    <s v="Introduction to ESL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nn Scherz"/>
    <s v="K00155413"/>
    <n v="11"/>
    <x v="4"/>
    <x v="137"/>
    <x v="44"/>
    <s v="ONLINE"/>
    <s v="ONLINE"/>
    <x v="0"/>
    <n v="50"/>
    <n v="27"/>
    <d v="1900-02-16T07:47:32"/>
    <s v="OL"/>
    <s v="Synchronous Online"/>
    <s v="Open"/>
  </r>
  <r>
    <n v="202430"/>
    <n v="42410"/>
    <s v="ESLN NC000"/>
    <x v="75"/>
    <s v="Introduction to ESL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Susan Braden"/>
    <s v="K00223499"/>
    <n v="11"/>
    <x v="4"/>
    <x v="137"/>
    <x v="44"/>
    <s v="ONLINE"/>
    <s v="ONLINE"/>
    <x v="0"/>
    <n v="50"/>
    <n v="1"/>
    <d v="1899-12-31T18:57:19"/>
    <s v="OL"/>
    <s v="Synchronous Online"/>
    <s v="Open"/>
  </r>
  <r>
    <n v="202430"/>
    <n v="42417"/>
    <s v="ESLN NC005"/>
    <x v="27"/>
    <s v="Pron. &amp; Speaking Skls: Beg ESL"/>
    <n v="0"/>
    <d v="2023-08-28T00:00:00"/>
    <d v="2023-10-21T00:00:00"/>
    <x v="6"/>
    <x v="0"/>
    <s v="F"/>
    <m/>
    <m/>
    <m/>
    <m/>
    <s v="F"/>
    <m/>
    <m/>
    <d v="1899-12-30T02:20:00"/>
    <d v="1899-12-30T01:13:56"/>
    <s v="9:00"/>
    <x v="25"/>
    <s v="11:20"/>
    <n v="1120"/>
    <x v="0"/>
    <s v="Gabriele Stein"/>
    <s v="K00369197"/>
    <n v="9"/>
    <x v="4"/>
    <x v="137"/>
    <x v="44"/>
    <s v="ONLINE"/>
    <s v="ONLINE"/>
    <x v="0"/>
    <n v="37"/>
    <n v="10"/>
    <d v="1900-01-03T11:23:17"/>
    <s v="OL"/>
    <s v="Synchronous Online"/>
    <s v="Open"/>
  </r>
  <r>
    <n v="202430"/>
    <n v="42418"/>
    <s v="ESLN NC005"/>
    <x v="27"/>
    <s v="Pron. &amp; Speaking Skls: Beg ESL"/>
    <n v="0"/>
    <d v="2023-10-23T00:00:00"/>
    <d v="2023-12-16T00:00:00"/>
    <x v="6"/>
    <x v="0"/>
    <s v="F"/>
    <m/>
    <m/>
    <m/>
    <m/>
    <s v="F"/>
    <m/>
    <m/>
    <d v="1899-12-30T02:50:00"/>
    <d v="1899-12-30T01:29:47"/>
    <s v="9:00"/>
    <x v="25"/>
    <s v="11:50"/>
    <n v="1150"/>
    <x v="3"/>
    <s v="Gabriele Stein"/>
    <s v="K00369197"/>
    <n v="11"/>
    <x v="4"/>
    <x v="137"/>
    <x v="44"/>
    <s v="ONLINE"/>
    <s v="ONLINE"/>
    <x v="0"/>
    <n v="37"/>
    <n v="14"/>
    <d v="1900-01-06T14:33:36"/>
    <s v="OL"/>
    <s v="Synchronous Online"/>
    <s v="Open"/>
  </r>
  <r>
    <n v="202430"/>
    <n v="42419"/>
    <s v="ESLN NC005"/>
    <x v="27"/>
    <s v="Pron. &amp; Speaking Skls: Beg ESL"/>
    <n v="0"/>
    <d v="2023-08-28T00:00:00"/>
    <d v="2023-10-21T00:00:00"/>
    <x v="6"/>
    <x v="0"/>
    <s v="F"/>
    <m/>
    <m/>
    <m/>
    <m/>
    <s v="F"/>
    <m/>
    <m/>
    <d v="1899-12-30T02:20:00"/>
    <d v="1899-12-30T01:13:56"/>
    <s v="9:00"/>
    <x v="25"/>
    <s v="11:20"/>
    <n v="1120"/>
    <x v="3"/>
    <s v="Ditas Esparza"/>
    <s v="K01295523"/>
    <n v="9"/>
    <x v="4"/>
    <x v="137"/>
    <x v="44"/>
    <s v="ONLINE"/>
    <s v="ONLINE"/>
    <x v="0"/>
    <n v="37"/>
    <n v="23"/>
    <d v="1900-01-09T06:59:34"/>
    <s v="OL"/>
    <s v="Synchronous Online"/>
    <s v="Open"/>
  </r>
  <r>
    <n v="202430"/>
    <n v="42420"/>
    <s v="ESLN NC005"/>
    <x v="27"/>
    <s v="Pron. &amp; Speaking Skls: Beg ESL"/>
    <n v="0"/>
    <d v="2023-10-23T00:00:00"/>
    <d v="2023-12-16T00:00:00"/>
    <x v="6"/>
    <x v="0"/>
    <s v="F"/>
    <m/>
    <m/>
    <m/>
    <m/>
    <s v="F"/>
    <m/>
    <m/>
    <d v="1899-12-30T02:50:00"/>
    <d v="1899-12-30T01:29:47"/>
    <s v="9:00"/>
    <x v="25"/>
    <s v="11:50"/>
    <n v="1150"/>
    <x v="3"/>
    <s v="Ditas Esparza"/>
    <s v="K01295523"/>
    <n v="11"/>
    <x v="4"/>
    <x v="137"/>
    <x v="44"/>
    <s v="ONLINE"/>
    <s v="ONLINE"/>
    <x v="0"/>
    <n v="37"/>
    <n v="23"/>
    <d v="1900-01-11T11:55:11"/>
    <s v="OL"/>
    <s v="Synchronous Online"/>
    <s v="Open"/>
  </r>
  <r>
    <n v="202430"/>
    <n v="42429"/>
    <s v="ESLN NC006"/>
    <x v="27"/>
    <s v="Pronunciation &amp; Conv: Beyond"/>
    <n v="0"/>
    <d v="2023-08-28T00:00:00"/>
    <d v="2023-10-21T00:00:00"/>
    <x v="6"/>
    <x v="0"/>
    <s v="F"/>
    <m/>
    <m/>
    <m/>
    <m/>
    <s v="F"/>
    <m/>
    <m/>
    <d v="1899-12-30T03:00:00"/>
    <d v="1899-12-30T01:35:04"/>
    <s v="8:30"/>
    <x v="2"/>
    <s v="11:30"/>
    <n v="1130"/>
    <x v="0"/>
    <s v="Lisa Kroes"/>
    <s v="K00225101"/>
    <n v="9"/>
    <x v="4"/>
    <x v="137"/>
    <x v="44"/>
    <s v="ONLINE"/>
    <s v="ONLINE"/>
    <x v="0"/>
    <n v="50"/>
    <n v="24"/>
    <d v="1900-01-12T19:22:09"/>
    <s v="OL"/>
    <s v="Synchronous Online"/>
    <s v="Open"/>
  </r>
  <r>
    <n v="202430"/>
    <n v="42435"/>
    <s v="ESLN NC007"/>
    <x v="27"/>
    <s v="Pronunciation &amp; Conv: Intermed"/>
    <n v="0"/>
    <d v="2023-08-28T00:00:00"/>
    <d v="2023-10-21T00:00:00"/>
    <x v="6"/>
    <x v="0"/>
    <s v="MW"/>
    <s v="M"/>
    <m/>
    <s v="W"/>
    <m/>
    <m/>
    <m/>
    <m/>
    <d v="1899-12-30T02:30:00"/>
    <d v="1899-12-30T02:38:26"/>
    <s v="12:00"/>
    <x v="19"/>
    <s v="14:30"/>
    <n v="1430"/>
    <x v="0"/>
    <s v="Emily Mclaughlin-Montero"/>
    <s v="K00747693"/>
    <n v="9"/>
    <x v="4"/>
    <x v="137"/>
    <x v="44"/>
    <s v="ONLINE"/>
    <s v="ONLINE"/>
    <x v="0"/>
    <n v="37"/>
    <n v="21"/>
    <d v="1900-01-19T03:14:48"/>
    <s v="OL"/>
    <s v="Synchronous Online"/>
    <s v="Open"/>
  </r>
  <r>
    <n v="202430"/>
    <n v="42445"/>
    <s v="ESLN NC011"/>
    <x v="75"/>
    <s v="Cultural Hist of the U.S.: ESL"/>
    <n v="0"/>
    <d v="2023-08-28T00:00:00"/>
    <d v="2023-10-21T00:00:00"/>
    <x v="6"/>
    <x v="0"/>
    <s v="MTWR"/>
    <s v="M"/>
    <s v="T"/>
    <s v="W"/>
    <s v="R"/>
    <m/>
    <m/>
    <m/>
    <d v="1899-12-30T00:50:00"/>
    <d v="1899-12-30T01:45:38"/>
    <s v="8:00"/>
    <x v="3"/>
    <s v="8:50"/>
    <n v="850"/>
    <x v="0"/>
    <s v="Lissie Bellido"/>
    <s v="K00369198"/>
    <n v="9"/>
    <x v="4"/>
    <x v="137"/>
    <x v="44"/>
    <s v="ONLINE"/>
    <s v="ONLINE"/>
    <x v="0"/>
    <n v="50"/>
    <n v="25"/>
    <d v="1900-01-14T23:31:45"/>
    <s v="OL"/>
    <s v="Synchronous Online"/>
    <s v="Open"/>
  </r>
  <r>
    <n v="202430"/>
    <n v="42447"/>
    <s v="ESLN NC013"/>
    <x v="75"/>
    <s v="ESL Parent Involvement in K-12"/>
    <n v="0"/>
    <d v="2023-08-28T00:00:00"/>
    <d v="2023-12-16T00:00:00"/>
    <x v="0"/>
    <x v="0"/>
    <s v="F"/>
    <m/>
    <m/>
    <m/>
    <m/>
    <s v="F"/>
    <m/>
    <m/>
    <d v="1899-12-30T01:15:00"/>
    <d v="1899-12-30T01:15:58"/>
    <s v="8:30"/>
    <x v="2"/>
    <s v="9:45"/>
    <n v="945"/>
    <x v="0"/>
    <s v="Lissie Bellido"/>
    <s v="K00369198"/>
    <n v="9"/>
    <x v="4"/>
    <x v="137"/>
    <x v="44"/>
    <s v="ONLINE"/>
    <s v="ONLINE"/>
    <x v="0"/>
    <n v="50"/>
    <n v="25"/>
    <d v="1900-01-21T01:06:17"/>
    <s v="OL"/>
    <s v="Synchronous Online"/>
    <s v="Open"/>
  </r>
  <r>
    <n v="202430"/>
    <n v="42449"/>
    <s v="ESLN NC017"/>
    <x v="75"/>
    <s v="American Culture for ESL"/>
    <n v="0"/>
    <d v="2023-10-23T00:00:00"/>
    <d v="2023-12-16T00:00:00"/>
    <x v="6"/>
    <x v="0"/>
    <s v="MTWR"/>
    <s v="M"/>
    <s v="T"/>
    <s v="W"/>
    <s v="R"/>
    <m/>
    <m/>
    <m/>
    <d v="1899-12-30T00:50:00"/>
    <d v="1899-12-30T01:45:38"/>
    <s v="8:00"/>
    <x v="3"/>
    <s v="8:50"/>
    <n v="850"/>
    <x v="0"/>
    <s v="Lissie Bellido"/>
    <s v="K00369198"/>
    <n v="11"/>
    <x v="4"/>
    <x v="137"/>
    <x v="44"/>
    <s v="ONLINE"/>
    <s v="ONLINE"/>
    <x v="0"/>
    <n v="30"/>
    <n v="27"/>
    <d v="1900-01-16T06:12:41"/>
    <s v="OL"/>
    <s v="Synchronous Online"/>
    <s v="Open"/>
  </r>
  <r>
    <n v="202430"/>
    <n v="42455"/>
    <s v="ESLN NC01A"/>
    <x v="75"/>
    <s v="ESL 1 Beginning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nn Scherz"/>
    <s v="K00155413"/>
    <s v="NP"/>
    <x v="4"/>
    <x v="137"/>
    <x v="44"/>
    <s v="ONLINE"/>
    <s v="ONLINE"/>
    <x v="0"/>
    <n v="50"/>
    <n v="10"/>
    <d v="1900-01-16T21:33:10"/>
    <s v="OL"/>
    <s v="Synchronous Online"/>
    <s v="Open"/>
  </r>
  <r>
    <n v="202430"/>
    <n v="42460"/>
    <s v="ESLN NC01A"/>
    <x v="75"/>
    <s v="ESL 1 Beginning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8:30"/>
    <x v="2"/>
    <s v="10:50"/>
    <n v="1050"/>
    <x v="3"/>
    <s v="Susan Braden"/>
    <s v="K00223499"/>
    <s v="NP"/>
    <x v="4"/>
    <x v="137"/>
    <x v="44"/>
    <s v="ONLINE"/>
    <s v="ONLINE"/>
    <x v="0"/>
    <n v="50"/>
    <n v="22"/>
    <d v="1900-02-07T09:00:57"/>
    <s v="OL"/>
    <s v="Synchronous Online"/>
    <s v="Open"/>
  </r>
  <r>
    <n v="202430"/>
    <n v="42461"/>
    <s v="ESLN NC01B"/>
    <x v="75"/>
    <s v="ESL 1 - B: Beginning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0"/>
    <s v="Susan Braden"/>
    <s v="K00223499"/>
    <s v="NP"/>
    <x v="4"/>
    <x v="137"/>
    <x v="44"/>
    <s v="ONLINE"/>
    <s v="ONLINE"/>
    <x v="0"/>
    <n v="50"/>
    <n v="17"/>
    <d v="1900-01-29T10:14:22"/>
    <s v="OL"/>
    <s v="Synchronous Online"/>
    <s v="Open"/>
  </r>
  <r>
    <n v="202430"/>
    <n v="42468"/>
    <s v="ESLN NC01B"/>
    <x v="75"/>
    <s v="ESL 1 - B: Beginning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nn Scherz"/>
    <s v="K00155413"/>
    <s v="NP"/>
    <x v="4"/>
    <x v="137"/>
    <x v="44"/>
    <s v="ONLINE"/>
    <s v="ONLINE"/>
    <x v="0"/>
    <n v="50"/>
    <n v="10"/>
    <d v="1900-01-16T21:33:10"/>
    <s v="OL"/>
    <s v="Synchronous Online"/>
    <s v="Open"/>
  </r>
  <r>
    <n v="202430"/>
    <n v="42474"/>
    <s v="ESLN NC02A"/>
    <x v="75"/>
    <s v="ESL 2 - A Beginning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Lissie Bellido"/>
    <s v="K00369198"/>
    <n v="9"/>
    <x v="4"/>
    <x v="137"/>
    <x v="44"/>
    <s v="ONLINE"/>
    <s v="ONLINE"/>
    <x v="0"/>
    <n v="50"/>
    <n v="8"/>
    <d v="1900-01-13T07:38:32"/>
    <s v="OL"/>
    <s v="Synchronous Online"/>
    <s v="Open"/>
  </r>
  <r>
    <n v="202430"/>
    <n v="42476"/>
    <s v="ESLN NC02A"/>
    <x v="75"/>
    <s v="ESL 2 - A Beginning High"/>
    <n v="0"/>
    <d v="2023-08-28T00:00:00"/>
    <d v="2023-10-21T00:00:00"/>
    <x v="6"/>
    <x v="0"/>
    <s v="TWR"/>
    <m/>
    <s v="T"/>
    <s v="W"/>
    <s v="R"/>
    <m/>
    <m/>
    <m/>
    <d v="1899-12-30T03:00:00"/>
    <d v="1899-12-30T04:45:12"/>
    <s v="8:30"/>
    <x v="2"/>
    <s v="11:30"/>
    <n v="1130"/>
    <x v="3"/>
    <s v="Rebecca Simon"/>
    <s v="K00375330"/>
    <n v="9"/>
    <x v="4"/>
    <x v="137"/>
    <x v="44"/>
    <s v="ONLINE"/>
    <s v="ONLINE"/>
    <x v="0"/>
    <n v="50"/>
    <n v="15"/>
    <d v="1900-01-24T21:19:02"/>
    <s v="OL"/>
    <s v="Synchronous Online"/>
    <s v="Open"/>
  </r>
  <r>
    <n v="202430"/>
    <n v="42478"/>
    <s v="ESLN NC02A"/>
    <x v="75"/>
    <s v="ESL 2 - A Beginning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Gregory Baranoff"/>
    <s v="K00337269"/>
    <n v="9"/>
    <x v="4"/>
    <x v="137"/>
    <x v="44"/>
    <s v="ONLINE"/>
    <s v="ONLINE"/>
    <x v="0"/>
    <n v="50"/>
    <n v="22"/>
    <d v="1900-02-07T09:00:57"/>
    <s v="OL"/>
    <s v="Synchronous Online"/>
    <s v="Open"/>
  </r>
  <r>
    <n v="202430"/>
    <n v="42483"/>
    <s v="ESLN NC02B"/>
    <x v="75"/>
    <s v="ESL 2 - B Beginning High"/>
    <n v="0"/>
    <d v="2023-10-23T00:00:00"/>
    <d v="2023-12-16T00:00:00"/>
    <x v="6"/>
    <x v="0"/>
    <s v="TWR"/>
    <m/>
    <s v="T"/>
    <s v="W"/>
    <s v="R"/>
    <m/>
    <m/>
    <m/>
    <d v="1899-12-30T03:05:00"/>
    <d v="1899-12-30T04:53:07"/>
    <s v="8:30"/>
    <x v="2"/>
    <s v="11:35"/>
    <n v="1135"/>
    <x v="3"/>
    <s v="Rebecca Simon"/>
    <s v="K00375330"/>
    <n v="11"/>
    <x v="4"/>
    <x v="137"/>
    <x v="44"/>
    <s v="ONLINE"/>
    <s v="ONLINE"/>
    <x v="0"/>
    <n v="50"/>
    <n v="17"/>
    <d v="1900-01-29T03:43:10"/>
    <s v="OL"/>
    <s v="Synchronous Online"/>
    <s v="Open"/>
  </r>
  <r>
    <n v="202430"/>
    <n v="42490"/>
    <s v="ESLN NC02B"/>
    <x v="75"/>
    <s v="ESL 2 - B Beginning High"/>
    <n v="0"/>
    <d v="2023-10-23T00:00:00"/>
    <d v="2023-12-16T00:00:00"/>
    <x v="6"/>
    <x v="0"/>
    <s v="MTWR"/>
    <s v="M"/>
    <s v="T"/>
    <s v="W"/>
    <s v="R"/>
    <m/>
    <m/>
    <m/>
    <d v="1899-12-30T02:10:00"/>
    <d v="1899-12-30T04:34:38"/>
    <s v="9:00"/>
    <x v="25"/>
    <s v="11:10"/>
    <n v="1110"/>
    <x v="3"/>
    <s v="Lissie Bellido"/>
    <s v="K00369198"/>
    <s v="NP"/>
    <x v="4"/>
    <x v="137"/>
    <x v="44"/>
    <s v="ONLINE"/>
    <s v="ONLINE"/>
    <x v="0"/>
    <n v="50"/>
    <n v="8"/>
    <d v="1900-01-12T07:05:47"/>
    <s v="OL"/>
    <s v="Synchronous Online"/>
    <s v="Open"/>
  </r>
  <r>
    <n v="202430"/>
    <n v="42494"/>
    <s v="ESLN NC03A"/>
    <x v="75"/>
    <s v="ESL 3 - A Intermediate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faf Turjoman"/>
    <s v="K00495697"/>
    <n v="9"/>
    <x v="4"/>
    <x v="137"/>
    <x v="44"/>
    <s v="ONLINE"/>
    <s v="ONLINE"/>
    <x v="0"/>
    <n v="50"/>
    <n v="25"/>
    <d v="1900-02-12T17:52:54"/>
    <s v="OL"/>
    <s v="Synchronous Online"/>
    <s v="Open"/>
  </r>
  <r>
    <n v="202430"/>
    <n v="42498"/>
    <s v="ESLN NC03A"/>
    <x v="75"/>
    <s v="ESL 3 - A Intermediate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8:30"/>
    <x v="2"/>
    <s v="10:50"/>
    <n v="1050"/>
    <x v="3"/>
    <s v="Lisa Kroes"/>
    <s v="K00225101"/>
    <n v="9"/>
    <x v="4"/>
    <x v="137"/>
    <x v="44"/>
    <s v="ONLINE"/>
    <s v="ONLINE"/>
    <x v="0"/>
    <n v="50"/>
    <n v="28"/>
    <d v="1900-02-18T02:44:51"/>
    <s v="OL"/>
    <s v="Synchronous Online"/>
    <s v="Open"/>
  </r>
  <r>
    <n v="202430"/>
    <n v="42504"/>
    <s v="ESLN NC03B"/>
    <x v="75"/>
    <s v="ESL 3 - B Intermediate Low"/>
    <n v="0"/>
    <d v="2023-10-23T00:00:00"/>
    <d v="2023-12-16T00:00:00"/>
    <x v="6"/>
    <x v="0"/>
    <s v="MTWR"/>
    <s v="M"/>
    <s v="T"/>
    <s v="W"/>
    <s v="R"/>
    <m/>
    <m/>
    <m/>
    <d v="1899-12-30T02:10:00"/>
    <d v="1899-12-30T04:34:38"/>
    <s v="9:00"/>
    <x v="25"/>
    <s v="11:10"/>
    <n v="1110"/>
    <x v="3"/>
    <s v="Lissie Bellido"/>
    <s v="K00369198"/>
    <s v="NP"/>
    <x v="4"/>
    <x v="137"/>
    <x v="44"/>
    <s v="ONLINE"/>
    <s v="ONLINE"/>
    <x v="0"/>
    <n v="50"/>
    <n v="13"/>
    <d v="1900-01-20T14:31:53"/>
    <s v="OL"/>
    <s v="Synchronous Online"/>
    <s v="Open"/>
  </r>
  <r>
    <n v="202430"/>
    <n v="42505"/>
    <s v="ESLN NC03B"/>
    <x v="75"/>
    <s v="ESL 3 - B Intermediate Low"/>
    <n v="0"/>
    <d v="2023-10-23T00:00:00"/>
    <d v="2023-12-16T00:00:00"/>
    <x v="6"/>
    <x v="0"/>
    <s v="MTWR"/>
    <s v="M"/>
    <s v="T"/>
    <s v="W"/>
    <s v="R"/>
    <m/>
    <m/>
    <m/>
    <d v="1899-12-30T02:15:00"/>
    <d v="1899-12-30T04:45:12"/>
    <s v="19:00"/>
    <x v="40"/>
    <s v="21:15"/>
    <n v="2115"/>
    <x v="3"/>
    <s v="Afaf Turjoman"/>
    <s v="K00495697"/>
    <n v="11"/>
    <x v="4"/>
    <x v="137"/>
    <x v="44"/>
    <s v="ONLINE"/>
    <s v="ONLINE"/>
    <x v="0"/>
    <n v="50"/>
    <n v="28"/>
    <d v="1900-02-16T07:47:32"/>
    <s v="OL"/>
    <s v="Synchronous Online"/>
    <s v="Open"/>
  </r>
  <r>
    <n v="202430"/>
    <n v="42509"/>
    <s v="ESLN NC04A"/>
    <x v="75"/>
    <s v="ESL 4-A Intermediate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Kristle Domondon"/>
    <s v="K01327842"/>
    <n v="9"/>
    <x v="4"/>
    <x v="137"/>
    <x v="44"/>
    <s v="ONLINE"/>
    <s v="ONLINE"/>
    <x v="0"/>
    <n v="50"/>
    <n v="20"/>
    <d v="1900-02-03T19:06:19"/>
    <s v="OL"/>
    <s v="Synchronous Online"/>
    <s v="Open"/>
  </r>
  <r>
    <n v="202430"/>
    <n v="42520"/>
    <s v="GLST 101"/>
    <x v="81"/>
    <s v="Introduction to Global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Haupt"/>
    <s v="K00387737"/>
    <s v="FS"/>
    <x v="0"/>
    <x v="137"/>
    <x v="44"/>
    <s v="ONLINE"/>
    <s v="ONLINE"/>
    <x v="0"/>
    <n v="40"/>
    <n v="22"/>
    <d v="1899-12-30T00:00:00"/>
    <s v="CW"/>
    <s v="Hybrid"/>
    <s v="Open"/>
  </r>
  <r>
    <n v="202430"/>
    <n v="42521"/>
    <s v="ENG 111"/>
    <x v="11"/>
    <s v="Critical Think/Comp Litera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obert Metzger"/>
    <s v="K00659764"/>
    <s v="AD"/>
    <x v="4"/>
    <x v="137"/>
    <x v="44"/>
    <s v="ONLINE"/>
    <s v="ONLINE"/>
    <x v="0"/>
    <n v="36"/>
    <n v="28"/>
    <d v="1899-12-30T00:00:00"/>
    <s v="OL"/>
    <s v="Online Classes"/>
    <s v="Open"/>
  </r>
  <r>
    <n v="202430"/>
    <n v="42526"/>
    <s v="ESLN NC04B"/>
    <x v="75"/>
    <s v="ESL 4-B Intermediate High"/>
    <n v="0"/>
    <d v="2023-10-23T00:00:00"/>
    <d v="2023-12-16T00:00:00"/>
    <x v="6"/>
    <x v="0"/>
    <s v="MTWR"/>
    <s v="M"/>
    <s v="T"/>
    <s v="W"/>
    <s v="R"/>
    <m/>
    <m/>
    <m/>
    <d v="1899-12-30T02:15:00"/>
    <d v="1899-12-30T04:45:12"/>
    <s v="19:00"/>
    <x v="40"/>
    <s v="21:15"/>
    <n v="2115"/>
    <x v="3"/>
    <s v="Kristle Domondon"/>
    <s v="K01327842"/>
    <n v="11"/>
    <x v="4"/>
    <x v="137"/>
    <x v="44"/>
    <s v="ONLINE"/>
    <s v="ONLINE"/>
    <x v="0"/>
    <n v="50"/>
    <n v="18"/>
    <d v="1900-01-30T01:34:51"/>
    <s v="OL"/>
    <s v="Synchronous Online"/>
    <s v="Open"/>
  </r>
  <r>
    <n v="202430"/>
    <n v="42531"/>
    <s v="MATH 138"/>
    <x v="18"/>
    <s v="Precal - College Alg/Tri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 Panza"/>
    <s v="K00696828"/>
    <s v="FS"/>
    <x v="0"/>
    <x v="137"/>
    <x v="44"/>
    <s v="ONLINE"/>
    <s v="ONLINE"/>
    <x v="0"/>
    <n v="33"/>
    <n v="17"/>
    <d v="1899-12-30T00:00:00"/>
    <s v="CW"/>
    <s v="Hybrid"/>
    <s v="Open"/>
  </r>
  <r>
    <n v="202430"/>
    <n v="42541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Anita Cruse"/>
    <s v="K00101232"/>
    <s v="NP"/>
    <x v="1"/>
    <x v="137"/>
    <x v="44"/>
    <s v="ONLINE"/>
    <s v="ONLINE"/>
    <x v="0"/>
    <n v="35"/>
    <n v="25"/>
    <d v="1899-12-30T00:00:00"/>
    <n v="20"/>
    <s v="Session Status Unknown"/>
    <s v="Open"/>
  </r>
  <r>
    <n v="202430"/>
    <n v="42544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Pending Staff"/>
    <s v="K00125140"/>
    <s v="NP"/>
    <x v="1"/>
    <x v="137"/>
    <x v="44"/>
    <s v="ONLINE"/>
    <s v="ONLINE"/>
    <x v="0"/>
    <n v="0"/>
    <n v="0"/>
    <d v="1899-12-30T00:00:00"/>
    <n v="20"/>
    <s v="Session Status Unknown"/>
    <s v="Closed"/>
  </r>
  <r>
    <n v="202430"/>
    <n v="42546"/>
    <s v="WEXP 290"/>
    <x v="124"/>
    <s v="General Work Experience"/>
    <n v="1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2"/>
    <s v="Camila Acosta"/>
    <s v="K00318250"/>
    <s v="NP"/>
    <x v="1"/>
    <x v="137"/>
    <x v="44"/>
    <s v="ONLINE"/>
    <s v="ONLINE"/>
    <x v="0"/>
    <n v="25"/>
    <n v="24"/>
    <d v="1899-12-30T00:00:00"/>
    <n v="20"/>
    <s v="Session Status Unknown"/>
    <s v="Open"/>
  </r>
  <r>
    <n v="202430"/>
    <n v="42547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Anita Cruse"/>
    <s v="K00101232"/>
    <s v="NP"/>
    <x v="1"/>
    <x v="137"/>
    <x v="44"/>
    <s v="ONLINE"/>
    <s v="ONLINE"/>
    <x v="0"/>
    <n v="35"/>
    <n v="23"/>
    <d v="1899-12-30T00:00:00"/>
    <n v="20"/>
    <s v="Session Status Unknown"/>
    <s v="Open"/>
  </r>
  <r>
    <n v="202430"/>
    <n v="42548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Holly Eubank"/>
    <s v="K00234761"/>
    <s v="NP"/>
    <x v="1"/>
    <x v="137"/>
    <x v="44"/>
    <s v="ONLINE"/>
    <s v="ONLINE"/>
    <x v="0"/>
    <n v="30"/>
    <n v="28"/>
    <d v="1899-12-30T00:00:00"/>
    <n v="20"/>
    <s v="Session Status Unknown"/>
    <s v="Open"/>
  </r>
  <r>
    <n v="202430"/>
    <n v="42549"/>
    <s v="WEXP 290"/>
    <x v="124"/>
    <s v="General Work Experience"/>
    <n v="1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2"/>
    <s v="Mary Willer"/>
    <s v="K00276128"/>
    <s v="NP"/>
    <x v="1"/>
    <x v="137"/>
    <x v="44"/>
    <s v="ONLINE"/>
    <s v="ONLINE"/>
    <x v="0"/>
    <n v="36"/>
    <n v="32"/>
    <d v="1899-12-30T00:00:00"/>
    <n v="20"/>
    <s v="Session Status Unknown"/>
    <s v="Open"/>
  </r>
  <r>
    <n v="202430"/>
    <n v="42552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Jamie Sublett"/>
    <s v="K00392594"/>
    <s v="NP"/>
    <x v="4"/>
    <x v="137"/>
    <x v="44"/>
    <s v="ONLINE"/>
    <s v="ONLINE"/>
    <x v="0"/>
    <n v="40"/>
    <n v="32"/>
    <d v="1899-12-30T00:00:00"/>
    <n v="20"/>
    <s v="Session Status Unknown"/>
    <s v="Open"/>
  </r>
  <r>
    <n v="202430"/>
    <n v="42553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Anita Cruse"/>
    <s v="K00101232"/>
    <s v="NP"/>
    <x v="1"/>
    <x v="137"/>
    <x v="44"/>
    <s v="ONLINE"/>
    <s v="ONLINE"/>
    <x v="0"/>
    <n v="30"/>
    <n v="26"/>
    <d v="1899-12-30T00:00:00"/>
    <n v="20"/>
    <s v="Session Status Unknown"/>
    <s v="Open"/>
  </r>
  <r>
    <n v="202430"/>
    <n v="42555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Holly Eubank"/>
    <s v="K00234761"/>
    <s v="NP"/>
    <x v="1"/>
    <x v="137"/>
    <x v="44"/>
    <s v="ONLINE"/>
    <s v="ONLINE"/>
    <x v="0"/>
    <n v="18"/>
    <n v="19"/>
    <d v="1899-12-30T00:00:00"/>
    <n v="20"/>
    <s v="Session Status Unknown"/>
    <s v="Closed"/>
  </r>
  <r>
    <n v="202430"/>
    <n v="42556"/>
    <s v="WEXP 290"/>
    <x v="124"/>
    <s v="General Work Experience"/>
    <n v="1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2"/>
    <s v="Pending Staff"/>
    <s v="K00125140"/>
    <s v="NP"/>
    <x v="1"/>
    <x v="137"/>
    <x v="44"/>
    <s v="ONLINE"/>
    <s v="ONLINE"/>
    <x v="0"/>
    <n v="0"/>
    <n v="0"/>
    <d v="1899-12-30T00:00:00"/>
    <n v="20"/>
    <s v="Session Status Unknown"/>
    <s v="Closed"/>
  </r>
  <r>
    <n v="202430"/>
    <n v="42557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Pending Staff"/>
    <s v="K00125140"/>
    <s v="NP"/>
    <x v="1"/>
    <x v="137"/>
    <x v="44"/>
    <s v="ONLINE"/>
    <s v="ONLINE"/>
    <x v="0"/>
    <n v="0"/>
    <n v="0"/>
    <d v="1899-12-30T00:00:00"/>
    <n v="20"/>
    <s v="Session Status Unknown"/>
    <s v="Closed"/>
  </r>
  <r>
    <n v="202430"/>
    <n v="42558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Ana Garcia"/>
    <s v="K00713346"/>
    <s v="NP"/>
    <x v="1"/>
    <x v="137"/>
    <x v="44"/>
    <s v="ONLINE"/>
    <s v="ONLINE"/>
    <x v="0"/>
    <n v="28"/>
    <n v="23"/>
    <d v="1899-12-30T00:00:00"/>
    <n v="20"/>
    <s v="Session Status Unknown"/>
    <s v="Open"/>
  </r>
  <r>
    <n v="202430"/>
    <n v="42559"/>
    <s v="WEXP 290"/>
    <x v="124"/>
    <s v="General Work Experience"/>
    <n v="1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2"/>
    <s v="Anita Cruse"/>
    <s v="K00101232"/>
    <s v="NP"/>
    <x v="1"/>
    <x v="137"/>
    <x v="44"/>
    <s v="ONLINE"/>
    <s v="ONLINE"/>
    <x v="0"/>
    <n v="35"/>
    <n v="33"/>
    <d v="1899-12-30T00:00:00"/>
    <n v="20"/>
    <s v="Session Status Unknown"/>
    <s v="Open"/>
  </r>
  <r>
    <n v="202430"/>
    <n v="42565"/>
    <s v="ESLN NC007"/>
    <x v="27"/>
    <s v="Pronunciation &amp; Conv: Intermed"/>
    <n v="0"/>
    <d v="2023-10-23T00:00:00"/>
    <d v="2023-12-16T00:00:00"/>
    <x v="6"/>
    <x v="0"/>
    <s v="MW"/>
    <s v="M"/>
    <m/>
    <s v="W"/>
    <m/>
    <m/>
    <m/>
    <m/>
    <d v="1899-12-30T02:30:00"/>
    <d v="1899-12-30T02:38:26"/>
    <s v="12:00"/>
    <x v="19"/>
    <s v="14:30"/>
    <n v="1430"/>
    <x v="3"/>
    <s v="Emily Mclaughlin-Montero"/>
    <s v="K00747693"/>
    <n v="11"/>
    <x v="4"/>
    <x v="137"/>
    <x v="44"/>
    <s v="ONLINE"/>
    <s v="ONLINE"/>
    <x v="0"/>
    <n v="37"/>
    <n v="16"/>
    <d v="1900-01-14T08:11:17"/>
    <s v="OL"/>
    <s v="Synchronous Online"/>
    <s v="Open"/>
  </r>
  <r>
    <n v="202430"/>
    <n v="42574"/>
    <s v="MATH 114"/>
    <x v="18"/>
    <s v="Math for Liberal Arts Maj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Georgakis"/>
    <s v="K00100154"/>
    <s v="FS"/>
    <x v="0"/>
    <x v="137"/>
    <x v="44"/>
    <s v="ONLINE"/>
    <s v="ONLINE"/>
    <x v="0"/>
    <n v="33"/>
    <n v="27"/>
    <d v="1899-12-30T00:00:00"/>
    <s v="CW"/>
    <s v="Hybrid"/>
    <s v="Open"/>
  </r>
  <r>
    <n v="202430"/>
    <n v="42576"/>
    <s v="MATH 114"/>
    <x v="18"/>
    <s v="Math for Liberal Arts Maj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Georgakis"/>
    <s v="K00100154"/>
    <s v="FS"/>
    <x v="0"/>
    <x v="137"/>
    <x v="44"/>
    <s v="ONLINE"/>
    <s v="ONLINE"/>
    <x v="0"/>
    <n v="33"/>
    <n v="26"/>
    <d v="1899-12-30T00:00:00"/>
    <s v="CW"/>
    <s v="Hybrid"/>
    <s v="Open"/>
  </r>
  <r>
    <n v="202430"/>
    <n v="42590"/>
    <s v="ECON 101"/>
    <x v="84"/>
    <s v="Microeconomics"/>
    <n v="3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ka Martinez"/>
    <s v="K01326444"/>
    <s v="AD"/>
    <x v="4"/>
    <x v="137"/>
    <x v="44"/>
    <s v="ONLINE"/>
    <s v="ONLINE"/>
    <x v="0"/>
    <n v="50"/>
    <n v="44"/>
    <d v="1899-12-30T00:00:00"/>
    <s v="OL"/>
    <s v="Online Classes"/>
    <s v="Open"/>
  </r>
  <r>
    <n v="202430"/>
    <n v="42598"/>
    <s v="SOC 109"/>
    <x v="24"/>
    <s v="Social Problem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erri Anderson"/>
    <s v="K01471319"/>
    <s v="AD"/>
    <x v="4"/>
    <x v="137"/>
    <x v="44"/>
    <s v="ONLINE"/>
    <s v="ONLINE"/>
    <x v="0"/>
    <n v="40"/>
    <n v="30"/>
    <d v="1899-12-30T00:00:00"/>
    <s v="OL"/>
    <s v="Online Classes"/>
    <s v="Open"/>
  </r>
  <r>
    <n v="202430"/>
    <n v="42652"/>
    <s v="ESL 135"/>
    <x v="75"/>
    <s v="High-Advanced Reading/Writing"/>
    <n v="6"/>
    <d v="2023-08-28T00:00:00"/>
    <d v="2023-12-16T00:00:00"/>
    <x v="0"/>
    <x v="0"/>
    <s v="R"/>
    <m/>
    <m/>
    <m/>
    <s v="R"/>
    <m/>
    <m/>
    <m/>
    <d v="1899-12-30T03:05:00"/>
    <d v="1899-12-30T03:07:24"/>
    <s v="18:00"/>
    <x v="9"/>
    <s v="21:05"/>
    <n v="2105"/>
    <x v="7"/>
    <s v="Susan Naughton"/>
    <s v="K00101011"/>
    <s v="AD"/>
    <x v="0"/>
    <x v="137"/>
    <x v="44"/>
    <s v="ONLINE"/>
    <s v="ONLINE"/>
    <x v="0"/>
    <n v="25"/>
    <n v="21"/>
    <d v="1900-02-13T16:18:19"/>
    <s v="OL"/>
    <s v="Synchronous Online"/>
    <s v="Open"/>
  </r>
  <r>
    <n v="202430"/>
    <n v="42654"/>
    <s v="EH 109"/>
    <x v="3"/>
    <s v="Permaculture Design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onella"/>
    <s v="K00344966"/>
    <s v="FS"/>
    <x v="0"/>
    <x v="137"/>
    <x v="44"/>
    <s v="ONLINE"/>
    <s v="ONLINE"/>
    <x v="0"/>
    <n v="24"/>
    <n v="22"/>
    <d v="1899-12-30T00:00:00"/>
    <s v="CW"/>
    <s v="Hybrid"/>
    <s v="Open"/>
  </r>
  <r>
    <n v="202430"/>
    <n v="42655"/>
    <s v="PSY 170"/>
    <x v="5"/>
    <s v="Abnorm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rthur Olguin"/>
    <s v="K00100846"/>
    <s v="FS"/>
    <x v="4"/>
    <x v="137"/>
    <x v="44"/>
    <s v="ONLINE"/>
    <s v="ONLINE"/>
    <x v="0"/>
    <n v="40"/>
    <n v="18"/>
    <d v="1899-12-30T00:00:00"/>
    <s v="OL"/>
    <s v="Online Classes"/>
    <s v="Open"/>
  </r>
  <r>
    <n v="202430"/>
    <n v="42656"/>
    <s v="ANTH 101"/>
    <x v="22"/>
    <s v="Physical Anthrop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hyllisa Eisentraut"/>
    <s v="K00100726"/>
    <s v="FS"/>
    <x v="4"/>
    <x v="137"/>
    <x v="44"/>
    <s v="ONLINE"/>
    <s v="ONLINE"/>
    <x v="0"/>
    <n v="40"/>
    <n v="38"/>
    <d v="1899-12-30T00:00:00"/>
    <s v="OL"/>
    <s v="Online Classes"/>
    <s v="Open"/>
  </r>
  <r>
    <n v="202430"/>
    <n v="42657"/>
    <s v="ANTH 103"/>
    <x v="22"/>
    <s v="Intro To Cultural Anthrop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ara Carter"/>
    <s v="K00735602"/>
    <s v="FS"/>
    <x v="4"/>
    <x v="137"/>
    <x v="44"/>
    <s v="ONLINE"/>
    <s v="ONLINE"/>
    <x v="0"/>
    <n v="40"/>
    <n v="38"/>
    <d v="1899-12-30T00:00:00"/>
    <s v="OL"/>
    <s v="Online Classes"/>
    <s v="Open"/>
  </r>
  <r>
    <n v="202430"/>
    <n v="42660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DO"/>
    <x v="4"/>
    <x v="137"/>
    <x v="44"/>
    <s v="ONLINE"/>
    <s v="ONLINE"/>
    <x v="0"/>
    <n v="35"/>
    <n v="32"/>
    <d v="1899-12-30T00:00:00"/>
    <s v="OL"/>
    <s v="Online Classes"/>
    <s v="Open"/>
  </r>
  <r>
    <n v="202430"/>
    <n v="42660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FS"/>
    <x v="4"/>
    <x v="137"/>
    <x v="44"/>
    <s v="ONLINE"/>
    <s v="ONLINE"/>
    <x v="0"/>
    <n v="35"/>
    <n v="32"/>
    <d v="1899-12-30T00:00:00"/>
    <s v="OL"/>
    <s v="Online Classes"/>
    <s v="Open"/>
  </r>
  <r>
    <n v="202430"/>
    <n v="42661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DO"/>
    <x v="4"/>
    <x v="137"/>
    <x v="44"/>
    <s v="ONLINE"/>
    <s v="ONLINE"/>
    <x v="0"/>
    <n v="35"/>
    <n v="34"/>
    <d v="1899-12-30T00:00:00"/>
    <s v="OL"/>
    <s v="Online Classes"/>
    <s v="Open"/>
  </r>
  <r>
    <n v="202430"/>
    <n v="42661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FS"/>
    <x v="4"/>
    <x v="137"/>
    <x v="44"/>
    <s v="ONLINE"/>
    <s v="ONLINE"/>
    <x v="0"/>
    <n v="35"/>
    <n v="34"/>
    <d v="1899-12-30T00:00:00"/>
    <s v="OL"/>
    <s v="Online Classes"/>
    <s v="Open"/>
  </r>
  <r>
    <n v="202430"/>
    <n v="42662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DO"/>
    <x v="0"/>
    <x v="137"/>
    <x v="44"/>
    <s v="ONLINE"/>
    <s v="ONLINE"/>
    <x v="0"/>
    <n v="35"/>
    <n v="34"/>
    <d v="1899-12-30T00:00:00"/>
    <s v="CW"/>
    <s v="Hybrid"/>
    <s v="Open"/>
  </r>
  <r>
    <n v="202430"/>
    <n v="42663"/>
    <s v="FS 101"/>
    <x v="23"/>
    <s v="Introduction to Film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FS"/>
    <x v="0"/>
    <x v="137"/>
    <x v="44"/>
    <s v="ONLINE"/>
    <s v="ONLINE"/>
    <x v="0"/>
    <n v="35"/>
    <n v="37"/>
    <d v="1899-12-30T00:00:00"/>
    <s v="CW"/>
    <s v="Hybrid"/>
    <s v="Closed"/>
  </r>
  <r>
    <n v="202430"/>
    <n v="42665"/>
    <s v="POLS 101"/>
    <x v="81"/>
    <s v="American Government &amp; Polit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Haupt"/>
    <s v="K00387737"/>
    <s v="FS"/>
    <x v="4"/>
    <x v="137"/>
    <x v="44"/>
    <s v="ONLINE"/>
    <s v="ONLINE"/>
    <x v="0"/>
    <n v="40"/>
    <n v="33"/>
    <d v="1899-12-30T00:00:00"/>
    <s v="OL"/>
    <s v="Online Classes"/>
    <s v="Open"/>
  </r>
  <r>
    <n v="202430"/>
    <n v="42666"/>
    <s v="POLS 101"/>
    <x v="81"/>
    <s v="American Government &amp; Polit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Haupt"/>
    <s v="K00387737"/>
    <s v="FS"/>
    <x v="4"/>
    <x v="137"/>
    <x v="44"/>
    <s v="ONLINE"/>
    <s v="ONLINE"/>
    <x v="0"/>
    <n v="40"/>
    <n v="30"/>
    <d v="1899-12-30T00:00:00"/>
    <s v="OL"/>
    <s v="Online Classes"/>
    <s v="Open"/>
  </r>
  <r>
    <n v="202430"/>
    <n v="42676"/>
    <s v="PE 148A"/>
    <x v="0"/>
    <s v="Beg Walk/Jogging for Fitness"/>
    <n v="1.5"/>
    <d v="2023-09-06T00:00:00"/>
    <d v="2023-12-16T00:00:00"/>
    <x v="42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y O'Connor"/>
    <s v="K00100786"/>
    <s v="FS"/>
    <x v="4"/>
    <x v="137"/>
    <x v="44"/>
    <s v="ONLINE"/>
    <s v="ONLINE"/>
    <x v="0"/>
    <n v="20"/>
    <n v="17"/>
    <d v="1899-12-30T00:00:00"/>
    <s v="OL"/>
    <s v="Online Classes"/>
    <s v="Open"/>
  </r>
  <r>
    <n v="202430"/>
    <n v="42676"/>
    <s v="PE 148A"/>
    <x v="0"/>
    <s v="Beg Walk/Jogging for Fitness"/>
    <n v="1.5"/>
    <d v="2023-09-06T00:00:00"/>
    <d v="2023-12-16T00:00:00"/>
    <x v="42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y O'Connor"/>
    <s v="K00100786"/>
    <s v="FS"/>
    <x v="4"/>
    <x v="137"/>
    <x v="44"/>
    <s v="ONLINE"/>
    <s v="ONLINE"/>
    <x v="0"/>
    <n v="20"/>
    <n v="17"/>
    <d v="1899-12-30T00:00:00"/>
    <s v="OL"/>
    <s v="Online Classes"/>
    <s v="Open"/>
  </r>
  <r>
    <n v="202430"/>
    <n v="42677"/>
    <s v="PE 148B"/>
    <x v="0"/>
    <s v="Int Walk/Jogging for Fitness"/>
    <n v="1.5"/>
    <d v="2023-09-06T00:00:00"/>
    <d v="2023-12-16T00:00:00"/>
    <x v="42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y O'Connor"/>
    <s v="K00100786"/>
    <s v="NP"/>
    <x v="4"/>
    <x v="137"/>
    <x v="44"/>
    <s v="ONLINE"/>
    <s v="ONLINE"/>
    <x v="0"/>
    <n v="20"/>
    <n v="19"/>
    <d v="1899-12-30T00:00:00"/>
    <s v="OL"/>
    <s v="Online Classes"/>
    <s v="Open"/>
  </r>
  <r>
    <n v="202430"/>
    <n v="42677"/>
    <s v="PE 148B"/>
    <x v="0"/>
    <s v="Int Walk/Jogging for Fitness"/>
    <n v="1.5"/>
    <d v="2023-09-06T00:00:00"/>
    <d v="2023-12-16T00:00:00"/>
    <x v="42"/>
    <x v="0"/>
    <s v=""/>
    <m/>
    <m/>
    <m/>
    <m/>
    <m/>
    <m/>
    <m/>
    <d v="1899-12-30T00:00:00"/>
    <d v="1899-12-30T00:00:00"/>
    <d v="1899-12-30T00:00:00"/>
    <x v="0"/>
    <d v="1899-12-30T00:00:00"/>
    <m/>
    <x v="4"/>
    <s v="Kathy O'Connor"/>
    <s v="K00100786"/>
    <s v="NP"/>
    <x v="4"/>
    <x v="137"/>
    <x v="44"/>
    <s v="ONLINE"/>
    <s v="ONLINE"/>
    <x v="0"/>
    <n v="20"/>
    <n v="19"/>
    <d v="1899-12-30T00:00:00"/>
    <s v="OL"/>
    <s v="Online Classes"/>
    <s v="Open"/>
  </r>
  <r>
    <n v="202430"/>
    <n v="42678"/>
    <s v="ESLN NC02B"/>
    <x v="75"/>
    <s v="ESL 2 - B Beginning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Gregory Baranoff"/>
    <s v="K00337269"/>
    <n v="11"/>
    <x v="4"/>
    <x v="137"/>
    <x v="44"/>
    <s v="ONLINE"/>
    <s v="ONLINE"/>
    <x v="0"/>
    <n v="50"/>
    <n v="19"/>
    <d v="1900-02-02T00:09:00"/>
    <s v="OL"/>
    <s v="Synchronous Online"/>
    <s v="Open"/>
  </r>
  <r>
    <n v="202430"/>
    <n v="42679"/>
    <s v="CREO NC335"/>
    <x v="113"/>
    <s v="Poetry, Prose and Plays: FOA"/>
    <n v="0"/>
    <d v="2023-08-28T00:00:00"/>
    <d v="2023-10-21T00:00:00"/>
    <x v="6"/>
    <x v="0"/>
    <s v="W"/>
    <m/>
    <m/>
    <s v="W"/>
    <m/>
    <m/>
    <m/>
    <m/>
    <d v="1899-12-30T02:00:00"/>
    <d v="1899-12-30T01:03:23"/>
    <s v="10:00"/>
    <x v="26"/>
    <s v="12:00"/>
    <n v="1200"/>
    <x v="3"/>
    <s v="David Richo"/>
    <s v="K00368979"/>
    <n v="9"/>
    <x v="4"/>
    <x v="137"/>
    <x v="44"/>
    <s v="ONLINE"/>
    <s v="ONLINE"/>
    <x v="0"/>
    <n v="40"/>
    <n v="18"/>
    <d v="1900-01-05T21:41:05"/>
    <s v="OL"/>
    <s v="Synchronous Online"/>
    <s v="Open"/>
  </r>
  <r>
    <n v="202430"/>
    <n v="42680"/>
    <s v="CREO NC335"/>
    <x v="113"/>
    <s v="Poetry, Prose and Plays: FOA"/>
    <n v="0"/>
    <d v="2023-10-23T00:00:00"/>
    <d v="2023-12-16T00:00:00"/>
    <x v="6"/>
    <x v="0"/>
    <s v="W"/>
    <m/>
    <m/>
    <s v="W"/>
    <m/>
    <m/>
    <m/>
    <m/>
    <d v="1899-12-30T02:00:00"/>
    <d v="1899-12-30T01:03:23"/>
    <s v="10:00"/>
    <x v="26"/>
    <s v="12:00"/>
    <n v="1200"/>
    <x v="3"/>
    <s v="David Richo"/>
    <s v="K00368979"/>
    <n v="11"/>
    <x v="4"/>
    <x v="137"/>
    <x v="44"/>
    <s v="ONLINE"/>
    <s v="ONLINE"/>
    <x v="0"/>
    <n v="40"/>
    <n v="18"/>
    <d v="1900-01-05T21:41:05"/>
    <s v="OL"/>
    <s v="Synchronous Online"/>
    <s v="Open"/>
  </r>
  <r>
    <n v="202430"/>
    <n v="42686"/>
    <s v="ART 120"/>
    <x v="63"/>
    <s v="Fundamentals of Draw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Washburn"/>
    <s v="K00440457"/>
    <s v="DO"/>
    <x v="0"/>
    <x v="137"/>
    <x v="44"/>
    <s v="ONLINE"/>
    <s v="ONLINE"/>
    <x v="0"/>
    <n v="24"/>
    <n v="23"/>
    <d v="1899-12-30T00:00:00"/>
    <s v="CW"/>
    <s v="Hybrid"/>
    <s v="Open"/>
  </r>
  <r>
    <n v="202430"/>
    <n v="42689"/>
    <s v="ART 140"/>
    <x v="63"/>
    <s v="Studio Art Foundations (2-D)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Dotson"/>
    <s v="K00344963"/>
    <s v="FS"/>
    <x v="4"/>
    <x v="137"/>
    <x v="44"/>
    <s v="ONLINE"/>
    <s v="ONLINE"/>
    <x v="0"/>
    <n v="24"/>
    <n v="14"/>
    <d v="1899-12-30T00:00:00"/>
    <s v="OL"/>
    <s v="Online Classes"/>
    <s v="Open"/>
  </r>
  <r>
    <n v="202430"/>
    <n v="42689"/>
    <s v="ART 140"/>
    <x v="63"/>
    <s v="Studio Art Foundations (2-D)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Dotson"/>
    <s v="K00344963"/>
    <s v="FS"/>
    <x v="4"/>
    <x v="137"/>
    <x v="44"/>
    <s v="ONLINE"/>
    <s v="ONLINE"/>
    <x v="0"/>
    <n v="24"/>
    <n v="14"/>
    <d v="1899-12-30T00:00:00"/>
    <s v="OL"/>
    <s v="Online Classes"/>
    <s v="Open"/>
  </r>
  <r>
    <n v="202430"/>
    <n v="42806"/>
    <s v="PE 203"/>
    <x v="1"/>
    <s v="Intro. to Sports Management"/>
    <n v="3"/>
    <d v="2023-09-18T00:00:00"/>
    <d v="2023-12-16T00:00:00"/>
    <x v="2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ff Walker"/>
    <s v="K00443834"/>
    <s v="FS"/>
    <x v="4"/>
    <x v="137"/>
    <x v="44"/>
    <s v="ONLINE"/>
    <s v="ONLINE"/>
    <x v="0"/>
    <n v="35"/>
    <n v="17"/>
    <d v="1899-12-30T00:00:00"/>
    <s v="OL"/>
    <s v="Online Classes"/>
    <s v="Open"/>
  </r>
  <r>
    <n v="202430"/>
    <n v="42807"/>
    <s v="PE 218"/>
    <x v="1"/>
    <s v="Intro To Coaching/Teach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raig Moropoulos"/>
    <s v="K00100871"/>
    <s v="FS"/>
    <x v="4"/>
    <x v="137"/>
    <x v="44"/>
    <s v="ONLINE"/>
    <s v="ONLINE"/>
    <x v="0"/>
    <n v="35"/>
    <n v="24"/>
    <d v="1899-12-30T00:00:00"/>
    <s v="OL"/>
    <s v="Online Classes"/>
    <s v="Open"/>
  </r>
  <r>
    <n v="202430"/>
    <n v="42817"/>
    <s v="FIN 100"/>
    <x v="14"/>
    <s v="Personal Financ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FS"/>
    <x v="4"/>
    <x v="137"/>
    <x v="44"/>
    <s v="ONLINE"/>
    <s v="ONLINE"/>
    <x v="0"/>
    <n v="35"/>
    <n v="27"/>
    <d v="1899-12-30T00:00:00"/>
    <s v="OL"/>
    <s v="Online Classes"/>
    <s v="Open"/>
  </r>
  <r>
    <n v="202430"/>
    <n v="42825"/>
    <s v="COMW NC001"/>
    <x v="94"/>
    <s v="Building an Equity Mindset"/>
    <n v="0"/>
    <d v="2023-09-18T00:00:00"/>
    <d v="2023-10-28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n v="9"/>
    <x v="4"/>
    <x v="137"/>
    <x v="44"/>
    <s v="ONLINE"/>
    <s v="ONLINE"/>
    <x v="0"/>
    <n v="25"/>
    <n v="14"/>
    <d v="1899-12-30T00:00:00"/>
    <s v="OL"/>
    <s v="Online Classes"/>
    <s v="Open"/>
  </r>
  <r>
    <n v="202430"/>
    <n v="42827"/>
    <s v="COMW NC002"/>
    <x v="94"/>
    <s v="Applying an Equity Mindset"/>
    <n v="0"/>
    <d v="2023-10-30T00:00:00"/>
    <d v="2023-12-09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rie Hutchinson"/>
    <s v="K00100917"/>
    <n v="11"/>
    <x v="4"/>
    <x v="137"/>
    <x v="44"/>
    <s v="ONLINE"/>
    <s v="ONLINE"/>
    <x v="0"/>
    <n v="25"/>
    <n v="13"/>
    <d v="1899-12-30T00:00:00"/>
    <s v="OL"/>
    <s v="Online Classes"/>
    <s v="Open"/>
  </r>
  <r>
    <n v="202430"/>
    <n v="42832"/>
    <s v="COMM 131"/>
    <x v="10"/>
    <s v="Fund Of Public Spe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onzo Eldridge"/>
    <s v="K01461413"/>
    <s v="AD"/>
    <x v="4"/>
    <x v="137"/>
    <x v="44"/>
    <s v="ONLINE"/>
    <s v="ONLINE"/>
    <x v="0"/>
    <n v="30"/>
    <n v="15"/>
    <d v="1899-12-30T00:00:00"/>
    <s v="OL"/>
    <s v="Online Classes"/>
    <s v="Open"/>
  </r>
  <r>
    <n v="202430"/>
    <n v="42835"/>
    <s v="ASL 101"/>
    <x v="102"/>
    <s v="Beginning ASL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ine Firkins"/>
    <s v="K00480254"/>
    <s v="AD"/>
    <x v="4"/>
    <x v="137"/>
    <x v="44"/>
    <s v="ONLINE"/>
    <s v="ONLINE"/>
    <x v="0"/>
    <n v="30"/>
    <n v="28"/>
    <d v="1899-12-30T00:00:00"/>
    <s v="OL"/>
    <s v="Online Classes"/>
    <s v="Open"/>
  </r>
  <r>
    <n v="202430"/>
    <n v="42843"/>
    <s v="ART 120"/>
    <x v="63"/>
    <s v="Fundamentals of Draw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Washburn"/>
    <s v="K00440457"/>
    <s v="FS"/>
    <x v="0"/>
    <x v="137"/>
    <x v="44"/>
    <s v="ONLINE"/>
    <s v="ONLINE"/>
    <x v="0"/>
    <n v="24"/>
    <n v="18"/>
    <d v="1899-12-30T00:00:00"/>
    <s v="CW"/>
    <s v="Hybrid"/>
    <s v="Open"/>
  </r>
  <r>
    <n v="202430"/>
    <n v="42844"/>
    <s v="PD 100"/>
    <x v="40"/>
    <s v="College Success"/>
    <n v="3"/>
    <d v="2023-10-10T00:00:00"/>
    <d v="2023-12-16T00:00:00"/>
    <x v="13"/>
    <x v="0"/>
    <s v=""/>
    <m/>
    <m/>
    <m/>
    <m/>
    <m/>
    <m/>
    <m/>
    <d v="1899-12-30T00:00:00"/>
    <d v="1899-12-30T00:00:00"/>
    <d v="1899-12-30T00:00:00"/>
    <x v="0"/>
    <d v="1899-12-30T00:00:00"/>
    <m/>
    <x v="4"/>
    <s v="Camila Acosta"/>
    <s v="K00318250"/>
    <s v="DO"/>
    <x v="0"/>
    <x v="137"/>
    <x v="44"/>
    <s v="ONLINE"/>
    <s v="ONLINE"/>
    <x v="0"/>
    <n v="35"/>
    <n v="21"/>
    <d v="1899-12-30T00:00:00"/>
    <s v="CW"/>
    <s v="Hybrid"/>
    <s v="Open"/>
  </r>
  <r>
    <n v="202430"/>
    <n v="42854"/>
    <s v="ARBC 101"/>
    <x v="125"/>
    <s v="Beg Modern Standard Arabic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zmin Puignau"/>
    <s v="K00347853"/>
    <s v="NP"/>
    <x v="4"/>
    <x v="137"/>
    <x v="44"/>
    <s v="ONLINE"/>
    <s v="ONLINE"/>
    <x v="0"/>
    <n v="15"/>
    <n v="11"/>
    <d v="1899-12-30T00:00:00"/>
    <s v="SP"/>
    <s v="Online Classes"/>
    <s v="Open"/>
  </r>
  <r>
    <n v="202430"/>
    <n v="42877"/>
    <s v="FIN 100"/>
    <x v="14"/>
    <s v="Personal Finance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Novotny"/>
    <s v="K01165629"/>
    <s v="AD"/>
    <x v="4"/>
    <x v="137"/>
    <x v="44"/>
    <s v="ONLINE"/>
    <s v="ONLINE"/>
    <x v="0"/>
    <n v="35"/>
    <n v="29"/>
    <d v="1899-12-30T00:00:00"/>
    <s v="OL"/>
    <s v="Online Classes"/>
    <s v="Open"/>
  </r>
  <r>
    <n v="202430"/>
    <n v="42911"/>
    <s v="ESL 046A"/>
    <x v="75"/>
    <s v="Begin ESL Language Skills 1A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18:00"/>
    <x v="9"/>
    <s v="19:50"/>
    <n v="1950"/>
    <x v="7"/>
    <s v="Katherine Cedillos Perez"/>
    <s v="K01645694"/>
    <s v="AD"/>
    <x v="4"/>
    <x v="137"/>
    <x v="44"/>
    <s v="ONLINE"/>
    <s v="ONLINE"/>
    <x v="0"/>
    <n v="30"/>
    <n v="25"/>
    <d v="1900-03-04T16:02:27"/>
    <s v="OL"/>
    <s v="Synchronous Online"/>
    <s v="Open"/>
  </r>
  <r>
    <n v="202430"/>
    <n v="42913"/>
    <s v="ESL 046B"/>
    <x v="75"/>
    <s v="Begin ESL Language Skills 1B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20:00"/>
    <x v="67"/>
    <s v="21:50"/>
    <n v="2150"/>
    <x v="7"/>
    <s v="Katherine Cedillos Perez"/>
    <s v="K01645694"/>
    <s v="AD"/>
    <x v="4"/>
    <x v="137"/>
    <x v="44"/>
    <s v="ONLINE"/>
    <s v="ONLINE"/>
    <x v="0"/>
    <n v="30"/>
    <n v="28"/>
    <d v="1900-03-12T10:17:09"/>
    <s v="OL"/>
    <s v="Synchronous Online"/>
    <s v="Open"/>
  </r>
  <r>
    <n v="202430"/>
    <n v="42916"/>
    <s v="ESL 047A"/>
    <x v="75"/>
    <s v="High-Beg ESL Lang Skills 2A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18:00"/>
    <x v="9"/>
    <s v="19:50"/>
    <n v="1950"/>
    <x v="7"/>
    <s v="Andrew Lopez"/>
    <s v="K00289547"/>
    <s v="AD"/>
    <x v="4"/>
    <x v="137"/>
    <x v="44"/>
    <s v="ONLINE"/>
    <s v="ONLINE"/>
    <x v="0"/>
    <n v="30"/>
    <n v="18"/>
    <d v="1900-02-14T13:28:10"/>
    <s v="OL"/>
    <s v="Synchronous Online"/>
    <s v="Open"/>
  </r>
  <r>
    <n v="202430"/>
    <n v="42917"/>
    <s v="ESL 047B"/>
    <x v="75"/>
    <s v="High-Beg ESL Lang Skills 2B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20:00"/>
    <x v="67"/>
    <s v="21:50"/>
    <n v="2150"/>
    <x v="7"/>
    <s v="Andrew Lopez"/>
    <s v="K00289547"/>
    <s v="AD"/>
    <x v="4"/>
    <x v="137"/>
    <x v="44"/>
    <s v="ONLINE"/>
    <s v="ONLINE"/>
    <x v="0"/>
    <n v="30"/>
    <n v="25"/>
    <d v="1900-03-04T16:02:27"/>
    <s v="OL"/>
    <s v="Synchronous Online"/>
    <s v="Open"/>
  </r>
  <r>
    <n v="202430"/>
    <n v="42920"/>
    <s v="ESL 061"/>
    <x v="126"/>
    <s v="Writing Level 3"/>
    <n v="4"/>
    <d v="2023-08-28T00:00:00"/>
    <d v="2023-12-16T00:00:00"/>
    <x v="0"/>
    <x v="0"/>
    <s v="TR"/>
    <m/>
    <s v="T"/>
    <m/>
    <s v="R"/>
    <m/>
    <m/>
    <m/>
    <d v="1899-12-30T01:50:00"/>
    <d v="1899-12-30T03:42:51"/>
    <s v="20:00"/>
    <x v="67"/>
    <s v="21:50"/>
    <n v="2150"/>
    <x v="7"/>
    <s v="Nicole Lopez"/>
    <s v="K01458950"/>
    <s v="FS"/>
    <x v="4"/>
    <x v="137"/>
    <x v="44"/>
    <s v="ONLINE"/>
    <s v="ONLINE"/>
    <x v="0"/>
    <n v="25"/>
    <n v="26"/>
    <d v="1900-03-07T06:07:21"/>
    <s v="OL"/>
    <s v="Synchronous Online"/>
    <s v="Closed"/>
  </r>
  <r>
    <n v="202430"/>
    <n v="42922"/>
    <s v="HIST 110H"/>
    <x v="34"/>
    <s v="History of American Women H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7"/>
    <s v="Alethea Tyner"/>
    <s v="K00277711"/>
    <s v="NP"/>
    <x v="4"/>
    <x v="137"/>
    <x v="44"/>
    <s v="ONLINE"/>
    <s v="ONLINE"/>
    <x v="0"/>
    <n v="25"/>
    <n v="19"/>
    <d v="1900-02-03T17:51:19"/>
    <s v="HR"/>
    <s v="Online Classes"/>
    <s v="Open"/>
  </r>
  <r>
    <n v="202430"/>
    <n v="42922"/>
    <s v="HIST 110H"/>
    <x v="34"/>
    <s v="History of American Women H"/>
    <n v="4"/>
    <d v="2023-08-28T00:00:00"/>
    <d v="2023-12-16T00:00:00"/>
    <x v="0"/>
    <x v="0"/>
    <s v="W"/>
    <m/>
    <m/>
    <s v="W"/>
    <m/>
    <m/>
    <m/>
    <m/>
    <d v="1899-12-30T00:55:00"/>
    <d v="1899-12-30T00:55:43"/>
    <s v="13:00"/>
    <x v="22"/>
    <s v="13:55"/>
    <n v="1355"/>
    <x v="7"/>
    <s v="Alethea Tyner"/>
    <s v="K00277711"/>
    <s v="NP"/>
    <x v="4"/>
    <x v="137"/>
    <x v="44"/>
    <s v="ONLINE"/>
    <s v="ONLINE"/>
    <x v="0"/>
    <n v="25"/>
    <n v="19"/>
    <d v="1900-01-11T06:53:16"/>
    <s v="HR"/>
    <s v="Online Classes"/>
    <s v="Open"/>
  </r>
  <r>
    <n v="202430"/>
    <n v="42928"/>
    <s v="ESL 131"/>
    <x v="75"/>
    <s v="Grammar Level 5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18:00"/>
    <x v="9"/>
    <s v="19:50"/>
    <n v="1950"/>
    <x v="7"/>
    <s v="Susan Naughton"/>
    <s v="K00101011"/>
    <s v="AD"/>
    <x v="4"/>
    <x v="137"/>
    <x v="44"/>
    <s v="ONLINE"/>
    <s v="ONLINE"/>
    <x v="0"/>
    <n v="28"/>
    <n v="8"/>
    <d v="1900-01-19T16:39:11"/>
    <s v="OL"/>
    <s v="Synchronous Online"/>
    <s v="Open"/>
  </r>
  <r>
    <n v="202430"/>
    <n v="42930"/>
    <s v="ESL 132"/>
    <x v="75"/>
    <s v="Advanced Reading &amp; Writing"/>
    <n v="6"/>
    <d v="2023-08-28T00:00:00"/>
    <d v="2023-12-16T00:00:00"/>
    <x v="0"/>
    <x v="1"/>
    <s v="R"/>
    <m/>
    <m/>
    <m/>
    <s v="R"/>
    <m/>
    <m/>
    <m/>
    <d v="1899-12-30T03:05:00"/>
    <d v="1899-12-30T03:07:24"/>
    <s v="18:00"/>
    <x v="9"/>
    <s v="21:05"/>
    <n v="2105"/>
    <x v="7"/>
    <s v="Betsy Cassriel"/>
    <s v="K00100982"/>
    <s v="FS"/>
    <x v="0"/>
    <x v="137"/>
    <x v="44"/>
    <s v="ONLINE"/>
    <s v="ONLINE"/>
    <x v="0"/>
    <n v="25"/>
    <n v="27"/>
    <d v="1900-02-26T17:32:07"/>
    <s v="OL"/>
    <s v="Synchronous Online"/>
    <s v="Closed"/>
  </r>
  <r>
    <n v="202430"/>
    <n v="42933"/>
    <s v="GDP 116"/>
    <x v="6"/>
    <s v="History of Graphic Design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Mandy Schuldt"/>
    <s v="K00147839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42934"/>
    <s v="CS 101"/>
    <x v="57"/>
    <s v="Computer Concept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lmaun Masooman"/>
    <s v="K00114428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42936"/>
    <s v="CS 101"/>
    <x v="57"/>
    <s v="Computer Concept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almaun Masooman"/>
    <s v="K00114428"/>
    <s v="FS"/>
    <x v="4"/>
    <x v="137"/>
    <x v="44"/>
    <s v="ONLINE"/>
    <s v="ONLINE"/>
    <x v="0"/>
    <n v="30"/>
    <n v="25"/>
    <d v="1899-12-30T00:00:00"/>
    <s v="OL"/>
    <s v="Online Classes"/>
    <s v="Open"/>
  </r>
  <r>
    <n v="202430"/>
    <n v="42946"/>
    <s v="FS 105"/>
    <x v="65"/>
    <s v="Intro to Television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 Aleah Kiley"/>
    <s v="K00985200"/>
    <s v="AD"/>
    <x v="4"/>
    <x v="137"/>
    <x v="44"/>
    <s v="ONLINE"/>
    <s v="ONLINE"/>
    <x v="0"/>
    <n v="35"/>
    <n v="30"/>
    <d v="1899-12-30T00:00:00"/>
    <s v="OL"/>
    <s v="Online Classes"/>
    <s v="Open"/>
  </r>
  <r>
    <n v="202430"/>
    <n v="42946"/>
    <s v="FS 105"/>
    <x v="65"/>
    <s v="Intro to Television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 Aleah Kiley"/>
    <s v="K00985200"/>
    <s v="AD"/>
    <x v="4"/>
    <x v="137"/>
    <x v="44"/>
    <s v="ONLINE"/>
    <s v="ONLINE"/>
    <x v="0"/>
    <n v="35"/>
    <n v="30"/>
    <d v="1899-12-30T00:00:00"/>
    <s v="OL"/>
    <s v="Online Classes"/>
    <s v="Open"/>
  </r>
  <r>
    <n v="202430"/>
    <n v="42947"/>
    <s v="FS 107"/>
    <x v="114"/>
    <s v="Contemporary American Fil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42947"/>
    <s v="FS 107"/>
    <x v="114"/>
    <s v="Contemporary American Fil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 Maestu"/>
    <s v="K00101117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42950"/>
    <s v="CIS 119"/>
    <x v="67"/>
    <s v="Intro Prog Using Visual Basic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n Bek"/>
    <s v="K00694767"/>
    <s v="FS"/>
    <x v="4"/>
    <x v="137"/>
    <x v="44"/>
    <s v="ONLINE"/>
    <s v="ONLINE"/>
    <x v="0"/>
    <n v="30"/>
    <n v="8"/>
    <d v="1899-12-30T00:00:00"/>
    <s v="OL"/>
    <s v="Online Classes"/>
    <s v="Open"/>
  </r>
  <r>
    <n v="202430"/>
    <n v="42953"/>
    <s v="MKT 101"/>
    <x v="17"/>
    <s v="Introduction to Marketing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42956"/>
    <s v="COMM 288"/>
    <x v="10"/>
    <s v="Communication Research Method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rin Garard"/>
    <s v="K00100300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42963"/>
    <s v="ANTH 101H"/>
    <x v="22"/>
    <s v="Physical Anthropology, Hon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hyllisa Eisentraut"/>
    <s v="K00100726"/>
    <s v="FS"/>
    <x v="0"/>
    <x v="137"/>
    <x v="44"/>
    <s v="ONLINE"/>
    <s v="ONLINE"/>
    <x v="0"/>
    <n v="25"/>
    <n v="26"/>
    <d v="1899-12-30T00:00:00"/>
    <s v="HR"/>
    <s v="Hybrid"/>
    <s v="Closed"/>
  </r>
  <r>
    <n v="202430"/>
    <n v="42970"/>
    <s v="ART 112"/>
    <x v="63"/>
    <s v="Survey Of Ancient American Art"/>
    <n v="3"/>
    <d v="2023-10-02T00:00:00"/>
    <d v="2023-12-16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4"/>
    <s v="Helen Tye Talkin"/>
    <s v="K00293322"/>
    <s v="AD"/>
    <x v="4"/>
    <x v="137"/>
    <x v="44"/>
    <s v="ONLINE"/>
    <s v="ONLINE"/>
    <x v="0"/>
    <n v="40"/>
    <n v="33"/>
    <d v="1899-12-30T00:00:00"/>
    <s v="OL"/>
    <s v="Online Classes"/>
    <s v="Open"/>
  </r>
  <r>
    <n v="202430"/>
    <n v="42971"/>
    <s v="HEAL NC009"/>
    <x v="105"/>
    <s v="Nutrition for Longevity"/>
    <n v="0"/>
    <d v="2023-10-23T00:00:00"/>
    <d v="2023-12-16T00:00:00"/>
    <x v="6"/>
    <x v="0"/>
    <s v="M"/>
    <s v="M"/>
    <m/>
    <m/>
    <m/>
    <m/>
    <m/>
    <m/>
    <d v="1899-12-30T01:30:00"/>
    <d v="1899-12-30T00:47:32"/>
    <s v="17:30"/>
    <x v="14"/>
    <s v="19:00"/>
    <n v="1900"/>
    <x v="7"/>
    <s v="Gerri Cardillo"/>
    <s v="K00100200"/>
    <n v="11"/>
    <x v="4"/>
    <x v="137"/>
    <x v="44"/>
    <s v="ONLINE"/>
    <s v="ONLINE"/>
    <x v="0"/>
    <n v="25"/>
    <n v="17"/>
    <d v="1900-01-03T21:21:36"/>
    <s v="OL"/>
    <s v="Synchronous Online"/>
    <s v="Open"/>
  </r>
  <r>
    <n v="202430"/>
    <n v="43058"/>
    <s v="CA 134"/>
    <x v="127"/>
    <s v="Hospitality Supervision"/>
    <n v="2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Vonheckler"/>
    <s v="K00742826"/>
    <s v="AD"/>
    <x v="4"/>
    <x v="137"/>
    <x v="44"/>
    <s v="ONLINE"/>
    <s v="ONLINE"/>
    <x v="0"/>
    <n v="33"/>
    <n v="23"/>
    <d v="1899-12-30T00:00:00"/>
    <s v="OL"/>
    <s v="Online Classes"/>
    <s v="Open"/>
  </r>
  <r>
    <n v="202430"/>
    <n v="43075"/>
    <s v="LIBR 101"/>
    <x v="110"/>
    <s v="Information Literacy"/>
    <n v="1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Debra Renfrow"/>
    <s v="K00255710"/>
    <s v="AD"/>
    <x v="4"/>
    <x v="137"/>
    <x v="44"/>
    <s v="ONLINE"/>
    <s v="ONLINE"/>
    <x v="0"/>
    <n v="35"/>
    <n v="32"/>
    <d v="1899-12-30T00:00:00"/>
    <s v="OL"/>
    <s v="Online Classes"/>
    <s v="Open"/>
  </r>
  <r>
    <n v="202430"/>
    <n v="43081"/>
    <s v="MUS 112"/>
    <x v="41"/>
    <s v="History of Jazz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Clark"/>
    <s v="K00100796"/>
    <s v="FS"/>
    <x v="4"/>
    <x v="137"/>
    <x v="44"/>
    <s v="ONLINE"/>
    <s v="ONLINE"/>
    <x v="0"/>
    <n v="40"/>
    <n v="31"/>
    <d v="1899-12-30T00:00:00"/>
    <s v="OL"/>
    <s v="Online Classes"/>
    <s v="Open"/>
  </r>
  <r>
    <n v="202430"/>
    <n v="43114"/>
    <s v="MKT 164"/>
    <x v="17"/>
    <s v="Online and Mobile Marketing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FS"/>
    <x v="4"/>
    <x v="137"/>
    <x v="44"/>
    <s v="ONLINE"/>
    <s v="ONLINE"/>
    <x v="0"/>
    <n v="35"/>
    <n v="20"/>
    <d v="1899-12-30T00:00:00"/>
    <s v="OL"/>
    <s v="Online Classes"/>
    <s v="Open"/>
  </r>
  <r>
    <n v="202430"/>
    <n v="43115"/>
    <s v="SPAN 147"/>
    <x v="69"/>
    <s v="Int SPAN For Native Speaker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uis Hernandez"/>
    <s v="K00256569"/>
    <s v="NP"/>
    <x v="4"/>
    <x v="137"/>
    <x v="44"/>
    <s v="ONLINE"/>
    <s v="ONLINE"/>
    <x v="0"/>
    <n v="30"/>
    <n v="4"/>
    <d v="1899-12-30T00:00:00"/>
    <s v="OL"/>
    <s v="Online Classes"/>
    <s v="Open"/>
  </r>
  <r>
    <n v="202430"/>
    <n v="43118"/>
    <s v="SOC 127"/>
    <x v="24"/>
    <s v="Intro to Women's Studie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le Swiontek"/>
    <s v="K00100919"/>
    <s v="FS"/>
    <x v="4"/>
    <x v="137"/>
    <x v="44"/>
    <s v="ONLINE"/>
    <s v="ONLINE"/>
    <x v="0"/>
    <n v="40"/>
    <n v="36"/>
    <d v="1899-12-30T00:00:00"/>
    <s v="OL"/>
    <s v="Online Classes"/>
    <s v="Open"/>
  </r>
  <r>
    <n v="202430"/>
    <n v="43121"/>
    <s v="BUS 101"/>
    <x v="12"/>
    <s v="Introduction To Business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33"/>
    <d v="1899-12-30T00:00:00"/>
    <s v="OL"/>
    <s v="Online Classes"/>
    <s v="Open"/>
  </r>
  <r>
    <n v="202430"/>
    <n v="43122"/>
    <s v="BUS 101"/>
    <x v="12"/>
    <s v="Introduction To Business"/>
    <n v="3"/>
    <d v="2023-09-05T00:00:00"/>
    <d v="2023-10-28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32"/>
    <d v="1899-12-30T00:00:00"/>
    <s v="OL"/>
    <s v="Online Classes"/>
    <s v="Open"/>
  </r>
  <r>
    <n v="202430"/>
    <n v="43127"/>
    <s v="BIOL 120"/>
    <x v="48"/>
    <s v="Natural Histor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FS"/>
    <x v="4"/>
    <x v="137"/>
    <x v="44"/>
    <s v="ONLINE"/>
    <s v="ONLINE"/>
    <x v="0"/>
    <n v="30"/>
    <n v="18"/>
    <d v="1899-12-30T00:00:00"/>
    <s v="OL"/>
    <s v="Online Classes"/>
    <s v="Open"/>
  </r>
  <r>
    <n v="202430"/>
    <n v="43127"/>
    <s v="BIOL 120"/>
    <x v="48"/>
    <s v="Natural Histor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FS"/>
    <x v="4"/>
    <x v="137"/>
    <x v="44"/>
    <s v="ONLINE"/>
    <s v="ONLINE"/>
    <x v="0"/>
    <n v="30"/>
    <n v="18"/>
    <d v="1899-12-30T00:00:00"/>
    <s v="OL"/>
    <s v="Online Classes"/>
    <s v="Open"/>
  </r>
  <r>
    <n v="202430"/>
    <n v="43129"/>
    <s v="ANTH 101"/>
    <x v="22"/>
    <s v="Physical Anthrop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hyllisa Eisentraut"/>
    <s v="K00100726"/>
    <s v="FS"/>
    <x v="4"/>
    <x v="137"/>
    <x v="44"/>
    <s v="ONLINE"/>
    <s v="ONLINE"/>
    <x v="0"/>
    <n v="40"/>
    <n v="36"/>
    <d v="1899-12-30T00:00:00"/>
    <s v="OL"/>
    <s v="Online Classes"/>
    <s v="Open"/>
  </r>
  <r>
    <n v="202430"/>
    <n v="43162"/>
    <s v="ACTV NC003"/>
    <x v="13"/>
    <s v="Year End Procedures"/>
    <n v="0"/>
    <d v="2023-10-28T00:00:00"/>
    <d v="2023-11-04T00:00:00"/>
    <x v="18"/>
    <x v="0"/>
    <s v="S"/>
    <m/>
    <m/>
    <m/>
    <m/>
    <m/>
    <s v="S"/>
    <m/>
    <d v="1899-12-30T03:50:00"/>
    <d v="1899-12-30T00:27:53"/>
    <s v="9:00"/>
    <x v="25"/>
    <s v="12:50"/>
    <n v="1250"/>
    <x v="7"/>
    <s v="Carolyn Terry"/>
    <s v="K00100436"/>
    <n v="11"/>
    <x v="4"/>
    <x v="137"/>
    <x v="44"/>
    <s v="ONLINE"/>
    <s v="ONLINE"/>
    <x v="0"/>
    <n v="24"/>
    <n v="16"/>
    <d v="1899-12-30T14:52:07"/>
    <s v="OL"/>
    <s v="Synchronous Online"/>
    <s v="Open"/>
  </r>
  <r>
    <n v="202430"/>
    <n v="43162"/>
    <s v="ACTV NC003"/>
    <x v="13"/>
    <s v="Year End Procedures"/>
    <n v="0"/>
    <d v="2023-11-18T00:00:00"/>
    <d v="2023-12-02T00:00:00"/>
    <x v="19"/>
    <x v="0"/>
    <s v="S"/>
    <m/>
    <m/>
    <m/>
    <m/>
    <m/>
    <s v="S"/>
    <m/>
    <d v="1899-12-30T03:50:00"/>
    <d v="1899-12-30T00:41:49"/>
    <s v="9:00"/>
    <x v="25"/>
    <s v="12:50"/>
    <n v="1250"/>
    <x v="7"/>
    <s v="Carolyn Terry"/>
    <s v="K00100436"/>
    <n v="11"/>
    <x v="4"/>
    <x v="137"/>
    <x v="44"/>
    <s v="ONLINE"/>
    <s v="ONLINE"/>
    <x v="0"/>
    <n v="24"/>
    <n v="16"/>
    <d v="1899-12-31T09:27:16"/>
    <s v="OL"/>
    <s v="Synchronous Online"/>
    <s v="Open"/>
  </r>
  <r>
    <n v="202430"/>
    <n v="43167"/>
    <s v="ACTV NC001"/>
    <x v="13"/>
    <s v="Setting up QB for sm. Business"/>
    <n v="0"/>
    <d v="2023-09-02T00:00:00"/>
    <d v="2023-09-23T00:00:00"/>
    <x v="37"/>
    <x v="0"/>
    <s v="S"/>
    <m/>
    <m/>
    <m/>
    <m/>
    <m/>
    <s v="S"/>
    <m/>
    <d v="1899-12-30T03:50:00"/>
    <d v="1899-12-30T00:55:45"/>
    <s v="9:00"/>
    <x v="25"/>
    <s v="12:50"/>
    <n v="1250"/>
    <x v="7"/>
    <s v="Carolyn Terry"/>
    <s v="K00100436"/>
    <n v="9"/>
    <x v="4"/>
    <x v="137"/>
    <x v="44"/>
    <s v="ONLINE"/>
    <s v="ONLINE"/>
    <x v="0"/>
    <n v="24"/>
    <n v="22"/>
    <d v="1900-01-02T09:46:40"/>
    <s v="OL"/>
    <s v="Synchronous Online"/>
    <s v="Open"/>
  </r>
  <r>
    <n v="202430"/>
    <n v="43168"/>
    <s v="ACTV NC002"/>
    <x v="13"/>
    <s v="Monthly Procedures using QB"/>
    <n v="0"/>
    <d v="2023-09-30T00:00:00"/>
    <d v="2023-10-21T00:00:00"/>
    <x v="37"/>
    <x v="0"/>
    <s v="S"/>
    <m/>
    <m/>
    <m/>
    <m/>
    <m/>
    <s v="S"/>
    <m/>
    <d v="1899-12-30T03:50:00"/>
    <d v="1899-12-30T00:55:45"/>
    <s v="9:00"/>
    <x v="25"/>
    <s v="12:50"/>
    <n v="1250"/>
    <x v="7"/>
    <s v="Carolyn Terry"/>
    <s v="K00100436"/>
    <n v="10"/>
    <x v="4"/>
    <x v="137"/>
    <x v="44"/>
    <s v="ONLINE"/>
    <s v="ONLINE"/>
    <x v="0"/>
    <n v="25"/>
    <n v="17"/>
    <d v="1900-01-01T15:11:31"/>
    <s v="OL"/>
    <s v="Synchronous Online"/>
    <s v="Open"/>
  </r>
  <r>
    <n v="202430"/>
    <n v="43174"/>
    <s v="CMPW NC016"/>
    <x v="21"/>
    <s v="Pinterest/Instagram Business"/>
    <n v="0"/>
    <d v="2023-09-29T00:00:00"/>
    <d v="2023-09-29T00:00:00"/>
    <x v="3"/>
    <x v="0"/>
    <s v="F"/>
    <m/>
    <m/>
    <m/>
    <m/>
    <s v="F"/>
    <m/>
    <m/>
    <d v="1899-12-30T08:00:00"/>
    <d v="1899-12-30T00:29:05"/>
    <s v="8:30"/>
    <x v="2"/>
    <s v="16:30"/>
    <n v="1630"/>
    <x v="7"/>
    <s v="Billi Jo Starr"/>
    <s v="K00125956"/>
    <n v="10"/>
    <x v="4"/>
    <x v="137"/>
    <x v="44"/>
    <s v="ONLINE"/>
    <s v="ONLINE"/>
    <x v="0"/>
    <n v="30"/>
    <n v="13"/>
    <d v="1899-12-30T06:18:11"/>
    <s v="OL"/>
    <s v="Synchronous Online"/>
    <s v="Open"/>
  </r>
  <r>
    <n v="202430"/>
    <n v="43203"/>
    <s v="BUS 101"/>
    <x v="12"/>
    <s v="Introduction To Busines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 Spitz"/>
    <s v="K01282951"/>
    <s v="FS"/>
    <x v="0"/>
    <x v="137"/>
    <x v="44"/>
    <s v="ONLINE"/>
    <s v="ONLINE"/>
    <x v="0"/>
    <n v="85"/>
    <n v="83"/>
    <d v="1899-12-30T00:00:00"/>
    <s v="CW"/>
    <s v="Hybrid"/>
    <s v="Open"/>
  </r>
  <r>
    <n v="202430"/>
    <n v="43207"/>
    <s v="GDP 114"/>
    <x v="6"/>
    <s v="Intermediate Graphic Desig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NP"/>
    <x v="4"/>
    <x v="137"/>
    <x v="44"/>
    <s v="ONLINE"/>
    <s v="ONLINE"/>
    <x v="0"/>
    <n v="13"/>
    <n v="13"/>
    <d v="1899-12-30T00:00:00"/>
    <s v="OL"/>
    <s v="Online Classes"/>
    <s v="Closed"/>
  </r>
  <r>
    <n v="202430"/>
    <n v="43207"/>
    <s v="GDP 114"/>
    <x v="6"/>
    <s v="Intermediate Graphic Desig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NP"/>
    <x v="4"/>
    <x v="137"/>
    <x v="44"/>
    <s v="ONLINE"/>
    <s v="ONLINE"/>
    <x v="0"/>
    <n v="13"/>
    <n v="13"/>
    <d v="1899-12-30T00:00:00"/>
    <s v="OL"/>
    <s v="Online Classes"/>
    <s v="Closed"/>
  </r>
  <r>
    <n v="202430"/>
    <n v="43212"/>
    <s v="PE 250"/>
    <x v="2"/>
    <s v="Survey/Apprec of Dance Histor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racy Kofford"/>
    <s v="K00433684"/>
    <s v="FS"/>
    <x v="4"/>
    <x v="137"/>
    <x v="44"/>
    <s v="ONLINE"/>
    <s v="ONLINE"/>
    <x v="0"/>
    <n v="35"/>
    <n v="17"/>
    <d v="1899-12-30T00:00:00"/>
    <s v="OL"/>
    <s v="Online Classes"/>
    <s v="Open"/>
  </r>
  <r>
    <n v="202430"/>
    <n v="43213"/>
    <s v="HIST 133"/>
    <x v="34"/>
    <s v="History of Latin America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son Suarez"/>
    <s v="K00100685"/>
    <s v="AD"/>
    <x v="4"/>
    <x v="137"/>
    <x v="44"/>
    <s v="ONLINE"/>
    <s v="ONLINE"/>
    <x v="0"/>
    <n v="40"/>
    <n v="37"/>
    <d v="1899-12-30T00:00:00"/>
    <s v="OL"/>
    <s v="Online Classes"/>
    <s v="Open"/>
  </r>
  <r>
    <n v="202430"/>
    <n v="43214"/>
    <s v="BLAW 101"/>
    <x v="12"/>
    <s v="Business Law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 Spitz"/>
    <s v="K01282951"/>
    <s v="FS"/>
    <x v="0"/>
    <x v="137"/>
    <x v="44"/>
    <s v="ONLINE"/>
    <s v="ONLINE"/>
    <x v="0"/>
    <n v="35"/>
    <n v="32"/>
    <d v="1899-12-30T00:00:00"/>
    <s v="CW"/>
    <s v="Hybrid"/>
    <s v="Open"/>
  </r>
  <r>
    <n v="202430"/>
    <n v="43233"/>
    <s v="BLAW 101"/>
    <x v="12"/>
    <s v="Business Law"/>
    <n v="4"/>
    <d v="2023-08-28T00:00:00"/>
    <d v="2023-11-12T00:00:00"/>
    <x v="44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 Spitz"/>
    <s v="K01282951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43234"/>
    <s v="MKT 135"/>
    <x v="17"/>
    <s v="Public Relation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a McHugh Orlosky"/>
    <s v="K00189431"/>
    <s v="NP"/>
    <x v="0"/>
    <x v="137"/>
    <x v="44"/>
    <s v="ONLINE"/>
    <s v="ONLINE"/>
    <x v="0"/>
    <n v="26"/>
    <n v="7"/>
    <d v="1899-12-30T00:00:00"/>
    <s v="CW"/>
    <s v="Hybrid"/>
    <s v="Open"/>
  </r>
  <r>
    <n v="202430"/>
    <n v="43236"/>
    <s v="PROW NC010"/>
    <x v="128"/>
    <s v="Project Mgmt. for Non Managers"/>
    <n v="0"/>
    <d v="2023-09-06T00:00:00"/>
    <d v="2023-09-06T00:00:00"/>
    <x v="3"/>
    <x v="0"/>
    <s v="W"/>
    <m/>
    <m/>
    <s v="W"/>
    <m/>
    <m/>
    <m/>
    <m/>
    <d v="1899-12-30T08:00:00"/>
    <d v="1899-12-30T00:29:05"/>
    <s v="8:30"/>
    <x v="2"/>
    <s v="16:30"/>
    <n v="1630"/>
    <x v="7"/>
    <s v="Mariaelena Welch"/>
    <s v="K00103186"/>
    <n v="9"/>
    <x v="4"/>
    <x v="137"/>
    <x v="44"/>
    <s v="ONLINE"/>
    <s v="ONLINE"/>
    <x v="0"/>
    <n v="24"/>
    <n v="9"/>
    <d v="1899-12-30T04:21:49"/>
    <s v="OL"/>
    <s v="Synchronous Online"/>
    <s v="Open"/>
  </r>
  <r>
    <n v="202430"/>
    <n v="43253"/>
    <s v="PROW NC067"/>
    <x v="128"/>
    <s v="Pres. &amp; Propos. for the Workpl"/>
    <n v="0"/>
    <d v="2023-09-07T00:00:00"/>
    <d v="2023-09-07T00:00:00"/>
    <x v="3"/>
    <x v="0"/>
    <s v="R"/>
    <m/>
    <m/>
    <m/>
    <s v="R"/>
    <m/>
    <m/>
    <m/>
    <d v="1899-12-30T08:00:00"/>
    <d v="1899-12-30T00:29:05"/>
    <s v="8:30"/>
    <x v="2"/>
    <s v="16:30"/>
    <n v="1630"/>
    <x v="0"/>
    <s v="Linda Croyle"/>
    <s v="K00677621"/>
    <n v="9"/>
    <x v="4"/>
    <x v="137"/>
    <x v="44"/>
    <s v="ONLINE"/>
    <s v="ONLINE"/>
    <x v="0"/>
    <n v="34"/>
    <n v="28"/>
    <d v="1899-12-30T13:34:33"/>
    <s v="OL"/>
    <s v="Synchronous Online"/>
    <s v="Open"/>
  </r>
  <r>
    <n v="202430"/>
    <n v="43267"/>
    <s v="PHOW NC003"/>
    <x v="86"/>
    <s v="Lightroom Classic 1"/>
    <n v="0"/>
    <d v="2023-09-12T00:00:00"/>
    <d v="2023-09-26T00:00:00"/>
    <x v="19"/>
    <x v="0"/>
    <s v="TR"/>
    <m/>
    <s v="T"/>
    <m/>
    <s v="R"/>
    <m/>
    <m/>
    <m/>
    <d v="1899-12-30T03:05:00"/>
    <d v="1899-12-30T01:07:16"/>
    <s v="17:30"/>
    <x v="14"/>
    <s v="20:35"/>
    <n v="2035"/>
    <x v="7"/>
    <s v="Bruce Burkhardt"/>
    <s v="K00148620"/>
    <n v="9"/>
    <x v="4"/>
    <x v="137"/>
    <x v="44"/>
    <s v="ONLINE"/>
    <s v="ONLINE"/>
    <x v="0"/>
    <n v="25"/>
    <n v="13"/>
    <d v="1899-12-31T19:43:38"/>
    <s v="OL"/>
    <s v="Synchronous Online"/>
    <s v="Open"/>
  </r>
  <r>
    <n v="202430"/>
    <n v="43268"/>
    <s v="PHOW NC004"/>
    <x v="86"/>
    <s v="Lightroom Classic 2"/>
    <n v="0"/>
    <d v="2023-10-03T00:00:00"/>
    <d v="2023-10-17T00:00:00"/>
    <x v="19"/>
    <x v="0"/>
    <s v="TR"/>
    <m/>
    <s v="T"/>
    <m/>
    <s v="R"/>
    <m/>
    <m/>
    <m/>
    <d v="1899-12-30T03:05:00"/>
    <d v="1899-12-30T01:07:16"/>
    <s v="17:30"/>
    <x v="14"/>
    <s v="20:35"/>
    <n v="2035"/>
    <x v="7"/>
    <s v="Bruce Burkhardt"/>
    <s v="K00148620"/>
    <n v="10"/>
    <x v="4"/>
    <x v="137"/>
    <x v="44"/>
    <s v="ONLINE"/>
    <s v="ONLINE"/>
    <x v="0"/>
    <n v="25"/>
    <n v="11"/>
    <d v="1899-12-31T13:00:00"/>
    <s v="OL"/>
    <s v="Synchronous Online"/>
    <s v="Open"/>
  </r>
  <r>
    <n v="202430"/>
    <n v="43269"/>
    <s v="PHOW NC002"/>
    <x v="86"/>
    <s v="Photoshop for Digital Photos"/>
    <n v="0"/>
    <d v="2023-11-07T00:00:00"/>
    <d v="2023-12-05T00:00:00"/>
    <x v="51"/>
    <x v="0"/>
    <s v="TR"/>
    <m/>
    <s v="T"/>
    <m/>
    <s v="R"/>
    <m/>
    <m/>
    <m/>
    <d v="1899-12-30T01:40:00"/>
    <d v="1899-12-30T01:00:36"/>
    <s v="17:30"/>
    <x v="14"/>
    <s v="19:10"/>
    <n v="1910"/>
    <x v="7"/>
    <s v="Bruce Burkhardt"/>
    <s v="K00148620"/>
    <n v="11"/>
    <x v="4"/>
    <x v="137"/>
    <x v="44"/>
    <s v="ONLINE"/>
    <s v="ONLINE"/>
    <x v="0"/>
    <n v="26"/>
    <n v="17"/>
    <d v="1900-01-02T13:51:31"/>
    <s v="OL"/>
    <s v="Synchronous Online"/>
    <s v="Open"/>
  </r>
  <r>
    <n v="202430"/>
    <n v="43269"/>
    <s v="PHOW NC002"/>
    <x v="86"/>
    <s v="Photoshop for Digital Photos"/>
    <n v="0"/>
    <d v="2023-11-07T00:00:00"/>
    <d v="2023-12-05T00:00:00"/>
    <x v="51"/>
    <x v="0"/>
    <s v="TR"/>
    <m/>
    <s v="T"/>
    <m/>
    <s v="R"/>
    <m/>
    <m/>
    <m/>
    <d v="1899-12-30T01:05:00"/>
    <d v="1899-12-30T00:39:24"/>
    <s v="19:15"/>
    <x v="85"/>
    <s v="20:20"/>
    <n v="2020"/>
    <x v="7"/>
    <s v="Bruce Burkhardt"/>
    <s v="K00148620"/>
    <n v="11"/>
    <x v="4"/>
    <x v="137"/>
    <x v="44"/>
    <s v="ONLINE"/>
    <s v="ONLINE"/>
    <x v="0"/>
    <n v="26"/>
    <n v="17"/>
    <d v="1900-01-01T07:48:29"/>
    <s v="OL"/>
    <s v="Synchronous Online"/>
    <s v="Open"/>
  </r>
  <r>
    <n v="202430"/>
    <n v="43270"/>
    <s v="PHOW NC005"/>
    <x v="86"/>
    <s v="Lightroom Classic 3"/>
    <n v="0"/>
    <d v="2023-10-19T00:00:00"/>
    <d v="2023-11-02T00:00:00"/>
    <x v="19"/>
    <x v="0"/>
    <s v="TR"/>
    <m/>
    <s v="T"/>
    <m/>
    <s v="R"/>
    <m/>
    <m/>
    <m/>
    <d v="1899-12-30T03:05:00"/>
    <d v="1899-12-30T01:07:16"/>
    <s v="17:30"/>
    <x v="14"/>
    <s v="20:35"/>
    <n v="2035"/>
    <x v="7"/>
    <s v="Bruce Burkhardt"/>
    <s v="K00148620"/>
    <n v="10"/>
    <x v="4"/>
    <x v="137"/>
    <x v="44"/>
    <s v="ONLINE"/>
    <s v="ONLINE"/>
    <x v="0"/>
    <n v="25"/>
    <n v="17"/>
    <d v="1900-01-01T09:10:55"/>
    <s v="OL"/>
    <s v="Synchronous Online"/>
    <s v="Open"/>
  </r>
  <r>
    <n v="202430"/>
    <n v="43275"/>
    <s v="CRAO NC896"/>
    <x v="26"/>
    <s v="Clay Handbuilding: FOA"/>
    <n v="0"/>
    <d v="2023-08-28T00:00:00"/>
    <d v="2023-10-21T00:00:00"/>
    <x v="6"/>
    <x v="0"/>
    <s v="W"/>
    <m/>
    <m/>
    <s v="W"/>
    <m/>
    <m/>
    <m/>
    <m/>
    <d v="1899-12-30T01:05:00"/>
    <d v="1899-12-30T00:34:20"/>
    <s v="12:00"/>
    <x v="19"/>
    <s v="13:05"/>
    <n v="1305"/>
    <x v="0"/>
    <s v="Genie Thomsen"/>
    <s v="K00369175"/>
    <n v="9"/>
    <x v="4"/>
    <x v="137"/>
    <x v="44"/>
    <s v="ONLINE"/>
    <s v="ONLINE"/>
    <x v="0"/>
    <n v="45"/>
    <n v="24"/>
    <d v="1900-01-03T23:39:40"/>
    <s v="C"/>
    <s v="Synchronous Online"/>
    <s v="Open"/>
  </r>
  <r>
    <n v="202430"/>
    <n v="43275"/>
    <s v="CRAO NC896"/>
    <x v="26"/>
    <s v="Clay Handbuilding: FOA"/>
    <n v="0"/>
    <d v="2023-08-28T00:00:00"/>
    <d v="2023-10-21T00:00:00"/>
    <x v="6"/>
    <x v="0"/>
    <s v="W"/>
    <m/>
    <m/>
    <s v="W"/>
    <m/>
    <m/>
    <m/>
    <m/>
    <d v="1899-12-30T02:15:00"/>
    <d v="1899-12-30T01:11:18"/>
    <s v="13:15"/>
    <x v="87"/>
    <s v="15:30"/>
    <n v="1530"/>
    <x v="0"/>
    <s v="Genie Thomsen"/>
    <s v="K00369175"/>
    <n v="9"/>
    <x v="4"/>
    <x v="137"/>
    <x v="44"/>
    <s v="ONLINE"/>
    <s v="ONLINE"/>
    <x v="0"/>
    <n v="45"/>
    <n v="24"/>
    <d v="1900-01-09T08:31:37"/>
    <s v="C"/>
    <s v="Synchronous Online"/>
    <s v="Open"/>
  </r>
  <r>
    <n v="202430"/>
    <n v="43276"/>
    <s v="CRAO NC896"/>
    <x v="26"/>
    <s v="Clay Handbuilding: FOA"/>
    <n v="0"/>
    <d v="2023-10-23T00:00:00"/>
    <d v="2023-12-16T00:00:00"/>
    <x v="6"/>
    <x v="0"/>
    <s v="W"/>
    <m/>
    <m/>
    <s v="W"/>
    <m/>
    <m/>
    <m/>
    <m/>
    <d v="1899-12-30T01:05:00"/>
    <d v="1899-12-30T00:34:20"/>
    <s v="12:00"/>
    <x v="19"/>
    <s v="13:05"/>
    <n v="1305"/>
    <x v="3"/>
    <s v="Genie Thomsen"/>
    <s v="K00369175"/>
    <n v="11"/>
    <x v="4"/>
    <x v="137"/>
    <x v="44"/>
    <s v="ONLINE"/>
    <s v="ONLINE"/>
    <x v="0"/>
    <n v="45"/>
    <n v="22"/>
    <d v="1900-01-03T13:41:22"/>
    <s v="C"/>
    <s v="Synchronous Online"/>
    <s v="Open"/>
  </r>
  <r>
    <n v="202430"/>
    <n v="43276"/>
    <s v="CRAO NC896"/>
    <x v="26"/>
    <s v="Clay Handbuilding: FOA"/>
    <n v="0"/>
    <d v="2023-10-23T00:00:00"/>
    <d v="2023-12-16T00:00:00"/>
    <x v="6"/>
    <x v="0"/>
    <s v="W"/>
    <m/>
    <m/>
    <s v="W"/>
    <m/>
    <m/>
    <m/>
    <m/>
    <d v="1899-12-30T02:15:00"/>
    <d v="1899-12-30T01:11:18"/>
    <s v="13:15"/>
    <x v="87"/>
    <s v="15:30"/>
    <n v="1530"/>
    <x v="3"/>
    <s v="Genie Thomsen"/>
    <s v="K00369175"/>
    <n v="11"/>
    <x v="4"/>
    <x v="137"/>
    <x v="44"/>
    <s v="ONLINE"/>
    <s v="ONLINE"/>
    <x v="0"/>
    <n v="45"/>
    <n v="22"/>
    <d v="1900-01-08T11:48:59"/>
    <s v="C"/>
    <s v="Synchronous Online"/>
    <s v="Open"/>
  </r>
  <r>
    <n v="202430"/>
    <n v="43295"/>
    <s v="CNEE 102"/>
    <x v="101"/>
    <s v="A+ Computers/Network Suppt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FS"/>
    <x v="4"/>
    <x v="137"/>
    <x v="44"/>
    <s v="ONLINE"/>
    <s v="ONLINE"/>
    <x v="0"/>
    <n v="25"/>
    <n v="10"/>
    <d v="1899-12-30T00:00:00"/>
    <s v="OL"/>
    <s v="Online Classes"/>
    <s v="Open"/>
  </r>
  <r>
    <n v="202430"/>
    <n v="43295"/>
    <s v="CNEE 102"/>
    <x v="101"/>
    <s v="A+ Computers/Network Suppt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FS"/>
    <x v="4"/>
    <x v="137"/>
    <x v="44"/>
    <s v="ONLINE"/>
    <s v="ONLINE"/>
    <x v="0"/>
    <n v="25"/>
    <n v="10"/>
    <d v="1899-12-30T00:00:00"/>
    <s v="OL"/>
    <s v="Online Classes"/>
    <s v="Open"/>
  </r>
  <r>
    <n v="202430"/>
    <n v="43296"/>
    <s v="CNEE 125"/>
    <x v="101"/>
    <s v="CCNAI Intro Switchg/Rout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FS"/>
    <x v="4"/>
    <x v="137"/>
    <x v="44"/>
    <s v="ONLINE"/>
    <s v="ONLINE"/>
    <x v="0"/>
    <n v="15"/>
    <n v="9"/>
    <d v="1899-12-30T00:00:00"/>
    <s v="OL"/>
    <s v="Online Classes"/>
    <s v="Open"/>
  </r>
  <r>
    <n v="202430"/>
    <n v="43296"/>
    <s v="CNEE 125"/>
    <x v="101"/>
    <s v="CCNAI Intro Switchg/Rout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FS"/>
    <x v="4"/>
    <x v="137"/>
    <x v="44"/>
    <s v="ONLINE"/>
    <s v="ONLINE"/>
    <x v="0"/>
    <n v="15"/>
    <n v="9"/>
    <d v="1899-12-30T00:00:00"/>
    <s v="OL"/>
    <s v="Online Classes"/>
    <s v="Open"/>
  </r>
  <r>
    <n v="202430"/>
    <n v="43297"/>
    <s v="CNEE 126"/>
    <x v="101"/>
    <s v="CCNA II Adv Routing/Switchin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NP"/>
    <x v="4"/>
    <x v="137"/>
    <x v="44"/>
    <s v="ONLINE"/>
    <s v="ONLINE"/>
    <x v="0"/>
    <n v="15"/>
    <n v="8"/>
    <d v="1899-12-30T00:00:00"/>
    <s v="OL"/>
    <s v="Online Classes"/>
    <s v="Open"/>
  </r>
  <r>
    <n v="202430"/>
    <n v="43297"/>
    <s v="CNEE 126"/>
    <x v="101"/>
    <s v="CCNA II Adv Routing/Switching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NP"/>
    <x v="4"/>
    <x v="137"/>
    <x v="44"/>
    <s v="ONLINE"/>
    <s v="ONLINE"/>
    <x v="0"/>
    <n v="15"/>
    <n v="8"/>
    <d v="1899-12-30T00:00:00"/>
    <s v="OL"/>
    <s v="Online Classes"/>
    <s v="Open"/>
  </r>
  <r>
    <n v="202430"/>
    <n v="43303"/>
    <s v="GDP 212"/>
    <x v="6"/>
    <s v="Graphic Design I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NP"/>
    <x v="4"/>
    <x v="137"/>
    <x v="44"/>
    <s v="ONLINE"/>
    <s v="ONLINE"/>
    <x v="0"/>
    <n v="13"/>
    <n v="12"/>
    <d v="1899-12-30T00:00:00"/>
    <s v="OL"/>
    <s v="Online Classes"/>
    <s v="Open"/>
  </r>
  <r>
    <n v="202430"/>
    <n v="43303"/>
    <s v="GDP 212"/>
    <x v="6"/>
    <s v="Graphic Design I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Van Arsdale"/>
    <s v="K00772173"/>
    <s v="NP"/>
    <x v="4"/>
    <x v="137"/>
    <x v="44"/>
    <s v="ONLINE"/>
    <s v="ONLINE"/>
    <x v="0"/>
    <n v="13"/>
    <n v="12"/>
    <d v="1899-12-30T00:00:00"/>
    <s v="OL"/>
    <s v="Online Classes"/>
    <s v="Open"/>
  </r>
  <r>
    <n v="202430"/>
    <n v="43374"/>
    <s v="EHV NC207"/>
    <x v="3"/>
    <s v="Small Scale Food Production 1"/>
    <n v="0"/>
    <d v="2023-09-15T00:00:00"/>
    <d v="2023-10-06T00:00:00"/>
    <x v="37"/>
    <x v="0"/>
    <s v="F"/>
    <m/>
    <m/>
    <m/>
    <m/>
    <s v="F"/>
    <m/>
    <m/>
    <d v="1899-12-30T03:00:00"/>
    <d v="1899-12-30T00:43:38"/>
    <s v="16:30"/>
    <x v="74"/>
    <s v="19:30"/>
    <n v="1930"/>
    <x v="7"/>
    <s v="Oscar Carmona"/>
    <s v="K00237725"/>
    <n v="9"/>
    <x v="4"/>
    <x v="137"/>
    <x v="44"/>
    <s v="ONLINE"/>
    <s v="ONLINE"/>
    <x v="0"/>
    <n v="30"/>
    <n v="17"/>
    <d v="1900-01-01T01:27:16"/>
    <s v="OL"/>
    <s v="Synchronous Online"/>
    <s v="Open"/>
  </r>
  <r>
    <n v="202430"/>
    <n v="43375"/>
    <s v="EHV NC208"/>
    <x v="3"/>
    <s v="Small Scale Food Production 2"/>
    <n v="0"/>
    <d v="2023-10-13T00:00:00"/>
    <d v="2023-11-03T00:00:00"/>
    <x v="37"/>
    <x v="0"/>
    <s v="F"/>
    <m/>
    <m/>
    <m/>
    <m/>
    <s v="F"/>
    <m/>
    <m/>
    <d v="1899-12-30T03:00:00"/>
    <d v="1899-12-30T00:43:38"/>
    <s v="16:30"/>
    <x v="74"/>
    <s v="19:30"/>
    <n v="1930"/>
    <x v="7"/>
    <s v="Oscar Carmona"/>
    <s v="K00237725"/>
    <n v="10"/>
    <x v="4"/>
    <x v="137"/>
    <x v="44"/>
    <s v="ONLINE"/>
    <s v="ONLINE"/>
    <x v="0"/>
    <n v="30"/>
    <n v="16"/>
    <d v="1899-12-31T22:32:44"/>
    <s v="OL"/>
    <s v="Synchronous Online"/>
    <s v="Open"/>
  </r>
  <r>
    <n v="202430"/>
    <n v="43392"/>
    <s v="HSWH NC010"/>
    <x v="93"/>
    <s v="World History 1: Early Civiliz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3"/>
    <d v="1899-12-30T00:00:00"/>
    <s v="C"/>
    <s v="Day"/>
    <s v="Open"/>
  </r>
  <r>
    <n v="202430"/>
    <n v="43393"/>
    <s v="HSPS NC020"/>
    <x v="93"/>
    <s v="Survey of U.S. Government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11"/>
    <d v="1899-12-30T00:00:00"/>
    <s v="C"/>
    <s v="Day"/>
    <s v="Open"/>
  </r>
  <r>
    <n v="202430"/>
    <n v="43395"/>
    <s v="HSPD NC040"/>
    <x v="93"/>
    <s v="Learn. Skills: Test-Taking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250"/>
    <n v="18"/>
    <d v="1899-12-30T00:00:00"/>
    <s v="C"/>
    <s v="Day"/>
    <s v="Open"/>
  </r>
  <r>
    <n v="202430"/>
    <n v="43397"/>
    <s v="HSPD NC020"/>
    <x v="95"/>
    <s v="Learn. Skls.: Time Management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7"/>
    <x v="44"/>
    <s v="ONLINE"/>
    <s v="ONLINE"/>
    <x v="0"/>
    <n v="75"/>
    <n v="2"/>
    <d v="1899-12-30T00:00:00"/>
    <s v="C"/>
    <s v="Day"/>
    <s v="Open"/>
  </r>
  <r>
    <n v="202430"/>
    <n v="43399"/>
    <s v="HSMA NC050"/>
    <x v="95"/>
    <s v="Introductory Geometry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07"/>
    <s v="HSMA NC030"/>
    <x v="93"/>
    <s v="Math C: Pre-Algebra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10"/>
    <d v="1899-12-30T00:00:00"/>
    <s v="C"/>
    <s v="Day"/>
    <s v="Open"/>
  </r>
  <r>
    <n v="202430"/>
    <n v="43412"/>
    <s v="HSMA NC010"/>
    <x v="93"/>
    <s v="Math A: Whole Numbers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5"/>
    <d v="1899-12-30T00:00:00"/>
    <s v="C"/>
    <s v="Day"/>
    <s v="Open"/>
  </r>
  <r>
    <n v="202430"/>
    <n v="43416"/>
    <s v="HSHI NC030"/>
    <x v="93"/>
    <s v="American History: Part 1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6"/>
    <d v="1899-12-30T00:00:00"/>
    <s v="C"/>
    <s v="Day"/>
    <s v="Open"/>
  </r>
  <r>
    <n v="202430"/>
    <n v="43418"/>
    <s v="HSEN NC03B"/>
    <x v="95"/>
    <s v="Reading and Composition 3B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20"/>
    <s v="HSEN NC003"/>
    <x v="95"/>
    <s v="Reading and Composition 3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21"/>
    <s v="HSEN NC02B"/>
    <x v="93"/>
    <s v="Reading and Composition 2B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7"/>
    <x v="44"/>
    <s v="ONLINE"/>
    <s v="ONLINE"/>
    <x v="0"/>
    <n v="75"/>
    <n v="4"/>
    <d v="1899-12-30T00:00:00"/>
    <s v="C"/>
    <s v="Day"/>
    <s v="Open"/>
  </r>
  <r>
    <n v="202430"/>
    <n v="43432"/>
    <s v="HSEN NC01B"/>
    <x v="93"/>
    <s v="Reading and Composition 1B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7"/>
    <x v="44"/>
    <s v="ONLINE"/>
    <s v="ONLINE"/>
    <x v="0"/>
    <n v="75"/>
    <n v="1"/>
    <d v="1899-12-30T00:00:00"/>
    <s v="C"/>
    <s v="Day"/>
    <s v="Open"/>
  </r>
  <r>
    <n v="202430"/>
    <n v="43434"/>
    <s v="HSEN NC001"/>
    <x v="95"/>
    <s v="Reading and Composition 1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36"/>
    <s v="HSCA NC050"/>
    <x v="95"/>
    <s v="Learning Skills: Word Basics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38"/>
    <s v="HSCA NC030"/>
    <x v="95"/>
    <s v="Learning Skills: Outlook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40"/>
    <s v="HSCA NC010"/>
    <x v="95"/>
    <s v="Learning Skills PowerPoint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42"/>
    <s v="HSSC NC040"/>
    <x v="95"/>
    <s v="Earth Science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49"/>
    <s v="HSSC NC020"/>
    <x v="93"/>
    <s v="Oceanography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37"/>
    <x v="44"/>
    <s v="ONLINE"/>
    <s v="ONLINE"/>
    <x v="0"/>
    <n v="75"/>
    <n v="1"/>
    <d v="1899-12-30T00:00:00"/>
    <s v="C"/>
    <s v="Session Status Unknown"/>
    <s v="Open"/>
  </r>
  <r>
    <n v="202430"/>
    <n v="43452"/>
    <s v="HSVA NC01A"/>
    <x v="95"/>
    <s v="Visual Arts and Media 1A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37"/>
    <x v="44"/>
    <s v="ONLINE"/>
    <s v="ONLINE"/>
    <x v="0"/>
    <n v="75"/>
    <n v="0"/>
    <d v="1899-12-30T00:00:00"/>
    <s v="C"/>
    <s v="Day"/>
    <s v="Open"/>
  </r>
  <r>
    <n v="202430"/>
    <n v="43460"/>
    <s v="TUTW NC199"/>
    <x v="97"/>
    <s v="Tutor Training"/>
    <n v="0"/>
    <d v="2023-09-29T00:00:00"/>
    <d v="2023-09-29T00:00:00"/>
    <x v="3"/>
    <x v="0"/>
    <s v="F"/>
    <m/>
    <m/>
    <m/>
    <m/>
    <s v="F"/>
    <m/>
    <m/>
    <d v="1899-12-30T04:00:00"/>
    <d v="1899-12-30T00:14:33"/>
    <s v="13:00"/>
    <x v="22"/>
    <s v="17:00"/>
    <n v="1700"/>
    <x v="3"/>
    <s v="Michelle Detorie"/>
    <s v="K00372381"/>
    <n v="10"/>
    <x v="4"/>
    <x v="137"/>
    <x v="44"/>
    <s v="ONLINE"/>
    <s v="ONLINE"/>
    <x v="0"/>
    <n v="30"/>
    <n v="10"/>
    <d v="1899-12-30T02:25:27"/>
    <s v="OL"/>
    <s v="Synchronous Online"/>
    <s v="Open"/>
  </r>
  <r>
    <n v="202430"/>
    <n v="43460"/>
    <s v="TUTW NC199"/>
    <x v="97"/>
    <s v="Tutor Training"/>
    <n v="0"/>
    <d v="2023-09-30T00:00:00"/>
    <d v="2023-09-30T00:00:00"/>
    <x v="3"/>
    <x v="0"/>
    <s v="S"/>
    <m/>
    <m/>
    <m/>
    <m/>
    <m/>
    <s v="S"/>
    <m/>
    <d v="1899-12-30T04:00:00"/>
    <d v="1899-12-30T00:14:33"/>
    <s v="10:00"/>
    <x v="26"/>
    <s v="14:00"/>
    <n v="1400"/>
    <x v="3"/>
    <s v="Michelle Detorie"/>
    <s v="K00372381"/>
    <n v="10"/>
    <x v="4"/>
    <x v="137"/>
    <x v="44"/>
    <s v="ONLINE"/>
    <s v="ONLINE"/>
    <x v="0"/>
    <n v="30"/>
    <n v="10"/>
    <d v="1899-12-30T02:25:27"/>
    <s v="OL"/>
    <s v="Synchronous Online"/>
    <s v="Open"/>
  </r>
  <r>
    <n v="202430"/>
    <n v="43462"/>
    <s v="TUTW NC199"/>
    <x v="97"/>
    <s v="Tutor Training"/>
    <n v="0"/>
    <d v="2023-10-04T00:00:00"/>
    <d v="2023-10-25T00:00:00"/>
    <x v="37"/>
    <x v="0"/>
    <s v="W"/>
    <m/>
    <m/>
    <s v="W"/>
    <m/>
    <m/>
    <m/>
    <m/>
    <d v="1899-12-30T02:00:00"/>
    <d v="1899-12-30T00:29:05"/>
    <s v="17:00"/>
    <x v="21"/>
    <s v="19:00"/>
    <n v="1900"/>
    <x v="3"/>
    <s v="Michelle Detorie"/>
    <s v="K00372381"/>
    <n v="10"/>
    <x v="4"/>
    <x v="137"/>
    <x v="44"/>
    <s v="ONLINE"/>
    <s v="ONLINE"/>
    <x v="0"/>
    <n v="18"/>
    <n v="3"/>
    <d v="1899-12-30T05:49:05"/>
    <s v="OL"/>
    <s v="Synchronous Online"/>
    <s v="Open"/>
  </r>
  <r>
    <n v="202430"/>
    <n v="43463"/>
    <s v="TUTW NC199"/>
    <x v="97"/>
    <s v="Tutor Training"/>
    <n v="0"/>
    <d v="2023-10-13T00:00:00"/>
    <d v="2023-10-13T00:00:00"/>
    <x v="3"/>
    <x v="0"/>
    <s v="F"/>
    <m/>
    <m/>
    <m/>
    <m/>
    <s v="F"/>
    <m/>
    <m/>
    <d v="1899-12-30T04:00:00"/>
    <d v="1899-12-30T00:14:33"/>
    <s v="13:00"/>
    <x v="22"/>
    <s v="17:00"/>
    <n v="1700"/>
    <x v="3"/>
    <s v="Michelle Detorie"/>
    <s v="K00372381"/>
    <n v="10"/>
    <x v="4"/>
    <x v="137"/>
    <x v="44"/>
    <s v="ONLINE"/>
    <s v="ONLINE"/>
    <x v="0"/>
    <n v="18"/>
    <n v="9"/>
    <d v="1899-12-30T02:10:55"/>
    <s v="OL"/>
    <s v="Synchronous Online"/>
    <s v="Open"/>
  </r>
  <r>
    <n v="202430"/>
    <n v="43463"/>
    <s v="TUTW NC199"/>
    <x v="97"/>
    <s v="Tutor Training"/>
    <n v="0"/>
    <d v="2023-10-14T00:00:00"/>
    <d v="2023-10-14T00:00:00"/>
    <x v="3"/>
    <x v="0"/>
    <s v="S"/>
    <m/>
    <m/>
    <m/>
    <m/>
    <m/>
    <s v="S"/>
    <m/>
    <d v="1899-12-30T04:00:00"/>
    <d v="1899-12-30T00:14:33"/>
    <s v="10:00"/>
    <x v="26"/>
    <s v="14:00"/>
    <n v="1400"/>
    <x v="3"/>
    <s v="Michelle Detorie"/>
    <s v="K00372381"/>
    <n v="10"/>
    <x v="4"/>
    <x v="137"/>
    <x v="44"/>
    <s v="ONLINE"/>
    <s v="ONLINE"/>
    <x v="0"/>
    <n v="18"/>
    <n v="9"/>
    <d v="1899-12-30T02:10:55"/>
    <s v="OL"/>
    <s v="Synchronous Online"/>
    <s v="Open"/>
  </r>
  <r>
    <n v="202430"/>
    <n v="43478"/>
    <s v="CRAO NC585"/>
    <x v="9"/>
    <s v="Art Exp./Conversations: FOA"/>
    <n v="0"/>
    <d v="2023-10-23T00:00:00"/>
    <d v="2023-12-16T00:00:00"/>
    <x v="6"/>
    <x v="0"/>
    <s v="T"/>
    <m/>
    <s v="T"/>
    <m/>
    <m/>
    <m/>
    <m/>
    <m/>
    <d v="1899-12-30T01:15:00"/>
    <d v="1899-12-30T00:39:37"/>
    <s v="17:00"/>
    <x v="21"/>
    <s v="18:15"/>
    <n v="1815"/>
    <x v="3"/>
    <s v="Joanne Miles"/>
    <s v="K00369155"/>
    <n v="11"/>
    <x v="4"/>
    <x v="137"/>
    <x v="44"/>
    <s v="ONLINE"/>
    <s v="ONLINE"/>
    <x v="0"/>
    <n v="40"/>
    <n v="32"/>
    <d v="1900-01-06T16:05:38"/>
    <s v="OL"/>
    <s v="Synchronous Online"/>
    <s v="Open"/>
  </r>
  <r>
    <n v="202430"/>
    <n v="43484"/>
    <s v="BUS 101"/>
    <x v="12"/>
    <s v="Introduction To Business"/>
    <n v="3"/>
    <d v="2023-09-11T00:00:00"/>
    <d v="2023-11-04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25"/>
    <d v="1899-12-30T00:00:00"/>
    <s v="OL"/>
    <s v="Online Classes"/>
    <s v="Open"/>
  </r>
  <r>
    <n v="202430"/>
    <n v="43485"/>
    <s v="BUS 101"/>
    <x v="12"/>
    <s v="Introduction To Business"/>
    <n v="3"/>
    <d v="2023-09-05T00:00:00"/>
    <d v="2023-10-28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30"/>
    <d v="1899-12-30T00:00:00"/>
    <s v="OL"/>
    <s v="Online Classes"/>
    <s v="Open"/>
  </r>
  <r>
    <n v="202430"/>
    <n v="43487"/>
    <s v="ESLN NC018"/>
    <x v="27"/>
    <s v="Intermediate ESL Vocabulary"/>
    <n v="0"/>
    <d v="2023-08-28T00:00:00"/>
    <d v="2023-09-22T00:00:00"/>
    <x v="52"/>
    <x v="0"/>
    <s v="TR"/>
    <m/>
    <s v="T"/>
    <m/>
    <s v="R"/>
    <m/>
    <m/>
    <m/>
    <d v="1899-12-30T02:30:00"/>
    <d v="1899-12-30T01:23:07"/>
    <s v="12:00"/>
    <x v="19"/>
    <s v="14:30"/>
    <n v="1430"/>
    <x v="0"/>
    <s v="Afaf Turjoman"/>
    <s v="K00495697"/>
    <n v="9"/>
    <x v="4"/>
    <x v="137"/>
    <x v="44"/>
    <s v="ONLINE"/>
    <s v="ONLINE"/>
    <x v="0"/>
    <n v="37"/>
    <n v="20"/>
    <d v="1900-01-04T06:39:15"/>
    <s v="OL"/>
    <s v="Synchronous Online"/>
    <s v="Open"/>
  </r>
  <r>
    <n v="202430"/>
    <n v="43488"/>
    <s v="ESLN NC018"/>
    <x v="27"/>
    <s v="Intermediate ESL Vocabulary"/>
    <n v="0"/>
    <d v="2023-10-23T00:00:00"/>
    <d v="2023-11-17T00:00:00"/>
    <x v="52"/>
    <x v="0"/>
    <s v="TR"/>
    <m/>
    <s v="T"/>
    <m/>
    <s v="R"/>
    <m/>
    <m/>
    <m/>
    <d v="1899-12-30T02:35:00"/>
    <d v="1899-12-30T01:25:53"/>
    <s v="12:00"/>
    <x v="19"/>
    <s v="14:35"/>
    <n v="1435"/>
    <x v="3"/>
    <s v="Afaf Turjoman"/>
    <s v="K00495697"/>
    <n v="11"/>
    <x v="4"/>
    <x v="137"/>
    <x v="44"/>
    <s v="ONLINE"/>
    <s v="ONLINE"/>
    <x v="0"/>
    <n v="37"/>
    <n v="19"/>
    <d v="1900-01-04T04:19:56"/>
    <s v="OL"/>
    <s v="Synchronous Online"/>
    <s v="Open"/>
  </r>
  <r>
    <n v="202430"/>
    <n v="43489"/>
    <s v="ESLN NC023"/>
    <x v="27"/>
    <s v="ESL Idioms: Intermediate"/>
    <n v="0"/>
    <d v="2023-09-25T00:00:00"/>
    <d v="2023-10-21T00:00:00"/>
    <x v="30"/>
    <x v="0"/>
    <s v="TR"/>
    <m/>
    <s v="T"/>
    <m/>
    <s v="R"/>
    <m/>
    <m/>
    <m/>
    <d v="1899-12-30T02:30:00"/>
    <d v="1899-12-30T01:25:43"/>
    <s v="12:00"/>
    <x v="19"/>
    <s v="14:30"/>
    <n v="1430"/>
    <x v="0"/>
    <s v="Afaf Turjoman"/>
    <s v="K00495697"/>
    <n v="10"/>
    <x v="4"/>
    <x v="137"/>
    <x v="44"/>
    <s v="ONLINE"/>
    <s v="ONLINE"/>
    <x v="0"/>
    <n v="37"/>
    <n v="20"/>
    <d v="1900-01-04T14:41:38"/>
    <s v="OL"/>
    <s v="Synchronous Online"/>
    <s v="Open"/>
  </r>
  <r>
    <n v="202430"/>
    <n v="43490"/>
    <s v="ESLN NC023"/>
    <x v="27"/>
    <s v="ESL Idioms: Intermediate"/>
    <n v="0"/>
    <d v="2023-11-20T00:00:00"/>
    <d v="2023-12-16T00:00:00"/>
    <x v="30"/>
    <x v="0"/>
    <s v="TR"/>
    <m/>
    <s v="T"/>
    <m/>
    <s v="R"/>
    <m/>
    <m/>
    <m/>
    <d v="1899-12-30T02:30:00"/>
    <d v="1899-12-30T01:25:43"/>
    <s v="12:00"/>
    <x v="19"/>
    <s v="14:30"/>
    <n v="1430"/>
    <x v="3"/>
    <s v="Afaf Turjoman"/>
    <s v="K00495697"/>
    <n v="12"/>
    <x v="4"/>
    <x v="137"/>
    <x v="44"/>
    <s v="ONLINE"/>
    <s v="ONLINE"/>
    <x v="0"/>
    <n v="37"/>
    <n v="15"/>
    <d v="1900-01-03T05:01:13"/>
    <s v="OL"/>
    <s v="Synchronous Online"/>
    <s v="Open"/>
  </r>
  <r>
    <n v="202430"/>
    <n v="43500"/>
    <s v="ENG 103"/>
    <x v="122"/>
    <s v="Critical Thinking and Read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ita Cruse"/>
    <s v="K00101232"/>
    <s v="FS"/>
    <x v="4"/>
    <x v="137"/>
    <x v="44"/>
    <s v="ONLINE"/>
    <s v="ONLINE"/>
    <x v="0"/>
    <n v="25"/>
    <n v="18"/>
    <d v="1899-12-30T00:00:00"/>
    <s v="OL"/>
    <s v="Online Classes"/>
    <s v="Open"/>
  </r>
  <r>
    <n v="202430"/>
    <n v="43503"/>
    <s v="CMPW NC002"/>
    <x v="21"/>
    <s v="Intro to Computers (Bilingual)"/>
    <n v="0"/>
    <d v="2023-10-23T00:00:00"/>
    <d v="2023-12-16T00:00:00"/>
    <x v="6"/>
    <x v="0"/>
    <s v="MW"/>
    <s v="M"/>
    <m/>
    <s v="W"/>
    <m/>
    <m/>
    <m/>
    <m/>
    <d v="1899-12-30T02:05:00"/>
    <d v="1899-12-30T02:12:02"/>
    <s v="13:00"/>
    <x v="22"/>
    <s v="15:05"/>
    <n v="1505"/>
    <x v="0"/>
    <s v="Araceli Aparisio"/>
    <s v="K00112270"/>
    <n v="11"/>
    <x v="4"/>
    <x v="137"/>
    <x v="44"/>
    <s v="ONLINE"/>
    <s v="ONLINE"/>
    <x v="0"/>
    <n v="40"/>
    <n v="20"/>
    <d v="1900-01-14T23:31:45"/>
    <s v="OL"/>
    <s v="Synchronous Online"/>
    <s v="Open"/>
  </r>
  <r>
    <n v="202430"/>
    <n v="43505"/>
    <s v="CMPW NC005"/>
    <x v="21"/>
    <s v="Microsoft Word Fund/Bilingual"/>
    <n v="0"/>
    <d v="2023-08-28T00:00:00"/>
    <d v="2023-10-21T00:00:00"/>
    <x v="6"/>
    <x v="0"/>
    <s v="TR"/>
    <m/>
    <s v="T"/>
    <m/>
    <s v="R"/>
    <m/>
    <m/>
    <m/>
    <d v="1899-12-30T02:05:00"/>
    <d v="1899-12-30T02:12:02"/>
    <s v="13:00"/>
    <x v="22"/>
    <s v="15:05"/>
    <n v="1505"/>
    <x v="3"/>
    <s v="Araceli Aparisio"/>
    <s v="K00112270"/>
    <n v="9"/>
    <x v="4"/>
    <x v="137"/>
    <x v="44"/>
    <s v="ONLINE"/>
    <s v="ONLINE"/>
    <x v="0"/>
    <n v="40"/>
    <n v="16"/>
    <d v="1900-01-11T18:49:24"/>
    <s v="OL"/>
    <s v="Synchronous Online"/>
    <s v="Open"/>
  </r>
  <r>
    <n v="202430"/>
    <n v="43507"/>
    <s v="CMPW NC003"/>
    <x v="21"/>
    <s v="Intro to WindowsOS (Bilingual)"/>
    <n v="0"/>
    <d v="2023-08-28T00:00:00"/>
    <d v="2023-10-21T00:00:00"/>
    <x v="6"/>
    <x v="0"/>
    <s v="MWR"/>
    <s v="M"/>
    <m/>
    <s v="W"/>
    <s v="R"/>
    <m/>
    <m/>
    <m/>
    <d v="1899-12-30T02:00:00"/>
    <d v="1899-12-30T03:10:08"/>
    <s v="17:30"/>
    <x v="14"/>
    <s v="19:30"/>
    <n v="1930"/>
    <x v="0"/>
    <s v="Norma Bahena"/>
    <s v="K00101100"/>
    <n v="9"/>
    <x v="4"/>
    <x v="137"/>
    <x v="44"/>
    <s v="ONLINE"/>
    <s v="ONLINE"/>
    <x v="0"/>
    <n v="40"/>
    <n v="15"/>
    <d v="1900-01-16T06:12:41"/>
    <s v="OL"/>
    <s v="Synchronous Online"/>
    <s v="Open"/>
  </r>
  <r>
    <n v="202430"/>
    <n v="43524"/>
    <s v="BUS 101"/>
    <x v="12"/>
    <s v="Introduction To Business"/>
    <n v="3"/>
    <d v="2023-09-18T00:00:00"/>
    <d v="2023-11-10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Brown"/>
    <s v="K00116638"/>
    <s v="AD"/>
    <x v="4"/>
    <x v="137"/>
    <x v="44"/>
    <s v="ONLINE"/>
    <s v="ONLINE"/>
    <x v="0"/>
    <n v="35"/>
    <n v="22"/>
    <d v="1899-12-30T00:00:00"/>
    <s v="OL"/>
    <s v="Online Classes"/>
    <s v="Open"/>
  </r>
  <r>
    <n v="202430"/>
    <n v="43527"/>
    <s v="PSY 150"/>
    <x v="5"/>
    <s v="Stats for Behavioral Science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Kimberley Mangel"/>
    <s v="K00445567"/>
    <s v="AD"/>
    <x v="4"/>
    <x v="137"/>
    <x v="44"/>
    <s v="ONLINE"/>
    <s v="ONLINE"/>
    <x v="0"/>
    <n v="33"/>
    <n v="27"/>
    <d v="1899-12-30T00:00:00"/>
    <s v="OL"/>
    <s v="Online Classes"/>
    <s v="Open"/>
  </r>
  <r>
    <n v="202430"/>
    <n v="43535"/>
    <s v="ESLN NC04A"/>
    <x v="75"/>
    <s v="ESL 4-A Intermediate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Ditas Esparza"/>
    <s v="K01295523"/>
    <n v="9"/>
    <x v="4"/>
    <x v="137"/>
    <x v="44"/>
    <s v="ONLINE"/>
    <s v="ONLINE"/>
    <x v="0"/>
    <n v="50"/>
    <n v="20"/>
    <d v="1900-02-03T19:06:19"/>
    <s v="OL"/>
    <s v="Synchronous Online"/>
    <s v="Open"/>
  </r>
  <r>
    <n v="202430"/>
    <n v="43537"/>
    <s v="ESLN NC04B"/>
    <x v="75"/>
    <s v="ESL 4-B Intermediate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Ditas Esparza"/>
    <s v="K01295523"/>
    <n v="11"/>
    <x v="4"/>
    <x v="137"/>
    <x v="44"/>
    <s v="ONLINE"/>
    <s v="ONLINE"/>
    <x v="0"/>
    <n v="50"/>
    <n v="18"/>
    <d v="1900-01-31T05:11:41"/>
    <s v="OL"/>
    <s v="Synchronous Online"/>
    <s v="Open"/>
  </r>
  <r>
    <n v="202430"/>
    <n v="43541"/>
    <s v="CRAO NC124"/>
    <x v="25"/>
    <s v="Beg. Outdoor Sketching: FOA"/>
    <n v="0"/>
    <d v="2023-08-28T00:00:00"/>
    <d v="2023-10-21T00:00:00"/>
    <x v="6"/>
    <x v="0"/>
    <s v="W"/>
    <m/>
    <m/>
    <s v="W"/>
    <m/>
    <m/>
    <m/>
    <m/>
    <d v="1899-12-30T00:50:00"/>
    <d v="1899-12-30T00:26:24"/>
    <s v="9:00"/>
    <x v="25"/>
    <s v="9:50"/>
    <n v="950"/>
    <x v="7"/>
    <s v="Sylvia Shapiro"/>
    <s v="K00795730"/>
    <n v="9"/>
    <x v="4"/>
    <x v="137"/>
    <x v="44"/>
    <s v="ONLINE"/>
    <s v="ONLINE"/>
    <x v="0"/>
    <n v="50"/>
    <n v="46"/>
    <d v="1900-01-06T08:25:24"/>
    <s v="OL"/>
    <s v="Synchronous Online"/>
    <s v="Open"/>
  </r>
  <r>
    <n v="202430"/>
    <n v="43541"/>
    <s v="CRAO NC124"/>
    <x v="25"/>
    <s v="Beg. Outdoor Sketching: FOA"/>
    <n v="0"/>
    <d v="2023-08-28T00:00:00"/>
    <d v="2023-10-21T00:00:00"/>
    <x v="6"/>
    <x v="0"/>
    <s v="W"/>
    <m/>
    <m/>
    <s v="W"/>
    <m/>
    <m/>
    <m/>
    <m/>
    <d v="1899-12-30T02:00:00"/>
    <d v="1899-12-30T01:03:23"/>
    <s v="10:00"/>
    <x v="26"/>
    <s v="12:00"/>
    <n v="1200"/>
    <x v="7"/>
    <s v="Sylvia Shapiro"/>
    <s v="K00795730"/>
    <n v="9"/>
    <x v="4"/>
    <x v="137"/>
    <x v="44"/>
    <s v="ONLINE"/>
    <s v="ONLINE"/>
    <x v="0"/>
    <n v="50"/>
    <n v="46"/>
    <d v="1900-01-16T15:24:58"/>
    <s v="OL"/>
    <s v="Synchronous Online"/>
    <s v="Open"/>
  </r>
  <r>
    <n v="202430"/>
    <n v="43542"/>
    <s v="CRAO NC124"/>
    <x v="25"/>
    <s v="Beg. Outdoor Sketching: FOA"/>
    <n v="0"/>
    <d v="2023-10-23T00:00:00"/>
    <d v="2023-12-16T00:00:00"/>
    <x v="6"/>
    <x v="0"/>
    <s v="W"/>
    <m/>
    <m/>
    <s v="W"/>
    <m/>
    <m/>
    <m/>
    <m/>
    <d v="1899-12-30T00:50:00"/>
    <d v="1899-12-30T00:26:24"/>
    <s v="9:00"/>
    <x v="25"/>
    <s v="9:50"/>
    <n v="950"/>
    <x v="3"/>
    <s v="Sylvia Shapiro"/>
    <s v="K00795730"/>
    <n v="11"/>
    <x v="4"/>
    <x v="137"/>
    <x v="44"/>
    <s v="ONLINE"/>
    <s v="ONLINE"/>
    <x v="0"/>
    <n v="50"/>
    <n v="47"/>
    <d v="1900-01-06T12:15:31"/>
    <s v="OL"/>
    <s v="Synchronous Online"/>
    <s v="Open"/>
  </r>
  <r>
    <n v="202430"/>
    <n v="43542"/>
    <s v="CRAO NC124"/>
    <x v="25"/>
    <s v="Beg. Outdoor Sketching: FOA"/>
    <n v="0"/>
    <d v="2023-10-23T00:00:00"/>
    <d v="2023-12-16T00:00:00"/>
    <x v="6"/>
    <x v="0"/>
    <s v="W"/>
    <m/>
    <m/>
    <s v="W"/>
    <m/>
    <m/>
    <m/>
    <m/>
    <d v="1899-12-30T02:00:00"/>
    <d v="1899-12-30T01:03:23"/>
    <s v="10:00"/>
    <x v="26"/>
    <s v="12:00"/>
    <n v="1200"/>
    <x v="3"/>
    <s v="Sylvia Shapiro"/>
    <s v="K00795730"/>
    <n v="11"/>
    <x v="4"/>
    <x v="137"/>
    <x v="44"/>
    <s v="ONLINE"/>
    <s v="ONLINE"/>
    <x v="0"/>
    <n v="50"/>
    <n v="47"/>
    <d v="1900-01-17T00:37:15"/>
    <s v="OL"/>
    <s v="Synchronous Online"/>
    <s v="Open"/>
  </r>
  <r>
    <n v="202430"/>
    <n v="43553"/>
    <s v="CRAO NC169"/>
    <x v="63"/>
    <s v="Painting and Mixed Media: FOA"/>
    <n v="0"/>
    <d v="2023-08-28T00:00:00"/>
    <d v="2023-10-21T00:00:00"/>
    <x v="6"/>
    <x v="0"/>
    <s v="M"/>
    <s v="M"/>
    <m/>
    <m/>
    <m/>
    <m/>
    <m/>
    <m/>
    <d v="1899-12-30T00:50:00"/>
    <d v="1899-12-30T00:26:24"/>
    <s v="13:00"/>
    <x v="22"/>
    <s v="13:50"/>
    <n v="1350"/>
    <x v="3"/>
    <s v="Laura Denny"/>
    <s v="K00938576"/>
    <n v="9"/>
    <x v="4"/>
    <x v="137"/>
    <x v="44"/>
    <s v="ONLINE"/>
    <s v="ONLINE"/>
    <x v="0"/>
    <n v="40"/>
    <n v="26"/>
    <d v="1900-01-03T03:43:03"/>
    <s v="OL"/>
    <s v="Synchronous Online"/>
    <s v="Open"/>
  </r>
  <r>
    <n v="202430"/>
    <n v="43553"/>
    <s v="CRAO NC169"/>
    <x v="63"/>
    <s v="Painting and Mixed Media: FOA"/>
    <n v="0"/>
    <d v="2023-08-28T00:00:00"/>
    <d v="2023-10-21T00:00:00"/>
    <x v="6"/>
    <x v="0"/>
    <s v="M"/>
    <s v="M"/>
    <m/>
    <m/>
    <m/>
    <m/>
    <m/>
    <m/>
    <d v="1899-12-30T02:05:00"/>
    <d v="1899-12-30T01:06:01"/>
    <s v="14:00"/>
    <x v="7"/>
    <s v="16:05"/>
    <n v="1605"/>
    <x v="3"/>
    <s v="Laura Denny"/>
    <s v="K00938576"/>
    <n v="9"/>
    <x v="4"/>
    <x v="137"/>
    <x v="44"/>
    <s v="ONLINE"/>
    <s v="ONLINE"/>
    <x v="0"/>
    <n v="40"/>
    <n v="26"/>
    <d v="1900-01-09T09:17:38"/>
    <s v="OL"/>
    <s v="Synchronous Online"/>
    <s v="Open"/>
  </r>
  <r>
    <n v="202430"/>
    <n v="43554"/>
    <s v="CRAO NC169"/>
    <x v="63"/>
    <s v="Painting and Mixed Media: FOA"/>
    <n v="0"/>
    <d v="2023-10-23T00:00:00"/>
    <d v="2023-12-16T00:00:00"/>
    <x v="6"/>
    <x v="0"/>
    <s v="M"/>
    <s v="M"/>
    <m/>
    <m/>
    <m/>
    <m/>
    <m/>
    <m/>
    <d v="1899-12-30T00:50:00"/>
    <d v="1899-12-30T00:26:24"/>
    <s v="13:00"/>
    <x v="22"/>
    <s v="13:50"/>
    <n v="1350"/>
    <x v="3"/>
    <s v="Laura Denny"/>
    <s v="K00938576"/>
    <n v="11"/>
    <x v="4"/>
    <x v="137"/>
    <x v="44"/>
    <s v="ONLINE"/>
    <s v="ONLINE"/>
    <x v="0"/>
    <n v="40"/>
    <n v="25"/>
    <d v="1900-01-02T23:52:56"/>
    <s v="OL"/>
    <s v="Synchronous Online"/>
    <s v="Open"/>
  </r>
  <r>
    <n v="202430"/>
    <n v="43554"/>
    <s v="CRAO NC169"/>
    <x v="63"/>
    <s v="Painting and Mixed Media: FOA"/>
    <n v="0"/>
    <d v="2023-10-23T00:00:00"/>
    <d v="2023-12-16T00:00:00"/>
    <x v="6"/>
    <x v="0"/>
    <s v="M"/>
    <s v="M"/>
    <m/>
    <m/>
    <m/>
    <m/>
    <m/>
    <m/>
    <d v="1899-12-30T01:50:00"/>
    <d v="1899-12-30T00:58:06"/>
    <s v="14:00"/>
    <x v="7"/>
    <s v="15:50"/>
    <n v="1550"/>
    <x v="3"/>
    <s v="Laura Denny"/>
    <s v="K00938576"/>
    <n v="11"/>
    <x v="4"/>
    <x v="137"/>
    <x v="44"/>
    <s v="ONLINE"/>
    <s v="ONLINE"/>
    <x v="0"/>
    <n v="40"/>
    <n v="25"/>
    <d v="1900-01-07T18:56:28"/>
    <s v="OL"/>
    <s v="Synchronous Online"/>
    <s v="Open"/>
  </r>
  <r>
    <n v="202430"/>
    <n v="43556"/>
    <s v="MATH 137"/>
    <x v="18"/>
    <s v="College Algebra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m Guenther"/>
    <s v="K00100376"/>
    <s v="FS"/>
    <x v="0"/>
    <x v="137"/>
    <x v="44"/>
    <s v="ONLINE"/>
    <s v="ONLINE"/>
    <x v="0"/>
    <n v="33"/>
    <n v="18"/>
    <d v="1899-12-30T00:00:00"/>
    <s v="CW"/>
    <s v="Hybrid"/>
    <s v="Open"/>
  </r>
  <r>
    <n v="202430"/>
    <n v="43559"/>
    <s v="MATH 137"/>
    <x v="18"/>
    <s v="College Algebra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Yen Kuang Chou"/>
    <s v="K00632503"/>
    <s v="FS"/>
    <x v="0"/>
    <x v="137"/>
    <x v="44"/>
    <s v="ONLINE"/>
    <s v="ONLINE"/>
    <x v="0"/>
    <n v="33"/>
    <n v="21"/>
    <d v="1899-12-30T00:00:00"/>
    <s v="CW"/>
    <s v="Hybrid"/>
    <s v="Open"/>
  </r>
  <r>
    <n v="202430"/>
    <n v="43562"/>
    <s v="BUS 101"/>
    <x v="12"/>
    <s v="Introduction To Business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26"/>
    <d v="1899-12-30T00:00:00"/>
    <s v="OL"/>
    <s v="Online Classes"/>
    <s v="Open"/>
  </r>
  <r>
    <n v="202430"/>
    <n v="43563"/>
    <s v="ENT 202"/>
    <x v="129"/>
    <s v="Ent: Idea to Business Model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ina Powers"/>
    <s v="K00338133"/>
    <s v="AD"/>
    <x v="4"/>
    <x v="137"/>
    <x v="44"/>
    <s v="ONLINE"/>
    <s v="ONLINE"/>
    <x v="0"/>
    <n v="35"/>
    <n v="31"/>
    <d v="1899-12-30T00:00:00"/>
    <s v="OL"/>
    <s v="Online Classes"/>
    <s v="Open"/>
  </r>
  <r>
    <n v="202430"/>
    <n v="43564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m Guenther"/>
    <s v="K00100376"/>
    <s v="FS"/>
    <x v="0"/>
    <x v="137"/>
    <x v="44"/>
    <s v="ONLINE"/>
    <s v="ONLINE"/>
    <x v="0"/>
    <n v="33"/>
    <n v="24"/>
    <d v="1899-12-30T00:00:00"/>
    <s v="CW"/>
    <s v="Hybrid"/>
    <s v="Open"/>
  </r>
  <r>
    <n v="202430"/>
    <n v="43567"/>
    <s v="BUS 101"/>
    <x v="12"/>
    <s v="Introduction To Business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 Spitz"/>
    <s v="K01282951"/>
    <s v="FS"/>
    <x v="4"/>
    <x v="137"/>
    <x v="44"/>
    <s v="ONLINE"/>
    <s v="ONLINE"/>
    <x v="0"/>
    <n v="35"/>
    <n v="29"/>
    <d v="1899-12-30T00:00:00"/>
    <s v="OL"/>
    <s v="Online Classes"/>
    <s v="Open"/>
  </r>
  <r>
    <n v="202430"/>
    <n v="43576"/>
    <s v="ENG 111"/>
    <x v="11"/>
    <s v="Critical Think/Comp Litera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Brausch"/>
    <s v="K00875470"/>
    <s v="AD"/>
    <x v="4"/>
    <x v="137"/>
    <x v="44"/>
    <s v="ONLINE"/>
    <s v="ONLINE"/>
    <x v="0"/>
    <n v="36"/>
    <n v="27"/>
    <d v="1899-12-30T00:00:00"/>
    <s v="OL"/>
    <s v="Online Classes"/>
    <s v="Open"/>
  </r>
  <r>
    <n v="202430"/>
    <n v="43578"/>
    <s v="MATH 114"/>
    <x v="18"/>
    <s v="Math for Liberal Arts Maj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na Tivy"/>
    <s v="K00697218"/>
    <s v="AD"/>
    <x v="0"/>
    <x v="137"/>
    <x v="44"/>
    <s v="ONLINE"/>
    <s v="ONLINE"/>
    <x v="0"/>
    <n v="33"/>
    <n v="24"/>
    <d v="1899-12-30T00:00:00"/>
    <s v="CW"/>
    <s v="Hybrid"/>
    <s v="Open"/>
  </r>
  <r>
    <n v="202430"/>
    <n v="43579"/>
    <s v="BUS 101"/>
    <x v="12"/>
    <s v="Introduction To Business"/>
    <n v="3"/>
    <d v="2023-10-16T00:00:00"/>
    <d v="2023-12-09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33"/>
    <d v="1899-12-30T00:00:00"/>
    <s v="OL"/>
    <s v="Online Classes"/>
    <s v="Open"/>
  </r>
  <r>
    <n v="202430"/>
    <n v="43593"/>
    <s v="HIST 102"/>
    <x v="34"/>
    <s v="History of the US Since 1865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Mooney"/>
    <s v="K00100983"/>
    <s v="FS"/>
    <x v="0"/>
    <x v="137"/>
    <x v="44"/>
    <s v="ONLINE"/>
    <s v="ONLINE"/>
    <x v="0"/>
    <n v="40"/>
    <n v="20"/>
    <d v="1899-12-30T00:00:00"/>
    <s v="CW"/>
    <s v="Hybrid"/>
    <s v="Open"/>
  </r>
  <r>
    <n v="202430"/>
    <n v="43595"/>
    <s v="HIST 102"/>
    <x v="34"/>
    <s v="History of the US Since 1865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Mooney"/>
    <s v="K00100983"/>
    <s v="FS"/>
    <x v="4"/>
    <x v="137"/>
    <x v="44"/>
    <s v="ONLINE"/>
    <s v="ONLINE"/>
    <x v="0"/>
    <n v="40"/>
    <n v="32"/>
    <d v="1899-12-30T00:00:00"/>
    <s v="OL"/>
    <s v="Online Classes"/>
    <s v="Open"/>
  </r>
  <r>
    <n v="202430"/>
    <n v="43604"/>
    <s v="MATH 137"/>
    <x v="18"/>
    <s v="College Algebra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ie Campbell"/>
    <s v="K00344932"/>
    <s v="FS"/>
    <x v="0"/>
    <x v="137"/>
    <x v="44"/>
    <s v="ONLINE"/>
    <s v="ONLINE"/>
    <x v="0"/>
    <n v="33"/>
    <n v="15"/>
    <d v="1899-12-30T00:00:00"/>
    <s v="CW"/>
    <s v="Hybrid"/>
    <s v="Open"/>
  </r>
  <r>
    <n v="202430"/>
    <n v="43605"/>
    <s v="ENG 103"/>
    <x v="122"/>
    <s v="Critical Thinking and Read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Eileen Vlcek-Scamahorn"/>
    <s v="K00151584"/>
    <s v="FS"/>
    <x v="4"/>
    <x v="137"/>
    <x v="44"/>
    <s v="ONLINE"/>
    <s v="ONLINE"/>
    <x v="0"/>
    <n v="25"/>
    <n v="15"/>
    <d v="1899-12-30T00:00:00"/>
    <s v="OL"/>
    <s v="Online Classes"/>
    <s v="Open"/>
  </r>
  <r>
    <n v="202430"/>
    <n v="43623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eryl Peters"/>
    <s v="K00391027"/>
    <s v="AD"/>
    <x v="0"/>
    <x v="137"/>
    <x v="44"/>
    <s v="ONLINE"/>
    <s v="ONLINE"/>
    <x v="0"/>
    <n v="28"/>
    <n v="16"/>
    <d v="1899-12-30T00:00:00"/>
    <s v="CW"/>
    <s v="Hybrid"/>
    <s v="Open"/>
  </r>
  <r>
    <n v="202430"/>
    <n v="43624"/>
    <s v="ENG 111"/>
    <x v="11"/>
    <s v="Critical Think/Comp Literatur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Brausch"/>
    <s v="K00875470"/>
    <s v="AD"/>
    <x v="4"/>
    <x v="137"/>
    <x v="44"/>
    <s v="ONLINE"/>
    <s v="ONLINE"/>
    <x v="0"/>
    <n v="36"/>
    <n v="23"/>
    <d v="1899-12-30T00:00:00"/>
    <s v="OL"/>
    <s v="Online Classes"/>
    <s v="Open"/>
  </r>
  <r>
    <n v="202430"/>
    <n v="43636"/>
    <s v="ENG 110"/>
    <x v="11"/>
    <s v="Composition and Reading"/>
    <n v="4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Ryan Harriston"/>
    <s v="K00645784"/>
    <s v="AD"/>
    <x v="4"/>
    <x v="137"/>
    <x v="44"/>
    <s v="ONLINE"/>
    <s v="ONLINE"/>
    <x v="0"/>
    <n v="28"/>
    <n v="26"/>
    <d v="1899-12-30T00:00:00"/>
    <s v="OL"/>
    <s v="Online Classes"/>
    <s v="Open"/>
  </r>
  <r>
    <n v="202430"/>
    <n v="43648"/>
    <s v="ENG 110"/>
    <x v="11"/>
    <s v="Composition and Reading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Johnston"/>
    <s v="K00100955"/>
    <s v="FS"/>
    <x v="4"/>
    <x v="137"/>
    <x v="44"/>
    <s v="ONLINE"/>
    <s v="ONLINE"/>
    <x v="0"/>
    <n v="28"/>
    <n v="21"/>
    <d v="1899-12-30T00:00:00"/>
    <s v="OL"/>
    <s v="Online Classes"/>
    <s v="Open"/>
  </r>
  <r>
    <n v="202430"/>
    <n v="43654"/>
    <s v="ENG 111"/>
    <x v="11"/>
    <s v="Critical Think/Comp Literature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Brausch"/>
    <s v="K00875470"/>
    <s v="AD"/>
    <x v="4"/>
    <x v="137"/>
    <x v="44"/>
    <s v="ONLINE"/>
    <s v="ONLINE"/>
    <x v="0"/>
    <n v="36"/>
    <n v="29"/>
    <d v="1899-12-30T00:00:00"/>
    <s v="OL"/>
    <s v="Online Classes"/>
    <s v="Open"/>
  </r>
  <r>
    <n v="202430"/>
    <n v="43666"/>
    <s v="ENG 110"/>
    <x v="11"/>
    <s v="Composition and Reading"/>
    <n v="4"/>
    <d v="2023-09-18T00:00:00"/>
    <d v="2023-12-16T00:00:00"/>
    <x v="2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Huk"/>
    <s v="K00100171"/>
    <s v="AD"/>
    <x v="4"/>
    <x v="137"/>
    <x v="44"/>
    <s v="ONLINE"/>
    <s v="ONLINE"/>
    <x v="0"/>
    <n v="28"/>
    <n v="21"/>
    <d v="1899-12-30T00:00:00"/>
    <s v="OL"/>
    <s v="Online Classes"/>
    <s v="Open"/>
  </r>
  <r>
    <n v="202430"/>
    <n v="43668"/>
    <s v="MUS 115"/>
    <x v="41"/>
    <s v="Hist&amp;Apprec:Rock &amp; Pop Music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hn Clark"/>
    <s v="K00100796"/>
    <s v="FS"/>
    <x v="4"/>
    <x v="137"/>
    <x v="44"/>
    <s v="ONLINE"/>
    <s v="ONLINE"/>
    <x v="0"/>
    <n v="40"/>
    <n v="36"/>
    <d v="1899-12-30T00:00:00"/>
    <s v="OL"/>
    <s v="Online Classes"/>
    <s v="Open"/>
  </r>
  <r>
    <n v="202430"/>
    <n v="43669"/>
    <s v="MUS 110"/>
    <x v="41"/>
    <s v="Music Appreciation"/>
    <n v="3"/>
    <d v="2023-10-19T00:00:00"/>
    <d v="2023-12-16T00:00:00"/>
    <x v="53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hole Dechaine"/>
    <s v="K00347541"/>
    <s v="AD"/>
    <x v="4"/>
    <x v="137"/>
    <x v="44"/>
    <s v="ONLINE"/>
    <s v="ONLINE"/>
    <x v="0"/>
    <n v="40"/>
    <n v="33"/>
    <d v="1899-12-30T00:00:00"/>
    <s v="OL"/>
    <s v="Online Classes"/>
    <s v="Open"/>
  </r>
  <r>
    <n v="202430"/>
    <n v="43681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hirley Mueller"/>
    <s v="K00100728"/>
    <s v="AD"/>
    <x v="0"/>
    <x v="137"/>
    <x v="44"/>
    <s v="ONLINE"/>
    <s v="ONLINE"/>
    <x v="0"/>
    <n v="30"/>
    <n v="27"/>
    <d v="1899-12-30T00:00:00"/>
    <s v="CW"/>
    <s v="Hybrid"/>
    <s v="Open"/>
  </r>
  <r>
    <n v="202430"/>
    <n v="43700"/>
    <s v="BUS 101"/>
    <x v="12"/>
    <s v="Introduction To Business"/>
    <n v="3"/>
    <d v="2023-09-11T00:00:00"/>
    <d v="2023-11-04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21"/>
    <d v="1899-12-30T00:00:00"/>
    <s v="OL"/>
    <s v="Online Classes"/>
    <s v="Open"/>
  </r>
  <r>
    <n v="202430"/>
    <n v="43708"/>
    <s v="MAT 112"/>
    <x v="33"/>
    <s v="Digital Draw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DO"/>
    <x v="4"/>
    <x v="137"/>
    <x v="44"/>
    <s v="ONLINE"/>
    <s v="ONLINE"/>
    <x v="0"/>
    <n v="30"/>
    <n v="17"/>
    <d v="1899-12-30T00:00:00"/>
    <s v="OL"/>
    <s v="Online Classes"/>
    <s v="Open"/>
  </r>
  <r>
    <n v="202430"/>
    <n v="43708"/>
    <s v="MAT 112"/>
    <x v="33"/>
    <s v="Digital Draw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FS"/>
    <x v="4"/>
    <x v="137"/>
    <x v="44"/>
    <s v="ONLINE"/>
    <s v="ONLINE"/>
    <x v="0"/>
    <n v="30"/>
    <n v="17"/>
    <d v="1899-12-30T00:00:00"/>
    <s v="OL"/>
    <s v="Online Classes"/>
    <s v="Open"/>
  </r>
  <r>
    <n v="202430"/>
    <n v="43712"/>
    <s v="RE 205"/>
    <x v="112"/>
    <s v="Real Estate Appraisal: Residen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Faye Hampton"/>
    <s v="K00101259"/>
    <s v="AD"/>
    <x v="4"/>
    <x v="137"/>
    <x v="44"/>
    <s v="ONLINE"/>
    <s v="ONLINE"/>
    <x v="0"/>
    <n v="35"/>
    <n v="11"/>
    <d v="1899-12-30T00:00:00"/>
    <s v="OL"/>
    <s v="Online Classes"/>
    <s v="Open"/>
  </r>
  <r>
    <n v="202430"/>
    <n v="43714"/>
    <s v="BLAW 101"/>
    <x v="12"/>
    <s v="Business Law"/>
    <n v="4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 Spitz"/>
    <s v="K01282951"/>
    <s v="FS"/>
    <x v="4"/>
    <x v="137"/>
    <x v="44"/>
    <s v="ONLINE"/>
    <s v="ONLINE"/>
    <x v="0"/>
    <n v="35"/>
    <n v="25"/>
    <d v="1899-12-30T00:00:00"/>
    <s v="OL"/>
    <s v="Online Classes"/>
    <s v="Open"/>
  </r>
  <r>
    <n v="202430"/>
    <n v="43728"/>
    <s v="ASL 104"/>
    <x v="102"/>
    <s v="Intermediate ASL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ine Firkins"/>
    <s v="K00480254"/>
    <s v="NP"/>
    <x v="4"/>
    <x v="137"/>
    <x v="44"/>
    <s v="ONLINE"/>
    <s v="ONLINE"/>
    <x v="0"/>
    <n v="15"/>
    <n v="8"/>
    <d v="1899-12-30T00:00:00"/>
    <s v="SP"/>
    <s v="Online Classes"/>
    <s v="Open"/>
  </r>
  <r>
    <n v="202430"/>
    <n v="43730"/>
    <s v="FIN 100"/>
    <x v="14"/>
    <s v="Personal Finance"/>
    <n v="3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FS"/>
    <x v="4"/>
    <x v="137"/>
    <x v="44"/>
    <s v="ONLINE"/>
    <s v="ONLINE"/>
    <x v="0"/>
    <n v="35"/>
    <n v="31"/>
    <d v="1899-12-30T00:00:00"/>
    <s v="OL"/>
    <s v="Online Classes"/>
    <s v="Open"/>
  </r>
  <r>
    <n v="202430"/>
    <n v="43735"/>
    <s v="PSY 100"/>
    <x v="5"/>
    <s v="Gener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ina Bell"/>
    <s v="K00278142"/>
    <s v="AD"/>
    <x v="4"/>
    <x v="137"/>
    <x v="44"/>
    <s v="ONLINE"/>
    <s v="ONLINE"/>
    <x v="0"/>
    <n v="40"/>
    <n v="26"/>
    <d v="1899-12-30T00:00:00"/>
    <s v="OL"/>
    <s v="Online Classes"/>
    <s v="Open"/>
  </r>
  <r>
    <n v="202430"/>
    <n v="43737"/>
    <s v="MUS 115"/>
    <x v="41"/>
    <s v="Hist&amp;Apprec:Rock &amp; Pop Music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James Watson"/>
    <s v="K00177352"/>
    <s v="AD"/>
    <x v="4"/>
    <x v="137"/>
    <x v="44"/>
    <s v="ONLINE"/>
    <s v="ONLINE"/>
    <x v="0"/>
    <n v="40"/>
    <n v="34"/>
    <d v="1899-12-30T00:00:00"/>
    <s v="OL"/>
    <s v="Online Classes"/>
    <s v="Open"/>
  </r>
  <r>
    <n v="202430"/>
    <n v="43751"/>
    <s v="FIN 100"/>
    <x v="14"/>
    <s v="Personal Finance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essica Stampe"/>
    <s v="K00399150"/>
    <s v="AD"/>
    <x v="4"/>
    <x v="137"/>
    <x v="44"/>
    <s v="ONLINE"/>
    <s v="ONLINE"/>
    <x v="0"/>
    <n v="35"/>
    <n v="38"/>
    <d v="1899-12-30T00:00:00"/>
    <s v="OL"/>
    <s v="Online Classes"/>
    <s v="Closed"/>
  </r>
  <r>
    <n v="202430"/>
    <n v="43752"/>
    <s v="FIN 100"/>
    <x v="14"/>
    <s v="Personal Finance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Rosie Thompson"/>
    <s v="K00688103"/>
    <s v="AD"/>
    <x v="0"/>
    <x v="137"/>
    <x v="44"/>
    <s v="ONLINE"/>
    <s v="ONLINE"/>
    <x v="0"/>
    <n v="35"/>
    <n v="35"/>
    <d v="1899-12-30T00:00:00"/>
    <s v="CW"/>
    <s v="Hybrid"/>
    <s v="Closed"/>
  </r>
  <r>
    <n v="202430"/>
    <n v="43755"/>
    <s v="MUS 110"/>
    <x v="41"/>
    <s v="Music Appreciation"/>
    <n v="3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hole Dechaine"/>
    <s v="K00347541"/>
    <s v="AD"/>
    <x v="4"/>
    <x v="137"/>
    <x v="44"/>
    <s v="ONLINE"/>
    <s v="ONLINE"/>
    <x v="0"/>
    <n v="40"/>
    <n v="35"/>
    <d v="1899-12-30T00:00:00"/>
    <s v="OL"/>
    <s v="Online Classes"/>
    <s v="Open"/>
  </r>
  <r>
    <n v="202430"/>
    <n v="43756"/>
    <s v="MUS 115"/>
    <x v="41"/>
    <s v="Hist&amp;Apprec:Rock &amp; Pop Music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hole Dechaine"/>
    <s v="K00347541"/>
    <s v="AD"/>
    <x v="4"/>
    <x v="137"/>
    <x v="44"/>
    <s v="ONLINE"/>
    <s v="ONLINE"/>
    <x v="0"/>
    <n v="40"/>
    <n v="38"/>
    <d v="1899-12-30T00:00:00"/>
    <s v="OL"/>
    <s v="Online Classes"/>
    <s v="Open"/>
  </r>
  <r>
    <n v="202430"/>
    <n v="43757"/>
    <s v="SPAN 101"/>
    <x v="69"/>
    <s v="Beginning Spanis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se Segundo Gil"/>
    <s v="K00352770"/>
    <s v="AD"/>
    <x v="0"/>
    <x v="137"/>
    <x v="44"/>
    <s v="ONLINE"/>
    <s v="ONLINE"/>
    <x v="0"/>
    <n v="30"/>
    <n v="15"/>
    <d v="1899-12-30T00:00:00"/>
    <s v="CW"/>
    <s v="Hybrid"/>
    <s v="Open"/>
  </r>
  <r>
    <n v="202430"/>
    <n v="43770"/>
    <s v="TUTW NC199"/>
    <x v="97"/>
    <s v="Tutor Training"/>
    <n v="0"/>
    <d v="2023-10-19T00:00:00"/>
    <d v="2023-11-09T00:00:00"/>
    <x v="37"/>
    <x v="0"/>
    <s v="R"/>
    <m/>
    <m/>
    <m/>
    <s v="R"/>
    <m/>
    <m/>
    <m/>
    <d v="1899-12-30T02:00:00"/>
    <d v="1899-12-30T00:29:05"/>
    <s v="17:00"/>
    <x v="21"/>
    <s v="19:00"/>
    <n v="1900"/>
    <x v="3"/>
    <s v="Michelle Detorie"/>
    <s v="K00372381"/>
    <n v="10"/>
    <x v="0"/>
    <x v="137"/>
    <x v="44"/>
    <s v="ONLINE"/>
    <s v="ONLINE"/>
    <x v="0"/>
    <n v="18"/>
    <n v="7"/>
    <d v="1899-12-30T13:34:33"/>
    <s v="C"/>
    <s v="Day"/>
    <s v="Open"/>
  </r>
  <r>
    <n v="202430"/>
    <n v="43774"/>
    <s v="HSMA NC030"/>
    <x v="93"/>
    <s v="Math C: Pre-Algebra"/>
    <n v="1"/>
    <d v="2023-08-28T00:00:00"/>
    <d v="2023-12-16T00:00:00"/>
    <x v="0"/>
    <x v="0"/>
    <s v="MTWR"/>
    <s v="M"/>
    <s v="T"/>
    <s v="W"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37"/>
    <x v="44"/>
    <s v="ONLINE"/>
    <s v="ONLINE"/>
    <x v="0"/>
    <n v="0"/>
    <n v="0"/>
    <d v="1899-12-30T00:00:00"/>
    <s v="C"/>
    <s v="Session Status Unknown"/>
    <s v="Closed"/>
  </r>
  <r>
    <n v="202430"/>
    <n v="43797"/>
    <s v="SLFO NC025"/>
    <x v="5"/>
    <s v="Compassionate Communicat'n:FOA"/>
    <n v="0"/>
    <d v="2023-10-23T00:00:00"/>
    <d v="2023-12-16T00:00:00"/>
    <x v="6"/>
    <x v="0"/>
    <s v="T"/>
    <m/>
    <s v="T"/>
    <m/>
    <m/>
    <m/>
    <m/>
    <m/>
    <d v="1899-12-30T00:50:00"/>
    <d v="1899-12-30T00:26:24"/>
    <s v="18:15"/>
    <x v="84"/>
    <s v="19:05"/>
    <n v="1905"/>
    <x v="3"/>
    <s v="Rodger Sorrow"/>
    <s v="K00369143"/>
    <n v="11"/>
    <x v="4"/>
    <x v="137"/>
    <x v="44"/>
    <s v="ONLINE"/>
    <s v="ONLINE"/>
    <x v="0"/>
    <n v="75"/>
    <n v="22"/>
    <d v="1900-01-02T12:22:35"/>
    <s v="OL"/>
    <s v="Synchronous Online"/>
    <s v="Open"/>
  </r>
  <r>
    <n v="202430"/>
    <n v="43797"/>
    <s v="SLFO NC025"/>
    <x v="5"/>
    <s v="Compassionate Communicat'n:FOA"/>
    <n v="0"/>
    <d v="2023-10-23T00:00:00"/>
    <d v="2023-12-16T00:00:00"/>
    <x v="6"/>
    <x v="0"/>
    <s v="T"/>
    <m/>
    <s v="T"/>
    <m/>
    <m/>
    <m/>
    <m/>
    <m/>
    <d v="1899-12-30T01:40:00"/>
    <d v="1899-12-30T00:52:49"/>
    <s v="19:15"/>
    <x v="85"/>
    <s v="20:55"/>
    <n v="2055"/>
    <x v="3"/>
    <s v="Rodger Sorrow"/>
    <s v="K00369143"/>
    <n v="11"/>
    <x v="4"/>
    <x v="137"/>
    <x v="44"/>
    <s v="ONLINE"/>
    <s v="ONLINE"/>
    <x v="0"/>
    <n v="75"/>
    <n v="22"/>
    <d v="1900-01-06T00:45:10"/>
    <s v="OL"/>
    <s v="Synchronous Online"/>
    <s v="Open"/>
  </r>
  <r>
    <n v="202430"/>
    <n v="43805"/>
    <s v="CS 118"/>
    <x v="68"/>
    <s v="Data Science for All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Cullinen"/>
    <s v="K00874272"/>
    <s v="NP"/>
    <x v="0"/>
    <x v="137"/>
    <x v="44"/>
    <s v="ONLINE"/>
    <s v="ONLINE"/>
    <x v="0"/>
    <n v="24"/>
    <n v="8"/>
    <d v="1899-12-30T00:00:00"/>
    <s v="CW"/>
    <s v="Hybrid"/>
    <s v="Open"/>
  </r>
  <r>
    <n v="202430"/>
    <n v="43806"/>
    <s v="MATH 118"/>
    <x v="18"/>
    <s v=" Data Science for All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Cullinen"/>
    <s v="K00874272"/>
    <s v="FS"/>
    <x v="0"/>
    <x v="137"/>
    <x v="44"/>
    <s v="ONLINE"/>
    <s v="ONLINE"/>
    <x v="0"/>
    <n v="24"/>
    <n v="7"/>
    <d v="1899-12-30T00:00:00"/>
    <s v="CW"/>
    <s v="Hybrid"/>
    <s v="Open"/>
  </r>
  <r>
    <n v="202430"/>
    <n v="43810"/>
    <s v="ART 190"/>
    <x v="63"/>
    <s v="Introduction to Printmak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Dotson"/>
    <s v="K00344963"/>
    <s v="FS"/>
    <x v="0"/>
    <x v="137"/>
    <x v="44"/>
    <s v="ONLINE"/>
    <s v="ONLINE"/>
    <x v="0"/>
    <n v="18"/>
    <n v="15"/>
    <d v="1899-12-30T00:00:00"/>
    <s v="CW"/>
    <s v="Hybrid"/>
    <s v="Open"/>
  </r>
  <r>
    <n v="202430"/>
    <n v="43819"/>
    <s v="GEOG 152"/>
    <x v="45"/>
    <s v="Weather and Climat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eordie Armstrong"/>
    <s v="K00292979"/>
    <s v="NP"/>
    <x v="4"/>
    <x v="137"/>
    <x v="44"/>
    <s v="ONLINE"/>
    <s v="ONLINE"/>
    <x v="0"/>
    <n v="40"/>
    <n v="17"/>
    <d v="1899-12-30T00:00:00"/>
    <s v="OL"/>
    <s v="Online Classes"/>
    <s v="Open"/>
  </r>
  <r>
    <n v="202430"/>
    <n v="43820"/>
    <s v="GEOG 152L"/>
    <x v="46"/>
    <s v="Weather &amp; Climate Lab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8"/>
    <s v="Danielle D'Alfonso"/>
    <s v="K00266323"/>
    <s v="FS"/>
    <x v="4"/>
    <x v="137"/>
    <x v="44"/>
    <s v="ONLINE"/>
    <s v="ONLINE"/>
    <x v="0"/>
    <n v="19"/>
    <n v="11"/>
    <d v="1899-12-30T00:00:00"/>
    <s v="OL"/>
    <s v="Online Classes"/>
    <s v="Open"/>
  </r>
  <r>
    <n v="202430"/>
    <n v="43821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tty Saito"/>
    <s v="K00100852"/>
    <s v="DO"/>
    <x v="4"/>
    <x v="137"/>
    <x v="44"/>
    <s v="ONLINE"/>
    <s v="ONLINE"/>
    <x v="0"/>
    <n v="24"/>
    <n v="24"/>
    <d v="1899-12-30T00:00:00"/>
    <s v="OL"/>
    <s v="Online Classes"/>
    <s v="Closed"/>
  </r>
  <r>
    <n v="202430"/>
    <n v="43821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atty Saito"/>
    <s v="K00100852"/>
    <s v="FS"/>
    <x v="4"/>
    <x v="137"/>
    <x v="44"/>
    <s v="ONLINE"/>
    <s v="ONLINE"/>
    <x v="0"/>
    <n v="24"/>
    <n v="24"/>
    <d v="1899-12-30T00:00:00"/>
    <s v="OL"/>
    <s v="Online Classes"/>
    <s v="Closed"/>
  </r>
  <r>
    <n v="202430"/>
    <n v="43826"/>
    <s v="ENT 204"/>
    <x v="129"/>
    <s v="Global Entrepreneurship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eff  Arthur"/>
    <s v="K00139051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43827"/>
    <s v="ENT 247"/>
    <x v="129"/>
    <s v="Entrepreneurship: ISM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ina Powers"/>
    <s v="K00338133"/>
    <s v="AD"/>
    <x v="4"/>
    <x v="137"/>
    <x v="44"/>
    <s v="ONLINE"/>
    <s v="ONLINE"/>
    <x v="0"/>
    <n v="35"/>
    <n v="21"/>
    <d v="1899-12-30T00:00:00"/>
    <s v="OL"/>
    <s v="Online Classes"/>
    <s v="Open"/>
  </r>
  <r>
    <n v="202430"/>
    <n v="43828"/>
    <s v="ERTH 101"/>
    <x v="92"/>
    <s v="Introductory Astronom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atila Van Der Veen"/>
    <s v="K00498912"/>
    <s v="NP"/>
    <x v="4"/>
    <x v="137"/>
    <x v="44"/>
    <s v="ONLINE"/>
    <s v="ONLINE"/>
    <x v="0"/>
    <n v="50"/>
    <n v="49"/>
    <d v="1899-12-30T00:00:00"/>
    <s v="OL"/>
    <s v="Online Classes"/>
    <s v="Open"/>
  </r>
  <r>
    <n v="202430"/>
    <n v="43829"/>
    <s v="ERTH 152L"/>
    <x v="46"/>
    <s v="Weather &amp; Climate Lab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8"/>
    <s v="Danielle D'Alfonso"/>
    <s v="K00266323"/>
    <s v="NP"/>
    <x v="4"/>
    <x v="137"/>
    <x v="44"/>
    <s v="ONLINE"/>
    <s v="ONLINE"/>
    <x v="0"/>
    <n v="19"/>
    <n v="13"/>
    <d v="1899-12-30T00:00:00"/>
    <s v="OL"/>
    <s v="Online Classes"/>
    <s v="Open"/>
  </r>
  <r>
    <n v="202430"/>
    <n v="43830"/>
    <s v="ERTH 152"/>
    <x v="45"/>
    <s v="Weather and Climat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Geordie Armstrong"/>
    <s v="K00292979"/>
    <s v="FS"/>
    <x v="4"/>
    <x v="137"/>
    <x v="44"/>
    <s v="ONLINE"/>
    <s v="ONLINE"/>
    <x v="0"/>
    <n v="40"/>
    <n v="27"/>
    <d v="1899-12-30T00:00:00"/>
    <s v="OL"/>
    <s v="Online Classes"/>
    <s v="Open"/>
  </r>
  <r>
    <n v="202430"/>
    <n v="43836"/>
    <s v="ERTH 151"/>
    <x v="47"/>
    <s v="Intro to Physical Oceanography"/>
    <n v="3"/>
    <d v="2023-09-18T00:00:00"/>
    <d v="2023-12-16T00:00:00"/>
    <x v="2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Mendes"/>
    <s v="K00551929"/>
    <s v="FS"/>
    <x v="4"/>
    <x v="137"/>
    <x v="44"/>
    <s v="ONLINE"/>
    <s v="ONLINE"/>
    <x v="0"/>
    <n v="45"/>
    <n v="47"/>
    <d v="1899-12-30T00:00:00"/>
    <s v="OL"/>
    <s v="Online Classes"/>
    <s v="Closed"/>
  </r>
  <r>
    <n v="202430"/>
    <n v="43837"/>
    <s v="BLAW 101"/>
    <x v="12"/>
    <s v="Business Law"/>
    <n v="4"/>
    <d v="2023-09-05T00:00:00"/>
    <d v="2023-11-19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iel Spitz"/>
    <s v="K01282951"/>
    <s v="FS"/>
    <x v="4"/>
    <x v="137"/>
    <x v="44"/>
    <s v="ONLINE"/>
    <s v="ONLINE"/>
    <x v="0"/>
    <n v="35"/>
    <n v="26"/>
    <d v="1899-12-30T00:00:00"/>
    <s v="OL"/>
    <s v="Online Classes"/>
    <s v="Open"/>
  </r>
  <r>
    <n v="202430"/>
    <n v="43838"/>
    <s v="BLAW 101"/>
    <x v="12"/>
    <s v="Business Law"/>
    <n v="4"/>
    <d v="2023-10-16T00:00:00"/>
    <d v="2023-12-09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Bob Dahlstedt"/>
    <s v="K00917326"/>
    <s v="AD"/>
    <x v="0"/>
    <x v="137"/>
    <x v="44"/>
    <s v="ONLINE"/>
    <s v="ONLINE"/>
    <x v="0"/>
    <n v="35"/>
    <n v="32"/>
    <d v="1899-12-30T00:00:00"/>
    <s v="CW"/>
    <s v="Hybrid"/>
    <s v="Open"/>
  </r>
  <r>
    <n v="202430"/>
    <n v="43841"/>
    <s v="MGMT 101"/>
    <x v="16"/>
    <s v="Introduction To Management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24"/>
    <d v="1899-12-30T00:00:00"/>
    <s v="OL"/>
    <s v="Online Classes"/>
    <s v="Open"/>
  </r>
  <r>
    <n v="202430"/>
    <n v="43843"/>
    <s v="ERTH 112"/>
    <x v="45"/>
    <s v="History of the Earth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Mendes"/>
    <s v="K00551929"/>
    <s v="FS"/>
    <x v="4"/>
    <x v="137"/>
    <x v="44"/>
    <s v="ONLINE"/>
    <s v="ONLINE"/>
    <x v="0"/>
    <n v="35"/>
    <n v="28"/>
    <d v="1899-12-30T00:00:00"/>
    <s v="OL"/>
    <s v="Online Classes"/>
    <s v="Open"/>
  </r>
  <r>
    <n v="202430"/>
    <n v="43860"/>
    <s v="FR 101"/>
    <x v="70"/>
    <s v="Beginning French I"/>
    <n v="5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Monika Laskowski-Caujolle"/>
    <s v="K00101128"/>
    <s v="AD"/>
    <x v="0"/>
    <x v="137"/>
    <x v="44"/>
    <s v="ONLINE"/>
    <s v="ONLINE"/>
    <x v="0"/>
    <n v="30"/>
    <n v="18"/>
    <d v="1899-12-30T00:00:00"/>
    <s v="CW"/>
    <s v="Hybrid"/>
    <s v="Open"/>
  </r>
  <r>
    <n v="202430"/>
    <n v="43861"/>
    <s v="FR 103"/>
    <x v="70"/>
    <s v="Intermediate French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rion Phillips"/>
    <s v="K00905831"/>
    <s v="AD"/>
    <x v="4"/>
    <x v="137"/>
    <x v="44"/>
    <s v="ONLINE"/>
    <s v="ONLINE"/>
    <x v="0"/>
    <n v="30"/>
    <n v="14"/>
    <d v="1899-12-30T00:00:00"/>
    <s v="OL"/>
    <s v="Online Classes"/>
    <s v="Open"/>
  </r>
  <r>
    <n v="202430"/>
    <n v="43863"/>
    <s v="ITAL 101"/>
    <x v="71"/>
    <s v="Beginning Italian I"/>
    <n v="5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Carla Pattone"/>
    <s v="K00388624"/>
    <s v="AD"/>
    <x v="0"/>
    <x v="137"/>
    <x v="44"/>
    <s v="ONLINE"/>
    <s v="ONLINE"/>
    <x v="0"/>
    <n v="30"/>
    <n v="16"/>
    <d v="1899-12-30T00:00:00"/>
    <s v="CW"/>
    <s v="Hybrid"/>
    <s v="Open"/>
  </r>
  <r>
    <n v="202430"/>
    <n v="43864"/>
    <s v="ITAL 103"/>
    <x v="71"/>
    <s v="Intermediate Italian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Carla Pattone"/>
    <s v="K00388624"/>
    <s v="NP"/>
    <x v="4"/>
    <x v="137"/>
    <x v="44"/>
    <s v="ONLINE"/>
    <s v="ONLINE"/>
    <x v="0"/>
    <n v="10"/>
    <n v="5"/>
    <d v="1899-12-30T00:00:00"/>
    <s v="SP"/>
    <s v="Session Status Unknown"/>
    <s v="Open"/>
  </r>
  <r>
    <n v="202430"/>
    <n v="43872"/>
    <s v="ENG 271P"/>
    <x v="113"/>
    <s v="Creative Writing: Poetr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shua Escobar"/>
    <s v="K00978932"/>
    <s v="FS"/>
    <x v="4"/>
    <x v="137"/>
    <x v="44"/>
    <s v="ONLINE"/>
    <s v="ONLINE"/>
    <x v="0"/>
    <n v="40"/>
    <n v="21"/>
    <d v="1899-12-30T00:00:00"/>
    <s v="OL"/>
    <s v="Online Classes"/>
    <s v="Open"/>
  </r>
  <r>
    <n v="202430"/>
    <n v="43875"/>
    <s v="COMM 121"/>
    <x v="10"/>
    <s v="Interpersonal Communic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ka Garard"/>
    <s v="K00100293"/>
    <s v="AD"/>
    <x v="4"/>
    <x v="137"/>
    <x v="44"/>
    <s v="ONLINE"/>
    <s v="ONLINE"/>
    <x v="0"/>
    <n v="30"/>
    <n v="23"/>
    <d v="1899-12-30T00:00:00"/>
    <s v="OL"/>
    <s v="Online Classes"/>
    <s v="Open"/>
  </r>
  <r>
    <n v="202430"/>
    <n v="43876"/>
    <s v="MATH 114"/>
    <x v="18"/>
    <s v="Math for Liberal Arts Maj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na Tivy"/>
    <s v="K00697218"/>
    <s v="AD"/>
    <x v="0"/>
    <x v="137"/>
    <x v="44"/>
    <s v="ONLINE"/>
    <s v="ONLINE"/>
    <x v="0"/>
    <n v="33"/>
    <n v="22"/>
    <d v="1899-12-30T00:00:00"/>
    <s v="CW"/>
    <s v="Hybrid"/>
    <s v="Open"/>
  </r>
  <r>
    <n v="202430"/>
    <n v="43880"/>
    <s v="COMM 141"/>
    <x v="10"/>
    <s v="Small Group Communication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ina Kistler"/>
    <s v="K00100702"/>
    <s v="FS"/>
    <x v="4"/>
    <x v="137"/>
    <x v="44"/>
    <s v="ONLINE"/>
    <s v="ONLINE"/>
    <x v="0"/>
    <n v="30"/>
    <n v="24"/>
    <d v="1899-12-30T00:00:00"/>
    <s v="OL"/>
    <s v="Online Classes"/>
    <s v="Open"/>
  </r>
  <r>
    <n v="202430"/>
    <n v="43885"/>
    <s v="HE 201"/>
    <x v="130"/>
    <s v="Intro To Healthy Aging"/>
    <n v="3"/>
    <d v="2023-10-02T00:00:00"/>
    <d v="2023-12-16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4"/>
    <s v="Allison Slade"/>
    <s v="K00274859"/>
    <s v="AD"/>
    <x v="4"/>
    <x v="137"/>
    <x v="44"/>
    <s v="ONLINE"/>
    <s v="ONLINE"/>
    <x v="0"/>
    <n v="35"/>
    <n v="21"/>
    <d v="1899-12-30T00:00:00"/>
    <s v="OL"/>
    <s v="Online Classes"/>
    <s v="Open"/>
  </r>
  <r>
    <n v="202430"/>
    <n v="43913"/>
    <s v="MATH 160"/>
    <x v="18"/>
    <s v="Calculus w/Analytic Geomtry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Yen Kuang Chou"/>
    <s v="K00632503"/>
    <s v="FS"/>
    <x v="0"/>
    <x v="137"/>
    <x v="44"/>
    <s v="ONLINE"/>
    <s v="ONLINE"/>
    <x v="0"/>
    <n v="33"/>
    <n v="23"/>
    <d v="1899-12-30T00:00:00"/>
    <s v="CW"/>
    <s v="Hybrid"/>
    <s v="Open"/>
  </r>
  <r>
    <n v="202430"/>
    <n v="43915"/>
    <s v="POLS 132"/>
    <x v="81"/>
    <s v="Political Thin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anoutchehr Eskandari-Qajar"/>
    <s v="K00100628"/>
    <s v="AD"/>
    <x v="4"/>
    <x v="137"/>
    <x v="44"/>
    <s v="ONLINE"/>
    <s v="ONLINE"/>
    <x v="0"/>
    <n v="40"/>
    <n v="17"/>
    <d v="1899-12-30T00:00:00"/>
    <s v="OL"/>
    <s v="Online Classes"/>
    <s v="Open"/>
  </r>
  <r>
    <n v="202430"/>
    <n v="43921"/>
    <s v="CIS 181"/>
    <x v="77"/>
    <s v="Tech &amp; Professional Writ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n Holms"/>
    <s v="K00346051"/>
    <s v="AD"/>
    <x v="4"/>
    <x v="137"/>
    <x v="44"/>
    <s v="ONLINE"/>
    <s v="ONLINE"/>
    <x v="0"/>
    <n v="30"/>
    <n v="15"/>
    <d v="1899-12-30T00:00:00"/>
    <s v="OL"/>
    <s v="Online Classes"/>
    <s v="Open"/>
  </r>
  <r>
    <n v="202430"/>
    <n v="43927"/>
    <s v="MAT 116"/>
    <x v="87"/>
    <s v="Interactive Design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FS"/>
    <x v="0"/>
    <x v="137"/>
    <x v="44"/>
    <s v="ONLINE"/>
    <s v="ONLINE"/>
    <x v="0"/>
    <n v="15"/>
    <n v="6"/>
    <d v="1899-12-30T00:00:00"/>
    <s v="CW"/>
    <s v="Hybrid"/>
    <s v="Open"/>
  </r>
  <r>
    <n v="202430"/>
    <n v="43936"/>
    <s v="COMP 101"/>
    <x v="21"/>
    <s v="Intro to Computer Application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nding Staff"/>
    <s v="K00125140"/>
    <s v="NP"/>
    <x v="4"/>
    <x v="137"/>
    <x v="44"/>
    <s v="ONLINE"/>
    <s v="ONLINE"/>
    <x v="0"/>
    <n v="0"/>
    <n v="0"/>
    <d v="1899-12-30T00:00:00"/>
    <s v="OL"/>
    <s v="Online Classes"/>
    <s v="Closed"/>
  </r>
  <r>
    <n v="202430"/>
    <n v="43955"/>
    <s v="FS 101H"/>
    <x v="23"/>
    <s v="Intro to Film Studies, Hon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Albright"/>
    <s v="K00429967"/>
    <s v="DO"/>
    <x v="0"/>
    <x v="137"/>
    <x v="44"/>
    <s v="ONLINE"/>
    <s v="ONLINE"/>
    <x v="0"/>
    <n v="25"/>
    <n v="24"/>
    <d v="1899-12-30T00:00:00"/>
    <s v="HR"/>
    <s v="Hybrid"/>
    <s v="Open"/>
  </r>
  <r>
    <n v="202430"/>
    <n v="43962"/>
    <s v="ENG 181"/>
    <x v="57"/>
    <s v="Tech &amp; Professional Writ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n Holms"/>
    <s v="K00346051"/>
    <s v="NP"/>
    <x v="4"/>
    <x v="137"/>
    <x v="44"/>
    <s v="ONLINE"/>
    <s v="ONLINE"/>
    <x v="0"/>
    <n v="30"/>
    <n v="6"/>
    <d v="1899-12-30T00:00:00"/>
    <s v="OL"/>
    <s v="Online Classes"/>
    <s v="Open"/>
  </r>
  <r>
    <n v="202430"/>
    <n v="43978"/>
    <s v="ENT 201"/>
    <x v="129"/>
    <s v="Intro to Entrepreneurship"/>
    <n v="3"/>
    <d v="2023-08-28T00:00:00"/>
    <d v="2023-10-21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Samson"/>
    <s v="K00498381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43980"/>
    <s v="ENT 206"/>
    <x v="16"/>
    <s v="Enterprise Launch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Samson"/>
    <s v="K00498381"/>
    <s v="AD"/>
    <x v="4"/>
    <x v="137"/>
    <x v="44"/>
    <s v="ONLINE"/>
    <s v="ONLINE"/>
    <x v="0"/>
    <n v="35"/>
    <n v="8"/>
    <d v="1899-12-30T00:00:00"/>
    <s v="OL"/>
    <s v="Online Classes"/>
    <s v="Open"/>
  </r>
  <r>
    <n v="202430"/>
    <n v="43991"/>
    <s v="ART 190"/>
    <x v="63"/>
    <s v="Introduction to Printmak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Dotson"/>
    <s v="K00344963"/>
    <s v="FS"/>
    <x v="0"/>
    <x v="137"/>
    <x v="44"/>
    <s v="ONLINE"/>
    <s v="ONLINE"/>
    <x v="0"/>
    <n v="18"/>
    <n v="16"/>
    <d v="1899-12-30T00:00:00"/>
    <s v="CW"/>
    <s v="Hybrid"/>
    <s v="Open"/>
  </r>
  <r>
    <n v="202430"/>
    <n v="44003"/>
    <s v="COMM 131"/>
    <x v="10"/>
    <s v="Fund Of Public Speaking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te Newman"/>
    <s v="K00989859"/>
    <s v="FS"/>
    <x v="0"/>
    <x v="137"/>
    <x v="44"/>
    <s v="ONLINE"/>
    <s v="ONLINE"/>
    <x v="0"/>
    <n v="30"/>
    <n v="25"/>
    <d v="1899-12-30T00:00:00"/>
    <s v="CW"/>
    <s v="Hybrid"/>
    <s v="Open"/>
  </r>
  <r>
    <n v="202430"/>
    <n v="44016"/>
    <s v="CMPW NC018"/>
    <x v="21"/>
    <s v="YouTube for Business"/>
    <n v="0"/>
    <d v="2023-10-13T00:00:00"/>
    <d v="2023-10-13T00:00:00"/>
    <x v="3"/>
    <x v="0"/>
    <s v="F"/>
    <m/>
    <m/>
    <m/>
    <m/>
    <s v="F"/>
    <m/>
    <m/>
    <d v="1899-12-30T08:00:00"/>
    <d v="1899-12-30T00:29:05"/>
    <s v="8:30"/>
    <x v="2"/>
    <s v="16:30"/>
    <n v="1630"/>
    <x v="7"/>
    <s v="Erin Gorrell"/>
    <s v="K01598714"/>
    <n v="10"/>
    <x v="4"/>
    <x v="137"/>
    <x v="44"/>
    <s v="ONLINE"/>
    <s v="ONLINE"/>
    <x v="0"/>
    <n v="24"/>
    <n v="15"/>
    <d v="1899-12-30T07:16:22"/>
    <s v="OL"/>
    <s v="Synchronous Online"/>
    <s v="Open"/>
  </r>
  <r>
    <n v="202430"/>
    <n v="44025"/>
    <s v="CHST 113"/>
    <x v="82"/>
    <s v="Intro Chicano/Mexican Amer Lit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ristina Serna"/>
    <s v="K01565136"/>
    <s v="AD"/>
    <x v="4"/>
    <x v="137"/>
    <x v="44"/>
    <s v="ONLINE"/>
    <s v="ONLINE"/>
    <x v="0"/>
    <n v="40"/>
    <n v="39"/>
    <d v="1899-12-30T00:00:00"/>
    <s v="OL"/>
    <s v="Online Classes"/>
    <s v="Open"/>
  </r>
  <r>
    <n v="202430"/>
    <n v="44026"/>
    <s v="ETHS 101"/>
    <x v="82"/>
    <s v="Immigrant Experience In US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Thomas Carrasco"/>
    <s v="K00377748"/>
    <s v="FS"/>
    <x v="4"/>
    <x v="137"/>
    <x v="44"/>
    <s v="ONLINE"/>
    <s v="ONLINE"/>
    <x v="0"/>
    <n v="40"/>
    <n v="35"/>
    <d v="1899-12-30T00:00:00"/>
    <s v="OL"/>
    <s v="Online Classes"/>
    <s v="Open"/>
  </r>
  <r>
    <n v="202430"/>
    <n v="44027"/>
    <s v="ASAM 101"/>
    <x v="82"/>
    <s v="Comparative Asian-Amer Histor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Craig Cook"/>
    <s v="K00419252"/>
    <s v="FS"/>
    <x v="4"/>
    <x v="137"/>
    <x v="44"/>
    <s v="ONLINE"/>
    <s v="ONLINE"/>
    <x v="0"/>
    <n v="40"/>
    <n v="26"/>
    <d v="1899-12-30T00:00:00"/>
    <s v="OL"/>
    <s v="Online Classes"/>
    <s v="Open"/>
  </r>
  <r>
    <n v="202430"/>
    <n v="44029"/>
    <s v="CHST 102"/>
    <x v="82"/>
    <s v="Chicano &amp; Latino History In Us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ristina Serna"/>
    <s v="K01565136"/>
    <s v="AD"/>
    <x v="4"/>
    <x v="137"/>
    <x v="44"/>
    <s v="ONLINE"/>
    <s v="ONLINE"/>
    <x v="0"/>
    <n v="40"/>
    <n v="30"/>
    <d v="1899-12-30T00:00:00"/>
    <s v="OL"/>
    <s v="Online Classes"/>
    <s v="Open"/>
  </r>
  <r>
    <n v="202430"/>
    <n v="44030"/>
    <s v="CRAO NC115"/>
    <x v="25"/>
    <s v="Color Exploration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13:00"/>
    <x v="22"/>
    <s v="13:50"/>
    <n v="1350"/>
    <x v="7"/>
    <s v="Paige Wilson"/>
    <s v="K00149448"/>
    <n v="9"/>
    <x v="4"/>
    <x v="137"/>
    <x v="44"/>
    <s v="ONLINE"/>
    <s v="ONLINE"/>
    <x v="0"/>
    <n v="50"/>
    <n v="24"/>
    <d v="1900-01-02T20:02:49"/>
    <s v="OL"/>
    <s v="Synchronous Online"/>
    <s v="Open"/>
  </r>
  <r>
    <n v="202430"/>
    <n v="44030"/>
    <s v="CRAO NC115"/>
    <x v="25"/>
    <s v="Color Exploration: FOA"/>
    <n v="0"/>
    <d v="2023-08-28T00:00:00"/>
    <d v="2023-10-21T00:00:00"/>
    <x v="6"/>
    <x v="0"/>
    <s v="R"/>
    <m/>
    <m/>
    <m/>
    <s v="R"/>
    <m/>
    <m/>
    <m/>
    <d v="1899-12-30T01:50:00"/>
    <d v="1899-12-30T00:58:06"/>
    <s v="14:00"/>
    <x v="7"/>
    <s v="15:50"/>
    <n v="1550"/>
    <x v="7"/>
    <s v="Paige Wilson"/>
    <s v="K00149448"/>
    <n v="9"/>
    <x v="4"/>
    <x v="137"/>
    <x v="44"/>
    <s v="ONLINE"/>
    <s v="ONLINE"/>
    <x v="0"/>
    <n v="50"/>
    <n v="24"/>
    <d v="1900-01-07T10:30:12"/>
    <s v="OL"/>
    <s v="Synchronous Online"/>
    <s v="Open"/>
  </r>
  <r>
    <n v="202430"/>
    <n v="44031"/>
    <s v="CRAO NC115"/>
    <x v="25"/>
    <s v="Color Exploration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13:00"/>
    <x v="22"/>
    <s v="13:50"/>
    <n v="1350"/>
    <x v="3"/>
    <s v="Paige Wilson"/>
    <s v="K00149448"/>
    <n v="11"/>
    <x v="4"/>
    <x v="137"/>
    <x v="44"/>
    <s v="ONLINE"/>
    <s v="ONLINE"/>
    <x v="0"/>
    <n v="50"/>
    <n v="20"/>
    <d v="1900-01-02T04:42:21"/>
    <s v="OL"/>
    <s v="Synchronous Online"/>
    <s v="Open"/>
  </r>
  <r>
    <n v="202430"/>
    <n v="44031"/>
    <s v="CRAO NC115"/>
    <x v="25"/>
    <s v="Color Exploration: FOA"/>
    <n v="0"/>
    <d v="2023-10-23T00:00:00"/>
    <d v="2023-12-16T00:00:00"/>
    <x v="6"/>
    <x v="0"/>
    <s v="R"/>
    <m/>
    <m/>
    <m/>
    <s v="R"/>
    <m/>
    <m/>
    <m/>
    <d v="1899-12-30T01:50:00"/>
    <d v="1899-12-30T00:58:06"/>
    <s v="14:00"/>
    <x v="7"/>
    <s v="15:50"/>
    <n v="1550"/>
    <x v="3"/>
    <s v="Paige Wilson"/>
    <s v="K00149448"/>
    <n v="11"/>
    <x v="4"/>
    <x v="137"/>
    <x v="44"/>
    <s v="ONLINE"/>
    <s v="ONLINE"/>
    <x v="0"/>
    <n v="50"/>
    <n v="20"/>
    <d v="1900-01-06T00:45:10"/>
    <s v="OL"/>
    <s v="Synchronous Online"/>
    <s v="Open"/>
  </r>
  <r>
    <n v="202430"/>
    <n v="44034"/>
    <s v="CRAO NC211"/>
    <x v="25"/>
    <s v="Beginning Drawing: FOA"/>
    <n v="0"/>
    <d v="2023-08-28T00:00:00"/>
    <d v="2023-10-21T00:00:00"/>
    <x v="6"/>
    <x v="0"/>
    <s v="R"/>
    <m/>
    <m/>
    <m/>
    <s v="R"/>
    <m/>
    <m/>
    <m/>
    <d v="1899-12-30T00:55:00"/>
    <d v="1899-12-30T00:29:03"/>
    <s v="12:30"/>
    <x v="28"/>
    <s v="13:25"/>
    <n v="1325"/>
    <x v="7"/>
    <s v="Carissa Luminess"/>
    <s v="K00744691"/>
    <s v="NP"/>
    <x v="4"/>
    <x v="137"/>
    <x v="44"/>
    <s v="ONLINE"/>
    <s v="ONLINE"/>
    <x v="0"/>
    <n v="25"/>
    <n v="20"/>
    <d v="1900-01-02T12:22:35"/>
    <s v="OL"/>
    <s v="Synchronous Online"/>
    <s v="Open"/>
  </r>
  <r>
    <n v="202430"/>
    <n v="44034"/>
    <s v="CRAO NC211"/>
    <x v="25"/>
    <s v="Beginning Drawing: FOA"/>
    <n v="0"/>
    <d v="2023-08-28T00:00:00"/>
    <d v="2023-10-21T00:00:00"/>
    <x v="6"/>
    <x v="0"/>
    <s v="R"/>
    <m/>
    <m/>
    <m/>
    <s v="R"/>
    <m/>
    <m/>
    <m/>
    <d v="1899-12-30T01:55:00"/>
    <d v="1899-12-30T01:00:44"/>
    <s v="13:35"/>
    <x v="88"/>
    <s v="15:30"/>
    <n v="1530"/>
    <x v="7"/>
    <s v="Carissa Luminess"/>
    <s v="K00744691"/>
    <s v="NP"/>
    <x v="4"/>
    <x v="137"/>
    <x v="44"/>
    <s v="ONLINE"/>
    <s v="ONLINE"/>
    <x v="0"/>
    <n v="25"/>
    <n v="20"/>
    <d v="1900-01-06T08:25:24"/>
    <s v="OL"/>
    <s v="Synchronous Online"/>
    <s v="Open"/>
  </r>
  <r>
    <n v="202430"/>
    <n v="44035"/>
    <s v="CRAO NC211"/>
    <x v="25"/>
    <s v="Beginning Drawing: FOA"/>
    <n v="0"/>
    <d v="2023-10-23T00:00:00"/>
    <d v="2023-12-16T00:00:00"/>
    <x v="6"/>
    <x v="0"/>
    <s v="R"/>
    <m/>
    <m/>
    <m/>
    <s v="R"/>
    <m/>
    <m/>
    <m/>
    <d v="1899-12-30T00:55:00"/>
    <d v="1899-12-30T00:29:03"/>
    <s v="12:30"/>
    <x v="28"/>
    <s v="13:25"/>
    <n v="1325"/>
    <x v="3"/>
    <s v="Carissa Luminess"/>
    <s v="K00744691"/>
    <s v="NP"/>
    <x v="4"/>
    <x v="137"/>
    <x v="44"/>
    <s v="ONLINE"/>
    <s v="ONLINE"/>
    <x v="0"/>
    <n v="25"/>
    <n v="12"/>
    <d v="1900-01-01T02:37:33"/>
    <s v="OL"/>
    <s v="Synchronous Online"/>
    <s v="Open"/>
  </r>
  <r>
    <n v="202430"/>
    <n v="44035"/>
    <s v="CRAO NC211"/>
    <x v="25"/>
    <s v="Beginning Drawing: FOA"/>
    <n v="0"/>
    <d v="2023-10-23T00:00:00"/>
    <d v="2023-12-16T00:00:00"/>
    <x v="6"/>
    <x v="0"/>
    <s v="R"/>
    <m/>
    <m/>
    <m/>
    <s v="R"/>
    <m/>
    <m/>
    <m/>
    <d v="1899-12-30T02:05:00"/>
    <d v="1899-12-30T01:06:01"/>
    <s v="13:35"/>
    <x v="88"/>
    <s v="15:40"/>
    <n v="1540"/>
    <x v="3"/>
    <s v="Carissa Luminess"/>
    <s v="K00744691"/>
    <s v="NP"/>
    <x v="4"/>
    <x v="137"/>
    <x v="44"/>
    <s v="ONLINE"/>
    <s v="ONLINE"/>
    <x v="0"/>
    <n v="25"/>
    <n v="12"/>
    <d v="1900-01-03T19:03:32"/>
    <s v="OL"/>
    <s v="Synchronous Online"/>
    <s v="Open"/>
  </r>
  <r>
    <n v="202430"/>
    <n v="44044"/>
    <s v="CRMO NC090"/>
    <x v="41"/>
    <s v="Performance Singing: FOA"/>
    <n v="0"/>
    <d v="2023-08-28T00:00:00"/>
    <d v="2023-10-21T00:00:00"/>
    <x v="6"/>
    <x v="0"/>
    <s v="W"/>
    <m/>
    <m/>
    <s v="W"/>
    <m/>
    <m/>
    <m/>
    <m/>
    <d v="1899-12-30T01:00:00"/>
    <d v="1899-12-30T00:31:41"/>
    <s v="18:00"/>
    <x v="9"/>
    <s v="19:00"/>
    <n v="1900"/>
    <x v="7"/>
    <s v="M. Eje Lynn-Jacobs"/>
    <s v="K00883646"/>
    <s v="NP"/>
    <x v="4"/>
    <x v="137"/>
    <x v="44"/>
    <s v="ONLINE"/>
    <s v="ONLINE"/>
    <x v="0"/>
    <n v="25"/>
    <n v="10"/>
    <d v="1899-12-31T22:01:25"/>
    <s v="OL"/>
    <s v="Synchronous Online"/>
    <s v="Open"/>
  </r>
  <r>
    <n v="202430"/>
    <n v="44044"/>
    <s v="CRMO NC090"/>
    <x v="41"/>
    <s v="Performance Singing: FOA"/>
    <n v="0"/>
    <d v="2023-08-28T00:00:00"/>
    <d v="2023-10-21T00:00:00"/>
    <x v="6"/>
    <x v="0"/>
    <s v="W"/>
    <m/>
    <m/>
    <s v="W"/>
    <m/>
    <m/>
    <m/>
    <m/>
    <d v="1899-12-30T01:00:00"/>
    <d v="1899-12-30T00:31:41"/>
    <s v="19:10"/>
    <x v="61"/>
    <s v="20:10"/>
    <n v="2010"/>
    <x v="7"/>
    <s v="M. Eje Lynn-Jacobs"/>
    <s v="K00883646"/>
    <s v="NP"/>
    <x v="4"/>
    <x v="137"/>
    <x v="44"/>
    <s v="ONLINE"/>
    <s v="ONLINE"/>
    <x v="0"/>
    <n v="25"/>
    <n v="10"/>
    <d v="1899-12-31T22:01:25"/>
    <s v="OL"/>
    <s v="Synchronous Online"/>
    <s v="Open"/>
  </r>
  <r>
    <n v="202430"/>
    <n v="44065"/>
    <s v="CHEM 101"/>
    <x v="53"/>
    <s v="Introductory Chemistr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an Carrera Espinoza"/>
    <s v="K00436776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44065"/>
    <s v="CHEM 101"/>
    <x v="53"/>
    <s v="Introductory Chemistr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an Carrera Espinoza"/>
    <s v="K00436776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44067"/>
    <s v="GDPW NC010"/>
    <x v="86"/>
    <s v="Intro to Adobe Illustrator"/>
    <n v="0"/>
    <d v="2023-11-03T00:00:00"/>
    <d v="2023-12-15T00:00:00"/>
    <x v="35"/>
    <x v="0"/>
    <s v="F"/>
    <m/>
    <m/>
    <m/>
    <m/>
    <s v="F"/>
    <m/>
    <m/>
    <d v="1899-12-30T02:50:00"/>
    <d v="1899-12-30T01:12:07"/>
    <s v="9:00"/>
    <x v="25"/>
    <s v="11:50"/>
    <n v="1150"/>
    <x v="7"/>
    <s v="Diana Musacchio"/>
    <s v="K00428615"/>
    <n v="11"/>
    <x v="4"/>
    <x v="137"/>
    <x v="44"/>
    <s v="ONLINE"/>
    <s v="ONLINE"/>
    <x v="0"/>
    <n v="24"/>
    <n v="18"/>
    <d v="1900-01-05T07:27:16"/>
    <s v="OL"/>
    <s v="Synchronous Online"/>
    <s v="Open"/>
  </r>
  <r>
    <n v="202430"/>
    <n v="44067"/>
    <s v="GDPW NC010"/>
    <x v="86"/>
    <s v="Intro to Adobe Illustrator"/>
    <n v="0"/>
    <d v="2023-11-03T00:00:00"/>
    <d v="2023-12-15T00:00:00"/>
    <x v="35"/>
    <x v="0"/>
    <s v="F"/>
    <m/>
    <m/>
    <m/>
    <m/>
    <s v="F"/>
    <m/>
    <m/>
    <d v="1899-12-30T01:50:00"/>
    <d v="1899-12-30T00:46:40"/>
    <s v="11:55"/>
    <x v="89"/>
    <s v="13:45"/>
    <n v="1345"/>
    <x v="7"/>
    <s v="Diana Musacchio"/>
    <s v="K00428615"/>
    <n v="11"/>
    <x v="4"/>
    <x v="137"/>
    <x v="44"/>
    <s v="ONLINE"/>
    <s v="ONLINE"/>
    <x v="0"/>
    <n v="24"/>
    <n v="18"/>
    <d v="1900-01-03T02:00:00"/>
    <s v="OL"/>
    <s v="Synchronous Online"/>
    <s v="Open"/>
  </r>
  <r>
    <n v="202430"/>
    <n v="44070"/>
    <s v="ART 132"/>
    <x v="25"/>
    <s v="Fund of Paint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Ulivo"/>
    <s v="K00473769"/>
    <s v="FS"/>
    <x v="0"/>
    <x v="137"/>
    <x v="44"/>
    <s v="ONLINE"/>
    <s v="ONLINE"/>
    <x v="0"/>
    <n v="24"/>
    <n v="20"/>
    <d v="1899-12-30T00:00:00"/>
    <s v="CW"/>
    <s v="Hybrid"/>
    <s v="Open"/>
  </r>
  <r>
    <n v="202430"/>
    <n v="44071"/>
    <s v="ART 132"/>
    <x v="25"/>
    <s v="Fund of Paint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Ulivo"/>
    <s v="K00473769"/>
    <s v="FS"/>
    <x v="0"/>
    <x v="137"/>
    <x v="44"/>
    <s v="ONLINE"/>
    <s v="ONLINE"/>
    <x v="0"/>
    <n v="24"/>
    <n v="18"/>
    <d v="1899-12-30T00:00:00"/>
    <s v="CW"/>
    <s v="Hybrid"/>
    <s v="Open"/>
  </r>
  <r>
    <n v="202430"/>
    <n v="44109"/>
    <s v="BUS 290"/>
    <x v="16"/>
    <s v="Work Exp. in Bus Admin"/>
    <n v="1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2"/>
    <s v="Karen Shannon"/>
    <s v="K00100226"/>
    <s v="NP"/>
    <x v="0"/>
    <x v="137"/>
    <x v="44"/>
    <s v="ONLINE"/>
    <s v="ONLINE"/>
    <x v="0"/>
    <n v="10"/>
    <n v="4"/>
    <d v="1899-12-30T00:00:00"/>
    <n v="20"/>
    <s v="Session Status Unknown"/>
    <s v="Open"/>
  </r>
  <r>
    <n v="202430"/>
    <n v="44115"/>
    <s v="HIST 113H"/>
    <x v="34"/>
    <s v="Western Civ:1600-Pres Honor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Elliott"/>
    <s v="K00100954"/>
    <s v="NP"/>
    <x v="0"/>
    <x v="137"/>
    <x v="44"/>
    <s v="ONLINE"/>
    <s v="ONLINE"/>
    <x v="0"/>
    <n v="13"/>
    <n v="12"/>
    <d v="1899-12-30T00:00:00"/>
    <s v="HR"/>
    <s v="Hybrid"/>
    <s v="Open"/>
  </r>
  <r>
    <n v="202430"/>
    <n v="44119"/>
    <s v="PROW NC028"/>
    <x v="128"/>
    <s v="Championing Diversity"/>
    <n v="0"/>
    <d v="2023-10-12T00:00:00"/>
    <d v="2023-10-12T00:00:00"/>
    <x v="3"/>
    <x v="0"/>
    <s v="R"/>
    <m/>
    <m/>
    <m/>
    <s v="R"/>
    <m/>
    <m/>
    <m/>
    <d v="1899-12-30T08:00:00"/>
    <d v="1899-12-30T00:29:05"/>
    <s v="8:30"/>
    <x v="2"/>
    <s v="16:30"/>
    <n v="1630"/>
    <x v="0"/>
    <s v="Linda Croyle"/>
    <s v="K00677621"/>
    <n v="10"/>
    <x v="4"/>
    <x v="137"/>
    <x v="44"/>
    <s v="ONLINE"/>
    <s v="ONLINE"/>
    <x v="0"/>
    <n v="30"/>
    <n v="27"/>
    <d v="1899-12-30T13:05:27"/>
    <s v="OL"/>
    <s v="Synchronous Online"/>
    <s v="Open"/>
  </r>
  <r>
    <n v="202430"/>
    <n v="44120"/>
    <s v="PROW NC021"/>
    <x v="128"/>
    <s v="Coaching Skills"/>
    <n v="0"/>
    <d v="2023-10-25T00:00:00"/>
    <d v="2023-10-25T00:00:00"/>
    <x v="3"/>
    <x v="0"/>
    <s v="W"/>
    <m/>
    <m/>
    <s v="W"/>
    <m/>
    <m/>
    <m/>
    <m/>
    <d v="1899-12-30T08:00:00"/>
    <d v="1899-12-30T00:29:05"/>
    <s v="8:30"/>
    <x v="2"/>
    <s v="16:30"/>
    <n v="1630"/>
    <x v="7"/>
    <s v="Mariaelena Welch"/>
    <s v="K00103186"/>
    <n v="11"/>
    <x v="4"/>
    <x v="137"/>
    <x v="44"/>
    <s v="ONLINE"/>
    <s v="ONLINE"/>
    <x v="0"/>
    <n v="25"/>
    <n v="5"/>
    <d v="1899-12-30T02:25:27"/>
    <s v="OL"/>
    <s v="Online Classes"/>
    <s v="Open"/>
  </r>
  <r>
    <n v="202430"/>
    <n v="44121"/>
    <s v="PROW NC017"/>
    <x v="128"/>
    <s v="Change is the new Constant"/>
    <n v="0"/>
    <d v="2023-10-26T00:00:00"/>
    <d v="2023-10-26T00:00:00"/>
    <x v="3"/>
    <x v="0"/>
    <s v="R"/>
    <m/>
    <m/>
    <m/>
    <s v="R"/>
    <m/>
    <m/>
    <m/>
    <d v="1899-12-30T08:00:00"/>
    <d v="1899-12-30T00:29:05"/>
    <s v="8:30"/>
    <x v="2"/>
    <s v="16:30"/>
    <n v="1630"/>
    <x v="0"/>
    <s v="Linda Croyle"/>
    <s v="K00677621"/>
    <n v="11"/>
    <x v="4"/>
    <x v="137"/>
    <x v="44"/>
    <s v="ONLINE"/>
    <s v="ONLINE"/>
    <x v="0"/>
    <n v="27"/>
    <n v="25"/>
    <d v="1899-12-30T12:07:16"/>
    <s v="OL"/>
    <s v="Synchronous Online"/>
    <s v="Open"/>
  </r>
  <r>
    <n v="202430"/>
    <n v="44123"/>
    <s v="FS 116"/>
    <x v="114"/>
    <s v="Gender and Sexuality in Fil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Helen Fey"/>
    <s v="K00100434"/>
    <s v="AD"/>
    <x v="4"/>
    <x v="137"/>
    <x v="44"/>
    <s v="ONLINE"/>
    <s v="ONLINE"/>
    <x v="0"/>
    <n v="35"/>
    <n v="20"/>
    <d v="1899-12-30T00:00:00"/>
    <s v="OL"/>
    <s v="Online Classes"/>
    <s v="Open"/>
  </r>
  <r>
    <n v="202430"/>
    <n v="44123"/>
    <s v="FS 116"/>
    <x v="114"/>
    <s v="Gender and Sexuality in Fil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Helen Fey"/>
    <s v="K00100434"/>
    <s v="AD"/>
    <x v="4"/>
    <x v="137"/>
    <x v="44"/>
    <s v="ONLINE"/>
    <s v="ONLINE"/>
    <x v="0"/>
    <n v="35"/>
    <n v="20"/>
    <d v="1899-12-30T00:00:00"/>
    <s v="OL"/>
    <s v="Online Classes"/>
    <s v="Open"/>
  </r>
  <r>
    <n v="202430"/>
    <n v="44124"/>
    <s v="BMS 146L"/>
    <x v="131"/>
    <s v="Human Form and Function Lab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8"/>
    <s v="Eric Wise"/>
    <s v="K00100537"/>
    <s v="FS"/>
    <x v="4"/>
    <x v="137"/>
    <x v="44"/>
    <s v="ONLINE"/>
    <s v="ONLINE"/>
    <x v="0"/>
    <n v="24"/>
    <n v="17"/>
    <d v="1899-12-30T00:00:00"/>
    <s v="OL"/>
    <s v="Online Classes"/>
    <s v="Open"/>
  </r>
  <r>
    <n v="202430"/>
    <n v="44125"/>
    <s v="PROW NC006"/>
    <x v="128"/>
    <s v="Leadership Skills"/>
    <n v="0"/>
    <d v="2023-08-30T00:00:00"/>
    <d v="2023-08-30T00:00:00"/>
    <x v="3"/>
    <x v="0"/>
    <s v="W"/>
    <m/>
    <m/>
    <s v="W"/>
    <m/>
    <m/>
    <m/>
    <m/>
    <d v="1899-12-30T08:00:00"/>
    <d v="1899-12-30T00:29:05"/>
    <s v="8:30"/>
    <x v="2"/>
    <s v="16:30"/>
    <n v="1630"/>
    <x v="7"/>
    <s v="Linda Croyle"/>
    <s v="K00677621"/>
    <n v="9"/>
    <x v="4"/>
    <x v="137"/>
    <x v="44"/>
    <s v="ONLINE"/>
    <s v="ONLINE"/>
    <x v="0"/>
    <n v="35"/>
    <n v="33"/>
    <d v="1899-12-30T16:00:00"/>
    <s v="OL"/>
    <s v="Synchronous Online"/>
    <s v="Open"/>
  </r>
  <r>
    <n v="202430"/>
    <n v="44135"/>
    <s v="HEAL NC011"/>
    <x v="105"/>
    <s v="Health and Wellness: FOA"/>
    <n v="0"/>
    <d v="2023-08-30T00:00:00"/>
    <d v="2023-11-08T00:00:00"/>
    <x v="54"/>
    <x v="0"/>
    <s v="W"/>
    <m/>
    <m/>
    <s v="W"/>
    <m/>
    <m/>
    <m/>
    <m/>
    <d v="1899-12-30T01:10:00"/>
    <d v="1899-12-30T00:46:40"/>
    <s v="15:00"/>
    <x v="5"/>
    <s v="16:10"/>
    <n v="1610"/>
    <x v="3"/>
    <s v="Sally Saenger"/>
    <s v="K00100907"/>
    <n v="9"/>
    <x v="4"/>
    <x v="137"/>
    <x v="44"/>
    <s v="ONLINE"/>
    <s v="ONLINE"/>
    <x v="0"/>
    <n v="40"/>
    <n v="39"/>
    <d v="1900-01-12T21:40:00"/>
    <s v="OL"/>
    <s v="Synchronous Online"/>
    <s v="Open"/>
  </r>
  <r>
    <n v="202430"/>
    <n v="44135"/>
    <s v="HEAL NC011"/>
    <x v="105"/>
    <s v="Health and Wellness: FOA"/>
    <n v="0"/>
    <d v="2023-11-15T00:00:00"/>
    <d v="2023-11-29T00:00:00"/>
    <x v="19"/>
    <x v="0"/>
    <s v="W"/>
    <m/>
    <m/>
    <s v="W"/>
    <m/>
    <m/>
    <m/>
    <m/>
    <d v="1899-12-30T01:10:00"/>
    <d v="1899-12-30T00:12:44"/>
    <s v="15:00"/>
    <x v="5"/>
    <s v="16:10"/>
    <n v="1610"/>
    <x v="3"/>
    <s v="Sally Saenger"/>
    <s v="K00100907"/>
    <n v="11"/>
    <x v="4"/>
    <x v="137"/>
    <x v="44"/>
    <s v="ONLINE"/>
    <s v="ONLINE"/>
    <x v="0"/>
    <n v="40"/>
    <n v="39"/>
    <d v="1899-12-31T00:49:05"/>
    <s v="OL"/>
    <s v="Synchronous Online"/>
    <s v="Open"/>
  </r>
  <r>
    <n v="202430"/>
    <n v="44149"/>
    <s v="FIN 204"/>
    <x v="14"/>
    <s v="Real Estate Investment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Brandon Hamara"/>
    <s v="K00102892"/>
    <s v="AD"/>
    <x v="4"/>
    <x v="137"/>
    <x v="44"/>
    <s v="ONLINE"/>
    <s v="ONLINE"/>
    <x v="0"/>
    <n v="35"/>
    <n v="23"/>
    <d v="1899-12-30T00:00:00"/>
    <s v="OL"/>
    <s v="Online Classes"/>
    <s v="Open"/>
  </r>
  <r>
    <n v="202430"/>
    <n v="44175"/>
    <s v="CNEW NC071"/>
    <x v="21"/>
    <s v="Tech Talk: What's New in Comp"/>
    <n v="0"/>
    <d v="2023-09-12T00:00:00"/>
    <d v="2023-11-14T00:00:00"/>
    <x v="55"/>
    <x v="0"/>
    <s v="T"/>
    <m/>
    <s v="T"/>
    <m/>
    <m/>
    <m/>
    <m/>
    <m/>
    <d v="1899-12-30T01:15:00"/>
    <d v="1899-12-30T00:45:27"/>
    <s v="13:00"/>
    <x v="22"/>
    <s v="14:15"/>
    <n v="1415"/>
    <x v="3"/>
    <s v="Norma Eggli"/>
    <s v="K00100641"/>
    <s v="NP"/>
    <x v="4"/>
    <x v="137"/>
    <x v="44"/>
    <s v="ONLINE"/>
    <s v="ONLINE"/>
    <x v="0"/>
    <n v="20"/>
    <n v="12"/>
    <d v="1900-01-02T18:54:33"/>
    <s v="OL"/>
    <s v="Synchronous Online"/>
    <s v="Open"/>
  </r>
  <r>
    <n v="202430"/>
    <n v="44175"/>
    <s v="CNEW NC071"/>
    <x v="21"/>
    <s v="Tech Talk: What's New in Comp"/>
    <n v="0"/>
    <d v="2023-09-12T00:00:00"/>
    <d v="2023-11-14T00:00:00"/>
    <x v="55"/>
    <x v="0"/>
    <s v="T"/>
    <m/>
    <s v="T"/>
    <m/>
    <m/>
    <m/>
    <m/>
    <m/>
    <d v="1899-12-30T00:55:00"/>
    <d v="1899-12-30T00:33:20"/>
    <s v="14:20"/>
    <x v="13"/>
    <s v="15:15"/>
    <n v="1515"/>
    <x v="3"/>
    <s v="Norma Eggli"/>
    <s v="K00100641"/>
    <s v="NP"/>
    <x v="4"/>
    <x v="137"/>
    <x v="44"/>
    <s v="ONLINE"/>
    <s v="ONLINE"/>
    <x v="0"/>
    <n v="20"/>
    <n v="12"/>
    <d v="1900-01-01T18:40:00"/>
    <s v="OL"/>
    <s v="Synchronous Online"/>
    <s v="Open"/>
  </r>
  <r>
    <n v="202430"/>
    <n v="44185"/>
    <s v="CRMO NC090"/>
    <x v="41"/>
    <s v="Performance Singing: FOA"/>
    <n v="0"/>
    <d v="2023-10-23T00:00:00"/>
    <d v="2023-12-16T00:00:00"/>
    <x v="6"/>
    <x v="0"/>
    <s v="W"/>
    <m/>
    <m/>
    <s v="W"/>
    <m/>
    <m/>
    <m/>
    <m/>
    <d v="1899-12-30T01:00:00"/>
    <d v="1899-12-30T00:31:41"/>
    <s v="18:00"/>
    <x v="9"/>
    <s v="19:00"/>
    <n v="1900"/>
    <x v="3"/>
    <s v="M. Eje Lynn-Jacobs"/>
    <s v="K00883646"/>
    <s v="NP"/>
    <x v="4"/>
    <x v="137"/>
    <x v="44"/>
    <s v="ONLINE"/>
    <s v="ONLINE"/>
    <x v="0"/>
    <n v="25"/>
    <n v="10"/>
    <d v="1899-12-31T22:01:25"/>
    <s v="OL"/>
    <s v="Synchronous Online"/>
    <s v="Open"/>
  </r>
  <r>
    <n v="202430"/>
    <n v="44185"/>
    <s v="CRMO NC090"/>
    <x v="41"/>
    <s v="Performance Singing: FOA"/>
    <n v="0"/>
    <d v="2023-10-23T00:00:00"/>
    <d v="2023-12-16T00:00:00"/>
    <x v="6"/>
    <x v="0"/>
    <s v="W"/>
    <m/>
    <m/>
    <s v="W"/>
    <m/>
    <m/>
    <m/>
    <m/>
    <d v="1899-12-30T01:00:00"/>
    <d v="1899-12-30T00:31:41"/>
    <s v="19:10"/>
    <x v="61"/>
    <s v="20:10"/>
    <n v="2010"/>
    <x v="3"/>
    <s v="M. Eje Lynn-Jacobs"/>
    <s v="K00883646"/>
    <s v="NP"/>
    <x v="4"/>
    <x v="137"/>
    <x v="44"/>
    <s v="ONLINE"/>
    <s v="ONLINE"/>
    <x v="0"/>
    <n v="25"/>
    <n v="10"/>
    <d v="1899-12-31T22:01:25"/>
    <s v="OL"/>
    <s v="Synchronous Online"/>
    <s v="Open"/>
  </r>
  <r>
    <n v="202430"/>
    <n v="44186"/>
    <s v="CRMO NC011"/>
    <x v="41"/>
    <s v="Basics of Singing I, FOA"/>
    <n v="0"/>
    <d v="2023-08-28T00:00:00"/>
    <d v="2023-10-21T00:00:00"/>
    <x v="6"/>
    <x v="0"/>
    <s v="W"/>
    <m/>
    <m/>
    <s v="W"/>
    <m/>
    <m/>
    <m/>
    <m/>
    <d v="1899-12-30T01:50:00"/>
    <d v="1899-12-30T00:58:06"/>
    <s v="9:30"/>
    <x v="18"/>
    <s v="11:20"/>
    <n v="1120"/>
    <x v="7"/>
    <s v="M. Eje Lynn-Jacobs"/>
    <s v="K00883646"/>
    <s v="NP"/>
    <x v="4"/>
    <x v="137"/>
    <x v="44"/>
    <s v="ONLINE"/>
    <s v="ONLINE"/>
    <x v="0"/>
    <n v="25"/>
    <n v="6"/>
    <d v="1900-01-01T02:37:33"/>
    <s v="OL"/>
    <s v="Synchronous Online"/>
    <s v="Open"/>
  </r>
  <r>
    <n v="202430"/>
    <n v="44187"/>
    <s v="CRMO NC011"/>
    <x v="41"/>
    <s v="Basics of Singing I, FOA"/>
    <n v="0"/>
    <d v="2023-10-23T00:00:00"/>
    <d v="2023-12-16T00:00:00"/>
    <x v="6"/>
    <x v="0"/>
    <s v="W"/>
    <m/>
    <m/>
    <s v="W"/>
    <m/>
    <m/>
    <m/>
    <m/>
    <d v="1899-12-30T01:50:00"/>
    <d v="1899-12-30T00:58:06"/>
    <s v="9:30"/>
    <x v="18"/>
    <s v="11:20"/>
    <n v="1120"/>
    <x v="3"/>
    <s v="M. Eje Lynn-Jacobs"/>
    <s v="K00883646"/>
    <s v="NP"/>
    <x v="4"/>
    <x v="137"/>
    <x v="44"/>
    <s v="ONLINE"/>
    <s v="ONLINE"/>
    <x v="0"/>
    <n v="25"/>
    <n v="4"/>
    <d v="1899-12-31T09:45:02"/>
    <s v="C"/>
    <s v="Synchronous Online"/>
    <s v="Open"/>
  </r>
  <r>
    <n v="202430"/>
    <n v="44191"/>
    <s v="CMPW NC008"/>
    <x v="21"/>
    <s v="Microsoft Pub Fund (Bilingual)"/>
    <n v="0"/>
    <d v="2023-10-23T00:00:00"/>
    <d v="2023-12-16T00:00:00"/>
    <x v="6"/>
    <x v="0"/>
    <s v="MWR"/>
    <s v="M"/>
    <m/>
    <s v="W"/>
    <s v="R"/>
    <m/>
    <m/>
    <m/>
    <d v="1899-12-30T02:00:00"/>
    <d v="1899-12-30T03:10:08"/>
    <s v="17:30"/>
    <x v="14"/>
    <s v="19:30"/>
    <n v="1930"/>
    <x v="3"/>
    <s v="Norma Bahena"/>
    <s v="K00101100"/>
    <n v="11"/>
    <x v="4"/>
    <x v="137"/>
    <x v="44"/>
    <s v="ONLINE"/>
    <s v="ONLINE"/>
    <x v="0"/>
    <n v="40"/>
    <n v="15"/>
    <d v="1900-01-16T06:12:41"/>
    <s v="OL"/>
    <s v="Synchronous Online"/>
    <s v="Open"/>
  </r>
  <r>
    <n v="202430"/>
    <n v="44205"/>
    <s v="GDPW NC001"/>
    <x v="86"/>
    <s v="Digital Design Techniques"/>
    <n v="0"/>
    <d v="2023-11-28T00:00:00"/>
    <d v="2023-12-14T00:00:00"/>
    <x v="56"/>
    <x v="0"/>
    <s v="TR"/>
    <m/>
    <s v="T"/>
    <m/>
    <s v="R"/>
    <m/>
    <m/>
    <m/>
    <d v="1899-12-30T02:15:00"/>
    <d v="1899-12-30T00:53:46"/>
    <s v="9:00"/>
    <x v="25"/>
    <s v="11:15"/>
    <n v="1115"/>
    <x v="7"/>
    <s v="Diana Musacchio"/>
    <s v="K00428615"/>
    <n v="12"/>
    <x v="4"/>
    <x v="137"/>
    <x v="44"/>
    <s v="ONLINE"/>
    <s v="ONLINE"/>
    <x v="0"/>
    <n v="24"/>
    <n v="14"/>
    <d v="1899-12-31T17:13:15"/>
    <s v="OL"/>
    <s v="Synchronous Online"/>
    <s v="Open"/>
  </r>
  <r>
    <n v="202430"/>
    <n v="44205"/>
    <s v="GDPW NC001"/>
    <x v="86"/>
    <s v="Digital Design Techniques"/>
    <n v="0"/>
    <d v="2023-11-28T00:00:00"/>
    <d v="2023-12-14T00:00:00"/>
    <x v="56"/>
    <x v="0"/>
    <s v="TR"/>
    <m/>
    <s v="T"/>
    <m/>
    <s v="R"/>
    <m/>
    <m/>
    <m/>
    <d v="1899-12-30T01:25:00"/>
    <d v="1899-12-30T00:33:51"/>
    <s v="11:20"/>
    <x v="86"/>
    <s v="12:45"/>
    <n v="1245"/>
    <x v="7"/>
    <s v="Diana Musacchio"/>
    <s v="K00428615"/>
    <n v="12"/>
    <x v="4"/>
    <x v="137"/>
    <x v="44"/>
    <s v="ONLINE"/>
    <s v="ONLINE"/>
    <x v="0"/>
    <n v="24"/>
    <n v="14"/>
    <d v="1899-12-31T01:57:14"/>
    <s v="OL"/>
    <s v="Synchronous Online"/>
    <s v="Open"/>
  </r>
  <r>
    <n v="202430"/>
    <n v="44208"/>
    <s v="CNEW NC070"/>
    <x v="21"/>
    <s v="Intro to Handheld Devices"/>
    <n v="0"/>
    <d v="2023-09-11T00:00:00"/>
    <d v="2023-10-02T00:00:00"/>
    <x v="37"/>
    <x v="0"/>
    <s v="M"/>
    <s v="M"/>
    <m/>
    <m/>
    <m/>
    <m/>
    <m/>
    <m/>
    <d v="1899-12-30T01:15:00"/>
    <d v="1899-12-30T00:18:11"/>
    <s v="9:30"/>
    <x v="18"/>
    <s v="10:45"/>
    <n v="1045"/>
    <x v="3"/>
    <s v="Norma Eggli"/>
    <s v="K00100641"/>
    <s v="NP"/>
    <x v="4"/>
    <x v="137"/>
    <x v="44"/>
    <s v="ONLINE"/>
    <s v="ONLINE"/>
    <x v="0"/>
    <n v="18"/>
    <n v="4"/>
    <d v="1899-12-30T04:50:55"/>
    <s v="OL"/>
    <s v="Synchronous Online"/>
    <s v="Open"/>
  </r>
  <r>
    <n v="202430"/>
    <n v="44208"/>
    <s v="CNEW NC070"/>
    <x v="21"/>
    <s v="Intro to Handheld Devices"/>
    <n v="0"/>
    <d v="2023-09-11T00:00:00"/>
    <d v="2023-10-02T00:00:00"/>
    <x v="37"/>
    <x v="0"/>
    <s v="M"/>
    <s v="M"/>
    <m/>
    <m/>
    <m/>
    <m/>
    <m/>
    <m/>
    <d v="1899-12-30T01:00:00"/>
    <d v="1899-12-30T00:14:33"/>
    <s v="10:50"/>
    <x v="90"/>
    <s v="11:50"/>
    <n v="1150"/>
    <x v="3"/>
    <s v="Norma Eggli"/>
    <s v="K00100641"/>
    <s v="NP"/>
    <x v="4"/>
    <x v="137"/>
    <x v="44"/>
    <s v="ONLINE"/>
    <s v="ONLINE"/>
    <x v="0"/>
    <n v="18"/>
    <n v="4"/>
    <d v="1899-12-30T03:52:44"/>
    <s v="OL"/>
    <s v="Synchronous Online"/>
    <s v="Open"/>
  </r>
  <r>
    <n v="202430"/>
    <n v="44210"/>
    <s v="CMPW NC011"/>
    <x v="21"/>
    <s v="Best Business Apps"/>
    <n v="0"/>
    <d v="2023-11-06T00:00:00"/>
    <d v="2023-11-20T00:00:00"/>
    <x v="19"/>
    <x v="0"/>
    <s v="M"/>
    <s v="M"/>
    <m/>
    <m/>
    <m/>
    <m/>
    <m/>
    <m/>
    <d v="1899-12-30T02:25:00"/>
    <d v="1899-12-30T00:26:22"/>
    <s v="9:30"/>
    <x v="18"/>
    <s v="11:55"/>
    <n v="1155"/>
    <x v="3"/>
    <s v="Norma Eggli"/>
    <s v="K00100641"/>
    <s v="NP"/>
    <x v="4"/>
    <x v="137"/>
    <x v="44"/>
    <s v="ONLINE"/>
    <s v="ONLINE"/>
    <x v="0"/>
    <n v="24"/>
    <n v="7"/>
    <d v="1899-12-30T09:13:38"/>
    <s v="OL"/>
    <s v="Synchronous Online"/>
    <s v="Open"/>
  </r>
  <r>
    <n v="202430"/>
    <n v="44217"/>
    <s v="CRMO NC011"/>
    <x v="41"/>
    <s v="Basics of Singing I, FOA"/>
    <n v="0"/>
    <d v="2023-08-28T00:00:00"/>
    <d v="2023-10-21T00:00:00"/>
    <x v="6"/>
    <x v="0"/>
    <s v="F"/>
    <m/>
    <m/>
    <m/>
    <m/>
    <s v="F"/>
    <m/>
    <m/>
    <d v="1899-12-30T02:00:00"/>
    <d v="1899-12-30T01:03:23"/>
    <s v="18:00"/>
    <x v="9"/>
    <s v="20:00"/>
    <n v="2000"/>
    <x v="3"/>
    <s v="Laurel Fryer"/>
    <s v="K00369096"/>
    <s v="NP"/>
    <x v="4"/>
    <x v="137"/>
    <x v="44"/>
    <s v="ONLINE"/>
    <s v="ONLINE"/>
    <x v="0"/>
    <n v="20"/>
    <n v="3"/>
    <d v="1899-12-31T03:36:51"/>
    <s v="OL"/>
    <s v="Synchronous Online"/>
    <s v="Open"/>
  </r>
  <r>
    <n v="202430"/>
    <n v="44218"/>
    <s v="CRMO NC011"/>
    <x v="41"/>
    <s v="Basics of Singing I, FOA"/>
    <n v="0"/>
    <d v="2023-10-23T00:00:00"/>
    <d v="2023-12-16T00:00:00"/>
    <x v="6"/>
    <x v="0"/>
    <s v="F"/>
    <m/>
    <m/>
    <m/>
    <m/>
    <s v="F"/>
    <m/>
    <m/>
    <d v="1899-12-30T02:25:00"/>
    <d v="1899-12-30T01:16:35"/>
    <s v="18:00"/>
    <x v="9"/>
    <s v="20:25"/>
    <n v="2025"/>
    <x v="3"/>
    <s v="Laurel Fryer"/>
    <s v="K00369096"/>
    <s v="NP"/>
    <x v="4"/>
    <x v="137"/>
    <x v="44"/>
    <s v="ONLINE"/>
    <s v="ONLINE"/>
    <x v="0"/>
    <n v="20"/>
    <n v="7"/>
    <d v="1900-01-02T05:51:23"/>
    <s v="OL"/>
    <s v="Synchronous Online"/>
    <s v="Open"/>
  </r>
  <r>
    <n v="202430"/>
    <n v="44219"/>
    <s v="CRMO NC090"/>
    <x v="41"/>
    <s v="Performance Singing: FOA"/>
    <n v="0"/>
    <d v="2023-08-28T00:00:00"/>
    <d v="2023-10-21T00:00:00"/>
    <x v="6"/>
    <x v="0"/>
    <s v="R"/>
    <m/>
    <m/>
    <m/>
    <s v="R"/>
    <m/>
    <m/>
    <m/>
    <d v="1899-12-30T00:55:00"/>
    <d v="1899-12-30T00:29:03"/>
    <s v="18:00"/>
    <x v="9"/>
    <s v="18:55"/>
    <n v="1855"/>
    <x v="3"/>
    <s v="Laurel Fryer"/>
    <s v="K00369096"/>
    <s v="NP"/>
    <x v="4"/>
    <x v="137"/>
    <x v="44"/>
    <s v="ONLINE"/>
    <s v="ONLINE"/>
    <x v="0"/>
    <n v="20"/>
    <n v="2"/>
    <d v="1899-12-30T08:26:16"/>
    <s v="OL"/>
    <s v="Synchronous Online"/>
    <s v="Open"/>
  </r>
  <r>
    <n v="202430"/>
    <n v="44219"/>
    <s v="CRMO NC090"/>
    <x v="41"/>
    <s v="Performance Singing: FOA"/>
    <n v="0"/>
    <d v="2023-08-28T00:00:00"/>
    <d v="2023-10-21T00:00:00"/>
    <x v="6"/>
    <x v="0"/>
    <s v="R"/>
    <m/>
    <m/>
    <m/>
    <s v="R"/>
    <m/>
    <m/>
    <m/>
    <d v="1899-12-30T01:00:00"/>
    <d v="1899-12-30T00:31:41"/>
    <s v="19:00"/>
    <x v="40"/>
    <s v="20:00"/>
    <n v="2000"/>
    <x v="3"/>
    <s v="Laurel Fryer"/>
    <s v="K00369096"/>
    <s v="NP"/>
    <x v="4"/>
    <x v="137"/>
    <x v="44"/>
    <s v="ONLINE"/>
    <s v="ONLINE"/>
    <x v="0"/>
    <n v="20"/>
    <n v="2"/>
    <d v="1899-12-30T09:12:17"/>
    <s v="OL"/>
    <s v="Synchronous Online"/>
    <s v="Open"/>
  </r>
  <r>
    <n v="202430"/>
    <n v="44220"/>
    <s v="CRMO NC090"/>
    <x v="41"/>
    <s v="Performance Singing: FOA"/>
    <n v="0"/>
    <d v="2023-10-23T00:00:00"/>
    <d v="2023-12-16T00:00:00"/>
    <x v="6"/>
    <x v="0"/>
    <s v="R"/>
    <m/>
    <m/>
    <m/>
    <s v="R"/>
    <m/>
    <m/>
    <m/>
    <d v="1899-12-30T00:55:00"/>
    <d v="1899-12-30T00:29:03"/>
    <s v="18:00"/>
    <x v="9"/>
    <s v="18:55"/>
    <n v="1855"/>
    <x v="3"/>
    <s v="Laurel Fryer"/>
    <s v="K00369096"/>
    <s v="NP"/>
    <x v="4"/>
    <x v="137"/>
    <x v="44"/>
    <s v="ONLINE"/>
    <s v="ONLINE"/>
    <x v="0"/>
    <n v="20"/>
    <n v="0"/>
    <d v="1899-12-30T00:00:00"/>
    <s v="OL"/>
    <s v="Synchronous Online"/>
    <s v="Open"/>
  </r>
  <r>
    <n v="202430"/>
    <n v="44220"/>
    <s v="CRMO NC090"/>
    <x v="41"/>
    <s v="Performance Singing: FOA"/>
    <n v="0"/>
    <d v="2023-10-23T00:00:00"/>
    <d v="2023-12-16T00:00:00"/>
    <x v="6"/>
    <x v="0"/>
    <s v="R"/>
    <m/>
    <m/>
    <m/>
    <s v="R"/>
    <m/>
    <m/>
    <m/>
    <d v="1899-12-30T01:00:00"/>
    <d v="1899-12-30T00:31:41"/>
    <s v="19:00"/>
    <x v="40"/>
    <s v="20:00"/>
    <n v="2000"/>
    <x v="3"/>
    <s v="Laurel Fryer"/>
    <s v="K00369096"/>
    <s v="NP"/>
    <x v="4"/>
    <x v="137"/>
    <x v="44"/>
    <s v="ONLINE"/>
    <s v="ONLINE"/>
    <x v="0"/>
    <n v="20"/>
    <n v="0"/>
    <d v="1899-12-30T00:00:00"/>
    <s v="OL"/>
    <s v="Synchronous Online"/>
    <s v="Open"/>
  </r>
  <r>
    <n v="202430"/>
    <n v="44228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ronwen Moore"/>
    <s v="K00100195"/>
    <s v="FS"/>
    <x v="0"/>
    <x v="137"/>
    <x v="44"/>
    <s v="ONLINE"/>
    <s v="ONLINE"/>
    <x v="0"/>
    <n v="30"/>
    <n v="10"/>
    <d v="1899-12-30T00:00:00"/>
    <s v="CW"/>
    <s v="Hybrid"/>
    <s v="Open"/>
  </r>
  <r>
    <n v="202430"/>
    <n v="44229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ronwen Moore"/>
    <s v="K00100195"/>
    <s v="FS"/>
    <x v="0"/>
    <x v="137"/>
    <x v="44"/>
    <s v="ONLINE"/>
    <s v="ONLINE"/>
    <x v="0"/>
    <n v="30"/>
    <n v="17"/>
    <d v="1899-12-30T00:00:00"/>
    <s v="CW"/>
    <s v="Hybrid"/>
    <s v="Open"/>
  </r>
  <r>
    <n v="202430"/>
    <n v="44231"/>
    <s v="COMM 235"/>
    <x v="10"/>
    <s v="Argumentation and Debat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te Newman"/>
    <s v="K00989859"/>
    <s v="FS"/>
    <x v="4"/>
    <x v="137"/>
    <x v="44"/>
    <s v="ONLINE"/>
    <s v="ONLINE"/>
    <x v="0"/>
    <n v="30"/>
    <n v="23"/>
    <d v="1899-12-30T00:00:00"/>
    <s v="OL"/>
    <s v="Online Classes"/>
    <s v="Open"/>
  </r>
  <r>
    <n v="202430"/>
    <n v="44232"/>
    <s v="MAT 116"/>
    <x v="87"/>
    <s v="Interactive Design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NP"/>
    <x v="4"/>
    <x v="137"/>
    <x v="44"/>
    <s v="ONLINE"/>
    <s v="ONLINE"/>
    <x v="0"/>
    <n v="15"/>
    <n v="3"/>
    <d v="1899-12-30T00:00:00"/>
    <s v="OL"/>
    <s v="Online Classes"/>
    <s v="Open"/>
  </r>
  <r>
    <n v="202430"/>
    <n v="44232"/>
    <s v="MAT 116"/>
    <x v="87"/>
    <s v="Interactive Design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NP"/>
    <x v="4"/>
    <x v="137"/>
    <x v="44"/>
    <s v="ONLINE"/>
    <s v="ONLINE"/>
    <x v="0"/>
    <n v="15"/>
    <n v="3"/>
    <d v="1899-12-30T00:00:00"/>
    <s v="OL"/>
    <s v="Online Classes"/>
    <s v="Open"/>
  </r>
  <r>
    <n v="202430"/>
    <n v="44234"/>
    <s v="PD 100"/>
    <x v="40"/>
    <s v="College Success"/>
    <n v="3"/>
    <d v="2023-10-10T00:00:00"/>
    <d v="2023-12-16T00:00:00"/>
    <x v="13"/>
    <x v="0"/>
    <s v=""/>
    <m/>
    <m/>
    <m/>
    <m/>
    <m/>
    <m/>
    <m/>
    <d v="1899-12-30T00:00:00"/>
    <d v="1899-12-30T00:00:00"/>
    <d v="1899-12-30T00:00:00"/>
    <x v="0"/>
    <d v="1899-12-30T00:00:00"/>
    <m/>
    <x v="4"/>
    <s v="Noel Gomez"/>
    <s v="K00194927"/>
    <s v="AD"/>
    <x v="0"/>
    <x v="137"/>
    <x v="44"/>
    <s v="ONLINE"/>
    <s v="ONLINE"/>
    <x v="0"/>
    <n v="15"/>
    <n v="13"/>
    <d v="1899-12-30T00:00:00"/>
    <s v="CW"/>
    <s v="Hybrid"/>
    <s v="Open"/>
  </r>
  <r>
    <n v="202430"/>
    <n v="44237"/>
    <s v="CTV NC021"/>
    <x v="31"/>
    <s v="Deconstruction and ReUse"/>
    <n v="0"/>
    <d v="2023-09-13T00:00:00"/>
    <d v="2023-10-18T00:00:00"/>
    <x v="39"/>
    <x v="0"/>
    <s v="W"/>
    <m/>
    <m/>
    <s v="W"/>
    <m/>
    <m/>
    <m/>
    <m/>
    <d v="1899-12-30T02:15:00"/>
    <d v="1899-12-30T00:49:05"/>
    <s v="18:00"/>
    <x v="9"/>
    <s v="20:15"/>
    <n v="2015"/>
    <x v="3"/>
    <s v="Carol Ashley"/>
    <s v="K00116619"/>
    <s v="NP"/>
    <x v="4"/>
    <x v="137"/>
    <x v="44"/>
    <s v="ONLINE"/>
    <s v="ONLINE"/>
    <x v="0"/>
    <n v="12"/>
    <n v="1"/>
    <d v="1899-12-30T04:54:33"/>
    <s v="OL"/>
    <s v="Synchronous Online"/>
    <s v="Open"/>
  </r>
  <r>
    <n v="202430"/>
    <n v="44238"/>
    <s v="CTV NC022"/>
    <x v="31"/>
    <s v="Repurposing and Refurbishing"/>
    <n v="0"/>
    <d v="2023-11-01T00:00:00"/>
    <d v="2023-11-15T00:00:00"/>
    <x v="19"/>
    <x v="0"/>
    <s v="W"/>
    <m/>
    <m/>
    <s v="W"/>
    <m/>
    <m/>
    <m/>
    <m/>
    <d v="1899-12-30T02:15:00"/>
    <d v="1899-12-30T00:24:33"/>
    <s v="18:00"/>
    <x v="9"/>
    <s v="20:15"/>
    <n v="2015"/>
    <x v="3"/>
    <s v="Carol Ashley"/>
    <s v="K00116619"/>
    <s v="NP"/>
    <x v="4"/>
    <x v="137"/>
    <x v="44"/>
    <s v="ONLINE"/>
    <s v="ONLINE"/>
    <x v="0"/>
    <n v="12"/>
    <n v="3"/>
    <d v="1899-12-30T03:40:55"/>
    <s v="OL"/>
    <s v="Synchronous Online"/>
    <s v="Open"/>
  </r>
  <r>
    <n v="202430"/>
    <n v="44238"/>
    <s v="CTV NC022"/>
    <x v="31"/>
    <s v="Repurposing and Refurbishing"/>
    <n v="0"/>
    <d v="2023-11-29T00:00:00"/>
    <d v="2023-12-13T00:00:00"/>
    <x v="19"/>
    <x v="0"/>
    <s v="W"/>
    <m/>
    <m/>
    <s v="W"/>
    <m/>
    <m/>
    <m/>
    <m/>
    <d v="1899-12-30T02:15:00"/>
    <d v="1899-12-30T00:24:33"/>
    <s v="18:00"/>
    <x v="9"/>
    <s v="20:15"/>
    <n v="2015"/>
    <x v="3"/>
    <s v="Carol Ashley"/>
    <s v="K00116619"/>
    <s v="NP"/>
    <x v="4"/>
    <x v="137"/>
    <x v="44"/>
    <s v="ONLINE"/>
    <s v="ONLINE"/>
    <x v="0"/>
    <n v="12"/>
    <n v="3"/>
    <d v="1899-12-30T03:40:55"/>
    <s v="OL"/>
    <s v="Synchronous Online"/>
    <s v="Open"/>
  </r>
  <r>
    <n v="202430"/>
    <n v="44240"/>
    <s v="MATW NC003"/>
    <x v="86"/>
    <s v="Photoshop"/>
    <n v="0"/>
    <d v="2023-11-27T00:00:00"/>
    <d v="2023-12-13T00:00:00"/>
    <x v="56"/>
    <x v="0"/>
    <s v="MW"/>
    <s v="M"/>
    <m/>
    <s v="W"/>
    <m/>
    <m/>
    <m/>
    <m/>
    <d v="1899-12-30T02:15:00"/>
    <d v="1899-12-30T00:53:46"/>
    <s v="17:00"/>
    <x v="21"/>
    <s v="19:15"/>
    <n v="1915"/>
    <x v="3"/>
    <s v="Diana Musacchio"/>
    <s v="K00428615"/>
    <n v="12"/>
    <x v="4"/>
    <x v="137"/>
    <x v="44"/>
    <s v="ONLINE"/>
    <s v="ONLINE"/>
    <x v="0"/>
    <n v="24"/>
    <n v="17"/>
    <d v="1900-01-01T02:03:14"/>
    <s v="OL"/>
    <s v="Synchronous Online"/>
    <s v="Open"/>
  </r>
  <r>
    <n v="202430"/>
    <n v="44240"/>
    <s v="MATW NC003"/>
    <x v="86"/>
    <s v="Photoshop"/>
    <n v="0"/>
    <d v="2023-11-27T00:00:00"/>
    <d v="2023-12-13T00:00:00"/>
    <x v="56"/>
    <x v="0"/>
    <s v="MW"/>
    <s v="M"/>
    <m/>
    <s v="W"/>
    <m/>
    <m/>
    <m/>
    <m/>
    <d v="1899-12-30T01:25:00"/>
    <d v="1899-12-30T00:33:51"/>
    <s v="19:20"/>
    <x v="91"/>
    <s v="20:45"/>
    <n v="2045"/>
    <x v="3"/>
    <s v="Diana Musacchio"/>
    <s v="K00428615"/>
    <n v="12"/>
    <x v="4"/>
    <x v="137"/>
    <x v="44"/>
    <s v="ONLINE"/>
    <s v="ONLINE"/>
    <x v="0"/>
    <n v="24"/>
    <n v="17"/>
    <d v="1899-12-31T07:30:55"/>
    <s v="OL"/>
    <s v="Synchronous Online"/>
    <s v="Open"/>
  </r>
  <r>
    <n v="202430"/>
    <n v="44242"/>
    <s v="MKT 203"/>
    <x v="17"/>
    <s v="Marketing Communications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18"/>
    <d v="1899-12-30T00:00:00"/>
    <s v="OL"/>
    <s v="Online Classes"/>
    <s v="Open"/>
  </r>
  <r>
    <n v="202430"/>
    <n v="44246"/>
    <s v="MAT 136"/>
    <x v="87"/>
    <s v="Introduction to 3D Anim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hir Mahapatra"/>
    <s v="K00101080"/>
    <s v="NP"/>
    <x v="4"/>
    <x v="137"/>
    <x v="44"/>
    <s v="ONLINE"/>
    <s v="ONLINE"/>
    <x v="0"/>
    <n v="14"/>
    <n v="9"/>
    <d v="1899-12-30T00:00:00"/>
    <s v="OL"/>
    <s v="Online Classes"/>
    <s v="Open"/>
  </r>
  <r>
    <n v="202430"/>
    <n v="44246"/>
    <s v="MAT 136"/>
    <x v="87"/>
    <s v="Introduction to 3D Anim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hir Mahapatra"/>
    <s v="K00101080"/>
    <s v="NP"/>
    <x v="4"/>
    <x v="137"/>
    <x v="44"/>
    <s v="ONLINE"/>
    <s v="ONLINE"/>
    <x v="0"/>
    <n v="14"/>
    <n v="9"/>
    <d v="1899-12-30T00:00:00"/>
    <s v="OL"/>
    <s v="Online Classes"/>
    <s v="Open"/>
  </r>
  <r>
    <n v="202430"/>
    <n v="44247"/>
    <s v="FIN 100"/>
    <x v="14"/>
    <s v="Personal Finance"/>
    <n v="3"/>
    <d v="2023-11-13T00:00:00"/>
    <d v="2023-12-16T00:00:00"/>
    <x v="43"/>
    <x v="0"/>
    <s v=""/>
    <m/>
    <m/>
    <m/>
    <m/>
    <m/>
    <m/>
    <m/>
    <d v="1899-12-30T00:00:00"/>
    <d v="1899-12-30T00:00:00"/>
    <d v="1899-12-30T00:00:00"/>
    <x v="0"/>
    <d v="1899-12-30T00:00:00"/>
    <m/>
    <x v="4"/>
    <s v="Susan Block"/>
    <s v="K00100330"/>
    <s v="FS"/>
    <x v="4"/>
    <x v="137"/>
    <x v="44"/>
    <s v="ONLINE"/>
    <s v="ONLINE"/>
    <x v="0"/>
    <n v="35"/>
    <n v="33"/>
    <d v="1899-12-30T00:00:00"/>
    <s v="OL"/>
    <s v="Online Classes"/>
    <s v="Open"/>
  </r>
  <r>
    <n v="202430"/>
    <n v="44248"/>
    <s v="FS 101"/>
    <x v="23"/>
    <s v="Introduction to Film Studies"/>
    <n v="3"/>
    <d v="2023-10-16T00:00:00"/>
    <d v="2023-12-09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FS"/>
    <x v="4"/>
    <x v="137"/>
    <x v="44"/>
    <s v="ONLINE"/>
    <s v="ONLINE"/>
    <x v="0"/>
    <n v="35"/>
    <n v="40"/>
    <d v="1899-12-30T00:00:00"/>
    <s v="OL"/>
    <s v="Online Classes"/>
    <s v="Closed"/>
  </r>
  <r>
    <n v="202430"/>
    <n v="44248"/>
    <s v="FS 101"/>
    <x v="23"/>
    <s v="Introduction to Film Studies"/>
    <n v="3"/>
    <d v="2023-10-16T00:00:00"/>
    <d v="2023-12-09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Stinson"/>
    <s v="K00100362"/>
    <s v="FS"/>
    <x v="4"/>
    <x v="137"/>
    <x v="44"/>
    <s v="ONLINE"/>
    <s v="ONLINE"/>
    <x v="0"/>
    <n v="35"/>
    <n v="40"/>
    <d v="1899-12-30T00:00:00"/>
    <s v="OL"/>
    <s v="Online Classes"/>
    <s v="Closed"/>
  </r>
  <r>
    <n v="202430"/>
    <n v="44261"/>
    <s v="CMPW NC030"/>
    <x v="21"/>
    <s v="Introduction to the Mac"/>
    <n v="0"/>
    <d v="2023-09-12T00:00:00"/>
    <d v="2023-09-28T00:00:00"/>
    <x v="56"/>
    <x v="0"/>
    <s v="TR"/>
    <m/>
    <s v="T"/>
    <m/>
    <s v="R"/>
    <m/>
    <m/>
    <m/>
    <d v="1899-12-30T02:00:00"/>
    <d v="1899-12-30T00:47:48"/>
    <s v="9:00"/>
    <x v="25"/>
    <s v="11:00"/>
    <n v="1100"/>
    <x v="3"/>
    <s v="Diana Musacchio"/>
    <s v="K00428615"/>
    <s v="NP"/>
    <x v="4"/>
    <x v="137"/>
    <x v="44"/>
    <s v="ONLINE"/>
    <s v="ONLINE"/>
    <x v="0"/>
    <n v="12"/>
    <n v="9"/>
    <d v="1899-12-30T23:33:17"/>
    <s v="OL"/>
    <s v="Synchronous Online"/>
    <s v="Open"/>
  </r>
  <r>
    <n v="202430"/>
    <n v="44261"/>
    <s v="CMPW NC030"/>
    <x v="21"/>
    <s v="Introduction to the Mac"/>
    <n v="0"/>
    <d v="2023-09-12T00:00:00"/>
    <d v="2023-09-28T00:00:00"/>
    <x v="56"/>
    <x v="0"/>
    <s v="TR"/>
    <m/>
    <s v="T"/>
    <m/>
    <s v="R"/>
    <m/>
    <m/>
    <m/>
    <d v="1899-12-30T01:10:00"/>
    <d v="1899-12-30T00:27:53"/>
    <s v="11:05"/>
    <x v="48"/>
    <s v="12:15"/>
    <n v="1215"/>
    <x v="3"/>
    <s v="Diana Musacchio"/>
    <s v="K00428615"/>
    <s v="NP"/>
    <x v="4"/>
    <x v="137"/>
    <x v="44"/>
    <s v="ONLINE"/>
    <s v="ONLINE"/>
    <x v="0"/>
    <n v="12"/>
    <n v="9"/>
    <d v="1899-12-30T13:44:25"/>
    <s v="OL"/>
    <s v="Synchronous Online"/>
    <s v="Open"/>
  </r>
  <r>
    <n v="202430"/>
    <n v="44262"/>
    <s v="CMPW NC031"/>
    <x v="20"/>
    <s v="Intro to MAC OX X Level 1"/>
    <n v="0"/>
    <d v="2023-10-03T00:00:00"/>
    <d v="2023-10-19T00:00:00"/>
    <x v="56"/>
    <x v="0"/>
    <s v="TR"/>
    <m/>
    <s v="T"/>
    <m/>
    <s v="R"/>
    <m/>
    <m/>
    <m/>
    <d v="1899-12-30T02:00:00"/>
    <d v="1899-12-30T00:47:48"/>
    <s v="9:00"/>
    <x v="25"/>
    <s v="11:00"/>
    <n v="1100"/>
    <x v="3"/>
    <s v="Diana Musacchio"/>
    <s v="K00428615"/>
    <s v="NP"/>
    <x v="4"/>
    <x v="137"/>
    <x v="44"/>
    <s v="ONLINE"/>
    <s v="ONLINE"/>
    <x v="0"/>
    <n v="12"/>
    <n v="9"/>
    <d v="1899-12-30T23:33:17"/>
    <s v="OL"/>
    <s v="Synchronous Online"/>
    <s v="Open"/>
  </r>
  <r>
    <n v="202430"/>
    <n v="44262"/>
    <s v="CMPW NC031"/>
    <x v="20"/>
    <s v="Intro to MAC OX X Level 1"/>
    <n v="0"/>
    <d v="2023-10-03T00:00:00"/>
    <d v="2023-10-19T00:00:00"/>
    <x v="56"/>
    <x v="0"/>
    <s v="TR"/>
    <m/>
    <s v="T"/>
    <m/>
    <s v="R"/>
    <m/>
    <m/>
    <m/>
    <d v="1899-12-30T01:10:00"/>
    <d v="1899-12-30T00:27:53"/>
    <s v="11:05"/>
    <x v="48"/>
    <s v="12:15"/>
    <n v="1215"/>
    <x v="3"/>
    <s v="Diana Musacchio"/>
    <s v="K00428615"/>
    <s v="NP"/>
    <x v="4"/>
    <x v="137"/>
    <x v="44"/>
    <s v="ONLINE"/>
    <s v="ONLINE"/>
    <x v="0"/>
    <n v="12"/>
    <n v="9"/>
    <d v="1899-12-30T13:44:25"/>
    <s v="OL"/>
    <s v="Synchronous Online"/>
    <s v="Open"/>
  </r>
  <r>
    <n v="202430"/>
    <n v="44263"/>
    <s v="CMPW NC032"/>
    <x v="20"/>
    <s v="Intro to Mac OS X Level 2"/>
    <n v="0"/>
    <d v="2023-10-24T00:00:00"/>
    <d v="2023-11-09T00:00:00"/>
    <x v="56"/>
    <x v="0"/>
    <s v="TR"/>
    <m/>
    <s v="T"/>
    <m/>
    <s v="R"/>
    <m/>
    <m/>
    <m/>
    <d v="1899-12-30T02:00:00"/>
    <d v="1899-12-30T00:47:48"/>
    <s v="9:00"/>
    <x v="25"/>
    <s v="11:00"/>
    <n v="1100"/>
    <x v="3"/>
    <s v="Diana Musacchio"/>
    <s v="K00428615"/>
    <s v="NP"/>
    <x v="4"/>
    <x v="137"/>
    <x v="44"/>
    <s v="ONLINE"/>
    <s v="ONLINE"/>
    <x v="0"/>
    <n v="12"/>
    <n v="10"/>
    <d v="1899-12-31T02:10:19"/>
    <s v="OL"/>
    <s v="Synchronous Online"/>
    <s v="Open"/>
  </r>
  <r>
    <n v="202430"/>
    <n v="44263"/>
    <s v="CMPW NC032"/>
    <x v="20"/>
    <s v="Intro to Mac OS X Level 2"/>
    <n v="0"/>
    <d v="2023-10-24T00:00:00"/>
    <d v="2023-11-09T00:00:00"/>
    <x v="56"/>
    <x v="0"/>
    <s v="TR"/>
    <m/>
    <s v="T"/>
    <m/>
    <s v="R"/>
    <m/>
    <m/>
    <m/>
    <d v="1899-12-30T01:10:00"/>
    <d v="1899-12-30T00:27:53"/>
    <s v="11:05"/>
    <x v="48"/>
    <s v="12:15"/>
    <n v="1215"/>
    <x v="3"/>
    <s v="Diana Musacchio"/>
    <s v="K00428615"/>
    <s v="NP"/>
    <x v="4"/>
    <x v="137"/>
    <x v="44"/>
    <s v="ONLINE"/>
    <s v="ONLINE"/>
    <x v="0"/>
    <n v="12"/>
    <n v="10"/>
    <d v="1899-12-30T15:16:01"/>
    <s v="OL"/>
    <s v="Synchronous Online"/>
    <s v="Open"/>
  </r>
  <r>
    <n v="202430"/>
    <n v="44264"/>
    <s v="ITAL 102"/>
    <x v="71"/>
    <s v="Beginning Italian I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ura Gardinali"/>
    <s v="K00101078"/>
    <s v="FS"/>
    <x v="4"/>
    <x v="137"/>
    <x v="44"/>
    <s v="ONLINE"/>
    <s v="ONLINE"/>
    <x v="0"/>
    <n v="30"/>
    <n v="14"/>
    <d v="1899-12-30T00:00:00"/>
    <s v="OL"/>
    <s v="Online Classes"/>
    <s v="Open"/>
  </r>
  <r>
    <n v="202430"/>
    <n v="44272"/>
    <s v="MAT 118"/>
    <x v="86"/>
    <s v="2 D Anim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NP"/>
    <x v="4"/>
    <x v="137"/>
    <x v="44"/>
    <s v="ONLINE"/>
    <s v="ONLINE"/>
    <x v="0"/>
    <n v="14"/>
    <n v="10"/>
    <d v="1899-12-30T00:00:00"/>
    <s v="OL"/>
    <s v="Online Classes"/>
    <s v="Open"/>
  </r>
  <r>
    <n v="202430"/>
    <n v="44272"/>
    <s v="MAT 118"/>
    <x v="86"/>
    <s v="2 D Anim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jandra Jarabo"/>
    <s v="K00101129"/>
    <s v="NP"/>
    <x v="4"/>
    <x v="137"/>
    <x v="44"/>
    <s v="ONLINE"/>
    <s v="ONLINE"/>
    <x v="0"/>
    <n v="14"/>
    <n v="10"/>
    <d v="1899-12-30T00:00:00"/>
    <s v="OL"/>
    <s v="Online Classes"/>
    <s v="Open"/>
  </r>
  <r>
    <n v="202430"/>
    <n v="44273"/>
    <s v="TUTW NC199"/>
    <x v="97"/>
    <s v="Tutor Training"/>
    <n v="0"/>
    <d v="2023-11-03T00:00:00"/>
    <d v="2023-11-03T00:00:00"/>
    <x v="3"/>
    <x v="0"/>
    <s v="F"/>
    <m/>
    <m/>
    <m/>
    <m/>
    <s v="F"/>
    <m/>
    <m/>
    <d v="1899-12-30T04:00:00"/>
    <d v="1899-12-30T00:14:33"/>
    <s v="13:00"/>
    <x v="22"/>
    <s v="17:00"/>
    <n v="1700"/>
    <x v="3"/>
    <s v="Regina Reese"/>
    <s v="K00394491"/>
    <n v="11"/>
    <x v="1"/>
    <x v="137"/>
    <x v="44"/>
    <s v="ONLINE"/>
    <s v="ONLINE"/>
    <x v="0"/>
    <n v="18"/>
    <n v="11"/>
    <d v="1899-12-30T02:40:00"/>
    <s v="C"/>
    <s v="Day"/>
    <s v="Open"/>
  </r>
  <r>
    <n v="202430"/>
    <n v="44273"/>
    <s v="TUTW NC199"/>
    <x v="97"/>
    <s v="Tutor Training"/>
    <n v="0"/>
    <d v="2023-11-04T00:00:00"/>
    <d v="2023-11-04T00:00:00"/>
    <x v="3"/>
    <x v="0"/>
    <s v="S"/>
    <m/>
    <m/>
    <m/>
    <m/>
    <m/>
    <s v="S"/>
    <m/>
    <d v="1899-12-30T04:00:00"/>
    <d v="1899-12-30T00:14:33"/>
    <s v="10:00"/>
    <x v="26"/>
    <s v="14:00"/>
    <n v="1400"/>
    <x v="3"/>
    <s v="Regina Reese"/>
    <s v="K00394491"/>
    <n v="11"/>
    <x v="1"/>
    <x v="137"/>
    <x v="44"/>
    <s v="ONLINE"/>
    <s v="ONLINE"/>
    <x v="0"/>
    <n v="18"/>
    <n v="11"/>
    <d v="1899-12-30T02:40:00"/>
    <s v="C"/>
    <s v="Day"/>
    <s v="Open"/>
  </r>
  <r>
    <n v="202430"/>
    <n v="44274"/>
    <s v="ESLN NC03A"/>
    <x v="75"/>
    <s v="ESL 3 - A Intermediate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Lissie Bellido"/>
    <s v="K00369198"/>
    <s v="NP"/>
    <x v="4"/>
    <x v="137"/>
    <x v="44"/>
    <s v="ONLINE"/>
    <s v="ONLINE"/>
    <x v="0"/>
    <n v="50"/>
    <n v="10"/>
    <d v="1900-01-16T21:33:10"/>
    <s v="C"/>
    <s v="Synchronous Online"/>
    <s v="Open"/>
  </r>
  <r>
    <n v="202430"/>
    <n v="44276"/>
    <s v="IBUS 102"/>
    <x v="115"/>
    <s v="International Business"/>
    <n v="3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21"/>
    <d v="1899-12-30T00:00:00"/>
    <s v="OL"/>
    <s v="Online Classes"/>
    <s v="Open"/>
  </r>
  <r>
    <n v="202430"/>
    <n v="44277"/>
    <s v="POLS 101"/>
    <x v="81"/>
    <s v="American Government &amp; Polit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a Haupt"/>
    <s v="K00387737"/>
    <s v="NP"/>
    <x v="4"/>
    <x v="137"/>
    <x v="44"/>
    <s v="ONLINE"/>
    <s v="ONLINE"/>
    <x v="0"/>
    <n v="0"/>
    <n v="0"/>
    <d v="1899-12-30T00:00:00"/>
    <s v="OL"/>
    <s v="Online Classes"/>
    <s v="Closed"/>
  </r>
  <r>
    <n v="202430"/>
    <n v="44280"/>
    <s v="FS 101"/>
    <x v="23"/>
    <s v="Introduction to Film Studies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ole Strobel"/>
    <s v="K01486696"/>
    <s v="AD"/>
    <x v="0"/>
    <x v="137"/>
    <x v="44"/>
    <s v="ONLINE"/>
    <s v="ONLINE"/>
    <x v="0"/>
    <n v="35"/>
    <n v="35"/>
    <d v="1899-12-30T00:00:00"/>
    <s v="CW"/>
    <s v="Hybrid"/>
    <s v="Closed"/>
  </r>
  <r>
    <n v="202430"/>
    <n v="44290"/>
    <s v="HIST 101"/>
    <x v="34"/>
    <s v="History of the U.S. to 1877"/>
    <n v="3"/>
    <d v="2023-10-30T00:00:00"/>
    <d v="2023-12-10T00:00:00"/>
    <x v="57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thea Tyner"/>
    <s v="K00277711"/>
    <s v="AD"/>
    <x v="4"/>
    <x v="137"/>
    <x v="44"/>
    <s v="ONLINE"/>
    <s v="ONLINE"/>
    <x v="0"/>
    <n v="40"/>
    <n v="22"/>
    <d v="1899-12-30T00:00:00"/>
    <s v="OL"/>
    <s v="Online Classes"/>
    <s v="Open"/>
  </r>
  <r>
    <n v="202430"/>
    <n v="44308"/>
    <s v="PROW NC044"/>
    <x v="128"/>
    <s v="Assertive Communication"/>
    <n v="0"/>
    <d v="2023-10-24T00:00:00"/>
    <d v="2023-10-24T00:00:00"/>
    <x v="3"/>
    <x v="0"/>
    <s v="T"/>
    <m/>
    <s v="T"/>
    <m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12"/>
    <n v="8"/>
    <d v="1899-12-30T03:52:44"/>
    <s v="OL"/>
    <s v="Online Classes"/>
    <s v="Open"/>
  </r>
  <r>
    <n v="202430"/>
    <n v="44310"/>
    <s v="PROW NC025"/>
    <x v="128"/>
    <s v="Resolv. Differ. in the Workpl"/>
    <n v="0"/>
    <d v="2023-11-01T00:00:00"/>
    <d v="2023-11-01T00:00:00"/>
    <x v="3"/>
    <x v="0"/>
    <s v="W"/>
    <m/>
    <m/>
    <s v="W"/>
    <m/>
    <m/>
    <m/>
    <m/>
    <d v="1899-12-30T08:00:00"/>
    <d v="1899-12-30T00:29:05"/>
    <s v="8:30"/>
    <x v="2"/>
    <s v="16:30"/>
    <n v="1630"/>
    <x v="3"/>
    <s v="Jennifer Brown"/>
    <s v="K00116638"/>
    <s v="NP"/>
    <x v="4"/>
    <x v="137"/>
    <x v="44"/>
    <s v="ONLINE"/>
    <s v="ONLINE"/>
    <x v="0"/>
    <n v="12"/>
    <n v="3"/>
    <d v="1899-12-30T01:27:16"/>
    <s v="OL"/>
    <s v="Synchronous Online"/>
    <s v="Open"/>
  </r>
  <r>
    <n v="202430"/>
    <n v="44311"/>
    <s v="PROW NC088"/>
    <x v="94"/>
    <s v="Giving and Receiving Feedback"/>
    <n v="0"/>
    <d v="2023-11-16T00:00:00"/>
    <d v="2023-11-16T00:00:00"/>
    <x v="3"/>
    <x v="0"/>
    <s v="R"/>
    <m/>
    <m/>
    <m/>
    <s v="R"/>
    <m/>
    <m/>
    <m/>
    <d v="1899-12-30T08:00:00"/>
    <d v="1899-12-30T00:29:05"/>
    <s v="8:30"/>
    <x v="2"/>
    <s v="16:30"/>
    <n v="1630"/>
    <x v="0"/>
    <s v="Linda Croyle"/>
    <s v="K00677621"/>
    <s v="NP"/>
    <x v="4"/>
    <x v="137"/>
    <x v="44"/>
    <s v="ONLINE"/>
    <s v="ONLINE"/>
    <x v="0"/>
    <n v="12"/>
    <n v="8"/>
    <d v="1899-12-30T03:52:44"/>
    <s v="C"/>
    <s v="Synchronous Online"/>
    <s v="Open"/>
  </r>
  <r>
    <n v="202430"/>
    <n v="44313"/>
    <s v="PROW NC002"/>
    <x v="128"/>
    <s v="Business Writing"/>
    <n v="0"/>
    <d v="2023-09-13T00:00:00"/>
    <d v="2023-09-13T00:00:00"/>
    <x v="3"/>
    <x v="0"/>
    <s v="W"/>
    <m/>
    <m/>
    <s v="W"/>
    <m/>
    <m/>
    <m/>
    <m/>
    <d v="1899-12-30T08:00:00"/>
    <d v="1899-12-30T00:29:05"/>
    <s v="8:30"/>
    <x v="2"/>
    <s v="16:30"/>
    <n v="1630"/>
    <x v="7"/>
    <s v="Linda Croyle"/>
    <s v="K00677621"/>
    <s v="NP"/>
    <x v="4"/>
    <x v="137"/>
    <x v="44"/>
    <s v="ONLINE"/>
    <s v="ONLINE"/>
    <x v="0"/>
    <n v="12"/>
    <n v="4"/>
    <d v="1899-12-30T01:56:22"/>
    <s v="OL"/>
    <s v="Synchronous Online"/>
    <s v="Open"/>
  </r>
  <r>
    <n v="202430"/>
    <n v="44317"/>
    <s v="PROW NC014"/>
    <x v="128"/>
    <s v="Motivating Yourself and Others"/>
    <n v="0"/>
    <d v="2023-10-04T00:00:00"/>
    <d v="2023-10-04T00:00:00"/>
    <x v="3"/>
    <x v="0"/>
    <s v="W"/>
    <m/>
    <m/>
    <s v="W"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11"/>
    <n v="7"/>
    <d v="1899-12-30T03:23:38"/>
    <s v="OL"/>
    <s v="Synchronous Online"/>
    <s v="Open"/>
  </r>
  <r>
    <n v="202430"/>
    <n v="44319"/>
    <s v="PROW NC012"/>
    <x v="128"/>
    <s v="Supervisory Skills"/>
    <n v="0"/>
    <d v="2023-11-28T00:00:00"/>
    <d v="2023-11-28T00:00:00"/>
    <x v="3"/>
    <x v="0"/>
    <s v="T"/>
    <m/>
    <s v="T"/>
    <m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12"/>
    <n v="9"/>
    <d v="1899-12-30T04:21:49"/>
    <s v="OL"/>
    <s v="Synchronous Online"/>
    <s v="Open"/>
  </r>
  <r>
    <n v="202430"/>
    <n v="44320"/>
    <s v="PROW NC084"/>
    <x v="94"/>
    <s v="Trust and Conflict Resolution"/>
    <n v="0"/>
    <d v="2023-11-21T00:00:00"/>
    <d v="2023-11-21T00:00:00"/>
    <x v="3"/>
    <x v="0"/>
    <s v="T"/>
    <m/>
    <s v="T"/>
    <m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12"/>
    <n v="6"/>
    <d v="1899-12-30T02:54:33"/>
    <s v="OL"/>
    <s v="Synchronous Online"/>
    <s v="Open"/>
  </r>
  <r>
    <n v="202430"/>
    <n v="44323"/>
    <s v="PROW NC083"/>
    <x v="94"/>
    <s v="Managing Workplace Stress"/>
    <n v="0"/>
    <d v="2023-09-27T00:00:00"/>
    <d v="2023-09-27T00:00:00"/>
    <x v="3"/>
    <x v="0"/>
    <s v="W"/>
    <m/>
    <m/>
    <s v="W"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20"/>
    <n v="8"/>
    <d v="1899-12-30T03:52:44"/>
    <s v="OL"/>
    <s v="Synchronous Online"/>
    <s v="Open"/>
  </r>
  <r>
    <n v="202430"/>
    <n v="44330"/>
    <s v="MUS 115"/>
    <x v="41"/>
    <s v="Hist&amp;Apprec:Rock &amp; Pop Music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hole Dechaine"/>
    <s v="K00347541"/>
    <s v="AD"/>
    <x v="4"/>
    <x v="137"/>
    <x v="44"/>
    <s v="ONLINE"/>
    <s v="ONLINE"/>
    <x v="0"/>
    <n v="40"/>
    <n v="33"/>
    <d v="1899-12-30T00:00:00"/>
    <s v="OL"/>
    <s v="Online Classes"/>
    <s v="Open"/>
  </r>
  <r>
    <n v="202430"/>
    <n v="44331"/>
    <s v="COMP 120"/>
    <x v="21"/>
    <s v="Being Successful with Canvas"/>
    <n v="1"/>
    <d v="2023-11-06T00:00:00"/>
    <d v="2023-12-16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Cynthia Wilshusen"/>
    <s v="K00361196"/>
    <s v="AD"/>
    <x v="4"/>
    <x v="137"/>
    <x v="44"/>
    <s v="ONLINE"/>
    <s v="ONLINE"/>
    <x v="0"/>
    <n v="30"/>
    <n v="24"/>
    <d v="1899-12-30T00:00:00"/>
    <s v="OL"/>
    <s v="Online Classes"/>
    <s v="Open"/>
  </r>
  <r>
    <n v="202430"/>
    <n v="44332"/>
    <s v="ACCT 230"/>
    <x v="13"/>
    <s v="Financial Accounting"/>
    <n v="5"/>
    <d v="2023-10-30T00:00:00"/>
    <d v="2023-12-16T00:00:00"/>
    <x v="45"/>
    <x v="0"/>
    <s v=""/>
    <m/>
    <m/>
    <m/>
    <m/>
    <m/>
    <m/>
    <m/>
    <d v="1899-12-30T00:00:00"/>
    <d v="1899-12-30T00:00:00"/>
    <d v="1899-12-30T00:00:00"/>
    <x v="0"/>
    <d v="1899-12-30T00:00:00"/>
    <m/>
    <x v="4"/>
    <s v="Laura Woyach"/>
    <s v="K00355580"/>
    <s v="NP"/>
    <x v="4"/>
    <x v="137"/>
    <x v="44"/>
    <s v="ONLINE"/>
    <s v="ONLINE"/>
    <x v="0"/>
    <n v="0"/>
    <n v="0"/>
    <d v="1899-12-30T00:00:00"/>
    <s v="OL"/>
    <s v="Online Classes"/>
    <s v="Closed"/>
  </r>
  <r>
    <n v="202430"/>
    <n v="44334"/>
    <s v="MGMT 101"/>
    <x v="16"/>
    <s v="Introduction To Management"/>
    <n v="3"/>
    <d v="2023-09-05T00:00:00"/>
    <d v="2023-10-28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Julie Brown"/>
    <s v="K00100507"/>
    <s v="FS"/>
    <x v="4"/>
    <x v="137"/>
    <x v="44"/>
    <s v="ONLINE"/>
    <s v="ONLINE"/>
    <x v="0"/>
    <n v="35"/>
    <n v="23"/>
    <d v="1899-12-30T00:00:00"/>
    <s v="OL"/>
    <s v="Online Classes"/>
    <s v="Open"/>
  </r>
  <r>
    <n v="202430"/>
    <n v="44342"/>
    <s v="CRMO NC017"/>
    <x v="41"/>
    <s v="Playing the Ukulele: FOA"/>
    <n v="0"/>
    <d v="2023-10-23T00:00:00"/>
    <d v="2023-12-16T00:00:00"/>
    <x v="6"/>
    <x v="0"/>
    <s v="T"/>
    <m/>
    <s v="T"/>
    <m/>
    <m/>
    <m/>
    <m/>
    <m/>
    <d v="1899-12-30T00:55:00"/>
    <d v="1899-12-30T00:29:03"/>
    <s v="18:00"/>
    <x v="9"/>
    <s v="18:55"/>
    <n v="1855"/>
    <x v="7"/>
    <s v="M. Eje Lynn-Jacobs"/>
    <s v="K00883646"/>
    <s v="NP"/>
    <x v="4"/>
    <x v="137"/>
    <x v="44"/>
    <s v="ONLINE"/>
    <s v="ONLINE"/>
    <x v="0"/>
    <n v="10"/>
    <n v="6"/>
    <d v="1899-12-31T01:18:47"/>
    <s v="OL"/>
    <s v="Synchronous Online"/>
    <s v="Open"/>
  </r>
  <r>
    <n v="202430"/>
    <n v="44342"/>
    <s v="CRMO NC017"/>
    <x v="41"/>
    <s v="Playing the Ukulele: FOA"/>
    <n v="0"/>
    <d v="2023-10-23T00:00:00"/>
    <d v="2023-12-16T00:00:00"/>
    <x v="6"/>
    <x v="0"/>
    <s v="T"/>
    <m/>
    <s v="T"/>
    <m/>
    <m/>
    <m/>
    <m/>
    <m/>
    <d v="1899-12-30T01:00:00"/>
    <d v="1899-12-30T00:31:41"/>
    <s v="19:00"/>
    <x v="40"/>
    <s v="20:00"/>
    <n v="2000"/>
    <x v="7"/>
    <s v="M. Eje Lynn-Jacobs"/>
    <s v="K00883646"/>
    <s v="NP"/>
    <x v="4"/>
    <x v="137"/>
    <x v="44"/>
    <s v="ONLINE"/>
    <s v="ONLINE"/>
    <x v="0"/>
    <n v="10"/>
    <n v="6"/>
    <d v="1899-12-31T03:36:51"/>
    <s v="OL"/>
    <s v="Synchronous Online"/>
    <s v="Open"/>
  </r>
  <r>
    <n v="202430"/>
    <n v="44349"/>
    <s v="ESLN NC007"/>
    <x v="27"/>
    <s v="Pronunciation &amp; Conv: Intermed"/>
    <n v="0"/>
    <d v="2023-08-28T00:00:00"/>
    <d v="2023-10-21T00:00:00"/>
    <x v="6"/>
    <x v="0"/>
    <s v="MW"/>
    <s v="M"/>
    <m/>
    <s v="W"/>
    <m/>
    <m/>
    <m/>
    <m/>
    <d v="1899-12-30T02:25:00"/>
    <d v="1899-12-30T02:33:10"/>
    <s v="17:00"/>
    <x v="21"/>
    <s v="19:25"/>
    <n v="1925"/>
    <x v="3"/>
    <s v="Lisa Kroes"/>
    <s v="K00225101"/>
    <n v="9"/>
    <x v="4"/>
    <x v="137"/>
    <x v="44"/>
    <s v="ONLINE"/>
    <s v="ONLINE"/>
    <x v="0"/>
    <n v="20"/>
    <n v="19"/>
    <d v="1900-01-16T14:38:57"/>
    <s v="OL"/>
    <s v="Synchronous Online"/>
    <s v="Open"/>
  </r>
  <r>
    <n v="202430"/>
    <n v="44353"/>
    <s v="ACTV NC101"/>
    <x v="13"/>
    <s v="Intro to Accounting Basics 1"/>
    <n v="0"/>
    <d v="2023-08-30T00:00:00"/>
    <d v="2023-09-20T00:00:00"/>
    <x v="37"/>
    <x v="0"/>
    <s v="W"/>
    <m/>
    <m/>
    <s v="W"/>
    <m/>
    <m/>
    <m/>
    <m/>
    <d v="1899-12-30T03:00:00"/>
    <d v="1899-12-30T00:43:38"/>
    <s v="12:00"/>
    <x v="19"/>
    <s v="15:00"/>
    <n v="1500"/>
    <x v="7"/>
    <s v="Eva Schmidt"/>
    <s v="K00119570"/>
    <n v="9"/>
    <x v="4"/>
    <x v="137"/>
    <x v="44"/>
    <s v="ONLINE"/>
    <s v="ONLINE"/>
    <x v="0"/>
    <n v="24"/>
    <n v="24"/>
    <d v="1900-01-01T21:49:05"/>
    <s v="OL"/>
    <s v="Synchronous Online"/>
    <s v="Closed"/>
  </r>
  <r>
    <n v="202430"/>
    <n v="44354"/>
    <s v="ACTV NC102"/>
    <x v="13"/>
    <s v="Intro to Accounting Basics 2"/>
    <n v="0"/>
    <d v="2023-09-27T00:00:00"/>
    <d v="2023-10-18T00:00:00"/>
    <x v="37"/>
    <x v="0"/>
    <s v="W"/>
    <m/>
    <m/>
    <s v="W"/>
    <m/>
    <m/>
    <m/>
    <m/>
    <d v="1899-12-30T03:00:00"/>
    <d v="1899-12-30T00:43:38"/>
    <s v="12:00"/>
    <x v="19"/>
    <s v="15:00"/>
    <n v="1500"/>
    <x v="7"/>
    <s v="Eva Schmidt"/>
    <s v="K00119570"/>
    <n v="10"/>
    <x v="4"/>
    <x v="137"/>
    <x v="44"/>
    <s v="ONLINE"/>
    <s v="ONLINE"/>
    <x v="0"/>
    <n v="24"/>
    <n v="18"/>
    <d v="1900-01-01T04:21:49"/>
    <s v="OL"/>
    <s v="Synchronous Online"/>
    <s v="Open"/>
  </r>
  <r>
    <n v="202430"/>
    <n v="44357"/>
    <s v="ESLN NC04A"/>
    <x v="75"/>
    <s v="ESL 4-A Intermediate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Lissie Bellido"/>
    <s v="K00369198"/>
    <s v="NP"/>
    <x v="4"/>
    <x v="137"/>
    <x v="44"/>
    <s v="ONLINE"/>
    <s v="ONLINE"/>
    <x v="0"/>
    <n v="20"/>
    <n v="7"/>
    <d v="1900-01-11T12:41:13"/>
    <s v="C"/>
    <s v="Synchronous Online"/>
    <s v="Open"/>
  </r>
  <r>
    <n v="202430"/>
    <n v="44358"/>
    <s v="ESLN NC04B"/>
    <x v="75"/>
    <s v="ESL 4-B Intermediate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0"/>
    <s v="Lissie Bellido"/>
    <s v="K00369198"/>
    <n v="11"/>
    <x v="4"/>
    <x v="137"/>
    <x v="44"/>
    <s v="ONLINE"/>
    <s v="ONLINE"/>
    <x v="0"/>
    <n v="20"/>
    <n v="9"/>
    <d v="1900-01-15T02:35:51"/>
    <s v="OL"/>
    <s v="Pathways Learning Community"/>
    <s v="Open"/>
  </r>
  <r>
    <n v="202430"/>
    <n v="44359"/>
    <s v="CMPW NC017"/>
    <x v="21"/>
    <s v="LinkedIn for Business"/>
    <n v="0"/>
    <d v="2023-11-03T00:00:00"/>
    <d v="2023-11-03T00:00:00"/>
    <x v="3"/>
    <x v="0"/>
    <s v="F"/>
    <m/>
    <m/>
    <m/>
    <m/>
    <s v="F"/>
    <m/>
    <m/>
    <d v="1899-12-30T08:00:00"/>
    <d v="1899-12-30T00:29:05"/>
    <s v="8:30"/>
    <x v="2"/>
    <s v="16:30"/>
    <n v="1630"/>
    <x v="7"/>
    <s v="Billi Jo Starr"/>
    <s v="K00125956"/>
    <n v="11"/>
    <x v="4"/>
    <x v="137"/>
    <x v="44"/>
    <s v="ONLINE"/>
    <s v="ONLINE"/>
    <x v="0"/>
    <n v="24"/>
    <n v="3"/>
    <d v="1899-12-30T01:27:16"/>
    <s v="OL"/>
    <s v="Synchronous Online"/>
    <s v="Open"/>
  </r>
  <r>
    <n v="202430"/>
    <n v="44360"/>
    <s v="CMPW NC014"/>
    <x v="21"/>
    <s v="Facebook for Business"/>
    <n v="0"/>
    <d v="2023-09-08T00:00:00"/>
    <d v="2023-09-08T00:00:00"/>
    <x v="3"/>
    <x v="0"/>
    <s v="F"/>
    <m/>
    <m/>
    <m/>
    <m/>
    <s v="F"/>
    <m/>
    <m/>
    <d v="1899-12-30T08:00:00"/>
    <d v="1899-12-30T00:29:05"/>
    <s v="8:30"/>
    <x v="2"/>
    <s v="16:30"/>
    <n v="1630"/>
    <x v="7"/>
    <s v="Billi Jo Starr"/>
    <s v="K00125956"/>
    <n v="9"/>
    <x v="4"/>
    <x v="137"/>
    <x v="44"/>
    <s v="ONLINE"/>
    <s v="ONLINE"/>
    <x v="0"/>
    <n v="24"/>
    <n v="11"/>
    <d v="1899-12-30T05:20:00"/>
    <s v="OL"/>
    <s v="Synchronous Online"/>
    <s v="Open"/>
  </r>
  <r>
    <n v="202430"/>
    <n v="44362"/>
    <s v="CMPW NC015"/>
    <x v="21"/>
    <s v="Twitter for Business"/>
    <n v="0"/>
    <d v="2023-12-08T00:00:00"/>
    <d v="2023-12-08T00:00:00"/>
    <x v="3"/>
    <x v="0"/>
    <s v="F"/>
    <m/>
    <m/>
    <m/>
    <m/>
    <s v="F"/>
    <m/>
    <m/>
    <d v="1899-12-30T08:00:00"/>
    <d v="1899-12-30T00:29:05"/>
    <s v="8:30"/>
    <x v="2"/>
    <s v="16:30"/>
    <n v="1630"/>
    <x v="7"/>
    <s v="James Joyce III"/>
    <s v="K01624213"/>
    <n v="12"/>
    <x v="4"/>
    <x v="137"/>
    <x v="44"/>
    <s v="ONLINE"/>
    <s v="ONLINE"/>
    <x v="0"/>
    <n v="24"/>
    <n v="1"/>
    <d v="1899-12-30T00:29:05"/>
    <s v="OL"/>
    <s v="Synchronous Online"/>
    <s v="Open"/>
  </r>
  <r>
    <n v="202430"/>
    <n v="44364"/>
    <s v="CMPW NC036"/>
    <x v="21"/>
    <s v="Intro to iTunes and iPads"/>
    <n v="0"/>
    <d v="2023-10-09T00:00:00"/>
    <d v="2023-10-30T00:00:00"/>
    <x v="37"/>
    <x v="0"/>
    <s v="M"/>
    <s v="M"/>
    <m/>
    <m/>
    <m/>
    <m/>
    <m/>
    <m/>
    <d v="1899-12-30T01:15:00"/>
    <d v="1899-12-30T00:18:11"/>
    <s v="9:30"/>
    <x v="18"/>
    <s v="10:45"/>
    <n v="1045"/>
    <x v="3"/>
    <s v="Norma Eggli"/>
    <s v="K00100641"/>
    <s v="NP"/>
    <x v="4"/>
    <x v="137"/>
    <x v="44"/>
    <s v="ONLINE"/>
    <s v="ONLINE"/>
    <x v="0"/>
    <n v="20"/>
    <n v="3"/>
    <d v="1899-12-30T03:38:11"/>
    <s v="OL"/>
    <s v="Synchronous Online"/>
    <s v="Open"/>
  </r>
  <r>
    <n v="202430"/>
    <n v="44364"/>
    <s v="CMPW NC036"/>
    <x v="21"/>
    <s v="Intro to iTunes and iPads"/>
    <n v="0"/>
    <d v="2023-10-09T00:00:00"/>
    <d v="2023-10-30T00:00:00"/>
    <x v="37"/>
    <x v="0"/>
    <s v="M"/>
    <s v="M"/>
    <m/>
    <m/>
    <m/>
    <m/>
    <m/>
    <m/>
    <d v="1899-12-30T01:00:00"/>
    <d v="1899-12-30T00:14:33"/>
    <s v="10:50"/>
    <x v="90"/>
    <s v="11:50"/>
    <n v="1150"/>
    <x v="3"/>
    <s v="Norma Eggli"/>
    <s v="K00100641"/>
    <s v="NP"/>
    <x v="4"/>
    <x v="137"/>
    <x v="44"/>
    <s v="ONLINE"/>
    <s v="ONLINE"/>
    <x v="0"/>
    <n v="20"/>
    <n v="3"/>
    <d v="1899-12-30T02:54:33"/>
    <s v="OL"/>
    <s v="Synchronous Online"/>
    <s v="Open"/>
  </r>
  <r>
    <n v="202430"/>
    <n v="44389"/>
    <s v="PROW NC032"/>
    <x v="128"/>
    <s v="Difficult Conversations"/>
    <n v="0"/>
    <d v="2023-09-12T00:00:00"/>
    <d v="2023-09-12T00:00:00"/>
    <x v="3"/>
    <x v="0"/>
    <s v="T"/>
    <m/>
    <s v="T"/>
    <m/>
    <m/>
    <m/>
    <m/>
    <m/>
    <d v="1899-12-30T08:00:00"/>
    <d v="1899-12-30T00:29:05"/>
    <s v="8:30"/>
    <x v="2"/>
    <s v="16:30"/>
    <n v="1630"/>
    <x v="7"/>
    <s v="James Joyce III"/>
    <s v="K01624213"/>
    <s v="NP"/>
    <x v="4"/>
    <x v="137"/>
    <x v="44"/>
    <s v="ONLINE"/>
    <s v="ONLINE"/>
    <x v="0"/>
    <n v="15"/>
    <n v="1"/>
    <d v="1899-12-30T00:29:05"/>
    <s v="OL"/>
    <s v="Synchronous Online"/>
    <s v="Open"/>
  </r>
  <r>
    <n v="202430"/>
    <n v="44391"/>
    <s v="PROW NC035"/>
    <x v="128"/>
    <s v="Workplace Politics"/>
    <n v="0"/>
    <d v="2023-11-15T00:00:00"/>
    <d v="2023-11-15T00:00:00"/>
    <x v="3"/>
    <x v="0"/>
    <s v="W"/>
    <m/>
    <m/>
    <s v="W"/>
    <m/>
    <m/>
    <m/>
    <m/>
    <d v="1899-12-30T08:00:00"/>
    <d v="1899-12-30T00:29:05"/>
    <s v="8:30"/>
    <x v="2"/>
    <s v="16:30"/>
    <n v="1630"/>
    <x v="7"/>
    <s v="Linda Croyle"/>
    <s v="K00677621"/>
    <n v="11"/>
    <x v="4"/>
    <x v="137"/>
    <x v="44"/>
    <s v="ONLINE"/>
    <s v="ONLINE"/>
    <x v="0"/>
    <n v="24"/>
    <n v="2"/>
    <d v="1899-12-30T00:58:11"/>
    <s v="OL"/>
    <s v="Synchronous Online"/>
    <s v="Open"/>
  </r>
  <r>
    <n v="202430"/>
    <n v="44392"/>
    <s v="PROW NC035"/>
    <x v="128"/>
    <s v="Workplace Politics"/>
    <n v="0"/>
    <d v="2023-11-15T00:00:00"/>
    <d v="2023-11-15T00:00:00"/>
    <x v="3"/>
    <x v="0"/>
    <s v="W"/>
    <m/>
    <m/>
    <s v="W"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15"/>
    <n v="5"/>
    <d v="1899-12-30T02:25:27"/>
    <s v="OL"/>
    <s v="Synchronous Online"/>
    <s v="Open"/>
  </r>
  <r>
    <n v="202430"/>
    <n v="44394"/>
    <s v="PROW NC004"/>
    <x v="128"/>
    <s v="Workplace Comm. Strategies"/>
    <n v="0"/>
    <d v="2023-10-17T00:00:00"/>
    <d v="2023-10-17T00:00:00"/>
    <x v="3"/>
    <x v="0"/>
    <s v="T"/>
    <m/>
    <s v="T"/>
    <m/>
    <m/>
    <m/>
    <m/>
    <m/>
    <d v="1899-12-30T08:00:00"/>
    <d v="1899-12-30T00:29:05"/>
    <s v="8:30"/>
    <x v="2"/>
    <s v="16:30"/>
    <n v="1630"/>
    <x v="3"/>
    <s v="Luz Borjon"/>
    <s v="K01621213"/>
    <n v="10"/>
    <x v="4"/>
    <x v="137"/>
    <x v="44"/>
    <s v="ONLINE"/>
    <s v="ONLINE"/>
    <x v="0"/>
    <n v="25"/>
    <n v="9"/>
    <d v="1899-12-30T04:21:49"/>
    <s v="OL"/>
    <s v="Synchronous Online"/>
    <s v="Open"/>
  </r>
  <r>
    <n v="202430"/>
    <n v="44395"/>
    <s v="PROW NC038"/>
    <x v="128"/>
    <s v="Increasing Productivity"/>
    <n v="0"/>
    <d v="2023-09-20T00:00:00"/>
    <d v="2023-09-20T00:00:00"/>
    <x v="3"/>
    <x v="0"/>
    <s v="W"/>
    <m/>
    <m/>
    <s v="W"/>
    <m/>
    <m/>
    <m/>
    <m/>
    <d v="1899-12-30T08:00:00"/>
    <d v="1899-12-30T00:29:05"/>
    <s v="8:30"/>
    <x v="2"/>
    <s v="16:30"/>
    <n v="1630"/>
    <x v="7"/>
    <s v="Luz Borjon"/>
    <s v="K01621213"/>
    <s v="NP"/>
    <x v="4"/>
    <x v="137"/>
    <x v="44"/>
    <s v="ONLINE"/>
    <s v="ONLINE"/>
    <x v="0"/>
    <n v="8"/>
    <n v="6"/>
    <d v="1899-12-30T02:54:33"/>
    <s v="OL"/>
    <s v="Online Classes"/>
    <s v="Open"/>
  </r>
  <r>
    <n v="202430"/>
    <n v="44405"/>
    <s v="SOC 101"/>
    <x v="24"/>
    <s v="Introduction To Soc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tein"/>
    <s v="K00100754"/>
    <s v="FS"/>
    <x v="4"/>
    <x v="137"/>
    <x v="44"/>
    <s v="ONLINE"/>
    <s v="ONLINE"/>
    <x v="0"/>
    <n v="40"/>
    <n v="37"/>
    <d v="1899-12-30T00:00:00"/>
    <s v="OL"/>
    <s v="Online Classes"/>
    <s v="Open"/>
  </r>
  <r>
    <n v="202430"/>
    <n v="44406"/>
    <s v="SOC 101"/>
    <x v="24"/>
    <s v="Introduction To Soci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Alexandra Monaco"/>
    <s v="K01627574"/>
    <s v="AD"/>
    <x v="4"/>
    <x v="137"/>
    <x v="44"/>
    <s v="ONLINE"/>
    <s v="ONLINE"/>
    <x v="0"/>
    <n v="40"/>
    <n v="33"/>
    <d v="1899-12-30T00:00:00"/>
    <s v="OL"/>
    <s v="Online Classes"/>
    <s v="Open"/>
  </r>
  <r>
    <n v="202430"/>
    <n v="44407"/>
    <s v="SOC 118"/>
    <x v="24"/>
    <s v="Media, Culture and Societ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tein"/>
    <s v="K00100754"/>
    <s v="FS"/>
    <x v="4"/>
    <x v="137"/>
    <x v="44"/>
    <s v="ONLINE"/>
    <s v="ONLINE"/>
    <x v="0"/>
    <n v="40"/>
    <n v="39"/>
    <d v="1899-12-30T00:00:00"/>
    <s v="OL"/>
    <s v="Online Classes"/>
    <s v="Open"/>
  </r>
  <r>
    <n v="202430"/>
    <n v="44409"/>
    <s v="COMM 162"/>
    <x v="10"/>
    <s v="Mediated Comm in Organiza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cala"/>
    <s v="K00100132"/>
    <s v="FS"/>
    <x v="4"/>
    <x v="137"/>
    <x v="44"/>
    <s v="ONLINE"/>
    <s v="ONLINE"/>
    <x v="0"/>
    <n v="30"/>
    <n v="22"/>
    <d v="1899-12-30T00:00:00"/>
    <s v="OL"/>
    <s v="Online Classes"/>
    <s v="Open"/>
  </r>
  <r>
    <n v="202430"/>
    <n v="44410"/>
    <s v="COMM 235"/>
    <x v="10"/>
    <s v="Argumentation and Debate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Donte Newman"/>
    <s v="K00989859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44413"/>
    <s v="ECON 101"/>
    <x v="84"/>
    <s v="Mi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50"/>
    <n v="39"/>
    <d v="1899-12-30T00:00:00"/>
    <s v="OL"/>
    <s v="Online Classes"/>
    <s v="Open"/>
  </r>
  <r>
    <n v="202430"/>
    <n v="44415"/>
    <s v="ECON 102"/>
    <x v="84"/>
    <s v="Macroeconomics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Ruth Morales"/>
    <s v="K00444486"/>
    <s v="FS"/>
    <x v="4"/>
    <x v="137"/>
    <x v="44"/>
    <s v="ONLINE"/>
    <s v="ONLINE"/>
    <x v="0"/>
    <n v="50"/>
    <n v="39"/>
    <d v="1899-12-30T00:00:00"/>
    <s v="OL"/>
    <s v="Online Classes"/>
    <s v="Open"/>
  </r>
  <r>
    <n v="202430"/>
    <n v="44433"/>
    <s v="BMS 107"/>
    <x v="51"/>
    <s v="Human Anatom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ter Aguilar"/>
    <s v="K00100375"/>
    <s v="NP"/>
    <x v="0"/>
    <x v="137"/>
    <x v="44"/>
    <s v="ONLINE"/>
    <s v="ONLINE"/>
    <x v="0"/>
    <n v="24"/>
    <n v="17"/>
    <d v="1899-12-30T00:00:00"/>
    <s v="CW"/>
    <s v="Day"/>
    <s v="Open"/>
  </r>
  <r>
    <n v="202430"/>
    <n v="44441"/>
    <s v="ZOOL 137"/>
    <x v="50"/>
    <s v="Ornit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arry Friesen"/>
    <s v="K00100935"/>
    <s v="FS"/>
    <x v="4"/>
    <x v="137"/>
    <x v="44"/>
    <s v="ONLINE"/>
    <s v="ONLINE"/>
    <x v="0"/>
    <n v="30"/>
    <n v="13"/>
    <d v="1899-12-30T00:00:00"/>
    <s v="OL"/>
    <s v="Online Classes"/>
    <s v="Open"/>
  </r>
  <r>
    <n v="202430"/>
    <n v="44442"/>
    <s v="CHEM 101"/>
    <x v="53"/>
    <s v="Introductory Chemistry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7"/>
    <s v="Raeanne Napoleon"/>
    <s v="K00482032"/>
    <s v="FS"/>
    <x v="4"/>
    <x v="137"/>
    <x v="44"/>
    <s v="ONLINE"/>
    <s v="ONLINE"/>
    <x v="0"/>
    <n v="30"/>
    <n v="17"/>
    <d v="1900-01-30T23:33:17"/>
    <s v="OL"/>
    <s v="Synchronous Online"/>
    <s v="Open"/>
  </r>
  <r>
    <n v="202430"/>
    <n v="44442"/>
    <s v="CHEM 101"/>
    <x v="53"/>
    <s v="Introductory Chemistry"/>
    <n v="4"/>
    <d v="2023-08-28T00:00:00"/>
    <d v="2023-12-16T00:00:00"/>
    <x v="0"/>
    <x v="0"/>
    <s v="W"/>
    <m/>
    <m/>
    <s v="W"/>
    <m/>
    <m/>
    <m/>
    <m/>
    <d v="1899-12-30T03:00:00"/>
    <d v="1899-12-30T03:02:20"/>
    <s v="9:30"/>
    <x v="18"/>
    <s v="12:30"/>
    <n v="1230"/>
    <x v="7"/>
    <s v="Raeanne Napoleon"/>
    <s v="K00482032"/>
    <s v="FS"/>
    <x v="4"/>
    <x v="137"/>
    <x v="44"/>
    <s v="ONLINE"/>
    <s v="ONLINE"/>
    <x v="0"/>
    <n v="30"/>
    <n v="17"/>
    <d v="1900-02-03T23:29:57"/>
    <s v="OL"/>
    <s v="Synchronous Online"/>
    <s v="Open"/>
  </r>
  <r>
    <n v="202430"/>
    <n v="44443"/>
    <s v="CHEM 101"/>
    <x v="53"/>
    <s v="Introductory Chemistr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an Carrera Espinoza"/>
    <s v="K00436776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44443"/>
    <s v="CHEM 101"/>
    <x v="53"/>
    <s v="Introductory Chemistr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uan Carrera Espinoza"/>
    <s v="K00436776"/>
    <s v="FS"/>
    <x v="4"/>
    <x v="137"/>
    <x v="44"/>
    <s v="ONLINE"/>
    <s v="ONLINE"/>
    <x v="0"/>
    <n v="30"/>
    <n v="26"/>
    <d v="1899-12-30T00:00:00"/>
    <s v="OL"/>
    <s v="Online Classes"/>
    <s v="Open"/>
  </r>
  <r>
    <n v="202430"/>
    <n v="44446"/>
    <s v="ACCT 230"/>
    <x v="13"/>
    <s v="Financial Accounting"/>
    <n v="5"/>
    <d v="2023-08-28T00:00:00"/>
    <d v="2023-10-20T00:00:00"/>
    <x v="41"/>
    <x v="0"/>
    <s v=""/>
    <m/>
    <m/>
    <m/>
    <m/>
    <m/>
    <m/>
    <m/>
    <d v="1899-12-30T00:00:00"/>
    <d v="1899-12-30T00:00:00"/>
    <d v="1899-12-30T00:00:00"/>
    <x v="0"/>
    <d v="1899-12-30T00:00:00"/>
    <m/>
    <x v="4"/>
    <s v="Cornelia Alsheimer-Barthel"/>
    <s v="K00101141"/>
    <s v="FS"/>
    <x v="4"/>
    <x v="137"/>
    <x v="44"/>
    <s v="ONLINE"/>
    <s v="ONLINE"/>
    <x v="0"/>
    <n v="35"/>
    <n v="18"/>
    <d v="1899-12-30T00:00:00"/>
    <s v="OL"/>
    <s v="Online Classes"/>
    <s v="Open"/>
  </r>
  <r>
    <n v="202430"/>
    <n v="44449"/>
    <s v="ACCT 240"/>
    <x v="13"/>
    <s v="Managerial Accounting"/>
    <n v="4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Cornelia Alsheimer-Barthel"/>
    <s v="K00101141"/>
    <s v="FS"/>
    <x v="4"/>
    <x v="137"/>
    <x v="44"/>
    <s v="ONLINE"/>
    <s v="ONLINE"/>
    <x v="0"/>
    <n v="35"/>
    <n v="20"/>
    <d v="1899-12-30T00:00:00"/>
    <s v="OL"/>
    <s v="Online Classes"/>
    <s v="Open"/>
  </r>
  <r>
    <n v="202430"/>
    <n v="44452"/>
    <s v="MAT 131"/>
    <x v="33"/>
    <s v="Digital Imaging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NP"/>
    <x v="4"/>
    <x v="137"/>
    <x v="44"/>
    <s v="ONLINE"/>
    <s v="ONLINE"/>
    <x v="0"/>
    <n v="25"/>
    <n v="6"/>
    <d v="1899-12-30T00:00:00"/>
    <s v="OL"/>
    <s v="Online Classes"/>
    <s v="Open"/>
  </r>
  <r>
    <n v="202430"/>
    <n v="44452"/>
    <s v="MAT 131"/>
    <x v="33"/>
    <s v="Digital Imaging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NP"/>
    <x v="4"/>
    <x v="137"/>
    <x v="44"/>
    <s v="ONLINE"/>
    <s v="ONLINE"/>
    <x v="0"/>
    <n v="25"/>
    <n v="6"/>
    <d v="1899-12-30T00:00:00"/>
    <s v="OL"/>
    <s v="Online Classes"/>
    <s v="Open"/>
  </r>
  <r>
    <n v="202430"/>
    <n v="44455"/>
    <s v="MAT 153"/>
    <x v="37"/>
    <s v="Web Design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NP"/>
    <x v="4"/>
    <x v="137"/>
    <x v="44"/>
    <s v="ONLINE"/>
    <s v="ONLINE"/>
    <x v="0"/>
    <n v="15"/>
    <n v="8"/>
    <d v="1899-12-30T00:00:00"/>
    <s v="OL"/>
    <s v="Online Classes"/>
    <s v="Open"/>
  </r>
  <r>
    <n v="202430"/>
    <n v="44455"/>
    <s v="MAT 153"/>
    <x v="37"/>
    <s v="Web Design I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Michael Gallegos"/>
    <s v="K00100601"/>
    <s v="NP"/>
    <x v="4"/>
    <x v="137"/>
    <x v="44"/>
    <s v="ONLINE"/>
    <s v="ONLINE"/>
    <x v="0"/>
    <n v="15"/>
    <n v="8"/>
    <d v="1899-12-30T00:00:00"/>
    <s v="OL"/>
    <s v="Online Classes"/>
    <s v="Open"/>
  </r>
  <r>
    <n v="202430"/>
    <n v="44462"/>
    <s v="COMP 101"/>
    <x v="21"/>
    <s v="Intro to Computer Applications"/>
    <n v="4"/>
    <d v="2023-11-06T00:00:00"/>
    <d v="2023-12-16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Lorrie Belletti"/>
    <s v="K00100795"/>
    <s v="AD"/>
    <x v="4"/>
    <x v="137"/>
    <x v="44"/>
    <s v="ONLINE"/>
    <s v="ONLINE"/>
    <x v="0"/>
    <n v="30"/>
    <n v="10"/>
    <d v="1899-12-30T00:00:00"/>
    <s v="OL"/>
    <s v="Online Classes"/>
    <s v="Open"/>
  </r>
  <r>
    <n v="202430"/>
    <n v="44463"/>
    <s v="COMP 109"/>
    <x v="21"/>
    <s v="Microsoft Excel"/>
    <n v="4"/>
    <d v="2023-10-23T00:00:00"/>
    <d v="2023-12-16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Angel Cardenas"/>
    <s v="K00101135"/>
    <s v="FS"/>
    <x v="4"/>
    <x v="137"/>
    <x v="44"/>
    <s v="ONLINE"/>
    <s v="ONLINE"/>
    <x v="0"/>
    <n v="35"/>
    <n v="24"/>
    <d v="1899-12-30T00:00:00"/>
    <s v="OL"/>
    <s v="Online Classes"/>
    <s v="Open"/>
  </r>
  <r>
    <n v="202430"/>
    <n v="44481"/>
    <s v="CIS 201"/>
    <x v="132"/>
    <s v="UNIX/LINUX System Admin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n Bek"/>
    <s v="K00694767"/>
    <s v="FS"/>
    <x v="4"/>
    <x v="137"/>
    <x v="44"/>
    <s v="ONLINE"/>
    <s v="ONLINE"/>
    <x v="0"/>
    <n v="30"/>
    <n v="13"/>
    <d v="1899-12-30T00:00:00"/>
    <s v="OL"/>
    <s v="Online Classes"/>
    <s v="Open"/>
  </r>
  <r>
    <n v="202430"/>
    <n v="44492"/>
    <s v="MATH 117"/>
    <x v="18"/>
    <s v="Elementary Statistics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Bronwen Moore"/>
    <s v="K00100195"/>
    <s v="FS"/>
    <x v="0"/>
    <x v="137"/>
    <x v="44"/>
    <s v="ONLINE"/>
    <s v="ONLINE"/>
    <x v="0"/>
    <n v="30"/>
    <n v="15"/>
    <d v="1899-12-30T00:00:00"/>
    <s v="CW"/>
    <s v="Hybrid"/>
    <s v="Open"/>
  </r>
  <r>
    <n v="202430"/>
    <n v="44493"/>
    <s v="ART 120"/>
    <x v="63"/>
    <s v="Fundamentals of Drawing"/>
    <n v="3"/>
    <d v="2023-08-28T00:00:00"/>
    <d v="2023-11-18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Stephanie Washburn"/>
    <s v="K00440457"/>
    <s v="FS"/>
    <x v="0"/>
    <x v="137"/>
    <x v="44"/>
    <s v="ONLINE"/>
    <s v="ONLINE"/>
    <x v="0"/>
    <n v="24"/>
    <n v="23"/>
    <d v="1899-12-30T00:00:00"/>
    <s v="CW"/>
    <s v="Hybrid"/>
    <s v="Open"/>
  </r>
  <r>
    <n v="202430"/>
    <n v="44495"/>
    <s v="ART 101"/>
    <x v="63"/>
    <s v="Visual Literac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Helen Tye Talkin"/>
    <s v="K00293322"/>
    <s v="AD"/>
    <x v="4"/>
    <x v="137"/>
    <x v="44"/>
    <s v="ONLINE"/>
    <s v="ONLINE"/>
    <x v="0"/>
    <n v="60"/>
    <n v="33"/>
    <d v="1899-12-30T00:00:00"/>
    <s v="OL"/>
    <s v="Online Classes"/>
    <s v="Open"/>
  </r>
  <r>
    <n v="202430"/>
    <n v="44496"/>
    <s v="ART 102B"/>
    <x v="63"/>
    <s v="Late Twentieth Century Art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oy Kunz"/>
    <s v="K00100742"/>
    <s v="FS"/>
    <x v="4"/>
    <x v="137"/>
    <x v="44"/>
    <s v="ONLINE"/>
    <s v="ONLINE"/>
    <x v="0"/>
    <n v="35"/>
    <n v="28"/>
    <d v="1899-12-30T00:00:00"/>
    <s v="OL"/>
    <s v="Online Classes"/>
    <s v="Open"/>
  </r>
  <r>
    <n v="202430"/>
    <n v="44498"/>
    <s v="ART 100"/>
    <x v="9"/>
    <s v="Art in Culture"/>
    <n v="3"/>
    <d v="2023-10-09T00:00:00"/>
    <d v="2023-12-02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Joy Kunz"/>
    <s v="K00100742"/>
    <s v="FS"/>
    <x v="4"/>
    <x v="137"/>
    <x v="44"/>
    <s v="ONLINE"/>
    <s v="ONLINE"/>
    <x v="0"/>
    <n v="60"/>
    <n v="41"/>
    <d v="1899-12-30T00:00:00"/>
    <s v="OL"/>
    <s v="Online Classes"/>
    <s v="Open"/>
  </r>
  <r>
    <n v="202430"/>
    <n v="44505"/>
    <s v="AJ 101"/>
    <x v="109"/>
    <s v="Intro Administratn Of Justice"/>
    <n v="3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4"/>
    <s v="Erin Cross"/>
    <s v="K00101056"/>
    <s v="AD"/>
    <x v="4"/>
    <x v="137"/>
    <x v="44"/>
    <s v="ONLINE"/>
    <s v="ONLINE"/>
    <x v="0"/>
    <n v="40"/>
    <n v="35"/>
    <d v="1899-12-30T00:00:00"/>
    <s v="OL"/>
    <s v="Online Classes"/>
    <s v="Open"/>
  </r>
  <r>
    <n v="202430"/>
    <n v="44510"/>
    <s v="ETHS 117"/>
    <x v="82"/>
    <s v="Cultural Diversity In Film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Pending Staff"/>
    <s v="K00125140"/>
    <s v="NP"/>
    <x v="4"/>
    <x v="137"/>
    <x v="44"/>
    <s v="ONLINE"/>
    <s v="ONLINE"/>
    <x v="0"/>
    <n v="0"/>
    <n v="0"/>
    <d v="1899-12-30T00:00:00"/>
    <s v="OL"/>
    <s v="Online Classes"/>
    <s v="Closed"/>
  </r>
  <r>
    <n v="202430"/>
    <n v="44526"/>
    <s v="PROW NC033"/>
    <x v="128"/>
    <s v="Managing &amp; Developing People"/>
    <n v="0"/>
    <d v="2023-12-05T00:00:00"/>
    <d v="2023-12-12T00:00:00"/>
    <x v="18"/>
    <x v="0"/>
    <s v="T"/>
    <m/>
    <s v="T"/>
    <m/>
    <m/>
    <m/>
    <m/>
    <m/>
    <d v="1899-12-30T08:00:00"/>
    <d v="1899-12-30T00:58:11"/>
    <s v="8:30"/>
    <x v="2"/>
    <s v="16:30"/>
    <n v="1630"/>
    <x v="3"/>
    <s v="Linda Croyle"/>
    <s v="K00677621"/>
    <s v="NP"/>
    <x v="4"/>
    <x v="137"/>
    <x v="44"/>
    <s v="ONLINE"/>
    <s v="ONLINE"/>
    <x v="0"/>
    <n v="15"/>
    <n v="9"/>
    <d v="1899-12-30T17:27:16"/>
    <s v="OL"/>
    <s v="Synchronous Online"/>
    <s v="Open"/>
  </r>
  <r>
    <n v="202430"/>
    <n v="44527"/>
    <s v="PROW NC036"/>
    <x v="128"/>
    <s v="Negotiating and Collaborating"/>
    <n v="0"/>
    <d v="2023-11-07T00:00:00"/>
    <d v="2023-11-07T00:00:00"/>
    <x v="3"/>
    <x v="0"/>
    <s v="T"/>
    <m/>
    <s v="T"/>
    <m/>
    <m/>
    <m/>
    <m/>
    <m/>
    <d v="1899-12-30T08:00:00"/>
    <d v="1899-12-30T00:29:05"/>
    <s v="8:30"/>
    <x v="2"/>
    <s v="16:30"/>
    <n v="1630"/>
    <x v="3"/>
    <s v="Linda Croyle"/>
    <s v="K00677621"/>
    <n v="11"/>
    <x v="4"/>
    <x v="137"/>
    <x v="44"/>
    <s v="ONLINE"/>
    <s v="ONLINE"/>
    <x v="0"/>
    <n v="25"/>
    <n v="9"/>
    <d v="1899-12-30T04:21:49"/>
    <s v="OL"/>
    <s v="Synchronous Online"/>
    <s v="Open"/>
  </r>
  <r>
    <n v="202430"/>
    <n v="44532"/>
    <s v="PROW NC051"/>
    <x v="128"/>
    <s v="Secrets of a Great Employee"/>
    <n v="0"/>
    <d v="2023-10-19T00:00:00"/>
    <d v="2023-10-19T00:00:00"/>
    <x v="3"/>
    <x v="0"/>
    <s v="R"/>
    <m/>
    <m/>
    <m/>
    <s v="R"/>
    <m/>
    <m/>
    <m/>
    <d v="1899-12-30T08:00:00"/>
    <d v="1899-12-30T00:29:05"/>
    <s v="8:30"/>
    <x v="2"/>
    <s v="16:30"/>
    <n v="1630"/>
    <x v="3"/>
    <s v="Erin Gorrell"/>
    <s v="K01598714"/>
    <s v="NP"/>
    <x v="4"/>
    <x v="137"/>
    <x v="44"/>
    <s v="ONLINE"/>
    <s v="ONLINE"/>
    <x v="0"/>
    <n v="15"/>
    <n v="3"/>
    <d v="1899-12-30T01:27:16"/>
    <s v="OL"/>
    <s v="Synchronous Online"/>
    <s v="Open"/>
  </r>
  <r>
    <n v="202430"/>
    <n v="44535"/>
    <s v="PROW NC085"/>
    <x v="94"/>
    <s v="Resilience in the Workplace"/>
    <n v="0"/>
    <d v="2023-11-08T00:00:00"/>
    <d v="2023-11-08T00:00:00"/>
    <x v="3"/>
    <x v="0"/>
    <s v="W"/>
    <m/>
    <m/>
    <s v="W"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15"/>
    <n v="5"/>
    <d v="1899-12-30T02:25:27"/>
    <s v="OL"/>
    <s v="Synchronous Online"/>
    <s v="Open"/>
  </r>
  <r>
    <n v="202430"/>
    <n v="44536"/>
    <s v="PROW NC087"/>
    <x v="94"/>
    <s v="Planning for Future Success"/>
    <n v="0"/>
    <d v="2023-12-06T00:00:00"/>
    <d v="2023-12-06T00:00:00"/>
    <x v="3"/>
    <x v="0"/>
    <s v="W"/>
    <m/>
    <m/>
    <s v="W"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15"/>
    <n v="8"/>
    <d v="1899-12-30T03:52:44"/>
    <s v="OL"/>
    <s v="Synchronous Online"/>
    <s v="Open"/>
  </r>
  <r>
    <n v="202430"/>
    <n v="44537"/>
    <s v="BIOL 100"/>
    <x v="48"/>
    <s v="Concepts of Biology"/>
    <n v="4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Jennifer Maupin"/>
    <s v="K00100335"/>
    <s v="NP"/>
    <x v="0"/>
    <x v="137"/>
    <x v="44"/>
    <s v="ONLINE"/>
    <s v="ONLINE"/>
    <x v="0"/>
    <n v="24"/>
    <n v="20"/>
    <d v="1899-12-30T00:00:00"/>
    <s v="CW"/>
    <s v="Day"/>
    <s v="Open"/>
  </r>
  <r>
    <n v="202430"/>
    <n v="44559"/>
    <s v="CRMO NC017"/>
    <x v="41"/>
    <s v="Playing the Ukulele: FOA"/>
    <n v="0"/>
    <d v="2023-08-28T00:00:00"/>
    <d v="2023-10-21T00:00:00"/>
    <x v="6"/>
    <x v="0"/>
    <s v="T"/>
    <m/>
    <s v="T"/>
    <m/>
    <m/>
    <m/>
    <m/>
    <m/>
    <d v="1899-12-30T00:55:00"/>
    <d v="1899-12-30T00:29:03"/>
    <s v="18:00"/>
    <x v="9"/>
    <s v="18:55"/>
    <n v="1855"/>
    <x v="3"/>
    <s v="M. Eje Lynn-Jacobs"/>
    <s v="K00883646"/>
    <s v="NP"/>
    <x v="4"/>
    <x v="137"/>
    <x v="44"/>
    <s v="ONLINE"/>
    <s v="ONLINE"/>
    <x v="0"/>
    <n v="10"/>
    <n v="16"/>
    <d v="1900-01-01T19:30:04"/>
    <s v="OL"/>
    <s v="Synchronous Online"/>
    <s v="Closed"/>
  </r>
  <r>
    <n v="202430"/>
    <n v="44559"/>
    <s v="CRMO NC017"/>
    <x v="41"/>
    <s v="Playing the Ukulele: FOA"/>
    <n v="0"/>
    <d v="2023-08-28T00:00:00"/>
    <d v="2023-10-21T00:00:00"/>
    <x v="6"/>
    <x v="0"/>
    <s v="T"/>
    <m/>
    <s v="T"/>
    <m/>
    <m/>
    <m/>
    <m/>
    <m/>
    <d v="1899-12-30T01:00:00"/>
    <d v="1899-12-30T00:31:41"/>
    <s v="19:00"/>
    <x v="40"/>
    <s v="20:00"/>
    <n v="2000"/>
    <x v="3"/>
    <s v="M. Eje Lynn-Jacobs"/>
    <s v="K00883646"/>
    <s v="NP"/>
    <x v="4"/>
    <x v="137"/>
    <x v="44"/>
    <s v="ONLINE"/>
    <s v="ONLINE"/>
    <x v="0"/>
    <n v="10"/>
    <n v="16"/>
    <d v="1900-01-02T01:38:15"/>
    <s v="OL"/>
    <s v="Synchronous Online"/>
    <s v="Closed"/>
  </r>
  <r>
    <n v="202430"/>
    <n v="44576"/>
    <s v="EH 105"/>
    <x v="3"/>
    <s v="Landscape Construction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Fred Hunter"/>
    <s v="K00156849"/>
    <s v="AD"/>
    <x v="0"/>
    <x v="137"/>
    <x v="44"/>
    <s v="ONLINE"/>
    <s v="ONLINE"/>
    <x v="0"/>
    <n v="30"/>
    <n v="34"/>
    <d v="1899-12-30T00:00:00"/>
    <s v="CW"/>
    <s v="Hybrid"/>
    <s v="Closed"/>
  </r>
  <r>
    <n v="202430"/>
    <n v="44578"/>
    <s v="CRAO NC115"/>
    <x v="25"/>
    <s v="Color Exploration: FOA"/>
    <n v="0"/>
    <d v="2023-08-28T00:00:00"/>
    <d v="2023-10-21T00:00:00"/>
    <x v="6"/>
    <x v="0"/>
    <s v="M"/>
    <s v="M"/>
    <m/>
    <m/>
    <m/>
    <m/>
    <m/>
    <m/>
    <d v="1899-12-30T00:50:00"/>
    <d v="1899-12-30T00:26:24"/>
    <s v="9:00"/>
    <x v="25"/>
    <s v="9:50"/>
    <n v="950"/>
    <x v="3"/>
    <s v="Sylvia Shapiro"/>
    <s v="K00795730"/>
    <n v="9"/>
    <x v="4"/>
    <x v="137"/>
    <x v="44"/>
    <s v="ONLINE"/>
    <s v="ONLINE"/>
    <x v="0"/>
    <n v="50"/>
    <n v="34"/>
    <d v="1900-01-04T10:24:00"/>
    <s v="OL"/>
    <s v="Synchronous Online"/>
    <s v="Open"/>
  </r>
  <r>
    <n v="202430"/>
    <n v="44578"/>
    <s v="CRAO NC115"/>
    <x v="25"/>
    <s v="Color Exploration: FOA"/>
    <n v="0"/>
    <d v="2023-08-28T00:00:00"/>
    <d v="2023-10-21T00:00:00"/>
    <x v="6"/>
    <x v="0"/>
    <s v="M"/>
    <s v="M"/>
    <m/>
    <m/>
    <m/>
    <m/>
    <m/>
    <m/>
    <d v="1899-12-30T02:00:00"/>
    <d v="1899-12-30T01:03:23"/>
    <s v="10:00"/>
    <x v="26"/>
    <s v="12:00"/>
    <n v="1200"/>
    <x v="3"/>
    <s v="Sylvia Shapiro"/>
    <s v="K00795730"/>
    <n v="9"/>
    <x v="4"/>
    <x v="137"/>
    <x v="44"/>
    <s v="ONLINE"/>
    <s v="ONLINE"/>
    <x v="0"/>
    <n v="50"/>
    <n v="34"/>
    <d v="1900-01-12T00:57:35"/>
    <s v="OL"/>
    <s v="Synchronous Online"/>
    <s v="Open"/>
  </r>
  <r>
    <n v="202430"/>
    <n v="44579"/>
    <s v="CRAO NC115"/>
    <x v="25"/>
    <s v="Color Exploration: FOA"/>
    <n v="0"/>
    <d v="2023-10-23T00:00:00"/>
    <d v="2023-12-16T00:00:00"/>
    <x v="6"/>
    <x v="0"/>
    <s v="M"/>
    <s v="M"/>
    <m/>
    <m/>
    <m/>
    <m/>
    <m/>
    <m/>
    <d v="1899-12-30T00:50:00"/>
    <d v="1899-12-30T00:26:24"/>
    <s v="9:00"/>
    <x v="25"/>
    <s v="9:50"/>
    <n v="950"/>
    <x v="0"/>
    <s v="Sylvia Shapiro"/>
    <s v="K00795730"/>
    <n v="11"/>
    <x v="4"/>
    <x v="137"/>
    <x v="44"/>
    <s v="ONLINE"/>
    <s v="ONLINE"/>
    <x v="0"/>
    <n v="50"/>
    <n v="35"/>
    <d v="1900-01-04T14:14:07"/>
    <s v="C"/>
    <s v="Synchronous Online"/>
    <s v="Open"/>
  </r>
  <r>
    <n v="202430"/>
    <n v="44579"/>
    <s v="CRAO NC115"/>
    <x v="25"/>
    <s v="Color Exploration: FOA"/>
    <n v="0"/>
    <d v="2023-10-23T00:00:00"/>
    <d v="2023-12-16T00:00:00"/>
    <x v="6"/>
    <x v="0"/>
    <s v="M"/>
    <s v="M"/>
    <m/>
    <m/>
    <m/>
    <m/>
    <m/>
    <m/>
    <d v="1899-12-30T02:00:00"/>
    <d v="1899-12-30T01:03:23"/>
    <s v="10:00"/>
    <x v="26"/>
    <s v="12:00"/>
    <n v="1200"/>
    <x v="0"/>
    <s v="Sylvia Shapiro"/>
    <s v="K00795730"/>
    <n v="11"/>
    <x v="4"/>
    <x v="137"/>
    <x v="44"/>
    <s v="ONLINE"/>
    <s v="ONLINE"/>
    <x v="0"/>
    <n v="50"/>
    <n v="35"/>
    <d v="1900-01-12T10:09:52"/>
    <s v="C"/>
    <s v="Synchronous Online"/>
    <s v="Open"/>
  </r>
  <r>
    <n v="202430"/>
    <n v="44581"/>
    <s v="SOC 104"/>
    <x v="24"/>
    <s v="Social Psychology"/>
    <n v="3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Terri Anderson"/>
    <s v="K01471319"/>
    <s v="AD"/>
    <x v="4"/>
    <x v="137"/>
    <x v="44"/>
    <s v="ONLINE"/>
    <s v="ONLINE"/>
    <x v="0"/>
    <n v="40"/>
    <n v="29"/>
    <d v="1899-12-30T00:00:00"/>
    <s v="OL"/>
    <s v="Online Classes"/>
    <s v="Open"/>
  </r>
  <r>
    <n v="202430"/>
    <n v="44592"/>
    <s v="ADC 126"/>
    <x v="61"/>
    <s v="Treat&amp;Case Mgmt-Chem-Dep Indiv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1:10"/>
    <x v="10"/>
    <s v="13:15"/>
    <n v="1315"/>
    <x v="7"/>
    <s v="Elizabeth Kelleher"/>
    <s v="K00153718"/>
    <s v="AD"/>
    <x v="4"/>
    <x v="137"/>
    <x v="44"/>
    <s v="ONLINE"/>
    <s v="ONLINE"/>
    <x v="0"/>
    <n v="30"/>
    <n v="8"/>
    <d v="1900-01-22T12:22:43"/>
    <s v="OL"/>
    <s v="Online Classes"/>
    <s v="Open"/>
  </r>
  <r>
    <n v="202430"/>
    <n v="44594"/>
    <s v="PROW NC086"/>
    <x v="94"/>
    <s v="Multigenerational Workforce"/>
    <n v="0"/>
    <d v="2023-11-30T00:00:00"/>
    <d v="2023-11-30T00:00:00"/>
    <x v="3"/>
    <x v="0"/>
    <s v="R"/>
    <m/>
    <m/>
    <m/>
    <s v="R"/>
    <m/>
    <m/>
    <m/>
    <d v="1899-12-30T08:00:00"/>
    <d v="1899-12-30T00:29:05"/>
    <s v="8:30"/>
    <x v="2"/>
    <s v="16:30"/>
    <n v="1630"/>
    <x v="3"/>
    <s v="Jane Gama"/>
    <s v="K00117901"/>
    <s v="NP"/>
    <x v="4"/>
    <x v="137"/>
    <x v="44"/>
    <s v="ONLINE"/>
    <s v="ONLINE"/>
    <x v="0"/>
    <n v="15"/>
    <n v="14"/>
    <d v="1899-12-30T06:47:16"/>
    <s v="C"/>
    <s v="Synchronous Online"/>
    <s v="Open"/>
  </r>
  <r>
    <n v="202430"/>
    <n v="44603"/>
    <s v="PROW NC006"/>
    <x v="128"/>
    <s v="Leadership Skills"/>
    <n v="0"/>
    <d v="2023-10-30T00:00:00"/>
    <d v="2023-10-30T00:00:00"/>
    <x v="3"/>
    <x v="0"/>
    <s v="M"/>
    <s v="M"/>
    <m/>
    <m/>
    <m/>
    <m/>
    <m/>
    <m/>
    <d v="1899-12-30T08:00:00"/>
    <d v="1899-12-30T00:29:05"/>
    <s v="8:30"/>
    <x v="2"/>
    <s v="16:30"/>
    <n v="1630"/>
    <x v="3"/>
    <s v="Linda Croyle"/>
    <s v="K00677621"/>
    <s v="NP"/>
    <x v="4"/>
    <x v="137"/>
    <x v="44"/>
    <s v="ONLINE"/>
    <s v="ONLINE"/>
    <x v="0"/>
    <n v="15"/>
    <n v="10"/>
    <d v="1899-12-30T04:50:55"/>
    <s v="C"/>
    <s v="Synchronous Online"/>
    <s v="Open"/>
  </r>
  <r>
    <n v="202430"/>
    <n v="44615"/>
    <s v="MATH 130"/>
    <x v="18"/>
    <s v="Calculus-Biol Social Sci&amp;Bus I"/>
    <n v="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4"/>
    <s v="Lee Chang"/>
    <s v="K00366127"/>
    <s v="FS"/>
    <x v="0"/>
    <x v="137"/>
    <x v="44"/>
    <s v="ONLINE"/>
    <s v="ONLINE"/>
    <x v="0"/>
    <n v="33"/>
    <n v="20"/>
    <d v="1899-12-30T00:00:00"/>
    <s v="CW"/>
    <s v="Hybrid"/>
    <s v="Open"/>
  </r>
  <r>
    <n v="202430"/>
    <n v="44618"/>
    <s v="MUS 123"/>
    <x v="41"/>
    <s v="Business of Music"/>
    <n v="3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4"/>
    <s v="JC Quintero"/>
    <s v="K01645698"/>
    <s v="AD"/>
    <x v="4"/>
    <x v="137"/>
    <x v="44"/>
    <s v="ONLINE"/>
    <s v="ONLINE"/>
    <x v="0"/>
    <n v="40"/>
    <n v="18"/>
    <d v="1899-12-30T00:00:00"/>
    <s v="OL"/>
    <s v="Online Classes"/>
    <s v="Open"/>
  </r>
  <r>
    <n v="202430"/>
    <n v="44620"/>
    <s v="CRMO NC030"/>
    <x v="41"/>
    <s v="Ear Training For Older Adults"/>
    <n v="0"/>
    <d v="2023-08-28T00:00:00"/>
    <d v="2023-10-21T00:00:00"/>
    <x v="6"/>
    <x v="0"/>
    <s v="T"/>
    <m/>
    <s v="T"/>
    <m/>
    <m/>
    <m/>
    <m/>
    <m/>
    <d v="1899-12-30T01:50:00"/>
    <d v="1899-12-30T00:58:06"/>
    <s v="9:30"/>
    <x v="18"/>
    <s v="11:20"/>
    <n v="1120"/>
    <x v="7"/>
    <s v="M. Eje Lynn-Jacobs"/>
    <s v="K00883646"/>
    <s v="NP"/>
    <x v="4"/>
    <x v="137"/>
    <x v="44"/>
    <s v="ONLINE"/>
    <s v="ONLINE"/>
    <x v="0"/>
    <n v="25"/>
    <n v="9"/>
    <d v="1900-01-02T03:56:20"/>
    <s v="OL"/>
    <s v="Synchronous Online"/>
    <s v="Open"/>
  </r>
  <r>
    <n v="202430"/>
    <n v="44623"/>
    <s v="CRMO NC030"/>
    <x v="41"/>
    <s v="Ear Training For Older Adults"/>
    <n v="0"/>
    <d v="2023-10-23T00:00:00"/>
    <d v="2023-12-16T00:00:00"/>
    <x v="6"/>
    <x v="0"/>
    <s v="T"/>
    <m/>
    <s v="T"/>
    <m/>
    <m/>
    <m/>
    <m/>
    <m/>
    <d v="1899-12-30T01:50:00"/>
    <d v="1899-12-30T00:58:06"/>
    <s v="9:30"/>
    <x v="18"/>
    <s v="11:20"/>
    <n v="1120"/>
    <x v="3"/>
    <s v="M. Eje Lynn-Jacobs"/>
    <s v="K00883646"/>
    <s v="NP"/>
    <x v="4"/>
    <x v="137"/>
    <x v="44"/>
    <s v="ONLINE"/>
    <s v="ONLINE"/>
    <x v="0"/>
    <n v="25"/>
    <n v="4"/>
    <d v="1899-12-31T09:45:02"/>
    <s v="OL"/>
    <s v="Synchronous Online"/>
    <s v="Open"/>
  </r>
  <r>
    <n v="202430"/>
    <n v="44629"/>
    <s v="CRMO NC031"/>
    <x v="41"/>
    <s v="Rhythm Training - Older Adults"/>
    <n v="0"/>
    <d v="2023-08-28T00:00:00"/>
    <d v="2023-10-21T00:00:00"/>
    <x v="6"/>
    <x v="0"/>
    <s v="R"/>
    <m/>
    <m/>
    <m/>
    <s v="R"/>
    <m/>
    <m/>
    <m/>
    <d v="1899-12-30T02:05:00"/>
    <d v="1899-12-30T01:06:01"/>
    <s v="9:30"/>
    <x v="18"/>
    <s v="11:35"/>
    <n v="1135"/>
    <x v="7"/>
    <s v="M. Eje Lynn-Jacobs"/>
    <s v="K00883646"/>
    <s v="NP"/>
    <x v="4"/>
    <x v="137"/>
    <x v="44"/>
    <s v="ONLINE"/>
    <s v="ONLINE"/>
    <x v="0"/>
    <n v="25"/>
    <n v="5"/>
    <d v="1899-12-31T23:56:28"/>
    <s v="OL"/>
    <s v="Synchronous Online"/>
    <s v="Open"/>
  </r>
  <r>
    <n v="202430"/>
    <n v="44631"/>
    <s v="CRMO NC031"/>
    <x v="41"/>
    <s v="Rhythm Training - Older Adults"/>
    <n v="0"/>
    <d v="2023-10-23T00:00:00"/>
    <d v="2023-12-16T00:00:00"/>
    <x v="6"/>
    <x v="0"/>
    <s v="R"/>
    <m/>
    <m/>
    <m/>
    <s v="R"/>
    <m/>
    <m/>
    <m/>
    <d v="1899-12-30T02:05:00"/>
    <d v="1899-12-30T01:06:01"/>
    <s v="9:30"/>
    <x v="18"/>
    <s v="11:35"/>
    <n v="1135"/>
    <x v="3"/>
    <s v="M. Eje Lynn-Jacobs"/>
    <s v="K00883646"/>
    <s v="NP"/>
    <x v="4"/>
    <x v="137"/>
    <x v="44"/>
    <s v="ONLINE"/>
    <s v="ONLINE"/>
    <x v="0"/>
    <n v="25"/>
    <n v="2"/>
    <d v="1899-12-30T19:10:35"/>
    <s v="OL"/>
    <s v="Synchronous Online"/>
    <s v="Open"/>
  </r>
  <r>
    <n v="202430"/>
    <n v="44649"/>
    <s v="COMP 101"/>
    <x v="21"/>
    <s v="Intro to Computer Applications"/>
    <n v="4"/>
    <d v="2023-08-28T00:00:00"/>
    <d v="2023-12-16T00:00:00"/>
    <x v="0"/>
    <x v="0"/>
    <s v="T"/>
    <m/>
    <s v="T"/>
    <m/>
    <m/>
    <m/>
    <m/>
    <m/>
    <d v="1899-12-30T04:05:00"/>
    <d v="1899-12-30T04:08:11"/>
    <s v="17:30"/>
    <x v="14"/>
    <s v="21:35"/>
    <n v="2135"/>
    <x v="7"/>
    <s v="Diana Musacchio"/>
    <s v="K00428615"/>
    <s v="NP"/>
    <x v="4"/>
    <x v="137"/>
    <x v="44"/>
    <s v="ONLINE"/>
    <s v="ONLINE"/>
    <x v="0"/>
    <n v="15"/>
    <n v="5"/>
    <d v="1900-01-13T09:40:55"/>
    <s v="OL"/>
    <s v="Synchronous Online"/>
    <s v="Open"/>
  </r>
  <r>
    <n v="202430"/>
    <n v="44655"/>
    <s v="PROW NC021"/>
    <x v="128"/>
    <s v="Coaching Skills"/>
    <n v="0"/>
    <d v="2023-11-01T00:00:00"/>
    <d v="2023-11-01T00:00:00"/>
    <x v="3"/>
    <x v="0"/>
    <s v="W"/>
    <m/>
    <m/>
    <s v="W"/>
    <m/>
    <m/>
    <m/>
    <m/>
    <d v="1899-12-30T08:00:00"/>
    <d v="1899-12-30T00:29:05"/>
    <s v="8:30"/>
    <x v="2"/>
    <s v="16:30"/>
    <n v="1630"/>
    <x v="7"/>
    <s v="Linda Croyle"/>
    <s v="K00677621"/>
    <n v="11"/>
    <x v="4"/>
    <x v="137"/>
    <x v="44"/>
    <s v="ONLINE"/>
    <s v="ONLINE"/>
    <x v="0"/>
    <n v="28"/>
    <n v="24"/>
    <d v="1899-12-30T11:38:11"/>
    <s v="OL"/>
    <s v="Synchronous Online"/>
    <s v="Open"/>
  </r>
  <r>
    <n v="202430"/>
    <n v="44657"/>
    <s v="CREO NC497"/>
    <x v="113"/>
    <s v="Survey/Literary Classics: FOA"/>
    <n v="0"/>
    <d v="2023-08-28T00:00:00"/>
    <d v="2023-10-21T00:00:00"/>
    <x v="6"/>
    <x v="0"/>
    <s v="T"/>
    <m/>
    <s v="T"/>
    <m/>
    <m/>
    <m/>
    <m/>
    <m/>
    <d v="1899-12-30T02:00:00"/>
    <d v="1899-12-30T01:03:23"/>
    <s v="10:00"/>
    <x v="26"/>
    <s v="12:00"/>
    <n v="1200"/>
    <x v="3"/>
    <s v="Ross Robins"/>
    <s v="K00737827"/>
    <n v="9"/>
    <x v="4"/>
    <x v="137"/>
    <x v="44"/>
    <s v="ONLINE"/>
    <s v="ONLINE"/>
    <x v="0"/>
    <n v="45"/>
    <n v="25"/>
    <d v="1900-01-08T14:07:03"/>
    <s v="OL"/>
    <s v="Synchronous Online"/>
    <s v="Open"/>
  </r>
  <r>
    <n v="202430"/>
    <n v="44662"/>
    <s v="BLAW 101"/>
    <x v="12"/>
    <s v="Business Law"/>
    <n v="4"/>
    <d v="2023-10-16T00:00:00"/>
    <d v="2023-12-09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Dan Revich"/>
    <s v="K01542796"/>
    <s v="AD"/>
    <x v="4"/>
    <x v="137"/>
    <x v="44"/>
    <s v="ONLINE"/>
    <s v="ONLINE"/>
    <x v="0"/>
    <n v="35"/>
    <n v="30"/>
    <d v="1899-12-30T00:00:00"/>
    <s v="OL"/>
    <s v="Online Classes"/>
    <s v="Open"/>
  </r>
  <r>
    <n v="202430"/>
    <n v="44680"/>
    <s v="CMPW NC006"/>
    <x v="21"/>
    <s v="MS PowerPoint (Bilingual)"/>
    <n v="0"/>
    <d v="2023-08-28T00:00:00"/>
    <d v="2023-10-21T00:00:00"/>
    <x v="6"/>
    <x v="0"/>
    <s v="MW"/>
    <s v="M"/>
    <m/>
    <s v="W"/>
    <m/>
    <m/>
    <m/>
    <m/>
    <d v="1899-12-30T02:25:00"/>
    <d v="1899-12-30T02:33:10"/>
    <s v="14:35"/>
    <x v="92"/>
    <s v="17:00"/>
    <n v="1700"/>
    <x v="7"/>
    <s v="Raul Uribe"/>
    <s v="K00111246"/>
    <s v="NP"/>
    <x v="4"/>
    <x v="137"/>
    <x v="44"/>
    <s v="ONLINE"/>
    <s v="ONLINE"/>
    <x v="0"/>
    <n v="24"/>
    <n v="13"/>
    <d v="1900-01-11T01:10:52"/>
    <s v="OL"/>
    <s v="Online Classes"/>
    <s v="Open"/>
  </r>
  <r>
    <n v="202430"/>
    <n v="44682"/>
    <s v="CMPW NC004"/>
    <x v="21"/>
    <s v="Internet and Email/Bilingual"/>
    <n v="0"/>
    <d v="2023-08-28T00:00:00"/>
    <d v="2023-10-21T00:00:00"/>
    <x v="6"/>
    <x v="0"/>
    <s v="TR"/>
    <m/>
    <s v="T"/>
    <m/>
    <s v="R"/>
    <m/>
    <m/>
    <m/>
    <d v="1899-12-30T02:25:00"/>
    <d v="1899-12-30T02:33:10"/>
    <s v="14:35"/>
    <x v="92"/>
    <s v="17:00"/>
    <n v="1700"/>
    <x v="7"/>
    <s v="Raul Uribe"/>
    <s v="K00111246"/>
    <s v="NP"/>
    <x v="4"/>
    <x v="137"/>
    <x v="44"/>
    <s v="ONLINE"/>
    <s v="ONLINE"/>
    <x v="0"/>
    <n v="24"/>
    <n v="14"/>
    <d v="1900-01-11T23:25:32"/>
    <s v="OL"/>
    <s v="Online Classes"/>
    <s v="Open"/>
  </r>
  <r>
    <n v="202430"/>
    <n v="44684"/>
    <s v="CMPW NC007"/>
    <x v="21"/>
    <s v="Microsoft Excel (Bilingual)"/>
    <n v="0"/>
    <d v="2023-10-23T00:00:00"/>
    <d v="2023-12-16T00:00:00"/>
    <x v="6"/>
    <x v="0"/>
    <s v="MW"/>
    <s v="M"/>
    <m/>
    <s v="W"/>
    <m/>
    <m/>
    <m/>
    <m/>
    <d v="1899-12-30T02:25:00"/>
    <d v="1899-12-30T02:33:10"/>
    <s v="14:35"/>
    <x v="92"/>
    <s v="17:00"/>
    <n v="1700"/>
    <x v="7"/>
    <s v="Raul Uribe"/>
    <s v="K00111246"/>
    <s v="NP"/>
    <x v="4"/>
    <x v="137"/>
    <x v="44"/>
    <s v="ONLINE"/>
    <s v="ONLINE"/>
    <x v="0"/>
    <n v="24"/>
    <n v="13"/>
    <d v="1900-01-11T01:10:52"/>
    <s v="OL"/>
    <s v="Online Classes"/>
    <s v="Open"/>
  </r>
  <r>
    <n v="202430"/>
    <n v="44686"/>
    <s v="PROW NC003"/>
    <x v="128"/>
    <s v="Time Management"/>
    <n v="0"/>
    <d v="2023-10-12T00:00:00"/>
    <d v="2023-10-12T00:00:00"/>
    <x v="3"/>
    <x v="0"/>
    <s v="R"/>
    <m/>
    <m/>
    <m/>
    <s v="R"/>
    <m/>
    <m/>
    <m/>
    <d v="1899-12-30T08:00:00"/>
    <d v="1899-12-30T00:29:05"/>
    <s v="8:30"/>
    <x v="2"/>
    <s v="16:30"/>
    <n v="1630"/>
    <x v="7"/>
    <s v="Esther Frankel"/>
    <s v="K00100180"/>
    <s v="NP"/>
    <x v="4"/>
    <x v="137"/>
    <x v="44"/>
    <s v="ONLINE"/>
    <s v="ONLINE"/>
    <x v="0"/>
    <n v="15"/>
    <n v="4"/>
    <d v="1899-12-30T01:56:22"/>
    <s v="OL"/>
    <s v="Day"/>
    <s v="Open"/>
  </r>
  <r>
    <n v="202430"/>
    <n v="44691"/>
    <s v="MAT 145"/>
    <x v="88"/>
    <s v="Video Game Design"/>
    <n v="3"/>
    <d v="2023-09-04T00:00:00"/>
    <d v="2023-12-16T00:00:00"/>
    <x v="28"/>
    <x v="0"/>
    <s v=""/>
    <m/>
    <m/>
    <m/>
    <m/>
    <m/>
    <m/>
    <m/>
    <d v="1899-12-30T00:00:00"/>
    <d v="1899-12-30T00:00:00"/>
    <d v="1899-12-30T00:00:00"/>
    <x v="0"/>
    <d v="1899-12-30T00:00:00"/>
    <m/>
    <x v="4"/>
    <s v="Andrew Price"/>
    <s v="K00418938"/>
    <s v="AD"/>
    <x v="0"/>
    <x v="137"/>
    <x v="44"/>
    <s v="ONLINE"/>
    <s v="ONLINE"/>
    <x v="0"/>
    <n v="25"/>
    <n v="23"/>
    <d v="1899-12-30T00:00:00"/>
    <s v="CW"/>
    <s v="Hybrid"/>
    <s v="Open"/>
  </r>
  <r>
    <n v="202430"/>
    <n v="44700"/>
    <s v="CMPW NC024"/>
    <x v="21"/>
    <s v="Introduction to Windows"/>
    <n v="0"/>
    <d v="2023-11-21T00:00:00"/>
    <d v="2023-12-12T00:00:00"/>
    <x v="37"/>
    <x v="0"/>
    <s v="T"/>
    <m/>
    <s v="T"/>
    <m/>
    <m/>
    <m/>
    <m/>
    <m/>
    <d v="1899-12-30T01:15:00"/>
    <d v="1899-12-30T00:18:11"/>
    <s v="13:00"/>
    <x v="22"/>
    <s v="14:15"/>
    <n v="1415"/>
    <x v="7"/>
    <s v="Norma Eggli"/>
    <s v="K00100641"/>
    <s v="NP"/>
    <x v="4"/>
    <x v="137"/>
    <x v="44"/>
    <s v="ONLINE"/>
    <s v="ONLINE"/>
    <x v="0"/>
    <n v="15"/>
    <n v="5"/>
    <d v="1899-12-30T06:03:38"/>
    <s v="OL"/>
    <s v="Online Classes"/>
    <s v="Open"/>
  </r>
  <r>
    <n v="202430"/>
    <n v="44700"/>
    <s v="CMPW NC024"/>
    <x v="21"/>
    <s v="Introduction to Windows"/>
    <n v="0"/>
    <d v="2023-11-21T00:00:00"/>
    <d v="2023-12-12T00:00:00"/>
    <x v="37"/>
    <x v="0"/>
    <s v="T"/>
    <m/>
    <s v="T"/>
    <m/>
    <m/>
    <m/>
    <m/>
    <m/>
    <d v="1899-12-30T01:00:00"/>
    <d v="1899-12-30T00:14:33"/>
    <s v="14:20"/>
    <x v="13"/>
    <s v="15:20"/>
    <n v="1520"/>
    <x v="7"/>
    <s v="Norma Eggli"/>
    <s v="K00100641"/>
    <s v="NP"/>
    <x v="4"/>
    <x v="137"/>
    <x v="44"/>
    <s v="ONLINE"/>
    <s v="ONLINE"/>
    <x v="0"/>
    <n v="15"/>
    <n v="5"/>
    <d v="1899-12-30T04:50:55"/>
    <s v="OL"/>
    <s v="Online Classes"/>
    <s v="Open"/>
  </r>
  <r>
    <n v="202430"/>
    <n v="44701"/>
    <s v="CMPW NC050"/>
    <x v="21"/>
    <s v="MS Word Basics for Beg"/>
    <n v="0"/>
    <d v="2023-11-01T00:00:00"/>
    <d v="2023-11-29T00:00:00"/>
    <x v="51"/>
    <x v="0"/>
    <s v="W"/>
    <m/>
    <m/>
    <s v="W"/>
    <m/>
    <m/>
    <m/>
    <m/>
    <d v="1899-12-30T02:15:00"/>
    <d v="1899-12-30T00:40:55"/>
    <s v="9:30"/>
    <x v="18"/>
    <s v="11:45"/>
    <n v="1145"/>
    <x v="7"/>
    <s v="Norma Eggli"/>
    <s v="K00100641"/>
    <s v="NP"/>
    <x v="4"/>
    <x v="137"/>
    <x v="44"/>
    <s v="ONLINE"/>
    <s v="ONLINE"/>
    <x v="0"/>
    <n v="15"/>
    <n v="3"/>
    <d v="1899-12-30T10:13:38"/>
    <s v="C"/>
    <s v="Online Classes"/>
    <s v="Open"/>
  </r>
  <r>
    <n v="202430"/>
    <n v="44722"/>
    <s v="CMPW NC010"/>
    <x v="21"/>
    <s v="Comp/Skills (Bilingual)"/>
    <n v="0"/>
    <d v="2023-10-23T00:00:00"/>
    <d v="2023-12-16T00:00:00"/>
    <x v="6"/>
    <x v="0"/>
    <s v="TR"/>
    <m/>
    <s v="T"/>
    <m/>
    <s v="R"/>
    <m/>
    <m/>
    <m/>
    <d v="1899-12-30T02:25:00"/>
    <d v="1899-12-30T02:33:10"/>
    <s v="14:35"/>
    <x v="92"/>
    <s v="17:00"/>
    <n v="1700"/>
    <x v="3"/>
    <s v="Raul Uribe"/>
    <s v="K00111246"/>
    <s v="NP"/>
    <x v="4"/>
    <x v="137"/>
    <x v="44"/>
    <s v="ONLINE"/>
    <s v="ONLINE"/>
    <x v="0"/>
    <n v="20"/>
    <n v="13"/>
    <d v="1900-01-11T01:10:52"/>
    <s v="OL"/>
    <s v="Synchronous Online"/>
    <s v="Open"/>
  </r>
  <r>
    <n v="202430"/>
    <n v="44758"/>
    <s v="RE 101"/>
    <x v="112"/>
    <s v="Real Estate Principles"/>
    <n v="3"/>
    <d v="2023-09-11T00:00:00"/>
    <d v="2023-11-04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Britta Smith"/>
    <s v="K00108827"/>
    <s v="AD"/>
    <x v="4"/>
    <x v="137"/>
    <x v="44"/>
    <s v="ONLINE"/>
    <s v="ONLINE"/>
    <x v="0"/>
    <n v="35"/>
    <n v="27"/>
    <d v="1899-12-30T00:00:00"/>
    <s v="OL"/>
    <s v="Online Classes"/>
    <s v="Open"/>
  </r>
  <r>
    <n v="202430"/>
    <n v="44773"/>
    <s v="MGMT 101"/>
    <x v="16"/>
    <s v="Introduction To Management"/>
    <n v="3"/>
    <d v="2023-11-06T00:00:00"/>
    <d v="2023-12-16T00:00:00"/>
    <x v="40"/>
    <x v="0"/>
    <s v=""/>
    <m/>
    <m/>
    <m/>
    <m/>
    <m/>
    <m/>
    <m/>
    <d v="1899-12-30T00:00:00"/>
    <d v="1899-12-30T00:00:00"/>
    <d v="1899-12-30T00:00:00"/>
    <x v="0"/>
    <d v="1899-12-30T00:00:00"/>
    <m/>
    <x v="4"/>
    <s v="Lisa Solana"/>
    <s v="K00648732"/>
    <s v="AD"/>
    <x v="0"/>
    <x v="137"/>
    <x v="44"/>
    <s v="ONLINE"/>
    <s v="ONLINE"/>
    <x v="0"/>
    <n v="35"/>
    <n v="17"/>
    <d v="1899-12-30T00:00:00"/>
    <s v="CW"/>
    <s v="Hybrid"/>
    <s v="Open"/>
  </r>
  <r>
    <n v="202430"/>
    <n v="44775"/>
    <s v="COMM 121"/>
    <x v="10"/>
    <s v="Interpersonal Communication"/>
    <n v="3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Jill Scala"/>
    <s v="K00100132"/>
    <s v="FS"/>
    <x v="0"/>
    <x v="137"/>
    <x v="44"/>
    <s v="ONLINE"/>
    <s v="ONLINE"/>
    <x v="0"/>
    <n v="30"/>
    <n v="25"/>
    <d v="1899-12-30T00:00:00"/>
    <s v="CW"/>
    <s v="Hybrid"/>
    <s v="Open"/>
  </r>
  <r>
    <n v="202430"/>
    <n v="44779"/>
    <s v="MATH 114"/>
    <x v="18"/>
    <s v="Math for Liberal Arts Majors"/>
    <n v="4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Gilbert"/>
    <s v="K00100945"/>
    <s v="FS"/>
    <x v="0"/>
    <x v="137"/>
    <x v="44"/>
    <s v="ONLINE"/>
    <s v="ONLINE"/>
    <x v="0"/>
    <n v="33"/>
    <n v="19"/>
    <d v="1899-12-30T00:00:00"/>
    <s v="CW"/>
    <s v="Hybrid"/>
    <s v="Open"/>
  </r>
  <r>
    <n v="202430"/>
    <n v="44780"/>
    <s v="MATH 114"/>
    <x v="18"/>
    <s v="Math for Liberal Arts Majors"/>
    <n v="4"/>
    <d v="2023-09-11T00:00:00"/>
    <d v="2023-12-16T00:00:00"/>
    <x v="7"/>
    <x v="0"/>
    <s v=""/>
    <m/>
    <m/>
    <m/>
    <m/>
    <m/>
    <m/>
    <m/>
    <d v="1899-12-30T00:00:00"/>
    <d v="1899-12-30T00:00:00"/>
    <d v="1899-12-30T00:00:00"/>
    <x v="0"/>
    <d v="1899-12-30T00:00:00"/>
    <m/>
    <x v="4"/>
    <s v="David Gilbert"/>
    <s v="K00100945"/>
    <s v="FS"/>
    <x v="0"/>
    <x v="137"/>
    <x v="44"/>
    <s v="ONLINE"/>
    <s v="ONLINE"/>
    <x v="0"/>
    <n v="33"/>
    <n v="21"/>
    <d v="1899-12-30T00:00:00"/>
    <s v="CW"/>
    <s v="Hybrid"/>
    <s v="Open"/>
  </r>
  <r>
    <n v="202430"/>
    <n v="44781"/>
    <s v="ART 120"/>
    <x v="63"/>
    <s v="Fundamentals of Drawing"/>
    <n v="3"/>
    <d v="2023-10-30T00:00:00"/>
    <d v="2023-12-16T00:00:00"/>
    <x v="45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Ulivo"/>
    <s v="K00473769"/>
    <s v="FS"/>
    <x v="4"/>
    <x v="137"/>
    <x v="44"/>
    <s v="ONLINE"/>
    <s v="ONLINE"/>
    <x v="0"/>
    <n v="24"/>
    <n v="22"/>
    <d v="1899-12-30T00:00:00"/>
    <s v="OL"/>
    <s v="Online Classes"/>
    <s v="Open"/>
  </r>
  <r>
    <n v="202430"/>
    <n v="44781"/>
    <s v="ART 120"/>
    <x v="63"/>
    <s v="Fundamentals of Drawing"/>
    <n v="3"/>
    <d v="2023-10-30T00:00:00"/>
    <d v="2023-12-16T00:00:00"/>
    <x v="45"/>
    <x v="0"/>
    <s v=""/>
    <m/>
    <m/>
    <m/>
    <m/>
    <m/>
    <m/>
    <m/>
    <d v="1899-12-30T00:00:00"/>
    <d v="1899-12-30T00:00:00"/>
    <d v="1899-12-30T00:00:00"/>
    <x v="0"/>
    <d v="1899-12-30T00:00:00"/>
    <m/>
    <x v="4"/>
    <s v="Christopher Ulivo"/>
    <s v="K00473769"/>
    <s v="FS"/>
    <x v="4"/>
    <x v="137"/>
    <x v="44"/>
    <s v="ONLINE"/>
    <s v="ONLINE"/>
    <x v="0"/>
    <n v="24"/>
    <n v="22"/>
    <d v="1899-12-30T00:00:00"/>
    <s v="OL"/>
    <s v="Online Classes"/>
    <s v="Open"/>
  </r>
  <r>
    <n v="202430"/>
    <n v="44795"/>
    <s v="ESL 122"/>
    <x v="75"/>
    <s v="Grammar Level 4"/>
    <n v="4"/>
    <d v="2023-08-28T00:00:00"/>
    <d v="2023-12-16T00:00:00"/>
    <x v="0"/>
    <x v="0"/>
    <s v="MW"/>
    <s v="M"/>
    <m/>
    <s v="W"/>
    <m/>
    <m/>
    <m/>
    <m/>
    <d v="1899-12-30T01:50:00"/>
    <d v="1899-12-30T03:42:51"/>
    <s v="18:00"/>
    <x v="9"/>
    <s v="19:50"/>
    <n v="1950"/>
    <x v="7"/>
    <s v="Susan Naughton"/>
    <s v="K00101011"/>
    <s v="NP"/>
    <x v="4"/>
    <x v="137"/>
    <x v="44"/>
    <s v="ONLINE"/>
    <s v="ONLINE"/>
    <x v="0"/>
    <n v="28"/>
    <n v="5"/>
    <d v="1900-01-11T22:24:29"/>
    <s v="OL"/>
    <s v="Synchronous Online"/>
    <s v="Open"/>
  </r>
  <r>
    <n v="202430"/>
    <n v="44810"/>
    <s v="ENG 103"/>
    <x v="122"/>
    <s v="Critical Thinking and Reading"/>
    <n v="3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4"/>
    <s v="Anita Cruse"/>
    <s v="K00101232"/>
    <s v="FS"/>
    <x v="4"/>
    <x v="137"/>
    <x v="44"/>
    <s v="ONLINE"/>
    <s v="ONLINE"/>
    <x v="0"/>
    <n v="25"/>
    <n v="16"/>
    <d v="1899-12-30T00:00:00"/>
    <s v="OL"/>
    <s v="Online Classes"/>
    <s v="Open"/>
  </r>
  <r>
    <n v="202430"/>
    <n v="44811"/>
    <s v="FS 101"/>
    <x v="23"/>
    <s v="Introduction to Film Studies"/>
    <n v="3"/>
    <d v="2023-10-16T00:00:00"/>
    <d v="2023-12-09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Richard Feilden"/>
    <s v="K00110658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44811"/>
    <s v="FS 101"/>
    <x v="23"/>
    <s v="Introduction to Film Studies"/>
    <n v="3"/>
    <d v="2023-10-16T00:00:00"/>
    <d v="2023-12-09T00:00:00"/>
    <x v="6"/>
    <x v="0"/>
    <s v=""/>
    <m/>
    <m/>
    <m/>
    <m/>
    <m/>
    <m/>
    <m/>
    <d v="1899-12-30T00:00:00"/>
    <d v="1899-12-30T00:00:00"/>
    <d v="1899-12-30T00:00:00"/>
    <x v="0"/>
    <d v="1899-12-30T00:00:00"/>
    <m/>
    <x v="4"/>
    <s v="Richard Feilden"/>
    <s v="K00110658"/>
    <s v="AD"/>
    <x v="4"/>
    <x v="137"/>
    <x v="44"/>
    <s v="ONLINE"/>
    <s v="ONLINE"/>
    <x v="0"/>
    <n v="35"/>
    <n v="26"/>
    <d v="1899-12-30T00:00:00"/>
    <s v="OL"/>
    <s v="Online Classes"/>
    <s v="Open"/>
  </r>
  <r>
    <n v="202430"/>
    <n v="44813"/>
    <s v="MUS 115"/>
    <x v="41"/>
    <s v="Hist&amp;Apprec:Rock &amp; Pop Music"/>
    <n v="3"/>
    <d v="2023-10-16T00:00:00"/>
    <d v="2023-12-16T00:00:00"/>
    <x v="14"/>
    <x v="0"/>
    <s v=""/>
    <m/>
    <m/>
    <m/>
    <m/>
    <m/>
    <m/>
    <m/>
    <d v="1899-12-30T00:00:00"/>
    <d v="1899-12-30T00:00:00"/>
    <d v="1899-12-30T00:00:00"/>
    <x v="0"/>
    <d v="1899-12-30T00:00:00"/>
    <m/>
    <x v="4"/>
    <s v="Nichole Dechaine"/>
    <s v="K00347541"/>
    <s v="AD"/>
    <x v="4"/>
    <x v="137"/>
    <x v="44"/>
    <s v="ONLINE"/>
    <s v="ONLINE"/>
    <x v="0"/>
    <n v="40"/>
    <n v="41"/>
    <d v="1899-12-30T00:00:00"/>
    <s v="OL"/>
    <s v="Online Classes"/>
    <s v="Closed"/>
  </r>
  <r>
    <n v="202430"/>
    <n v="44819"/>
    <s v="HE 110"/>
    <x v="105"/>
    <s v="Sports Nutrition"/>
    <n v="3"/>
    <d v="2023-10-09T00:00:00"/>
    <d v="2023-12-16T00:00:00"/>
    <x v="50"/>
    <x v="0"/>
    <s v=""/>
    <m/>
    <m/>
    <m/>
    <m/>
    <m/>
    <m/>
    <m/>
    <d v="1899-12-30T00:00:00"/>
    <d v="1899-12-30T00:00:00"/>
    <d v="1899-12-30T00:00:00"/>
    <x v="0"/>
    <d v="1899-12-30T00:00:00"/>
    <m/>
    <x v="4"/>
    <s v="Scott Fickerson"/>
    <s v="K00366975"/>
    <s v="FS"/>
    <x v="4"/>
    <x v="137"/>
    <x v="44"/>
    <s v="ONLINE"/>
    <s v="ONLINE"/>
    <x v="0"/>
    <n v="35"/>
    <n v="32"/>
    <d v="1899-12-30T00:00:00"/>
    <s v="OL"/>
    <s v="Online Classes"/>
    <s v="Open"/>
  </r>
  <r>
    <n v="202430"/>
    <n v="44823"/>
    <s v="HIST 102"/>
    <x v="34"/>
    <s v="History of the US Since 1865"/>
    <n v="3"/>
    <d v="2023-10-30T00:00:00"/>
    <d v="2023-12-16T00:00:00"/>
    <x v="45"/>
    <x v="0"/>
    <s v=""/>
    <m/>
    <m/>
    <m/>
    <m/>
    <m/>
    <m/>
    <m/>
    <d v="1899-12-30T00:00:00"/>
    <d v="1899-12-30T00:00:00"/>
    <d v="1899-12-30T00:00:00"/>
    <x v="0"/>
    <d v="1899-12-30T00:00:00"/>
    <m/>
    <x v="4"/>
    <s v="Matthew Mooney"/>
    <s v="K00100983"/>
    <s v="FS"/>
    <x v="4"/>
    <x v="137"/>
    <x v="44"/>
    <s v="ONLINE"/>
    <s v="ONLINE"/>
    <x v="0"/>
    <n v="40"/>
    <n v="38"/>
    <d v="1899-12-30T00:00:00"/>
    <s v="OL"/>
    <s v="Online Classes"/>
    <s v="Open"/>
  </r>
  <r>
    <n v="202430"/>
    <n v="44825"/>
    <s v="FIN 100"/>
    <x v="14"/>
    <s v="Personal Finance"/>
    <n v="3"/>
    <d v="2023-11-20T00:00:00"/>
    <d v="2023-12-16T00:00:00"/>
    <x v="30"/>
    <x v="0"/>
    <s v=""/>
    <m/>
    <m/>
    <m/>
    <m/>
    <m/>
    <m/>
    <m/>
    <d v="1899-12-30T00:00:00"/>
    <d v="1899-12-30T00:00:00"/>
    <d v="1899-12-30T00:00:00"/>
    <x v="0"/>
    <d v="1899-12-30T00:00:00"/>
    <m/>
    <x v="4"/>
    <s v="Mo El-Soussi"/>
    <s v="K00100342"/>
    <s v="FS"/>
    <x v="4"/>
    <x v="137"/>
    <x v="44"/>
    <s v="ONLINE"/>
    <s v="ONLINE"/>
    <x v="0"/>
    <n v="35"/>
    <n v="36"/>
    <d v="1899-12-30T00:00:00"/>
    <s v="OL"/>
    <s v="Online Classes"/>
    <s v="Closed"/>
  </r>
  <r>
    <n v="202430"/>
    <n v="44829"/>
    <s v="PROW NC012"/>
    <x v="128"/>
    <s v="Supervisory Skills"/>
    <n v="0"/>
    <d v="2023-12-13T00:00:00"/>
    <d v="2023-12-13T00:00:00"/>
    <x v="3"/>
    <x v="0"/>
    <s v="W"/>
    <m/>
    <m/>
    <s v="W"/>
    <m/>
    <m/>
    <m/>
    <m/>
    <d v="1899-12-30T08:00:00"/>
    <d v="1899-12-30T00:29:05"/>
    <s v="8:30"/>
    <x v="2"/>
    <s v="16:30"/>
    <n v="1630"/>
    <x v="7"/>
    <s v="Linda Croyle"/>
    <s v="K00677621"/>
    <s v="NP"/>
    <x v="4"/>
    <x v="137"/>
    <x v="44"/>
    <s v="ONLINE"/>
    <s v="ONLINE"/>
    <x v="0"/>
    <n v="25"/>
    <n v="0"/>
    <d v="1899-12-30T00:00:00"/>
    <s v="OL"/>
    <s v="Synchronous Online"/>
    <s v="Open"/>
  </r>
  <r>
    <n v="202430"/>
    <n v="35242"/>
    <s v="PE 147B"/>
    <x v="0"/>
    <s v="Conditioning-Intercollegt Athl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asmyne Perry"/>
    <s v="K00337766"/>
    <s v="AD"/>
    <x v="0"/>
    <x v="138"/>
    <x v="45"/>
    <s v="PERPRK"/>
    <s v="PERPRK"/>
    <x v="0"/>
    <n v="15"/>
    <n v="12"/>
    <d v="1899-12-30T00:00:00"/>
    <s v="C"/>
    <s v="Session Status Unknown"/>
    <s v="Open"/>
  </r>
  <r>
    <n v="202430"/>
    <n v="35242"/>
    <s v="PE 147B"/>
    <x v="0"/>
    <s v="Conditioning-Intercollegt Athl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asmyne Perry"/>
    <s v="K00337766"/>
    <s v="AD"/>
    <x v="0"/>
    <x v="138"/>
    <x v="45"/>
    <s v="PERPRK"/>
    <s v="PERPRK"/>
    <x v="0"/>
    <n v="15"/>
    <n v="12"/>
    <d v="1899-12-30T00:00:00"/>
    <s v="C"/>
    <s v="Session Status Unknown"/>
    <s v="Open"/>
  </r>
  <r>
    <n v="202430"/>
    <n v="36976"/>
    <s v="PE 110"/>
    <x v="1"/>
    <s v="Adv Baseball Techniques/Cond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FS"/>
    <x v="0"/>
    <x v="138"/>
    <x v="45"/>
    <s v="PERPRK"/>
    <s v="PERPRK"/>
    <x v="0"/>
    <n v="40"/>
    <n v="40"/>
    <d v="1899-12-30T00:00:00"/>
    <s v="C"/>
    <s v="Day"/>
    <s v="Closed"/>
  </r>
  <r>
    <n v="202430"/>
    <n v="36976"/>
    <s v="PE 110"/>
    <x v="1"/>
    <s v="Adv Baseball Techniques/Cond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FS"/>
    <x v="0"/>
    <x v="138"/>
    <x v="45"/>
    <s v="PERPRK"/>
    <s v="PERPRK"/>
    <x v="0"/>
    <n v="40"/>
    <n v="40"/>
    <d v="1899-12-30T00:00:00"/>
    <s v="C"/>
    <s v="Day"/>
    <s v="Closed"/>
  </r>
  <r>
    <n v="202430"/>
    <n v="37493"/>
    <s v="PE 110"/>
    <x v="1"/>
    <s v="Adv Baseball Techniques/Cond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Daniel Buratto"/>
    <s v="K00430056"/>
    <s v="AD"/>
    <x v="0"/>
    <x v="138"/>
    <x v="45"/>
    <s v="PERPRK"/>
    <s v="PERPRK"/>
    <x v="0"/>
    <n v="40"/>
    <n v="36"/>
    <d v="1899-12-30T00:00:00"/>
    <s v="C"/>
    <s v="Day"/>
    <s v="Open"/>
  </r>
  <r>
    <n v="202430"/>
    <n v="37493"/>
    <s v="PE 110"/>
    <x v="1"/>
    <s v="Adv Baseball Techniques/Cond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Daniel Buratto"/>
    <s v="K00430056"/>
    <s v="AD"/>
    <x v="0"/>
    <x v="138"/>
    <x v="45"/>
    <s v="PERPRK"/>
    <s v="PERPRK"/>
    <x v="0"/>
    <n v="40"/>
    <n v="36"/>
    <d v="1899-12-30T00:00:00"/>
    <s v="C"/>
    <s v="Day"/>
    <s v="Open"/>
  </r>
  <r>
    <n v="202430"/>
    <n v="37522"/>
    <s v="PE 147C"/>
    <x v="0"/>
    <s v="Conditioning-Intercollegt Athl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FS"/>
    <x v="0"/>
    <x v="138"/>
    <x v="45"/>
    <s v="PERPRK"/>
    <s v="PERPRK"/>
    <x v="0"/>
    <n v="30"/>
    <n v="31"/>
    <d v="1899-12-30T00:00:00"/>
    <s v="C"/>
    <s v="Session Status Unknown"/>
    <s v="Closed"/>
  </r>
  <r>
    <n v="202430"/>
    <n v="37522"/>
    <s v="PE 147C"/>
    <x v="0"/>
    <s v="Conditioning-Intercollegt Athl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FS"/>
    <x v="0"/>
    <x v="138"/>
    <x v="45"/>
    <s v="PERPRK"/>
    <s v="PERPRK"/>
    <x v="0"/>
    <n v="30"/>
    <n v="31"/>
    <d v="1899-12-30T00:00:00"/>
    <s v="C"/>
    <s v="Session Status Unknown"/>
    <s v="Closed"/>
  </r>
  <r>
    <n v="202430"/>
    <n v="37544"/>
    <s v="PE 294"/>
    <x v="7"/>
    <s v="Pre-Season Intercoll Softball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asmyne Perry"/>
    <s v="K00337766"/>
    <s v="AD"/>
    <x v="0"/>
    <x v="138"/>
    <x v="45"/>
    <s v="PERPRK"/>
    <s v="PERPRK"/>
    <x v="0"/>
    <n v="20"/>
    <n v="13"/>
    <d v="1899-12-30T00:00:00"/>
    <s v="C"/>
    <s v="Day"/>
    <s v="Open"/>
  </r>
  <r>
    <n v="202430"/>
    <n v="41041"/>
    <s v="PE 147C"/>
    <x v="0"/>
    <s v="Conditioning-Intercollegt Athl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FS"/>
    <x v="0"/>
    <x v="138"/>
    <x v="45"/>
    <s v="PERPRK"/>
    <s v="PERPRK"/>
    <x v="0"/>
    <n v="30"/>
    <n v="37"/>
    <d v="1899-12-30T00:00:00"/>
    <s v="C"/>
    <s v="Session Status Unknown"/>
    <s v="Closed"/>
  </r>
  <r>
    <n v="202430"/>
    <n v="41041"/>
    <s v="PE 147C"/>
    <x v="0"/>
    <s v="Conditioning-Intercollegt Athl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FS"/>
    <x v="0"/>
    <x v="138"/>
    <x v="45"/>
    <s v="PERPRK"/>
    <s v="PERPRK"/>
    <x v="0"/>
    <n v="30"/>
    <n v="37"/>
    <d v="1899-12-30T00:00:00"/>
    <s v="C"/>
    <s v="Session Status Unknown"/>
    <s v="Closed"/>
  </r>
  <r>
    <n v="202430"/>
    <n v="42798"/>
    <s v="PE 147B"/>
    <x v="0"/>
    <s v="Conditioning-Intercollegt Athl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FS"/>
    <x v="0"/>
    <x v="138"/>
    <x v="45"/>
    <s v="PERPRK"/>
    <s v="PERPRK"/>
    <x v="0"/>
    <n v="20"/>
    <n v="15"/>
    <d v="1899-12-30T00:00:00"/>
    <s v="C"/>
    <s v="Session Status Unknown"/>
    <s v="Open"/>
  </r>
  <r>
    <n v="202430"/>
    <n v="42798"/>
    <s v="PE 147B"/>
    <x v="0"/>
    <s v="Conditioning-Intercollegt Athl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Diego Ramirez"/>
    <s v="K00329177"/>
    <s v="FS"/>
    <x v="0"/>
    <x v="138"/>
    <x v="45"/>
    <s v="PERPRK"/>
    <s v="PERPRK"/>
    <x v="0"/>
    <n v="20"/>
    <n v="15"/>
    <d v="1899-12-30T00:00:00"/>
    <s v="C"/>
    <s v="Session Status Unknown"/>
    <s v="Open"/>
  </r>
  <r>
    <n v="202430"/>
    <n v="43959"/>
    <s v="PE 109A"/>
    <x v="1"/>
    <s v="Beginning Tennis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Kelly Clark"/>
    <s v="K00197130"/>
    <s v="NP"/>
    <x v="0"/>
    <x v="138"/>
    <x v="45"/>
    <s v="PERPRK"/>
    <s v="PERPRK"/>
    <x v="0"/>
    <n v="28"/>
    <n v="28"/>
    <d v="1900-02-20T16:12:28"/>
    <s v="C"/>
    <s v="Day"/>
    <s v="Closed"/>
  </r>
  <r>
    <n v="202430"/>
    <n v="30334"/>
    <s v="CHEM 101"/>
    <x v="53"/>
    <s v="Introductory Chemistry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8:00"/>
    <x v="3"/>
    <s v="9:20"/>
    <n v="920"/>
    <x v="0"/>
    <s v="Juan Carrera Espinoza"/>
    <s v="K00436776"/>
    <s v="FS"/>
    <x v="0"/>
    <x v="139"/>
    <x v="46"/>
    <s v="PS"/>
    <s v="PS101"/>
    <x v="1"/>
    <n v="22"/>
    <n v="22"/>
    <d v="1900-02-09T09:18:22"/>
    <s v="C"/>
    <s v="Day"/>
    <s v="Closed"/>
  </r>
  <r>
    <n v="202430"/>
    <n v="30350"/>
    <s v="CHEM 155"/>
    <x v="53"/>
    <s v="General Chemistry I"/>
    <n v="5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Eric Bullock"/>
    <s v="K00344944"/>
    <s v="FS"/>
    <x v="0"/>
    <x v="139"/>
    <x v="46"/>
    <s v="PS"/>
    <s v="PS101"/>
    <x v="1"/>
    <n v="24"/>
    <n v="22"/>
    <d v="1900-02-09T09:18:22"/>
    <s v="C"/>
    <s v="Day"/>
    <s v="Open"/>
  </r>
  <r>
    <n v="202430"/>
    <n v="30352"/>
    <s v="CHEM 155"/>
    <x v="53"/>
    <s v="General Chemistry I"/>
    <n v="5"/>
    <d v="2023-08-28T00:00:00"/>
    <d v="2023-12-16T00:00:00"/>
    <x v="0"/>
    <x v="1"/>
    <s v="MW"/>
    <s v="M"/>
    <m/>
    <s v="W"/>
    <m/>
    <m/>
    <m/>
    <m/>
    <d v="1899-12-30T01:20:00"/>
    <d v="1899-12-30T02:42:05"/>
    <s v="12:45"/>
    <x v="11"/>
    <s v="14:05"/>
    <n v="1405"/>
    <x v="0"/>
    <s v="Eric Bullock"/>
    <s v="K00344944"/>
    <s v="NP"/>
    <x v="0"/>
    <x v="139"/>
    <x v="46"/>
    <s v="PS"/>
    <s v="PS101"/>
    <x v="1"/>
    <n v="24"/>
    <n v="24"/>
    <d v="1900-02-13T03:36:24"/>
    <s v="C"/>
    <s v="Day"/>
    <s v="Closed"/>
  </r>
  <r>
    <n v="202430"/>
    <n v="30353"/>
    <s v="CHEM 155"/>
    <x v="53"/>
    <s v="General Chemistry I"/>
    <n v="5"/>
    <d v="2023-08-28T00:00:00"/>
    <d v="2023-12-16T00:00:00"/>
    <x v="0"/>
    <x v="1"/>
    <s v="MW"/>
    <s v="M"/>
    <m/>
    <s v="W"/>
    <m/>
    <m/>
    <m/>
    <m/>
    <d v="1899-12-30T01:20:00"/>
    <d v="1899-12-30T02:42:05"/>
    <s v="12:45"/>
    <x v="11"/>
    <s v="14:05"/>
    <n v="1405"/>
    <x v="0"/>
    <s v="Eric Bullock"/>
    <s v="K00344944"/>
    <s v="NP"/>
    <x v="0"/>
    <x v="139"/>
    <x v="46"/>
    <s v="PS"/>
    <s v="PS101"/>
    <x v="1"/>
    <n v="24"/>
    <n v="20"/>
    <d v="1900-02-05T15:00:20"/>
    <s v="C"/>
    <s v="Day"/>
    <s v="Open"/>
  </r>
  <r>
    <n v="202430"/>
    <n v="30354"/>
    <s v="CHEM 155"/>
    <x v="53"/>
    <s v="General Chemistry I"/>
    <n v="5"/>
    <d v="2023-08-28T00:00:00"/>
    <d v="2023-12-16T00:00:00"/>
    <x v="0"/>
    <x v="0"/>
    <s v="MW"/>
    <s v="M"/>
    <m/>
    <s v="W"/>
    <m/>
    <m/>
    <m/>
    <m/>
    <d v="1899-12-30T01:20:00"/>
    <d v="1899-12-30T02:42:05"/>
    <s v="14:20"/>
    <x v="13"/>
    <s v="15:40"/>
    <n v="1540"/>
    <x v="0"/>
    <s v="Eric Bullock"/>
    <s v="K00344944"/>
    <s v="FS"/>
    <x v="0"/>
    <x v="139"/>
    <x v="46"/>
    <s v="PS"/>
    <s v="PS101"/>
    <x v="1"/>
    <n v="24"/>
    <n v="22"/>
    <d v="1900-02-09T09:18:22"/>
    <s v="C"/>
    <s v="Day"/>
    <s v="Open"/>
  </r>
  <r>
    <n v="202430"/>
    <n v="30364"/>
    <s v="CHEM 211"/>
    <x v="53"/>
    <s v="Organic Chemistry I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Jess Estrada"/>
    <s v="K00874344"/>
    <s v="FS"/>
    <x v="0"/>
    <x v="139"/>
    <x v="46"/>
    <s v="PS"/>
    <s v="PS101"/>
    <x v="1"/>
    <n v="100"/>
    <n v="83"/>
    <d v="1900-06-04T03:28:23"/>
    <s v="C"/>
    <s v="Day"/>
    <s v="Open"/>
  </r>
  <r>
    <n v="202430"/>
    <n v="30371"/>
    <s v="ERTH 101"/>
    <x v="92"/>
    <s v="Introductory Astronom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Jatila Van Der Veen"/>
    <s v="K00498912"/>
    <s v="AD"/>
    <x v="0"/>
    <x v="139"/>
    <x v="46"/>
    <s v="PS"/>
    <s v="PS101"/>
    <x v="1"/>
    <n v="130"/>
    <n v="51"/>
    <d v="1900-04-04T22:39:51"/>
    <s v="C"/>
    <s v="Day"/>
    <s v="Open"/>
  </r>
  <r>
    <n v="202430"/>
    <n v="30373"/>
    <s v="ERTH 101"/>
    <x v="92"/>
    <s v="Introductory Astronom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8:00"/>
    <x v="3"/>
    <s v="9:20"/>
    <n v="920"/>
    <x v="0"/>
    <s v="Sean Kelly"/>
    <s v="K00266861"/>
    <s v="FS"/>
    <x v="0"/>
    <x v="139"/>
    <x v="46"/>
    <s v="PS"/>
    <s v="PS101"/>
    <x v="1"/>
    <n v="130"/>
    <n v="51"/>
    <d v="1900-04-04T22:39:51"/>
    <s v="C"/>
    <s v="Day"/>
    <s v="Open"/>
  </r>
  <r>
    <n v="202430"/>
    <n v="30374"/>
    <s v="ERTH 101"/>
    <x v="92"/>
    <s v="Introductory Astronom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Sean Kelly"/>
    <s v="K00266861"/>
    <s v="FS"/>
    <x v="0"/>
    <x v="139"/>
    <x v="46"/>
    <s v="PS"/>
    <s v="PS101"/>
    <x v="1"/>
    <n v="130"/>
    <n v="123"/>
    <d v="1900-08-18T09:29:03"/>
    <s v="C"/>
    <s v="Day"/>
    <s v="Open"/>
  </r>
  <r>
    <n v="202430"/>
    <n v="31643"/>
    <s v="ANTH 103"/>
    <x v="22"/>
    <s v="Intro To Cultural Anthropolog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Tara Carter"/>
    <s v="K00735602"/>
    <s v="FS"/>
    <x v="0"/>
    <x v="139"/>
    <x v="46"/>
    <s v="PS"/>
    <s v="PS101"/>
    <x v="1"/>
    <n v="85"/>
    <n v="76"/>
    <d v="1900-05-21T23:25:16"/>
    <s v="C"/>
    <s v="Day"/>
    <s v="Open"/>
  </r>
  <r>
    <n v="202430"/>
    <n v="36106"/>
    <s v="CHEM 101"/>
    <x v="53"/>
    <s v="Introductory Chemistr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8:00"/>
    <x v="3"/>
    <s v="9:20"/>
    <n v="920"/>
    <x v="0"/>
    <s v="Juan Carrera Espinoza"/>
    <s v="K00436776"/>
    <s v="NP"/>
    <x v="0"/>
    <x v="139"/>
    <x v="46"/>
    <s v="PS"/>
    <s v="PS101"/>
    <x v="1"/>
    <n v="22"/>
    <n v="22"/>
    <d v="1900-02-09T09:18:22"/>
    <s v="C"/>
    <s v="Day"/>
    <s v="Closed"/>
  </r>
  <r>
    <n v="202430"/>
    <n v="36107"/>
    <s v="CHEM 101"/>
    <x v="53"/>
    <s v="Introductory Chemistry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Raeanne Napoleon"/>
    <s v="K00482032"/>
    <s v="DO"/>
    <x v="0"/>
    <x v="139"/>
    <x v="46"/>
    <s v="PS"/>
    <s v="PS101"/>
    <x v="1"/>
    <n v="24"/>
    <n v="22"/>
    <d v="1900-02-09T09:18:22"/>
    <s v="C"/>
    <s v="Day"/>
    <s v="Open"/>
  </r>
  <r>
    <n v="202430"/>
    <n v="36109"/>
    <s v="CHEM 101"/>
    <x v="53"/>
    <s v="Introductory Chemistry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0"/>
    <s v="Raeanne Napoleon"/>
    <s v="K00482032"/>
    <s v="NP"/>
    <x v="0"/>
    <x v="139"/>
    <x v="46"/>
    <s v="PS"/>
    <s v="PS101"/>
    <x v="1"/>
    <n v="24"/>
    <n v="23"/>
    <d v="1900-02-11T06:27:23"/>
    <s v="C"/>
    <s v="Day"/>
    <s v="Open"/>
  </r>
  <r>
    <n v="202430"/>
    <n v="36111"/>
    <s v="CHEM 101"/>
    <x v="53"/>
    <s v="Introductory Chemistr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8:00"/>
    <x v="3"/>
    <s v="9:20"/>
    <n v="920"/>
    <x v="0"/>
    <s v="Juan Carrera Espinoza"/>
    <s v="K00436776"/>
    <s v="NP"/>
    <x v="0"/>
    <x v="139"/>
    <x v="46"/>
    <s v="PS"/>
    <s v="PS101"/>
    <x v="1"/>
    <n v="22"/>
    <n v="21"/>
    <d v="1900-02-07T12:09:21"/>
    <s v="C"/>
    <s v="Day"/>
    <s v="Open"/>
  </r>
  <r>
    <n v="202430"/>
    <n v="36743"/>
    <s v="CHEM 101"/>
    <x v="53"/>
    <s v="Introductory Chemistry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8:00"/>
    <x v="3"/>
    <s v="9:20"/>
    <n v="920"/>
    <x v="0"/>
    <s v="Juan Carrera Espinoza"/>
    <s v="K00436776"/>
    <s v="NP"/>
    <x v="0"/>
    <x v="139"/>
    <x v="46"/>
    <s v="PS"/>
    <s v="PS101"/>
    <x v="1"/>
    <n v="22"/>
    <n v="23"/>
    <d v="1900-02-11T06:27:23"/>
    <s v="C"/>
    <s v="Day"/>
    <s v="Closed"/>
  </r>
  <r>
    <n v="202430"/>
    <n v="40513"/>
    <s v="CHEM 155"/>
    <x v="53"/>
    <s v="General Chemistry I"/>
    <n v="5"/>
    <d v="2023-08-28T00:00:00"/>
    <d v="2023-12-16T00:00:00"/>
    <x v="0"/>
    <x v="1"/>
    <s v="MW"/>
    <s v="M"/>
    <m/>
    <s v="W"/>
    <m/>
    <m/>
    <m/>
    <m/>
    <d v="1899-12-30T01:20:00"/>
    <d v="1899-12-30T02:42:05"/>
    <s v="14:20"/>
    <x v="13"/>
    <s v="15:40"/>
    <n v="1540"/>
    <x v="0"/>
    <s v="Eric Bullock"/>
    <s v="K00344944"/>
    <s v="NP"/>
    <x v="0"/>
    <x v="139"/>
    <x v="46"/>
    <s v="PS"/>
    <s v="PS101"/>
    <x v="1"/>
    <n v="24"/>
    <n v="15"/>
    <d v="1900-01-27T05:15:15"/>
    <s v="C"/>
    <s v="Day"/>
    <s v="Open"/>
  </r>
  <r>
    <n v="202430"/>
    <n v="33131"/>
    <s v="ERTH 101"/>
    <x v="92"/>
    <s v="Introductory Astronomy"/>
    <n v="3"/>
    <d v="2023-08-28T00:00:00"/>
    <d v="2023-12-16T00:00:00"/>
    <x v="0"/>
    <x v="0"/>
    <s v="T"/>
    <m/>
    <s v="T"/>
    <m/>
    <m/>
    <m/>
    <m/>
    <m/>
    <d v="1899-12-30T01:30:00"/>
    <d v="1899-12-30T01:31:10"/>
    <s v="18:00"/>
    <x v="9"/>
    <s v="19:30"/>
    <n v="1930"/>
    <x v="4"/>
    <s v="Jatila Van Der Veen"/>
    <s v="K00498912"/>
    <s v="AD"/>
    <x v="0"/>
    <x v="139"/>
    <x v="46"/>
    <s v="PS"/>
    <s v="PS101"/>
    <x v="1"/>
    <n v="130"/>
    <n v="40"/>
    <d v="1900-02-10T07:52:53"/>
    <s v="CW"/>
    <s v="Hybrid"/>
    <s v="Open"/>
  </r>
  <r>
    <n v="202430"/>
    <n v="43387"/>
    <s v="PD 101B"/>
    <x v="54"/>
    <s v="ORIE To College: Intl Students"/>
    <n v="0.5"/>
    <d v="2023-08-23T00:00:00"/>
    <d v="2023-08-25T00:00:00"/>
    <x v="8"/>
    <x v="0"/>
    <s v="WRF"/>
    <m/>
    <m/>
    <s v="W"/>
    <s v="R"/>
    <s v="F"/>
    <m/>
    <m/>
    <d v="1899-12-30T02:45:00"/>
    <d v="1899-12-30T00:38:34"/>
    <s v="9:00"/>
    <x v="25"/>
    <s v="11:45"/>
    <n v="1145"/>
    <x v="0"/>
    <s v="Rose Mary Santillan"/>
    <s v="K00101202"/>
    <s v="AD"/>
    <x v="0"/>
    <x v="139"/>
    <x v="46"/>
    <s v="PS"/>
    <s v="PS101"/>
    <x v="1"/>
    <n v="25"/>
    <n v="31"/>
    <d v="1899-12-31T01:37:21"/>
    <s v="C"/>
    <s v="Day"/>
    <s v="Closed"/>
  </r>
  <r>
    <n v="202430"/>
    <n v="43389"/>
    <s v="PD 101B"/>
    <x v="54"/>
    <s v="ORIE To College: Intl Students"/>
    <n v="0.5"/>
    <d v="2023-08-23T00:00:00"/>
    <d v="2023-08-25T00:00:00"/>
    <x v="8"/>
    <x v="0"/>
    <s v="WRF"/>
    <m/>
    <m/>
    <s v="W"/>
    <s v="R"/>
    <s v="F"/>
    <m/>
    <m/>
    <d v="1899-12-30T02:45:00"/>
    <d v="1899-12-30T00:38:34"/>
    <s v="12:00"/>
    <x v="19"/>
    <s v="14:45"/>
    <n v="1445"/>
    <x v="0"/>
    <s v="Rose Mary Santillan"/>
    <s v="K00101202"/>
    <s v="AD"/>
    <x v="0"/>
    <x v="139"/>
    <x v="46"/>
    <s v="PS"/>
    <s v="PS101"/>
    <x v="1"/>
    <n v="25"/>
    <n v="31"/>
    <d v="1899-12-31T01:37:21"/>
    <s v="C"/>
    <s v="Day"/>
    <s v="Closed"/>
  </r>
  <r>
    <n v="202430"/>
    <n v="43391"/>
    <s v="PD 101B"/>
    <x v="54"/>
    <s v="ORIE To College: Intl Students"/>
    <n v="0.5"/>
    <d v="2023-08-23T00:00:00"/>
    <d v="2023-08-25T00:00:00"/>
    <x v="8"/>
    <x v="0"/>
    <s v="WRF"/>
    <m/>
    <m/>
    <s v="W"/>
    <s v="R"/>
    <s v="F"/>
    <m/>
    <m/>
    <d v="1899-12-30T02:45:00"/>
    <d v="1899-12-30T00:38:34"/>
    <s v="15:00"/>
    <x v="5"/>
    <s v="17:45"/>
    <n v="1745"/>
    <x v="0"/>
    <s v="Rose Mary Santillan"/>
    <s v="K00101202"/>
    <s v="AD"/>
    <x v="0"/>
    <x v="139"/>
    <x v="46"/>
    <s v="PS"/>
    <s v="PS101"/>
    <x v="1"/>
    <n v="25"/>
    <n v="36"/>
    <d v="1899-12-31T05:45:18"/>
    <s v="C"/>
    <s v="Day"/>
    <s v="Closed"/>
  </r>
  <r>
    <n v="202430"/>
    <n v="43458"/>
    <s v="PD 101B"/>
    <x v="54"/>
    <s v="ORIE To College: Intl Students"/>
    <n v="0.5"/>
    <d v="2023-09-08T00:00:00"/>
    <d v="2023-09-22T00:00:00"/>
    <x v="19"/>
    <x v="0"/>
    <s v="F"/>
    <m/>
    <m/>
    <m/>
    <m/>
    <s v="F"/>
    <m/>
    <m/>
    <d v="1899-12-30T02:45:00"/>
    <d v="1899-12-30T00:30:00"/>
    <s v="12:00"/>
    <x v="19"/>
    <s v="14:45"/>
    <n v="1445"/>
    <x v="0"/>
    <s v="Rose Mary Santillan"/>
    <s v="K00101202"/>
    <s v="AD"/>
    <x v="0"/>
    <x v="139"/>
    <x v="46"/>
    <s v="PS"/>
    <s v="PS101"/>
    <x v="1"/>
    <n v="25"/>
    <n v="13"/>
    <d v="1899-12-30T19:30:00"/>
    <s v="C"/>
    <s v="Day"/>
    <s v="Open"/>
  </r>
  <r>
    <n v="202430"/>
    <n v="43616"/>
    <s v="CHEM 155"/>
    <x v="53"/>
    <s v="General Chemistry I"/>
    <n v="5"/>
    <d v="2023-08-28T00:00:00"/>
    <d v="2023-12-16T00:00:00"/>
    <x v="0"/>
    <x v="1"/>
    <s v="MW"/>
    <s v="M"/>
    <m/>
    <s v="W"/>
    <m/>
    <m/>
    <m/>
    <m/>
    <d v="1899-12-30T01:20:00"/>
    <d v="1899-12-30T02:42:05"/>
    <s v="14:20"/>
    <x v="13"/>
    <s v="15:40"/>
    <n v="1540"/>
    <x v="0"/>
    <s v="Eric Bullock"/>
    <s v="K00344944"/>
    <s v="NP"/>
    <x v="0"/>
    <x v="139"/>
    <x v="46"/>
    <s v="PS"/>
    <s v="PS101"/>
    <x v="1"/>
    <n v="24"/>
    <n v="23"/>
    <d v="1900-02-11T06:27:23"/>
    <s v="C"/>
    <s v="Day"/>
    <s v="Open"/>
  </r>
  <r>
    <n v="202430"/>
    <n v="44021"/>
    <s v="CHEM 101"/>
    <x v="53"/>
    <s v="Introductory Chemistry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0"/>
    <s v="Raeanne Napoleon"/>
    <s v="K00482032"/>
    <s v="NP"/>
    <x v="0"/>
    <x v="139"/>
    <x v="46"/>
    <s v="PS"/>
    <s v="PS101"/>
    <x v="1"/>
    <n v="24"/>
    <n v="24"/>
    <d v="1900-02-13T03:36:24"/>
    <s v="C"/>
    <s v="Day"/>
    <s v="Closed"/>
  </r>
  <r>
    <n v="202430"/>
    <n v="30334"/>
    <s v="CHEM 102"/>
    <x v="133"/>
    <s v="Introductory Chemistry"/>
    <n v="5"/>
    <d v="2023-08-28T00:00:00"/>
    <d v="2023-12-16T00:00:00"/>
    <x v="0"/>
    <x v="0"/>
    <s v="MW"/>
    <s v="M"/>
    <m/>
    <s v="W"/>
    <m/>
    <m/>
    <m/>
    <m/>
    <d v="1899-12-30T01:20:00"/>
    <d v="1899-12-30T02:42:05"/>
    <s v="8:01"/>
    <x v="93"/>
    <s v="9:21"/>
    <n v="921"/>
    <x v="0"/>
    <s v="Juan Carrera Espinoza"/>
    <s v="K00436777"/>
    <s v="FS"/>
    <x v="0"/>
    <x v="140"/>
    <x v="46"/>
    <s v="PS"/>
    <s v="PS102"/>
    <x v="2"/>
    <n v="22"/>
    <n v="22"/>
    <d v="1900-02-09T09:18:22"/>
    <s v="C"/>
    <s v="Day"/>
    <s v="Closed"/>
  </r>
  <r>
    <n v="202430"/>
    <n v="31493"/>
    <s v="PHYS 102"/>
    <x v="106"/>
    <s v="Intro Physics-Science Majors"/>
    <n v="4"/>
    <d v="2023-08-28T00:00:00"/>
    <d v="2023-12-16T00:00:00"/>
    <x v="0"/>
    <x v="0"/>
    <s v="M"/>
    <s v="M"/>
    <m/>
    <m/>
    <m/>
    <m/>
    <m/>
    <m/>
    <d v="1899-12-30T03:05:00"/>
    <d v="1899-12-30T03:07:24"/>
    <s v="9:35"/>
    <x v="12"/>
    <s v="12:40"/>
    <n v="1240"/>
    <x v="0"/>
    <s v="Michael Young"/>
    <s v="K00100449"/>
    <s v="AD"/>
    <x v="0"/>
    <x v="141"/>
    <x v="46"/>
    <s v="PS"/>
    <s v="PS116"/>
    <x v="3"/>
    <n v="38"/>
    <n v="37"/>
    <d v="1900-03-20T11:35:07"/>
    <s v="C"/>
    <s v="Day"/>
    <s v="Open"/>
  </r>
  <r>
    <n v="202430"/>
    <n v="31494"/>
    <s v="PHYS 102"/>
    <x v="106"/>
    <s v="Intro Physics-Science Majors"/>
    <n v="4"/>
    <d v="2023-08-28T00:00:00"/>
    <d v="2023-12-16T00:00:00"/>
    <x v="0"/>
    <x v="0"/>
    <s v="M"/>
    <s v="M"/>
    <m/>
    <m/>
    <m/>
    <m/>
    <m/>
    <m/>
    <d v="1899-12-30T03:05:00"/>
    <d v="1899-12-30T03:07:24"/>
    <s v="12:45"/>
    <x v="11"/>
    <s v="15:50"/>
    <n v="1550"/>
    <x v="0"/>
    <s v="Michael Young"/>
    <s v="K00100449"/>
    <s v="AD"/>
    <x v="0"/>
    <x v="141"/>
    <x v="46"/>
    <s v="PS"/>
    <s v="PS116"/>
    <x v="3"/>
    <n v="38"/>
    <n v="37"/>
    <d v="1900-03-20T11:35:07"/>
    <s v="C"/>
    <s v="Day"/>
    <s v="Open"/>
  </r>
  <r>
    <n v="202430"/>
    <n v="33325"/>
    <s v="ENGR 117L"/>
    <x v="134"/>
    <s v="Electronic Circuits Laboratory"/>
    <n v="1"/>
    <d v="2023-08-28T00:00:00"/>
    <d v="2023-12-16T00:00:00"/>
    <x v="0"/>
    <x v="0"/>
    <s v="M"/>
    <s v="M"/>
    <m/>
    <m/>
    <m/>
    <m/>
    <m/>
    <m/>
    <d v="1899-12-30T03:05:00"/>
    <d v="1899-12-30T03:07:24"/>
    <s v="17:30"/>
    <x v="14"/>
    <s v="20:35"/>
    <n v="2035"/>
    <x v="1"/>
    <s v="Hector Gamero Jauregui"/>
    <s v="K01538647"/>
    <s v="FS"/>
    <x v="0"/>
    <x v="141"/>
    <x v="46"/>
    <s v="PS"/>
    <s v="PS116"/>
    <x v="3"/>
    <n v="35"/>
    <n v="28"/>
    <d v="1900-02-28T21:44:25"/>
    <s v="C"/>
    <s v="Evening"/>
    <s v="Open"/>
  </r>
  <r>
    <n v="202430"/>
    <n v="36484"/>
    <s v="PHYS 102"/>
    <x v="106"/>
    <s v="Intro Physics-Science Majors"/>
    <n v="4"/>
    <d v="2023-08-28T00:00:00"/>
    <d v="2023-12-16T00:00:00"/>
    <x v="0"/>
    <x v="0"/>
    <s v="T"/>
    <m/>
    <s v="T"/>
    <m/>
    <m/>
    <m/>
    <m/>
    <m/>
    <d v="1899-12-30T03:05:00"/>
    <d v="1899-12-30T03:07:24"/>
    <s v="9:35"/>
    <x v="12"/>
    <s v="12:40"/>
    <n v="1240"/>
    <x v="0"/>
    <s v="Michael Young"/>
    <s v="K00100449"/>
    <s v="AD"/>
    <x v="0"/>
    <x v="141"/>
    <x v="46"/>
    <s v="PS"/>
    <s v="PS116"/>
    <x v="3"/>
    <n v="38"/>
    <n v="39"/>
    <d v="1900-03-24T19:59:43"/>
    <s v="C"/>
    <s v="Day"/>
    <s v="Closed"/>
  </r>
  <r>
    <n v="202430"/>
    <n v="37113"/>
    <s v="PHYS 122W"/>
    <x v="106"/>
    <s v="Workshop for Physics 122"/>
    <n v="1"/>
    <d v="2023-08-28T00:00:00"/>
    <d v="2023-12-16T00:00:00"/>
    <x v="0"/>
    <x v="0"/>
    <s v="F"/>
    <m/>
    <m/>
    <m/>
    <m/>
    <s v="F"/>
    <m/>
    <m/>
    <d v="1899-12-30T03:05:00"/>
    <d v="1899-12-30T03:07:24"/>
    <s v="14:15"/>
    <x v="36"/>
    <s v="17:20"/>
    <n v="1720"/>
    <x v="1"/>
    <s v="Michael Young"/>
    <s v="K00100449"/>
    <s v="FS"/>
    <x v="0"/>
    <x v="141"/>
    <x v="46"/>
    <s v="PS"/>
    <s v="PS116"/>
    <x v="3"/>
    <n v="35"/>
    <n v="26"/>
    <d v="1900-02-24T13:19:49"/>
    <s v="C"/>
    <s v="Online Classes"/>
    <s v="Open"/>
  </r>
  <r>
    <n v="202430"/>
    <n v="37481"/>
    <s v="PHYS 121W"/>
    <x v="106"/>
    <s v="Workshop for Physics 121"/>
    <n v="1"/>
    <d v="2023-08-28T00:00:00"/>
    <d v="2023-12-16T00:00:00"/>
    <x v="0"/>
    <x v="0"/>
    <s v="F"/>
    <m/>
    <m/>
    <m/>
    <m/>
    <s v="F"/>
    <m/>
    <m/>
    <d v="1899-12-30T03:00:00"/>
    <d v="1899-12-30T03:02:20"/>
    <s v="11:10"/>
    <x v="10"/>
    <s v="14:10"/>
    <n v="1410"/>
    <x v="1"/>
    <s v="Michael Young"/>
    <s v="K00100449"/>
    <s v="FS"/>
    <x v="0"/>
    <x v="141"/>
    <x v="46"/>
    <s v="PS"/>
    <s v="PS116"/>
    <x v="3"/>
    <n v="35"/>
    <n v="19"/>
    <d v="1900-02-08T05:05:14"/>
    <s v="C"/>
    <s v="Day"/>
    <s v="Open"/>
  </r>
  <r>
    <n v="202430"/>
    <n v="31514"/>
    <s v="PHSC 103"/>
    <x v="107"/>
    <s v="The Physical Universe"/>
    <n v="4"/>
    <d v="2023-08-28T00:00:00"/>
    <d v="2023-12-16T00:00:00"/>
    <x v="0"/>
    <x v="0"/>
    <s v="W"/>
    <m/>
    <m/>
    <s v="W"/>
    <m/>
    <m/>
    <m/>
    <m/>
    <d v="1899-12-30T03:05:00"/>
    <d v="1899-12-30T03:07:24"/>
    <s v="9:35"/>
    <x v="12"/>
    <s v="12:40"/>
    <n v="1240"/>
    <x v="4"/>
    <s v="Lynne Stark"/>
    <s v="K00101049"/>
    <s v="AD"/>
    <x v="0"/>
    <x v="141"/>
    <x v="46"/>
    <s v="PS"/>
    <s v="PS116"/>
    <x v="3"/>
    <n v="24"/>
    <n v="22"/>
    <d v="1900-02-15T20:30:37"/>
    <s v="CW"/>
    <s v="Hybrid"/>
    <s v="Open"/>
  </r>
  <r>
    <n v="202430"/>
    <n v="31515"/>
    <s v="PHSC 103"/>
    <x v="107"/>
    <s v="The Physical Universe"/>
    <n v="4"/>
    <d v="2023-08-28T00:00:00"/>
    <d v="2023-12-16T00:00:00"/>
    <x v="0"/>
    <x v="0"/>
    <s v="W"/>
    <m/>
    <m/>
    <s v="W"/>
    <m/>
    <m/>
    <m/>
    <m/>
    <d v="1899-12-30T03:05:00"/>
    <d v="1899-12-30T03:07:24"/>
    <s v="12:45"/>
    <x v="11"/>
    <s v="15:50"/>
    <n v="1550"/>
    <x v="4"/>
    <s v="Lynne Stark"/>
    <s v="K00101049"/>
    <s v="AD"/>
    <x v="0"/>
    <x v="141"/>
    <x v="46"/>
    <s v="PS"/>
    <s v="PS116"/>
    <x v="3"/>
    <n v="24"/>
    <n v="17"/>
    <d v="1900-02-04T23:29:07"/>
    <s v="CW"/>
    <s v="Hybrid"/>
    <s v="Open"/>
  </r>
  <r>
    <n v="202430"/>
    <n v="31496"/>
    <s v="PHYS 105"/>
    <x v="106"/>
    <s v="General Physics"/>
    <n v="4"/>
    <d v="2023-08-28T00:00:00"/>
    <d v="2023-12-16T00:00:00"/>
    <x v="0"/>
    <x v="0"/>
    <s v="T"/>
    <m/>
    <s v="T"/>
    <m/>
    <m/>
    <m/>
    <m/>
    <m/>
    <d v="1899-12-30T03:00:00"/>
    <d v="1899-12-30T03:02:20"/>
    <s v="8:00"/>
    <x v="3"/>
    <s v="11:00"/>
    <n v="1100"/>
    <x v="0"/>
    <s v="Louise Bretz"/>
    <s v="K01016182"/>
    <s v="AD"/>
    <x v="0"/>
    <x v="142"/>
    <x v="46"/>
    <s v="PS"/>
    <s v="PS117"/>
    <x v="3"/>
    <n v="20"/>
    <n v="17"/>
    <d v="1900-02-03T23:29:57"/>
    <s v="C"/>
    <s v="Day"/>
    <s v="Open"/>
  </r>
  <r>
    <n v="202430"/>
    <n v="31507"/>
    <s v="PHYS 122"/>
    <x v="106"/>
    <s v="Electricity and Magnetism"/>
    <n v="5"/>
    <d v="2023-08-28T00:00:00"/>
    <d v="2023-12-16T00:00:00"/>
    <x v="0"/>
    <x v="0"/>
    <s v="R"/>
    <m/>
    <m/>
    <m/>
    <s v="R"/>
    <m/>
    <m/>
    <m/>
    <d v="1899-12-30T03:00:00"/>
    <d v="1899-12-30T03:02:20"/>
    <s v="14:15"/>
    <x v="36"/>
    <s v="17:15"/>
    <n v="1715"/>
    <x v="0"/>
    <s v="Michael Young"/>
    <s v="K00100449"/>
    <s v="DO"/>
    <x v="0"/>
    <x v="142"/>
    <x v="46"/>
    <s v="PS"/>
    <s v="PS117"/>
    <x v="3"/>
    <n v="22"/>
    <n v="20"/>
    <d v="1900-02-10T07:52:53"/>
    <s v="C"/>
    <s v="Day"/>
    <s v="Open"/>
  </r>
  <r>
    <n v="202430"/>
    <n v="31508"/>
    <s v="PHYS 122"/>
    <x v="106"/>
    <s v="Electricity and Magnetism"/>
    <n v="5"/>
    <d v="2023-08-28T00:00:00"/>
    <d v="2023-12-16T00:00:00"/>
    <x v="0"/>
    <x v="0"/>
    <s v="F"/>
    <m/>
    <m/>
    <m/>
    <m/>
    <s v="F"/>
    <m/>
    <m/>
    <d v="1899-12-30T03:00:00"/>
    <d v="1899-12-30T03:02:20"/>
    <s v="8:00"/>
    <x v="3"/>
    <s v="11:00"/>
    <n v="1100"/>
    <x v="0"/>
    <s v="Michael Young"/>
    <s v="K00100449"/>
    <s v="DO"/>
    <x v="0"/>
    <x v="142"/>
    <x v="46"/>
    <s v="PS"/>
    <s v="PS117"/>
    <x v="3"/>
    <n v="22"/>
    <n v="15"/>
    <d v="1900-01-30T17:54:39"/>
    <s v="C"/>
    <s v="Day"/>
    <s v="Open"/>
  </r>
  <r>
    <n v="202430"/>
    <n v="36740"/>
    <s v="PHYS 105"/>
    <x v="106"/>
    <s v="General Physics"/>
    <n v="4"/>
    <d v="2023-08-28T00:00:00"/>
    <d v="2023-12-16T00:00:00"/>
    <x v="0"/>
    <x v="0"/>
    <s v="R"/>
    <m/>
    <m/>
    <m/>
    <s v="R"/>
    <m/>
    <m/>
    <m/>
    <d v="1899-12-30T03:05:00"/>
    <d v="1899-12-30T03:07:24"/>
    <s v="11:10"/>
    <x v="10"/>
    <s v="14:15"/>
    <n v="1415"/>
    <x v="0"/>
    <s v="Louise Bretz"/>
    <s v="K01016182"/>
    <s v="AD"/>
    <x v="0"/>
    <x v="142"/>
    <x v="46"/>
    <s v="PS"/>
    <s v="PS117"/>
    <x v="3"/>
    <n v="20"/>
    <n v="13"/>
    <d v="1900-01-27T06:39:54"/>
    <s v="C"/>
    <s v="Day"/>
    <s v="Open"/>
  </r>
  <r>
    <n v="202430"/>
    <n v="42282"/>
    <s v="PHYS 121"/>
    <x v="106"/>
    <s v="Mechanics of Solids and Fluids"/>
    <n v="5"/>
    <d v="2023-08-28T00:00:00"/>
    <d v="2023-12-16T00:00:00"/>
    <x v="0"/>
    <x v="1"/>
    <s v="M"/>
    <s v="M"/>
    <m/>
    <m/>
    <m/>
    <m/>
    <m/>
    <m/>
    <d v="1899-12-30T03:00:00"/>
    <d v="1899-12-30T03:02:20"/>
    <s v="11:10"/>
    <x v="10"/>
    <s v="14:10"/>
    <n v="1410"/>
    <x v="0"/>
    <s v="Douglas Folsom"/>
    <s v="K00401272"/>
    <s v="NP"/>
    <x v="0"/>
    <x v="142"/>
    <x v="46"/>
    <s v="PS"/>
    <s v="PS117"/>
    <x v="3"/>
    <n v="20"/>
    <n v="13"/>
    <d v="1900-01-26T12:19:22"/>
    <s v="C"/>
    <s v="Day"/>
    <s v="Open"/>
  </r>
  <r>
    <n v="202430"/>
    <n v="42284"/>
    <s v="PHYS 121"/>
    <x v="106"/>
    <s v="Mechanics of Solids and Fluids"/>
    <n v="5"/>
    <d v="2023-08-28T00:00:00"/>
    <d v="2023-12-16T00:00:00"/>
    <x v="0"/>
    <x v="1"/>
    <s v="M"/>
    <s v="M"/>
    <m/>
    <m/>
    <m/>
    <m/>
    <m/>
    <m/>
    <d v="1899-12-30T03:00:00"/>
    <d v="1899-12-30T03:02:20"/>
    <s v="14:15"/>
    <x v="36"/>
    <s v="17:15"/>
    <n v="1715"/>
    <x v="0"/>
    <s v="Douglas Folsom"/>
    <s v="K00401272"/>
    <s v="NP"/>
    <x v="0"/>
    <x v="142"/>
    <x v="46"/>
    <s v="PS"/>
    <s v="PS117"/>
    <x v="3"/>
    <n v="20"/>
    <n v="6"/>
    <d v="1900-01-11T16:45:52"/>
    <s v="C"/>
    <s v="Day"/>
    <s v="Open"/>
  </r>
  <r>
    <n v="202430"/>
    <n v="37478"/>
    <s v="PHYS 122"/>
    <x v="106"/>
    <s v="Electricity and Magnetism"/>
    <n v="5"/>
    <d v="2023-08-28T00:00:00"/>
    <d v="2023-12-16T00:00:00"/>
    <x v="0"/>
    <x v="1"/>
    <s v="R"/>
    <m/>
    <m/>
    <m/>
    <s v="R"/>
    <m/>
    <m/>
    <m/>
    <d v="1899-12-30T03:00:00"/>
    <d v="1899-12-30T03:02:20"/>
    <s v="14:15"/>
    <x v="36"/>
    <s v="17:15"/>
    <n v="1715"/>
    <x v="4"/>
    <s v="Michael Young"/>
    <s v="K00100449"/>
    <s v="NP"/>
    <x v="0"/>
    <x v="142"/>
    <x v="46"/>
    <s v="PS"/>
    <s v="PS117"/>
    <x v="3"/>
    <n v="19"/>
    <n v="12"/>
    <d v="1900-01-24T09:31:44"/>
    <s v="CW"/>
    <s v="Hybrid"/>
    <s v="Open"/>
  </r>
  <r>
    <n v="202430"/>
    <n v="37479"/>
    <s v="PHYS 122"/>
    <x v="106"/>
    <s v="Electricity and Magnetism"/>
    <n v="5"/>
    <d v="2023-08-28T00:00:00"/>
    <d v="2023-12-16T00:00:00"/>
    <x v="0"/>
    <x v="1"/>
    <s v="F"/>
    <m/>
    <m/>
    <m/>
    <m/>
    <s v="F"/>
    <m/>
    <m/>
    <d v="1899-12-30T03:00:00"/>
    <d v="1899-12-30T03:02:20"/>
    <s v="8:00"/>
    <x v="3"/>
    <s v="11:00"/>
    <n v="1100"/>
    <x v="4"/>
    <s v="Michael Young"/>
    <s v="K00100449"/>
    <s v="NP"/>
    <x v="0"/>
    <x v="142"/>
    <x v="46"/>
    <s v="PS"/>
    <s v="PS117"/>
    <x v="3"/>
    <n v="15"/>
    <n v="11"/>
    <d v="1900-01-22T06:44:05"/>
    <s v="CW"/>
    <s v="Hybrid"/>
    <s v="Open"/>
  </r>
  <r>
    <n v="202430"/>
    <n v="42278"/>
    <s v="PHYS 121"/>
    <x v="106"/>
    <s v="Mechanics of Solids and Fluids"/>
    <n v="5"/>
    <d v="2023-08-28T00:00:00"/>
    <d v="2023-12-16T00:00:00"/>
    <x v="0"/>
    <x v="0"/>
    <s v="M"/>
    <s v="M"/>
    <m/>
    <m/>
    <m/>
    <m/>
    <m/>
    <m/>
    <d v="1899-12-30T03:00:00"/>
    <d v="1899-12-30T03:02:20"/>
    <s v="11:10"/>
    <x v="10"/>
    <s v="14:10"/>
    <n v="1410"/>
    <x v="4"/>
    <s v="Douglas Folsom"/>
    <s v="K00401272"/>
    <s v="FS"/>
    <x v="0"/>
    <x v="142"/>
    <x v="46"/>
    <s v="PS"/>
    <s v="PS117"/>
    <x v="3"/>
    <n v="20"/>
    <n v="10"/>
    <d v="1900-01-20T03:56:26"/>
    <s v="CW"/>
    <s v="Hybrid"/>
    <s v="Open"/>
  </r>
  <r>
    <n v="202430"/>
    <n v="42279"/>
    <s v="PHYS 121"/>
    <x v="106"/>
    <s v="Mechanics of Solids and Fluids"/>
    <n v="5"/>
    <d v="2023-08-28T00:00:00"/>
    <d v="2023-12-16T00:00:00"/>
    <x v="0"/>
    <x v="0"/>
    <s v="M"/>
    <s v="M"/>
    <m/>
    <m/>
    <m/>
    <m/>
    <m/>
    <m/>
    <d v="1899-12-30T03:00:00"/>
    <d v="1899-12-30T03:02:20"/>
    <s v="14:15"/>
    <x v="36"/>
    <s v="17:15"/>
    <n v="1715"/>
    <x v="4"/>
    <s v="Douglas Folsom"/>
    <s v="K00401272"/>
    <s v="FS"/>
    <x v="0"/>
    <x v="142"/>
    <x v="46"/>
    <s v="PS"/>
    <s v="PS117"/>
    <x v="3"/>
    <n v="20"/>
    <n v="10"/>
    <d v="1900-01-20T03:56:26"/>
    <s v="CW"/>
    <s v="Hybrid"/>
    <s v="Open"/>
  </r>
  <r>
    <n v="202430"/>
    <n v="31486"/>
    <s v="ENGR 115"/>
    <x v="135"/>
    <s v="Statics&amp;Strength Of Materials"/>
    <n v="4"/>
    <d v="2023-08-28T00:00:00"/>
    <d v="2023-12-16T00:00:00"/>
    <x v="0"/>
    <x v="0"/>
    <s v="TRF"/>
    <m/>
    <s v="T"/>
    <m/>
    <s v="R"/>
    <s v="F"/>
    <m/>
    <m/>
    <d v="1899-12-30T01:10:00"/>
    <d v="1899-12-30T03:32:44"/>
    <s v="11:10"/>
    <x v="10"/>
    <s v="12:20"/>
    <n v="1220"/>
    <x v="0"/>
    <s v="Hector Gamero Jauregui"/>
    <s v="K01538647"/>
    <s v="FS"/>
    <x v="0"/>
    <x v="143"/>
    <x v="46"/>
    <s v="PS"/>
    <s v="PS128"/>
    <x v="1"/>
    <n v="55"/>
    <n v="35"/>
    <d v="1900-03-26T10:05:27"/>
    <s v="C"/>
    <s v="Day"/>
    <s v="Open"/>
  </r>
  <r>
    <n v="202430"/>
    <n v="31487"/>
    <s v="ENGR 117"/>
    <x v="134"/>
    <s v="Electronic Circuit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5:55"/>
    <x v="39"/>
    <s v="17:15"/>
    <n v="1715"/>
    <x v="0"/>
    <s v="Hector Gamero Jauregui"/>
    <s v="K01538647"/>
    <s v="FS"/>
    <x v="0"/>
    <x v="143"/>
    <x v="46"/>
    <s v="PS"/>
    <s v="PS128"/>
    <x v="1"/>
    <n v="55"/>
    <n v="30"/>
    <d v="1900-02-24T10:30:30"/>
    <s v="C"/>
    <s v="Day"/>
    <s v="Open"/>
  </r>
  <r>
    <n v="202430"/>
    <n v="34379"/>
    <s v="ERTH 106"/>
    <x v="92"/>
    <s v="Black Holes and the Univers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Sean Kelly"/>
    <s v="K00266861"/>
    <s v="FS"/>
    <x v="0"/>
    <x v="143"/>
    <x v="46"/>
    <s v="PS"/>
    <s v="PS128"/>
    <x v="1"/>
    <n v="50"/>
    <n v="24"/>
    <d v="1900-02-13T03:36:24"/>
    <s v="C"/>
    <s v="Day"/>
    <s v="Open"/>
  </r>
  <r>
    <n v="202430"/>
    <n v="43817"/>
    <s v="ENGR 101"/>
    <x v="39"/>
    <s v="Introduction To Engineering"/>
    <n v="2"/>
    <d v="2023-08-28T00:00:00"/>
    <d v="2023-11-17T00:00:00"/>
    <x v="26"/>
    <x v="0"/>
    <s v="WF"/>
    <m/>
    <m/>
    <s v="W"/>
    <m/>
    <s v="F"/>
    <m/>
    <m/>
    <d v="1899-12-30T01:20:00"/>
    <d v="1899-12-30T02:01:54"/>
    <s v="12:45"/>
    <x v="11"/>
    <s v="14:05"/>
    <n v="1405"/>
    <x v="0"/>
    <s v="Hector Gamero Jauregui"/>
    <s v="K01538647"/>
    <s v="FS"/>
    <x v="0"/>
    <x v="143"/>
    <x v="46"/>
    <s v="PS"/>
    <s v="PS128"/>
    <x v="1"/>
    <n v="50"/>
    <n v="47"/>
    <d v="1900-02-18T00:28:18"/>
    <s v="C"/>
    <s v="Day"/>
    <s v="Open"/>
  </r>
  <r>
    <n v="202430"/>
    <n v="30360"/>
    <s v="CHEM 156"/>
    <x v="53"/>
    <s v="General Chemistry II"/>
    <n v="5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Christopher Bernt"/>
    <s v="K00773410"/>
    <s v="FS"/>
    <x v="0"/>
    <x v="144"/>
    <x v="46"/>
    <s v="PS"/>
    <s v="PS130"/>
    <x v="1"/>
    <n v="24"/>
    <n v="21"/>
    <d v="1900-02-07T12:09:21"/>
    <s v="C"/>
    <s v="Day"/>
    <s v="Open"/>
  </r>
  <r>
    <n v="202430"/>
    <n v="30362"/>
    <s v="CHEM 156"/>
    <x v="53"/>
    <s v="General Chemistry II"/>
    <n v="5"/>
    <d v="2023-08-28T00:00:00"/>
    <d v="2023-12-16T00:00:00"/>
    <x v="0"/>
    <x v="1"/>
    <s v="MW"/>
    <s v="M"/>
    <m/>
    <s v="W"/>
    <m/>
    <m/>
    <m/>
    <m/>
    <d v="1899-12-30T01:20:00"/>
    <d v="1899-12-30T02:42:05"/>
    <s v="11:10"/>
    <x v="10"/>
    <s v="12:30"/>
    <n v="1230"/>
    <x v="0"/>
    <s v="Christopher Bernt"/>
    <s v="K00773410"/>
    <s v="NP"/>
    <x v="0"/>
    <x v="144"/>
    <x v="46"/>
    <s v="PS"/>
    <s v="PS130"/>
    <x v="1"/>
    <n v="24"/>
    <n v="23"/>
    <d v="1900-02-11T06:27:23"/>
    <s v="C"/>
    <s v="Day"/>
    <s v="Open"/>
  </r>
  <r>
    <n v="202430"/>
    <n v="31493"/>
    <s v="PHYS 102"/>
    <x v="106"/>
    <s v="Intro Physics-Science Majors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Michael Young"/>
    <s v="K00100449"/>
    <s v="DO"/>
    <x v="0"/>
    <x v="144"/>
    <x v="46"/>
    <s v="PS"/>
    <s v="PS130"/>
    <x v="1"/>
    <n v="38"/>
    <n v="37"/>
    <d v="1900-03-09T14:33:37"/>
    <s v="C"/>
    <s v="Day"/>
    <s v="Open"/>
  </r>
  <r>
    <n v="202430"/>
    <n v="31494"/>
    <s v="PHYS 102"/>
    <x v="106"/>
    <s v="Intro Physics-Science Majors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0"/>
    <s v="Michael Young"/>
    <s v="K00100449"/>
    <s v="NP"/>
    <x v="0"/>
    <x v="144"/>
    <x v="46"/>
    <s v="PS"/>
    <s v="PS130"/>
    <x v="1"/>
    <n v="38"/>
    <n v="37"/>
    <d v="1900-03-09T14:33:37"/>
    <s v="C"/>
    <s v="Day"/>
    <s v="Open"/>
  </r>
  <r>
    <n v="202430"/>
    <n v="31496"/>
    <s v="PHYS 105"/>
    <x v="106"/>
    <s v="General Physics"/>
    <n v="4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Louise Bretz"/>
    <s v="K01016182"/>
    <s v="AD"/>
    <x v="0"/>
    <x v="144"/>
    <x v="46"/>
    <s v="PS"/>
    <s v="PS130"/>
    <x v="1"/>
    <n v="20"/>
    <n v="17"/>
    <d v="1900-01-30T23:33:17"/>
    <s v="C"/>
    <s v="Day"/>
    <s v="Open"/>
  </r>
  <r>
    <n v="202430"/>
    <n v="31507"/>
    <s v="PHYS 122"/>
    <x v="106"/>
    <s v="Electricity and Magnetism"/>
    <n v="5"/>
    <d v="2023-08-28T00:00:00"/>
    <d v="2023-12-16T00:00:00"/>
    <x v="0"/>
    <x v="0"/>
    <s v="TR"/>
    <m/>
    <s v="T"/>
    <m/>
    <s v="R"/>
    <m/>
    <m/>
    <m/>
    <d v="1899-12-30T02:05:00"/>
    <d v="1899-12-30T04:13:15"/>
    <s v="8:00"/>
    <x v="3"/>
    <s v="10:05"/>
    <n v="1005"/>
    <x v="0"/>
    <s v="Michael Young"/>
    <s v="K00100449"/>
    <s v="DO"/>
    <x v="0"/>
    <x v="144"/>
    <x v="46"/>
    <s v="PS"/>
    <s v="PS130"/>
    <x v="1"/>
    <n v="22"/>
    <n v="20"/>
    <d v="1900-02-26T18:56:46"/>
    <s v="C"/>
    <s v="Day"/>
    <s v="Open"/>
  </r>
  <r>
    <n v="202430"/>
    <n v="31508"/>
    <s v="PHYS 122"/>
    <x v="106"/>
    <s v="Electricity and Magnetism"/>
    <n v="5"/>
    <d v="2023-08-28T00:00:00"/>
    <d v="2023-12-16T00:00:00"/>
    <x v="0"/>
    <x v="1"/>
    <s v="TR"/>
    <m/>
    <s v="T"/>
    <m/>
    <s v="R"/>
    <m/>
    <m/>
    <m/>
    <d v="1899-12-30T02:05:00"/>
    <d v="1899-12-30T04:13:15"/>
    <s v="8:00"/>
    <x v="3"/>
    <s v="10:05"/>
    <n v="1005"/>
    <x v="0"/>
    <s v="Michael Young"/>
    <s v="K00100449"/>
    <s v="NP"/>
    <x v="0"/>
    <x v="144"/>
    <x v="46"/>
    <s v="PS"/>
    <s v="PS130"/>
    <x v="1"/>
    <n v="22"/>
    <n v="15"/>
    <d v="1900-02-12T02:12:35"/>
    <s v="C"/>
    <s v="Day"/>
    <s v="Open"/>
  </r>
  <r>
    <n v="202430"/>
    <n v="31556"/>
    <s v="PHIL 100"/>
    <x v="80"/>
    <s v="Introduction to Philosoph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Chris Kramer"/>
    <s v="K00772134"/>
    <s v="FS"/>
    <x v="0"/>
    <x v="144"/>
    <x v="46"/>
    <s v="PS"/>
    <s v="PS130"/>
    <x v="1"/>
    <n v="30"/>
    <n v="31"/>
    <d v="1900-02-26T07:39:31"/>
    <s v="C"/>
    <s v="Day"/>
    <s v="Closed"/>
  </r>
  <r>
    <n v="202430"/>
    <n v="33128"/>
    <s v="CHEM 155"/>
    <x v="53"/>
    <s v="General Chemistry I"/>
    <n v="5"/>
    <d v="2023-08-28T00:00:00"/>
    <d v="2023-12-16T00:00:00"/>
    <x v="0"/>
    <x v="0"/>
    <s v="R"/>
    <m/>
    <m/>
    <m/>
    <s v="R"/>
    <m/>
    <m/>
    <m/>
    <d v="1899-12-30T00:50:00"/>
    <d v="1899-12-30T00:50:39"/>
    <s v="18:00"/>
    <x v="9"/>
    <s v="18:50"/>
    <n v="1850"/>
    <x v="0"/>
    <s v="Alexander Horwitz"/>
    <s v="K00100634"/>
    <s v="NP"/>
    <x v="0"/>
    <x v="144"/>
    <x v="46"/>
    <s v="PS"/>
    <s v="PS130"/>
    <x v="1"/>
    <n v="24"/>
    <n v="21"/>
    <d v="1900-01-11T08:17:55"/>
    <s v="C"/>
    <s v="Evening"/>
    <s v="Open"/>
  </r>
  <r>
    <n v="202430"/>
    <n v="33128"/>
    <s v="CHEM 155"/>
    <x v="53"/>
    <s v="General Chemistry I"/>
    <n v="5"/>
    <d v="2023-08-28T00:00:00"/>
    <d v="2023-12-16T00:00:00"/>
    <x v="0"/>
    <x v="0"/>
    <s v="T"/>
    <m/>
    <s v="T"/>
    <m/>
    <m/>
    <m/>
    <m/>
    <m/>
    <d v="1899-12-30T02:05:00"/>
    <d v="1899-12-30T02:06:37"/>
    <s v="18:00"/>
    <x v="9"/>
    <s v="20:05"/>
    <n v="2005"/>
    <x v="0"/>
    <s v="Alexander Horwitz"/>
    <s v="K00100634"/>
    <s v="NP"/>
    <x v="0"/>
    <x v="144"/>
    <x v="46"/>
    <s v="PS"/>
    <s v="PS130"/>
    <x v="1"/>
    <n v="24"/>
    <n v="21"/>
    <d v="1900-01-29T20:44:48"/>
    <s v="C"/>
    <s v="Evening"/>
    <s v="Open"/>
  </r>
  <r>
    <n v="202430"/>
    <n v="33128"/>
    <s v="CHEM 155"/>
    <x v="53"/>
    <s v="General Chemistry I"/>
    <n v="5"/>
    <d v="2023-08-28T00:00:00"/>
    <d v="2023-12-16T00:00:00"/>
    <x v="0"/>
    <x v="0"/>
    <s v="T"/>
    <m/>
    <s v="T"/>
    <m/>
    <m/>
    <m/>
    <m/>
    <m/>
    <d v="1899-12-30T01:05:00"/>
    <d v="1899-12-30T01:05:51"/>
    <s v="20:10"/>
    <x v="94"/>
    <s v="21:15"/>
    <n v="2115"/>
    <x v="0"/>
    <s v="Alexander Horwitz"/>
    <s v="K00100634"/>
    <s v="AD"/>
    <x v="0"/>
    <x v="144"/>
    <x v="46"/>
    <s v="PS"/>
    <s v="PS130"/>
    <x v="1"/>
    <n v="24"/>
    <n v="21"/>
    <d v="1900-01-15T01:11:18"/>
    <s v="C"/>
    <s v="Evening"/>
    <s v="Open"/>
  </r>
  <r>
    <n v="202430"/>
    <n v="34916"/>
    <s v="CHEM 155"/>
    <x v="53"/>
    <s v="General Chemistry I"/>
    <n v="5"/>
    <d v="2023-08-28T00:00:00"/>
    <d v="2023-12-16T00:00:00"/>
    <x v="0"/>
    <x v="1"/>
    <s v="R"/>
    <m/>
    <m/>
    <m/>
    <s v="R"/>
    <m/>
    <m/>
    <m/>
    <d v="1899-12-30T00:50:00"/>
    <d v="1899-12-30T00:50:39"/>
    <s v="18:00"/>
    <x v="9"/>
    <s v="18:50"/>
    <n v="1850"/>
    <x v="0"/>
    <s v="Alexander Horwitz"/>
    <s v="K00100634"/>
    <s v="NP"/>
    <x v="0"/>
    <x v="144"/>
    <x v="46"/>
    <s v="PS"/>
    <s v="PS130"/>
    <x v="1"/>
    <n v="24"/>
    <n v="23"/>
    <d v="1900-01-12T12:31:03"/>
    <s v="C"/>
    <s v="Evening"/>
    <s v="Open"/>
  </r>
  <r>
    <n v="202430"/>
    <n v="34916"/>
    <s v="CHEM 155"/>
    <x v="53"/>
    <s v="General Chemistry I"/>
    <n v="5"/>
    <d v="2023-08-28T00:00:00"/>
    <d v="2023-12-16T00:00:00"/>
    <x v="0"/>
    <x v="1"/>
    <s v="T"/>
    <m/>
    <s v="T"/>
    <m/>
    <m/>
    <m/>
    <m/>
    <m/>
    <d v="1899-12-30T02:05:00"/>
    <d v="1899-12-30T02:06:37"/>
    <s v="18:00"/>
    <x v="9"/>
    <s v="20:05"/>
    <n v="2005"/>
    <x v="0"/>
    <s v="Alexander Horwitz"/>
    <s v="K00100634"/>
    <s v="NP"/>
    <x v="0"/>
    <x v="144"/>
    <x v="46"/>
    <s v="PS"/>
    <s v="PS130"/>
    <x v="1"/>
    <n v="24"/>
    <n v="23"/>
    <d v="1900-02-01T19:17:39"/>
    <s v="C"/>
    <s v="Evening"/>
    <s v="Open"/>
  </r>
  <r>
    <n v="202430"/>
    <n v="34916"/>
    <s v="CHEM 155"/>
    <x v="53"/>
    <s v="General Chemistry I"/>
    <n v="5"/>
    <d v="2023-08-28T00:00:00"/>
    <d v="2023-12-16T00:00:00"/>
    <x v="0"/>
    <x v="1"/>
    <s v="T"/>
    <m/>
    <s v="T"/>
    <m/>
    <m/>
    <m/>
    <m/>
    <m/>
    <d v="1899-12-30T01:05:00"/>
    <d v="1899-12-30T01:05:51"/>
    <s v="20:10"/>
    <x v="94"/>
    <s v="21:15"/>
    <n v="2115"/>
    <x v="0"/>
    <s v="Alexander Horwitz"/>
    <s v="K00100634"/>
    <s v="NP"/>
    <x v="0"/>
    <x v="144"/>
    <x v="46"/>
    <s v="PS"/>
    <s v="PS130"/>
    <x v="1"/>
    <n v="24"/>
    <n v="23"/>
    <d v="1900-01-16T13:52:22"/>
    <s v="C"/>
    <s v="Evening"/>
    <s v="Open"/>
  </r>
  <r>
    <n v="202430"/>
    <n v="36484"/>
    <s v="PHYS 102"/>
    <x v="106"/>
    <s v="Intro Physics-Science Majors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2:45"/>
    <x v="11"/>
    <s v="14:05"/>
    <n v="1405"/>
    <x v="0"/>
    <s v="Michael Young"/>
    <s v="K00100449"/>
    <s v="NP"/>
    <x v="0"/>
    <x v="144"/>
    <x v="46"/>
    <s v="PS"/>
    <s v="PS130"/>
    <x v="1"/>
    <n v="38"/>
    <n v="39"/>
    <d v="1900-03-13T08:51:39"/>
    <s v="C"/>
    <s v="Day"/>
    <s v="Closed"/>
  </r>
  <r>
    <n v="202430"/>
    <n v="36740"/>
    <s v="PHYS 105"/>
    <x v="106"/>
    <s v="General Physics"/>
    <n v="4"/>
    <d v="2023-08-28T00:00:00"/>
    <d v="2023-12-16T00:00:00"/>
    <x v="0"/>
    <x v="1"/>
    <s v="MW"/>
    <s v="M"/>
    <m/>
    <s v="W"/>
    <m/>
    <m/>
    <m/>
    <m/>
    <d v="1899-12-30T01:20:00"/>
    <d v="1899-12-30T02:42:05"/>
    <s v="12:45"/>
    <x v="11"/>
    <s v="14:05"/>
    <n v="1405"/>
    <x v="0"/>
    <s v="Louise Bretz"/>
    <s v="K01016182"/>
    <s v="NP"/>
    <x v="0"/>
    <x v="144"/>
    <x v="46"/>
    <s v="PS"/>
    <s v="PS130"/>
    <x v="1"/>
    <n v="20"/>
    <n v="13"/>
    <d v="1900-01-23T10:57:13"/>
    <s v="C"/>
    <s v="Day"/>
    <s v="Open"/>
  </r>
  <r>
    <n v="202430"/>
    <n v="37332"/>
    <s v="CHEM 155"/>
    <x v="53"/>
    <s v="General Chemistry I"/>
    <n v="5"/>
    <d v="2023-08-28T00:00:00"/>
    <d v="2023-12-16T00:00:00"/>
    <x v="0"/>
    <x v="1"/>
    <s v="R"/>
    <m/>
    <m/>
    <m/>
    <s v="R"/>
    <m/>
    <m/>
    <m/>
    <d v="1899-12-30T00:50:00"/>
    <d v="1899-12-30T00:50:39"/>
    <s v="18:00"/>
    <x v="9"/>
    <s v="18:50"/>
    <n v="1850"/>
    <x v="0"/>
    <s v="Alexander Horwitz"/>
    <s v="K00100634"/>
    <s v="AD"/>
    <x v="0"/>
    <x v="144"/>
    <x v="46"/>
    <s v="PS"/>
    <s v="PS130"/>
    <x v="1"/>
    <n v="24"/>
    <n v="22"/>
    <d v="1900-01-11T22:24:29"/>
    <s v="C"/>
    <s v="Evening"/>
    <s v="Open"/>
  </r>
  <r>
    <n v="202430"/>
    <n v="37332"/>
    <s v="CHEM 155"/>
    <x v="53"/>
    <s v="General Chemistry I"/>
    <n v="5"/>
    <d v="2023-08-28T00:00:00"/>
    <d v="2023-12-16T00:00:00"/>
    <x v="0"/>
    <x v="1"/>
    <s v="T"/>
    <m/>
    <s v="T"/>
    <m/>
    <m/>
    <m/>
    <m/>
    <m/>
    <d v="1899-12-30T02:05:00"/>
    <d v="1899-12-30T02:06:37"/>
    <s v="18:00"/>
    <x v="9"/>
    <s v="20:05"/>
    <n v="2005"/>
    <x v="0"/>
    <s v="Alexander Horwitz"/>
    <s v="K00100634"/>
    <s v="AD"/>
    <x v="0"/>
    <x v="144"/>
    <x v="46"/>
    <s v="PS"/>
    <s v="PS130"/>
    <x v="1"/>
    <n v="24"/>
    <n v="22"/>
    <d v="1900-01-31T08:01:13"/>
    <s v="C"/>
    <s v="Evening"/>
    <s v="Open"/>
  </r>
  <r>
    <n v="202430"/>
    <n v="37332"/>
    <s v="CHEM 155"/>
    <x v="53"/>
    <s v="General Chemistry I"/>
    <n v="5"/>
    <d v="2023-08-28T00:00:00"/>
    <d v="2023-12-16T00:00:00"/>
    <x v="0"/>
    <x v="1"/>
    <s v="T"/>
    <m/>
    <s v="T"/>
    <m/>
    <m/>
    <m/>
    <m/>
    <m/>
    <d v="1899-12-30T01:05:00"/>
    <d v="1899-12-30T01:05:51"/>
    <s v="20:10"/>
    <x v="94"/>
    <s v="21:15"/>
    <n v="2115"/>
    <x v="0"/>
    <s v="Alexander Horwitz"/>
    <s v="K00100634"/>
    <s v="NP"/>
    <x v="0"/>
    <x v="144"/>
    <x v="46"/>
    <s v="PS"/>
    <s v="PS130"/>
    <x v="1"/>
    <n v="24"/>
    <n v="22"/>
    <d v="1900-01-15T19:31:50"/>
    <s v="C"/>
    <s v="Evening"/>
    <s v="Open"/>
  </r>
  <r>
    <n v="202430"/>
    <n v="38020"/>
    <s v="PHIL 100H"/>
    <x v="80"/>
    <s v="Honors Philosophy"/>
    <n v="4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0"/>
    <s v="Chris Kramer"/>
    <s v="K00772134"/>
    <s v="FS"/>
    <x v="0"/>
    <x v="144"/>
    <x v="46"/>
    <s v="PS"/>
    <s v="PS130"/>
    <x v="1"/>
    <n v="25"/>
    <n v="26"/>
    <d v="1900-02-16T21:54:26"/>
    <s v="HR"/>
    <s v="Day"/>
    <s v="Closed"/>
  </r>
  <r>
    <n v="202430"/>
    <n v="39841"/>
    <s v="CHEM 104"/>
    <x v="53"/>
    <s v="Fund-Gen Organic &amp; Biol Chem"/>
    <n v="4"/>
    <d v="2023-08-28T00:00:00"/>
    <d v="2023-12-16T00:00:00"/>
    <x v="0"/>
    <x v="0"/>
    <s v="M"/>
    <s v="M"/>
    <m/>
    <m/>
    <m/>
    <m/>
    <m/>
    <m/>
    <d v="1899-12-30T02:05:00"/>
    <d v="1899-12-30T02:06:37"/>
    <s v="18:00"/>
    <x v="9"/>
    <s v="20:05"/>
    <n v="2005"/>
    <x v="0"/>
    <s v="Mojgan Roushan"/>
    <s v="K00636203"/>
    <s v="AD"/>
    <x v="0"/>
    <x v="144"/>
    <x v="46"/>
    <s v="PS"/>
    <s v="PS130"/>
    <x v="1"/>
    <n v="24"/>
    <n v="21"/>
    <d v="1900-01-29T20:44:48"/>
    <s v="C"/>
    <s v="Evening"/>
    <s v="Open"/>
  </r>
  <r>
    <n v="202430"/>
    <n v="39841"/>
    <s v="CHEM 104"/>
    <x v="53"/>
    <s v="Fund-Gen Organic &amp; Biol Chem"/>
    <n v="4"/>
    <d v="2023-08-28T00:00:00"/>
    <d v="2023-12-16T00:00:00"/>
    <x v="0"/>
    <x v="0"/>
    <s v="W"/>
    <m/>
    <m/>
    <s v="W"/>
    <m/>
    <m/>
    <m/>
    <m/>
    <d v="1899-12-30T00:50:00"/>
    <d v="1899-12-30T00:50:39"/>
    <s v="18:00"/>
    <x v="9"/>
    <s v="18:50"/>
    <n v="1850"/>
    <x v="0"/>
    <s v="Mojgan Roushan"/>
    <s v="K00636203"/>
    <s v="NP"/>
    <x v="0"/>
    <x v="144"/>
    <x v="46"/>
    <s v="PS"/>
    <s v="PS130"/>
    <x v="1"/>
    <n v="24"/>
    <n v="21"/>
    <d v="1900-01-11T08:17:55"/>
    <s v="C"/>
    <s v="Evening"/>
    <s v="Open"/>
  </r>
  <r>
    <n v="202430"/>
    <n v="40876"/>
    <s v="CHEM 104"/>
    <x v="53"/>
    <s v="Fund-Gen Organic &amp; Biol Chem"/>
    <n v="4"/>
    <d v="2023-08-28T00:00:00"/>
    <d v="2023-12-16T00:00:00"/>
    <x v="0"/>
    <x v="1"/>
    <s v="M"/>
    <s v="M"/>
    <m/>
    <m/>
    <m/>
    <m/>
    <m/>
    <m/>
    <d v="1899-12-30T02:05:00"/>
    <d v="1899-12-30T02:06:37"/>
    <s v="18:00"/>
    <x v="9"/>
    <s v="20:05"/>
    <n v="2005"/>
    <x v="0"/>
    <s v="Mojgan Roushan"/>
    <s v="K00636203"/>
    <s v="NP"/>
    <x v="0"/>
    <x v="144"/>
    <x v="46"/>
    <s v="PS"/>
    <s v="PS130"/>
    <x v="1"/>
    <n v="24"/>
    <n v="24"/>
    <d v="1900-02-03T06:34:04"/>
    <s v="C"/>
    <s v="Evening"/>
    <s v="Closed"/>
  </r>
  <r>
    <n v="202430"/>
    <n v="40876"/>
    <s v="CHEM 104"/>
    <x v="53"/>
    <s v="Fund-Gen Organic &amp; Biol Chem"/>
    <n v="4"/>
    <d v="2023-08-28T00:00:00"/>
    <d v="2023-12-16T00:00:00"/>
    <x v="0"/>
    <x v="1"/>
    <s v="W"/>
    <m/>
    <m/>
    <s v="W"/>
    <m/>
    <m/>
    <m/>
    <m/>
    <d v="1899-12-30T00:50:00"/>
    <d v="1899-12-30T00:50:39"/>
    <s v="18:00"/>
    <x v="9"/>
    <s v="18:50"/>
    <n v="1850"/>
    <x v="0"/>
    <s v="Mojgan Roushan"/>
    <s v="K00636203"/>
    <s v="NP"/>
    <x v="0"/>
    <x v="144"/>
    <x v="46"/>
    <s v="PS"/>
    <s v="PS130"/>
    <x v="1"/>
    <n v="24"/>
    <n v="24"/>
    <d v="1900-01-13T02:37:38"/>
    <s v="C"/>
    <s v="Evening"/>
    <s v="Closed"/>
  </r>
  <r>
    <n v="202430"/>
    <n v="42282"/>
    <s v="PHYS 121"/>
    <x v="106"/>
    <s v="Mechanics of Solids and Fluids"/>
    <n v="5"/>
    <d v="2023-08-28T00:00:00"/>
    <d v="2023-12-16T00:00:00"/>
    <x v="0"/>
    <x v="0"/>
    <s v="MWF"/>
    <s v="M"/>
    <m/>
    <s v="W"/>
    <m/>
    <s v="F"/>
    <m/>
    <m/>
    <d v="1899-12-30T01:10:00"/>
    <d v="1899-12-30T03:32:44"/>
    <s v="9:35"/>
    <x v="12"/>
    <s v="10:45"/>
    <n v="1045"/>
    <x v="0"/>
    <s v="Douglas Folsom"/>
    <s v="K00401272"/>
    <s v="FS"/>
    <x v="0"/>
    <x v="144"/>
    <x v="46"/>
    <s v="PS"/>
    <s v="PS130"/>
    <x v="1"/>
    <n v="20"/>
    <n v="13"/>
    <d v="1900-01-31T02:22:36"/>
    <s v="C"/>
    <s v="Day"/>
    <s v="Open"/>
  </r>
  <r>
    <n v="202430"/>
    <n v="42284"/>
    <s v="PHYS 121"/>
    <x v="106"/>
    <s v="Mechanics of Solids and Fluids"/>
    <n v="5"/>
    <d v="2023-08-28T00:00:00"/>
    <d v="2023-12-16T00:00:00"/>
    <x v="0"/>
    <x v="1"/>
    <s v="MWF"/>
    <s v="M"/>
    <m/>
    <s v="W"/>
    <m/>
    <s v="F"/>
    <m/>
    <m/>
    <d v="1899-12-30T01:10:00"/>
    <d v="1899-12-30T03:32:44"/>
    <s v="9:35"/>
    <x v="12"/>
    <s v="10:45"/>
    <n v="1045"/>
    <x v="0"/>
    <s v="Douglas Folsom"/>
    <s v="K00401272"/>
    <s v="NP"/>
    <x v="0"/>
    <x v="144"/>
    <x v="46"/>
    <s v="PS"/>
    <s v="PS130"/>
    <x v="1"/>
    <n v="20"/>
    <n v="6"/>
    <d v="1900-01-13T19:33:30"/>
    <s v="C"/>
    <s v="Day"/>
    <s v="Open"/>
  </r>
  <r>
    <n v="202430"/>
    <n v="36485"/>
    <s v="PHYS 122"/>
    <x v="106"/>
    <s v="Electricity and Magnetism"/>
    <n v="5"/>
    <d v="2023-08-28T00:00:00"/>
    <d v="2023-12-16T00:00:00"/>
    <x v="0"/>
    <x v="1"/>
    <s v="TR"/>
    <m/>
    <s v="T"/>
    <m/>
    <s v="R"/>
    <m/>
    <m/>
    <m/>
    <d v="1899-12-30T02:05:00"/>
    <d v="1899-12-30T04:13:15"/>
    <s v="8:00"/>
    <x v="3"/>
    <s v="10:05"/>
    <n v="1005"/>
    <x v="4"/>
    <s v="Michael Young"/>
    <s v="K00100449"/>
    <s v="NP"/>
    <x v="0"/>
    <x v="144"/>
    <x v="46"/>
    <s v="PS"/>
    <s v="PS130"/>
    <x v="1"/>
    <n v="15"/>
    <n v="11"/>
    <d v="1900-01-31T08:01:13"/>
    <s v="CW"/>
    <s v="Hybrid"/>
    <s v="Open"/>
  </r>
  <r>
    <n v="202430"/>
    <n v="42285"/>
    <s v="PHYS 121"/>
    <x v="106"/>
    <s v="Mechanics of Solids and Fluids"/>
    <n v="5"/>
    <d v="2023-08-28T00:00:00"/>
    <d v="2023-12-16T00:00:00"/>
    <x v="0"/>
    <x v="1"/>
    <s v="MWF"/>
    <s v="M"/>
    <m/>
    <s v="W"/>
    <m/>
    <s v="F"/>
    <m/>
    <m/>
    <d v="1899-12-30T01:10:00"/>
    <d v="1899-12-30T03:32:44"/>
    <s v="9:35"/>
    <x v="12"/>
    <s v="10:45"/>
    <n v="1045"/>
    <x v="4"/>
    <s v="Douglas Folsom"/>
    <s v="K00401272"/>
    <s v="NP"/>
    <x v="0"/>
    <x v="144"/>
    <x v="46"/>
    <s v="PS"/>
    <s v="PS130"/>
    <x v="1"/>
    <n v="20"/>
    <n v="11"/>
    <d v="1900-01-26T03:51:26"/>
    <s v="CW"/>
    <s v="Hybrid"/>
    <s v="Open"/>
  </r>
  <r>
    <n v="202430"/>
    <n v="30350"/>
    <s v="CHEM 155"/>
    <x v="53"/>
    <s v="General Chemistry I"/>
    <n v="5"/>
    <d v="2023-08-28T00:00:00"/>
    <d v="2023-12-16T00:00:00"/>
    <x v="0"/>
    <x v="0"/>
    <s v="T"/>
    <m/>
    <s v="T"/>
    <m/>
    <m/>
    <m/>
    <m/>
    <m/>
    <d v="1899-12-30T01:05:00"/>
    <d v="1899-12-30T01:05:51"/>
    <s v="13:00"/>
    <x v="22"/>
    <s v="14:05"/>
    <n v="1405"/>
    <x v="0"/>
    <s v="Eric Bullock"/>
    <s v="K00344944"/>
    <s v="NP"/>
    <x v="0"/>
    <x v="145"/>
    <x v="46"/>
    <s v="PS"/>
    <s v="PS208"/>
    <x v="3"/>
    <n v="24"/>
    <n v="22"/>
    <d v="1900-01-15T19:31:50"/>
    <s v="C"/>
    <s v="Day"/>
    <s v="Open"/>
  </r>
  <r>
    <n v="202430"/>
    <n v="30350"/>
    <s v="CHEM 155"/>
    <x v="53"/>
    <s v="General Chemistry I"/>
    <n v="5"/>
    <d v="2023-08-28T00:00:00"/>
    <d v="2023-12-16T00:00:00"/>
    <x v="0"/>
    <x v="0"/>
    <s v="T"/>
    <m/>
    <s v="T"/>
    <m/>
    <m/>
    <m/>
    <m/>
    <m/>
    <d v="1899-12-30T03:00:00"/>
    <d v="1899-12-30T03:02:20"/>
    <s v="14:10"/>
    <x v="70"/>
    <s v="17:10"/>
    <n v="1710"/>
    <x v="0"/>
    <s v="Eric Bullock"/>
    <s v="K00344944"/>
    <s v="AD"/>
    <x v="0"/>
    <x v="145"/>
    <x v="46"/>
    <s v="PS"/>
    <s v="PS208"/>
    <x v="3"/>
    <n v="24"/>
    <n v="22"/>
    <d v="1900-02-14T13:28:10"/>
    <s v="C"/>
    <s v="Day"/>
    <s v="Open"/>
  </r>
  <r>
    <n v="202430"/>
    <n v="30352"/>
    <s v="CHEM 155"/>
    <x v="53"/>
    <s v="General Chemistry I"/>
    <n v="5"/>
    <d v="2023-08-28T00:00:00"/>
    <d v="2023-12-16T00:00:00"/>
    <x v="0"/>
    <x v="0"/>
    <s v="W"/>
    <m/>
    <m/>
    <s v="W"/>
    <m/>
    <m/>
    <m/>
    <m/>
    <d v="1899-12-30T01:05:00"/>
    <d v="1899-12-30T01:05:51"/>
    <s v="8:00"/>
    <x v="3"/>
    <s v="9:05"/>
    <n v="905"/>
    <x v="0"/>
    <s v="Eric Bullock"/>
    <s v="K00344944"/>
    <s v="NP"/>
    <x v="0"/>
    <x v="145"/>
    <x v="46"/>
    <s v="PS"/>
    <s v="PS208"/>
    <x v="3"/>
    <n v="24"/>
    <n v="24"/>
    <d v="1900-01-17T08:12:55"/>
    <s v="C"/>
    <s v="Day"/>
    <s v="Closed"/>
  </r>
  <r>
    <n v="202430"/>
    <n v="30352"/>
    <s v="CHEM 155"/>
    <x v="53"/>
    <s v="General Chemistry I"/>
    <n v="5"/>
    <d v="2023-08-28T00:00:00"/>
    <d v="2023-12-16T00:00:00"/>
    <x v="0"/>
    <x v="0"/>
    <s v="W"/>
    <m/>
    <m/>
    <s v="W"/>
    <m/>
    <m/>
    <m/>
    <m/>
    <d v="1899-12-30T02:50:00"/>
    <d v="1899-12-30T02:52:12"/>
    <s v="9:10"/>
    <x v="95"/>
    <s v="12:00"/>
    <n v="1200"/>
    <x v="0"/>
    <s v="Eric Bullock"/>
    <s v="K00344944"/>
    <s v="FS"/>
    <x v="0"/>
    <x v="145"/>
    <x v="46"/>
    <s v="PS"/>
    <s v="PS208"/>
    <x v="3"/>
    <n v="24"/>
    <n v="24"/>
    <d v="1900-02-15T23:19:56"/>
    <s v="C"/>
    <s v="Day"/>
    <s v="Closed"/>
  </r>
  <r>
    <n v="202430"/>
    <n v="30353"/>
    <s v="CHEM 155"/>
    <x v="53"/>
    <s v="General Chemistry I"/>
    <n v="5"/>
    <d v="2023-08-28T00:00:00"/>
    <d v="2023-12-16T00:00:00"/>
    <x v="0"/>
    <x v="0"/>
    <s v="R"/>
    <m/>
    <m/>
    <m/>
    <s v="R"/>
    <m/>
    <m/>
    <m/>
    <d v="1899-12-30T01:05:00"/>
    <d v="1899-12-30T01:05:51"/>
    <s v="8:00"/>
    <x v="3"/>
    <s v="9:05"/>
    <n v="905"/>
    <x v="0"/>
    <s v="Eric Bullock"/>
    <s v="K00344944"/>
    <s v="NP"/>
    <x v="0"/>
    <x v="145"/>
    <x v="46"/>
    <s v="PS"/>
    <s v="PS208"/>
    <x v="3"/>
    <n v="24"/>
    <n v="20"/>
    <d v="1900-01-14T06:50:46"/>
    <s v="C"/>
    <s v="Day"/>
    <s v="Open"/>
  </r>
  <r>
    <n v="202430"/>
    <n v="30353"/>
    <s v="CHEM 155"/>
    <x v="53"/>
    <s v="General Chemistry I"/>
    <n v="5"/>
    <d v="2023-08-28T00:00:00"/>
    <d v="2023-12-16T00:00:00"/>
    <x v="0"/>
    <x v="0"/>
    <s v="R"/>
    <m/>
    <m/>
    <m/>
    <s v="R"/>
    <m/>
    <m/>
    <m/>
    <d v="1899-12-30T02:50:00"/>
    <d v="1899-12-30T02:52:12"/>
    <s v="9:10"/>
    <x v="95"/>
    <s v="12:00"/>
    <n v="1200"/>
    <x v="0"/>
    <s v="Eric Bullock"/>
    <s v="K00344944"/>
    <s v="FS"/>
    <x v="0"/>
    <x v="145"/>
    <x v="46"/>
    <s v="PS"/>
    <s v="PS208"/>
    <x v="3"/>
    <n v="24"/>
    <n v="20"/>
    <d v="1900-02-07T23:26:36"/>
    <s v="C"/>
    <s v="Day"/>
    <s v="Open"/>
  </r>
  <r>
    <n v="202430"/>
    <n v="30354"/>
    <s v="CHEM 155"/>
    <x v="53"/>
    <s v="General Chemistry I"/>
    <n v="5"/>
    <d v="2023-08-28T00:00:00"/>
    <d v="2023-12-16T00:00:00"/>
    <x v="0"/>
    <x v="0"/>
    <s v="R"/>
    <m/>
    <m/>
    <m/>
    <s v="R"/>
    <m/>
    <m/>
    <m/>
    <d v="1899-12-30T01:05:00"/>
    <d v="1899-12-30T01:05:51"/>
    <s v="13:00"/>
    <x v="22"/>
    <s v="14:05"/>
    <n v="1405"/>
    <x v="0"/>
    <s v="Eric Bullock"/>
    <s v="K00344944"/>
    <s v="NP"/>
    <x v="0"/>
    <x v="145"/>
    <x v="46"/>
    <s v="PS"/>
    <s v="PS208"/>
    <x v="3"/>
    <n v="24"/>
    <n v="22"/>
    <d v="1900-01-15T19:31:50"/>
    <s v="C"/>
    <s v="Day"/>
    <s v="Open"/>
  </r>
  <r>
    <n v="202430"/>
    <n v="30354"/>
    <s v="CHEM 155"/>
    <x v="53"/>
    <s v="General Chemistry I"/>
    <n v="5"/>
    <d v="2023-08-28T00:00:00"/>
    <d v="2023-12-16T00:00:00"/>
    <x v="0"/>
    <x v="0"/>
    <s v="R"/>
    <m/>
    <m/>
    <m/>
    <s v="R"/>
    <m/>
    <m/>
    <m/>
    <d v="1899-12-30T02:50:00"/>
    <d v="1899-12-30T02:52:12"/>
    <s v="14:10"/>
    <x v="70"/>
    <s v="17:00"/>
    <n v="1700"/>
    <x v="0"/>
    <s v="Eric Bullock"/>
    <s v="K00344944"/>
    <s v="AD"/>
    <x v="0"/>
    <x v="145"/>
    <x v="46"/>
    <s v="PS"/>
    <s v="PS208"/>
    <x v="3"/>
    <n v="24"/>
    <n v="22"/>
    <d v="1900-02-11T23:23:16"/>
    <s v="C"/>
    <s v="Day"/>
    <s v="Open"/>
  </r>
  <r>
    <n v="202430"/>
    <n v="34916"/>
    <s v="CHEM 155"/>
    <x v="53"/>
    <s v="General Chemistry I"/>
    <n v="5"/>
    <d v="2023-08-28T00:00:00"/>
    <d v="2023-12-16T00:00:00"/>
    <x v="0"/>
    <x v="0"/>
    <s v="R"/>
    <m/>
    <m/>
    <m/>
    <s v="R"/>
    <m/>
    <m/>
    <m/>
    <d v="1899-12-30T02:50:00"/>
    <d v="1899-12-30T02:52:12"/>
    <s v="19:00"/>
    <x v="40"/>
    <s v="21:50"/>
    <n v="2150"/>
    <x v="0"/>
    <s v="Alexander Horwitz"/>
    <s v="K00100634"/>
    <s v="AD"/>
    <x v="0"/>
    <x v="145"/>
    <x v="46"/>
    <s v="PS"/>
    <s v="PS208"/>
    <x v="3"/>
    <n v="24"/>
    <n v="23"/>
    <d v="1900-02-13T23:21:36"/>
    <s v="C"/>
    <s v="Evening"/>
    <s v="Open"/>
  </r>
  <r>
    <n v="202430"/>
    <n v="40513"/>
    <s v="CHEM 155"/>
    <x v="53"/>
    <s v="General Chemistry I"/>
    <n v="5"/>
    <d v="2023-08-28T00:00:00"/>
    <d v="2023-12-16T00:00:00"/>
    <x v="0"/>
    <x v="0"/>
    <s v="F"/>
    <m/>
    <m/>
    <m/>
    <m/>
    <s v="F"/>
    <m/>
    <m/>
    <d v="1899-12-30T01:05:00"/>
    <d v="1899-12-30T01:05:51"/>
    <s v="8:00"/>
    <x v="3"/>
    <s v="9:05"/>
    <n v="905"/>
    <x v="0"/>
    <s v="Eric Bullock"/>
    <s v="K00344944"/>
    <s v="NP"/>
    <x v="0"/>
    <x v="145"/>
    <x v="46"/>
    <s v="PS"/>
    <s v="PS208"/>
    <x v="3"/>
    <n v="24"/>
    <n v="15"/>
    <d v="1900-01-10T11:08:04"/>
    <s v="C"/>
    <s v="Day"/>
    <s v="Open"/>
  </r>
  <r>
    <n v="202430"/>
    <n v="40513"/>
    <s v="CHEM 155"/>
    <x v="53"/>
    <s v="General Chemistry I"/>
    <n v="5"/>
    <d v="2023-08-28T00:00:00"/>
    <d v="2023-12-16T00:00:00"/>
    <x v="0"/>
    <x v="0"/>
    <s v="F"/>
    <m/>
    <m/>
    <m/>
    <m/>
    <s v="F"/>
    <m/>
    <m/>
    <d v="1899-12-30T02:50:00"/>
    <d v="1899-12-30T02:52:12"/>
    <s v="9:10"/>
    <x v="95"/>
    <s v="12:00"/>
    <n v="1200"/>
    <x v="0"/>
    <s v="Eric Bullock"/>
    <s v="K00344944"/>
    <s v="FS"/>
    <x v="0"/>
    <x v="145"/>
    <x v="46"/>
    <s v="PS"/>
    <s v="PS208"/>
    <x v="3"/>
    <n v="24"/>
    <n v="15"/>
    <d v="1900-01-28T23:34:57"/>
    <s v="C"/>
    <s v="Day"/>
    <s v="Open"/>
  </r>
  <r>
    <n v="202430"/>
    <n v="43616"/>
    <s v="CHEM 155"/>
    <x v="53"/>
    <s v="General Chemistry I"/>
    <n v="5"/>
    <d v="2023-08-28T00:00:00"/>
    <d v="2023-12-16T00:00:00"/>
    <x v="0"/>
    <x v="0"/>
    <s v="T"/>
    <m/>
    <s v="T"/>
    <m/>
    <m/>
    <m/>
    <m/>
    <m/>
    <d v="1899-12-30T01:05:00"/>
    <d v="1899-12-30T01:05:51"/>
    <s v="8:00"/>
    <x v="3"/>
    <s v="9:05"/>
    <n v="905"/>
    <x v="0"/>
    <s v="Eric Bullock"/>
    <s v="K00344944"/>
    <s v="NP"/>
    <x v="0"/>
    <x v="145"/>
    <x v="46"/>
    <s v="PS"/>
    <s v="PS208"/>
    <x v="3"/>
    <n v="24"/>
    <n v="23"/>
    <d v="1900-01-16T13:52:22"/>
    <s v="C"/>
    <s v="Day"/>
    <s v="Open"/>
  </r>
  <r>
    <n v="202430"/>
    <n v="43616"/>
    <s v="CHEM 155"/>
    <x v="53"/>
    <s v="General Chemistry I"/>
    <n v="5"/>
    <d v="2023-08-28T00:00:00"/>
    <d v="2023-12-16T00:00:00"/>
    <x v="0"/>
    <x v="0"/>
    <s v="T"/>
    <m/>
    <s v="T"/>
    <m/>
    <m/>
    <m/>
    <m/>
    <m/>
    <d v="1899-12-30T02:50:00"/>
    <d v="1899-12-30T02:52:12"/>
    <s v="9:10"/>
    <x v="95"/>
    <s v="12:00"/>
    <n v="1200"/>
    <x v="0"/>
    <s v="Eric Bullock"/>
    <s v="K00344944"/>
    <s v="AD"/>
    <x v="0"/>
    <x v="145"/>
    <x v="46"/>
    <s v="PS"/>
    <s v="PS208"/>
    <x v="3"/>
    <n v="24"/>
    <n v="23"/>
    <d v="1900-02-13T23:21:36"/>
    <s v="C"/>
    <s v="Day"/>
    <s v="Open"/>
  </r>
  <r>
    <n v="202430"/>
    <n v="30360"/>
    <s v="CHEM 156"/>
    <x v="53"/>
    <s v="General Chemistry II"/>
    <n v="5"/>
    <d v="2023-08-28T00:00:00"/>
    <d v="2023-12-16T00:00:00"/>
    <x v="0"/>
    <x v="0"/>
    <s v="M"/>
    <s v="M"/>
    <m/>
    <m/>
    <m/>
    <m/>
    <m/>
    <m/>
    <d v="1899-12-30T01:05:00"/>
    <d v="1899-12-30T01:05:51"/>
    <s v="13:00"/>
    <x v="22"/>
    <s v="14:05"/>
    <n v="1405"/>
    <x v="0"/>
    <s v="Christopher Bernt"/>
    <s v="K00773410"/>
    <s v="NP"/>
    <x v="0"/>
    <x v="146"/>
    <x v="46"/>
    <s v="PS"/>
    <s v="PS209"/>
    <x v="3"/>
    <n v="24"/>
    <n v="21"/>
    <d v="1900-01-15T01:11:18"/>
    <s v="C"/>
    <s v="Day"/>
    <s v="Open"/>
  </r>
  <r>
    <n v="202430"/>
    <n v="30362"/>
    <s v="CHEM 156"/>
    <x v="53"/>
    <s v="General Chemistry II"/>
    <n v="5"/>
    <d v="2023-08-28T00:00:00"/>
    <d v="2023-12-16T00:00:00"/>
    <x v="0"/>
    <x v="0"/>
    <s v="T"/>
    <m/>
    <s v="T"/>
    <m/>
    <m/>
    <m/>
    <m/>
    <m/>
    <d v="1899-12-30T01:05:00"/>
    <d v="1899-12-30T01:05:51"/>
    <s v="13:00"/>
    <x v="22"/>
    <s v="14:05"/>
    <n v="1405"/>
    <x v="0"/>
    <s v="Christopher Bernt"/>
    <s v="K00773410"/>
    <s v="NP"/>
    <x v="0"/>
    <x v="146"/>
    <x v="46"/>
    <s v="PS"/>
    <s v="PS209"/>
    <x v="3"/>
    <n v="24"/>
    <n v="23"/>
    <d v="1900-01-16T13:52:22"/>
    <s v="C"/>
    <s v="Day"/>
    <s v="Open"/>
  </r>
  <r>
    <n v="202430"/>
    <n v="36106"/>
    <s v="CHEM 101"/>
    <x v="53"/>
    <s v="Introductory Chemistry"/>
    <n v="4"/>
    <d v="2023-08-28T00:00:00"/>
    <d v="2023-12-16T00:00:00"/>
    <x v="0"/>
    <x v="0"/>
    <s v="T"/>
    <m/>
    <s v="T"/>
    <m/>
    <m/>
    <m/>
    <m/>
    <m/>
    <d v="1899-12-30T03:00:00"/>
    <d v="1899-12-30T03:02:20"/>
    <s v="14:15"/>
    <x v="36"/>
    <s v="17:15"/>
    <n v="1715"/>
    <x v="0"/>
    <s v="Juan Carrera Espinoza"/>
    <s v="K00436776"/>
    <s v="FS"/>
    <x v="0"/>
    <x v="146"/>
    <x v="46"/>
    <s v="PS"/>
    <s v="PS209"/>
    <x v="3"/>
    <n v="22"/>
    <n v="22"/>
    <d v="1900-02-14T13:28:10"/>
    <s v="C"/>
    <s v="Day"/>
    <s v="Closed"/>
  </r>
  <r>
    <n v="202430"/>
    <n v="36107"/>
    <s v="CHEM 101"/>
    <x v="53"/>
    <s v="Introductory Chemistry"/>
    <n v="4"/>
    <d v="2023-08-28T00:00:00"/>
    <d v="2023-12-16T00:00:00"/>
    <x v="0"/>
    <x v="0"/>
    <s v="R"/>
    <m/>
    <m/>
    <m/>
    <s v="R"/>
    <m/>
    <m/>
    <m/>
    <d v="1899-12-30T03:00:00"/>
    <d v="1899-12-30T03:02:20"/>
    <s v="9:30"/>
    <x v="18"/>
    <s v="12:30"/>
    <n v="1230"/>
    <x v="0"/>
    <s v="Raeanne Napoleon"/>
    <s v="K00482032"/>
    <s v="FS"/>
    <x v="0"/>
    <x v="146"/>
    <x v="46"/>
    <s v="PS"/>
    <s v="PS209"/>
    <x v="3"/>
    <n v="24"/>
    <n v="22"/>
    <d v="1900-02-14T13:28:10"/>
    <s v="C"/>
    <s v="Day"/>
    <s v="Open"/>
  </r>
  <r>
    <n v="202430"/>
    <n v="36109"/>
    <s v="CHEM 101"/>
    <x v="53"/>
    <s v="Introductory Chemistry"/>
    <n v="4"/>
    <d v="2023-08-28T00:00:00"/>
    <d v="2023-12-16T00:00:00"/>
    <x v="0"/>
    <x v="0"/>
    <s v="T"/>
    <m/>
    <s v="T"/>
    <m/>
    <m/>
    <m/>
    <m/>
    <m/>
    <d v="1899-12-30T03:00:00"/>
    <d v="1899-12-30T03:02:20"/>
    <s v="9:30"/>
    <x v="18"/>
    <s v="12:30"/>
    <n v="1230"/>
    <x v="0"/>
    <s v="Raeanne Napoleon"/>
    <s v="K00482032"/>
    <s v="FS"/>
    <x v="0"/>
    <x v="146"/>
    <x v="46"/>
    <s v="PS"/>
    <s v="PS209"/>
    <x v="3"/>
    <n v="24"/>
    <n v="23"/>
    <d v="1900-02-16T16:15:48"/>
    <s v="C"/>
    <s v="Day"/>
    <s v="Open"/>
  </r>
  <r>
    <n v="202430"/>
    <n v="36111"/>
    <s v="CHEM 101"/>
    <x v="53"/>
    <s v="Introductory Chemistry"/>
    <n v="4"/>
    <d v="2023-08-28T00:00:00"/>
    <d v="2023-12-16T00:00:00"/>
    <x v="0"/>
    <x v="0"/>
    <s v="W"/>
    <m/>
    <m/>
    <s v="W"/>
    <m/>
    <m/>
    <m/>
    <m/>
    <d v="1899-12-30T03:00:00"/>
    <d v="1899-12-30T03:02:20"/>
    <s v="14:15"/>
    <x v="36"/>
    <s v="17:15"/>
    <n v="1715"/>
    <x v="0"/>
    <s v="Juan Carrera Espinoza"/>
    <s v="K00436776"/>
    <s v="FS"/>
    <x v="0"/>
    <x v="146"/>
    <x v="46"/>
    <s v="PS"/>
    <s v="PS209"/>
    <x v="3"/>
    <n v="22"/>
    <n v="21"/>
    <d v="1900-02-12T10:40:31"/>
    <s v="C"/>
    <s v="Day"/>
    <s v="Open"/>
  </r>
  <r>
    <n v="202430"/>
    <n v="36743"/>
    <s v="CHEM 101"/>
    <x v="53"/>
    <s v="Introductory Chemistry"/>
    <n v="4"/>
    <d v="2023-08-28T00:00:00"/>
    <d v="2023-12-16T00:00:00"/>
    <x v="0"/>
    <x v="0"/>
    <s v="R"/>
    <m/>
    <m/>
    <m/>
    <s v="R"/>
    <m/>
    <m/>
    <m/>
    <d v="1899-12-30T03:00:00"/>
    <d v="1899-12-30T03:02:20"/>
    <s v="14:15"/>
    <x v="36"/>
    <s v="17:15"/>
    <n v="1715"/>
    <x v="0"/>
    <s v="Juan Carrera Espinoza"/>
    <s v="K00436776"/>
    <s v="FS"/>
    <x v="0"/>
    <x v="146"/>
    <x v="46"/>
    <s v="PS"/>
    <s v="PS209"/>
    <x v="3"/>
    <n v="22"/>
    <n v="23"/>
    <d v="1900-02-16T16:15:48"/>
    <s v="C"/>
    <s v="Day"/>
    <s v="Closed"/>
  </r>
  <r>
    <n v="202430"/>
    <n v="36744"/>
    <s v="CHEM 101"/>
    <x v="53"/>
    <s v="Introductory Chemistry"/>
    <n v="4"/>
    <d v="2023-08-28T00:00:00"/>
    <d v="2023-12-16T00:00:00"/>
    <x v="0"/>
    <x v="0"/>
    <s v="F"/>
    <m/>
    <m/>
    <m/>
    <m/>
    <s v="F"/>
    <m/>
    <m/>
    <d v="1899-12-30T03:00:00"/>
    <d v="1899-12-30T03:02:20"/>
    <s v="9:30"/>
    <x v="18"/>
    <s v="12:30"/>
    <n v="1230"/>
    <x v="7"/>
    <s v="Raeanne Napoleon"/>
    <s v="K00482032"/>
    <s v="FS"/>
    <x v="0"/>
    <x v="146"/>
    <x v="46"/>
    <s v="PS"/>
    <s v="PS209"/>
    <x v="3"/>
    <n v="24"/>
    <n v="19"/>
    <d v="1900-02-08T05:05:14"/>
    <s v="OL"/>
    <s v="Synchronous Online"/>
    <s v="Open"/>
  </r>
  <r>
    <n v="202430"/>
    <n v="44021"/>
    <s v="CHEM 101"/>
    <x v="53"/>
    <s v="Introductory Chemistry"/>
    <n v="4"/>
    <d v="2023-08-28T00:00:00"/>
    <d v="2023-12-16T00:00:00"/>
    <x v="0"/>
    <x v="0"/>
    <s v="M"/>
    <s v="M"/>
    <m/>
    <m/>
    <m/>
    <m/>
    <m/>
    <m/>
    <d v="1899-12-30T03:00:00"/>
    <d v="1899-12-30T03:02:20"/>
    <s v="9:30"/>
    <x v="18"/>
    <s v="12:30"/>
    <n v="1230"/>
    <x v="0"/>
    <s v="Raeanne Napoleon"/>
    <s v="K00482032"/>
    <s v="FS"/>
    <x v="0"/>
    <x v="146"/>
    <x v="46"/>
    <s v="PS"/>
    <s v="PS209"/>
    <x v="3"/>
    <n v="24"/>
    <n v="24"/>
    <d v="1900-02-18T19:03:27"/>
    <s v="C"/>
    <s v="Day"/>
    <s v="Closed"/>
  </r>
  <r>
    <n v="202430"/>
    <n v="30360"/>
    <s v="CHEM 156"/>
    <x v="53"/>
    <s v="General Chemistry II"/>
    <n v="5"/>
    <d v="2023-08-28T00:00:00"/>
    <d v="2023-12-16T00:00:00"/>
    <x v="0"/>
    <x v="0"/>
    <s v="M"/>
    <s v="M"/>
    <m/>
    <m/>
    <m/>
    <m/>
    <m/>
    <m/>
    <d v="1899-12-30T02:50:00"/>
    <d v="1899-12-30T02:52:12"/>
    <s v="14:10"/>
    <x v="70"/>
    <s v="17:00"/>
    <n v="1700"/>
    <x v="0"/>
    <s v="Christopher Bernt"/>
    <s v="K00773410"/>
    <s v="FS"/>
    <x v="0"/>
    <x v="147"/>
    <x v="46"/>
    <s v="PS"/>
    <s v="PS214"/>
    <x v="3"/>
    <n v="24"/>
    <n v="21"/>
    <d v="1900-02-09T23:24:56"/>
    <s v="C"/>
    <s v="Day"/>
    <s v="Open"/>
  </r>
  <r>
    <n v="202430"/>
    <n v="30362"/>
    <s v="CHEM 156"/>
    <x v="53"/>
    <s v="General Chemistry II"/>
    <n v="5"/>
    <d v="2023-08-28T00:00:00"/>
    <d v="2023-12-16T00:00:00"/>
    <x v="0"/>
    <x v="0"/>
    <s v="T"/>
    <m/>
    <s v="T"/>
    <m/>
    <m/>
    <m/>
    <m/>
    <m/>
    <d v="1899-12-30T02:50:00"/>
    <d v="1899-12-30T02:52:12"/>
    <s v="14:10"/>
    <x v="70"/>
    <s v="17:00"/>
    <n v="1700"/>
    <x v="0"/>
    <s v="Christopher Bernt"/>
    <s v="K00773410"/>
    <s v="FS"/>
    <x v="0"/>
    <x v="147"/>
    <x v="46"/>
    <s v="PS"/>
    <s v="PS214"/>
    <x v="3"/>
    <n v="24"/>
    <n v="23"/>
    <d v="1900-02-13T23:21:36"/>
    <s v="C"/>
    <s v="Day"/>
    <s v="Open"/>
  </r>
  <r>
    <n v="202430"/>
    <n v="33128"/>
    <s v="CHEM 155"/>
    <x v="53"/>
    <s v="General Chemistry I"/>
    <n v="5"/>
    <d v="2023-08-28T00:00:00"/>
    <d v="2023-12-16T00:00:00"/>
    <x v="0"/>
    <x v="0"/>
    <s v="R"/>
    <m/>
    <m/>
    <m/>
    <s v="R"/>
    <m/>
    <m/>
    <m/>
    <d v="1899-12-30T02:50:00"/>
    <d v="1899-12-30T02:52:12"/>
    <s v="19:00"/>
    <x v="40"/>
    <s v="21:50"/>
    <n v="2150"/>
    <x v="0"/>
    <s v="Alexander Horwitz"/>
    <s v="K00100634"/>
    <s v="AD"/>
    <x v="0"/>
    <x v="147"/>
    <x v="46"/>
    <s v="PS"/>
    <s v="PS214"/>
    <x v="3"/>
    <n v="24"/>
    <n v="21"/>
    <d v="1900-02-09T23:24:56"/>
    <s v="C"/>
    <s v="Evening"/>
    <s v="Open"/>
  </r>
  <r>
    <n v="202430"/>
    <n v="37332"/>
    <s v="CHEM 155"/>
    <x v="53"/>
    <s v="General Chemistry I"/>
    <n v="5"/>
    <d v="2023-08-28T00:00:00"/>
    <d v="2023-12-16T00:00:00"/>
    <x v="0"/>
    <x v="0"/>
    <s v="R"/>
    <m/>
    <m/>
    <m/>
    <s v="R"/>
    <m/>
    <m/>
    <m/>
    <d v="1899-12-30T02:50:00"/>
    <d v="1899-12-30T02:52:12"/>
    <s v="15:00"/>
    <x v="5"/>
    <s v="17:50"/>
    <n v="1750"/>
    <x v="0"/>
    <s v="Alexander Horwitz"/>
    <s v="K00100634"/>
    <s v="FS"/>
    <x v="0"/>
    <x v="147"/>
    <x v="46"/>
    <s v="PS"/>
    <s v="PS214"/>
    <x v="3"/>
    <n v="24"/>
    <n v="22"/>
    <d v="1900-02-11T23:23:16"/>
    <s v="C"/>
    <s v="Evening"/>
    <s v="Open"/>
  </r>
  <r>
    <n v="202430"/>
    <n v="39841"/>
    <s v="CHEM 104"/>
    <x v="53"/>
    <s v="Fund-Gen Organic &amp; Biol Chem"/>
    <n v="4"/>
    <d v="2023-08-28T00:00:00"/>
    <d v="2023-12-16T00:00:00"/>
    <x v="0"/>
    <x v="0"/>
    <s v="W"/>
    <m/>
    <m/>
    <s v="W"/>
    <m/>
    <m/>
    <m/>
    <m/>
    <d v="1899-12-30T03:00:00"/>
    <d v="1899-12-30T03:02:20"/>
    <s v="19:00"/>
    <x v="40"/>
    <s v="22:00"/>
    <n v="2200"/>
    <x v="0"/>
    <s v="Mojgan Roushan"/>
    <s v="K00636203"/>
    <s v="AD"/>
    <x v="0"/>
    <x v="147"/>
    <x v="46"/>
    <s v="PS"/>
    <s v="PS214"/>
    <x v="3"/>
    <n v="24"/>
    <n v="21"/>
    <d v="1900-02-12T10:40:31"/>
    <s v="C"/>
    <s v="Evening"/>
    <s v="Open"/>
  </r>
  <r>
    <n v="202430"/>
    <n v="40876"/>
    <s v="CHEM 104"/>
    <x v="53"/>
    <s v="Fund-Gen Organic &amp; Biol Chem"/>
    <n v="4"/>
    <d v="2023-08-28T00:00:00"/>
    <d v="2023-12-16T00:00:00"/>
    <x v="0"/>
    <x v="0"/>
    <s v="R"/>
    <m/>
    <m/>
    <m/>
    <s v="R"/>
    <m/>
    <m/>
    <m/>
    <d v="1899-12-30T03:00:00"/>
    <d v="1899-12-30T03:02:20"/>
    <s v="8:00"/>
    <x v="3"/>
    <s v="11:00"/>
    <n v="1100"/>
    <x v="0"/>
    <s v="Mojgan Roushan"/>
    <s v="K00636203"/>
    <s v="AD"/>
    <x v="0"/>
    <x v="147"/>
    <x v="46"/>
    <s v="PS"/>
    <s v="PS214"/>
    <x v="3"/>
    <n v="24"/>
    <n v="24"/>
    <d v="1900-02-18T19:03:27"/>
    <s v="C"/>
    <s v="Evening"/>
    <s v="Closed"/>
  </r>
  <r>
    <n v="202430"/>
    <n v="44028"/>
    <s v="CHEM 104"/>
    <x v="53"/>
    <s v="Fund-Gen Organic &amp; Biol Chem"/>
    <n v="4"/>
    <d v="2023-08-28T00:00:00"/>
    <d v="2023-12-16T00:00:00"/>
    <x v="0"/>
    <x v="0"/>
    <s v="R"/>
    <m/>
    <m/>
    <m/>
    <s v="R"/>
    <m/>
    <m/>
    <m/>
    <d v="1899-12-30T03:00:00"/>
    <d v="1899-12-30T03:02:20"/>
    <s v="11:15"/>
    <x v="55"/>
    <s v="14:15"/>
    <n v="1415"/>
    <x v="0"/>
    <s v="Katie Hughes"/>
    <s v="K01472223"/>
    <s v="AD"/>
    <x v="0"/>
    <x v="147"/>
    <x v="46"/>
    <s v="PS"/>
    <s v="PS214"/>
    <x v="3"/>
    <n v="24"/>
    <n v="24"/>
    <d v="1900-02-18T19:03:27"/>
    <s v="C"/>
    <s v="Day"/>
    <s v="Closed"/>
  </r>
  <r>
    <n v="202430"/>
    <n v="30365"/>
    <s v="CHEM 221"/>
    <x v="53"/>
    <s v="Organic Chemistry  Lab I"/>
    <n v="2.2999999999999998"/>
    <d v="2023-08-28T00:00:00"/>
    <d v="2023-12-16T00:00:00"/>
    <x v="0"/>
    <x v="0"/>
    <s v="T"/>
    <m/>
    <s v="T"/>
    <m/>
    <m/>
    <m/>
    <m/>
    <m/>
    <d v="1899-12-30T03:50:00"/>
    <d v="1899-12-30T03:52:59"/>
    <s v="8:00"/>
    <x v="3"/>
    <s v="11:50"/>
    <n v="1150"/>
    <x v="1"/>
    <s v="Jess Estrada"/>
    <s v="K00874344"/>
    <s v="FS"/>
    <x v="0"/>
    <x v="148"/>
    <x v="46"/>
    <s v="PS"/>
    <s v="PS219"/>
    <x v="3"/>
    <n v="16"/>
    <n v="15"/>
    <d v="1900-02-08T13:33:10"/>
    <s v="C"/>
    <s v="Day"/>
    <s v="Open"/>
  </r>
  <r>
    <n v="202430"/>
    <n v="30366"/>
    <s v="CHEM 221"/>
    <x v="53"/>
    <s v="Organic Chemistry  Lab I"/>
    <n v="2.2999999999999998"/>
    <d v="2023-08-28T00:00:00"/>
    <d v="2023-12-16T00:00:00"/>
    <x v="0"/>
    <x v="0"/>
    <s v="W"/>
    <m/>
    <m/>
    <s v="W"/>
    <m/>
    <m/>
    <m/>
    <m/>
    <d v="1899-12-30T04:00:00"/>
    <d v="1899-12-30T04:03:07"/>
    <s v="15:50"/>
    <x v="96"/>
    <s v="19:50"/>
    <n v="1950"/>
    <x v="1"/>
    <s v="Jess Estrada"/>
    <s v="K00874344"/>
    <s v="AD"/>
    <x v="0"/>
    <x v="148"/>
    <x v="46"/>
    <s v="PS"/>
    <s v="PS219"/>
    <x v="3"/>
    <n v="16"/>
    <n v="15"/>
    <d v="1900-02-10T07:52:53"/>
    <s v="C"/>
    <s v="Day"/>
    <s v="Open"/>
  </r>
  <r>
    <n v="202430"/>
    <n v="30367"/>
    <s v="CHEM 221"/>
    <x v="53"/>
    <s v="Organic Chemistry  Lab I"/>
    <n v="2.2999999999999998"/>
    <d v="2023-08-28T00:00:00"/>
    <d v="2023-12-16T00:00:00"/>
    <x v="0"/>
    <x v="0"/>
    <s v="T"/>
    <m/>
    <s v="T"/>
    <m/>
    <m/>
    <m/>
    <m/>
    <m/>
    <d v="1899-12-30T03:50:00"/>
    <d v="1899-12-30T03:52:59"/>
    <s v="14:10"/>
    <x v="70"/>
    <s v="18:00"/>
    <n v="1800"/>
    <x v="1"/>
    <s v="Jess Estrada"/>
    <s v="K00874344"/>
    <s v="FS"/>
    <x v="0"/>
    <x v="148"/>
    <x v="46"/>
    <s v="PS"/>
    <s v="PS219"/>
    <x v="3"/>
    <n v="16"/>
    <n v="16"/>
    <d v="1900-02-11T06:27:23"/>
    <s v="C"/>
    <s v="Day"/>
    <s v="Closed"/>
  </r>
  <r>
    <n v="202430"/>
    <n v="43617"/>
    <s v="CHEM 221"/>
    <x v="53"/>
    <s v="Organic Chemistry  Lab I"/>
    <n v="2.2999999999999998"/>
    <d v="2023-08-28T00:00:00"/>
    <d v="2023-12-16T00:00:00"/>
    <x v="0"/>
    <x v="0"/>
    <s v="R"/>
    <m/>
    <m/>
    <m/>
    <s v="R"/>
    <m/>
    <m/>
    <m/>
    <d v="1899-12-30T03:50:00"/>
    <d v="1899-12-30T03:52:59"/>
    <s v="14:10"/>
    <x v="70"/>
    <s v="18:00"/>
    <n v="1800"/>
    <x v="1"/>
    <s v="Jess Estrada"/>
    <s v="K00874344"/>
    <s v="AD"/>
    <x v="0"/>
    <x v="148"/>
    <x v="46"/>
    <s v="PS"/>
    <s v="PS219"/>
    <x v="3"/>
    <n v="16"/>
    <n v="16"/>
    <d v="1900-02-11T06:27:23"/>
    <s v="C"/>
    <s v="Day"/>
    <s v="Closed"/>
  </r>
  <r>
    <n v="202430"/>
    <n v="44808"/>
    <s v="CHEM 221"/>
    <x v="53"/>
    <s v="Organic Chemistry  Lab I"/>
    <n v="2.2999999999999998"/>
    <d v="2023-08-28T00:00:00"/>
    <d v="2023-12-16T00:00:00"/>
    <x v="0"/>
    <x v="0"/>
    <s v="R"/>
    <m/>
    <m/>
    <m/>
    <s v="R"/>
    <m/>
    <m/>
    <m/>
    <d v="1899-12-30T03:50:00"/>
    <d v="1899-12-30T03:52:59"/>
    <s v="8:00"/>
    <x v="3"/>
    <s v="11:50"/>
    <n v="1150"/>
    <x v="1"/>
    <s v="Jess Estrada"/>
    <s v="K00874344"/>
    <s v="FS"/>
    <x v="0"/>
    <x v="148"/>
    <x v="46"/>
    <s v="PS"/>
    <s v="PS219"/>
    <x v="3"/>
    <n v="16"/>
    <n v="14"/>
    <d v="1900-02-05T20:38:58"/>
    <s v="C"/>
    <s v="Day"/>
    <s v="Open"/>
  </r>
  <r>
    <n v="202430"/>
    <n v="33943"/>
    <s v="ENG 110"/>
    <x v="11"/>
    <s v="Composition and Reading"/>
    <n v="4"/>
    <d v="2023-08-21T00:00:00"/>
    <d v="2024-01-26T00:00:00"/>
    <x v="15"/>
    <x v="0"/>
    <s v="M"/>
    <s v="M"/>
    <m/>
    <m/>
    <m/>
    <m/>
    <m/>
    <m/>
    <d v="1899-12-30T01:30:00"/>
    <d v="1899-12-30T02:08:34"/>
    <s v="8:30"/>
    <x v="2"/>
    <s v="10:00"/>
    <n v="1000"/>
    <x v="0"/>
    <s v="Frank Koroshec"/>
    <s v="K00445873"/>
    <s v="NP"/>
    <x v="2"/>
    <x v="149"/>
    <x v="47"/>
    <s v="SMHS"/>
    <s v="SMHS"/>
    <x v="0"/>
    <n v="0"/>
    <n v="33"/>
    <d v="1900-03-09T10:50:12"/>
    <s v="C"/>
    <s v="Dual Enrollment"/>
    <s v="Closed"/>
  </r>
  <r>
    <n v="202430"/>
    <n v="33943"/>
    <s v="ENG 110"/>
    <x v="11"/>
    <s v="Composition and Reading"/>
    <n v="4"/>
    <d v="2023-08-21T00:00:00"/>
    <d v="2024-01-26T00:00:00"/>
    <x v="15"/>
    <x v="0"/>
    <s v="TR"/>
    <m/>
    <s v="T"/>
    <m/>
    <s v="R"/>
    <m/>
    <m/>
    <m/>
    <d v="1899-12-30T01:20:00"/>
    <d v="1899-12-30T03:48:34"/>
    <s v="9:15"/>
    <x v="34"/>
    <s v="10:35"/>
    <n v="1035"/>
    <x v="0"/>
    <s v="Frank Koroshec"/>
    <s v="K00445873"/>
    <s v="NP"/>
    <x v="2"/>
    <x v="149"/>
    <x v="47"/>
    <s v="SMHS"/>
    <s v="SMHS"/>
    <x v="0"/>
    <n v="0"/>
    <n v="33"/>
    <d v="1900-05-02T11:15:55"/>
    <s v="C"/>
    <s v="Dual Enrollment"/>
    <s v="Closed"/>
  </r>
  <r>
    <n v="202430"/>
    <n v="33943"/>
    <s v="ENG 110"/>
    <x v="11"/>
    <s v="Composition and Reading"/>
    <n v="4"/>
    <d v="2023-08-21T00:00:00"/>
    <d v="2024-01-26T00:00:00"/>
    <x v="15"/>
    <x v="0"/>
    <s v="WF"/>
    <m/>
    <m/>
    <s v="W"/>
    <m/>
    <s v="F"/>
    <m/>
    <m/>
    <d v="1899-12-30T01:20:00"/>
    <d v="1899-12-30T03:48:34"/>
    <s v="8:30"/>
    <x v="2"/>
    <s v="9:50"/>
    <n v="950"/>
    <x v="0"/>
    <s v="Frank Koroshec"/>
    <s v="K00445873"/>
    <s v="NP"/>
    <x v="2"/>
    <x v="149"/>
    <x v="47"/>
    <s v="SMHS"/>
    <s v="SMHS"/>
    <x v="0"/>
    <n v="0"/>
    <n v="33"/>
    <d v="1900-05-02T11:15:55"/>
    <s v="C"/>
    <s v="Dual Enrollment"/>
    <s v="Closed"/>
  </r>
  <r>
    <n v="202430"/>
    <n v="37106"/>
    <s v="ENG 110"/>
    <x v="11"/>
    <s v="Composition and Reading"/>
    <n v="4"/>
    <d v="2023-08-21T00:00:00"/>
    <d v="2024-01-26T00:00:00"/>
    <x v="15"/>
    <x v="0"/>
    <s v="F"/>
    <m/>
    <m/>
    <m/>
    <m/>
    <s v="F"/>
    <m/>
    <m/>
    <d v="1899-12-30T01:30:00"/>
    <d v="1899-12-30T02:08:34"/>
    <s v="12:30"/>
    <x v="28"/>
    <s v="14:00"/>
    <n v="1400"/>
    <x v="0"/>
    <s v="Frank Koroshec"/>
    <s v="K00445873"/>
    <s v="NP"/>
    <x v="2"/>
    <x v="149"/>
    <x v="47"/>
    <s v="SMHS"/>
    <s v="SMHS"/>
    <x v="0"/>
    <n v="0"/>
    <n v="22"/>
    <d v="1900-02-14T07:13:28"/>
    <s v="C"/>
    <s v="Dual Enrollment"/>
    <s v="Closed"/>
  </r>
  <r>
    <n v="202430"/>
    <n v="37106"/>
    <s v="ENG 110"/>
    <x v="11"/>
    <s v="Composition and Reading"/>
    <n v="4"/>
    <d v="2023-08-21T00:00:00"/>
    <d v="2024-01-26T00:00:00"/>
    <x v="15"/>
    <x v="0"/>
    <s v="M"/>
    <s v="M"/>
    <m/>
    <m/>
    <m/>
    <m/>
    <m/>
    <m/>
    <d v="1899-12-30T01:20:00"/>
    <d v="1899-12-30T01:54:17"/>
    <s v="12:50"/>
    <x v="31"/>
    <s v="14:10"/>
    <n v="1410"/>
    <x v="0"/>
    <s v="Frank Koroshec"/>
    <s v="K00445873"/>
    <s v="NP"/>
    <x v="2"/>
    <x v="149"/>
    <x v="47"/>
    <s v="SMHS"/>
    <s v="SMHS"/>
    <x v="0"/>
    <n v="0"/>
    <n v="22"/>
    <d v="1900-02-09T03:45:18"/>
    <s v="C"/>
    <s v="Dual Enrollment"/>
    <s v="Closed"/>
  </r>
  <r>
    <n v="202430"/>
    <n v="37106"/>
    <s v="ENG 110"/>
    <x v="11"/>
    <s v="Composition and Reading"/>
    <n v="4"/>
    <d v="2023-08-21T00:00:00"/>
    <d v="2024-01-26T00:00:00"/>
    <x v="15"/>
    <x v="0"/>
    <s v="TWR"/>
    <m/>
    <s v="T"/>
    <s v="W"/>
    <s v="R"/>
    <m/>
    <m/>
    <m/>
    <d v="1899-12-30T01:20:00"/>
    <d v="1899-12-30T05:42:51"/>
    <s v="12:50"/>
    <x v="31"/>
    <s v="14:10"/>
    <n v="1410"/>
    <x v="0"/>
    <s v="Frank Koroshec"/>
    <s v="K00445873"/>
    <s v="NP"/>
    <x v="2"/>
    <x v="149"/>
    <x v="47"/>
    <s v="SMHS"/>
    <s v="SMHS"/>
    <x v="0"/>
    <n v="0"/>
    <n v="22"/>
    <d v="1900-05-02T11:15:55"/>
    <s v="C"/>
    <s v="Dual Enrollment"/>
    <s v="Closed"/>
  </r>
  <r>
    <n v="202430"/>
    <n v="38656"/>
    <s v="CA 113"/>
    <x v="8"/>
    <s v="Hospitality Sanitation&amp;Safety"/>
    <n v="2"/>
    <d v="2023-08-21T00:00:00"/>
    <d v="2023-10-27T00:00:00"/>
    <x v="13"/>
    <x v="0"/>
    <s v="M"/>
    <s v="M"/>
    <m/>
    <m/>
    <m/>
    <m/>
    <m/>
    <m/>
    <d v="1899-12-30T01:30:00"/>
    <d v="1899-12-30T00:57:40"/>
    <s v="8:30"/>
    <x v="2"/>
    <s v="10:00"/>
    <n v="1000"/>
    <x v="0"/>
    <s v="Donna Barker"/>
    <s v="K00401208"/>
    <s v="NP"/>
    <x v="2"/>
    <x v="149"/>
    <x v="47"/>
    <s v="SMHS"/>
    <s v="SMHS"/>
    <x v="0"/>
    <n v="0"/>
    <n v="16"/>
    <d v="1900-01-05T18:33:10"/>
    <s v="C"/>
    <s v="Dual Enrollment"/>
    <s v="Closed"/>
  </r>
  <r>
    <n v="202430"/>
    <n v="38656"/>
    <s v="CA 113"/>
    <x v="8"/>
    <s v="Hospitality Sanitation&amp;Safety"/>
    <n v="2"/>
    <d v="2023-08-21T00:00:00"/>
    <d v="2023-10-27T00:00:00"/>
    <x v="13"/>
    <x v="0"/>
    <s v="TR"/>
    <m/>
    <s v="T"/>
    <m/>
    <s v="R"/>
    <m/>
    <m/>
    <m/>
    <d v="1899-12-30T01:20:00"/>
    <d v="1899-12-30T01:42:31"/>
    <s v="9:15"/>
    <x v="34"/>
    <s v="10:35"/>
    <n v="1035"/>
    <x v="0"/>
    <s v="Donna Barker"/>
    <s v="K00401208"/>
    <s v="NP"/>
    <x v="2"/>
    <x v="149"/>
    <x v="47"/>
    <s v="SMHS"/>
    <s v="SMHS"/>
    <x v="0"/>
    <n v="0"/>
    <n v="16"/>
    <d v="1900-01-11T00:58:58"/>
    <s v="C"/>
    <s v="Dual Enrollment"/>
    <s v="Closed"/>
  </r>
  <r>
    <n v="202430"/>
    <n v="38656"/>
    <s v="CA 113"/>
    <x v="8"/>
    <s v="Hospitality Sanitation&amp;Safety"/>
    <n v="2"/>
    <d v="2023-08-21T00:00:00"/>
    <d v="2023-10-27T00:00:00"/>
    <x v="13"/>
    <x v="0"/>
    <s v="WF"/>
    <m/>
    <m/>
    <s v="W"/>
    <m/>
    <s v="F"/>
    <m/>
    <m/>
    <d v="1899-12-30T01:20:00"/>
    <d v="1899-12-30T01:42:31"/>
    <s v="8:30"/>
    <x v="2"/>
    <s v="9:50"/>
    <n v="950"/>
    <x v="0"/>
    <s v="Donna Barker"/>
    <s v="K00401208"/>
    <s v="NP"/>
    <x v="2"/>
    <x v="149"/>
    <x v="47"/>
    <s v="SMHS"/>
    <s v="SMHS"/>
    <x v="0"/>
    <n v="0"/>
    <n v="16"/>
    <d v="1900-01-11T00:58:58"/>
    <s v="C"/>
    <s v="Dual Enrollment"/>
    <s v="Closed"/>
  </r>
  <r>
    <n v="202430"/>
    <n v="40094"/>
    <s v="ED 101"/>
    <x v="59"/>
    <s v="Intro-Tchg/Lrng K-12 Ed"/>
    <n v="3"/>
    <d v="2023-08-21T00:00:00"/>
    <d v="2023-10-27T00:00:00"/>
    <x v="13"/>
    <x v="0"/>
    <s v="M"/>
    <s v="M"/>
    <m/>
    <m/>
    <m/>
    <m/>
    <m/>
    <m/>
    <d v="1899-12-30T01:30:00"/>
    <d v="1899-12-30T00:57:40"/>
    <s v="8:30"/>
    <x v="2"/>
    <s v="10:00"/>
    <n v="1000"/>
    <x v="0"/>
    <s v="Michael Thrasher"/>
    <s v="K00205477"/>
    <s v="NP"/>
    <x v="2"/>
    <x v="149"/>
    <x v="47"/>
    <s v="SMHS"/>
    <s v="SMHS"/>
    <x v="0"/>
    <n v="0"/>
    <n v="8"/>
    <d v="1900-01-02T09:16:35"/>
    <s v="C"/>
    <s v="Dual Enrollment"/>
    <s v="Closed"/>
  </r>
  <r>
    <n v="202430"/>
    <n v="40094"/>
    <s v="ED 101"/>
    <x v="59"/>
    <s v="Intro-Tchg/Lrng K-12 Ed"/>
    <n v="3"/>
    <d v="2023-08-21T00:00:00"/>
    <d v="2023-10-27T00:00:00"/>
    <x v="13"/>
    <x v="0"/>
    <s v="TR"/>
    <m/>
    <s v="T"/>
    <m/>
    <s v="R"/>
    <m/>
    <m/>
    <m/>
    <d v="1899-12-30T01:20:00"/>
    <d v="1899-12-30T01:42:31"/>
    <s v="9:15"/>
    <x v="34"/>
    <s v="10:35"/>
    <n v="1035"/>
    <x v="0"/>
    <s v="Michael Thrasher"/>
    <s v="K00205477"/>
    <s v="NP"/>
    <x v="2"/>
    <x v="149"/>
    <x v="47"/>
    <s v="SMHS"/>
    <s v="SMHS"/>
    <x v="0"/>
    <n v="0"/>
    <n v="8"/>
    <d v="1900-01-05T00:29:29"/>
    <s v="C"/>
    <s v="Dual Enrollment"/>
    <s v="Closed"/>
  </r>
  <r>
    <n v="202430"/>
    <n v="40094"/>
    <s v="ED 101"/>
    <x v="59"/>
    <s v="Intro-Tchg/Lrng K-12 Ed"/>
    <n v="3"/>
    <d v="2023-08-21T00:00:00"/>
    <d v="2023-10-27T00:00:00"/>
    <x v="13"/>
    <x v="0"/>
    <s v="WF"/>
    <m/>
    <m/>
    <s v="W"/>
    <m/>
    <s v="F"/>
    <m/>
    <m/>
    <d v="1899-12-30T01:20:00"/>
    <d v="1899-12-30T01:42:31"/>
    <s v="8:30"/>
    <x v="2"/>
    <s v="9:50"/>
    <n v="950"/>
    <x v="0"/>
    <s v="Michael Thrasher"/>
    <s v="K00205477"/>
    <s v="NP"/>
    <x v="2"/>
    <x v="149"/>
    <x v="47"/>
    <s v="SMHS"/>
    <s v="SMHS"/>
    <x v="0"/>
    <n v="0"/>
    <n v="8"/>
    <d v="1900-01-05T00:29:29"/>
    <s v="C"/>
    <s v="Dual Enrollment"/>
    <s v="Closed"/>
  </r>
  <r>
    <n v="202430"/>
    <n v="40816"/>
    <s v="ENG 110"/>
    <x v="11"/>
    <s v="Composition and Reading"/>
    <n v="4"/>
    <d v="2023-08-21T00:00:00"/>
    <d v="2024-01-26T00:00:00"/>
    <x v="15"/>
    <x v="0"/>
    <s v="F"/>
    <m/>
    <m/>
    <m/>
    <m/>
    <s v="F"/>
    <m/>
    <m/>
    <d v="1899-12-30T01:30:00"/>
    <d v="1899-12-30T02:08:34"/>
    <s v="10:15"/>
    <x v="37"/>
    <s v="11:45"/>
    <n v="1145"/>
    <x v="0"/>
    <s v="Frank Koroshec"/>
    <s v="K00445873"/>
    <s v="NP"/>
    <x v="2"/>
    <x v="149"/>
    <x v="47"/>
    <s v="SMHS"/>
    <s v="SMHS"/>
    <x v="0"/>
    <n v="0"/>
    <n v="19"/>
    <d v="1900-02-07T23:41:38"/>
    <s v="C"/>
    <s v="Dual Enrollment"/>
    <s v="Closed"/>
  </r>
  <r>
    <n v="202430"/>
    <n v="40816"/>
    <s v="ENG 110"/>
    <x v="11"/>
    <s v="Composition and Reading"/>
    <n v="4"/>
    <d v="2023-08-21T00:00:00"/>
    <d v="2024-01-26T00:00:00"/>
    <x v="15"/>
    <x v="0"/>
    <s v="MTWR"/>
    <s v="M"/>
    <s v="T"/>
    <s v="W"/>
    <s v="R"/>
    <m/>
    <m/>
    <m/>
    <d v="1899-12-30T01:25:00"/>
    <d v="1899-12-30T08:05:43"/>
    <s v="10:45"/>
    <x v="33"/>
    <s v="12:10"/>
    <n v="1210"/>
    <x v="0"/>
    <s v="Frank Koroshec"/>
    <s v="K00445873"/>
    <s v="NP"/>
    <x v="2"/>
    <x v="149"/>
    <x v="47"/>
    <s v="SMHS"/>
    <s v="SMHS"/>
    <x v="0"/>
    <n v="0"/>
    <n v="19"/>
    <d v="1900-05-30T01:30:37"/>
    <s v="C"/>
    <s v="Dual Enrollment"/>
    <s v="Closed"/>
  </r>
  <r>
    <n v="202430"/>
    <n v="40836"/>
    <s v="CA 113"/>
    <x v="8"/>
    <s v="Hospitality Sanitation&amp;Safety"/>
    <n v="2"/>
    <d v="2023-08-21T00:00:00"/>
    <d v="2023-10-27T00:00:00"/>
    <x v="13"/>
    <x v="0"/>
    <s v="M"/>
    <s v="M"/>
    <m/>
    <m/>
    <m/>
    <m/>
    <m/>
    <m/>
    <d v="1899-12-30T01:20:00"/>
    <d v="1899-12-30T00:51:15"/>
    <s v="14:05"/>
    <x v="35"/>
    <s v="15:25"/>
    <n v="1525"/>
    <x v="0"/>
    <s v="Donna Barker"/>
    <s v="K00401208"/>
    <s v="NP"/>
    <x v="2"/>
    <x v="149"/>
    <x v="47"/>
    <s v="SMHS"/>
    <s v="SMHS"/>
    <x v="0"/>
    <n v="0"/>
    <n v="17"/>
    <d v="1900-01-05T09:31:20"/>
    <s v="C"/>
    <s v="Dual Enrollment"/>
    <s v="Closed"/>
  </r>
  <r>
    <n v="202430"/>
    <n v="40836"/>
    <s v="CA 113"/>
    <x v="8"/>
    <s v="Hospitality Sanitation&amp;Safety"/>
    <n v="2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4:15"/>
    <x v="36"/>
    <s v="15:35"/>
    <n v="1535"/>
    <x v="0"/>
    <s v="Donna Barker"/>
    <s v="K00401208"/>
    <s v="NP"/>
    <x v="2"/>
    <x v="149"/>
    <x v="47"/>
    <s v="SMHS"/>
    <s v="SMHS"/>
    <x v="0"/>
    <n v="0"/>
    <n v="17"/>
    <d v="1900-01-24T14:05:19"/>
    <s v="C"/>
    <s v="Dual Enrollment"/>
    <s v="Closed"/>
  </r>
  <r>
    <n v="202430"/>
    <n v="42075"/>
    <s v="CT 115"/>
    <x v="31"/>
    <s v="Int Finish Carpentry"/>
    <n v="3"/>
    <d v="2023-10-30T00:00:00"/>
    <d v="2024-01-26T00:00:00"/>
    <x v="2"/>
    <x v="0"/>
    <s v="M"/>
    <s v="M"/>
    <m/>
    <m/>
    <m/>
    <m/>
    <m/>
    <m/>
    <d v="1899-12-30T01:30:00"/>
    <d v="1899-12-30T01:14:02"/>
    <s v="8:30"/>
    <x v="2"/>
    <s v="10:00"/>
    <n v="1000"/>
    <x v="0"/>
    <s v="Erik Leighland"/>
    <s v="K00111751"/>
    <s v="NP"/>
    <x v="2"/>
    <x v="149"/>
    <x v="47"/>
    <s v="SMHS"/>
    <s v="SMHS"/>
    <x v="0"/>
    <n v="0"/>
    <n v="17"/>
    <d v="1900-01-10T20:38:51"/>
    <s v="C"/>
    <s v="Dual Enrollment"/>
    <s v="Closed"/>
  </r>
  <r>
    <n v="202430"/>
    <n v="42075"/>
    <s v="CT 115"/>
    <x v="31"/>
    <s v="Int Finish Carpentry"/>
    <n v="3"/>
    <d v="2023-10-30T00:00:00"/>
    <d v="2024-01-26T00:00:00"/>
    <x v="2"/>
    <x v="0"/>
    <s v="TR"/>
    <m/>
    <s v="T"/>
    <m/>
    <s v="R"/>
    <m/>
    <m/>
    <m/>
    <d v="1899-12-30T01:20:00"/>
    <d v="1899-12-30T02:11:36"/>
    <s v="9:15"/>
    <x v="34"/>
    <s v="10:35"/>
    <n v="1035"/>
    <x v="0"/>
    <s v="Erik Leighland"/>
    <s v="K00111751"/>
    <s v="NP"/>
    <x v="2"/>
    <x v="149"/>
    <x v="47"/>
    <s v="SMHS"/>
    <s v="SMHS"/>
    <x v="0"/>
    <n v="0"/>
    <n v="17"/>
    <d v="1900-01-20T02:02:24"/>
    <s v="C"/>
    <s v="Dual Enrollment"/>
    <s v="Closed"/>
  </r>
  <r>
    <n v="202430"/>
    <n v="42075"/>
    <s v="CT 115"/>
    <x v="31"/>
    <s v="Int Finish Carpentry"/>
    <n v="3"/>
    <d v="2023-10-30T00:00:00"/>
    <d v="2024-01-26T00:00:00"/>
    <x v="2"/>
    <x v="0"/>
    <s v="WF"/>
    <m/>
    <m/>
    <s v="W"/>
    <m/>
    <s v="F"/>
    <m/>
    <m/>
    <d v="1899-12-30T01:20:00"/>
    <d v="1899-12-30T02:11:36"/>
    <s v="8:30"/>
    <x v="2"/>
    <s v="9:50"/>
    <n v="950"/>
    <x v="0"/>
    <s v="Erik Leighland"/>
    <s v="K00111751"/>
    <s v="NP"/>
    <x v="2"/>
    <x v="149"/>
    <x v="47"/>
    <s v="SMHS"/>
    <s v="SMHS"/>
    <x v="0"/>
    <n v="0"/>
    <n v="17"/>
    <d v="1900-01-20T02:02:24"/>
    <s v="C"/>
    <s v="Dual Enrollment"/>
    <s v="Closed"/>
  </r>
  <r>
    <n v="202430"/>
    <n v="42083"/>
    <s v="HIST 101"/>
    <x v="34"/>
    <s v="History of the U.S. to 1877"/>
    <n v="3"/>
    <d v="2023-08-21T00:00:00"/>
    <d v="2023-10-27T00:00:00"/>
    <x v="13"/>
    <x v="0"/>
    <s v="F"/>
    <m/>
    <m/>
    <m/>
    <m/>
    <s v="F"/>
    <m/>
    <m/>
    <d v="1899-12-30T01:30:00"/>
    <d v="1899-12-30T00:57:40"/>
    <s v="10:15"/>
    <x v="37"/>
    <s v="11:45"/>
    <n v="1145"/>
    <x v="0"/>
    <s v="Luke Ohrn"/>
    <s v="K00414357"/>
    <s v="NP"/>
    <x v="2"/>
    <x v="149"/>
    <x v="47"/>
    <s v="SMHS"/>
    <s v="SMHS"/>
    <x v="0"/>
    <n v="0"/>
    <n v="22"/>
    <d v="1900-01-08T07:30:37"/>
    <s v="C"/>
    <s v="Dual Enrollment"/>
    <s v="Closed"/>
  </r>
  <r>
    <n v="202430"/>
    <n v="42083"/>
    <s v="HIST 101"/>
    <x v="34"/>
    <s v="History of the U.S. to 1877"/>
    <n v="3"/>
    <d v="2023-08-21T00:00:00"/>
    <d v="2023-10-27T00:00:00"/>
    <x v="13"/>
    <x v="0"/>
    <s v="MTWR"/>
    <s v="M"/>
    <s v="T"/>
    <s v="W"/>
    <s v="R"/>
    <m/>
    <m/>
    <m/>
    <d v="1899-12-30T01:25:00"/>
    <d v="1899-12-30T03:37:50"/>
    <s v="10:45"/>
    <x v="33"/>
    <s v="12:10"/>
    <n v="1210"/>
    <x v="0"/>
    <s v="Luke Ohrn"/>
    <s v="K00414357"/>
    <s v="NP"/>
    <x v="2"/>
    <x v="149"/>
    <x v="47"/>
    <s v="SMHS"/>
    <s v="SMHS"/>
    <x v="0"/>
    <n v="0"/>
    <n v="22"/>
    <d v="1900-02-03T04:22:19"/>
    <s v="C"/>
    <s v="Dual Enrollment"/>
    <s v="Closed"/>
  </r>
  <r>
    <n v="202430"/>
    <n v="42087"/>
    <s v="HIST 101"/>
    <x v="34"/>
    <s v="History of the U.S. to 1877"/>
    <n v="3"/>
    <d v="2023-08-21T00:00:00"/>
    <d v="2023-10-27T00:00:00"/>
    <x v="13"/>
    <x v="0"/>
    <s v="M"/>
    <s v="M"/>
    <m/>
    <m/>
    <m/>
    <m/>
    <m/>
    <m/>
    <d v="1899-12-30T01:30:00"/>
    <d v="1899-12-30T00:57:40"/>
    <s v="12:30"/>
    <x v="28"/>
    <s v="14:00"/>
    <n v="1400"/>
    <x v="0"/>
    <s v="Luke Ohrn"/>
    <s v="K00414357"/>
    <s v="NP"/>
    <x v="2"/>
    <x v="149"/>
    <x v="47"/>
    <s v="SMHS"/>
    <s v="SMHS"/>
    <x v="0"/>
    <n v="0"/>
    <n v="18"/>
    <d v="1900-01-06T14:52:19"/>
    <s v="C"/>
    <s v="Dual Enrollment"/>
    <s v="Closed"/>
  </r>
  <r>
    <n v="202430"/>
    <n v="42087"/>
    <s v="HIST 101"/>
    <x v="34"/>
    <s v="History of the U.S. to 1877"/>
    <n v="3"/>
    <d v="2023-08-21T00:00:00"/>
    <d v="2023-10-27T00:00:00"/>
    <x v="13"/>
    <x v="0"/>
    <s v="TWRF"/>
    <m/>
    <s v="T"/>
    <s v="W"/>
    <s v="R"/>
    <s v="F"/>
    <m/>
    <m/>
    <d v="1899-12-30T01:20:00"/>
    <d v="1899-12-30T03:25:01"/>
    <s v="12:50"/>
    <x v="31"/>
    <s v="14:10"/>
    <n v="1410"/>
    <x v="0"/>
    <s v="Luke Ohrn"/>
    <s v="K00414357"/>
    <s v="NP"/>
    <x v="2"/>
    <x v="149"/>
    <x v="47"/>
    <s v="SMHS"/>
    <s v="SMHS"/>
    <x v="0"/>
    <n v="0"/>
    <n v="18"/>
    <d v="1900-01-26T02:12:41"/>
    <s v="C"/>
    <s v="Dual Enrollment"/>
    <s v="Closed"/>
  </r>
  <r>
    <n v="202430"/>
    <n v="42089"/>
    <s v="HIST 102"/>
    <x v="34"/>
    <s v="History of the US Since 1865"/>
    <n v="3"/>
    <d v="2023-10-30T00:00:00"/>
    <d v="2024-01-26T00:00:00"/>
    <x v="2"/>
    <x v="0"/>
    <s v="F"/>
    <m/>
    <m/>
    <m/>
    <m/>
    <s v="F"/>
    <m/>
    <m/>
    <d v="1899-12-30T01:30:00"/>
    <d v="1899-12-30T01:14:02"/>
    <s v="10:15"/>
    <x v="37"/>
    <s v="11:45"/>
    <n v="1145"/>
    <x v="0"/>
    <s v="Luke Ohrn"/>
    <s v="K00414357"/>
    <s v="NP"/>
    <x v="2"/>
    <x v="149"/>
    <x v="47"/>
    <s v="SMHS"/>
    <s v="SMHS"/>
    <x v="0"/>
    <n v="0"/>
    <n v="21"/>
    <d v="1900-01-13T15:37:24"/>
    <s v="C"/>
    <s v="Dual Enrollment"/>
    <s v="Closed"/>
  </r>
  <r>
    <n v="202430"/>
    <n v="42089"/>
    <s v="HIST 102"/>
    <x v="34"/>
    <s v="History of the US Since 1865"/>
    <n v="3"/>
    <d v="2023-10-30T00:00:00"/>
    <d v="2024-01-26T00:00:00"/>
    <x v="2"/>
    <x v="0"/>
    <s v="MTWR"/>
    <s v="M"/>
    <s v="T"/>
    <s v="W"/>
    <s v="R"/>
    <m/>
    <m/>
    <m/>
    <d v="1899-12-30T01:25:00"/>
    <d v="1899-12-30T04:39:39"/>
    <s v="10:45"/>
    <x v="33"/>
    <s v="12:10"/>
    <n v="1210"/>
    <x v="0"/>
    <s v="Luke Ohrn"/>
    <s v="K00414357"/>
    <s v="NP"/>
    <x v="2"/>
    <x v="149"/>
    <x v="47"/>
    <s v="SMHS"/>
    <s v="SMHS"/>
    <x v="0"/>
    <n v="0"/>
    <n v="21"/>
    <d v="1900-02-23T08:21:18"/>
    <s v="C"/>
    <s v="Dual Enrollment"/>
    <s v="Closed"/>
  </r>
  <r>
    <n v="202430"/>
    <n v="42090"/>
    <s v="HIST 102"/>
    <x v="34"/>
    <s v="History of the US Since 1865"/>
    <n v="3"/>
    <d v="2023-10-30T00:00:00"/>
    <d v="2024-01-31T00:00:00"/>
    <x v="58"/>
    <x v="0"/>
    <s v="M"/>
    <s v="M"/>
    <m/>
    <m/>
    <m/>
    <m/>
    <m/>
    <m/>
    <d v="1899-12-30T01:30:00"/>
    <d v="1899-12-30T01:17:55"/>
    <s v="12:30"/>
    <x v="28"/>
    <s v="14:00"/>
    <n v="1400"/>
    <x v="0"/>
    <s v="Luke Ohrn"/>
    <s v="K00414357"/>
    <s v="NP"/>
    <x v="2"/>
    <x v="149"/>
    <x v="47"/>
    <s v="SMHS"/>
    <s v="SMHS"/>
    <x v="0"/>
    <n v="0"/>
    <n v="20"/>
    <d v="1900-01-14T11:03:27"/>
    <s v="C"/>
    <s v="Dual Enrollment"/>
    <s v="Closed"/>
  </r>
  <r>
    <n v="202430"/>
    <n v="42090"/>
    <s v="HIST 102"/>
    <x v="34"/>
    <s v="History of the US Since 1865"/>
    <n v="3"/>
    <d v="2023-10-30T00:00:00"/>
    <d v="2024-01-31T00:00:00"/>
    <x v="58"/>
    <x v="0"/>
    <s v="TWRF"/>
    <m/>
    <s v="T"/>
    <s v="W"/>
    <s v="R"/>
    <s v="F"/>
    <m/>
    <m/>
    <d v="1899-12-30T01:20:00"/>
    <d v="1899-12-30T04:37:03"/>
    <s v="12:50"/>
    <x v="31"/>
    <s v="14:10"/>
    <n v="1410"/>
    <x v="0"/>
    <s v="Luke Ohrn"/>
    <s v="K00414357"/>
    <s v="NP"/>
    <x v="2"/>
    <x v="149"/>
    <x v="47"/>
    <s v="SMHS"/>
    <s v="SMHS"/>
    <x v="0"/>
    <n v="0"/>
    <n v="20"/>
    <d v="1900-02-22T23:18:56"/>
    <s v="C"/>
    <s v="Dual Enrollment"/>
    <s v="Closed"/>
  </r>
  <r>
    <n v="202430"/>
    <n v="42119"/>
    <s v="ED 104"/>
    <x v="59"/>
    <s v="Intro to Incl. Classroom Teach"/>
    <n v="3"/>
    <d v="2023-10-30T00:00:00"/>
    <d v="2024-01-26T00:00:00"/>
    <x v="2"/>
    <x v="0"/>
    <s v="M"/>
    <s v="M"/>
    <m/>
    <m/>
    <m/>
    <m/>
    <m/>
    <m/>
    <d v="1899-12-30T01:30:00"/>
    <d v="1899-12-30T01:14:02"/>
    <s v="8:30"/>
    <x v="2"/>
    <s v="10:00"/>
    <n v="1000"/>
    <x v="0"/>
    <s v="Michael Thrasher"/>
    <s v="K00205477"/>
    <s v="NP"/>
    <x v="2"/>
    <x v="149"/>
    <x v="47"/>
    <s v="SMHS"/>
    <s v="SMHS"/>
    <x v="0"/>
    <n v="0"/>
    <n v="8"/>
    <d v="1900-01-04T13:57:06"/>
    <s v="C"/>
    <s v="Dual Enrollment"/>
    <s v="Closed"/>
  </r>
  <r>
    <n v="202430"/>
    <n v="42119"/>
    <s v="ED 104"/>
    <x v="59"/>
    <s v="Intro to Incl. Classroom Teach"/>
    <n v="3"/>
    <d v="2023-10-30T00:00:00"/>
    <d v="2024-01-26T00:00:00"/>
    <x v="2"/>
    <x v="0"/>
    <s v="TR"/>
    <m/>
    <s v="T"/>
    <m/>
    <s v="R"/>
    <m/>
    <m/>
    <m/>
    <d v="1899-12-30T01:20:00"/>
    <d v="1899-12-30T02:11:36"/>
    <s v="9:15"/>
    <x v="34"/>
    <s v="10:35"/>
    <n v="1035"/>
    <x v="0"/>
    <s v="Michael Thrasher"/>
    <s v="K00205477"/>
    <s v="NP"/>
    <x v="2"/>
    <x v="149"/>
    <x v="47"/>
    <s v="SMHS"/>
    <s v="SMHS"/>
    <x v="0"/>
    <n v="0"/>
    <n v="8"/>
    <d v="1900-01-08T22:08:11"/>
    <s v="C"/>
    <s v="Dual Enrollment"/>
    <s v="Closed"/>
  </r>
  <r>
    <n v="202430"/>
    <n v="42119"/>
    <s v="ED 104"/>
    <x v="59"/>
    <s v="Intro to Incl. Classroom Teach"/>
    <n v="3"/>
    <d v="2023-10-30T00:00:00"/>
    <d v="2024-01-26T00:00:00"/>
    <x v="2"/>
    <x v="0"/>
    <s v="WF"/>
    <m/>
    <m/>
    <s v="W"/>
    <m/>
    <s v="F"/>
    <m/>
    <m/>
    <d v="1899-12-30T01:20:00"/>
    <d v="1899-12-30T02:11:36"/>
    <s v="8:30"/>
    <x v="2"/>
    <s v="9:50"/>
    <n v="950"/>
    <x v="0"/>
    <s v="Michael Thrasher"/>
    <s v="K00205477"/>
    <s v="NP"/>
    <x v="2"/>
    <x v="149"/>
    <x v="47"/>
    <s v="SMHS"/>
    <s v="SMHS"/>
    <x v="0"/>
    <n v="0"/>
    <n v="8"/>
    <d v="1900-01-08T22:08:11"/>
    <s v="C"/>
    <s v="Dual Enrollment"/>
    <s v="Closed"/>
  </r>
  <r>
    <n v="202430"/>
    <n v="43153"/>
    <s v="PE 198A"/>
    <x v="7"/>
    <s v="Intercoll Womens Water Polo"/>
    <n v="3"/>
    <d v="2023-08-28T00:00:00"/>
    <d v="2023-11-25T00:00:00"/>
    <x v="20"/>
    <x v="0"/>
    <s v=""/>
    <m/>
    <m/>
    <m/>
    <m/>
    <m/>
    <m/>
    <m/>
    <d v="1899-12-30T00:00:00"/>
    <d v="1899-12-30T00:00:00"/>
    <d v="1899-12-30T00:00:00"/>
    <x v="0"/>
    <d v="1899-12-30T00:00:00"/>
    <m/>
    <x v="1"/>
    <s v="Brian Roth"/>
    <s v="K00345460"/>
    <s v="AD"/>
    <x v="1"/>
    <x v="149"/>
    <x v="47"/>
    <s v="SMHS"/>
    <s v="SMHS"/>
    <x v="0"/>
    <n v="20"/>
    <n v="18"/>
    <d v="1899-12-30T00:00:00"/>
    <s v="C"/>
    <s v="Session Status Unknown"/>
    <s v="Open"/>
  </r>
  <r>
    <n v="202430"/>
    <n v="43602"/>
    <s v="PRO 290"/>
    <x v="4"/>
    <s v="Work Exp: Professional Studies"/>
    <n v="1"/>
    <d v="2023-08-21T00:00:00"/>
    <d v="2024-01-26T00:00:00"/>
    <x v="15"/>
    <x v="0"/>
    <s v="MTWRF"/>
    <s v="M"/>
    <s v="T"/>
    <s v="W"/>
    <s v="R"/>
    <s v="F"/>
    <m/>
    <m/>
    <d v="1899-12-30T00:50:00"/>
    <d v="1899-12-30T05:57:09"/>
    <s v="7:30"/>
    <x v="38"/>
    <s v="8:20"/>
    <n v="820"/>
    <x v="2"/>
    <s v="Marcene Tate"/>
    <s v="K00194071"/>
    <s v="NP"/>
    <x v="2"/>
    <x v="149"/>
    <x v="47"/>
    <s v="SMHS"/>
    <s v="SMHS"/>
    <x v="0"/>
    <n v="0"/>
    <n v="31"/>
    <d v="1900-06-29T05:29:23"/>
    <n v="20"/>
    <s v="Dual Enrollment"/>
    <s v="Closed"/>
  </r>
  <r>
    <n v="202430"/>
    <n v="43660"/>
    <s v="CHEM 101"/>
    <x v="53"/>
    <s v="Introductory Chemistry"/>
    <n v="4"/>
    <d v="2023-08-21T00:00:00"/>
    <d v="2024-01-26T00:00:00"/>
    <x v="15"/>
    <x v="0"/>
    <s v="F"/>
    <m/>
    <m/>
    <m/>
    <m/>
    <s v="F"/>
    <m/>
    <m/>
    <d v="1899-12-30T01:30:00"/>
    <d v="1899-12-30T02:08:34"/>
    <s v="10:15"/>
    <x v="37"/>
    <s v="11:45"/>
    <n v="1145"/>
    <x v="0"/>
    <s v="Samantha Lambert"/>
    <s v="K01551751"/>
    <s v="NP"/>
    <x v="2"/>
    <x v="149"/>
    <x v="47"/>
    <s v="SMHS"/>
    <s v="SMHS"/>
    <x v="0"/>
    <n v="0"/>
    <n v="20"/>
    <d v="1900-02-10T02:12:15"/>
    <s v="C"/>
    <s v="Dual Enrollment"/>
    <s v="Closed"/>
  </r>
  <r>
    <n v="202430"/>
    <n v="43660"/>
    <s v="CHEM 101"/>
    <x v="53"/>
    <s v="Introductory Chemistry"/>
    <n v="4"/>
    <d v="2023-08-21T00:00:00"/>
    <d v="2024-01-26T00:00:00"/>
    <x v="15"/>
    <x v="0"/>
    <s v="MTWR"/>
    <s v="M"/>
    <s v="T"/>
    <s v="W"/>
    <s v="R"/>
    <m/>
    <m/>
    <m/>
    <d v="1899-12-30T01:25:00"/>
    <d v="1899-12-30T08:05:43"/>
    <s v="10:45"/>
    <x v="33"/>
    <s v="12:10"/>
    <n v="1210"/>
    <x v="0"/>
    <s v="Samantha Lambert"/>
    <s v="K01551751"/>
    <s v="NP"/>
    <x v="2"/>
    <x v="149"/>
    <x v="47"/>
    <s v="SMHS"/>
    <s v="SMHS"/>
    <x v="0"/>
    <n v="0"/>
    <n v="20"/>
    <d v="1900-06-07T00:19:36"/>
    <s v="C"/>
    <s v="Dual Enrollment"/>
    <s v="Closed"/>
  </r>
  <r>
    <n v="202430"/>
    <n v="43783"/>
    <s v="CA 116"/>
    <x v="8"/>
    <s v="Intro to Food Service Prof"/>
    <n v="2"/>
    <d v="2023-10-30T00:00:00"/>
    <d v="2024-01-26T00:00:00"/>
    <x v="2"/>
    <x v="0"/>
    <s v="M"/>
    <s v="M"/>
    <m/>
    <m/>
    <m/>
    <m/>
    <m/>
    <m/>
    <d v="1899-12-30T01:30:00"/>
    <d v="1899-12-30T01:14:02"/>
    <s v="8:30"/>
    <x v="2"/>
    <s v="10:00"/>
    <n v="1000"/>
    <x v="0"/>
    <s v="Donna Barker"/>
    <s v="K00401208"/>
    <s v="NP"/>
    <x v="2"/>
    <x v="149"/>
    <x v="47"/>
    <s v="SMHS"/>
    <s v="SMHS"/>
    <x v="0"/>
    <n v="0"/>
    <n v="16"/>
    <d v="1900-01-10T03:54:13"/>
    <s v="C"/>
    <s v="Dual Enrollment"/>
    <s v="Closed"/>
  </r>
  <r>
    <n v="202430"/>
    <n v="43783"/>
    <s v="CA 116"/>
    <x v="8"/>
    <s v="Intro to Food Service Prof"/>
    <n v="2"/>
    <d v="2023-10-30T00:00:00"/>
    <d v="2024-01-26T00:00:00"/>
    <x v="2"/>
    <x v="0"/>
    <s v="TR"/>
    <m/>
    <s v="T"/>
    <m/>
    <s v="R"/>
    <m/>
    <m/>
    <m/>
    <d v="1899-12-30T01:20:00"/>
    <d v="1899-12-30T02:11:36"/>
    <s v="9:15"/>
    <x v="34"/>
    <s v="10:35"/>
    <n v="1035"/>
    <x v="0"/>
    <s v="Donna Barker"/>
    <s v="K00401208"/>
    <s v="NP"/>
    <x v="2"/>
    <x v="149"/>
    <x v="47"/>
    <s v="SMHS"/>
    <s v="SMHS"/>
    <x v="0"/>
    <n v="0"/>
    <n v="16"/>
    <d v="1900-01-18T20:16:23"/>
    <s v="C"/>
    <s v="Dual Enrollment"/>
    <s v="Closed"/>
  </r>
  <r>
    <n v="202430"/>
    <n v="43783"/>
    <s v="CA 116"/>
    <x v="8"/>
    <s v="Intro to Food Service Prof"/>
    <n v="2"/>
    <d v="2023-10-30T00:00:00"/>
    <d v="2024-01-26T00:00:00"/>
    <x v="2"/>
    <x v="0"/>
    <s v="WF"/>
    <m/>
    <m/>
    <s v="W"/>
    <m/>
    <s v="F"/>
    <m/>
    <m/>
    <d v="1899-12-30T01:20:00"/>
    <d v="1899-12-30T02:11:36"/>
    <s v="8:30"/>
    <x v="2"/>
    <s v="9:50"/>
    <n v="950"/>
    <x v="0"/>
    <s v="Donna Barker"/>
    <s v="K00401208"/>
    <s v="NP"/>
    <x v="2"/>
    <x v="149"/>
    <x v="47"/>
    <s v="SMHS"/>
    <s v="SMHS"/>
    <x v="0"/>
    <n v="0"/>
    <n v="16"/>
    <d v="1900-01-18T20:16:23"/>
    <s v="C"/>
    <s v="Dual Enrollment"/>
    <s v="Closed"/>
  </r>
  <r>
    <n v="202430"/>
    <n v="43784"/>
    <s v="CA 116"/>
    <x v="8"/>
    <s v="Intro to Food Service Prof"/>
    <n v="2"/>
    <d v="2023-10-30T00:00:00"/>
    <d v="2024-01-26T00:00:00"/>
    <x v="2"/>
    <x v="0"/>
    <s v="M"/>
    <s v="M"/>
    <m/>
    <m/>
    <m/>
    <m/>
    <m/>
    <m/>
    <d v="1899-12-30T01:20:00"/>
    <d v="1899-12-30T01:05:48"/>
    <s v="14:05"/>
    <x v="35"/>
    <s v="15:25"/>
    <n v="1525"/>
    <x v="0"/>
    <s v="Donna Barker"/>
    <s v="K00401208"/>
    <s v="NP"/>
    <x v="2"/>
    <x v="149"/>
    <x v="47"/>
    <s v="SMHS"/>
    <s v="SMHS"/>
    <x v="0"/>
    <n v="0"/>
    <n v="17"/>
    <d v="1900-01-09T13:01:12"/>
    <s v="C"/>
    <s v="Dual Enrollment"/>
    <s v="Closed"/>
  </r>
  <r>
    <n v="202430"/>
    <n v="43784"/>
    <s v="CA 116"/>
    <x v="8"/>
    <s v="Intro to Food Service Prof"/>
    <n v="2"/>
    <d v="2023-10-30T00:00:00"/>
    <d v="2024-01-26T00:00:00"/>
    <x v="2"/>
    <x v="0"/>
    <s v="TWRF"/>
    <m/>
    <s v="T"/>
    <s v="W"/>
    <s v="R"/>
    <s v="F"/>
    <m/>
    <m/>
    <d v="1899-12-30T01:20:00"/>
    <d v="1899-12-30T04:23:12"/>
    <s v="14:15"/>
    <x v="36"/>
    <s v="15:35"/>
    <n v="1535"/>
    <x v="0"/>
    <s v="Donna Barker"/>
    <s v="K00401208"/>
    <s v="NP"/>
    <x v="2"/>
    <x v="149"/>
    <x v="47"/>
    <s v="SMHS"/>
    <s v="SMHS"/>
    <x v="0"/>
    <n v="0"/>
    <n v="17"/>
    <d v="1900-02-10T04:04:48"/>
    <s v="C"/>
    <s v="Dual Enrollment"/>
    <s v="Closed"/>
  </r>
  <r>
    <n v="202430"/>
    <n v="44141"/>
    <s v="AH 120"/>
    <x v="136"/>
    <s v="Medical Terminology"/>
    <n v="1"/>
    <d v="2023-08-21T00:00:00"/>
    <d v="2024-01-26T00:00:00"/>
    <x v="15"/>
    <x v="0"/>
    <s v="M"/>
    <s v="M"/>
    <m/>
    <m/>
    <m/>
    <m/>
    <m/>
    <m/>
    <d v="1899-12-30T01:30:00"/>
    <d v="1899-12-30T02:08:34"/>
    <s v="8:30"/>
    <x v="2"/>
    <s v="10:00"/>
    <n v="1000"/>
    <x v="0"/>
    <s v="Marcene Tate"/>
    <s v="K00194071"/>
    <s v="NP"/>
    <x v="2"/>
    <x v="149"/>
    <x v="47"/>
    <s v="SMHS"/>
    <s v="SMHS"/>
    <x v="0"/>
    <n v="0"/>
    <n v="28"/>
    <d v="1900-02-26T22:17:09"/>
    <s v="C"/>
    <s v="Dual Enrollment"/>
    <s v="Closed"/>
  </r>
  <r>
    <n v="202430"/>
    <n v="44141"/>
    <s v="AH 120"/>
    <x v="136"/>
    <s v="Medical Terminology"/>
    <n v="1"/>
    <d v="2023-08-21T00:00:00"/>
    <d v="2024-01-26T00:00:00"/>
    <x v="15"/>
    <x v="0"/>
    <s v="TR"/>
    <m/>
    <s v="T"/>
    <m/>
    <s v="R"/>
    <m/>
    <m/>
    <m/>
    <d v="1899-12-30T01:20:00"/>
    <d v="1899-12-30T03:48:34"/>
    <s v="9:15"/>
    <x v="34"/>
    <s v="10:35"/>
    <n v="1035"/>
    <x v="0"/>
    <s v="Marcene Tate"/>
    <s v="K00194071"/>
    <s v="NP"/>
    <x v="2"/>
    <x v="149"/>
    <x v="47"/>
    <s v="SMHS"/>
    <s v="SMHS"/>
    <x v="0"/>
    <n v="0"/>
    <n v="28"/>
    <d v="1900-04-13T18:17:09"/>
    <s v="C"/>
    <s v="Dual Enrollment"/>
    <s v="Closed"/>
  </r>
  <r>
    <n v="202430"/>
    <n v="44141"/>
    <s v="AH 120"/>
    <x v="136"/>
    <s v="Medical Terminology"/>
    <n v="1"/>
    <d v="2023-08-21T00:00:00"/>
    <d v="2024-01-26T00:00:00"/>
    <x v="15"/>
    <x v="0"/>
    <s v="WF"/>
    <m/>
    <m/>
    <s v="W"/>
    <m/>
    <s v="F"/>
    <m/>
    <m/>
    <d v="1899-12-30T01:20:00"/>
    <d v="1899-12-30T03:48:34"/>
    <s v="8:30"/>
    <x v="2"/>
    <s v="9:50"/>
    <n v="950"/>
    <x v="0"/>
    <s v="Marcene Tate"/>
    <s v="K00194071"/>
    <s v="NP"/>
    <x v="2"/>
    <x v="149"/>
    <x v="47"/>
    <s v="SMHS"/>
    <s v="SMHS"/>
    <x v="0"/>
    <n v="0"/>
    <n v="28"/>
    <d v="1900-04-13T18:17:09"/>
    <s v="C"/>
    <s v="Dual Enrollment"/>
    <s v="Closed"/>
  </r>
  <r>
    <n v="202430"/>
    <n v="44150"/>
    <s v="FIN 101"/>
    <x v="14"/>
    <s v="Intro To Finance And Banking"/>
    <n v="3"/>
    <d v="2023-10-30T00:00:00"/>
    <d v="2024-01-26T00:00:00"/>
    <x v="2"/>
    <x v="0"/>
    <s v="F"/>
    <m/>
    <m/>
    <m/>
    <m/>
    <s v="F"/>
    <m/>
    <m/>
    <d v="1899-12-30T01:30:00"/>
    <d v="1899-12-30T01:14:02"/>
    <s v="10:15"/>
    <x v="37"/>
    <s v="11:45"/>
    <n v="1145"/>
    <x v="0"/>
    <s v="Graham Oleson"/>
    <s v="K01551757"/>
    <s v="NP"/>
    <x v="2"/>
    <x v="149"/>
    <x v="47"/>
    <s v="SMHS"/>
    <s v="SMHS"/>
    <x v="0"/>
    <n v="23"/>
    <n v="23"/>
    <d v="1900-01-15T01:06:41"/>
    <s v="C"/>
    <s v="Dual Enrollment"/>
    <s v="Closed"/>
  </r>
  <r>
    <n v="202430"/>
    <n v="44150"/>
    <s v="FIN 101"/>
    <x v="14"/>
    <s v="Intro To Finance And Banking"/>
    <n v="3"/>
    <d v="2023-10-30T00:00:00"/>
    <d v="2024-01-26T00:00:00"/>
    <x v="2"/>
    <x v="0"/>
    <s v="MTWR"/>
    <s v="M"/>
    <s v="T"/>
    <s v="W"/>
    <s v="R"/>
    <m/>
    <m/>
    <m/>
    <d v="1899-12-30T01:25:00"/>
    <d v="1899-12-30T04:39:39"/>
    <s v="10:45"/>
    <x v="33"/>
    <s v="12:10"/>
    <n v="1210"/>
    <x v="0"/>
    <s v="Graham Oleson"/>
    <s v="K01551757"/>
    <s v="NP"/>
    <x v="2"/>
    <x v="149"/>
    <x v="47"/>
    <s v="SMHS"/>
    <s v="SMHS"/>
    <x v="0"/>
    <n v="23"/>
    <n v="23"/>
    <d v="1900-02-28T14:51:54"/>
    <s v="C"/>
    <s v="Dual Enrollment"/>
    <s v="Closed"/>
  </r>
  <r>
    <n v="202430"/>
    <n v="44151"/>
    <s v="CHEM 101"/>
    <x v="53"/>
    <s v="Introductory Chemistry"/>
    <n v="4"/>
    <d v="2023-08-21T00:00:00"/>
    <d v="2024-01-26T00:00:00"/>
    <x v="15"/>
    <x v="0"/>
    <s v="M"/>
    <s v="M"/>
    <m/>
    <m/>
    <m/>
    <m/>
    <m/>
    <m/>
    <d v="1899-12-30T01:20:00"/>
    <d v="1899-12-30T01:54:17"/>
    <s v="14:05"/>
    <x v="35"/>
    <s v="15:25"/>
    <n v="1525"/>
    <x v="0"/>
    <s v="Samantha Lambert"/>
    <s v="K01551751"/>
    <s v="NP"/>
    <x v="2"/>
    <x v="149"/>
    <x v="47"/>
    <s v="SMHS"/>
    <s v="SMHS"/>
    <x v="0"/>
    <n v="0"/>
    <n v="24"/>
    <d v="1900-02-12T21:33:04"/>
    <s v="C"/>
    <s v="Dual Enrollment"/>
    <s v="Closed"/>
  </r>
  <r>
    <n v="202430"/>
    <n v="44151"/>
    <s v="CHEM 101"/>
    <x v="53"/>
    <s v="Introductory Chemistry"/>
    <n v="4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4:15"/>
    <x v="36"/>
    <s v="15:35"/>
    <n v="1535"/>
    <x v="0"/>
    <s v="Samantha Lambert"/>
    <s v="K01551751"/>
    <s v="NP"/>
    <x v="2"/>
    <x v="149"/>
    <x v="47"/>
    <s v="SMHS"/>
    <s v="SMHS"/>
    <x v="0"/>
    <n v="0"/>
    <n v="24"/>
    <d v="1900-06-27T14:12:15"/>
    <s v="C"/>
    <s v="Dual Enrollment"/>
    <s v="Closed"/>
  </r>
  <r>
    <n v="202430"/>
    <n v="44207"/>
    <s v="PE 269"/>
    <x v="7"/>
    <s v="Strengh &amp; Cond. for Athletes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Matthew Anderson"/>
    <s v="K01414342"/>
    <s v="AD"/>
    <x v="1"/>
    <x v="149"/>
    <x v="47"/>
    <s v="SMHS"/>
    <s v="SMHS"/>
    <x v="0"/>
    <n v="20"/>
    <n v="14"/>
    <d v="1899-12-30T00:00:00"/>
    <s v="C"/>
    <s v="Session Status Unknown"/>
    <s v="Open"/>
  </r>
  <r>
    <n v="202430"/>
    <n v="44207"/>
    <s v="PE 269"/>
    <x v="7"/>
    <s v="Strengh &amp; Cond. for Athletes"/>
    <n v="1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Matthew Anderson"/>
    <s v="K01414342"/>
    <s v="AD"/>
    <x v="1"/>
    <x v="149"/>
    <x v="47"/>
    <s v="SMHS"/>
    <s v="SMHS"/>
    <x v="0"/>
    <n v="20"/>
    <n v="14"/>
    <d v="1899-12-30T00:00:00"/>
    <s v="C"/>
    <s v="Session Status Unknown"/>
    <s v="Open"/>
  </r>
  <r>
    <n v="202430"/>
    <n v="44296"/>
    <s v="MAT 164"/>
    <x v="17"/>
    <s v="Online and Mobile Marketing"/>
    <n v="3"/>
    <d v="2023-10-30T00:00:00"/>
    <d v="2024-01-26T00:00:00"/>
    <x v="2"/>
    <x v="0"/>
    <s v="M"/>
    <s v="M"/>
    <m/>
    <m/>
    <m/>
    <m/>
    <m/>
    <m/>
    <d v="1899-12-30T01:30:00"/>
    <d v="1899-12-30T01:14:02"/>
    <s v="8:30"/>
    <x v="2"/>
    <s v="10:00"/>
    <n v="1000"/>
    <x v="0"/>
    <s v="Taylor Karst"/>
    <s v="K01562008"/>
    <s v="NP"/>
    <x v="2"/>
    <x v="149"/>
    <x v="47"/>
    <s v="SMHS"/>
    <s v="SMHS"/>
    <x v="0"/>
    <n v="31"/>
    <n v="31"/>
    <d v="1900-01-20T15:03:47"/>
    <s v="C"/>
    <s v="Dual Enrollment"/>
    <s v="Closed"/>
  </r>
  <r>
    <n v="202430"/>
    <n v="44296"/>
    <s v="MAT 164"/>
    <x v="17"/>
    <s v="Online and Mobile Marketing"/>
    <n v="3"/>
    <d v="2023-10-30T00:00:00"/>
    <d v="2024-01-26T00:00:00"/>
    <x v="2"/>
    <x v="0"/>
    <s v="TR"/>
    <m/>
    <s v="T"/>
    <m/>
    <s v="R"/>
    <m/>
    <m/>
    <m/>
    <d v="1899-12-30T01:19:00"/>
    <d v="1899-12-30T02:09:57"/>
    <s v="9:15"/>
    <x v="34"/>
    <s v="10:34"/>
    <n v="1034"/>
    <x v="0"/>
    <s v="Taylor Karst"/>
    <s v="K01562008"/>
    <s v="NP"/>
    <x v="2"/>
    <x v="149"/>
    <x v="47"/>
    <s v="SMHS"/>
    <s v="SMHS"/>
    <x v="0"/>
    <n v="31"/>
    <n v="31"/>
    <d v="1900-02-05T23:14:39"/>
    <s v="C"/>
    <s v="Dual Enrollment"/>
    <s v="Closed"/>
  </r>
  <r>
    <n v="202430"/>
    <n v="44296"/>
    <s v="MAT 164"/>
    <x v="17"/>
    <s v="Online and Mobile Marketing"/>
    <n v="3"/>
    <d v="2023-10-30T00:00:00"/>
    <d v="2024-01-26T00:00:00"/>
    <x v="2"/>
    <x v="0"/>
    <s v="WF"/>
    <m/>
    <m/>
    <s v="W"/>
    <m/>
    <s v="F"/>
    <m/>
    <m/>
    <d v="1899-12-30T01:20:00"/>
    <d v="1899-12-30T02:11:36"/>
    <s v="8:30"/>
    <x v="2"/>
    <s v="9:50"/>
    <n v="950"/>
    <x v="0"/>
    <s v="Taylor Karst"/>
    <s v="K01562008"/>
    <s v="NP"/>
    <x v="2"/>
    <x v="149"/>
    <x v="47"/>
    <s v="SMHS"/>
    <s v="SMHS"/>
    <x v="0"/>
    <n v="31"/>
    <n v="31"/>
    <d v="1900-02-06T10:46:44"/>
    <s v="C"/>
    <s v="Dual Enrollment"/>
    <s v="Closed"/>
  </r>
  <r>
    <n v="202430"/>
    <n v="44325"/>
    <s v="CA 121"/>
    <x v="8"/>
    <s v="Principles of Pantry"/>
    <n v="2"/>
    <d v="2023-08-21T00:00:00"/>
    <d v="2023-10-27T00:00:00"/>
    <x v="13"/>
    <x v="0"/>
    <s v="F"/>
    <m/>
    <m/>
    <m/>
    <m/>
    <s v="F"/>
    <m/>
    <m/>
    <d v="1899-12-30T01:30:00"/>
    <d v="1899-12-30T00:57:40"/>
    <s v="10:15"/>
    <x v="37"/>
    <s v="11:45"/>
    <n v="1145"/>
    <x v="1"/>
    <s v="Donna Barker"/>
    <s v="K00401208"/>
    <s v="NP"/>
    <x v="2"/>
    <x v="149"/>
    <x v="47"/>
    <s v="SMHS"/>
    <s v="SMHS"/>
    <x v="0"/>
    <n v="0"/>
    <n v="16"/>
    <d v="1900-01-05T18:33:10"/>
    <s v="C"/>
    <s v="Dual Enrollment"/>
    <s v="Closed"/>
  </r>
  <r>
    <n v="202430"/>
    <n v="44325"/>
    <s v="CA 121"/>
    <x v="8"/>
    <s v="Principles of Pantry"/>
    <n v="2"/>
    <d v="2023-08-21T00:00:00"/>
    <d v="2023-10-27T00:00:00"/>
    <x v="13"/>
    <x v="0"/>
    <s v="MTWR"/>
    <s v="M"/>
    <s v="T"/>
    <s v="W"/>
    <s v="R"/>
    <m/>
    <m/>
    <m/>
    <d v="1899-12-30T01:25:00"/>
    <d v="1899-12-30T03:37:50"/>
    <s v="10:45"/>
    <x v="33"/>
    <s v="12:10"/>
    <n v="1210"/>
    <x v="1"/>
    <s v="Donna Barker"/>
    <s v="K00401208"/>
    <s v="NP"/>
    <x v="2"/>
    <x v="149"/>
    <x v="47"/>
    <s v="SMHS"/>
    <s v="SMHS"/>
    <x v="0"/>
    <n v="0"/>
    <n v="16"/>
    <d v="1900-01-24T14:05:19"/>
    <s v="C"/>
    <s v="Dual Enrollment"/>
    <s v="Closed"/>
  </r>
  <r>
    <n v="202430"/>
    <n v="44327"/>
    <s v="CA 124"/>
    <x v="8"/>
    <s v="Principles of Baking"/>
    <n v="2"/>
    <d v="2023-10-30T00:00:00"/>
    <d v="2024-01-26T00:00:00"/>
    <x v="2"/>
    <x v="0"/>
    <s v="F"/>
    <m/>
    <m/>
    <m/>
    <m/>
    <s v="F"/>
    <m/>
    <m/>
    <d v="1899-12-30T01:30:00"/>
    <d v="1899-12-30T01:14:02"/>
    <s v="10:15"/>
    <x v="37"/>
    <s v="11:45"/>
    <n v="1145"/>
    <x v="1"/>
    <s v="Donna Barker"/>
    <s v="K00401208"/>
    <s v="NP"/>
    <x v="2"/>
    <x v="149"/>
    <x v="47"/>
    <s v="SMHS"/>
    <s v="SMHS"/>
    <x v="0"/>
    <n v="0"/>
    <n v="16"/>
    <d v="1900-01-10T03:54:13"/>
    <s v="C"/>
    <s v="Dual Enrollment"/>
    <s v="Closed"/>
  </r>
  <r>
    <n v="202430"/>
    <n v="44327"/>
    <s v="CA 124"/>
    <x v="8"/>
    <s v="Principles of Baking"/>
    <n v="2"/>
    <d v="2023-10-30T00:00:00"/>
    <d v="2024-01-26T00:00:00"/>
    <x v="2"/>
    <x v="0"/>
    <s v="MTWR"/>
    <s v="M"/>
    <s v="T"/>
    <s v="W"/>
    <s v="R"/>
    <m/>
    <m/>
    <m/>
    <d v="1899-12-30T01:20:00"/>
    <d v="1899-12-30T04:23:12"/>
    <s v="10:45"/>
    <x v="33"/>
    <s v="12:05"/>
    <n v="1205"/>
    <x v="1"/>
    <s v="Donna Barker"/>
    <s v="K00401208"/>
    <s v="NP"/>
    <x v="2"/>
    <x v="149"/>
    <x v="47"/>
    <s v="SMHS"/>
    <s v="SMHS"/>
    <x v="0"/>
    <n v="0"/>
    <n v="16"/>
    <d v="1900-02-07T16:32:45"/>
    <s v="C"/>
    <s v="Dual Enrollment"/>
    <s v="Closed"/>
  </r>
  <r>
    <n v="202430"/>
    <n v="44675"/>
    <s v="PE 297"/>
    <x v="7"/>
    <s v="Pre-Seas Intercoll Womens Swim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Paige Treloar-Ballard"/>
    <s v="K01303915"/>
    <s v="AD"/>
    <x v="1"/>
    <x v="149"/>
    <x v="47"/>
    <s v="SMHS"/>
    <s v="SMHS"/>
    <x v="0"/>
    <n v="15"/>
    <n v="12"/>
    <d v="1899-12-30T00:00:00"/>
    <s v="C"/>
    <s v="Day"/>
    <s v="Open"/>
  </r>
  <r>
    <n v="202430"/>
    <n v="44675"/>
    <s v="PE 297"/>
    <x v="7"/>
    <s v="Pre-Seas Intercoll Womens Swim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1"/>
    <s v="Paige Treloar-Ballard"/>
    <s v="K01303915"/>
    <s v="AD"/>
    <x v="1"/>
    <x v="149"/>
    <x v="47"/>
    <s v="SMHS"/>
    <s v="SMHS"/>
    <x v="0"/>
    <n v="15"/>
    <n v="12"/>
    <d v="1899-12-30T00:00:00"/>
    <s v="C"/>
    <s v="Day"/>
    <s v="Open"/>
  </r>
  <r>
    <n v="202430"/>
    <n v="44727"/>
    <s v="MAT 164"/>
    <x v="17"/>
    <s v="Online and Mobile Marketing"/>
    <n v="3"/>
    <d v="2023-10-30T00:00:00"/>
    <d v="2024-01-26T00:00:00"/>
    <x v="2"/>
    <x v="0"/>
    <s v="M"/>
    <s v="M"/>
    <m/>
    <m/>
    <m/>
    <m/>
    <m/>
    <m/>
    <d v="1899-12-30T01:30:00"/>
    <d v="1899-12-30T01:14:02"/>
    <s v="12:30"/>
    <x v="28"/>
    <s v="14:00"/>
    <n v="1400"/>
    <x v="0"/>
    <s v="Taylor Karst"/>
    <s v="K01562008"/>
    <s v="NP"/>
    <x v="2"/>
    <x v="149"/>
    <x v="47"/>
    <s v="SMHS"/>
    <s v="SMHS"/>
    <x v="0"/>
    <n v="31"/>
    <n v="31"/>
    <d v="1900-01-20T15:03:47"/>
    <s v="C"/>
    <s v="Dual Enrollment"/>
    <s v="Closed"/>
  </r>
  <r>
    <n v="202430"/>
    <n v="44727"/>
    <s v="MAT 164"/>
    <x v="17"/>
    <s v="Online and Mobile Marketing"/>
    <n v="3"/>
    <d v="2023-10-30T00:00:00"/>
    <d v="2024-01-26T00:00:00"/>
    <x v="2"/>
    <x v="0"/>
    <s v="TWRF"/>
    <m/>
    <s v="T"/>
    <s v="W"/>
    <s v="R"/>
    <s v="F"/>
    <m/>
    <m/>
    <d v="1899-12-30T01:20:00"/>
    <d v="1899-12-30T04:23:12"/>
    <s v="12:50"/>
    <x v="31"/>
    <s v="14:10"/>
    <n v="1410"/>
    <x v="0"/>
    <s v="Taylor Karst"/>
    <s v="K01562008"/>
    <s v="NP"/>
    <x v="2"/>
    <x v="149"/>
    <x v="47"/>
    <s v="SMHS"/>
    <s v="SMHS"/>
    <x v="0"/>
    <n v="31"/>
    <n v="31"/>
    <d v="1900-03-16T21:33:27"/>
    <s v="C"/>
    <s v="Dual Enrollment"/>
    <s v="Closed"/>
  </r>
  <r>
    <n v="202430"/>
    <n v="44729"/>
    <s v="CHEM 101"/>
    <x v="53"/>
    <s v="Introductory Chemistry"/>
    <n v="4"/>
    <d v="2023-08-21T00:00:00"/>
    <d v="2024-01-26T00:00:00"/>
    <x v="15"/>
    <x v="0"/>
    <s v="M"/>
    <s v="M"/>
    <m/>
    <m/>
    <m/>
    <m/>
    <m/>
    <m/>
    <d v="1899-12-30T01:30:00"/>
    <d v="1899-12-30T02:08:34"/>
    <s v="8:30"/>
    <x v="2"/>
    <s v="10:00"/>
    <n v="1000"/>
    <x v="0"/>
    <s v="Samantha Lambert"/>
    <s v="K01551751"/>
    <s v="NP"/>
    <x v="2"/>
    <x v="149"/>
    <x v="47"/>
    <s v="SMHS"/>
    <s v="SMHS"/>
    <x v="0"/>
    <n v="0"/>
    <n v="24"/>
    <d v="1900-02-18T12:14:42"/>
    <s v="C"/>
    <s v="Dual Enrollment"/>
    <s v="Closed"/>
  </r>
  <r>
    <n v="202430"/>
    <n v="44729"/>
    <s v="CHEM 101"/>
    <x v="53"/>
    <s v="Introductory Chemistry"/>
    <n v="4"/>
    <d v="2023-08-21T00:00:00"/>
    <d v="2024-01-26T00:00:00"/>
    <x v="15"/>
    <x v="0"/>
    <s v="TR"/>
    <m/>
    <s v="T"/>
    <m/>
    <s v="R"/>
    <m/>
    <m/>
    <m/>
    <d v="1899-12-30T01:20:00"/>
    <d v="1899-12-30T03:48:34"/>
    <s v="9:15"/>
    <x v="34"/>
    <s v="10:35"/>
    <n v="1035"/>
    <x v="0"/>
    <s v="Samantha Lambert"/>
    <s v="K01551751"/>
    <s v="NP"/>
    <x v="2"/>
    <x v="149"/>
    <x v="47"/>
    <s v="SMHS"/>
    <s v="SMHS"/>
    <x v="0"/>
    <n v="0"/>
    <n v="24"/>
    <d v="1900-03-29T19:06:07"/>
    <s v="C"/>
    <s v="Dual Enrollment"/>
    <s v="Closed"/>
  </r>
  <r>
    <n v="202430"/>
    <n v="44729"/>
    <s v="CHEM 101"/>
    <x v="53"/>
    <s v="Introductory Chemistry"/>
    <n v="4"/>
    <d v="2023-08-21T00:00:00"/>
    <d v="2024-01-26T00:00:00"/>
    <x v="15"/>
    <x v="0"/>
    <s v="WF"/>
    <m/>
    <m/>
    <s v="W"/>
    <m/>
    <s v="F"/>
    <m/>
    <m/>
    <d v="1899-12-30T01:20:00"/>
    <d v="1899-12-30T03:48:34"/>
    <s v="8:30"/>
    <x v="2"/>
    <s v="9:50"/>
    <n v="950"/>
    <x v="0"/>
    <s v="Samantha Lambert"/>
    <s v="K01551751"/>
    <s v="NP"/>
    <x v="2"/>
    <x v="149"/>
    <x v="47"/>
    <s v="SMHS"/>
    <s v="SMHS"/>
    <x v="0"/>
    <n v="0"/>
    <n v="24"/>
    <d v="1900-03-29T19:06:07"/>
    <s v="C"/>
    <s v="Dual Enrollment"/>
    <s v="Closed"/>
  </r>
  <r>
    <n v="202430"/>
    <n v="44730"/>
    <s v="HE 103"/>
    <x v="105"/>
    <s v="Responding to Med. Emergency"/>
    <n v="3"/>
    <d v="2023-10-30T00:00:00"/>
    <d v="2024-01-26T00:00:00"/>
    <x v="2"/>
    <x v="0"/>
    <s v="F"/>
    <m/>
    <m/>
    <m/>
    <m/>
    <s v="F"/>
    <m/>
    <m/>
    <d v="1899-12-30T01:30:00"/>
    <d v="1899-12-30T01:14:02"/>
    <s v="10:15"/>
    <x v="37"/>
    <s v="11:45"/>
    <n v="1145"/>
    <x v="0"/>
    <s v="Marilyn Hantgin"/>
    <s v="K00445875"/>
    <s v="NP"/>
    <x v="2"/>
    <x v="149"/>
    <x v="47"/>
    <s v="SMHS"/>
    <s v="SMHS"/>
    <x v="0"/>
    <n v="28"/>
    <n v="28"/>
    <d v="1900-01-18T12:49:52"/>
    <s v="C"/>
    <s v="Dual Enrollment"/>
    <s v="Closed"/>
  </r>
  <r>
    <n v="202430"/>
    <n v="44730"/>
    <s v="HE 103"/>
    <x v="105"/>
    <s v="Responding to Med. Emergency"/>
    <n v="3"/>
    <d v="2023-10-30T00:00:00"/>
    <d v="2024-01-26T00:00:00"/>
    <x v="2"/>
    <x v="0"/>
    <s v="MTWR"/>
    <s v="M"/>
    <s v="T"/>
    <s v="W"/>
    <s v="R"/>
    <m/>
    <m/>
    <m/>
    <d v="1899-12-30T01:25:00"/>
    <d v="1899-12-30T04:39:39"/>
    <s v="10:45"/>
    <x v="33"/>
    <s v="12:10"/>
    <n v="1210"/>
    <x v="0"/>
    <s v="Marilyn Hantgin"/>
    <s v="K00445875"/>
    <s v="NP"/>
    <x v="2"/>
    <x v="149"/>
    <x v="47"/>
    <s v="SMHS"/>
    <s v="SMHS"/>
    <x v="0"/>
    <n v="28"/>
    <n v="28"/>
    <d v="1900-03-13T19:08:24"/>
    <s v="C"/>
    <s v="Dual Enrollment"/>
    <s v="Closed"/>
  </r>
  <r>
    <n v="202430"/>
    <n v="44731"/>
    <s v="ENG 111"/>
    <x v="11"/>
    <s v="Critical Think/Comp Literature"/>
    <n v="3"/>
    <d v="2023-08-21T00:00:00"/>
    <d v="2024-01-26T00:00:00"/>
    <x v="15"/>
    <x v="0"/>
    <s v="M"/>
    <s v="M"/>
    <m/>
    <m/>
    <m/>
    <m/>
    <m/>
    <m/>
    <d v="1899-12-30T01:30:00"/>
    <d v="1899-12-30T02:08:34"/>
    <s v="12:30"/>
    <x v="28"/>
    <s v="14:00"/>
    <n v="1400"/>
    <x v="0"/>
    <s v="Ian Fiedorek"/>
    <s v="K01585478"/>
    <s v="NP"/>
    <x v="2"/>
    <x v="149"/>
    <x v="47"/>
    <s v="SMHS"/>
    <s v="SMHS"/>
    <x v="0"/>
    <n v="0"/>
    <n v="31"/>
    <d v="1900-03-05T05:48:59"/>
    <s v="C"/>
    <s v="Dual Enrollment"/>
    <s v="Closed"/>
  </r>
  <r>
    <n v="202430"/>
    <n v="44731"/>
    <s v="ENG 111"/>
    <x v="11"/>
    <s v="Critical Think/Comp Literature"/>
    <n v="3"/>
    <d v="2023-08-21T00:00:00"/>
    <d v="2024-01-26T00:00:00"/>
    <x v="15"/>
    <x v="0"/>
    <s v="TWRF"/>
    <m/>
    <s v="T"/>
    <s v="W"/>
    <s v="R"/>
    <s v="F"/>
    <m/>
    <m/>
    <d v="1899-12-30T01:20:00"/>
    <d v="1899-12-30T07:37:09"/>
    <s v="12:50"/>
    <x v="31"/>
    <s v="14:10"/>
    <n v="1410"/>
    <x v="0"/>
    <s v="Ian Fiedorek"/>
    <s v="K01585478"/>
    <s v="NP"/>
    <x v="2"/>
    <x v="149"/>
    <x v="47"/>
    <s v="SMHS"/>
    <s v="SMHS"/>
    <x v="0"/>
    <n v="0"/>
    <n v="31"/>
    <d v="1900-08-18T23:20:49"/>
    <s v="C"/>
    <s v="Dual Enrollment"/>
    <s v="Closed"/>
  </r>
  <r>
    <n v="202430"/>
    <n v="44732"/>
    <s v="ENG 111"/>
    <x v="11"/>
    <s v="Critical Think/Comp Literature"/>
    <n v="3"/>
    <d v="2023-08-21T00:00:00"/>
    <d v="2024-01-26T00:00:00"/>
    <x v="15"/>
    <x v="0"/>
    <s v="F"/>
    <m/>
    <m/>
    <m/>
    <m/>
    <s v="F"/>
    <m/>
    <m/>
    <d v="1899-12-30T01:30:00"/>
    <d v="1899-12-30T02:08:34"/>
    <s v="10:15"/>
    <x v="37"/>
    <s v="11:45"/>
    <n v="1145"/>
    <x v="0"/>
    <s v="Ian Fiedorek"/>
    <s v="K01585478"/>
    <s v="NP"/>
    <x v="2"/>
    <x v="149"/>
    <x v="47"/>
    <s v="SMHS"/>
    <s v="SMHS"/>
    <x v="0"/>
    <n v="0"/>
    <n v="30"/>
    <d v="1900-03-03T03:18:22"/>
    <s v="C"/>
    <s v="Dual Enrollment"/>
    <s v="Closed"/>
  </r>
  <r>
    <n v="202430"/>
    <n v="44732"/>
    <s v="ENG 111"/>
    <x v="11"/>
    <s v="Critical Think/Comp Literature"/>
    <n v="3"/>
    <d v="2023-08-21T00:00:00"/>
    <d v="2024-01-26T00:00:00"/>
    <x v="15"/>
    <x v="0"/>
    <s v="MTWR"/>
    <s v="M"/>
    <s v="T"/>
    <s v="W"/>
    <s v="R"/>
    <m/>
    <m/>
    <m/>
    <d v="1899-12-30T01:25:00"/>
    <d v="1899-12-30T08:05:43"/>
    <s v="10:45"/>
    <x v="33"/>
    <s v="12:10"/>
    <n v="1210"/>
    <x v="0"/>
    <s v="Ian Fiedorek"/>
    <s v="K01585478"/>
    <s v="NP"/>
    <x v="2"/>
    <x v="149"/>
    <x v="47"/>
    <s v="SMHS"/>
    <s v="SMHS"/>
    <x v="0"/>
    <n v="0"/>
    <n v="30"/>
    <d v="1900-08-25T12:29:23"/>
    <s v="C"/>
    <s v="Dual Enrollment"/>
    <s v="Closed"/>
  </r>
  <r>
    <n v="202430"/>
    <n v="44771"/>
    <s v="ACCT 110"/>
    <x v="13"/>
    <s v="Introduction to Accounting"/>
    <n v="4"/>
    <d v="2023-08-21T00:00:00"/>
    <d v="2023-11-16T00:00:00"/>
    <x v="22"/>
    <x v="0"/>
    <s v="M"/>
    <s v="M"/>
    <m/>
    <m/>
    <m/>
    <m/>
    <m/>
    <m/>
    <d v="1899-12-30T01:30:00"/>
    <d v="1899-12-30T01:13:15"/>
    <s v="12:30"/>
    <x v="28"/>
    <s v="14:00"/>
    <n v="1400"/>
    <x v="0"/>
    <s v="Carolyn Terry"/>
    <s v="K00100436"/>
    <s v="AD"/>
    <x v="2"/>
    <x v="149"/>
    <x v="47"/>
    <s v="SMHS"/>
    <s v="SMHS"/>
    <x v="0"/>
    <n v="5"/>
    <n v="5"/>
    <d v="1900-01-02T09:58:00"/>
    <s v="C"/>
    <s v="Dual Enrollment"/>
    <s v="Closed"/>
  </r>
  <r>
    <n v="202430"/>
    <n v="44771"/>
    <s v="ACCT 110"/>
    <x v="13"/>
    <s v="Introduction to Accounting"/>
    <n v="4"/>
    <d v="2023-08-21T00:00:00"/>
    <d v="2023-11-16T00:00:00"/>
    <x v="22"/>
    <x v="0"/>
    <s v="TWRF"/>
    <m/>
    <s v="T"/>
    <s v="W"/>
    <s v="R"/>
    <s v="F"/>
    <m/>
    <m/>
    <d v="1899-12-30T01:20:00"/>
    <d v="1899-12-30T04:20:26"/>
    <s v="12:50"/>
    <x v="31"/>
    <s v="14:10"/>
    <n v="1410"/>
    <x v="0"/>
    <s v="Carolyn Terry"/>
    <s v="K00100436"/>
    <s v="AD"/>
    <x v="2"/>
    <x v="149"/>
    <x v="47"/>
    <s v="SMHS"/>
    <s v="SMHS"/>
    <x v="0"/>
    <n v="5"/>
    <n v="5"/>
    <d v="1900-01-11T03:26:13"/>
    <s v="C"/>
    <s v="Dual Enrollment"/>
    <s v="Closed"/>
  </r>
  <r>
    <n v="202430"/>
    <n v="44784"/>
    <s v="FIN 100"/>
    <x v="14"/>
    <s v="Personal Finance"/>
    <n v="3"/>
    <d v="2023-08-21T00:00:00"/>
    <d v="2023-10-27T00:00:00"/>
    <x v="13"/>
    <x v="0"/>
    <s v="F"/>
    <m/>
    <m/>
    <m/>
    <m/>
    <s v="F"/>
    <m/>
    <m/>
    <d v="1899-12-30T01:30:00"/>
    <d v="1899-12-30T00:57:40"/>
    <s v="10:15"/>
    <x v="37"/>
    <s v="11:45"/>
    <n v="1145"/>
    <x v="0"/>
    <s v="Graham Oleson"/>
    <s v="K01551757"/>
    <s v="NP"/>
    <x v="2"/>
    <x v="149"/>
    <x v="47"/>
    <s v="SMHS"/>
    <s v="SMHS"/>
    <x v="0"/>
    <n v="23"/>
    <n v="23"/>
    <d v="1900-01-08T17:40:11"/>
    <s v="C"/>
    <s v="Dual Enrollment"/>
    <s v="Closed"/>
  </r>
  <r>
    <n v="202430"/>
    <n v="44784"/>
    <s v="FIN 100"/>
    <x v="14"/>
    <s v="Personal Finance"/>
    <n v="3"/>
    <d v="2023-08-21T00:00:00"/>
    <d v="2023-10-27T00:00:00"/>
    <x v="13"/>
    <x v="0"/>
    <s v="MTWR"/>
    <s v="M"/>
    <s v="T"/>
    <s v="W"/>
    <s v="R"/>
    <m/>
    <m/>
    <m/>
    <d v="1899-12-30T01:25:00"/>
    <d v="1899-12-30T03:37:50"/>
    <s v="10:45"/>
    <x v="33"/>
    <s v="12:10"/>
    <n v="1210"/>
    <x v="0"/>
    <s v="Graham Oleson"/>
    <s v="K01551757"/>
    <s v="NP"/>
    <x v="2"/>
    <x v="149"/>
    <x v="47"/>
    <s v="SMHS"/>
    <s v="SMHS"/>
    <x v="0"/>
    <n v="23"/>
    <n v="23"/>
    <d v="1900-02-04T18:45:09"/>
    <s v="C"/>
    <s v="Dual Enrollment"/>
    <s v="Closed"/>
  </r>
  <r>
    <n v="202430"/>
    <n v="44805"/>
    <s v="ENG 110"/>
    <x v="11"/>
    <s v="Composition and Reading"/>
    <n v="4"/>
    <d v="2023-08-21T00:00:00"/>
    <d v="2024-01-26T00:00:00"/>
    <x v="15"/>
    <x v="0"/>
    <s v="MR"/>
    <s v="M"/>
    <m/>
    <m/>
    <s v="R"/>
    <m/>
    <m/>
    <m/>
    <d v="1899-12-30T01:05:00"/>
    <d v="1899-12-30T03:05:43"/>
    <s v="13:15"/>
    <x v="87"/>
    <s v="14:20"/>
    <n v="1420"/>
    <x v="0"/>
    <s v="Aura-Moon Greig"/>
    <s v="K00731502"/>
    <s v="NP"/>
    <x v="2"/>
    <x v="149"/>
    <x v="47"/>
    <s v="SMHS"/>
    <s v="SMHS"/>
    <x v="0"/>
    <n v="0"/>
    <n v="31"/>
    <d v="1900-04-03T05:44:05"/>
    <s v="C"/>
    <s v="Dual Enrollment"/>
    <s v="Closed"/>
  </r>
  <r>
    <n v="202430"/>
    <n v="44805"/>
    <s v="ENG 110"/>
    <x v="11"/>
    <s v="Composition and Reading"/>
    <n v="4"/>
    <d v="2023-08-21T00:00:00"/>
    <d v="2024-01-26T00:00:00"/>
    <x v="15"/>
    <x v="0"/>
    <s v="TWF"/>
    <m/>
    <s v="T"/>
    <s v="W"/>
    <m/>
    <s v="F"/>
    <m/>
    <m/>
    <d v="1899-12-30T01:25:00"/>
    <d v="1899-12-30T06:04:17"/>
    <s v="12:30"/>
    <x v="28"/>
    <s v="13:55"/>
    <n v="1355"/>
    <x v="0"/>
    <s v="Aura-Moon Greig"/>
    <s v="K00731502"/>
    <s v="NP"/>
    <x v="2"/>
    <x v="149"/>
    <x v="47"/>
    <s v="SMHS"/>
    <s v="SMHS"/>
    <x v="0"/>
    <n v="0"/>
    <n v="31"/>
    <d v="1900-07-02T20:28:47"/>
    <s v="C"/>
    <s v="Dual Enrollment"/>
    <s v="Closed"/>
  </r>
  <r>
    <n v="202430"/>
    <n v="44806"/>
    <s v="CT 114"/>
    <x v="31"/>
    <s v="Beg Finish Carpentry"/>
    <n v="3"/>
    <d v="2023-08-21T00:00:00"/>
    <d v="2023-10-27T00:00:00"/>
    <x v="13"/>
    <x v="0"/>
    <s v="M"/>
    <s v="M"/>
    <m/>
    <m/>
    <m/>
    <m/>
    <m/>
    <m/>
    <d v="1899-12-30T01:30:00"/>
    <d v="1899-12-30T00:57:40"/>
    <s v="8:30"/>
    <x v="2"/>
    <s v="10:00"/>
    <n v="1000"/>
    <x v="0"/>
    <s v="Erik Leighland"/>
    <s v="K00111751"/>
    <s v="NP"/>
    <x v="2"/>
    <x v="149"/>
    <x v="47"/>
    <s v="SMHS"/>
    <s v="SMHS"/>
    <x v="0"/>
    <n v="0"/>
    <n v="15"/>
    <d v="1900-01-05T08:23:36"/>
    <s v="C"/>
    <s v="Dual Enrollment"/>
    <s v="Closed"/>
  </r>
  <r>
    <n v="202430"/>
    <n v="44806"/>
    <s v="CT 114"/>
    <x v="31"/>
    <s v="Beg Finish Carpentry"/>
    <n v="3"/>
    <d v="2023-08-21T00:00:00"/>
    <d v="2023-10-27T00:00:00"/>
    <x v="13"/>
    <x v="0"/>
    <s v="TR"/>
    <m/>
    <s v="T"/>
    <m/>
    <s v="R"/>
    <m/>
    <m/>
    <m/>
    <d v="1899-12-30T01:15:00"/>
    <d v="1899-12-30T01:36:06"/>
    <s v="9:15"/>
    <x v="34"/>
    <s v="10:30"/>
    <n v="1030"/>
    <x v="0"/>
    <s v="Erik Leighland"/>
    <s v="K00111751"/>
    <s v="NP"/>
    <x v="2"/>
    <x v="149"/>
    <x v="47"/>
    <s v="SMHS"/>
    <s v="SMHS"/>
    <x v="0"/>
    <n v="0"/>
    <n v="15"/>
    <d v="1900-01-09T13:59:20"/>
    <s v="C"/>
    <s v="Dual Enrollment"/>
    <s v="Closed"/>
  </r>
  <r>
    <n v="202430"/>
    <n v="44806"/>
    <s v="CT 114"/>
    <x v="31"/>
    <s v="Beg Finish Carpentry"/>
    <n v="3"/>
    <d v="2023-08-21T00:00:00"/>
    <d v="2023-10-27T00:00:00"/>
    <x v="13"/>
    <x v="0"/>
    <s v="WF"/>
    <m/>
    <m/>
    <s v="W"/>
    <m/>
    <s v="F"/>
    <m/>
    <m/>
    <d v="1899-12-30T01:15:00"/>
    <d v="1899-12-30T01:36:06"/>
    <s v="8:30"/>
    <x v="2"/>
    <s v="9:45"/>
    <n v="945"/>
    <x v="0"/>
    <s v="Erik Leighland"/>
    <s v="K00111751"/>
    <s v="NP"/>
    <x v="2"/>
    <x v="149"/>
    <x v="47"/>
    <s v="SMHS"/>
    <s v="SMHS"/>
    <x v="0"/>
    <n v="0"/>
    <n v="15"/>
    <d v="1900-01-09T13:59:20"/>
    <s v="C"/>
    <s v="Dual Enrollment"/>
    <s v="Closed"/>
  </r>
  <r>
    <n v="202430"/>
    <n v="44818"/>
    <s v="ED 291"/>
    <x v="59"/>
    <s v="Practicum in Teaching"/>
    <n v="2"/>
    <d v="2023-10-30T00:00:00"/>
    <d v="2024-01-26T00:00:00"/>
    <x v="2"/>
    <x v="0"/>
    <s v="M"/>
    <s v="M"/>
    <m/>
    <m/>
    <m/>
    <m/>
    <m/>
    <m/>
    <d v="1899-12-30T00:00:00"/>
    <d v="1899-12-30T00:00:00"/>
    <d v="1899-12-30T00:00:00"/>
    <x v="0"/>
    <d v="1899-12-30T00:00:00"/>
    <m/>
    <x v="0"/>
    <s v="Michael Thrasher"/>
    <s v="K00205477"/>
    <s v="NP"/>
    <x v="2"/>
    <x v="149"/>
    <x v="47"/>
    <s v="SMHS"/>
    <s v="SMHS"/>
    <x v="0"/>
    <n v="0"/>
    <n v="9"/>
    <d v="1899-12-30T00:00:00"/>
    <s v="C"/>
    <s v="Dual Enrollment"/>
    <s v="Closed"/>
  </r>
  <r>
    <n v="202430"/>
    <n v="44818"/>
    <s v="ED 291"/>
    <x v="59"/>
    <s v="Practicum in Teaching"/>
    <n v="2"/>
    <d v="2023-10-30T00:00:00"/>
    <d v="2024-01-26T00:00:00"/>
    <x v="2"/>
    <x v="0"/>
    <s v="R"/>
    <m/>
    <m/>
    <m/>
    <s v="R"/>
    <m/>
    <m/>
    <m/>
    <d v="1899-12-30T00:00:00"/>
    <d v="1899-12-30T00:00:00"/>
    <d v="1899-12-30T00:00:00"/>
    <x v="0"/>
    <d v="1899-12-30T00:00:00"/>
    <m/>
    <x v="0"/>
    <s v="Michael Thrasher"/>
    <s v="K00205477"/>
    <s v="NP"/>
    <x v="2"/>
    <x v="149"/>
    <x v="47"/>
    <s v="SMHS"/>
    <s v="SMHS"/>
    <x v="0"/>
    <n v="0"/>
    <n v="9"/>
    <d v="1899-12-30T00:00:00"/>
    <s v="C"/>
    <s v="Dual Enrollment"/>
    <s v="Closed"/>
  </r>
  <r>
    <n v="202430"/>
    <n v="44818"/>
    <s v="ED 291"/>
    <x v="59"/>
    <s v="Practicum in Teaching"/>
    <n v="2"/>
    <d v="2023-10-30T00:00:00"/>
    <d v="2024-01-26T00:00:00"/>
    <x v="2"/>
    <x v="0"/>
    <s v="WF"/>
    <m/>
    <m/>
    <s v="W"/>
    <m/>
    <s v="F"/>
    <m/>
    <m/>
    <d v="1899-12-30T00:00:00"/>
    <d v="1899-12-30T00:00:00"/>
    <d v="1899-12-30T00:00:00"/>
    <x v="0"/>
    <d v="1899-12-30T00:00:00"/>
    <m/>
    <x v="0"/>
    <s v="Michael Thrasher"/>
    <s v="K00205477"/>
    <s v="NP"/>
    <x v="2"/>
    <x v="149"/>
    <x v="47"/>
    <s v="SMHS"/>
    <s v="SMHS"/>
    <x v="0"/>
    <n v="0"/>
    <n v="9"/>
    <d v="1899-12-30T00:00:00"/>
    <s v="C"/>
    <s v="Dual Enrollment"/>
    <s v="Closed"/>
  </r>
  <r>
    <n v="202430"/>
    <n v="41923"/>
    <s v="ECEP NC010"/>
    <x v="83"/>
    <s v="Parent-Child Workshop"/>
    <n v="0"/>
    <d v="2023-08-28T00:00:00"/>
    <d v="2024-01-26T00:00:00"/>
    <x v="27"/>
    <x v="0"/>
    <s v="M"/>
    <s v="M"/>
    <m/>
    <m/>
    <m/>
    <m/>
    <m/>
    <m/>
    <d v="1899-12-30T05:00:00"/>
    <d v="1899-12-30T06:50:23"/>
    <s v="8:00"/>
    <x v="3"/>
    <s v="13:00"/>
    <n v="1300"/>
    <x v="0"/>
    <s v="Suzy Granziera"/>
    <s v="K00289900"/>
    <s v="NP"/>
    <x v="1"/>
    <x v="150"/>
    <x v="48"/>
    <s v="SMPCW"/>
    <s v="SMPCW"/>
    <x v="0"/>
    <n v="30"/>
    <n v="9"/>
    <d v="1900-02-25T21:27:43"/>
    <s v="C"/>
    <s v="Day"/>
    <s v="Open"/>
  </r>
  <r>
    <n v="202430"/>
    <n v="41923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Suzy Granziera"/>
    <s v="K00289900"/>
    <s v="NP"/>
    <x v="1"/>
    <x v="150"/>
    <x v="48"/>
    <s v="SMPCW"/>
    <s v="SMPCW"/>
    <x v="0"/>
    <n v="30"/>
    <n v="9"/>
    <d v="1900-01-25T01:15:28"/>
    <s v="C"/>
    <s v="Day"/>
    <s v="Open"/>
  </r>
  <r>
    <n v="202430"/>
    <n v="41924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5:00:00"/>
    <d v="1899-12-30T06:50:23"/>
    <s v="8:00"/>
    <x v="3"/>
    <s v="13:00"/>
    <n v="1300"/>
    <x v="0"/>
    <s v="Amanda Gilbert"/>
    <s v="K00435194"/>
    <s v="NP"/>
    <x v="1"/>
    <x v="150"/>
    <x v="48"/>
    <s v="SMPCW"/>
    <s v="SMPCW"/>
    <x v="0"/>
    <n v="30"/>
    <n v="8"/>
    <d v="1900-02-19T11:04:38"/>
    <s v="C"/>
    <s v="Day"/>
    <s v="Open"/>
  </r>
  <r>
    <n v="202430"/>
    <n v="41924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Amanda Gilbert"/>
    <s v="K00435194"/>
    <s v="NP"/>
    <x v="1"/>
    <x v="150"/>
    <x v="48"/>
    <s v="SMPCW"/>
    <s v="SMPCW"/>
    <x v="0"/>
    <n v="30"/>
    <n v="8"/>
    <d v="1900-01-22T03:47:05"/>
    <s v="C"/>
    <s v="Day"/>
    <s v="Open"/>
  </r>
  <r>
    <n v="202430"/>
    <n v="41925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Amanda Gilbert"/>
    <s v="K00435194"/>
    <s v="NP"/>
    <x v="1"/>
    <x v="150"/>
    <x v="48"/>
    <s v="SMPCW"/>
    <s v="SMPCW"/>
    <x v="0"/>
    <n v="30"/>
    <n v="7"/>
    <d v="1900-01-19T06:18:42"/>
    <s v="C"/>
    <s v="Day"/>
    <s v="Open"/>
  </r>
  <r>
    <n v="202430"/>
    <n v="41925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5:00:00"/>
    <d v="1899-12-30T06:50:23"/>
    <s v="8:00"/>
    <x v="3"/>
    <s v="13:00"/>
    <n v="1300"/>
    <x v="0"/>
    <s v="Amanda Gilbert"/>
    <s v="K00435194"/>
    <s v="NP"/>
    <x v="1"/>
    <x v="150"/>
    <x v="48"/>
    <s v="SMPCW"/>
    <s v="SMPCW"/>
    <x v="0"/>
    <n v="30"/>
    <n v="7"/>
    <d v="1900-02-13T00:41:34"/>
    <s v="C"/>
    <s v="Day"/>
    <s v="Open"/>
  </r>
  <r>
    <n v="202430"/>
    <n v="41926"/>
    <s v="ECEP NC010"/>
    <x v="83"/>
    <s v="Parent-Child Workshop"/>
    <n v="0"/>
    <d v="2023-08-28T00:00:00"/>
    <d v="2024-01-26T00:00:00"/>
    <x v="27"/>
    <x v="0"/>
    <s v="R"/>
    <m/>
    <m/>
    <m/>
    <s v="R"/>
    <m/>
    <m/>
    <m/>
    <d v="1899-12-30T05:00:00"/>
    <d v="1899-12-30T06:50:23"/>
    <s v="8:00"/>
    <x v="3"/>
    <s v="13:00"/>
    <n v="1300"/>
    <x v="0"/>
    <s v="Amanda Gilbert"/>
    <s v="K00435194"/>
    <s v="NP"/>
    <x v="1"/>
    <x v="150"/>
    <x v="48"/>
    <s v="SMPCW"/>
    <s v="SMPCW"/>
    <x v="0"/>
    <n v="30"/>
    <n v="11"/>
    <d v="1900-03-10T18:13:53"/>
    <s v="C"/>
    <s v="Day"/>
    <s v="Open"/>
  </r>
  <r>
    <n v="202430"/>
    <n v="41926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Amanda Gilbert"/>
    <s v="K00435194"/>
    <s v="NP"/>
    <x v="1"/>
    <x v="150"/>
    <x v="48"/>
    <s v="SMPCW"/>
    <s v="SMPCW"/>
    <x v="0"/>
    <n v="30"/>
    <n v="11"/>
    <d v="1900-01-30T20:12:15"/>
    <s v="C"/>
    <s v="Day"/>
    <s v="Open"/>
  </r>
  <r>
    <n v="202430"/>
    <n v="41927"/>
    <s v="ECEP NC010"/>
    <x v="83"/>
    <s v="Parent-Child Workshop"/>
    <n v="0"/>
    <d v="2023-08-28T00:00:00"/>
    <d v="2024-01-26T00:00:00"/>
    <x v="27"/>
    <x v="0"/>
    <s v="F"/>
    <m/>
    <m/>
    <m/>
    <m/>
    <s v="F"/>
    <m/>
    <m/>
    <d v="1899-12-30T05:00:00"/>
    <d v="1899-12-30T06:50:23"/>
    <s v="8:00"/>
    <x v="3"/>
    <s v="13:00"/>
    <n v="1300"/>
    <x v="0"/>
    <s v="Suzy Granziera"/>
    <s v="K00289900"/>
    <s v="NP"/>
    <x v="1"/>
    <x v="150"/>
    <x v="48"/>
    <s v="SMPCW"/>
    <s v="SMPCW"/>
    <x v="0"/>
    <n v="30"/>
    <n v="7"/>
    <d v="1900-02-13T00:41:34"/>
    <s v="C"/>
    <s v="Day"/>
    <s v="Open"/>
  </r>
  <r>
    <n v="202430"/>
    <n v="41927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Suzy Granziera"/>
    <s v="K00289900"/>
    <s v="NP"/>
    <x v="1"/>
    <x v="150"/>
    <x v="48"/>
    <s v="SMPCW"/>
    <s v="SMPCW"/>
    <x v="0"/>
    <n v="30"/>
    <n v="7"/>
    <d v="1900-01-19T06:18:42"/>
    <s v="C"/>
    <s v="Day"/>
    <s v="Open"/>
  </r>
  <r>
    <n v="202430"/>
    <n v="42794"/>
    <s v="PD 131"/>
    <x v="54"/>
    <s v="Stress Management and Wellness"/>
    <n v="3"/>
    <d v="2023-09-28T00:00:00"/>
    <d v="2023-10-20T00:00:00"/>
    <x v="59"/>
    <x v="0"/>
    <s v=""/>
    <m/>
    <m/>
    <m/>
    <m/>
    <m/>
    <m/>
    <m/>
    <d v="1899-12-30T00:00:00"/>
    <d v="1899-12-30T00:00:00"/>
    <d v="1899-12-30T00:00:00"/>
    <x v="0"/>
    <d v="1899-12-30T00:00:00"/>
    <m/>
    <x v="0"/>
    <s v="Noel Gomez"/>
    <s v="K00194927"/>
    <s v="NP"/>
    <x v="1"/>
    <x v="151"/>
    <x v="49"/>
    <s v="JAIL"/>
    <s v="JAIL"/>
    <x v="0"/>
    <n v="0"/>
    <n v="15"/>
    <d v="1899-12-30T00:00:00"/>
    <s v="C"/>
    <s v="Day"/>
    <s v="Closed"/>
  </r>
  <r>
    <n v="202430"/>
    <n v="44759"/>
    <s v="CAV NC013"/>
    <x v="62"/>
    <s v="Safe Food Prep. &amp; Serv. Mod. 1"/>
    <n v="0"/>
    <d v="2023-08-28T00:00:00"/>
    <d v="2023-10-21T00:00:00"/>
    <x v="6"/>
    <x v="0"/>
    <s v="T"/>
    <m/>
    <s v="T"/>
    <m/>
    <m/>
    <m/>
    <m/>
    <m/>
    <d v="1899-12-30T01:30:00"/>
    <d v="1899-12-30T00:47:32"/>
    <s v="11:30"/>
    <x v="69"/>
    <s v="13:00"/>
    <n v="1300"/>
    <x v="3"/>
    <s v="Julie Hobbins"/>
    <s v="K00228692"/>
    <n v="9"/>
    <x v="1"/>
    <x v="151"/>
    <x v="49"/>
    <s v="JAIL"/>
    <s v="JAIL"/>
    <x v="0"/>
    <n v="25"/>
    <n v="4"/>
    <d v="1899-12-31T03:36:51"/>
    <s v="C"/>
    <s v="Day"/>
    <s v="Open"/>
  </r>
  <r>
    <n v="202430"/>
    <n v="44760"/>
    <s v="CAV NC013"/>
    <x v="62"/>
    <s v="Safe Food Prep. &amp; Serv. Mod. 1"/>
    <n v="0"/>
    <d v="2023-08-28T00:00:00"/>
    <d v="2023-10-21T00:00:00"/>
    <x v="6"/>
    <x v="0"/>
    <s v="T"/>
    <m/>
    <s v="T"/>
    <m/>
    <m/>
    <m/>
    <m/>
    <m/>
    <d v="1899-12-30T01:30:00"/>
    <d v="1899-12-30T00:47:32"/>
    <s v="14:30"/>
    <x v="49"/>
    <s v="16:00"/>
    <n v="1600"/>
    <x v="3"/>
    <s v="Julie Hobbins"/>
    <s v="K00228692"/>
    <n v="9"/>
    <x v="1"/>
    <x v="151"/>
    <x v="49"/>
    <s v="JAIL"/>
    <s v="JAIL"/>
    <x v="0"/>
    <n v="25"/>
    <n v="3"/>
    <d v="1899-12-30T20:42:38"/>
    <s v="C"/>
    <s v="Day"/>
    <s v="Open"/>
  </r>
  <r>
    <n v="202430"/>
    <n v="44761"/>
    <s v="CAV NC013"/>
    <x v="62"/>
    <s v="Safe Food Prep. &amp; Serv. Mod. 1"/>
    <n v="0"/>
    <d v="2023-10-23T00:00:00"/>
    <d v="2023-12-16T00:00:00"/>
    <x v="6"/>
    <x v="0"/>
    <s v="T"/>
    <m/>
    <s v="T"/>
    <m/>
    <m/>
    <m/>
    <m/>
    <m/>
    <d v="1899-12-30T01:30:00"/>
    <d v="1899-12-30T00:47:32"/>
    <s v="11:30"/>
    <x v="69"/>
    <s v="13:00"/>
    <n v="1300"/>
    <x v="3"/>
    <s v="Julie Hobbins"/>
    <s v="K00228692"/>
    <n v="11"/>
    <x v="1"/>
    <x v="151"/>
    <x v="49"/>
    <s v="JAIL"/>
    <s v="JAIL"/>
    <x v="0"/>
    <n v="25"/>
    <n v="5"/>
    <d v="1899-12-31T10:31:03"/>
    <s v="C"/>
    <s v="Day"/>
    <s v="Open"/>
  </r>
  <r>
    <n v="202430"/>
    <n v="44762"/>
    <s v="CAV NC013"/>
    <x v="62"/>
    <s v="Safe Food Prep. &amp; Serv. Mod. 1"/>
    <n v="0"/>
    <d v="2023-10-23T00:00:00"/>
    <d v="2023-12-16T00:00:00"/>
    <x v="6"/>
    <x v="0"/>
    <s v="T"/>
    <m/>
    <s v="T"/>
    <m/>
    <m/>
    <m/>
    <m/>
    <m/>
    <d v="1899-12-30T01:30:00"/>
    <d v="1899-12-30T00:47:32"/>
    <s v="14:30"/>
    <x v="49"/>
    <s v="16:00"/>
    <n v="1600"/>
    <x v="3"/>
    <s v="Julie Hobbins"/>
    <s v="K00228692"/>
    <n v="11"/>
    <x v="1"/>
    <x v="151"/>
    <x v="49"/>
    <s v="JAIL"/>
    <s v="JAIL"/>
    <x v="0"/>
    <n v="25"/>
    <n v="6"/>
    <d v="1899-12-31T17:25:16"/>
    <s v="C"/>
    <s v="Day"/>
    <s v="Open"/>
  </r>
  <r>
    <n v="202430"/>
    <n v="44763"/>
    <s v="CAV NC014"/>
    <x v="62"/>
    <s v="Safe Food Prep &amp; Serv, Mod. 2"/>
    <n v="0"/>
    <d v="2023-08-28T00:00:00"/>
    <d v="2023-10-21T00:00:00"/>
    <x v="6"/>
    <x v="0"/>
    <s v="R"/>
    <m/>
    <m/>
    <m/>
    <s v="R"/>
    <m/>
    <m/>
    <m/>
    <d v="1899-12-30T01:30:00"/>
    <d v="1899-12-30T00:47:32"/>
    <s v="11:30"/>
    <x v="69"/>
    <s v="13:00"/>
    <n v="1300"/>
    <x v="3"/>
    <s v="Julie Hobbins"/>
    <s v="K00228692"/>
    <n v="9"/>
    <x v="1"/>
    <x v="151"/>
    <x v="49"/>
    <s v="JAIL"/>
    <s v="JAIL"/>
    <x v="0"/>
    <n v="25"/>
    <n v="4"/>
    <d v="1899-12-31T03:36:51"/>
    <s v="C"/>
    <s v="Day"/>
    <s v="Open"/>
  </r>
  <r>
    <n v="202430"/>
    <n v="44764"/>
    <s v="CAV NC014"/>
    <x v="62"/>
    <s v="Safe Food Prep &amp; Serv, Mod. 2"/>
    <n v="0"/>
    <d v="2023-08-28T00:00:00"/>
    <d v="2023-10-21T00:00:00"/>
    <x v="6"/>
    <x v="0"/>
    <s v="R"/>
    <m/>
    <m/>
    <m/>
    <s v="R"/>
    <m/>
    <m/>
    <m/>
    <d v="1899-12-30T01:30:00"/>
    <d v="1899-12-30T00:47:32"/>
    <s v="14:30"/>
    <x v="49"/>
    <s v="16:00"/>
    <n v="1600"/>
    <x v="3"/>
    <s v="Julie Hobbins"/>
    <s v="K00228692"/>
    <n v="9"/>
    <x v="1"/>
    <x v="151"/>
    <x v="49"/>
    <s v="JAIL"/>
    <s v="JAIL"/>
    <x v="0"/>
    <n v="25"/>
    <n v="3"/>
    <d v="1899-12-30T20:42:38"/>
    <s v="C"/>
    <s v="Day"/>
    <s v="Open"/>
  </r>
  <r>
    <n v="202430"/>
    <n v="44765"/>
    <s v="CAV NC014"/>
    <x v="62"/>
    <s v="Safe Food Prep &amp; Serv, Mod. 2"/>
    <n v="0"/>
    <d v="2023-10-23T00:00:00"/>
    <d v="2023-12-16T00:00:00"/>
    <x v="6"/>
    <x v="0"/>
    <s v="R"/>
    <m/>
    <m/>
    <m/>
    <s v="R"/>
    <m/>
    <m/>
    <m/>
    <d v="1899-12-30T01:30:00"/>
    <d v="1899-12-30T00:47:32"/>
    <s v="11:30"/>
    <x v="69"/>
    <s v="13:00"/>
    <n v="1300"/>
    <x v="3"/>
    <s v="Julie Hobbins"/>
    <s v="K00228692"/>
    <n v="11"/>
    <x v="1"/>
    <x v="151"/>
    <x v="49"/>
    <s v="JAIL"/>
    <s v="JAIL"/>
    <x v="0"/>
    <n v="25"/>
    <n v="5"/>
    <d v="1899-12-31T10:31:03"/>
    <s v="C"/>
    <s v="Day"/>
    <s v="Open"/>
  </r>
  <r>
    <n v="202430"/>
    <n v="44766"/>
    <s v="CAV NC014"/>
    <x v="62"/>
    <s v="Safe Food Prep &amp; Serv, Mod. 2"/>
    <n v="0"/>
    <d v="2023-10-23T00:00:00"/>
    <d v="2023-12-16T00:00:00"/>
    <x v="6"/>
    <x v="0"/>
    <s v="R"/>
    <m/>
    <m/>
    <m/>
    <s v="R"/>
    <m/>
    <m/>
    <m/>
    <d v="1899-12-30T01:30:00"/>
    <d v="1899-12-30T00:47:32"/>
    <s v="14:30"/>
    <x v="49"/>
    <s v="16:00"/>
    <n v="1600"/>
    <x v="3"/>
    <s v="Julie Hobbins"/>
    <s v="K00228692"/>
    <n v="11"/>
    <x v="1"/>
    <x v="151"/>
    <x v="49"/>
    <s v="JAIL"/>
    <s v="JAIL"/>
    <x v="0"/>
    <n v="25"/>
    <n v="6"/>
    <d v="1899-12-31T17:25:16"/>
    <s v="C"/>
    <s v="Day"/>
    <s v="Open"/>
  </r>
  <r>
    <n v="202430"/>
    <n v="44333"/>
    <s v="FS 299"/>
    <x v="32"/>
    <s v="Ind Study-Film &amp; Media Studies"/>
    <n v="1"/>
    <d v="2023-09-25T00:00:00"/>
    <d v="2023-12-16T00:00:00"/>
    <x v="9"/>
    <x v="0"/>
    <s v=""/>
    <m/>
    <m/>
    <m/>
    <m/>
    <m/>
    <m/>
    <m/>
    <d v="1899-12-30T00:00:00"/>
    <d v="1899-12-30T00:00:00"/>
    <d v="1899-12-30T00:00:00"/>
    <x v="0"/>
    <d v="1899-12-30T00:00:00"/>
    <m/>
    <x v="5"/>
    <s v="Roger Durling"/>
    <s v="K00100175"/>
    <s v="NP"/>
    <x v="1"/>
    <x v="152"/>
    <x v="50"/>
    <s v="SBFF"/>
    <s v="SBFF"/>
    <x v="0"/>
    <n v="0"/>
    <n v="0"/>
    <d v="1899-12-30T00:00:00"/>
    <n v="40"/>
    <s v="Session Status Unknown"/>
    <s v="Closed"/>
  </r>
  <r>
    <n v="202430"/>
    <n v="34182"/>
    <s v="MAT 105"/>
    <x v="36"/>
    <s v="Survey Of Multimedia Tools"/>
    <n v="3"/>
    <d v="2023-08-21T00:00:00"/>
    <d v="2023-10-27T00:00:00"/>
    <x v="13"/>
    <x v="0"/>
    <s v="M"/>
    <s v="M"/>
    <m/>
    <m/>
    <m/>
    <m/>
    <m/>
    <m/>
    <d v="1899-12-30T01:30:00"/>
    <d v="1899-12-30T00:57:40"/>
    <s v="8:30"/>
    <x v="2"/>
    <s v="10:00"/>
    <n v="1000"/>
    <x v="0"/>
    <s v="Andrew Henning"/>
    <s v="K00258128"/>
    <s v="NP"/>
    <x v="2"/>
    <x v="153"/>
    <x v="51"/>
    <s v="SBHS"/>
    <s v="SBHS"/>
    <x v="0"/>
    <n v="31"/>
    <n v="31"/>
    <d v="1900-01-12T02:56:46"/>
    <s v="C"/>
    <s v="Dual Enrollment"/>
    <s v="Closed"/>
  </r>
  <r>
    <n v="202430"/>
    <n v="34182"/>
    <s v="MAT 105"/>
    <x v="36"/>
    <s v="Survey Of Multimedia Tools"/>
    <n v="3"/>
    <d v="2023-08-21T00:00:00"/>
    <d v="2023-10-27T00:00:00"/>
    <x v="13"/>
    <x v="0"/>
    <s v="TR"/>
    <m/>
    <s v="T"/>
    <m/>
    <s v="R"/>
    <m/>
    <m/>
    <m/>
    <d v="1899-12-30T01:15:00"/>
    <d v="1899-12-30T01:36:06"/>
    <s v="9:15"/>
    <x v="34"/>
    <s v="10:30"/>
    <n v="1030"/>
    <x v="0"/>
    <s v="Andrew Henning"/>
    <s v="K00258128"/>
    <s v="NP"/>
    <x v="2"/>
    <x v="153"/>
    <x v="51"/>
    <s v="SBHS"/>
    <s v="SBHS"/>
    <x v="0"/>
    <n v="31"/>
    <n v="31"/>
    <d v="1900-01-20T20:54:37"/>
    <s v="C"/>
    <s v="Dual Enrollment"/>
    <s v="Closed"/>
  </r>
  <r>
    <n v="202430"/>
    <n v="34182"/>
    <s v="MAT 105"/>
    <x v="36"/>
    <s v="Survey Of Multimedia Tools"/>
    <n v="3"/>
    <d v="2023-08-21T00:00:00"/>
    <d v="2023-10-27T00:00:00"/>
    <x v="13"/>
    <x v="0"/>
    <s v="WF"/>
    <m/>
    <m/>
    <s v="W"/>
    <m/>
    <s v="F"/>
    <m/>
    <m/>
    <d v="1899-12-30T01:15:00"/>
    <d v="1899-12-30T01:36:06"/>
    <s v="8:30"/>
    <x v="2"/>
    <s v="9:45"/>
    <n v="945"/>
    <x v="0"/>
    <s v="Andrew Henning"/>
    <s v="K00258128"/>
    <s v="NP"/>
    <x v="2"/>
    <x v="153"/>
    <x v="51"/>
    <s v="SBHS"/>
    <s v="SBHS"/>
    <x v="0"/>
    <n v="31"/>
    <n v="31"/>
    <d v="1900-01-20T20:54:37"/>
    <s v="C"/>
    <s v="Dual Enrollment"/>
    <s v="Closed"/>
  </r>
  <r>
    <n v="202430"/>
    <n v="36321"/>
    <s v="MAT 105"/>
    <x v="36"/>
    <s v="Survey Of Multimedia Tools"/>
    <n v="3"/>
    <d v="2023-08-21T00:00:00"/>
    <d v="2023-10-27T00:00:00"/>
    <x v="13"/>
    <x v="0"/>
    <s v="MR"/>
    <s v="M"/>
    <m/>
    <m/>
    <s v="R"/>
    <m/>
    <m/>
    <m/>
    <d v="1899-12-30T01:10:00"/>
    <d v="1899-12-30T01:29:42"/>
    <s v="11:15"/>
    <x v="55"/>
    <s v="12:25"/>
    <n v="1225"/>
    <x v="0"/>
    <s v="Andrew Henning"/>
    <s v="K00258128"/>
    <s v="NP"/>
    <x v="2"/>
    <x v="153"/>
    <x v="51"/>
    <s v="SBHS"/>
    <s v="SBHS"/>
    <x v="0"/>
    <n v="24"/>
    <n v="24"/>
    <d v="1900-01-14T19:17:24"/>
    <s v="C"/>
    <s v="Dual Enrollment"/>
    <s v="Closed"/>
  </r>
  <r>
    <n v="202430"/>
    <n v="36321"/>
    <s v="MAT 105"/>
    <x v="36"/>
    <s v="Survey Of Multimedia Tools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10:10"/>
    <x v="32"/>
    <s v="11:40"/>
    <n v="1140"/>
    <x v="0"/>
    <s v="Andrew Henning"/>
    <s v="K00258128"/>
    <s v="NP"/>
    <x v="2"/>
    <x v="153"/>
    <x v="51"/>
    <s v="SBHS"/>
    <s v="SBHS"/>
    <x v="0"/>
    <n v="24"/>
    <n v="24"/>
    <d v="1900-01-29T11:29:17"/>
    <s v="C"/>
    <s v="Dual Enrollment"/>
    <s v="Closed"/>
  </r>
  <r>
    <n v="202430"/>
    <n v="37100"/>
    <s v="FP 175"/>
    <x v="32"/>
    <s v="Film and Video Production I"/>
    <n v="3"/>
    <d v="2023-08-21T00:00:00"/>
    <d v="2023-10-27T00:00:00"/>
    <x v="13"/>
    <x v="0"/>
    <s v="MR"/>
    <s v="M"/>
    <m/>
    <m/>
    <s v="R"/>
    <m/>
    <m/>
    <m/>
    <d v="1899-12-30T01:10:00"/>
    <d v="1899-12-30T01:29:42"/>
    <s v="9:15"/>
    <x v="34"/>
    <s v="10:25"/>
    <n v="1025"/>
    <x v="0"/>
    <s v="Shea Peinado"/>
    <s v="K00302039"/>
    <s v="NP"/>
    <x v="2"/>
    <x v="153"/>
    <x v="51"/>
    <s v="SBHS"/>
    <s v="SBHS"/>
    <x v="0"/>
    <n v="18"/>
    <n v="18"/>
    <d v="1900-01-10T20:28:03"/>
    <s v="C"/>
    <s v="Dual Enrollment"/>
    <s v="Closed"/>
  </r>
  <r>
    <n v="202430"/>
    <n v="37100"/>
    <s v="FP 175"/>
    <x v="32"/>
    <s v="Film and Video Production I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8:30"/>
    <x v="2"/>
    <s v="10:00"/>
    <n v="1000"/>
    <x v="0"/>
    <s v="Shea Peinado"/>
    <s v="K00302039"/>
    <s v="NP"/>
    <x v="2"/>
    <x v="153"/>
    <x v="51"/>
    <s v="SBHS"/>
    <s v="SBHS"/>
    <x v="0"/>
    <n v="18"/>
    <n v="18"/>
    <d v="1900-01-21T20:36:57"/>
    <s v="C"/>
    <s v="Dual Enrollment"/>
    <s v="Closed"/>
  </r>
  <r>
    <n v="202430"/>
    <n v="39435"/>
    <s v="PHOT 109"/>
    <x v="35"/>
    <s v="Introduction to Photography"/>
    <n v="3"/>
    <d v="2023-08-21T00:00:00"/>
    <d v="2023-10-27T00:00:00"/>
    <x v="13"/>
    <x v="0"/>
    <s v="MR"/>
    <s v="M"/>
    <m/>
    <m/>
    <s v="R"/>
    <m/>
    <m/>
    <m/>
    <d v="1899-12-30T01:10:00"/>
    <d v="1899-12-30T01:29:42"/>
    <s v="9:15"/>
    <x v="34"/>
    <s v="10:25"/>
    <n v="1025"/>
    <x v="0"/>
    <s v="Kevin Thomas"/>
    <s v="K00253557"/>
    <s v="NP"/>
    <x v="2"/>
    <x v="153"/>
    <x v="51"/>
    <s v="SBHS"/>
    <s v="SBHS"/>
    <x v="0"/>
    <n v="32"/>
    <n v="33"/>
    <d v="1900-01-20T17:31:26"/>
    <s v="C"/>
    <s v="Dual Enrollment"/>
    <s v="Closed"/>
  </r>
  <r>
    <n v="202430"/>
    <n v="39435"/>
    <s v="PHOT 109"/>
    <x v="35"/>
    <s v="Introduction to Photography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8:30"/>
    <x v="2"/>
    <s v="10:00"/>
    <n v="1000"/>
    <x v="0"/>
    <s v="Kevin Thomas"/>
    <s v="K00253557"/>
    <s v="NP"/>
    <x v="2"/>
    <x v="153"/>
    <x v="51"/>
    <s v="SBHS"/>
    <s v="SBHS"/>
    <x v="0"/>
    <n v="32"/>
    <n v="33"/>
    <d v="1900-02-09T21:47:45"/>
    <s v="C"/>
    <s v="Dual Enrollment"/>
    <s v="Closed"/>
  </r>
  <r>
    <n v="202430"/>
    <n v="40015"/>
    <s v="CA 113"/>
    <x v="8"/>
    <s v="Hospitality Sanitation&amp;Safety"/>
    <n v="2"/>
    <d v="2023-08-21T00:00:00"/>
    <d v="2023-10-27T00:00:00"/>
    <x v="13"/>
    <x v="0"/>
    <s v="MR"/>
    <s v="M"/>
    <m/>
    <m/>
    <s v="R"/>
    <m/>
    <m/>
    <m/>
    <d v="1899-12-30T01:05:00"/>
    <d v="1899-12-30T01:23:17"/>
    <s v="13:15"/>
    <x v="87"/>
    <s v="14:20"/>
    <n v="1420"/>
    <x v="0"/>
    <s v="Anne Gott"/>
    <s v="K00668586"/>
    <s v="NP"/>
    <x v="2"/>
    <x v="153"/>
    <x v="51"/>
    <s v="SBHS"/>
    <s v="SBHS"/>
    <x v="0"/>
    <n v="0"/>
    <n v="13"/>
    <d v="1900-01-06T22:46:26"/>
    <s v="C"/>
    <s v="Dual Enrollment"/>
    <s v="Closed"/>
  </r>
  <r>
    <n v="202430"/>
    <n v="40015"/>
    <s v="CA 113"/>
    <x v="8"/>
    <s v="Hospitality Sanitation&amp;Safety"/>
    <n v="2"/>
    <d v="2023-08-21T00:00:00"/>
    <d v="2023-10-27T00:00:00"/>
    <x v="13"/>
    <x v="0"/>
    <s v="TWF"/>
    <m/>
    <s v="T"/>
    <s v="W"/>
    <m/>
    <s v="F"/>
    <m/>
    <m/>
    <d v="1899-12-30T01:25:00"/>
    <d v="1899-12-30T02:43:23"/>
    <s v="12:30"/>
    <x v="28"/>
    <s v="13:55"/>
    <n v="1355"/>
    <x v="0"/>
    <s v="Anne Gott"/>
    <s v="K00668586"/>
    <s v="NP"/>
    <x v="2"/>
    <x v="153"/>
    <x v="51"/>
    <s v="SBHS"/>
    <s v="SBHS"/>
    <x v="0"/>
    <n v="0"/>
    <n v="13"/>
    <d v="1900-01-14T14:12:37"/>
    <s v="C"/>
    <s v="Dual Enrollment"/>
    <s v="Closed"/>
  </r>
  <r>
    <n v="202430"/>
    <n v="40831"/>
    <s v="CA 113"/>
    <x v="8"/>
    <s v="Hospitality Sanitation&amp;Safety"/>
    <n v="2"/>
    <d v="2023-08-21T00:00:00"/>
    <d v="2023-10-27T00:00:00"/>
    <x v="13"/>
    <x v="0"/>
    <s v="MR"/>
    <s v="M"/>
    <m/>
    <m/>
    <s v="R"/>
    <m/>
    <m/>
    <m/>
    <d v="1899-12-30T01:05:00"/>
    <d v="1899-12-30T01:23:17"/>
    <s v="14:30"/>
    <x v="49"/>
    <s v="15:35"/>
    <n v="1535"/>
    <x v="0"/>
    <s v="Anne Gott"/>
    <s v="K00668586"/>
    <s v="NP"/>
    <x v="2"/>
    <x v="153"/>
    <x v="51"/>
    <s v="SBHS"/>
    <s v="SBHS"/>
    <x v="0"/>
    <n v="0"/>
    <n v="13"/>
    <d v="1900-01-06T22:46:26"/>
    <s v="C"/>
    <s v="Dual Enrollment"/>
    <s v="Closed"/>
  </r>
  <r>
    <n v="202430"/>
    <n v="40831"/>
    <s v="CA 113"/>
    <x v="8"/>
    <s v="Hospitality Sanitation&amp;Safety"/>
    <n v="2"/>
    <d v="2023-08-21T00:00:00"/>
    <d v="2023-10-27T00:00:00"/>
    <x v="13"/>
    <x v="0"/>
    <s v="TWF"/>
    <m/>
    <s v="T"/>
    <s v="W"/>
    <m/>
    <s v="F"/>
    <m/>
    <m/>
    <d v="1899-12-30T01:30:00"/>
    <d v="1899-12-30T02:52:59"/>
    <s v="14:05"/>
    <x v="35"/>
    <s v="15:35"/>
    <n v="1535"/>
    <x v="0"/>
    <s v="Anne Gott"/>
    <s v="K00668586"/>
    <s v="NP"/>
    <x v="2"/>
    <x v="153"/>
    <x v="51"/>
    <s v="SBHS"/>
    <s v="SBHS"/>
    <x v="0"/>
    <n v="0"/>
    <n v="13"/>
    <d v="1900-01-15T12:13:21"/>
    <s v="C"/>
    <s v="Dual Enrollment"/>
    <s v="Closed"/>
  </r>
  <r>
    <n v="202430"/>
    <n v="42060"/>
    <s v="ENG 110"/>
    <x v="11"/>
    <s v="Composition and Reading"/>
    <n v="4"/>
    <d v="2023-08-21T00:00:00"/>
    <d v="2024-01-26T00:00:00"/>
    <x v="15"/>
    <x v="0"/>
    <s v="MR"/>
    <s v="M"/>
    <m/>
    <m/>
    <s v="R"/>
    <m/>
    <m/>
    <m/>
    <d v="1899-12-30T01:05:00"/>
    <d v="1899-12-30T03:05:43"/>
    <s v="9:15"/>
    <x v="34"/>
    <s v="10:20"/>
    <n v="1020"/>
    <x v="0"/>
    <s v="Aura-Moon Greig"/>
    <s v="K00731502"/>
    <s v="NP"/>
    <x v="2"/>
    <x v="153"/>
    <x v="51"/>
    <s v="SBHS"/>
    <s v="SBHS"/>
    <x v="0"/>
    <n v="0"/>
    <n v="28"/>
    <d v="1900-03-25T02:51:26"/>
    <s v="C"/>
    <s v="Dual Enrollment"/>
    <s v="Closed"/>
  </r>
  <r>
    <n v="202430"/>
    <n v="42060"/>
    <s v="ENG 110"/>
    <x v="11"/>
    <s v="Composition and Reading"/>
    <n v="4"/>
    <d v="2023-08-21T00:00:00"/>
    <d v="2024-01-26T00:00:00"/>
    <x v="15"/>
    <x v="0"/>
    <s v="TWF"/>
    <m/>
    <s v="T"/>
    <s v="W"/>
    <m/>
    <s v="F"/>
    <m/>
    <m/>
    <d v="1899-12-30T01:30:00"/>
    <d v="1899-12-30T06:25:43"/>
    <s v="8:30"/>
    <x v="2"/>
    <s v="10:00"/>
    <n v="1000"/>
    <x v="0"/>
    <s v="Aura-Moon Greig"/>
    <s v="K00731502"/>
    <s v="NP"/>
    <x v="2"/>
    <x v="153"/>
    <x v="51"/>
    <s v="SBHS"/>
    <s v="SBHS"/>
    <x v="0"/>
    <n v="0"/>
    <n v="28"/>
    <d v="1900-06-24T18:51:26"/>
    <s v="C"/>
    <s v="Dual Enrollment"/>
    <s v="Closed"/>
  </r>
  <r>
    <n v="202430"/>
    <n v="42061"/>
    <s v="ENG 110"/>
    <x v="11"/>
    <s v="Composition and Reading"/>
    <n v="4"/>
    <d v="2023-08-21T00:00:00"/>
    <d v="2024-01-26T00:00:00"/>
    <x v="15"/>
    <x v="0"/>
    <s v="MR"/>
    <s v="M"/>
    <m/>
    <m/>
    <s v="R"/>
    <m/>
    <m/>
    <m/>
    <d v="1899-12-30T01:05:00"/>
    <d v="1899-12-30T03:05:43"/>
    <s v="11:20"/>
    <x v="86"/>
    <s v="12:25"/>
    <n v="1225"/>
    <x v="0"/>
    <s v="Tania Viscarra"/>
    <s v="K00101074"/>
    <s v="NP"/>
    <x v="2"/>
    <x v="153"/>
    <x v="51"/>
    <s v="SBHS"/>
    <s v="SBHS"/>
    <x v="0"/>
    <n v="0"/>
    <n v="23"/>
    <d v="1900-03-09T22:03:40"/>
    <s v="C"/>
    <s v="Dual Enrollment"/>
    <s v="Closed"/>
  </r>
  <r>
    <n v="202430"/>
    <n v="42061"/>
    <s v="ENG 110"/>
    <x v="11"/>
    <s v="Composition and Reading"/>
    <n v="4"/>
    <d v="2023-08-21T00:00:00"/>
    <d v="2024-01-26T00:00:00"/>
    <x v="15"/>
    <x v="0"/>
    <s v="TWF"/>
    <m/>
    <s v="T"/>
    <s v="W"/>
    <m/>
    <s v="F"/>
    <m/>
    <m/>
    <d v="1899-12-30T01:30:00"/>
    <d v="1899-12-30T06:25:43"/>
    <s v="10:10"/>
    <x v="32"/>
    <s v="11:40"/>
    <n v="1140"/>
    <x v="0"/>
    <s v="Tania Viscarra"/>
    <s v="K00101074"/>
    <s v="NP"/>
    <x v="2"/>
    <x v="153"/>
    <x v="51"/>
    <s v="SBHS"/>
    <s v="SBHS"/>
    <x v="0"/>
    <n v="0"/>
    <n v="23"/>
    <d v="1900-05-24T05:12:15"/>
    <s v="C"/>
    <s v="Dual Enrollment"/>
    <s v="Closed"/>
  </r>
  <r>
    <n v="202430"/>
    <n v="42066"/>
    <s v="ENG 110"/>
    <x v="11"/>
    <s v="Composition and Reading"/>
    <n v="4"/>
    <d v="2023-08-21T00:00:00"/>
    <d v="2024-01-26T00:00:00"/>
    <x v="15"/>
    <x v="0"/>
    <s v="MR"/>
    <s v="M"/>
    <m/>
    <m/>
    <s v="R"/>
    <m/>
    <m/>
    <m/>
    <d v="1899-12-30T01:05:00"/>
    <d v="1899-12-30T03:05:43"/>
    <s v="13:15"/>
    <x v="87"/>
    <s v="14:20"/>
    <n v="1420"/>
    <x v="0"/>
    <s v="Tania Viscarra"/>
    <s v="K00101074"/>
    <s v="NP"/>
    <x v="2"/>
    <x v="153"/>
    <x v="51"/>
    <s v="SBHS"/>
    <s v="SBHS"/>
    <x v="0"/>
    <n v="0"/>
    <n v="24"/>
    <d v="1900-03-12T23:01:13"/>
    <s v="C"/>
    <s v="Dual Enrollment"/>
    <s v="Closed"/>
  </r>
  <r>
    <n v="202430"/>
    <n v="42066"/>
    <s v="ENG 110"/>
    <x v="11"/>
    <s v="Composition and Reading"/>
    <n v="4"/>
    <d v="2023-08-21T00:00:00"/>
    <d v="2024-01-26T00:00:00"/>
    <x v="15"/>
    <x v="0"/>
    <s v="TWF"/>
    <m/>
    <s v="T"/>
    <s v="W"/>
    <m/>
    <s v="F"/>
    <m/>
    <m/>
    <d v="1899-12-30T01:25:00"/>
    <d v="1899-12-30T06:04:17"/>
    <s v="12:30"/>
    <x v="28"/>
    <s v="13:55"/>
    <n v="1355"/>
    <x v="0"/>
    <s v="Tania Viscarra"/>
    <s v="K00101074"/>
    <s v="NP"/>
    <x v="2"/>
    <x v="153"/>
    <x v="51"/>
    <s v="SBHS"/>
    <s v="SBHS"/>
    <x v="0"/>
    <n v="0"/>
    <n v="24"/>
    <d v="1900-05-22T02:41:38"/>
    <s v="C"/>
    <s v="Dual Enrollment"/>
    <s v="Closed"/>
  </r>
  <r>
    <n v="202430"/>
    <n v="42071"/>
    <s v="FIN 100"/>
    <x v="14"/>
    <s v="Personal Finance"/>
    <n v="3"/>
    <d v="2023-08-21T00:00:00"/>
    <d v="2023-10-27T00:00:00"/>
    <x v="13"/>
    <x v="0"/>
    <s v="MR"/>
    <s v="M"/>
    <m/>
    <m/>
    <s v="R"/>
    <m/>
    <m/>
    <m/>
    <d v="1899-12-30T01:05:00"/>
    <d v="1899-12-30T01:23:17"/>
    <s v="11:20"/>
    <x v="86"/>
    <s v="12:25"/>
    <n v="1225"/>
    <x v="0"/>
    <s v="Steve Schuck"/>
    <s v="K00270497"/>
    <s v="NP"/>
    <x v="2"/>
    <x v="153"/>
    <x v="51"/>
    <s v="SBHS"/>
    <s v="SBHS"/>
    <x v="0"/>
    <n v="28"/>
    <n v="28"/>
    <d v="1900-01-16T02:53:51"/>
    <s v="C"/>
    <s v="Dual Enrollment"/>
    <s v="Closed"/>
  </r>
  <r>
    <n v="202430"/>
    <n v="42071"/>
    <s v="FIN 100"/>
    <x v="14"/>
    <s v="Personal Finance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10:10"/>
    <x v="32"/>
    <s v="11:40"/>
    <n v="1140"/>
    <x v="0"/>
    <s v="Steve Schuck"/>
    <s v="K00270497"/>
    <s v="NP"/>
    <x v="2"/>
    <x v="153"/>
    <x v="51"/>
    <s v="SBHS"/>
    <s v="SBHS"/>
    <x v="0"/>
    <n v="28"/>
    <n v="28"/>
    <d v="1900-02-03T13:24:09"/>
    <s v="C"/>
    <s v="Dual Enrollment"/>
    <s v="Closed"/>
  </r>
  <r>
    <n v="202430"/>
    <n v="42850"/>
    <s v="FP 114"/>
    <x v="32"/>
    <s v="Non-Linear Editing I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11:20"/>
    <x v="86"/>
    <s v="12:25"/>
    <n v="1225"/>
    <x v="0"/>
    <s v="Dean De Phillipo"/>
    <s v="K00773858"/>
    <s v="NP"/>
    <x v="2"/>
    <x v="153"/>
    <x v="51"/>
    <s v="SBHS"/>
    <s v="SBHS"/>
    <x v="0"/>
    <n v="34"/>
    <n v="34"/>
    <d v="1900-02-02T06:18:54"/>
    <s v="C"/>
    <s v="Dual Enrollment"/>
    <s v="Closed"/>
  </r>
  <r>
    <n v="202430"/>
    <n v="42850"/>
    <s v="FP 114"/>
    <x v="32"/>
    <s v="Non-Linear Editing I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10:10"/>
    <x v="32"/>
    <s v="11:40"/>
    <n v="1140"/>
    <x v="0"/>
    <s v="Dean De Phillipo"/>
    <s v="K00773858"/>
    <s v="NP"/>
    <x v="2"/>
    <x v="153"/>
    <x v="51"/>
    <s v="SBHS"/>
    <s v="SBHS"/>
    <x v="0"/>
    <n v="34"/>
    <n v="34"/>
    <d v="1900-03-11T03:53:06"/>
    <s v="C"/>
    <s v="Dual Enrollment"/>
    <s v="Closed"/>
  </r>
  <r>
    <n v="202430"/>
    <n v="42851"/>
    <s v="FIN 100"/>
    <x v="14"/>
    <s v="Personal Finance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11:20"/>
    <x v="86"/>
    <s v="12:25"/>
    <n v="1225"/>
    <x v="0"/>
    <s v="Steve Schuck"/>
    <s v="K00270497"/>
    <s v="NP"/>
    <x v="2"/>
    <x v="153"/>
    <x v="51"/>
    <s v="SBHS"/>
    <s v="SBHS"/>
    <x v="0"/>
    <n v="24"/>
    <n v="25"/>
    <d v="1900-01-24T04:38:36"/>
    <s v="C"/>
    <s v="Dual Enrollment"/>
    <s v="Closed"/>
  </r>
  <r>
    <n v="202430"/>
    <n v="42851"/>
    <s v="FIN 100"/>
    <x v="14"/>
    <s v="Personal Finance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10:10"/>
    <x v="32"/>
    <s v="11:40"/>
    <n v="1140"/>
    <x v="0"/>
    <s v="Steve Schuck"/>
    <s v="K00270497"/>
    <s v="NP"/>
    <x v="2"/>
    <x v="153"/>
    <x v="51"/>
    <s v="SBHS"/>
    <s v="SBHS"/>
    <x v="0"/>
    <n v="24"/>
    <n v="25"/>
    <d v="1900-02-20T07:47:52"/>
    <s v="C"/>
    <s v="Dual Enrollment"/>
    <s v="Closed"/>
  </r>
  <r>
    <n v="202430"/>
    <n v="42860"/>
    <s v="MAT 149"/>
    <x v="37"/>
    <s v="Social Networking/Social Media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9:15"/>
    <x v="34"/>
    <s v="10:20"/>
    <n v="1020"/>
    <x v="0"/>
    <s v="Andrew Henning"/>
    <s v="K00258128"/>
    <s v="NP"/>
    <x v="2"/>
    <x v="153"/>
    <x v="51"/>
    <s v="SBHS"/>
    <s v="SBHS"/>
    <x v="0"/>
    <n v="29"/>
    <n v="29"/>
    <d v="1900-01-28T05:23:11"/>
    <s v="C"/>
    <s v="Dual Enrollment"/>
    <s v="Closed"/>
  </r>
  <r>
    <n v="202430"/>
    <n v="42860"/>
    <s v="MAT 149"/>
    <x v="37"/>
    <s v="Social Networking/Social Media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8:30"/>
    <x v="2"/>
    <s v="10:00"/>
    <n v="1000"/>
    <x v="0"/>
    <s v="Andrew Henning"/>
    <s v="K00258128"/>
    <s v="NP"/>
    <x v="2"/>
    <x v="153"/>
    <x v="51"/>
    <s v="SBHS"/>
    <s v="SBHS"/>
    <x v="0"/>
    <n v="29"/>
    <n v="29"/>
    <d v="1900-02-28T16:43:32"/>
    <s v="C"/>
    <s v="Dual Enrollment"/>
    <s v="Closed"/>
  </r>
  <r>
    <n v="202430"/>
    <n v="42861"/>
    <s v="MAT 149"/>
    <x v="37"/>
    <s v="Social Networking/Social Media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11:20"/>
    <x v="86"/>
    <s v="12:25"/>
    <n v="1225"/>
    <x v="0"/>
    <s v="Andrew Henning"/>
    <s v="K00258128"/>
    <s v="NP"/>
    <x v="2"/>
    <x v="153"/>
    <x v="51"/>
    <s v="SBHS"/>
    <s v="SBHS"/>
    <x v="0"/>
    <n v="26"/>
    <n v="26"/>
    <d v="1900-01-25T04:49:45"/>
    <s v="C"/>
    <s v="Dual Enrollment"/>
    <s v="Closed"/>
  </r>
  <r>
    <n v="202430"/>
    <n v="42861"/>
    <s v="MAT 149"/>
    <x v="37"/>
    <s v="Social Networking/Social Media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10:10"/>
    <x v="32"/>
    <s v="11:40"/>
    <n v="1140"/>
    <x v="0"/>
    <s v="Andrew Henning"/>
    <s v="K00258128"/>
    <s v="NP"/>
    <x v="2"/>
    <x v="153"/>
    <x v="51"/>
    <s v="SBHS"/>
    <s v="SBHS"/>
    <x v="0"/>
    <n v="26"/>
    <n v="26"/>
    <d v="1900-02-22T10:01:47"/>
    <s v="C"/>
    <s v="Dual Enrollment"/>
    <s v="Closed"/>
  </r>
  <r>
    <n v="202430"/>
    <n v="42889"/>
    <s v="CA 116"/>
    <x v="8"/>
    <s v="Intro to Food Service Prof"/>
    <n v="2"/>
    <d v="2023-10-30T00:00:00"/>
    <d v="2024-01-26T00:00:00"/>
    <x v="2"/>
    <x v="0"/>
    <s v="MR"/>
    <s v="M"/>
    <m/>
    <m/>
    <s v="R"/>
    <m/>
    <m/>
    <m/>
    <d v="1899-12-30T01:05:00"/>
    <d v="1899-12-30T01:46:56"/>
    <s v="11:20"/>
    <x v="86"/>
    <s v="12:25"/>
    <n v="1225"/>
    <x v="0"/>
    <s v="Anne Gott"/>
    <s v="K00668586"/>
    <s v="NP"/>
    <x v="2"/>
    <x v="153"/>
    <x v="51"/>
    <s v="SBHS"/>
    <s v="SBHS"/>
    <x v="0"/>
    <n v="0"/>
    <n v="17"/>
    <d v="1900-01-16T03:09:27"/>
    <s v="C"/>
    <s v="Dual Enrollment"/>
    <s v="Closed"/>
  </r>
  <r>
    <n v="202430"/>
    <n v="42889"/>
    <s v="CA 116"/>
    <x v="8"/>
    <s v="Intro to Food Service Prof"/>
    <n v="2"/>
    <d v="2023-10-30T00:00:00"/>
    <d v="2024-01-26T00:00:00"/>
    <x v="2"/>
    <x v="0"/>
    <s v="TWF"/>
    <m/>
    <s v="T"/>
    <s v="W"/>
    <m/>
    <s v="F"/>
    <m/>
    <m/>
    <d v="1899-12-30T01:30:00"/>
    <d v="1899-12-30T03:42:05"/>
    <s v="10:10"/>
    <x v="32"/>
    <s v="11:40"/>
    <n v="1140"/>
    <x v="0"/>
    <s v="Anne Gott"/>
    <s v="K00668586"/>
    <s v="NP"/>
    <x v="2"/>
    <x v="153"/>
    <x v="51"/>
    <s v="SBHS"/>
    <s v="SBHS"/>
    <x v="0"/>
    <n v="0"/>
    <n v="17"/>
    <d v="1900-02-03T13:56:33"/>
    <s v="C"/>
    <s v="Dual Enrollment"/>
    <s v="Closed"/>
  </r>
  <r>
    <n v="202430"/>
    <n v="42892"/>
    <s v="CA 116"/>
    <x v="8"/>
    <s v="Intro to Food Service Prof"/>
    <n v="2"/>
    <d v="2023-10-30T00:00:00"/>
    <d v="2024-01-26T00:00:00"/>
    <x v="2"/>
    <x v="0"/>
    <s v="MR"/>
    <s v="M"/>
    <m/>
    <m/>
    <s v="R"/>
    <m/>
    <m/>
    <m/>
    <d v="1899-12-30T01:05:00"/>
    <d v="1899-12-30T01:46:56"/>
    <s v="13:15"/>
    <x v="87"/>
    <s v="14:20"/>
    <n v="1420"/>
    <x v="0"/>
    <s v="Anne Gott"/>
    <s v="K00668586"/>
    <s v="NP"/>
    <x v="2"/>
    <x v="153"/>
    <x v="51"/>
    <s v="SBHS"/>
    <s v="SBHS"/>
    <x v="0"/>
    <n v="0"/>
    <n v="13"/>
    <d v="1900-01-12T02:24:52"/>
    <s v="C"/>
    <s v="Dual Enrollment"/>
    <s v="Closed"/>
  </r>
  <r>
    <n v="202430"/>
    <n v="42892"/>
    <s v="CA 116"/>
    <x v="8"/>
    <s v="Intro to Food Service Prof"/>
    <n v="2"/>
    <d v="2023-10-30T00:00:00"/>
    <d v="2024-01-26T00:00:00"/>
    <x v="2"/>
    <x v="0"/>
    <s v="TWF"/>
    <m/>
    <s v="T"/>
    <s v="W"/>
    <m/>
    <s v="F"/>
    <m/>
    <m/>
    <d v="1899-12-30T01:25:00"/>
    <d v="1899-12-30T03:29:44"/>
    <s v="12:30"/>
    <x v="28"/>
    <s v="13:55"/>
    <n v="1355"/>
    <x v="0"/>
    <s v="Anne Gott"/>
    <s v="K00668586"/>
    <s v="NP"/>
    <x v="2"/>
    <x v="153"/>
    <x v="51"/>
    <s v="SBHS"/>
    <s v="SBHS"/>
    <x v="0"/>
    <n v="0"/>
    <n v="13"/>
    <d v="1900-01-24T16:44:10"/>
    <s v="C"/>
    <s v="Dual Enrollment"/>
    <s v="Closed"/>
  </r>
  <r>
    <n v="202430"/>
    <n v="42899"/>
    <s v="FP 114"/>
    <x v="32"/>
    <s v="Non-Linear Editing I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9:15"/>
    <x v="34"/>
    <s v="10:20"/>
    <n v="1020"/>
    <x v="0"/>
    <s v="Shea Peinado"/>
    <s v="K00302039"/>
    <s v="NP"/>
    <x v="2"/>
    <x v="153"/>
    <x v="51"/>
    <s v="SBHS"/>
    <s v="SBHS"/>
    <x v="0"/>
    <n v="34"/>
    <n v="34"/>
    <d v="1900-02-02T06:18:54"/>
    <s v="C"/>
    <s v="Dual Enrollment"/>
    <s v="Closed"/>
  </r>
  <r>
    <n v="202430"/>
    <n v="42899"/>
    <s v="FP 114"/>
    <x v="32"/>
    <s v="Non-Linear Editing I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8:30"/>
    <x v="2"/>
    <s v="10:00"/>
    <n v="1000"/>
    <x v="0"/>
    <s v="Shea Peinado"/>
    <s v="K00302039"/>
    <s v="NP"/>
    <x v="2"/>
    <x v="153"/>
    <x v="51"/>
    <s v="SBHS"/>
    <s v="SBHS"/>
    <x v="0"/>
    <n v="34"/>
    <n v="34"/>
    <d v="1900-03-11T03:53:06"/>
    <s v="C"/>
    <s v="Dual Enrollment"/>
    <s v="Closed"/>
  </r>
  <r>
    <n v="202430"/>
    <n v="43596"/>
    <s v="ENG 110"/>
    <x v="11"/>
    <s v="Composition and Reading"/>
    <n v="4"/>
    <d v="2023-08-21T00:00:00"/>
    <d v="2024-01-26T00:00:00"/>
    <x v="15"/>
    <x v="0"/>
    <s v="MR"/>
    <s v="M"/>
    <m/>
    <m/>
    <s v="R"/>
    <m/>
    <m/>
    <m/>
    <d v="1899-12-30T01:05:00"/>
    <d v="1899-12-30T03:05:43"/>
    <s v="9:15"/>
    <x v="34"/>
    <s v="10:20"/>
    <n v="1020"/>
    <x v="0"/>
    <s v="Tania Viscarra"/>
    <s v="K00101074"/>
    <s v="NP"/>
    <x v="2"/>
    <x v="153"/>
    <x v="51"/>
    <s v="SBHS"/>
    <s v="SBHS"/>
    <x v="0"/>
    <n v="0"/>
    <n v="25"/>
    <d v="1900-03-15T23:58:47"/>
    <s v="C"/>
    <s v="Dual Enrollment"/>
    <s v="Closed"/>
  </r>
  <r>
    <n v="202430"/>
    <n v="43596"/>
    <s v="ENG 110"/>
    <x v="11"/>
    <s v="Composition and Reading"/>
    <n v="4"/>
    <d v="2023-08-21T00:00:00"/>
    <d v="2024-01-26T00:00:00"/>
    <x v="15"/>
    <x v="0"/>
    <s v="TWF"/>
    <m/>
    <s v="T"/>
    <s v="W"/>
    <m/>
    <s v="F"/>
    <m/>
    <m/>
    <d v="1899-12-30T01:30:00"/>
    <d v="1899-12-30T06:25:43"/>
    <s v="8:30"/>
    <x v="2"/>
    <s v="10:00"/>
    <n v="1000"/>
    <x v="0"/>
    <s v="Tania Viscarra"/>
    <s v="K00101074"/>
    <s v="NP"/>
    <x v="2"/>
    <x v="153"/>
    <x v="51"/>
    <s v="SBHS"/>
    <s v="SBHS"/>
    <x v="0"/>
    <n v="0"/>
    <n v="25"/>
    <d v="1900-06-05T20:15:55"/>
    <s v="C"/>
    <s v="Dual Enrollment"/>
    <s v="Closed"/>
  </r>
  <r>
    <n v="202430"/>
    <n v="43598"/>
    <s v="PRO 290"/>
    <x v="4"/>
    <s v="Work Exp: Professional Studies"/>
    <n v="1"/>
    <d v="2023-08-21T00:00:00"/>
    <d v="2023-10-27T00:00:00"/>
    <x v="13"/>
    <x v="0"/>
    <s v=""/>
    <m/>
    <m/>
    <m/>
    <m/>
    <m/>
    <m/>
    <m/>
    <d v="1899-12-30T00:00:00"/>
    <d v="1899-12-30T00:00:00"/>
    <d v="1899-12-30T00:00:00"/>
    <x v="0"/>
    <d v="1899-12-30T00:00:00"/>
    <m/>
    <x v="2"/>
    <s v="Rachel Burquez"/>
    <s v="K00355350"/>
    <s v="NP"/>
    <x v="2"/>
    <x v="153"/>
    <x v="51"/>
    <s v="SBHS"/>
    <s v="SBHS"/>
    <x v="0"/>
    <n v="0"/>
    <n v="17"/>
    <d v="1899-12-30T00:00:00"/>
    <n v="20"/>
    <s v="Dual Enrollment"/>
    <s v="Closed"/>
  </r>
  <r>
    <n v="202430"/>
    <n v="43598"/>
    <s v="PRO 290"/>
    <x v="4"/>
    <s v="Work Exp: Professional Studies"/>
    <n v="1"/>
    <d v="2023-08-21T00:00:00"/>
    <d v="2023-10-27T00:00:00"/>
    <x v="13"/>
    <x v="0"/>
    <s v="MR"/>
    <s v="M"/>
    <m/>
    <m/>
    <s v="R"/>
    <m/>
    <m/>
    <m/>
    <d v="1899-12-30T00:50:00"/>
    <d v="1899-12-30T01:04:04"/>
    <s v="8:15"/>
    <x v="97"/>
    <s v="9:05"/>
    <n v="905"/>
    <x v="2"/>
    <s v="Rachel Burquez"/>
    <s v="K00355350"/>
    <s v="NP"/>
    <x v="2"/>
    <x v="153"/>
    <x v="51"/>
    <s v="SBHS"/>
    <s v="SBHS"/>
    <x v="0"/>
    <n v="0"/>
    <n v="17"/>
    <d v="1900-01-06T23:54:10"/>
    <n v="20"/>
    <s v="Dual Enrollment"/>
    <s v="Closed"/>
  </r>
  <r>
    <n v="202430"/>
    <n v="43598"/>
    <s v="PRO 290"/>
    <x v="4"/>
    <s v="Work Exp: Professional Studies"/>
    <n v="1"/>
    <d v="2023-08-21T00:00:00"/>
    <d v="2023-10-27T00:00:00"/>
    <x v="13"/>
    <x v="0"/>
    <s v="TWF"/>
    <m/>
    <s v="T"/>
    <s v="W"/>
    <m/>
    <s v="F"/>
    <m/>
    <m/>
    <d v="1899-12-30T00:50:00"/>
    <d v="1899-12-30T01:36:06"/>
    <s v="7:30"/>
    <x v="38"/>
    <s v="8:20"/>
    <n v="820"/>
    <x v="2"/>
    <s v="Rachel Burquez"/>
    <s v="K00355350"/>
    <s v="NP"/>
    <x v="2"/>
    <x v="153"/>
    <x v="51"/>
    <s v="SBHS"/>
    <s v="SBHS"/>
    <x v="0"/>
    <n v="0"/>
    <n v="17"/>
    <d v="1900-01-10T23:51:15"/>
    <n v="20"/>
    <s v="Dual Enrollment"/>
    <s v="Closed"/>
  </r>
  <r>
    <n v="202430"/>
    <n v="43599"/>
    <s v="PRO 290"/>
    <x v="4"/>
    <s v="Work Exp: Professional Studies"/>
    <n v="1"/>
    <d v="2023-10-30T00:00:00"/>
    <d v="2024-01-26T00:00:00"/>
    <x v="2"/>
    <x v="0"/>
    <s v="MR"/>
    <s v="M"/>
    <m/>
    <m/>
    <s v="R"/>
    <m/>
    <m/>
    <m/>
    <d v="1899-12-30T00:50:00"/>
    <d v="1899-12-30T01:22:15"/>
    <s v="8:15"/>
    <x v="97"/>
    <s v="9:05"/>
    <n v="905"/>
    <x v="2"/>
    <s v="Rachel Burquez"/>
    <s v="K00355350"/>
    <s v="NP"/>
    <x v="2"/>
    <x v="153"/>
    <x v="51"/>
    <s v="SBHS"/>
    <s v="SBHS"/>
    <x v="0"/>
    <n v="0"/>
    <n v="21"/>
    <d v="1900-01-15T06:41:34"/>
    <n v="20"/>
    <s v="Dual Enrollment"/>
    <s v="Closed"/>
  </r>
  <r>
    <n v="202430"/>
    <n v="43599"/>
    <s v="PRO 290"/>
    <x v="4"/>
    <s v="Work Exp: Professional Studies"/>
    <n v="1"/>
    <d v="2023-10-30T00:00:00"/>
    <d v="2024-01-26T00:00:00"/>
    <x v="2"/>
    <x v="0"/>
    <s v="TWF"/>
    <m/>
    <s v="T"/>
    <s v="W"/>
    <m/>
    <s v="F"/>
    <m/>
    <m/>
    <d v="1899-12-30T00:50:00"/>
    <d v="1899-12-30T02:03:23"/>
    <s v="7:30"/>
    <x v="38"/>
    <s v="8:20"/>
    <n v="820"/>
    <x v="2"/>
    <s v="Rachel Burquez"/>
    <s v="K00355350"/>
    <s v="NP"/>
    <x v="2"/>
    <x v="153"/>
    <x v="51"/>
    <s v="SBHS"/>
    <s v="SBHS"/>
    <x v="0"/>
    <n v="0"/>
    <n v="21"/>
    <d v="1900-01-23T10:02:20"/>
    <n v="20"/>
    <s v="Dual Enrollment"/>
    <s v="Closed"/>
  </r>
  <r>
    <n v="202430"/>
    <n v="43600"/>
    <s v="CT 115"/>
    <x v="31"/>
    <s v="Int Finish Carpentry"/>
    <n v="3"/>
    <d v="2023-08-21T00:00:00"/>
    <d v="2024-01-26T00:00:00"/>
    <x v="15"/>
    <x v="0"/>
    <s v="MR"/>
    <s v="M"/>
    <m/>
    <m/>
    <s v="R"/>
    <m/>
    <m/>
    <m/>
    <d v="1899-12-30T01:05:00"/>
    <d v="1899-12-30T03:05:43"/>
    <s v="9:15"/>
    <x v="34"/>
    <s v="10:20"/>
    <n v="1020"/>
    <x v="0"/>
    <s v="Justin Howe"/>
    <s v="K00698528"/>
    <s v="NP"/>
    <x v="2"/>
    <x v="153"/>
    <x v="51"/>
    <s v="SBHS"/>
    <s v="SBHS"/>
    <x v="0"/>
    <n v="0"/>
    <n v="12"/>
    <d v="1900-02-04T11:30:37"/>
    <s v="C"/>
    <s v="Dual Enrollment"/>
    <s v="Closed"/>
  </r>
  <r>
    <n v="202430"/>
    <n v="43600"/>
    <s v="CT 115"/>
    <x v="31"/>
    <s v="Int Finish Carpentry"/>
    <n v="3"/>
    <d v="2023-08-21T00:00:00"/>
    <d v="2024-01-26T00:00:00"/>
    <x v="15"/>
    <x v="0"/>
    <s v="TWF"/>
    <m/>
    <s v="T"/>
    <s v="W"/>
    <m/>
    <s v="F"/>
    <m/>
    <m/>
    <d v="1899-12-30T01:30:00"/>
    <d v="1899-12-30T06:25:43"/>
    <s v="8:30"/>
    <x v="2"/>
    <s v="10:00"/>
    <n v="1000"/>
    <x v="0"/>
    <s v="Justin Howe"/>
    <s v="K00698528"/>
    <s v="NP"/>
    <x v="2"/>
    <x v="153"/>
    <x v="51"/>
    <s v="SBHS"/>
    <s v="SBHS"/>
    <x v="0"/>
    <n v="0"/>
    <n v="12"/>
    <d v="1900-03-15T18:22:02"/>
    <s v="C"/>
    <s v="Dual Enrollment"/>
    <s v="Closed"/>
  </r>
  <r>
    <n v="202430"/>
    <n v="43761"/>
    <s v="CT 114"/>
    <x v="31"/>
    <s v="Beg Finish Carpentry"/>
    <n v="3"/>
    <d v="2023-08-21T00:00:00"/>
    <d v="2024-01-26T00:00:00"/>
    <x v="15"/>
    <x v="0"/>
    <s v="MR"/>
    <s v="M"/>
    <m/>
    <m/>
    <s v="R"/>
    <m/>
    <m/>
    <m/>
    <d v="1899-12-30T01:05:00"/>
    <d v="1899-12-30T03:05:43"/>
    <s v="13:15"/>
    <x v="87"/>
    <s v="14:20"/>
    <n v="1420"/>
    <x v="0"/>
    <s v="Justin Howe"/>
    <s v="K00698528"/>
    <s v="NP"/>
    <x v="2"/>
    <x v="153"/>
    <x v="51"/>
    <s v="SBHS"/>
    <s v="SBHS"/>
    <x v="0"/>
    <n v="0"/>
    <n v="13"/>
    <d v="1900-02-07T12:28:10"/>
    <s v="C"/>
    <s v="Dual Enrollment"/>
    <s v="Closed"/>
  </r>
  <r>
    <n v="202430"/>
    <n v="43761"/>
    <s v="CT 114"/>
    <x v="31"/>
    <s v="Beg Finish Carpentry"/>
    <n v="3"/>
    <d v="2023-08-21T00:00:00"/>
    <d v="2024-01-26T00:00:00"/>
    <x v="15"/>
    <x v="0"/>
    <s v="TWF"/>
    <m/>
    <s v="T"/>
    <s v="W"/>
    <m/>
    <s v="F"/>
    <m/>
    <m/>
    <d v="1899-12-30T01:25:00"/>
    <d v="1899-12-30T06:04:17"/>
    <s v="12:30"/>
    <x v="28"/>
    <s v="13:55"/>
    <n v="1355"/>
    <x v="0"/>
    <s v="Justin Howe"/>
    <s v="K00698528"/>
    <s v="NP"/>
    <x v="2"/>
    <x v="153"/>
    <x v="51"/>
    <s v="SBHS"/>
    <s v="SBHS"/>
    <x v="0"/>
    <n v="0"/>
    <n v="13"/>
    <d v="1900-03-17T12:27:33"/>
    <s v="C"/>
    <s v="Dual Enrollment"/>
    <s v="Closed"/>
  </r>
  <r>
    <n v="202430"/>
    <n v="44302"/>
    <s v="CT 114"/>
    <x v="31"/>
    <s v="Beg Finish Carpentry"/>
    <n v="3"/>
    <d v="2023-08-21T00:00:00"/>
    <d v="2024-01-26T00:00:00"/>
    <x v="15"/>
    <x v="0"/>
    <s v="MR"/>
    <s v="M"/>
    <m/>
    <m/>
    <s v="R"/>
    <m/>
    <m/>
    <m/>
    <d v="1899-12-30T01:05:00"/>
    <d v="1899-12-30T03:05:43"/>
    <s v="14:30"/>
    <x v="49"/>
    <s v="15:35"/>
    <n v="1535"/>
    <x v="0"/>
    <s v="Justin Howe"/>
    <s v="K00698528"/>
    <s v="NP"/>
    <x v="2"/>
    <x v="153"/>
    <x v="51"/>
    <s v="SBHS"/>
    <s v="SBHS"/>
    <x v="0"/>
    <n v="0"/>
    <n v="8"/>
    <d v="1900-01-23T07:40:24"/>
    <s v="C"/>
    <s v="Dual Enrollment"/>
    <s v="Closed"/>
  </r>
  <r>
    <n v="202430"/>
    <n v="44302"/>
    <s v="CT 114"/>
    <x v="31"/>
    <s v="Beg Finish Carpentry"/>
    <n v="3"/>
    <d v="2023-08-21T00:00:00"/>
    <d v="2024-01-26T00:00:00"/>
    <x v="15"/>
    <x v="0"/>
    <s v="TWF"/>
    <m/>
    <s v="T"/>
    <s v="W"/>
    <m/>
    <s v="F"/>
    <m/>
    <m/>
    <d v="1899-12-30T01:30:00"/>
    <d v="1899-12-30T06:25:43"/>
    <s v="14:05"/>
    <x v="35"/>
    <s v="15:35"/>
    <n v="1535"/>
    <x v="0"/>
    <s v="Justin Howe"/>
    <s v="K00698528"/>
    <s v="NP"/>
    <x v="2"/>
    <x v="153"/>
    <x v="51"/>
    <s v="SBHS"/>
    <s v="SBHS"/>
    <x v="0"/>
    <n v="0"/>
    <n v="8"/>
    <d v="1900-02-18T12:14:42"/>
    <s v="C"/>
    <s v="Dual Enrollment"/>
    <s v="Closed"/>
  </r>
  <r>
    <n v="202430"/>
    <n v="44303"/>
    <s v="POLS 101"/>
    <x v="81"/>
    <s v="American Government &amp; Politics"/>
    <n v="3"/>
    <d v="2023-08-21T00:00:00"/>
    <d v="2023-10-27T00:00:00"/>
    <x v="13"/>
    <x v="0"/>
    <s v="MR"/>
    <s v="M"/>
    <m/>
    <m/>
    <s v="R"/>
    <m/>
    <m/>
    <m/>
    <d v="1899-12-30T01:05:00"/>
    <d v="1899-12-30T01:23:17"/>
    <s v="9:15"/>
    <x v="34"/>
    <s v="10:20"/>
    <n v="1020"/>
    <x v="0"/>
    <s v="William Dodson"/>
    <s v="K00271315"/>
    <s v="NP"/>
    <x v="2"/>
    <x v="153"/>
    <x v="51"/>
    <s v="SBHS"/>
    <s v="SBHS"/>
    <x v="0"/>
    <n v="0"/>
    <n v="20"/>
    <d v="1900-01-11T05:29:54"/>
    <s v="C"/>
    <s v="Dual Enrollment"/>
    <s v="Closed"/>
  </r>
  <r>
    <n v="202430"/>
    <n v="44303"/>
    <s v="POLS 101"/>
    <x v="81"/>
    <s v="American Government &amp; Politics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8:30"/>
    <x v="2"/>
    <s v="10:00"/>
    <n v="1000"/>
    <x v="0"/>
    <s v="William Dodson"/>
    <s v="K00271315"/>
    <s v="NP"/>
    <x v="2"/>
    <x v="153"/>
    <x v="51"/>
    <s v="SBHS"/>
    <s v="SBHS"/>
    <x v="0"/>
    <n v="0"/>
    <n v="20"/>
    <d v="1900-01-24T09:34:24"/>
    <s v="C"/>
    <s v="Dual Enrollment"/>
    <s v="Closed"/>
  </r>
  <r>
    <n v="202430"/>
    <n v="44304"/>
    <s v="POLS 101"/>
    <x v="81"/>
    <s v="American Government &amp; Politics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9:15"/>
    <x v="34"/>
    <s v="10:20"/>
    <n v="1020"/>
    <x v="0"/>
    <s v="William Dodson"/>
    <s v="K00271315"/>
    <s v="NP"/>
    <x v="2"/>
    <x v="153"/>
    <x v="51"/>
    <s v="SBHS"/>
    <s v="SBHS"/>
    <x v="0"/>
    <n v="0"/>
    <n v="27"/>
    <d v="1900-01-26T05:00:53"/>
    <s v="C"/>
    <s v="Dual Enrollment"/>
    <s v="Closed"/>
  </r>
  <r>
    <n v="202430"/>
    <n v="44304"/>
    <s v="POLS 101"/>
    <x v="81"/>
    <s v="American Government &amp; Politics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8:30"/>
    <x v="2"/>
    <s v="10:00"/>
    <n v="1000"/>
    <x v="0"/>
    <s v="William Dodson"/>
    <s v="K00271315"/>
    <s v="NP"/>
    <x v="2"/>
    <x v="153"/>
    <x v="51"/>
    <s v="SBHS"/>
    <s v="SBHS"/>
    <x v="0"/>
    <n v="0"/>
    <n v="27"/>
    <d v="1900-02-24T12:15:42"/>
    <s v="C"/>
    <s v="Dual Enrollment"/>
    <s v="Closed"/>
  </r>
  <r>
    <n v="202430"/>
    <n v="44307"/>
    <s v="CT 114"/>
    <x v="31"/>
    <s v="Beg Finish Carpentry"/>
    <n v="3"/>
    <d v="2023-08-21T00:00:00"/>
    <d v="2024-01-26T00:00:00"/>
    <x v="15"/>
    <x v="0"/>
    <s v="MR"/>
    <s v="M"/>
    <m/>
    <m/>
    <s v="R"/>
    <m/>
    <m/>
    <m/>
    <d v="1899-12-30T01:05:00"/>
    <d v="1899-12-30T03:05:43"/>
    <s v="11:20"/>
    <x v="86"/>
    <s v="12:25"/>
    <n v="1225"/>
    <x v="0"/>
    <s v="Justin Howe"/>
    <s v="K00698528"/>
    <s v="NP"/>
    <x v="2"/>
    <x v="153"/>
    <x v="51"/>
    <s v="SBHS"/>
    <s v="SBHS"/>
    <x v="0"/>
    <n v="0"/>
    <n v="2"/>
    <d v="1900-01-05T01:55:06"/>
    <s v="C"/>
    <s v="Dual Enrollment"/>
    <s v="Closed"/>
  </r>
  <r>
    <n v="202430"/>
    <n v="44307"/>
    <s v="CT 114"/>
    <x v="31"/>
    <s v="Beg Finish Carpentry"/>
    <n v="3"/>
    <d v="2023-08-21T00:00:00"/>
    <d v="2024-01-26T00:00:00"/>
    <x v="15"/>
    <x v="0"/>
    <s v="TWF"/>
    <m/>
    <s v="T"/>
    <s v="W"/>
    <m/>
    <s v="F"/>
    <m/>
    <m/>
    <d v="1899-12-30T01:30:00"/>
    <d v="1899-12-30T06:25:43"/>
    <s v="10:10"/>
    <x v="32"/>
    <s v="11:40"/>
    <n v="1140"/>
    <x v="0"/>
    <s v="Justin Howe"/>
    <s v="K00698528"/>
    <s v="NP"/>
    <x v="2"/>
    <x v="153"/>
    <x v="51"/>
    <s v="SBHS"/>
    <s v="SBHS"/>
    <x v="0"/>
    <n v="0"/>
    <n v="2"/>
    <d v="1900-01-11T15:03:40"/>
    <s v="C"/>
    <s v="Dual Enrollment"/>
    <s v="Closed"/>
  </r>
  <r>
    <n v="202430"/>
    <n v="44344"/>
    <s v="MAT 131"/>
    <x v="33"/>
    <s v="Digital Imaging I"/>
    <n v="3"/>
    <d v="2023-10-30T00:00:00"/>
    <d v="2024-01-26T00:00:00"/>
    <x v="2"/>
    <x v="0"/>
    <s v="MR"/>
    <s v="M"/>
    <m/>
    <m/>
    <s v="R"/>
    <m/>
    <m/>
    <m/>
    <d v="1899-12-30T01:10:00"/>
    <d v="1899-12-30T01:55:09"/>
    <s v="11:15"/>
    <x v="55"/>
    <s v="12:25"/>
    <n v="1225"/>
    <x v="1"/>
    <s v="Nicole Barr"/>
    <s v="K00100779"/>
    <s v="NP"/>
    <x v="2"/>
    <x v="153"/>
    <x v="51"/>
    <s v="SBHS"/>
    <s v="SBHS"/>
    <x v="0"/>
    <n v="21"/>
    <n v="21"/>
    <d v="1900-01-21T18:58:11"/>
    <s v="C"/>
    <s v="Dual Enrollment"/>
    <s v="Closed"/>
  </r>
  <r>
    <n v="202430"/>
    <n v="44344"/>
    <s v="MAT 131"/>
    <x v="33"/>
    <s v="Digital Imaging I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10:10"/>
    <x v="32"/>
    <s v="11:40"/>
    <n v="1140"/>
    <x v="1"/>
    <s v="Nicole Barr"/>
    <s v="K00100779"/>
    <s v="NP"/>
    <x v="2"/>
    <x v="153"/>
    <x v="51"/>
    <s v="SBHS"/>
    <s v="SBHS"/>
    <x v="0"/>
    <n v="21"/>
    <n v="21"/>
    <d v="1900-02-11T22:52:12"/>
    <s v="C"/>
    <s v="Dual Enrollment"/>
    <s v="Closed"/>
  </r>
  <r>
    <n v="202430"/>
    <n v="44710"/>
    <s v="CA 113"/>
    <x v="8"/>
    <s v="Hospitality Sanitation&amp;Safety"/>
    <n v="2"/>
    <d v="2023-08-21T00:00:00"/>
    <d v="2023-10-27T00:00:00"/>
    <x v="13"/>
    <x v="0"/>
    <s v="MR"/>
    <s v="M"/>
    <m/>
    <m/>
    <s v="R"/>
    <m/>
    <m/>
    <m/>
    <d v="1899-12-30T01:15:00"/>
    <d v="1899-12-30T01:36:06"/>
    <s v="11:15"/>
    <x v="55"/>
    <s v="12:30"/>
    <n v="1230"/>
    <x v="0"/>
    <s v="Anne Gott"/>
    <s v="K00668586"/>
    <s v="NP"/>
    <x v="2"/>
    <x v="153"/>
    <x v="51"/>
    <s v="SBHS"/>
    <s v="SBHS"/>
    <x v="0"/>
    <n v="0"/>
    <n v="15"/>
    <d v="1900-01-09T13:59:20"/>
    <s v="C"/>
    <s v="Dual Enrollment"/>
    <s v="Closed"/>
  </r>
  <r>
    <n v="202430"/>
    <n v="44710"/>
    <s v="CA 113"/>
    <x v="8"/>
    <s v="Hospitality Sanitation&amp;Safety"/>
    <n v="2"/>
    <d v="2023-08-21T00:00:00"/>
    <d v="2023-10-27T00:00:00"/>
    <x v="13"/>
    <x v="0"/>
    <s v="TWF"/>
    <m/>
    <s v="T"/>
    <s v="W"/>
    <m/>
    <s v="F"/>
    <m/>
    <m/>
    <d v="1899-12-30T01:30:00"/>
    <d v="1899-12-30T02:52:59"/>
    <s v="10:10"/>
    <x v="32"/>
    <s v="11:40"/>
    <n v="1140"/>
    <x v="0"/>
    <s v="Anne Gott"/>
    <s v="K00668586"/>
    <s v="NP"/>
    <x v="2"/>
    <x v="153"/>
    <x v="51"/>
    <s v="SBHS"/>
    <s v="SBHS"/>
    <x v="0"/>
    <n v="0"/>
    <n v="15"/>
    <d v="1900-01-18T01:10:48"/>
    <s v="C"/>
    <s v="Dual Enrollment"/>
    <s v="Closed"/>
  </r>
  <r>
    <n v="202430"/>
    <n v="44724"/>
    <s v="CA 116"/>
    <x v="8"/>
    <s v="Intro to Food Service Prof"/>
    <n v="2"/>
    <d v="2023-10-30T00:00:00"/>
    <d v="2024-01-26T00:00:00"/>
    <x v="2"/>
    <x v="0"/>
    <s v="MR"/>
    <s v="M"/>
    <m/>
    <m/>
    <s v="R"/>
    <m/>
    <m/>
    <m/>
    <d v="1899-12-30T01:05:00"/>
    <d v="1899-12-30T01:46:56"/>
    <s v="14:30"/>
    <x v="49"/>
    <s v="15:35"/>
    <n v="1535"/>
    <x v="0"/>
    <s v="Anne Gott"/>
    <s v="K00668586"/>
    <s v="NP"/>
    <x v="2"/>
    <x v="153"/>
    <x v="51"/>
    <s v="SBHS"/>
    <s v="SBHS"/>
    <x v="0"/>
    <n v="0"/>
    <n v="14"/>
    <d v="1900-01-13T02:36:01"/>
    <s v="C"/>
    <s v="Dual Enrollment"/>
    <s v="Closed"/>
  </r>
  <r>
    <n v="202430"/>
    <n v="44724"/>
    <s v="CA 116"/>
    <x v="8"/>
    <s v="Intro to Food Service Prof"/>
    <n v="2"/>
    <d v="2023-10-30T00:00:00"/>
    <d v="2024-01-26T00:00:00"/>
    <x v="2"/>
    <x v="0"/>
    <s v="TWF"/>
    <m/>
    <s v="T"/>
    <s v="W"/>
    <m/>
    <s v="F"/>
    <m/>
    <m/>
    <d v="1899-12-30T01:30:00"/>
    <d v="1899-12-30T03:42:05"/>
    <s v="14:05"/>
    <x v="35"/>
    <s v="15:35"/>
    <n v="1535"/>
    <x v="0"/>
    <s v="Anne Gott"/>
    <s v="K00668586"/>
    <s v="NP"/>
    <x v="2"/>
    <x v="153"/>
    <x v="51"/>
    <s v="SBHS"/>
    <s v="SBHS"/>
    <x v="0"/>
    <n v="0"/>
    <n v="14"/>
    <d v="1900-01-28T07:14:48"/>
    <s v="C"/>
    <s v="Dual Enrollment"/>
    <s v="Closed"/>
  </r>
  <r>
    <n v="202430"/>
    <n v="44725"/>
    <s v="CT 114"/>
    <x v="31"/>
    <s v="Beg Finish Carpentry"/>
    <n v="3"/>
    <d v="2023-08-21T00:00:00"/>
    <d v="2024-01-26T00:00:00"/>
    <x v="15"/>
    <x v="0"/>
    <s v="MR"/>
    <s v="M"/>
    <m/>
    <m/>
    <s v="R"/>
    <m/>
    <m/>
    <m/>
    <d v="1899-12-30T01:10:00"/>
    <d v="1899-12-30T03:20:00"/>
    <s v="9:15"/>
    <x v="34"/>
    <s v="10:25"/>
    <n v="1025"/>
    <x v="0"/>
    <s v="Justin Howe"/>
    <s v="K00698528"/>
    <s v="NP"/>
    <x v="2"/>
    <x v="153"/>
    <x v="51"/>
    <s v="SBHS"/>
    <s v="SBHS"/>
    <x v="0"/>
    <n v="0"/>
    <n v="6"/>
    <d v="1900-01-18T15:25:43"/>
    <s v="C"/>
    <s v="Dual Enrollment"/>
    <s v="Closed"/>
  </r>
  <r>
    <n v="202430"/>
    <n v="44725"/>
    <s v="CT 114"/>
    <x v="31"/>
    <s v="Beg Finish Carpentry"/>
    <n v="3"/>
    <d v="2023-08-21T00:00:00"/>
    <d v="2024-01-26T00:00:00"/>
    <x v="15"/>
    <x v="0"/>
    <s v="TWF"/>
    <m/>
    <s v="T"/>
    <s v="W"/>
    <m/>
    <s v="F"/>
    <m/>
    <m/>
    <d v="1899-12-30T01:30:00"/>
    <d v="1899-12-30T06:25:43"/>
    <s v="8:30"/>
    <x v="2"/>
    <s v="10:00"/>
    <n v="1000"/>
    <x v="0"/>
    <s v="Justin Howe"/>
    <s v="K00698528"/>
    <s v="NP"/>
    <x v="2"/>
    <x v="153"/>
    <x v="51"/>
    <s v="SBHS"/>
    <s v="SBHS"/>
    <x v="0"/>
    <n v="0"/>
    <n v="6"/>
    <d v="1900-02-05T21:11:01"/>
    <s v="C"/>
    <s v="Dual Enrollment"/>
    <s v="Closed"/>
  </r>
  <r>
    <n v="202430"/>
    <n v="44742"/>
    <s v="MAT 105"/>
    <x v="36"/>
    <s v="Survey Of Multimedia Tools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9:15"/>
    <x v="34"/>
    <s v="10:20"/>
    <n v="1020"/>
    <x v="1"/>
    <s v="Patrick Estrada"/>
    <s v="K00114147"/>
    <s v="NP"/>
    <x v="2"/>
    <x v="153"/>
    <x v="51"/>
    <s v="SBHS"/>
    <s v="SBHS"/>
    <x v="0"/>
    <n v="17"/>
    <n v="17"/>
    <d v="1900-01-16T03:09:27"/>
    <s v="C"/>
    <s v="Dual Enrollment"/>
    <s v="Closed"/>
  </r>
  <r>
    <n v="202430"/>
    <n v="44742"/>
    <s v="MAT 105"/>
    <x v="36"/>
    <s v="Survey Of Multimedia Tools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8:30"/>
    <x v="2"/>
    <s v="10:00"/>
    <n v="1000"/>
    <x v="1"/>
    <s v="Patrick Estrada"/>
    <s v="K00114147"/>
    <s v="NP"/>
    <x v="2"/>
    <x v="153"/>
    <x v="51"/>
    <s v="SBHS"/>
    <s v="SBHS"/>
    <x v="0"/>
    <n v="17"/>
    <n v="17"/>
    <d v="1900-02-03T13:56:33"/>
    <s v="C"/>
    <s v="Dual Enrollment"/>
    <s v="Closed"/>
  </r>
  <r>
    <n v="202430"/>
    <n v="44743"/>
    <s v="MAT 105"/>
    <x v="36"/>
    <s v="Survey Of Multimedia Tools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11:20"/>
    <x v="86"/>
    <s v="12:25"/>
    <n v="1225"/>
    <x v="1"/>
    <s v="Patrick Estrada"/>
    <s v="K00114147"/>
    <s v="NP"/>
    <x v="2"/>
    <x v="153"/>
    <x v="51"/>
    <s v="SBHS"/>
    <s v="SBHS"/>
    <x v="0"/>
    <n v="23"/>
    <n v="28"/>
    <d v="1900-01-27T05:12:02"/>
    <s v="C"/>
    <s v="Dual Enrollment"/>
    <s v="Closed"/>
  </r>
  <r>
    <n v="202430"/>
    <n v="44743"/>
    <s v="MAT 105"/>
    <x v="36"/>
    <s v="Survey Of Multimedia Tools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10:10"/>
    <x v="32"/>
    <s v="11:40"/>
    <n v="1140"/>
    <x v="1"/>
    <s v="Patrick Estrada"/>
    <s v="K00114147"/>
    <s v="NP"/>
    <x v="2"/>
    <x v="153"/>
    <x v="51"/>
    <s v="SBHS"/>
    <s v="SBHS"/>
    <x v="0"/>
    <n v="23"/>
    <n v="28"/>
    <d v="1900-02-26T14:29:37"/>
    <s v="C"/>
    <s v="Dual Enrollment"/>
    <s v="Closed"/>
  </r>
  <r>
    <n v="202430"/>
    <n v="44744"/>
    <s v="MAT 105"/>
    <x v="36"/>
    <s v="Survey Of Multimedia Tools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13:15"/>
    <x v="87"/>
    <s v="14:20"/>
    <n v="1420"/>
    <x v="0"/>
    <s v="Patrick Estrada"/>
    <s v="K00114147"/>
    <s v="NP"/>
    <x v="2"/>
    <x v="153"/>
    <x v="51"/>
    <s v="SBHS"/>
    <s v="SBHS"/>
    <x v="0"/>
    <n v="15"/>
    <n v="18"/>
    <d v="1900-01-17T03:20:36"/>
    <s v="C"/>
    <s v="Dual Enrollment"/>
    <s v="Closed"/>
  </r>
  <r>
    <n v="202430"/>
    <n v="44744"/>
    <s v="MAT 105"/>
    <x v="36"/>
    <s v="Survey Of Multimedia Tools"/>
    <n v="3"/>
    <d v="2023-10-30T00:00:00"/>
    <d v="2024-01-26T00:00:00"/>
    <x v="2"/>
    <x v="0"/>
    <s v="TWF"/>
    <m/>
    <s v="T"/>
    <s v="W"/>
    <m/>
    <s v="F"/>
    <m/>
    <m/>
    <d v="1899-12-30T01:25:00"/>
    <d v="1899-12-30T03:29:44"/>
    <s v="12:30"/>
    <x v="28"/>
    <s v="13:55"/>
    <n v="1355"/>
    <x v="0"/>
    <s v="Patrick Estrada"/>
    <s v="K00114147"/>
    <s v="NP"/>
    <x v="2"/>
    <x v="153"/>
    <x v="51"/>
    <s v="SBHS"/>
    <s v="SBHS"/>
    <x v="0"/>
    <n v="15"/>
    <n v="18"/>
    <d v="1900-02-03T13:56:33"/>
    <s v="C"/>
    <s v="Dual Enrollment"/>
    <s v="Closed"/>
  </r>
  <r>
    <n v="202430"/>
    <n v="44745"/>
    <s v="MAT 105"/>
    <x v="36"/>
    <s v="Survey Of Multimedia Tools"/>
    <n v="3"/>
    <d v="2023-08-21T00:00:00"/>
    <d v="2023-10-27T00:00:00"/>
    <x v="13"/>
    <x v="0"/>
    <s v="MR"/>
    <s v="M"/>
    <m/>
    <m/>
    <s v="R"/>
    <m/>
    <m/>
    <m/>
    <d v="1899-12-30T01:10:00"/>
    <d v="1899-12-30T01:29:42"/>
    <s v="13:10"/>
    <x v="44"/>
    <s v="14:20"/>
    <n v="1420"/>
    <x v="1"/>
    <s v="Andrew Henning"/>
    <s v="K00258128"/>
    <s v="NP"/>
    <x v="2"/>
    <x v="153"/>
    <x v="51"/>
    <s v="SBHS"/>
    <s v="SBHS"/>
    <x v="0"/>
    <n v="24"/>
    <n v="23"/>
    <d v="1900-01-14T03:29:11"/>
    <s v="C"/>
    <s v="Dual Enrollment"/>
    <s v="Open"/>
  </r>
  <r>
    <n v="202430"/>
    <n v="44745"/>
    <s v="MAT 105"/>
    <x v="36"/>
    <s v="Survey Of Multimedia Tools"/>
    <n v="3"/>
    <d v="2023-08-21T00:00:00"/>
    <d v="2023-10-27T00:00:00"/>
    <x v="13"/>
    <x v="0"/>
    <s v="TWF"/>
    <m/>
    <s v="T"/>
    <s v="W"/>
    <m/>
    <s v="F"/>
    <m/>
    <m/>
    <d v="1899-12-30T01:35:00"/>
    <d v="1899-12-30T03:02:36"/>
    <s v="12:25"/>
    <x v="98"/>
    <s v="14:00"/>
    <n v="1400"/>
    <x v="1"/>
    <s v="Andrew Henning"/>
    <s v="K00258128"/>
    <s v="NP"/>
    <x v="2"/>
    <x v="153"/>
    <x v="51"/>
    <s v="SBHS"/>
    <s v="SBHS"/>
    <x v="0"/>
    <n v="24"/>
    <n v="23"/>
    <d v="1900-01-29T19:57:15"/>
    <s v="C"/>
    <s v="Dual Enrollment"/>
    <s v="Open"/>
  </r>
  <r>
    <n v="202430"/>
    <n v="44747"/>
    <s v="MAT 149"/>
    <x v="37"/>
    <s v="Social Networking/Social Media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13:15"/>
    <x v="87"/>
    <s v="14:20"/>
    <n v="1420"/>
    <x v="0"/>
    <s v="Andrew Henning"/>
    <s v="K00258128"/>
    <s v="NP"/>
    <x v="2"/>
    <x v="153"/>
    <x v="51"/>
    <s v="SBHS"/>
    <s v="SBHS"/>
    <x v="0"/>
    <n v="24"/>
    <n v="24"/>
    <d v="1900-01-23T04:27:27"/>
    <s v="C"/>
    <s v="Dual Enrollment"/>
    <s v="Closed"/>
  </r>
  <r>
    <n v="202430"/>
    <n v="44747"/>
    <s v="MAT 149"/>
    <x v="37"/>
    <s v="Social Networking/Social Media"/>
    <n v="3"/>
    <d v="2023-10-30T00:00:00"/>
    <d v="2024-01-26T00:00:00"/>
    <x v="2"/>
    <x v="0"/>
    <s v="TWF"/>
    <m/>
    <s v="T"/>
    <s v="W"/>
    <m/>
    <s v="F"/>
    <m/>
    <m/>
    <d v="1899-12-30T01:25:00"/>
    <d v="1899-12-30T03:29:44"/>
    <s v="12:30"/>
    <x v="28"/>
    <s v="13:55"/>
    <n v="1355"/>
    <x v="0"/>
    <s v="Andrew Henning"/>
    <s v="K00258128"/>
    <s v="NP"/>
    <x v="2"/>
    <x v="153"/>
    <x v="51"/>
    <s v="SBHS"/>
    <s v="SBHS"/>
    <x v="0"/>
    <n v="24"/>
    <n v="24"/>
    <d v="1900-02-15T10:35:24"/>
    <s v="C"/>
    <s v="Dual Enrollment"/>
    <s v="Closed"/>
  </r>
  <r>
    <n v="202430"/>
    <n v="44749"/>
    <s v="PHOT 109"/>
    <x v="35"/>
    <s v="Introduction to Photography"/>
    <n v="3"/>
    <d v="2023-08-21T00:00:00"/>
    <d v="2023-10-27T00:00:00"/>
    <x v="13"/>
    <x v="0"/>
    <s v="MR"/>
    <s v="M"/>
    <m/>
    <m/>
    <s v="R"/>
    <m/>
    <m/>
    <m/>
    <d v="1899-12-30T01:10:00"/>
    <d v="1899-12-30T01:29:42"/>
    <s v="11:15"/>
    <x v="55"/>
    <s v="12:25"/>
    <n v="1225"/>
    <x v="0"/>
    <s v="Dean De Phillipo"/>
    <s v="K00773858"/>
    <s v="AD"/>
    <x v="2"/>
    <x v="153"/>
    <x v="51"/>
    <s v="SBHS"/>
    <s v="SBHS"/>
    <x v="0"/>
    <n v="34"/>
    <n v="34"/>
    <d v="1900-01-21T09:19:39"/>
    <s v="C"/>
    <s v="Dual Enrollment"/>
    <s v="Closed"/>
  </r>
  <r>
    <n v="202430"/>
    <n v="44749"/>
    <s v="PHOT 109"/>
    <x v="35"/>
    <s v="Introduction to Photography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10:10"/>
    <x v="32"/>
    <s v="11:40"/>
    <n v="1140"/>
    <x v="0"/>
    <s v="Dean De Phillipo"/>
    <s v="K00773858"/>
    <s v="AD"/>
    <x v="2"/>
    <x v="153"/>
    <x v="51"/>
    <s v="SBHS"/>
    <s v="SBHS"/>
    <x v="0"/>
    <n v="34"/>
    <n v="34"/>
    <d v="1900-02-11T04:16:28"/>
    <s v="C"/>
    <s v="Dual Enrollment"/>
    <s v="Closed"/>
  </r>
  <r>
    <n v="202430"/>
    <n v="44750"/>
    <s v="PHOT 190"/>
    <x v="38"/>
    <s v="Photojournalism"/>
    <n v="3"/>
    <d v="2023-10-30T00:00:00"/>
    <d v="2024-01-26T00:00:00"/>
    <x v="2"/>
    <x v="0"/>
    <s v="MR"/>
    <s v="M"/>
    <m/>
    <m/>
    <s v="R"/>
    <m/>
    <m/>
    <m/>
    <d v="1899-12-30T01:10:00"/>
    <d v="1899-12-30T01:55:09"/>
    <s v="9:15"/>
    <x v="34"/>
    <s v="10:25"/>
    <n v="1025"/>
    <x v="0"/>
    <s v="Kevin Thomas"/>
    <s v="K00253557"/>
    <s v="NP"/>
    <x v="2"/>
    <x v="153"/>
    <x v="51"/>
    <s v="SBHS"/>
    <s v="SBHS"/>
    <x v="0"/>
    <n v="19"/>
    <n v="19"/>
    <d v="1900-01-19T14:52:38"/>
    <s v="C"/>
    <s v="Dual Enrollment"/>
    <s v="Closed"/>
  </r>
  <r>
    <n v="202430"/>
    <n v="44750"/>
    <s v="PHOT 190"/>
    <x v="38"/>
    <s v="Photojournalism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8:30"/>
    <x v="2"/>
    <s v="10:00"/>
    <n v="1000"/>
    <x v="0"/>
    <s v="Kevin Thomas"/>
    <s v="K00253557"/>
    <s v="NP"/>
    <x v="2"/>
    <x v="153"/>
    <x v="51"/>
    <s v="SBHS"/>
    <s v="SBHS"/>
    <x v="0"/>
    <n v="19"/>
    <n v="19"/>
    <d v="1900-02-07T18:24:23"/>
    <s v="C"/>
    <s v="Dual Enrollment"/>
    <s v="Closed"/>
  </r>
  <r>
    <n v="202430"/>
    <n v="44772"/>
    <s v="ENG 111"/>
    <x v="11"/>
    <s v="Critical Think/Comp Literature"/>
    <n v="3"/>
    <d v="2023-08-21T00:00:00"/>
    <d v="2024-01-26T00:00:00"/>
    <x v="15"/>
    <x v="0"/>
    <s v="MR"/>
    <s v="M"/>
    <m/>
    <m/>
    <s v="R"/>
    <m/>
    <m/>
    <m/>
    <d v="1899-12-30T01:05:00"/>
    <d v="1899-12-30T03:05:43"/>
    <s v="11:20"/>
    <x v="86"/>
    <s v="12:25"/>
    <n v="1225"/>
    <x v="0"/>
    <s v="Patricia Ruth"/>
    <s v="K00372918"/>
    <s v="NP"/>
    <x v="2"/>
    <x v="153"/>
    <x v="51"/>
    <s v="SBHS"/>
    <s v="SBHS"/>
    <x v="0"/>
    <n v="0"/>
    <n v="27"/>
    <d v="1900-03-22T01:53:53"/>
    <s v="C"/>
    <s v="Dual Enrollment"/>
    <s v="Closed"/>
  </r>
  <r>
    <n v="202430"/>
    <n v="44772"/>
    <s v="ENG 111"/>
    <x v="11"/>
    <s v="Critical Think/Comp Literature"/>
    <n v="3"/>
    <d v="2023-08-21T00:00:00"/>
    <d v="2024-01-26T00:00:00"/>
    <x v="15"/>
    <x v="0"/>
    <s v="TWF"/>
    <m/>
    <s v="T"/>
    <s v="W"/>
    <m/>
    <s v="F"/>
    <m/>
    <m/>
    <d v="1899-12-30T01:30:00"/>
    <d v="1899-12-30T06:25:43"/>
    <s v="10:10"/>
    <x v="32"/>
    <s v="11:40"/>
    <n v="1140"/>
    <x v="0"/>
    <s v="Patricia Ruth"/>
    <s v="K00372918"/>
    <s v="NP"/>
    <x v="2"/>
    <x v="153"/>
    <x v="51"/>
    <s v="SBHS"/>
    <s v="SBHS"/>
    <x v="0"/>
    <n v="0"/>
    <n v="27"/>
    <d v="1900-06-18T11:19:36"/>
    <s v="C"/>
    <s v="Dual Enrollment"/>
    <s v="Closed"/>
  </r>
  <r>
    <n v="202430"/>
    <n v="44785"/>
    <s v="POLS 101"/>
    <x v="81"/>
    <s v="American Government &amp; Politics"/>
    <n v="3"/>
    <d v="2023-08-21T00:00:00"/>
    <d v="2023-10-27T00:00:00"/>
    <x v="13"/>
    <x v="0"/>
    <s v="MR"/>
    <s v="M"/>
    <m/>
    <m/>
    <s v="R"/>
    <m/>
    <m/>
    <m/>
    <d v="1899-12-30T01:10:00"/>
    <d v="1899-12-30T01:29:42"/>
    <s v="11:15"/>
    <x v="55"/>
    <s v="12:25"/>
    <n v="1225"/>
    <x v="0"/>
    <s v="William Dodson"/>
    <s v="K00271315"/>
    <s v="NP"/>
    <x v="2"/>
    <x v="153"/>
    <x v="51"/>
    <s v="SBHS"/>
    <s v="SBHS"/>
    <x v="0"/>
    <n v="0"/>
    <n v="33"/>
    <d v="1900-01-20T17:31:26"/>
    <s v="C"/>
    <s v="Dual Enrollment"/>
    <s v="Closed"/>
  </r>
  <r>
    <n v="202430"/>
    <n v="44785"/>
    <s v="POLS 101"/>
    <x v="81"/>
    <s v="American Government &amp; Politics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10:10"/>
    <x v="32"/>
    <s v="11:40"/>
    <n v="1140"/>
    <x v="0"/>
    <s v="William Dodson"/>
    <s v="K00271315"/>
    <s v="NP"/>
    <x v="2"/>
    <x v="153"/>
    <x v="51"/>
    <s v="SBHS"/>
    <s v="SBHS"/>
    <x v="0"/>
    <n v="0"/>
    <n v="33"/>
    <d v="1900-02-09T21:47:45"/>
    <s v="C"/>
    <s v="Dual Enrollment"/>
    <s v="Closed"/>
  </r>
  <r>
    <n v="202430"/>
    <n v="44797"/>
    <s v="POLS 101"/>
    <x v="81"/>
    <s v="American Government &amp; Politics"/>
    <n v="3"/>
    <d v="2023-08-21T00:00:00"/>
    <d v="2023-10-27T00:00:00"/>
    <x v="13"/>
    <x v="0"/>
    <s v="MR"/>
    <s v="M"/>
    <m/>
    <m/>
    <s v="R"/>
    <m/>
    <m/>
    <m/>
    <d v="1899-12-30T01:05:00"/>
    <d v="1899-12-30T01:23:17"/>
    <s v="13:15"/>
    <x v="87"/>
    <s v="14:20"/>
    <n v="1420"/>
    <x v="0"/>
    <s v="William Dodson"/>
    <s v="K00271315"/>
    <s v="NP"/>
    <x v="2"/>
    <x v="153"/>
    <x v="51"/>
    <s v="SBHS"/>
    <s v="SBHS"/>
    <x v="0"/>
    <n v="0"/>
    <n v="32"/>
    <d v="1900-01-18T13:35:50"/>
    <s v="C"/>
    <s v="Dual Enrollment"/>
    <s v="Closed"/>
  </r>
  <r>
    <n v="202430"/>
    <n v="44797"/>
    <s v="POLS 101"/>
    <x v="81"/>
    <s v="American Government &amp; Politics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12:30"/>
    <x v="28"/>
    <s v="14:00"/>
    <n v="1400"/>
    <x v="0"/>
    <s v="William Dodson"/>
    <s v="K00271315"/>
    <s v="NP"/>
    <x v="2"/>
    <x v="153"/>
    <x v="51"/>
    <s v="SBHS"/>
    <s v="SBHS"/>
    <x v="0"/>
    <n v="0"/>
    <n v="32"/>
    <d v="1900-02-08T15:19:02"/>
    <s v="C"/>
    <s v="Dual Enrollment"/>
    <s v="Closed"/>
  </r>
  <r>
    <n v="202430"/>
    <n v="44798"/>
    <s v="PHOT 109"/>
    <x v="35"/>
    <s v="Introduction to Photography"/>
    <n v="3"/>
    <d v="2023-08-21T00:00:00"/>
    <d v="2023-10-27T00:00:00"/>
    <x v="13"/>
    <x v="0"/>
    <s v="MR"/>
    <s v="M"/>
    <m/>
    <m/>
    <s v="R"/>
    <m/>
    <m/>
    <m/>
    <d v="1899-12-30T01:05:00"/>
    <d v="1899-12-30T01:23:17"/>
    <s v="13:15"/>
    <x v="87"/>
    <s v="14:20"/>
    <n v="1420"/>
    <x v="0"/>
    <s v="Nicole Barr"/>
    <s v="K00100779"/>
    <s v="NP"/>
    <x v="2"/>
    <x v="153"/>
    <x v="51"/>
    <s v="SBHS"/>
    <s v="SBHS"/>
    <x v="0"/>
    <n v="23"/>
    <n v="23"/>
    <d v="1900-01-13T01:31:23"/>
    <s v="C"/>
    <s v="Dual Enrollment"/>
    <s v="Closed"/>
  </r>
  <r>
    <n v="202430"/>
    <n v="44798"/>
    <s v="PHOT 109"/>
    <x v="35"/>
    <s v="Introduction to Photography"/>
    <n v="3"/>
    <d v="2023-08-21T00:00:00"/>
    <d v="2023-10-27T00:00:00"/>
    <x v="13"/>
    <x v="0"/>
    <s v="TWF"/>
    <m/>
    <s v="T"/>
    <s v="W"/>
    <m/>
    <s v="F"/>
    <m/>
    <m/>
    <d v="1899-12-30T01:30:00"/>
    <d v="1899-12-30T02:52:59"/>
    <s v="12:30"/>
    <x v="28"/>
    <s v="14:00"/>
    <n v="1400"/>
    <x v="0"/>
    <s v="Nicole Barr"/>
    <s v="K00100779"/>
    <s v="NP"/>
    <x v="2"/>
    <x v="153"/>
    <x v="51"/>
    <s v="SBHS"/>
    <s v="SBHS"/>
    <x v="0"/>
    <n v="23"/>
    <n v="23"/>
    <d v="1900-01-28T05:00:33"/>
    <s v="C"/>
    <s v="Dual Enrollment"/>
    <s v="Closed"/>
  </r>
  <r>
    <n v="202430"/>
    <n v="44799"/>
    <s v="PHOT 109"/>
    <x v="35"/>
    <s v="Introduction to Photography"/>
    <n v="3"/>
    <d v="2023-10-30T00:00:00"/>
    <d v="2024-01-26T00:00:00"/>
    <x v="2"/>
    <x v="0"/>
    <s v="MR"/>
    <s v="M"/>
    <m/>
    <m/>
    <s v="R"/>
    <m/>
    <m/>
    <m/>
    <d v="1899-12-30T01:05:00"/>
    <d v="1899-12-30T01:46:56"/>
    <s v="13:15"/>
    <x v="87"/>
    <s v="14:20"/>
    <n v="1420"/>
    <x v="0"/>
    <s v="Nicole Barr"/>
    <s v="K00100779"/>
    <s v="NP"/>
    <x v="2"/>
    <x v="153"/>
    <x v="51"/>
    <s v="SBHS"/>
    <s v="SBHS"/>
    <x v="0"/>
    <n v="28"/>
    <n v="28"/>
    <d v="1900-01-27T05:12:02"/>
    <s v="C"/>
    <s v="Dual Enrollment"/>
    <s v="Closed"/>
  </r>
  <r>
    <n v="202430"/>
    <n v="44799"/>
    <s v="PHOT 109"/>
    <x v="35"/>
    <s v="Introduction to Photography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12:30"/>
    <x v="28"/>
    <s v="14:00"/>
    <n v="1400"/>
    <x v="0"/>
    <s v="Nicole Barr"/>
    <s v="K00100779"/>
    <s v="NP"/>
    <x v="2"/>
    <x v="153"/>
    <x v="51"/>
    <s v="SBHS"/>
    <s v="SBHS"/>
    <x v="0"/>
    <n v="28"/>
    <n v="28"/>
    <d v="1900-02-26T14:29:37"/>
    <s v="C"/>
    <s v="Dual Enrollment"/>
    <s v="Closed"/>
  </r>
  <r>
    <n v="202430"/>
    <n v="44800"/>
    <s v="MAT 131"/>
    <x v="33"/>
    <s v="Digital Imaging I"/>
    <n v="3"/>
    <d v="2023-10-30T00:00:00"/>
    <d v="2024-01-26T00:00:00"/>
    <x v="2"/>
    <x v="0"/>
    <s v="MR"/>
    <s v="M"/>
    <m/>
    <m/>
    <s v="R"/>
    <m/>
    <m/>
    <m/>
    <d v="1899-12-30T01:10:00"/>
    <d v="1899-12-30T01:55:09"/>
    <s v="9:15"/>
    <x v="34"/>
    <s v="10:25"/>
    <n v="1025"/>
    <x v="0"/>
    <s v="Nicole Barr"/>
    <s v="K00100779"/>
    <s v="NP"/>
    <x v="2"/>
    <x v="153"/>
    <x v="51"/>
    <s v="SBHS"/>
    <s v="SBHS"/>
    <x v="0"/>
    <n v="18"/>
    <n v="18"/>
    <d v="1900-01-18T12:49:52"/>
    <s v="C"/>
    <s v="Dual Enrollment"/>
    <s v="Closed"/>
  </r>
  <r>
    <n v="202430"/>
    <n v="44800"/>
    <s v="MAT 131"/>
    <x v="33"/>
    <s v="Digital Imaging I"/>
    <n v="3"/>
    <d v="2023-10-30T00:00:00"/>
    <d v="2024-01-26T00:00:00"/>
    <x v="2"/>
    <x v="0"/>
    <s v="TWF"/>
    <m/>
    <s v="T"/>
    <s v="W"/>
    <m/>
    <s v="F"/>
    <m/>
    <m/>
    <d v="1899-12-30T01:30:00"/>
    <d v="1899-12-30T03:42:05"/>
    <s v="8:30"/>
    <x v="2"/>
    <s v="10:00"/>
    <n v="1000"/>
    <x v="0"/>
    <s v="Nicole Barr"/>
    <s v="K00100779"/>
    <s v="NP"/>
    <x v="2"/>
    <x v="153"/>
    <x v="51"/>
    <s v="SBHS"/>
    <s v="SBHS"/>
    <x v="0"/>
    <n v="18"/>
    <n v="18"/>
    <d v="1900-02-05T16:10:28"/>
    <s v="C"/>
    <s v="Dual Enrollment"/>
    <s v="Closed"/>
  </r>
  <r>
    <n v="202430"/>
    <n v="44826"/>
    <s v="PRO 290"/>
    <x v="4"/>
    <s v="Work Exp: Professional Studies"/>
    <n v="1"/>
    <d v="2023-08-21T00:00:00"/>
    <d v="2023-10-27T00:00:00"/>
    <x v="13"/>
    <x v="0"/>
    <s v=""/>
    <m/>
    <m/>
    <m/>
    <m/>
    <m/>
    <m/>
    <m/>
    <d v="1899-12-30T00:00:00"/>
    <d v="1899-12-30T00:00:00"/>
    <d v="1899-12-30T00:00:00"/>
    <x v="0"/>
    <d v="1899-12-30T00:00:00"/>
    <m/>
    <x v="2"/>
    <s v="Rachel Burquez"/>
    <s v="K00355350"/>
    <s v="NP"/>
    <x v="2"/>
    <x v="153"/>
    <x v="51"/>
    <s v="SBHS"/>
    <s v="SBHS"/>
    <x v="0"/>
    <n v="0"/>
    <n v="3"/>
    <d v="1899-12-30T00:00:00"/>
    <n v="20"/>
    <s v="Session Status Unknown"/>
    <s v="Closed"/>
  </r>
  <r>
    <n v="202430"/>
    <n v="44827"/>
    <s v="PRO 290"/>
    <x v="4"/>
    <s v="Work Exp: Professional Studies"/>
    <n v="1"/>
    <d v="2023-08-21T00:00:00"/>
    <d v="2023-10-27T00:00:00"/>
    <x v="13"/>
    <x v="0"/>
    <s v=""/>
    <m/>
    <m/>
    <m/>
    <m/>
    <m/>
    <m/>
    <m/>
    <d v="1899-12-30T00:00:00"/>
    <d v="1899-12-30T00:00:00"/>
    <d v="1899-12-30T00:00:00"/>
    <x v="0"/>
    <d v="1899-12-30T00:00:00"/>
    <m/>
    <x v="2"/>
    <s v="Rachel Burquez"/>
    <s v="K00355350"/>
    <s v="NP"/>
    <x v="2"/>
    <x v="153"/>
    <x v="51"/>
    <s v="SBHS"/>
    <s v="SBHS"/>
    <x v="0"/>
    <n v="0"/>
    <n v="1"/>
    <d v="1899-12-30T00:00:00"/>
    <n v="20"/>
    <s v="Dual Enrollment"/>
    <s v="Closed"/>
  </r>
  <r>
    <n v="202430"/>
    <n v="44831"/>
    <s v="PRO 290"/>
    <x v="4"/>
    <s v="Work Exp: Professional Studies"/>
    <n v="1"/>
    <d v="2023-10-30T00:00:00"/>
    <d v="2024-01-26T00:00:00"/>
    <x v="2"/>
    <x v="0"/>
    <s v=""/>
    <m/>
    <m/>
    <m/>
    <m/>
    <m/>
    <m/>
    <m/>
    <d v="1899-12-30T00:00:00"/>
    <d v="1899-12-30T00:00:00"/>
    <d v="1899-12-30T00:00:00"/>
    <x v="0"/>
    <d v="1899-12-30T00:00:00"/>
    <m/>
    <x v="2"/>
    <s v="Rachel Burquez"/>
    <s v="K00355350"/>
    <s v="NP"/>
    <x v="2"/>
    <x v="153"/>
    <x v="51"/>
    <s v="SBHS"/>
    <s v="SBHS"/>
    <x v="0"/>
    <n v="0"/>
    <n v="3"/>
    <d v="1899-12-30T00:00:00"/>
    <n v="20"/>
    <s v="Dual Enrollment"/>
    <s v="Closed"/>
  </r>
  <r>
    <n v="202430"/>
    <n v="44832"/>
    <s v="PRO 290"/>
    <x v="4"/>
    <s v="Work Exp: Professional Studies"/>
    <n v="1"/>
    <d v="2023-10-30T00:00:00"/>
    <d v="2024-01-26T00:00:00"/>
    <x v="2"/>
    <x v="0"/>
    <s v=""/>
    <m/>
    <m/>
    <m/>
    <m/>
    <m/>
    <m/>
    <m/>
    <d v="1899-12-30T00:00:00"/>
    <d v="1899-12-30T00:00:00"/>
    <d v="1899-12-30T00:00:00"/>
    <x v="0"/>
    <d v="1899-12-30T00:00:00"/>
    <m/>
    <x v="2"/>
    <s v="Rachel Burquez"/>
    <s v="K00355350"/>
    <s v="NP"/>
    <x v="2"/>
    <x v="153"/>
    <x v="51"/>
    <s v="SBHS"/>
    <s v="SBHS"/>
    <x v="0"/>
    <n v="0"/>
    <n v="1"/>
    <d v="1899-12-30T00:00:00"/>
    <n v="20"/>
    <s v="Dual Enrollment"/>
    <s v="Closed"/>
  </r>
  <r>
    <n v="202430"/>
    <n v="35548"/>
    <s v="CSMT 121"/>
    <x v="137"/>
    <s v="Intro to Cosmetology-Module 1"/>
    <n v="6.7"/>
    <d v="2023-08-28T00:00:00"/>
    <d v="2023-10-23T00:00:00"/>
    <x v="36"/>
    <x v="0"/>
    <s v="MTWRF"/>
    <s v="M"/>
    <s v="T"/>
    <s v="W"/>
    <s v="R"/>
    <s v="F"/>
    <m/>
    <m/>
    <d v="1899-12-30T08:30:00"/>
    <d v="1899-12-30T23:10:55"/>
    <s v="8:00"/>
    <x v="3"/>
    <s v="16:30"/>
    <n v="1630"/>
    <x v="1"/>
    <s v="Sarah Jackson"/>
    <s v="K00164952"/>
    <s v="NP"/>
    <x v="1"/>
    <x v="154"/>
    <x v="52"/>
    <s v="COSACA"/>
    <s v="COSACA"/>
    <x v="0"/>
    <n v="22"/>
    <n v="18"/>
    <d v="1900-06-04T11:27:16"/>
    <s v="C"/>
    <s v="Day"/>
    <s v="Open"/>
  </r>
  <r>
    <n v="202430"/>
    <n v="35550"/>
    <s v="CSMT 124"/>
    <x v="137"/>
    <s v="Intro to Cosmetology-Module 4"/>
    <n v="6.7"/>
    <d v="2023-08-28T00:00:00"/>
    <d v="2023-10-23T00:00:00"/>
    <x v="36"/>
    <x v="0"/>
    <s v="TRF"/>
    <m/>
    <s v="T"/>
    <m/>
    <s v="R"/>
    <s v="F"/>
    <m/>
    <m/>
    <d v="1899-12-30T08:30:00"/>
    <d v="1899-12-30T13:54:33"/>
    <s v="8:00"/>
    <x v="3"/>
    <s v="16:30"/>
    <n v="1630"/>
    <x v="1"/>
    <s v="Liza Adams"/>
    <s v="K00444730"/>
    <s v="NP"/>
    <x v="1"/>
    <x v="154"/>
    <x v="52"/>
    <s v="COSACA"/>
    <s v="COSACA"/>
    <x v="0"/>
    <n v="17"/>
    <n v="15"/>
    <d v="1900-03-18T05:43:38"/>
    <s v="C"/>
    <s v="Day"/>
    <s v="Open"/>
  </r>
  <r>
    <n v="202430"/>
    <n v="37130"/>
    <s v="CSMT 131"/>
    <x v="137"/>
    <s v="Esthetician Training-Module 1"/>
    <n v="8"/>
    <d v="2023-08-28T00:00:00"/>
    <d v="2023-10-20T00:00:00"/>
    <x v="41"/>
    <x v="0"/>
    <s v="F"/>
    <m/>
    <m/>
    <m/>
    <m/>
    <s v="F"/>
    <m/>
    <m/>
    <d v="1899-12-30T08:30:00"/>
    <d v="1899-12-30T04:24:56"/>
    <s v="8:00"/>
    <x v="3"/>
    <s v="16:30"/>
    <n v="1630"/>
    <x v="0"/>
    <s v="Sian Harden"/>
    <s v="K00211408"/>
    <s v="NP"/>
    <x v="1"/>
    <x v="154"/>
    <x v="52"/>
    <s v="COSACA"/>
    <s v="COSACA"/>
    <x v="0"/>
    <n v="16"/>
    <n v="16"/>
    <d v="1900-01-24T05:33:57"/>
    <s v="C"/>
    <s v="Day"/>
    <s v="Closed"/>
  </r>
  <r>
    <n v="202430"/>
    <n v="37130"/>
    <s v="CSMT 131"/>
    <x v="137"/>
    <s v="Esthetician Training-Module 1"/>
    <n v="8"/>
    <d v="2023-08-28T00:00:00"/>
    <d v="2023-10-20T00:00:00"/>
    <x v="41"/>
    <x v="0"/>
    <s v="MTWR"/>
    <s v="M"/>
    <s v="T"/>
    <s v="W"/>
    <s v="R"/>
    <m/>
    <m/>
    <m/>
    <d v="1899-12-30T08:30:00"/>
    <d v="1899-12-30T17:39:44"/>
    <s v="8:00"/>
    <x v="3"/>
    <s v="16:30"/>
    <n v="1630"/>
    <x v="0"/>
    <s v="Sian Harden"/>
    <s v="K00211408"/>
    <s v="NP"/>
    <x v="1"/>
    <x v="154"/>
    <x v="52"/>
    <s v="COSACA"/>
    <s v="COSACA"/>
    <x v="0"/>
    <n v="16"/>
    <n v="16"/>
    <d v="1900-04-09T22:15:48"/>
    <s v="C"/>
    <s v="Day"/>
    <s v="Closed"/>
  </r>
  <r>
    <n v="202430"/>
    <n v="37131"/>
    <s v="CSMT 132"/>
    <x v="137"/>
    <s v="Esthetician Training-Module 2"/>
    <n v="8"/>
    <d v="2023-10-24T00:00:00"/>
    <d v="2023-12-21T00:00:00"/>
    <x v="53"/>
    <x v="0"/>
    <s v="MTWRF"/>
    <s v="M"/>
    <s v="T"/>
    <s v="W"/>
    <s v="R"/>
    <s v="F"/>
    <m/>
    <m/>
    <d v="1899-12-30T08:30:00"/>
    <d v="1899-12-30T23:55:04"/>
    <s v="8:00"/>
    <x v="3"/>
    <s v="16:30"/>
    <n v="1630"/>
    <x v="0"/>
    <s v="Sian Harden"/>
    <s v="K00211408"/>
    <s v="NP"/>
    <x v="1"/>
    <x v="154"/>
    <x v="52"/>
    <s v="COSACA"/>
    <s v="COSACA"/>
    <x v="0"/>
    <n v="16"/>
    <n v="15"/>
    <d v="1900-05-17T19:24:03"/>
    <s v="C"/>
    <s v="Day"/>
    <s v="Open"/>
  </r>
  <r>
    <n v="202430"/>
    <n v="41134"/>
    <s v="CSMT 122"/>
    <x v="137"/>
    <s v="Intro to Cosmetology-Module 2"/>
    <n v="6.7"/>
    <d v="2023-10-24T00:00:00"/>
    <d v="2023-12-21T00:00:00"/>
    <x v="53"/>
    <x v="0"/>
    <s v="TR"/>
    <m/>
    <s v="T"/>
    <m/>
    <s v="R"/>
    <m/>
    <m/>
    <m/>
    <d v="1899-12-30T08:30:00"/>
    <d v="1899-12-30T09:34:02"/>
    <s v="8:00"/>
    <x v="3"/>
    <s v="16:30"/>
    <n v="1630"/>
    <x v="0"/>
    <s v="Michelle Puailoa"/>
    <s v="K00278310"/>
    <s v="NP"/>
    <x v="1"/>
    <x v="154"/>
    <x v="52"/>
    <s v="COSACA"/>
    <s v="COSACA"/>
    <x v="0"/>
    <n v="22"/>
    <n v="16"/>
    <d v="1900-02-27T05:23:52"/>
    <s v="C"/>
    <s v="Day"/>
    <s v="Open"/>
  </r>
  <r>
    <n v="202430"/>
    <n v="43084"/>
    <s v="CSMT 121"/>
    <x v="137"/>
    <s v="Intro to Cosmetology-Module 1"/>
    <n v="6.7"/>
    <d v="2023-10-24T00:00:00"/>
    <d v="2023-12-21T00:00:00"/>
    <x v="53"/>
    <x v="0"/>
    <s v="MTWRF"/>
    <s v="M"/>
    <s v="T"/>
    <s v="W"/>
    <s v="R"/>
    <s v="F"/>
    <m/>
    <m/>
    <d v="1899-12-30T08:30:00"/>
    <d v="1899-12-30T23:55:04"/>
    <s v="8:00"/>
    <x v="3"/>
    <s v="16:30"/>
    <n v="1630"/>
    <x v="1"/>
    <s v="Sarah Jackson"/>
    <s v="K00164952"/>
    <s v="NP"/>
    <x v="1"/>
    <x v="154"/>
    <x v="52"/>
    <s v="COSACA"/>
    <s v="COSACA"/>
    <x v="0"/>
    <n v="22"/>
    <n v="20"/>
    <d v="1900-07-03T01:52:04"/>
    <s v="C"/>
    <s v="Day"/>
    <s v="Open"/>
  </r>
  <r>
    <n v="202430"/>
    <n v="43085"/>
    <s v="CSMT 123"/>
    <x v="137"/>
    <s v="Intro to Cosmetology-Module 3"/>
    <n v="6.7"/>
    <d v="2023-08-28T00:00:00"/>
    <d v="2023-10-23T00:00:00"/>
    <x v="36"/>
    <x v="0"/>
    <s v="MWF"/>
    <s v="M"/>
    <m/>
    <s v="W"/>
    <m/>
    <s v="F"/>
    <m/>
    <m/>
    <d v="1899-12-30T08:30:00"/>
    <d v="1899-12-30T13:54:33"/>
    <s v="8:00"/>
    <x v="3"/>
    <s v="16:30"/>
    <n v="1630"/>
    <x v="1"/>
    <s v="Michelle Puailoa"/>
    <s v="K00278310"/>
    <s v="NP"/>
    <x v="1"/>
    <x v="154"/>
    <x v="52"/>
    <s v="COSACA"/>
    <s v="COSACA"/>
    <x v="0"/>
    <n v="12"/>
    <n v="12"/>
    <d v="1900-03-02T14:10:55"/>
    <s v="C"/>
    <s v="Day"/>
    <s v="Closed"/>
  </r>
  <r>
    <n v="202430"/>
    <n v="44073"/>
    <s v="CSMT 125"/>
    <x v="137"/>
    <s v="Intro to Cosmetology-Module 5"/>
    <n v="6.7"/>
    <d v="2023-08-28T00:00:00"/>
    <d v="2023-10-23T00:00:00"/>
    <x v="36"/>
    <x v="0"/>
    <s v="MTWRF"/>
    <s v="M"/>
    <s v="T"/>
    <s v="W"/>
    <s v="R"/>
    <s v="F"/>
    <m/>
    <m/>
    <d v="1899-12-30T08:30:00"/>
    <d v="1899-12-30T23:10:55"/>
    <s v="8:00"/>
    <x v="3"/>
    <s v="16:30"/>
    <n v="1630"/>
    <x v="1"/>
    <s v="Griselda Rosas"/>
    <s v="K00100849"/>
    <s v="NP"/>
    <x v="1"/>
    <x v="154"/>
    <x v="52"/>
    <s v="COSACA"/>
    <s v="COSACA"/>
    <x v="0"/>
    <n v="11"/>
    <n v="10"/>
    <d v="1900-03-26T22:21:49"/>
    <s v="C"/>
    <s v="Day"/>
    <s v="Open"/>
  </r>
  <r>
    <n v="202430"/>
    <n v="44074"/>
    <s v="CSMT 124"/>
    <x v="137"/>
    <s v="Intro to Cosmetology-Module 4"/>
    <n v="6.7"/>
    <d v="2023-10-24T00:00:00"/>
    <d v="2023-12-21T00:00:00"/>
    <x v="53"/>
    <x v="0"/>
    <s v="TRF"/>
    <m/>
    <s v="T"/>
    <m/>
    <s v="R"/>
    <s v="F"/>
    <m/>
    <m/>
    <d v="1899-12-30T08:30:00"/>
    <d v="1899-12-30T14:21:02"/>
    <s v="8:00"/>
    <x v="3"/>
    <s v="16:30"/>
    <n v="1630"/>
    <x v="0"/>
    <s v="Liza Adams"/>
    <s v="K00444730"/>
    <s v="NP"/>
    <x v="1"/>
    <x v="154"/>
    <x v="52"/>
    <s v="COSACA"/>
    <s v="COSACA"/>
    <x v="0"/>
    <n v="12"/>
    <n v="12"/>
    <d v="1900-03-06T15:04:20"/>
    <s v="C"/>
    <s v="Day"/>
    <s v="Closed"/>
  </r>
  <r>
    <n v="202430"/>
    <n v="44075"/>
    <s v="CSMT 125"/>
    <x v="137"/>
    <s v="Intro to Cosmetology-Module 5"/>
    <n v="6.7"/>
    <d v="2023-10-24T00:00:00"/>
    <d v="2023-12-21T00:00:00"/>
    <x v="53"/>
    <x v="0"/>
    <s v="MTR"/>
    <s v="M"/>
    <s v="T"/>
    <m/>
    <s v="R"/>
    <m/>
    <m/>
    <m/>
    <d v="1899-12-30T08:30:00"/>
    <d v="1899-12-30T14:21:02"/>
    <s v="8:00"/>
    <x v="3"/>
    <s v="16:30"/>
    <n v="1630"/>
    <x v="1"/>
    <s v="Griselda Rosas"/>
    <s v="K00100849"/>
    <s v="NP"/>
    <x v="1"/>
    <x v="154"/>
    <x v="52"/>
    <s v="COSACA"/>
    <s v="COSACA"/>
    <x v="0"/>
    <n v="17"/>
    <n v="13"/>
    <d v="1900-03-12T04:19:42"/>
    <s v="C"/>
    <s v="Day"/>
    <s v="Open"/>
  </r>
  <r>
    <n v="202430"/>
    <n v="30176"/>
    <s v="EH 104"/>
    <x v="3"/>
    <s v="Landscape Maintenance"/>
    <n v="3"/>
    <d v="2023-08-28T00:00:00"/>
    <d v="2023-12-16T00:00:00"/>
    <x v="0"/>
    <x v="0"/>
    <s v="F"/>
    <m/>
    <m/>
    <m/>
    <m/>
    <s v="F"/>
    <m/>
    <m/>
    <d v="1899-12-30T03:05:00"/>
    <d v="1899-12-30T03:07:24"/>
    <s v="13:00"/>
    <x v="22"/>
    <s v="16:05"/>
    <n v="1605"/>
    <x v="4"/>
    <s v="Michael Gonella"/>
    <s v="K00344966"/>
    <s v="FS"/>
    <x v="0"/>
    <x v="155"/>
    <x v="53"/>
    <s v="LCP"/>
    <s v="LCP"/>
    <x v="0"/>
    <n v="30"/>
    <n v="25"/>
    <d v="1900-02-22T09:07:31"/>
    <s v="CW"/>
    <s v="Hybrid"/>
    <s v="Open"/>
  </r>
  <r>
    <n v="202430"/>
    <n v="44576"/>
    <s v="EH 105"/>
    <x v="3"/>
    <s v="Landscape Construction"/>
    <n v="3"/>
    <d v="2023-08-28T00:00:00"/>
    <d v="2023-12-16T00:00:00"/>
    <x v="0"/>
    <x v="0"/>
    <s v="S"/>
    <m/>
    <m/>
    <m/>
    <m/>
    <m/>
    <s v="S"/>
    <m/>
    <d v="1899-12-30T03:00:00"/>
    <d v="1899-12-30T03:02:20"/>
    <s v="10:00"/>
    <x v="26"/>
    <s v="13:00"/>
    <n v="1300"/>
    <x v="4"/>
    <s v="Fred Hunter"/>
    <s v="K00156849"/>
    <s v="AD"/>
    <x v="0"/>
    <x v="155"/>
    <x v="53"/>
    <s v="LCP"/>
    <s v="LCP"/>
    <x v="0"/>
    <n v="30"/>
    <n v="34"/>
    <d v="1900-03-11T22:59:53"/>
    <s v="CW"/>
    <s v="Hybrid"/>
    <s v="Closed"/>
  </r>
  <r>
    <n v="202430"/>
    <n v="44297"/>
    <s v="EHV NC207"/>
    <x v="3"/>
    <s v="Small Scale Food Production 1"/>
    <n v="0"/>
    <d v="2023-09-11T00:00:00"/>
    <d v="2023-10-02T00:00:00"/>
    <x v="37"/>
    <x v="0"/>
    <s v="M"/>
    <s v="M"/>
    <m/>
    <m/>
    <m/>
    <m/>
    <m/>
    <m/>
    <d v="1899-12-30T03:00:00"/>
    <d v="1899-12-30T00:43:38"/>
    <s v="9:00"/>
    <x v="25"/>
    <s v="12:00"/>
    <n v="1200"/>
    <x v="0"/>
    <s v="Oscar Carmona"/>
    <s v="K00237725"/>
    <n v="9"/>
    <x v="1"/>
    <x v="155"/>
    <x v="53"/>
    <s v="LCP"/>
    <s v="LCP"/>
    <x v="0"/>
    <n v="30"/>
    <n v="21"/>
    <d v="1900-01-01T13:05:27"/>
    <s v="C"/>
    <s v="Day"/>
    <s v="Open"/>
  </r>
  <r>
    <n v="202430"/>
    <n v="44298"/>
    <s v="EHV NC208"/>
    <x v="3"/>
    <s v="Small Scale Food Production 2"/>
    <n v="0"/>
    <d v="2023-10-09T00:00:00"/>
    <d v="2023-10-30T00:00:00"/>
    <x v="37"/>
    <x v="0"/>
    <s v="M"/>
    <s v="M"/>
    <m/>
    <m/>
    <m/>
    <m/>
    <m/>
    <m/>
    <d v="1899-12-30T03:00:00"/>
    <d v="1899-12-30T00:43:38"/>
    <s v="9:00"/>
    <x v="25"/>
    <s v="12:00"/>
    <n v="1200"/>
    <x v="0"/>
    <s v="Oscar Carmona"/>
    <s v="K00237725"/>
    <n v="10"/>
    <x v="1"/>
    <x v="155"/>
    <x v="53"/>
    <s v="LCP"/>
    <s v="LCP"/>
    <x v="0"/>
    <n v="30"/>
    <n v="23"/>
    <d v="1900-01-01T18:54:33"/>
    <s v="C"/>
    <s v="Day"/>
    <s v="Open"/>
  </r>
  <r>
    <n v="202430"/>
    <n v="44489"/>
    <s v="EH 207"/>
    <x v="3"/>
    <s v="Small Scale Food Production"/>
    <n v="3"/>
    <d v="2023-08-28T00:00:00"/>
    <d v="2023-12-16T00:00:00"/>
    <x v="0"/>
    <x v="0"/>
    <s v="T"/>
    <m/>
    <s v="T"/>
    <m/>
    <m/>
    <m/>
    <m/>
    <m/>
    <d v="1899-12-30T03:05:00"/>
    <d v="1899-12-30T03:07:24"/>
    <s v="10:05"/>
    <x v="27"/>
    <s v="13:10"/>
    <n v="1310"/>
    <x v="0"/>
    <s v="Oscar Carmona"/>
    <s v="K00237725"/>
    <s v="AD"/>
    <x v="0"/>
    <x v="155"/>
    <x v="53"/>
    <s v="LCP"/>
    <s v="LCP"/>
    <x v="0"/>
    <n v="24"/>
    <n v="17"/>
    <d v="1900-02-04T23:29:07"/>
    <s v="C"/>
    <s v="Day"/>
    <s v="Open"/>
  </r>
  <r>
    <n v="202430"/>
    <n v="43480"/>
    <s v="HEAL NC092"/>
    <x v="105"/>
    <s v="Brain Longevity FOA"/>
    <n v="0"/>
    <d v="2023-10-23T00:00:00"/>
    <d v="2023-12-16T00:00:00"/>
    <x v="6"/>
    <x v="0"/>
    <s v="R"/>
    <m/>
    <m/>
    <m/>
    <s v="R"/>
    <m/>
    <m/>
    <m/>
    <d v="1899-12-30T02:00:00"/>
    <d v="1899-12-30T01:03:23"/>
    <s v="18:30"/>
    <x v="66"/>
    <s v="20:30"/>
    <n v="2030"/>
    <x v="0"/>
    <s v="Michelle Checketts"/>
    <s v="K00901654"/>
    <n v="11"/>
    <x v="3"/>
    <x v="156"/>
    <x v="54"/>
    <s v="SCHOTT"/>
    <s v="SCHOTT03"/>
    <x v="1"/>
    <n v="30"/>
    <n v="8"/>
    <d v="1900-01-02T01:38:15"/>
    <s v="C"/>
    <s v="Evening"/>
    <s v="Open"/>
  </r>
  <r>
    <n v="202430"/>
    <n v="41573"/>
    <s v="CRAO NC106"/>
    <x v="25"/>
    <s v="Exploring Watercolor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9:00"/>
    <x v="25"/>
    <s v="9:50"/>
    <n v="950"/>
    <x v="0"/>
    <s v="Catharine Runkle"/>
    <s v="K00544064"/>
    <n v="9"/>
    <x v="3"/>
    <x v="157"/>
    <x v="54"/>
    <s v="SCHOTT"/>
    <s v="SCHOTT05"/>
    <x v="1"/>
    <n v="30"/>
    <n v="16"/>
    <d v="1900-01-01T13:21:53"/>
    <s v="C"/>
    <s v="Day"/>
    <s v="Open"/>
  </r>
  <r>
    <n v="202430"/>
    <n v="41573"/>
    <s v="CRAO NC106"/>
    <x v="25"/>
    <s v="Exploring Watercolor: FOA"/>
    <n v="0"/>
    <d v="2023-08-28T00:00:00"/>
    <d v="2023-10-21T00:00:00"/>
    <x v="6"/>
    <x v="0"/>
    <s v="R"/>
    <m/>
    <m/>
    <m/>
    <s v="R"/>
    <m/>
    <m/>
    <m/>
    <d v="1899-12-30T01:50:00"/>
    <d v="1899-12-30T00:58:06"/>
    <s v="10:00"/>
    <x v="26"/>
    <s v="11:50"/>
    <n v="1150"/>
    <x v="0"/>
    <s v="Catharine Runkle"/>
    <s v="K00544064"/>
    <n v="9"/>
    <x v="3"/>
    <x v="157"/>
    <x v="54"/>
    <s v="SCHOTT"/>
    <s v="SCHOTT05"/>
    <x v="1"/>
    <n v="30"/>
    <n v="16"/>
    <d v="1900-01-04T15:00:08"/>
    <s v="C"/>
    <s v="Day"/>
    <s v="Open"/>
  </r>
  <r>
    <n v="202430"/>
    <n v="41577"/>
    <s v="CRAO NC112"/>
    <x v="63"/>
    <s v="Keeping an Art Journal: FOA"/>
    <n v="0"/>
    <d v="2023-08-28T00:00:00"/>
    <d v="2023-10-21T00:00:00"/>
    <x v="6"/>
    <x v="0"/>
    <s v="M"/>
    <s v="M"/>
    <m/>
    <m/>
    <m/>
    <m/>
    <m/>
    <m/>
    <d v="1899-12-30T01:15:00"/>
    <d v="1899-12-30T00:39:37"/>
    <s v="12:55"/>
    <x v="99"/>
    <s v="14:10"/>
    <n v="1410"/>
    <x v="0"/>
    <s v="Carissa Luminess"/>
    <s v="K00744691"/>
    <n v="9"/>
    <x v="3"/>
    <x v="157"/>
    <x v="54"/>
    <s v="SCHOTT"/>
    <s v="SCHOTT05"/>
    <x v="1"/>
    <n v="30"/>
    <n v="17"/>
    <d v="1900-01-03T01:48:00"/>
    <s v="C"/>
    <s v="Day"/>
    <s v="Open"/>
  </r>
  <r>
    <n v="202430"/>
    <n v="41577"/>
    <s v="CRAO NC112"/>
    <x v="63"/>
    <s v="Keeping an Art Journal: FOA"/>
    <n v="0"/>
    <d v="2023-08-28T00:00:00"/>
    <d v="2023-10-21T00:00:00"/>
    <x v="6"/>
    <x v="0"/>
    <s v="M"/>
    <s v="M"/>
    <m/>
    <m/>
    <m/>
    <m/>
    <m/>
    <m/>
    <d v="1899-12-30T02:35:00"/>
    <d v="1899-12-30T01:21:52"/>
    <s v="14:30"/>
    <x v="49"/>
    <s v="17:05"/>
    <n v="1705"/>
    <x v="0"/>
    <s v="Carissa Luminess"/>
    <s v="K00744691"/>
    <n v="9"/>
    <x v="3"/>
    <x v="157"/>
    <x v="54"/>
    <s v="SCHOTT"/>
    <s v="SCHOTT05"/>
    <x v="1"/>
    <n v="30"/>
    <n v="17"/>
    <d v="1900-01-07T10:07:12"/>
    <s v="C"/>
    <s v="Day"/>
    <s v="Open"/>
  </r>
  <r>
    <n v="202430"/>
    <n v="41578"/>
    <s v="CRAO NC112"/>
    <x v="63"/>
    <s v="Keeping an Art Journal: FOA"/>
    <n v="0"/>
    <d v="2023-10-23T00:00:00"/>
    <d v="2023-12-16T00:00:00"/>
    <x v="6"/>
    <x v="0"/>
    <s v="M"/>
    <s v="M"/>
    <m/>
    <m/>
    <m/>
    <m/>
    <m/>
    <m/>
    <d v="1899-12-30T01:05:00"/>
    <d v="1899-12-30T00:34:20"/>
    <s v="13:00"/>
    <x v="22"/>
    <s v="14:05"/>
    <n v="1405"/>
    <x v="3"/>
    <s v="Carissa Luminess"/>
    <s v="K00744691"/>
    <n v="11"/>
    <x v="3"/>
    <x v="157"/>
    <x v="54"/>
    <s v="SCHOTT"/>
    <s v="SCHOTT05"/>
    <x v="1"/>
    <n v="30"/>
    <n v="15"/>
    <d v="1900-01-02T02:47:17"/>
    <s v="C"/>
    <s v="Day"/>
    <s v="Open"/>
  </r>
  <r>
    <n v="202430"/>
    <n v="41578"/>
    <s v="CRAO NC112"/>
    <x v="63"/>
    <s v="Keeping an Art Journal: FOA"/>
    <n v="0"/>
    <d v="2023-10-23T00:00:00"/>
    <d v="2023-12-16T00:00:00"/>
    <x v="6"/>
    <x v="0"/>
    <s v="M"/>
    <s v="M"/>
    <m/>
    <m/>
    <m/>
    <m/>
    <m/>
    <m/>
    <d v="1899-12-30T02:20:00"/>
    <d v="1899-12-30T01:13:56"/>
    <s v="14:15"/>
    <x v="36"/>
    <s v="16:35"/>
    <n v="1635"/>
    <x v="3"/>
    <s v="Carissa Luminess"/>
    <s v="K00744691"/>
    <n v="11"/>
    <x v="3"/>
    <x v="157"/>
    <x v="54"/>
    <s v="SCHOTT"/>
    <s v="SCHOTT05"/>
    <x v="1"/>
    <n v="30"/>
    <n v="15"/>
    <d v="1900-01-05T17:04:56"/>
    <s v="C"/>
    <s v="Day"/>
    <s v="Open"/>
  </r>
  <r>
    <n v="202430"/>
    <n v="41581"/>
    <s v="CRAO NC126"/>
    <x v="25"/>
    <s v="Spashing Watercolor: FOA"/>
    <n v="0"/>
    <d v="2023-08-28T00:00:00"/>
    <d v="2023-10-21T00:00:00"/>
    <x v="6"/>
    <x v="0"/>
    <s v="W"/>
    <m/>
    <m/>
    <s v="W"/>
    <m/>
    <m/>
    <m/>
    <m/>
    <d v="1899-12-30T00:50:00"/>
    <d v="1899-12-30T00:26:24"/>
    <s v="9:00"/>
    <x v="25"/>
    <s v="9:50"/>
    <n v="950"/>
    <x v="0"/>
    <s v="Carissa Luminess"/>
    <s v="K00744691"/>
    <n v="9"/>
    <x v="3"/>
    <x v="157"/>
    <x v="54"/>
    <s v="SCHOTT"/>
    <s v="SCHOTT05"/>
    <x v="1"/>
    <n v="30"/>
    <n v="27"/>
    <d v="1900-01-03T07:33:10"/>
    <s v="C"/>
    <s v="Day"/>
    <s v="Open"/>
  </r>
  <r>
    <n v="202430"/>
    <n v="41581"/>
    <s v="CRAO NC126"/>
    <x v="25"/>
    <s v="Spashing Watercolor: FOA"/>
    <n v="0"/>
    <d v="2023-08-28T00:00:00"/>
    <d v="2023-10-21T00:00:00"/>
    <x v="6"/>
    <x v="0"/>
    <s v="W"/>
    <m/>
    <m/>
    <s v="W"/>
    <m/>
    <m/>
    <m/>
    <m/>
    <d v="1899-12-30T01:50:00"/>
    <d v="1899-12-30T00:58:06"/>
    <s v="10:00"/>
    <x v="26"/>
    <s v="11:50"/>
    <n v="1150"/>
    <x v="0"/>
    <s v="Carissa Luminess"/>
    <s v="K00744691"/>
    <n v="9"/>
    <x v="3"/>
    <x v="157"/>
    <x v="54"/>
    <s v="SCHOTT"/>
    <s v="SCHOTT05"/>
    <x v="1"/>
    <n v="30"/>
    <n v="27"/>
    <d v="1900-01-08T11:48:59"/>
    <s v="C"/>
    <s v="Day"/>
    <s v="Open"/>
  </r>
  <r>
    <n v="202430"/>
    <n v="41603"/>
    <s v="CRAO NC156"/>
    <x v="25"/>
    <s v="Botanical Illustration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Catharine Runkle"/>
    <s v="K00544064"/>
    <n v="9"/>
    <x v="3"/>
    <x v="157"/>
    <x v="54"/>
    <s v="SCHOTT"/>
    <s v="SCHOTT05"/>
    <x v="1"/>
    <n v="30"/>
    <n v="21"/>
    <d v="1900-01-02T08:32:28"/>
    <s v="C"/>
    <s v="Day"/>
    <s v="Open"/>
  </r>
  <r>
    <n v="202430"/>
    <n v="41603"/>
    <s v="CRAO NC156"/>
    <x v="25"/>
    <s v="Botanical Illustration: FOA"/>
    <n v="0"/>
    <d v="2023-08-28T00:00:00"/>
    <d v="2023-10-21T00:00:00"/>
    <x v="6"/>
    <x v="0"/>
    <s v="T"/>
    <m/>
    <s v="T"/>
    <m/>
    <m/>
    <m/>
    <m/>
    <m/>
    <d v="1899-12-30T01:50:00"/>
    <d v="1899-12-30T00:58:06"/>
    <s v="14:00"/>
    <x v="7"/>
    <s v="15:50"/>
    <n v="1550"/>
    <x v="3"/>
    <s v="Catharine Runkle"/>
    <s v="K00544064"/>
    <n v="9"/>
    <x v="3"/>
    <x v="157"/>
    <x v="54"/>
    <s v="SCHOTT"/>
    <s v="SCHOTT05"/>
    <x v="1"/>
    <n v="30"/>
    <n v="21"/>
    <d v="1900-01-06T09:11:26"/>
    <s v="C"/>
    <s v="Day"/>
    <s v="Open"/>
  </r>
  <r>
    <n v="202430"/>
    <n v="41604"/>
    <s v="CRAO NC156"/>
    <x v="25"/>
    <s v="Botanical Illustration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Catharine Runkle"/>
    <s v="K00544064"/>
    <n v="11"/>
    <x v="3"/>
    <x v="157"/>
    <x v="54"/>
    <s v="SCHOTT"/>
    <s v="SCHOTT05"/>
    <x v="1"/>
    <n v="30"/>
    <n v="18"/>
    <d v="1900-01-01T21:02:07"/>
    <s v="C"/>
    <s v="Day"/>
    <s v="Open"/>
  </r>
  <r>
    <n v="202430"/>
    <n v="41604"/>
    <s v="CRAO NC156"/>
    <x v="25"/>
    <s v="Botanical Illustration: FOA"/>
    <n v="0"/>
    <d v="2023-10-23T00:00:00"/>
    <d v="2023-12-16T00:00:00"/>
    <x v="6"/>
    <x v="0"/>
    <s v="T"/>
    <m/>
    <s v="T"/>
    <m/>
    <m/>
    <m/>
    <m/>
    <m/>
    <d v="1899-12-30T01:50:00"/>
    <d v="1899-12-30T00:58:06"/>
    <s v="14:00"/>
    <x v="7"/>
    <s v="15:50"/>
    <n v="1550"/>
    <x v="3"/>
    <s v="Catharine Runkle"/>
    <s v="K00544064"/>
    <n v="11"/>
    <x v="3"/>
    <x v="157"/>
    <x v="54"/>
    <s v="SCHOTT"/>
    <s v="SCHOTT05"/>
    <x v="1"/>
    <n v="30"/>
    <n v="18"/>
    <d v="1900-01-05T07:52:39"/>
    <s v="C"/>
    <s v="Day"/>
    <s v="Open"/>
  </r>
  <r>
    <n v="202430"/>
    <n v="41853"/>
    <s v="CRAO NC106"/>
    <x v="25"/>
    <s v="Exploring Watercolor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9:00"/>
    <x v="25"/>
    <s v="9:50"/>
    <n v="950"/>
    <x v="3"/>
    <s v="Catharine Runkle"/>
    <s v="K00544064"/>
    <n v="11"/>
    <x v="3"/>
    <x v="157"/>
    <x v="54"/>
    <s v="SCHOTT"/>
    <s v="SCHOTT05"/>
    <x v="1"/>
    <n v="30"/>
    <n v="15"/>
    <d v="1900-01-01T09:31:46"/>
    <s v="C"/>
    <s v="Day"/>
    <s v="Open"/>
  </r>
  <r>
    <n v="202430"/>
    <n v="41853"/>
    <s v="CRAO NC106"/>
    <x v="25"/>
    <s v="Exploring Watercolor: FOA"/>
    <n v="0"/>
    <d v="2023-10-23T00:00:00"/>
    <d v="2023-12-16T00:00:00"/>
    <x v="6"/>
    <x v="0"/>
    <s v="R"/>
    <m/>
    <m/>
    <m/>
    <s v="R"/>
    <m/>
    <m/>
    <m/>
    <d v="1899-12-30T02:05:00"/>
    <d v="1899-12-30T01:06:01"/>
    <s v="10:00"/>
    <x v="26"/>
    <s v="12:05"/>
    <n v="1205"/>
    <x v="3"/>
    <s v="Catharine Runkle"/>
    <s v="K00544064"/>
    <n v="11"/>
    <x v="3"/>
    <x v="157"/>
    <x v="54"/>
    <s v="SCHOTT"/>
    <s v="SCHOTT05"/>
    <x v="1"/>
    <n v="30"/>
    <n v="15"/>
    <d v="1900-01-04T23:49:24"/>
    <s v="C"/>
    <s v="Day"/>
    <s v="Open"/>
  </r>
  <r>
    <n v="202430"/>
    <n v="41885"/>
    <s v="CRAO NC126"/>
    <x v="25"/>
    <s v="Spashing Watercolor: FOA"/>
    <n v="0"/>
    <d v="2023-10-23T00:00:00"/>
    <d v="2023-12-16T00:00:00"/>
    <x v="6"/>
    <x v="0"/>
    <s v="W"/>
    <m/>
    <m/>
    <s v="W"/>
    <m/>
    <m/>
    <m/>
    <m/>
    <d v="1899-12-30T00:50:00"/>
    <d v="1899-12-30T00:26:24"/>
    <s v="9:00"/>
    <x v="25"/>
    <s v="9:50"/>
    <n v="950"/>
    <x v="3"/>
    <s v="Carissa Luminess"/>
    <s v="K00744691"/>
    <n v="11"/>
    <x v="3"/>
    <x v="157"/>
    <x v="54"/>
    <s v="SCHOTT"/>
    <s v="SCHOTT05"/>
    <x v="1"/>
    <n v="30"/>
    <n v="20"/>
    <d v="1900-01-02T04:42:21"/>
    <s v="C"/>
    <s v="Day"/>
    <s v="Open"/>
  </r>
  <r>
    <n v="202430"/>
    <n v="41885"/>
    <s v="CRAO NC126"/>
    <x v="25"/>
    <s v="Spashing Watercolor: FOA"/>
    <n v="0"/>
    <d v="2023-10-23T00:00:00"/>
    <d v="2023-12-16T00:00:00"/>
    <x v="6"/>
    <x v="0"/>
    <s v="W"/>
    <m/>
    <m/>
    <s v="W"/>
    <m/>
    <m/>
    <m/>
    <m/>
    <d v="1899-12-30T01:50:00"/>
    <d v="1899-12-30T00:58:06"/>
    <s v="10:00"/>
    <x v="26"/>
    <s v="11:50"/>
    <n v="1150"/>
    <x v="3"/>
    <s v="Carissa Luminess"/>
    <s v="K00744691"/>
    <n v="11"/>
    <x v="3"/>
    <x v="157"/>
    <x v="54"/>
    <s v="SCHOTT"/>
    <s v="SCHOTT05"/>
    <x v="1"/>
    <n v="30"/>
    <n v="20"/>
    <d v="1900-01-06T00:45:10"/>
    <s v="C"/>
    <s v="Day"/>
    <s v="Open"/>
  </r>
  <r>
    <n v="202430"/>
    <n v="42700"/>
    <s v="CRAO NC190"/>
    <x v="25"/>
    <s v="Abstract Painting: FOA"/>
    <n v="0"/>
    <d v="2023-08-28T00:00:00"/>
    <d v="2023-10-21T00:00:00"/>
    <x v="6"/>
    <x v="0"/>
    <s v="F"/>
    <m/>
    <m/>
    <m/>
    <m/>
    <s v="F"/>
    <m/>
    <m/>
    <d v="1899-12-30T00:50:00"/>
    <d v="1899-12-30T00:26:24"/>
    <s v="9:00"/>
    <x v="25"/>
    <s v="9:50"/>
    <n v="950"/>
    <x v="3"/>
    <s v="Carissa Luminess"/>
    <s v="K00744691"/>
    <n v="9"/>
    <x v="3"/>
    <x v="157"/>
    <x v="54"/>
    <s v="SCHOTT"/>
    <s v="SCHOTT05"/>
    <x v="1"/>
    <n v="30"/>
    <n v="18"/>
    <d v="1900-01-01T21:02:07"/>
    <s v="C"/>
    <s v="Day"/>
    <s v="Open"/>
  </r>
  <r>
    <n v="202430"/>
    <n v="42700"/>
    <s v="CRAO NC190"/>
    <x v="25"/>
    <s v="Abstract Painting: FOA"/>
    <n v="0"/>
    <d v="2023-08-28T00:00:00"/>
    <d v="2023-10-21T00:00:00"/>
    <x v="6"/>
    <x v="0"/>
    <s v="F"/>
    <m/>
    <m/>
    <m/>
    <m/>
    <s v="F"/>
    <m/>
    <m/>
    <d v="1899-12-30T02:15:00"/>
    <d v="1899-12-30T01:11:18"/>
    <s v="10:00"/>
    <x v="26"/>
    <s v="12:15"/>
    <n v="1215"/>
    <x v="3"/>
    <s v="Carissa Luminess"/>
    <s v="K00744691"/>
    <n v="9"/>
    <x v="3"/>
    <x v="157"/>
    <x v="54"/>
    <s v="SCHOTT"/>
    <s v="SCHOTT05"/>
    <x v="1"/>
    <n v="30"/>
    <n v="18"/>
    <d v="1900-01-06T18:23:43"/>
    <s v="C"/>
    <s v="Day"/>
    <s v="Open"/>
  </r>
  <r>
    <n v="202430"/>
    <n v="42701"/>
    <s v="CRAO NC190"/>
    <x v="25"/>
    <s v="Abstract Painting: FOA"/>
    <n v="0"/>
    <d v="2023-10-23T00:00:00"/>
    <d v="2023-12-16T00:00:00"/>
    <x v="6"/>
    <x v="0"/>
    <s v="F"/>
    <m/>
    <m/>
    <m/>
    <m/>
    <s v="F"/>
    <m/>
    <m/>
    <d v="1899-12-30T00:50:00"/>
    <d v="1899-12-30T00:26:24"/>
    <s v="9:00"/>
    <x v="25"/>
    <s v="9:50"/>
    <n v="950"/>
    <x v="3"/>
    <s v="Carissa Luminess"/>
    <s v="K00744691"/>
    <n v="11"/>
    <x v="3"/>
    <x v="157"/>
    <x v="54"/>
    <s v="SCHOTT"/>
    <s v="SCHOTT05"/>
    <x v="1"/>
    <n v="30"/>
    <n v="16"/>
    <d v="1900-01-01T13:21:53"/>
    <s v="C"/>
    <s v="Day"/>
    <s v="Open"/>
  </r>
  <r>
    <n v="202430"/>
    <n v="42701"/>
    <s v="CRAO NC190"/>
    <x v="25"/>
    <s v="Abstract Painting: FOA"/>
    <n v="0"/>
    <d v="2023-10-23T00:00:00"/>
    <d v="2023-12-16T00:00:00"/>
    <x v="6"/>
    <x v="0"/>
    <s v="F"/>
    <m/>
    <m/>
    <m/>
    <m/>
    <s v="F"/>
    <m/>
    <m/>
    <d v="1899-12-30T02:35:00"/>
    <d v="1899-12-30T01:21:52"/>
    <s v="10:00"/>
    <x v="26"/>
    <s v="12:35"/>
    <n v="1235"/>
    <x v="3"/>
    <s v="Carissa Luminess"/>
    <s v="K00744691"/>
    <n v="11"/>
    <x v="3"/>
    <x v="157"/>
    <x v="54"/>
    <s v="SCHOTT"/>
    <s v="SCHOTT05"/>
    <x v="1"/>
    <n v="30"/>
    <n v="16"/>
    <d v="1900-01-06T22:13:50"/>
    <s v="C"/>
    <s v="Day"/>
    <s v="Open"/>
  </r>
  <r>
    <n v="202430"/>
    <n v="44817"/>
    <s v="ESLN NC000"/>
    <x v="75"/>
    <s v="Introduction to ESL"/>
    <n v="0"/>
    <d v="2023-09-26T00:00:00"/>
    <d v="2023-12-14T00:00:00"/>
    <x v="11"/>
    <x v="0"/>
    <s v="TR"/>
    <m/>
    <s v="T"/>
    <m/>
    <s v="R"/>
    <m/>
    <m/>
    <m/>
    <d v="1899-12-30T03:15:00"/>
    <d v="1899-12-30T04:50:23"/>
    <s v="18:00"/>
    <x v="9"/>
    <s v="21:15"/>
    <n v="2115"/>
    <x v="3"/>
    <s v="Susan Braden"/>
    <s v="K00223499"/>
    <n v="10"/>
    <x v="3"/>
    <x v="157"/>
    <x v="54"/>
    <s v="SCHOTT"/>
    <s v="SCHOTT05"/>
    <x v="1"/>
    <n v="37"/>
    <n v="42"/>
    <d v="1900-04-13T01:21:02"/>
    <s v="C"/>
    <s v="Evening"/>
    <s v="Closed"/>
  </r>
  <r>
    <n v="202430"/>
    <n v="41549"/>
    <s v="CRMO NC011"/>
    <x v="41"/>
    <s v="Basics of Singing I, FOA"/>
    <n v="0"/>
    <d v="2023-08-28T00:00:00"/>
    <d v="2023-10-21T00:00:00"/>
    <x v="6"/>
    <x v="0"/>
    <s v="F"/>
    <m/>
    <m/>
    <m/>
    <m/>
    <s v="F"/>
    <m/>
    <m/>
    <d v="1899-12-30T02:00:00"/>
    <d v="1899-12-30T01:03:23"/>
    <s v="18:00"/>
    <x v="9"/>
    <s v="20:00"/>
    <n v="2000"/>
    <x v="0"/>
    <s v="Laurel Fryer"/>
    <s v="K00369096"/>
    <n v="9"/>
    <x v="3"/>
    <x v="158"/>
    <x v="54"/>
    <s v="SCHOTT"/>
    <s v="SCHOTT06"/>
    <x v="3"/>
    <n v="25"/>
    <n v="20"/>
    <d v="1900-01-06T16:05:38"/>
    <s v="C"/>
    <s v="Evening"/>
    <s v="Open"/>
  </r>
  <r>
    <n v="202430"/>
    <n v="41550"/>
    <s v="CRMO NC011"/>
    <x v="41"/>
    <s v="Basics of Singing I, FOA"/>
    <n v="0"/>
    <d v="2023-10-23T00:00:00"/>
    <d v="2023-12-16T00:00:00"/>
    <x v="6"/>
    <x v="0"/>
    <s v="F"/>
    <m/>
    <m/>
    <m/>
    <m/>
    <s v="F"/>
    <m/>
    <m/>
    <d v="1899-12-30T02:25:00"/>
    <d v="1899-12-30T01:16:35"/>
    <s v="18:00"/>
    <x v="9"/>
    <s v="20:25"/>
    <n v="2025"/>
    <x v="3"/>
    <s v="Laurel Fryer"/>
    <s v="K00369096"/>
    <n v="11"/>
    <x v="3"/>
    <x v="158"/>
    <x v="54"/>
    <s v="SCHOTT"/>
    <s v="SCHOTT06"/>
    <x v="3"/>
    <n v="25"/>
    <n v="13"/>
    <d v="1900-01-05T00:35:26"/>
    <s v="C"/>
    <s v="Evening"/>
    <s v="Open"/>
  </r>
  <r>
    <n v="202430"/>
    <n v="41554"/>
    <s v="CRMO NC017"/>
    <x v="41"/>
    <s v="Playing the Ukulele: FOA"/>
    <n v="0"/>
    <d v="2023-10-23T00:00:00"/>
    <d v="2023-12-16T00:00:00"/>
    <x v="6"/>
    <x v="0"/>
    <s v="T"/>
    <m/>
    <s v="T"/>
    <m/>
    <m/>
    <m/>
    <m/>
    <m/>
    <d v="1899-12-30T00:55:00"/>
    <d v="1899-12-30T00:29:03"/>
    <s v="18:00"/>
    <x v="9"/>
    <s v="18:55"/>
    <n v="1855"/>
    <x v="3"/>
    <s v="M. Eje Lynn-Jacobs"/>
    <s v="K00883646"/>
    <n v="11"/>
    <x v="3"/>
    <x v="158"/>
    <x v="54"/>
    <s v="SCHOTT"/>
    <s v="SCHOTT06"/>
    <x v="3"/>
    <n v="40"/>
    <n v="31"/>
    <d v="1900-01-04T10:47:00"/>
    <s v="C"/>
    <s v="Evening"/>
    <s v="Open"/>
  </r>
  <r>
    <n v="202430"/>
    <n v="41554"/>
    <s v="CRMO NC017"/>
    <x v="41"/>
    <s v="Playing the Ukulele: FOA"/>
    <n v="0"/>
    <d v="2023-10-23T00:00:00"/>
    <d v="2023-12-16T00:00:00"/>
    <x v="6"/>
    <x v="0"/>
    <s v="T"/>
    <m/>
    <s v="T"/>
    <m/>
    <m/>
    <m/>
    <m/>
    <m/>
    <d v="1899-12-30T01:00:00"/>
    <d v="1899-12-30T00:31:41"/>
    <s v="19:00"/>
    <x v="40"/>
    <s v="20:00"/>
    <n v="2000"/>
    <x v="3"/>
    <s v="M. Eje Lynn-Jacobs"/>
    <s v="K00883646"/>
    <n v="11"/>
    <x v="3"/>
    <x v="158"/>
    <x v="54"/>
    <s v="SCHOTT"/>
    <s v="SCHOTT06"/>
    <x v="3"/>
    <n v="40"/>
    <n v="31"/>
    <d v="1900-01-04T22:40:22"/>
    <s v="C"/>
    <s v="Evening"/>
    <s v="Open"/>
  </r>
  <r>
    <n v="202430"/>
    <n v="41563"/>
    <s v="CRMO NC090"/>
    <x v="41"/>
    <s v="Performance Singing: FOA"/>
    <n v="0"/>
    <d v="2023-08-28T00:00:00"/>
    <d v="2023-10-21T00:00:00"/>
    <x v="6"/>
    <x v="0"/>
    <s v="R"/>
    <m/>
    <m/>
    <m/>
    <s v="R"/>
    <m/>
    <m/>
    <m/>
    <d v="1899-12-30T00:55:00"/>
    <d v="1899-12-30T00:29:03"/>
    <s v="18:00"/>
    <x v="9"/>
    <s v="18:55"/>
    <n v="1855"/>
    <x v="0"/>
    <s v="Laurel Fryer"/>
    <s v="K00369096"/>
    <n v="9"/>
    <x v="3"/>
    <x v="158"/>
    <x v="54"/>
    <s v="SCHOTT"/>
    <s v="SCHOTT06"/>
    <x v="3"/>
    <n v="25"/>
    <n v="21"/>
    <d v="1900-01-02T16:35:43"/>
    <s v="C"/>
    <s v="Evening"/>
    <s v="Open"/>
  </r>
  <r>
    <n v="202430"/>
    <n v="41563"/>
    <s v="CRMO NC090"/>
    <x v="41"/>
    <s v="Performance Singing: FOA"/>
    <n v="0"/>
    <d v="2023-08-28T00:00:00"/>
    <d v="2023-10-21T00:00:00"/>
    <x v="6"/>
    <x v="0"/>
    <s v="R"/>
    <m/>
    <m/>
    <m/>
    <s v="R"/>
    <m/>
    <m/>
    <m/>
    <d v="1899-12-30T01:00:00"/>
    <d v="1899-12-30T00:31:41"/>
    <s v="19:00"/>
    <x v="40"/>
    <s v="20:00"/>
    <n v="2000"/>
    <x v="0"/>
    <s v="Laurel Fryer"/>
    <s v="K00369096"/>
    <n v="9"/>
    <x v="3"/>
    <x v="158"/>
    <x v="54"/>
    <s v="SCHOTT"/>
    <s v="SCHOTT06"/>
    <x v="3"/>
    <n v="25"/>
    <n v="21"/>
    <d v="1900-01-03T00:38:58"/>
    <s v="C"/>
    <s v="Evening"/>
    <s v="Open"/>
  </r>
  <r>
    <n v="202430"/>
    <n v="41564"/>
    <s v="CRMO NC090"/>
    <x v="41"/>
    <s v="Performance Singing: FOA"/>
    <n v="0"/>
    <d v="2023-10-23T00:00:00"/>
    <d v="2023-12-16T00:00:00"/>
    <x v="6"/>
    <x v="0"/>
    <s v="R"/>
    <m/>
    <m/>
    <m/>
    <s v="R"/>
    <m/>
    <m/>
    <m/>
    <d v="1899-12-30T00:55:00"/>
    <d v="1899-12-30T00:29:03"/>
    <s v="18:00"/>
    <x v="9"/>
    <s v="18:55"/>
    <n v="1855"/>
    <x v="3"/>
    <s v="Laurel Fryer"/>
    <s v="K00369096"/>
    <n v="11"/>
    <x v="3"/>
    <x v="158"/>
    <x v="54"/>
    <s v="SCHOTT"/>
    <s v="SCHOTT06"/>
    <x v="3"/>
    <n v="25"/>
    <n v="16"/>
    <d v="1900-01-01T19:30:04"/>
    <s v="C"/>
    <s v="Evening"/>
    <s v="Open"/>
  </r>
  <r>
    <n v="202430"/>
    <n v="41564"/>
    <s v="CRMO NC090"/>
    <x v="41"/>
    <s v="Performance Singing: FOA"/>
    <n v="0"/>
    <d v="2023-10-23T00:00:00"/>
    <d v="2023-12-16T00:00:00"/>
    <x v="6"/>
    <x v="0"/>
    <s v="R"/>
    <m/>
    <m/>
    <m/>
    <s v="R"/>
    <m/>
    <m/>
    <m/>
    <d v="1899-12-30T01:00:00"/>
    <d v="1899-12-30T00:31:41"/>
    <s v="19:00"/>
    <x v="40"/>
    <s v="20:00"/>
    <n v="2000"/>
    <x v="3"/>
    <s v="Laurel Fryer"/>
    <s v="K00369096"/>
    <n v="11"/>
    <x v="3"/>
    <x v="158"/>
    <x v="54"/>
    <s v="SCHOTT"/>
    <s v="SCHOTT06"/>
    <x v="3"/>
    <n v="25"/>
    <n v="16"/>
    <d v="1900-01-02T01:38:15"/>
    <s v="C"/>
    <s v="Evening"/>
    <s v="Open"/>
  </r>
  <r>
    <n v="202430"/>
    <n v="41621"/>
    <s v="CRAO NC211"/>
    <x v="25"/>
    <s v="Beginning Drawing: FOA"/>
    <n v="0"/>
    <d v="2023-08-28T00:00:00"/>
    <d v="2023-10-21T00:00:00"/>
    <x v="6"/>
    <x v="0"/>
    <s v="R"/>
    <m/>
    <m/>
    <m/>
    <s v="R"/>
    <m/>
    <m/>
    <m/>
    <d v="1899-12-30T00:55:00"/>
    <d v="1899-12-30T00:29:03"/>
    <s v="12:30"/>
    <x v="28"/>
    <s v="13:25"/>
    <n v="1325"/>
    <x v="3"/>
    <s v="Carissa Luminess"/>
    <s v="K00744691"/>
    <n v="9"/>
    <x v="3"/>
    <x v="158"/>
    <x v="54"/>
    <s v="SCHOTT"/>
    <s v="SCHOTT06"/>
    <x v="3"/>
    <n v="25"/>
    <n v="21"/>
    <d v="1900-01-02T16:35:43"/>
    <s v="C"/>
    <s v="Day"/>
    <s v="Open"/>
  </r>
  <r>
    <n v="202430"/>
    <n v="41621"/>
    <s v="CRAO NC211"/>
    <x v="25"/>
    <s v="Beginning Drawing: FOA"/>
    <n v="0"/>
    <d v="2023-08-28T00:00:00"/>
    <d v="2023-10-21T00:00:00"/>
    <x v="6"/>
    <x v="0"/>
    <s v="R"/>
    <m/>
    <m/>
    <m/>
    <s v="R"/>
    <m/>
    <m/>
    <m/>
    <d v="1899-12-30T01:55:00"/>
    <d v="1899-12-30T01:00:44"/>
    <s v="13:35"/>
    <x v="88"/>
    <s v="15:30"/>
    <n v="1530"/>
    <x v="3"/>
    <s v="Carissa Luminess"/>
    <s v="K00744691"/>
    <n v="9"/>
    <x v="3"/>
    <x v="158"/>
    <x v="54"/>
    <s v="SCHOTT"/>
    <s v="SCHOTT06"/>
    <x v="3"/>
    <n v="25"/>
    <n v="21"/>
    <d v="1900-01-06T17:14:41"/>
    <s v="C"/>
    <s v="Day"/>
    <s v="Open"/>
  </r>
  <r>
    <n v="202430"/>
    <n v="41622"/>
    <s v="CRAO NC211"/>
    <x v="25"/>
    <s v="Beginning Drawing: FOA"/>
    <n v="0"/>
    <d v="2023-10-23T00:00:00"/>
    <d v="2023-12-16T00:00:00"/>
    <x v="6"/>
    <x v="0"/>
    <s v="R"/>
    <m/>
    <m/>
    <m/>
    <s v="R"/>
    <m/>
    <m/>
    <m/>
    <d v="1899-12-30T00:55:00"/>
    <d v="1899-12-30T00:29:03"/>
    <s v="12:30"/>
    <x v="28"/>
    <s v="13:25"/>
    <n v="1325"/>
    <x v="3"/>
    <s v="Carissa Luminess"/>
    <s v="K00744691"/>
    <n v="11"/>
    <x v="3"/>
    <x v="158"/>
    <x v="54"/>
    <s v="SCHOTT"/>
    <s v="SCHOTT06"/>
    <x v="3"/>
    <n v="25"/>
    <n v="14"/>
    <d v="1900-01-01T11:03:49"/>
    <s v="C"/>
    <s v="Day"/>
    <s v="Open"/>
  </r>
  <r>
    <n v="202430"/>
    <n v="41622"/>
    <s v="CRAO NC211"/>
    <x v="25"/>
    <s v="Beginning Drawing: FOA"/>
    <n v="0"/>
    <d v="2023-10-23T00:00:00"/>
    <d v="2023-12-16T00:00:00"/>
    <x v="6"/>
    <x v="0"/>
    <s v="R"/>
    <m/>
    <m/>
    <m/>
    <s v="R"/>
    <m/>
    <m/>
    <m/>
    <d v="1899-12-30T02:05:00"/>
    <d v="1899-12-30T01:06:01"/>
    <s v="13:35"/>
    <x v="88"/>
    <s v="15:40"/>
    <n v="1540"/>
    <x v="3"/>
    <s v="Carissa Luminess"/>
    <s v="K00744691"/>
    <n v="11"/>
    <x v="3"/>
    <x v="158"/>
    <x v="54"/>
    <s v="SCHOTT"/>
    <s v="SCHOTT06"/>
    <x v="3"/>
    <n v="25"/>
    <n v="14"/>
    <d v="1900-01-04T14:14:07"/>
    <s v="C"/>
    <s v="Day"/>
    <s v="Open"/>
  </r>
  <r>
    <n v="202430"/>
    <n v="41716"/>
    <s v="CRMO NC090"/>
    <x v="41"/>
    <s v="Performance Singing: FOA"/>
    <n v="0"/>
    <d v="2023-08-28T00:00:00"/>
    <d v="2023-10-21T00:00:00"/>
    <x v="6"/>
    <x v="0"/>
    <s v="W"/>
    <m/>
    <m/>
    <s v="W"/>
    <m/>
    <m/>
    <m/>
    <m/>
    <d v="1899-12-30T01:00:00"/>
    <d v="1899-12-30T00:31:41"/>
    <s v="18:00"/>
    <x v="9"/>
    <s v="19:00"/>
    <n v="1900"/>
    <x v="3"/>
    <s v="M. Eje Lynn-Jacobs"/>
    <s v="K00883646"/>
    <n v="9"/>
    <x v="5"/>
    <x v="158"/>
    <x v="54"/>
    <s v="SCHOTT"/>
    <s v="SCHOTT06"/>
    <x v="3"/>
    <n v="25"/>
    <n v="17"/>
    <d v="1900-01-02T06:14:24"/>
    <s v="C"/>
    <s v="Evening"/>
    <s v="Open"/>
  </r>
  <r>
    <n v="202430"/>
    <n v="41716"/>
    <s v="CRMO NC090"/>
    <x v="41"/>
    <s v="Performance Singing: FOA"/>
    <n v="0"/>
    <d v="2023-08-28T00:00:00"/>
    <d v="2023-10-21T00:00:00"/>
    <x v="6"/>
    <x v="0"/>
    <s v="W"/>
    <m/>
    <m/>
    <s v="W"/>
    <m/>
    <m/>
    <m/>
    <m/>
    <d v="1899-12-30T01:00:00"/>
    <d v="1899-12-30T00:31:41"/>
    <s v="19:10"/>
    <x v="61"/>
    <s v="20:10"/>
    <n v="2010"/>
    <x v="3"/>
    <s v="M. Eje Lynn-Jacobs"/>
    <s v="K00883646"/>
    <n v="9"/>
    <x v="5"/>
    <x v="158"/>
    <x v="54"/>
    <s v="SCHOTT"/>
    <s v="SCHOTT06"/>
    <x v="3"/>
    <n v="25"/>
    <n v="17"/>
    <d v="1900-01-02T06:14:24"/>
    <s v="C"/>
    <s v="Evening"/>
    <s v="Open"/>
  </r>
  <r>
    <n v="202430"/>
    <n v="41913"/>
    <s v="CRMO NC090"/>
    <x v="41"/>
    <s v="Performance Singing: FOA"/>
    <n v="0"/>
    <d v="2023-10-23T00:00:00"/>
    <d v="2023-12-16T00:00:00"/>
    <x v="6"/>
    <x v="0"/>
    <s v="W"/>
    <m/>
    <m/>
    <s v="W"/>
    <m/>
    <m/>
    <m/>
    <m/>
    <d v="1899-12-30T01:00:00"/>
    <d v="1899-12-30T00:31:41"/>
    <s v="18:00"/>
    <x v="9"/>
    <s v="19:00"/>
    <n v="1900"/>
    <x v="3"/>
    <s v="M. Eje Lynn-Jacobs"/>
    <s v="K00883646"/>
    <n v="11"/>
    <x v="5"/>
    <x v="158"/>
    <x v="54"/>
    <s v="SCHOTT"/>
    <s v="SCHOTT06"/>
    <x v="3"/>
    <n v="25"/>
    <n v="16"/>
    <d v="1900-01-02T01:38:15"/>
    <s v="C"/>
    <s v="Evening"/>
    <s v="Open"/>
  </r>
  <r>
    <n v="202430"/>
    <n v="41913"/>
    <s v="CRMO NC090"/>
    <x v="41"/>
    <s v="Performance Singing: FOA"/>
    <n v="0"/>
    <d v="2023-10-23T00:00:00"/>
    <d v="2023-12-16T00:00:00"/>
    <x v="6"/>
    <x v="0"/>
    <s v="W"/>
    <m/>
    <m/>
    <s v="W"/>
    <m/>
    <m/>
    <m/>
    <m/>
    <d v="1899-12-30T01:00:00"/>
    <d v="1899-12-30T00:31:41"/>
    <s v="19:10"/>
    <x v="61"/>
    <s v="20:10"/>
    <n v="2010"/>
    <x v="3"/>
    <s v="M. Eje Lynn-Jacobs"/>
    <s v="K00883646"/>
    <n v="11"/>
    <x v="5"/>
    <x v="158"/>
    <x v="54"/>
    <s v="SCHOTT"/>
    <s v="SCHOTT06"/>
    <x v="3"/>
    <n v="25"/>
    <n v="16"/>
    <d v="1900-01-02T01:38:15"/>
    <s v="C"/>
    <s v="Evening"/>
    <s v="Open"/>
  </r>
  <r>
    <n v="202430"/>
    <n v="44188"/>
    <s v="CRMO NC011"/>
    <x v="41"/>
    <s v="Basics of Singing I, FOA"/>
    <n v="0"/>
    <d v="2023-08-28T00:00:00"/>
    <d v="2023-10-21T00:00:00"/>
    <x v="6"/>
    <x v="0"/>
    <s v="W"/>
    <m/>
    <m/>
    <s v="W"/>
    <m/>
    <m/>
    <m/>
    <m/>
    <d v="1899-12-30T01:50:00"/>
    <d v="1899-12-30T00:58:06"/>
    <s v="9:30"/>
    <x v="18"/>
    <s v="11:20"/>
    <n v="1120"/>
    <x v="3"/>
    <s v="M. Eje Lynn-Jacobs"/>
    <s v="K00883646"/>
    <n v="9"/>
    <x v="3"/>
    <x v="158"/>
    <x v="54"/>
    <s v="SCHOTT"/>
    <s v="SCHOTT06"/>
    <x v="3"/>
    <n v="25"/>
    <n v="23"/>
    <d v="1900-01-07T02:03:57"/>
    <s v="C"/>
    <s v="Online Classes"/>
    <s v="Open"/>
  </r>
  <r>
    <n v="202430"/>
    <n v="44189"/>
    <s v="CRMO NC011"/>
    <x v="41"/>
    <s v="Basics of Singing I, FOA"/>
    <n v="0"/>
    <d v="2023-10-23T00:00:00"/>
    <d v="2023-12-16T00:00:00"/>
    <x v="6"/>
    <x v="0"/>
    <s v="W"/>
    <m/>
    <m/>
    <s v="W"/>
    <m/>
    <m/>
    <m/>
    <m/>
    <d v="1899-12-30T01:50:00"/>
    <d v="1899-12-30T00:58:06"/>
    <s v="9:30"/>
    <x v="18"/>
    <s v="11:20"/>
    <n v="1120"/>
    <x v="3"/>
    <s v="M. Eje Lynn-Jacobs"/>
    <s v="K00883646"/>
    <n v="11"/>
    <x v="1"/>
    <x v="158"/>
    <x v="54"/>
    <s v="SCHOTT"/>
    <s v="SCHOTT06"/>
    <x v="3"/>
    <n v="25"/>
    <n v="12"/>
    <d v="1900-01-03T05:15:06"/>
    <s v="C"/>
    <s v="Day"/>
    <s v="Open"/>
  </r>
  <r>
    <n v="202430"/>
    <n v="44558"/>
    <s v="CRMO NC017"/>
    <x v="41"/>
    <s v="Playing the Ukulele: FOA"/>
    <n v="0"/>
    <d v="2023-08-28T00:00:00"/>
    <d v="2023-10-21T00:00:00"/>
    <x v="6"/>
    <x v="0"/>
    <s v="T"/>
    <m/>
    <s v="T"/>
    <m/>
    <m/>
    <m/>
    <m/>
    <m/>
    <d v="1899-12-30T00:55:00"/>
    <d v="1899-12-30T00:29:03"/>
    <s v="18:00"/>
    <x v="9"/>
    <s v="18:55"/>
    <n v="1855"/>
    <x v="3"/>
    <s v="M. Eje Lynn-Jacobs"/>
    <s v="K00883646"/>
    <n v="9"/>
    <x v="3"/>
    <x v="158"/>
    <x v="54"/>
    <s v="SCHOTT"/>
    <s v="SCHOTT06"/>
    <x v="3"/>
    <n v="40"/>
    <n v="31"/>
    <d v="1900-01-04T10:47:00"/>
    <s v="C"/>
    <s v="Evening"/>
    <s v="Open"/>
  </r>
  <r>
    <n v="202430"/>
    <n v="44558"/>
    <s v="CRMO NC017"/>
    <x v="41"/>
    <s v="Playing the Ukulele: FOA"/>
    <n v="0"/>
    <d v="2023-08-28T00:00:00"/>
    <d v="2023-10-21T00:00:00"/>
    <x v="6"/>
    <x v="0"/>
    <s v="T"/>
    <m/>
    <s v="T"/>
    <m/>
    <m/>
    <m/>
    <m/>
    <m/>
    <d v="1899-12-30T01:00:00"/>
    <d v="1899-12-30T00:31:41"/>
    <s v="19:00"/>
    <x v="40"/>
    <s v="20:00"/>
    <n v="2000"/>
    <x v="3"/>
    <s v="M. Eje Lynn-Jacobs"/>
    <s v="K00883646"/>
    <n v="9"/>
    <x v="3"/>
    <x v="158"/>
    <x v="54"/>
    <s v="SCHOTT"/>
    <s v="SCHOTT06"/>
    <x v="3"/>
    <n v="40"/>
    <n v="31"/>
    <d v="1900-01-04T22:40:22"/>
    <s v="C"/>
    <s v="Evening"/>
    <s v="Open"/>
  </r>
  <r>
    <n v="202430"/>
    <n v="44621"/>
    <s v="CRMO NC030"/>
    <x v="41"/>
    <s v="Ear Training For Older Adults"/>
    <n v="0"/>
    <d v="2023-08-28T00:00:00"/>
    <d v="2023-10-21T00:00:00"/>
    <x v="6"/>
    <x v="0"/>
    <s v="T"/>
    <m/>
    <s v="T"/>
    <m/>
    <m/>
    <m/>
    <m/>
    <m/>
    <d v="1899-12-30T01:50:00"/>
    <d v="1899-12-30T00:58:06"/>
    <s v="9:30"/>
    <x v="18"/>
    <s v="11:20"/>
    <n v="1120"/>
    <x v="0"/>
    <s v="M. Eje Lynn-Jacobs"/>
    <s v="K00883646"/>
    <n v="9"/>
    <x v="3"/>
    <x v="158"/>
    <x v="54"/>
    <s v="SCHOTT"/>
    <s v="SCHOTT06"/>
    <x v="3"/>
    <n v="25"/>
    <n v="11"/>
    <d v="1900-01-02T20:48:51"/>
    <s v="C"/>
    <s v="Day"/>
    <s v="Open"/>
  </r>
  <r>
    <n v="202430"/>
    <n v="44622"/>
    <s v="CRMO NC030"/>
    <x v="41"/>
    <s v="Ear Training For Older Adults"/>
    <n v="0"/>
    <d v="2023-10-23T00:00:00"/>
    <d v="2023-12-16T00:00:00"/>
    <x v="6"/>
    <x v="0"/>
    <s v="T"/>
    <m/>
    <s v="T"/>
    <m/>
    <m/>
    <m/>
    <m/>
    <m/>
    <d v="1899-12-30T01:50:00"/>
    <d v="1899-12-30T00:58:06"/>
    <s v="9:30"/>
    <x v="18"/>
    <s v="11:20"/>
    <n v="1120"/>
    <x v="3"/>
    <s v="M. Eje Lynn-Jacobs"/>
    <s v="K00883646"/>
    <n v="11"/>
    <x v="3"/>
    <x v="158"/>
    <x v="54"/>
    <s v="SCHOTT"/>
    <s v="SCHOTT06"/>
    <x v="3"/>
    <n v="25"/>
    <n v="11"/>
    <d v="1900-01-02T20:48:51"/>
    <s v="C"/>
    <s v="Day"/>
    <s v="Open"/>
  </r>
  <r>
    <n v="202430"/>
    <n v="44628"/>
    <s v="CRMO NC031"/>
    <x v="41"/>
    <s v="Rhythm Training - Older Adults"/>
    <n v="0"/>
    <d v="2023-08-28T00:00:00"/>
    <d v="2023-10-21T00:00:00"/>
    <x v="6"/>
    <x v="0"/>
    <s v="R"/>
    <m/>
    <m/>
    <m/>
    <s v="R"/>
    <m/>
    <m/>
    <m/>
    <d v="1899-12-30T02:05:00"/>
    <d v="1899-12-30T01:06:01"/>
    <s v="9:30"/>
    <x v="18"/>
    <s v="11:35"/>
    <n v="1135"/>
    <x v="0"/>
    <s v="M. Eje Lynn-Jacobs"/>
    <s v="K00883646"/>
    <n v="9"/>
    <x v="3"/>
    <x v="158"/>
    <x v="54"/>
    <s v="SCHOTT"/>
    <s v="SCHOTT06"/>
    <x v="3"/>
    <n v="25"/>
    <n v="4"/>
    <d v="1899-12-31T14:21:11"/>
    <s v="C"/>
    <s v="Day"/>
    <s v="Open"/>
  </r>
  <r>
    <n v="202430"/>
    <n v="44630"/>
    <s v="CRMO NC031"/>
    <x v="41"/>
    <s v="Rhythm Training - Older Adults"/>
    <n v="0"/>
    <d v="2023-10-23T00:00:00"/>
    <d v="2023-12-16T00:00:00"/>
    <x v="6"/>
    <x v="0"/>
    <s v="R"/>
    <m/>
    <m/>
    <m/>
    <s v="R"/>
    <m/>
    <m/>
    <m/>
    <d v="1899-12-30T02:05:00"/>
    <d v="1899-12-30T01:06:01"/>
    <s v="9:30"/>
    <x v="18"/>
    <s v="11:35"/>
    <n v="1135"/>
    <x v="3"/>
    <s v="M. Eje Lynn-Jacobs"/>
    <s v="K00883646"/>
    <n v="11"/>
    <x v="3"/>
    <x v="158"/>
    <x v="54"/>
    <s v="SCHOTT"/>
    <s v="SCHOTT06"/>
    <x v="3"/>
    <n v="25"/>
    <n v="4"/>
    <d v="1899-12-31T14:21:11"/>
    <s v="C"/>
    <s v="Day"/>
    <s v="Open"/>
  </r>
  <r>
    <n v="202430"/>
    <n v="41547"/>
    <s v="CRMO NC005"/>
    <x v="41"/>
    <s v="Choral Singing: FOA"/>
    <n v="0"/>
    <d v="2023-08-28T00:00:00"/>
    <d v="2023-10-21T00:00:00"/>
    <x v="6"/>
    <x v="0"/>
    <s v="W"/>
    <m/>
    <m/>
    <s v="W"/>
    <m/>
    <m/>
    <m/>
    <m/>
    <d v="1899-12-30T02:15:00"/>
    <d v="1899-12-30T01:11:18"/>
    <s v="9:30"/>
    <x v="18"/>
    <s v="11:45"/>
    <n v="1145"/>
    <x v="0"/>
    <s v="Dauri Kennedy"/>
    <s v="K00369102"/>
    <n v="9"/>
    <x v="3"/>
    <x v="159"/>
    <x v="54"/>
    <s v="SCHOTT"/>
    <s v="SCHOTT14"/>
    <x v="1"/>
    <n v="50"/>
    <n v="29"/>
    <d v="1900-01-11T12:18:12"/>
    <s v="C"/>
    <s v="Day"/>
    <s v="Open"/>
  </r>
  <r>
    <n v="202430"/>
    <n v="41548"/>
    <s v="CRMO NC005"/>
    <x v="41"/>
    <s v="Choral Singing: FOA"/>
    <n v="0"/>
    <d v="2023-10-23T00:00:00"/>
    <d v="2023-12-16T00:00:00"/>
    <x v="6"/>
    <x v="0"/>
    <s v="W"/>
    <m/>
    <m/>
    <s v="W"/>
    <m/>
    <m/>
    <m/>
    <m/>
    <d v="1899-12-30T02:15:00"/>
    <d v="1899-12-30T01:11:18"/>
    <s v="9:30"/>
    <x v="18"/>
    <s v="11:45"/>
    <n v="1145"/>
    <x v="3"/>
    <s v="Dauri Kennedy"/>
    <s v="K00369102"/>
    <n v="11"/>
    <x v="3"/>
    <x v="159"/>
    <x v="54"/>
    <s v="SCHOTT"/>
    <s v="SCHOTT14"/>
    <x v="1"/>
    <n v="50"/>
    <n v="27"/>
    <d v="1900-01-10T15:35:34"/>
    <s v="C"/>
    <s v="Day"/>
    <s v="Open"/>
  </r>
  <r>
    <n v="202430"/>
    <n v="41871"/>
    <s v="CRTO NC009"/>
    <x v="43"/>
    <s v="Acting for Older Adults: FOA"/>
    <n v="0"/>
    <d v="2023-10-23T00:00:00"/>
    <d v="2023-12-16T00:00:00"/>
    <x v="6"/>
    <x v="0"/>
    <s v="R"/>
    <m/>
    <m/>
    <m/>
    <s v="R"/>
    <m/>
    <m/>
    <m/>
    <d v="1899-12-30T01:00:00"/>
    <d v="1899-12-30T00:31:41"/>
    <s v="18:00"/>
    <x v="9"/>
    <s v="19:00"/>
    <n v="1900"/>
    <x v="3"/>
    <s v="Philip Levien"/>
    <s v="K00782529"/>
    <n v="11"/>
    <x v="3"/>
    <x v="159"/>
    <x v="54"/>
    <s v="SCHOTT"/>
    <s v="SCHOTT14"/>
    <x v="1"/>
    <n v="30"/>
    <n v="25"/>
    <d v="1900-01-03T19:03:32"/>
    <s v="C"/>
    <s v="Evening"/>
    <s v="Open"/>
  </r>
  <r>
    <n v="202430"/>
    <n v="41871"/>
    <s v="CRTO NC009"/>
    <x v="43"/>
    <s v="Acting for Older Adults: FOA"/>
    <n v="0"/>
    <d v="2023-10-23T00:00:00"/>
    <d v="2023-12-16T00:00:00"/>
    <x v="6"/>
    <x v="0"/>
    <s v="R"/>
    <m/>
    <m/>
    <m/>
    <s v="R"/>
    <m/>
    <m/>
    <m/>
    <d v="1899-12-30T01:55:00"/>
    <d v="1899-12-30T01:00:44"/>
    <s v="19:10"/>
    <x v="61"/>
    <s v="21:05"/>
    <n v="2105"/>
    <x v="3"/>
    <s v="Philip Levien"/>
    <s v="K00782529"/>
    <n v="11"/>
    <x v="3"/>
    <x v="159"/>
    <x v="54"/>
    <s v="SCHOTT"/>
    <s v="SCHOTT14"/>
    <x v="1"/>
    <n v="30"/>
    <n v="25"/>
    <d v="1900-01-08T04:31:45"/>
    <s v="C"/>
    <s v="Evening"/>
    <s v="Open"/>
  </r>
  <r>
    <n v="202430"/>
    <n v="42569"/>
    <s v="CRTO NC009"/>
    <x v="43"/>
    <s v="Acting for Older Adults: FOA"/>
    <n v="0"/>
    <d v="2023-08-28T00:00:00"/>
    <d v="2023-10-21T00:00:00"/>
    <x v="6"/>
    <x v="0"/>
    <s v="R"/>
    <m/>
    <m/>
    <m/>
    <s v="R"/>
    <m/>
    <m/>
    <m/>
    <d v="1899-12-30T01:00:00"/>
    <d v="1899-12-30T00:31:41"/>
    <s v="18:00"/>
    <x v="9"/>
    <s v="19:00"/>
    <n v="1900"/>
    <x v="0"/>
    <s v="Philip Levien"/>
    <s v="K00782529"/>
    <n v="9"/>
    <x v="3"/>
    <x v="159"/>
    <x v="54"/>
    <s v="SCHOTT"/>
    <s v="SCHOTT14"/>
    <x v="1"/>
    <n v="30"/>
    <n v="26"/>
    <d v="1900-01-03T23:39:40"/>
    <s v="C"/>
    <s v="Evening"/>
    <s v="Open"/>
  </r>
  <r>
    <n v="202430"/>
    <n v="42569"/>
    <s v="CRTO NC009"/>
    <x v="43"/>
    <s v="Acting for Older Adults: FOA"/>
    <n v="0"/>
    <d v="2023-08-28T00:00:00"/>
    <d v="2023-10-21T00:00:00"/>
    <x v="6"/>
    <x v="0"/>
    <s v="R"/>
    <m/>
    <m/>
    <m/>
    <s v="R"/>
    <m/>
    <m/>
    <m/>
    <d v="1899-12-30T01:55:00"/>
    <d v="1899-12-30T01:00:44"/>
    <s v="19:10"/>
    <x v="61"/>
    <s v="21:05"/>
    <n v="2105"/>
    <x v="0"/>
    <s v="Philip Levien"/>
    <s v="K00782529"/>
    <n v="9"/>
    <x v="3"/>
    <x v="159"/>
    <x v="54"/>
    <s v="SCHOTT"/>
    <s v="SCHOTT14"/>
    <x v="1"/>
    <n v="30"/>
    <n v="26"/>
    <d v="1900-01-08T13:21:02"/>
    <s v="C"/>
    <s v="Evening"/>
    <s v="Open"/>
  </r>
  <r>
    <n v="202430"/>
    <n v="44134"/>
    <s v="HEAL NC011"/>
    <x v="105"/>
    <s v="Health and Wellness: FOA"/>
    <n v="0"/>
    <d v="2023-10-30T00:00:00"/>
    <d v="2023-11-13T00:00:00"/>
    <x v="19"/>
    <x v="0"/>
    <s v="M"/>
    <s v="M"/>
    <m/>
    <m/>
    <m/>
    <m/>
    <m/>
    <m/>
    <d v="1899-12-30T01:25:00"/>
    <d v="1899-12-30T00:15:27"/>
    <s v="15:00"/>
    <x v="5"/>
    <s v="16:25"/>
    <n v="1625"/>
    <x v="0"/>
    <s v="Sally Saenger"/>
    <s v="K00100907"/>
    <n v="9"/>
    <x v="3"/>
    <x v="159"/>
    <x v="54"/>
    <s v="SCHOTT"/>
    <s v="SCHOTT14"/>
    <x v="1"/>
    <n v="40"/>
    <n v="41"/>
    <d v="1899-12-31T07:40:55"/>
    <s v="C"/>
    <s v="Day"/>
    <s v="Closed"/>
  </r>
  <r>
    <n v="202430"/>
    <n v="44134"/>
    <s v="HEAL NC011"/>
    <x v="105"/>
    <s v="Health and Wellness: FOA"/>
    <n v="0"/>
    <d v="2023-11-20T00:00:00"/>
    <d v="2023-12-04T00:00:00"/>
    <x v="19"/>
    <x v="0"/>
    <s v="M"/>
    <s v="M"/>
    <m/>
    <m/>
    <m/>
    <m/>
    <m/>
    <m/>
    <d v="1899-12-30T01:25:00"/>
    <d v="1899-12-30T00:15:27"/>
    <s v="15:00"/>
    <x v="5"/>
    <s v="16:25"/>
    <n v="1625"/>
    <x v="0"/>
    <s v="Sally Saenger"/>
    <s v="K00100907"/>
    <n v="12"/>
    <x v="3"/>
    <x v="159"/>
    <x v="54"/>
    <s v="SCHOTT"/>
    <s v="SCHOTT14"/>
    <x v="1"/>
    <n v="40"/>
    <n v="41"/>
    <d v="1899-12-31T07:40:55"/>
    <s v="C"/>
    <s v="Day"/>
    <s v="Closed"/>
  </r>
  <r>
    <n v="202430"/>
    <n v="38122"/>
    <s v="GED NC010"/>
    <x v="93"/>
    <s v="GED Language Arts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100"/>
    <n v="46"/>
    <d v="1899-12-30T00:00:00"/>
    <s v="C"/>
    <s v="Day"/>
    <s v="Open"/>
  </r>
  <r>
    <n v="202430"/>
    <n v="38123"/>
    <s v="GED NC030"/>
    <x v="93"/>
    <s v="GED Science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160"/>
    <x v="54"/>
    <s v="SCHOTT"/>
    <s v="SCHOTT16"/>
    <x v="3"/>
    <n v="100"/>
    <n v="26"/>
    <d v="1899-12-30T00:00:00"/>
    <s v="C"/>
    <s v="Day"/>
    <s v="Open"/>
  </r>
  <r>
    <n v="202430"/>
    <n v="38124"/>
    <s v="GED NC020"/>
    <x v="93"/>
    <s v="GED Social Studies"/>
    <n v="0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100"/>
    <n v="25"/>
    <d v="1899-12-30T00:00:00"/>
    <s v="C"/>
    <s v="Day"/>
    <s v="Open"/>
  </r>
  <r>
    <n v="202430"/>
    <n v="38126"/>
    <s v="GED NC050"/>
    <x v="93"/>
    <s v="GED Mathematics"/>
    <n v="0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100"/>
    <n v="41"/>
    <d v="1899-12-30T00:00:00"/>
    <s v="C"/>
    <s v="Day"/>
    <s v="Open"/>
  </r>
  <r>
    <n v="202430"/>
    <n v="43378"/>
    <s v="HSWH NC020"/>
    <x v="95"/>
    <s v="World History 2: Modern Region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75"/>
    <n v="0"/>
    <d v="1899-12-30T00:00:00"/>
    <s v="C"/>
    <s v="Day"/>
    <s v="Open"/>
  </r>
  <r>
    <n v="202430"/>
    <n v="43392"/>
    <s v="HSWH NC010"/>
    <x v="93"/>
    <s v="World History 1: Early Civiliz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3"/>
    <d v="1899-12-30T00:00:00"/>
    <s v="C"/>
    <s v="Day"/>
    <s v="Open"/>
  </r>
  <r>
    <n v="202430"/>
    <n v="43393"/>
    <s v="HSPS NC020"/>
    <x v="93"/>
    <s v="Survey of U.S. Government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11"/>
    <d v="1899-12-30T00:00:00"/>
    <s v="C"/>
    <s v="Day"/>
    <s v="Open"/>
  </r>
  <r>
    <n v="202430"/>
    <n v="43394"/>
    <s v="HSPD NC050"/>
    <x v="93"/>
    <s v="Learn. Skills: Writing Skills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60"/>
    <x v="54"/>
    <s v="SCHOTT"/>
    <s v="SCHOTT16"/>
    <x v="3"/>
    <n v="75"/>
    <n v="5"/>
    <d v="1899-12-30T00:00:00"/>
    <s v="C"/>
    <s v="Day"/>
    <s v="Open"/>
  </r>
  <r>
    <n v="202430"/>
    <n v="43395"/>
    <s v="HSPD NC040"/>
    <x v="93"/>
    <s v="Learn. Skills: Test-Taking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250"/>
    <n v="18"/>
    <d v="1899-12-30T00:00:00"/>
    <s v="C"/>
    <s v="Day"/>
    <s v="Open"/>
  </r>
  <r>
    <n v="202430"/>
    <n v="43396"/>
    <s v="HSPD NC030"/>
    <x v="93"/>
    <s v="Learn. Skls.: Learning Styles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60"/>
    <x v="54"/>
    <s v="SCHOTT"/>
    <s v="SCHOTT16"/>
    <x v="3"/>
    <n v="75"/>
    <n v="2"/>
    <d v="1899-12-30T00:00:00"/>
    <s v="C"/>
    <s v="Day"/>
    <s v="Open"/>
  </r>
  <r>
    <n v="202430"/>
    <n v="43397"/>
    <s v="HSPD NC020"/>
    <x v="95"/>
    <s v="Learn. Skls.: Time Management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160"/>
    <x v="54"/>
    <s v="SCHOTT"/>
    <s v="SCHOTT16"/>
    <x v="3"/>
    <n v="75"/>
    <n v="2"/>
    <d v="1899-12-30T00:00:00"/>
    <s v="C"/>
    <s v="Day"/>
    <s v="Open"/>
  </r>
  <r>
    <n v="202430"/>
    <n v="43398"/>
    <s v="HSPD NC010"/>
    <x v="93"/>
    <s v="Learn. Skls: Note Taking Strat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60"/>
    <x v="54"/>
    <s v="SCHOTT"/>
    <s v="SCHOTT16"/>
    <x v="3"/>
    <n v="75"/>
    <n v="3"/>
    <d v="1899-12-30T00:00:00"/>
    <s v="C"/>
    <s v="Day"/>
    <s v="Open"/>
  </r>
  <r>
    <n v="202430"/>
    <n v="43399"/>
    <s v="HSMA NC050"/>
    <x v="95"/>
    <s v="Introductory Geometry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0"/>
    <d v="1899-12-30T00:00:00"/>
    <s v="C"/>
    <s v="Day"/>
    <s v="Open"/>
  </r>
  <r>
    <n v="202430"/>
    <n v="43400"/>
    <s v="HSMA NC040"/>
    <x v="93"/>
    <s v="Introductory Algebra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75"/>
    <n v="3"/>
    <d v="1899-12-30T00:00:00"/>
    <s v="C"/>
    <s v="Day"/>
    <s v="Open"/>
  </r>
  <r>
    <n v="202430"/>
    <n v="43402"/>
    <s v="HSMA NC040"/>
    <x v="93"/>
    <s v="Introductory Algebra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0"/>
    <n v="1"/>
    <d v="1899-12-30T00:00:00"/>
    <s v="C"/>
    <s v="Day"/>
    <s v="Closed"/>
  </r>
  <r>
    <n v="202430"/>
    <n v="43407"/>
    <s v="HSMA NC030"/>
    <x v="93"/>
    <s v="Math C: Pre-Algebr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10"/>
    <d v="1899-12-30T00:00:00"/>
    <s v="C"/>
    <s v="Day"/>
    <s v="Open"/>
  </r>
  <r>
    <n v="202430"/>
    <n v="43411"/>
    <s v="HSMA NC020"/>
    <x v="93"/>
    <s v="Math B: Fract., Deci., Percent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75"/>
    <n v="13"/>
    <d v="1899-12-30T00:00:00"/>
    <s v="C"/>
    <s v="Day"/>
    <s v="Open"/>
  </r>
  <r>
    <n v="202430"/>
    <n v="43412"/>
    <s v="HSMA NC010"/>
    <x v="93"/>
    <s v="Math A: Whole Numbers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5"/>
    <d v="1899-12-30T00:00:00"/>
    <s v="C"/>
    <s v="Day"/>
    <s v="Open"/>
  </r>
  <r>
    <n v="202430"/>
    <n v="43415"/>
    <s v="HSHI NC040"/>
    <x v="93"/>
    <s v="American History: Part 2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75"/>
    <n v="3"/>
    <d v="1899-12-30T00:00:00"/>
    <s v="C"/>
    <s v="Day"/>
    <s v="Open"/>
  </r>
  <r>
    <n v="202430"/>
    <n v="43416"/>
    <s v="HSHI NC030"/>
    <x v="93"/>
    <s v="American History: Part 1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6"/>
    <d v="1899-12-30T00:00:00"/>
    <s v="C"/>
    <s v="Day"/>
    <s v="Open"/>
  </r>
  <r>
    <n v="202430"/>
    <n v="43417"/>
    <s v="HSHE NC010"/>
    <x v="93"/>
    <s v="Health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60"/>
    <x v="54"/>
    <s v="SCHOTT"/>
    <s v="SCHOTT16"/>
    <x v="3"/>
    <n v="75"/>
    <n v="10"/>
    <d v="1899-12-30T00:00:00"/>
    <s v="C"/>
    <s v="Day"/>
    <s v="Open"/>
  </r>
  <r>
    <n v="202430"/>
    <n v="43418"/>
    <s v="HSEN NC03B"/>
    <x v="95"/>
    <s v="Reading and Composition 3B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m/>
    <x v="1"/>
    <x v="160"/>
    <x v="54"/>
    <s v="SCHOTT"/>
    <s v="SCHOTT16"/>
    <x v="3"/>
    <n v="75"/>
    <n v="0"/>
    <d v="1899-12-30T00:00:00"/>
    <s v="C"/>
    <s v="Day"/>
    <s v="Open"/>
  </r>
  <r>
    <n v="202430"/>
    <n v="43419"/>
    <s v="HSEN NC03A"/>
    <x v="95"/>
    <s v="Reading and Composition 3A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60"/>
    <x v="54"/>
    <s v="SCHOTT"/>
    <s v="SCHOTT16"/>
    <x v="3"/>
    <n v="75"/>
    <n v="0"/>
    <d v="1899-12-30T00:00:00"/>
    <s v="C"/>
    <s v="Day"/>
    <s v="Open"/>
  </r>
  <r>
    <n v="202430"/>
    <n v="43420"/>
    <s v="HSEN NC003"/>
    <x v="95"/>
    <s v="Reading and Composition 3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m/>
    <x v="1"/>
    <x v="160"/>
    <x v="54"/>
    <s v="SCHOTT"/>
    <s v="SCHOTT16"/>
    <x v="3"/>
    <n v="75"/>
    <n v="0"/>
    <d v="1899-12-30T00:00:00"/>
    <s v="C"/>
    <s v="Day"/>
    <s v="Open"/>
  </r>
  <r>
    <n v="202430"/>
    <n v="43421"/>
    <s v="HSEN NC02B"/>
    <x v="93"/>
    <s v="Reading and Composition 2B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m/>
    <x v="1"/>
    <x v="160"/>
    <x v="54"/>
    <s v="SCHOTT"/>
    <s v="SCHOTT16"/>
    <x v="3"/>
    <n v="75"/>
    <n v="4"/>
    <d v="1899-12-30T00:00:00"/>
    <s v="C"/>
    <s v="Day"/>
    <s v="Open"/>
  </r>
  <r>
    <n v="202430"/>
    <n v="43422"/>
    <s v="HSEN NC02A"/>
    <x v="93"/>
    <s v="Reading and Composition 2A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60"/>
    <x v="54"/>
    <s v="SCHOTT"/>
    <s v="SCHOTT16"/>
    <x v="3"/>
    <n v="75"/>
    <n v="19"/>
    <d v="1899-12-30T00:00:00"/>
    <s v="C"/>
    <s v="Day"/>
    <s v="Open"/>
  </r>
  <r>
    <n v="202430"/>
    <n v="43431"/>
    <s v="HSEN NC002"/>
    <x v="93"/>
    <s v="Reading and Composition 2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60"/>
    <x v="54"/>
    <s v="SCHOTT"/>
    <s v="SCHOTT16"/>
    <x v="3"/>
    <n v="75"/>
    <n v="4"/>
    <d v="1899-12-30T00:00:00"/>
    <s v="C"/>
    <s v="Day"/>
    <s v="Open"/>
  </r>
  <r>
    <n v="202430"/>
    <n v="43432"/>
    <s v="HSEN NC01B"/>
    <x v="93"/>
    <s v="Reading and Composition 1B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160"/>
    <x v="54"/>
    <s v="SCHOTT"/>
    <s v="SCHOTT16"/>
    <x v="3"/>
    <n v="75"/>
    <n v="1"/>
    <d v="1899-12-30T00:00:00"/>
    <s v="C"/>
    <s v="Day"/>
    <s v="Open"/>
  </r>
  <r>
    <n v="202430"/>
    <n v="43434"/>
    <s v="HSEN NC001"/>
    <x v="95"/>
    <s v="Reading and Composition 1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160"/>
    <x v="54"/>
    <s v="SCHOTT"/>
    <s v="SCHOTT16"/>
    <x v="3"/>
    <n v="75"/>
    <n v="0"/>
    <d v="1899-12-30T00:00:00"/>
    <s v="C"/>
    <s v="Day"/>
    <s v="Open"/>
  </r>
  <r>
    <n v="202430"/>
    <n v="43435"/>
    <s v="HSEC NC010"/>
    <x v="93"/>
    <s v="Economics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60"/>
    <x v="54"/>
    <s v="SCHOTT"/>
    <s v="SCHOTT16"/>
    <x v="3"/>
    <n v="75"/>
    <n v="16"/>
    <d v="1899-12-30T00:00:00"/>
    <s v="C"/>
    <s v="Day"/>
    <s v="Open"/>
  </r>
  <r>
    <n v="202430"/>
    <n v="43436"/>
    <s v="HSCA NC050"/>
    <x v="95"/>
    <s v="Learning Skills: Word Basics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160"/>
    <x v="54"/>
    <s v="SCHOTT"/>
    <s v="SCHOTT16"/>
    <x v="3"/>
    <n v="75"/>
    <n v="0"/>
    <d v="1899-12-30T00:00:00"/>
    <s v="C"/>
    <s v="Day"/>
    <s v="Open"/>
  </r>
  <r>
    <n v="202430"/>
    <n v="43437"/>
    <s v="HSCA NC040"/>
    <x v="95"/>
    <s v="Learning Skills: Excel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75"/>
    <n v="0"/>
    <d v="1899-12-30T00:00:00"/>
    <s v="C"/>
    <s v="Day"/>
    <s v="Open"/>
  </r>
  <r>
    <n v="202430"/>
    <n v="43438"/>
    <s v="HSCA NC030"/>
    <x v="95"/>
    <s v="Learning Skills: Outlook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0"/>
    <d v="1899-12-30T00:00:00"/>
    <s v="C"/>
    <s v="Day"/>
    <s v="Open"/>
  </r>
  <r>
    <n v="202430"/>
    <n v="43439"/>
    <s v="HSCA NC020"/>
    <x v="95"/>
    <s v="Learning Skills: Access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60"/>
    <x v="54"/>
    <s v="SCHOTT"/>
    <s v="SCHOTT16"/>
    <x v="3"/>
    <n v="75"/>
    <n v="0"/>
    <d v="1899-12-30T00:00:00"/>
    <s v="C"/>
    <s v="Day"/>
    <s v="Open"/>
  </r>
  <r>
    <n v="202430"/>
    <n v="43440"/>
    <s v="HSCA NC010"/>
    <x v="95"/>
    <s v="Learning Skills PowerPoint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0"/>
    <d v="1899-12-30T00:00:00"/>
    <s v="C"/>
    <s v="Day"/>
    <s v="Open"/>
  </r>
  <r>
    <n v="202430"/>
    <n v="43441"/>
    <s v="HSSC NC030"/>
    <x v="93"/>
    <s v="Biology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60"/>
    <x v="54"/>
    <s v="SCHOTT"/>
    <s v="SCHOTT16"/>
    <x v="3"/>
    <n v="75"/>
    <n v="1"/>
    <d v="1899-12-30T00:00:00"/>
    <s v="C"/>
    <s v="Day"/>
    <s v="Open"/>
  </r>
  <r>
    <n v="202430"/>
    <n v="43442"/>
    <s v="HSSC NC040"/>
    <x v="95"/>
    <s v="Earth Science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160"/>
    <x v="54"/>
    <s v="SCHOTT"/>
    <s v="SCHOTT16"/>
    <x v="3"/>
    <n v="75"/>
    <n v="0"/>
    <d v="1899-12-30T00:00:00"/>
    <s v="C"/>
    <s v="Day"/>
    <s v="Open"/>
  </r>
  <r>
    <n v="202430"/>
    <n v="43448"/>
    <s v="HSSC NC010"/>
    <x v="93"/>
    <s v="Marine Biology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75"/>
    <n v="3"/>
    <d v="1899-12-30T00:00:00"/>
    <s v="C"/>
    <s v="Session Status Unknown"/>
    <s v="Open"/>
  </r>
  <r>
    <n v="202430"/>
    <n v="43449"/>
    <s v="HSSC NC020"/>
    <x v="93"/>
    <s v="Oceanography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160"/>
    <x v="54"/>
    <s v="SCHOTT"/>
    <s v="SCHOTT16"/>
    <x v="3"/>
    <n v="75"/>
    <n v="1"/>
    <d v="1899-12-30T00:00:00"/>
    <s v="C"/>
    <s v="Session Status Unknown"/>
    <s v="Open"/>
  </r>
  <r>
    <n v="202430"/>
    <n v="43450"/>
    <s v="HSSC NC030"/>
    <x v="93"/>
    <s v="Biology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0"/>
    <x v="54"/>
    <s v="SCHOTT"/>
    <s v="SCHOTT16"/>
    <x v="3"/>
    <n v="0"/>
    <n v="0"/>
    <d v="1899-12-30T00:00:00"/>
    <s v="C"/>
    <s v="Session Status Unknown"/>
    <s v="Closed"/>
  </r>
  <r>
    <n v="202430"/>
    <n v="43451"/>
    <s v="HSVA NC001"/>
    <x v="95"/>
    <s v="Visual Arts and Media 1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60"/>
    <x v="54"/>
    <s v="SCHOTT"/>
    <s v="SCHOTT16"/>
    <x v="3"/>
    <n v="75"/>
    <n v="0"/>
    <d v="1899-12-30T00:00:00"/>
    <s v="C"/>
    <s v="Day"/>
    <s v="Open"/>
  </r>
  <r>
    <n v="202430"/>
    <n v="43452"/>
    <s v="HSVA NC01A"/>
    <x v="95"/>
    <s v="Visual Arts and Media 1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160"/>
    <x v="54"/>
    <s v="SCHOTT"/>
    <s v="SCHOTT16"/>
    <x v="3"/>
    <n v="75"/>
    <n v="0"/>
    <d v="1899-12-30T00:00:00"/>
    <s v="C"/>
    <s v="Day"/>
    <s v="Open"/>
  </r>
  <r>
    <n v="202430"/>
    <n v="43453"/>
    <s v="HSVA NC01B"/>
    <x v="95"/>
    <s v="Visual Arts and Media 1B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160"/>
    <x v="54"/>
    <s v="SCHOTT"/>
    <s v="SCHOTT16"/>
    <x v="3"/>
    <n v="75"/>
    <n v="0"/>
    <d v="1899-12-30T00:00:00"/>
    <s v="C"/>
    <s v="Day"/>
    <s v="Open"/>
  </r>
  <r>
    <n v="202430"/>
    <n v="43773"/>
    <s v="HSEN NC02A"/>
    <x v="93"/>
    <s v="Reading and Composition 2A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160"/>
    <x v="54"/>
    <s v="SCHOTT"/>
    <s v="SCHOTT16"/>
    <x v="3"/>
    <n v="0"/>
    <n v="0"/>
    <d v="1899-12-30T00:00:00"/>
    <s v="C"/>
    <s v="Session Status Unknown"/>
    <s v="Closed"/>
  </r>
  <r>
    <n v="202430"/>
    <n v="43774"/>
    <s v="HSMA NC030"/>
    <x v="93"/>
    <s v="Math C: Pre-Algebr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m/>
    <x v="1"/>
    <x v="160"/>
    <x v="54"/>
    <s v="SCHOTT"/>
    <s v="SCHOTT16"/>
    <x v="3"/>
    <n v="0"/>
    <n v="0"/>
    <d v="1899-12-30T00:00:00"/>
    <s v="C"/>
    <s v="Session Status Unknown"/>
    <s v="Closed"/>
  </r>
  <r>
    <n v="202430"/>
    <n v="43504"/>
    <s v="CMPW NC010"/>
    <x v="21"/>
    <s v="Comp/Skills (Bilingual)"/>
    <n v="0"/>
    <d v="2023-08-28T00:00:00"/>
    <d v="2023-10-21T00:00:00"/>
    <x v="6"/>
    <x v="0"/>
    <s v="WR"/>
    <m/>
    <m/>
    <s v="W"/>
    <s v="R"/>
    <m/>
    <m/>
    <m/>
    <d v="1899-12-30T03:00:00"/>
    <d v="1899-12-30T03:10:08"/>
    <s v="11:30"/>
    <x v="69"/>
    <s v="14:30"/>
    <n v="1430"/>
    <x v="0"/>
    <s v="Norma Graffius"/>
    <s v="K00120199"/>
    <n v="9"/>
    <x v="3"/>
    <x v="161"/>
    <x v="54"/>
    <s v="SCHOTT"/>
    <s v="SCHOTT17"/>
    <x v="3"/>
    <n v="40"/>
    <n v="19"/>
    <d v="1900-01-20T20:40:04"/>
    <s v="C"/>
    <s v="Day"/>
    <s v="Open"/>
  </r>
  <r>
    <n v="202430"/>
    <n v="43509"/>
    <s v="CMPW NC004"/>
    <x v="21"/>
    <s v="Internet and Email/Bilingual"/>
    <n v="0"/>
    <d v="2023-10-23T00:00:00"/>
    <d v="2023-12-16T00:00:00"/>
    <x v="6"/>
    <x v="0"/>
    <s v="MT"/>
    <s v="M"/>
    <s v="T"/>
    <m/>
    <m/>
    <m/>
    <m/>
    <m/>
    <d v="1899-12-30T02:25:00"/>
    <d v="1899-12-30T02:33:10"/>
    <s v="11:35"/>
    <x v="100"/>
    <s v="14:00"/>
    <n v="1400"/>
    <x v="0"/>
    <s v="Norma Graffius"/>
    <s v="K00120199"/>
    <n v="11"/>
    <x v="3"/>
    <x v="161"/>
    <x v="54"/>
    <s v="SCHOTT"/>
    <s v="SCHOTT17"/>
    <x v="3"/>
    <n v="40"/>
    <n v="20"/>
    <d v="1900-01-17T12:53:38"/>
    <s v="C"/>
    <s v="Day"/>
    <s v="Open"/>
  </r>
  <r>
    <n v="202430"/>
    <n v="43510"/>
    <s v="CMPW NC005"/>
    <x v="21"/>
    <s v="Microsoft Word Fund/Bilingual"/>
    <n v="0"/>
    <d v="2023-08-28T00:00:00"/>
    <d v="2023-10-21T00:00:00"/>
    <x v="6"/>
    <x v="0"/>
    <s v="MT"/>
    <s v="M"/>
    <s v="T"/>
    <m/>
    <m/>
    <m/>
    <m/>
    <m/>
    <d v="1899-12-30T02:55:00"/>
    <d v="1899-12-30T03:04:51"/>
    <s v="11:35"/>
    <x v="100"/>
    <s v="14:30"/>
    <n v="1430"/>
    <x v="3"/>
    <s v="Norma Graffius"/>
    <s v="K00120199"/>
    <n v="9"/>
    <x v="3"/>
    <x v="161"/>
    <x v="54"/>
    <s v="SCHOTT"/>
    <s v="SCHOTT17"/>
    <x v="3"/>
    <n v="40"/>
    <n v="22"/>
    <d v="1900-01-23T14:38:06"/>
    <s v="C"/>
    <s v="Day"/>
    <s v="Open"/>
  </r>
  <r>
    <n v="202430"/>
    <n v="44129"/>
    <s v="CMPW NC006"/>
    <x v="21"/>
    <s v="MS PowerPoint (Bilingual)"/>
    <n v="0"/>
    <d v="2023-10-23T00:00:00"/>
    <d v="2023-12-16T00:00:00"/>
    <x v="6"/>
    <x v="0"/>
    <s v="WR"/>
    <m/>
    <m/>
    <s v="W"/>
    <s v="R"/>
    <m/>
    <m/>
    <m/>
    <d v="1899-12-30T02:55:00"/>
    <d v="1899-12-30T03:04:51"/>
    <s v="11:35"/>
    <x v="100"/>
    <s v="14:30"/>
    <n v="1430"/>
    <x v="3"/>
    <s v="Norma Graffius"/>
    <s v="K00120199"/>
    <n v="11"/>
    <x v="3"/>
    <x v="161"/>
    <x v="54"/>
    <s v="SCHOTT"/>
    <s v="SCHOTT17"/>
    <x v="3"/>
    <n v="40"/>
    <n v="20"/>
    <d v="1900-01-21T08:56:27"/>
    <s v="C"/>
    <s v="Day"/>
    <s v="Open"/>
  </r>
  <r>
    <n v="202430"/>
    <n v="44130"/>
    <s v="CMPW NC002"/>
    <x v="21"/>
    <s v="Intro to Computers (Bilingual)"/>
    <n v="0"/>
    <d v="2023-10-23T00:00:00"/>
    <d v="2023-12-16T00:00:00"/>
    <x v="6"/>
    <x v="0"/>
    <s v="TR"/>
    <m/>
    <s v="T"/>
    <m/>
    <s v="R"/>
    <m/>
    <m/>
    <m/>
    <d v="1899-12-30T02:10:00"/>
    <d v="1899-12-30T02:17:19"/>
    <s v="17:30"/>
    <x v="14"/>
    <s v="19:40"/>
    <n v="1940"/>
    <x v="3"/>
    <s v="Antonieta Solis Soto"/>
    <s v="K00114980"/>
    <n v="11"/>
    <x v="3"/>
    <x v="161"/>
    <x v="54"/>
    <s v="SCHOTT"/>
    <s v="SCHOTT17"/>
    <x v="3"/>
    <n v="40"/>
    <n v="17"/>
    <d v="1900-01-13T03:02:23"/>
    <s v="C"/>
    <s v="Day"/>
    <s v="Open"/>
  </r>
  <r>
    <n v="202430"/>
    <n v="43670"/>
    <s v="CRAO NC277"/>
    <x v="25"/>
    <s v="Beg. Human Figure Drawing: FOA"/>
    <n v="0"/>
    <d v="2023-08-28T00:00:00"/>
    <d v="2023-10-21T00:00:00"/>
    <x v="6"/>
    <x v="0"/>
    <s v="M"/>
    <s v="M"/>
    <m/>
    <m/>
    <m/>
    <m/>
    <m/>
    <m/>
    <d v="1899-12-30T00:50:00"/>
    <d v="1899-12-30T00:26:24"/>
    <s v="13:00"/>
    <x v="22"/>
    <s v="13:50"/>
    <n v="1350"/>
    <x v="3"/>
    <s v="Colleen Kelly"/>
    <s v="K00168905"/>
    <n v="9"/>
    <x v="3"/>
    <x v="162"/>
    <x v="54"/>
    <s v="SCHOTT"/>
    <s v="SCHOTT20"/>
    <x v="3"/>
    <n v="20"/>
    <n v="29"/>
    <d v="1900-01-03T15:13:24"/>
    <s v="C"/>
    <s v="Day"/>
    <s v="Closed"/>
  </r>
  <r>
    <n v="202430"/>
    <n v="43670"/>
    <s v="CRAO NC277"/>
    <x v="25"/>
    <s v="Beg. Human Figure Drawing: FOA"/>
    <n v="0"/>
    <d v="2023-08-28T00:00:00"/>
    <d v="2023-10-21T00:00:00"/>
    <x v="6"/>
    <x v="0"/>
    <s v="M"/>
    <s v="M"/>
    <m/>
    <m/>
    <m/>
    <m/>
    <m/>
    <m/>
    <d v="1899-12-30T01:50:00"/>
    <d v="1899-12-30T00:58:06"/>
    <s v="14:00"/>
    <x v="7"/>
    <s v="15:50"/>
    <n v="1550"/>
    <x v="3"/>
    <s v="Colleen Kelly"/>
    <s v="K00168905"/>
    <n v="9"/>
    <x v="3"/>
    <x v="162"/>
    <x v="54"/>
    <s v="SCHOTT"/>
    <s v="SCHOTT20"/>
    <x v="3"/>
    <n v="20"/>
    <n v="29"/>
    <d v="1900-01-09T04:41:30"/>
    <s v="C"/>
    <s v="Day"/>
    <s v="Closed"/>
  </r>
  <r>
    <n v="202430"/>
    <n v="43671"/>
    <s v="CRAO NC277"/>
    <x v="25"/>
    <s v="Beg. Human Figure Drawing: FOA"/>
    <n v="0"/>
    <d v="2023-10-23T00:00:00"/>
    <d v="2023-12-16T00:00:00"/>
    <x v="6"/>
    <x v="0"/>
    <s v="M"/>
    <s v="M"/>
    <m/>
    <m/>
    <m/>
    <m/>
    <m/>
    <m/>
    <d v="1899-12-30T00:50:00"/>
    <d v="1899-12-30T00:26:24"/>
    <s v="13:00"/>
    <x v="22"/>
    <s v="13:50"/>
    <n v="1350"/>
    <x v="3"/>
    <s v="Colleen Kelly"/>
    <s v="K00168905"/>
    <n v="11"/>
    <x v="3"/>
    <x v="162"/>
    <x v="54"/>
    <s v="SCHOTT"/>
    <s v="SCHOTT20"/>
    <x v="3"/>
    <n v="20"/>
    <n v="25"/>
    <d v="1900-01-02T23:52:56"/>
    <s v="C"/>
    <s v="Day"/>
    <s v="Closed"/>
  </r>
  <r>
    <n v="202430"/>
    <n v="43671"/>
    <s v="CRAO NC277"/>
    <x v="25"/>
    <s v="Beg. Human Figure Drawing: FOA"/>
    <n v="0"/>
    <d v="2023-10-23T00:00:00"/>
    <d v="2023-12-16T00:00:00"/>
    <x v="6"/>
    <x v="0"/>
    <s v="M"/>
    <s v="M"/>
    <m/>
    <m/>
    <m/>
    <m/>
    <m/>
    <m/>
    <d v="1899-12-30T01:50:00"/>
    <d v="1899-12-30T00:58:06"/>
    <s v="14:00"/>
    <x v="7"/>
    <s v="15:50"/>
    <n v="1550"/>
    <x v="3"/>
    <s v="Colleen Kelly"/>
    <s v="K00168905"/>
    <n v="11"/>
    <x v="3"/>
    <x v="162"/>
    <x v="54"/>
    <s v="SCHOTT"/>
    <s v="SCHOTT20"/>
    <x v="3"/>
    <n v="20"/>
    <n v="25"/>
    <d v="1900-01-07T18:56:28"/>
    <s v="C"/>
    <s v="Day"/>
    <s v="Closed"/>
  </r>
  <r>
    <n v="202430"/>
    <n v="44546"/>
    <s v="CRAO NC277"/>
    <x v="25"/>
    <s v="Beg. Human Figure Drawing: FOA"/>
    <n v="0"/>
    <d v="2023-08-28T00:00:00"/>
    <d v="2023-10-21T00:00:00"/>
    <x v="6"/>
    <x v="0"/>
    <s v="M"/>
    <s v="M"/>
    <m/>
    <m/>
    <m/>
    <m/>
    <m/>
    <m/>
    <d v="1899-12-30T00:50:00"/>
    <d v="1899-12-30T00:26:24"/>
    <s v="18:00"/>
    <x v="9"/>
    <s v="18:50"/>
    <n v="1850"/>
    <x v="0"/>
    <s v="Colleen Kelly"/>
    <s v="K00168905"/>
    <n v="9"/>
    <x v="3"/>
    <x v="162"/>
    <x v="54"/>
    <s v="SCHOTT"/>
    <s v="SCHOTT20"/>
    <x v="3"/>
    <n v="20"/>
    <n v="20"/>
    <d v="1900-01-02T04:42:21"/>
    <s v="C"/>
    <s v="Evening"/>
    <s v="Closed"/>
  </r>
  <r>
    <n v="202430"/>
    <n v="44546"/>
    <s v="CRAO NC277"/>
    <x v="25"/>
    <s v="Beg. Human Figure Drawing: FOA"/>
    <n v="0"/>
    <d v="2023-08-28T00:00:00"/>
    <d v="2023-10-21T00:00:00"/>
    <x v="6"/>
    <x v="0"/>
    <s v="M"/>
    <s v="M"/>
    <m/>
    <m/>
    <m/>
    <m/>
    <m/>
    <m/>
    <d v="1899-12-30T01:50:00"/>
    <d v="1899-12-30T00:58:06"/>
    <s v="19:00"/>
    <x v="40"/>
    <s v="20:50"/>
    <n v="2050"/>
    <x v="0"/>
    <s v="Colleen Kelly"/>
    <s v="K00168905"/>
    <n v="9"/>
    <x v="3"/>
    <x v="162"/>
    <x v="54"/>
    <s v="SCHOTT"/>
    <s v="SCHOTT20"/>
    <x v="3"/>
    <n v="20"/>
    <n v="20"/>
    <d v="1900-01-06T00:45:10"/>
    <s v="C"/>
    <s v="Evening"/>
    <s v="Closed"/>
  </r>
  <r>
    <n v="202430"/>
    <n v="44547"/>
    <s v="CRAO NC277"/>
    <x v="25"/>
    <s v="Beg. Human Figure Drawing: FOA"/>
    <n v="0"/>
    <d v="2023-10-23T00:00:00"/>
    <d v="2023-12-16T00:00:00"/>
    <x v="6"/>
    <x v="0"/>
    <s v="M"/>
    <s v="M"/>
    <m/>
    <m/>
    <m/>
    <m/>
    <m/>
    <m/>
    <d v="1899-12-30T00:50:00"/>
    <d v="1899-12-30T00:26:24"/>
    <s v="18:00"/>
    <x v="9"/>
    <s v="18:50"/>
    <n v="1850"/>
    <x v="3"/>
    <s v="Colleen Kelly"/>
    <s v="K00168905"/>
    <n v="11"/>
    <x v="3"/>
    <x v="162"/>
    <x v="54"/>
    <s v="SCHOTT"/>
    <s v="SCHOTT20"/>
    <x v="3"/>
    <n v="20"/>
    <n v="21"/>
    <d v="1900-01-02T08:32:28"/>
    <s v="C"/>
    <s v="Evening"/>
    <s v="Closed"/>
  </r>
  <r>
    <n v="202430"/>
    <n v="44547"/>
    <s v="CRAO NC277"/>
    <x v="25"/>
    <s v="Beg. Human Figure Drawing: FOA"/>
    <n v="0"/>
    <d v="2023-10-23T00:00:00"/>
    <d v="2023-12-16T00:00:00"/>
    <x v="6"/>
    <x v="0"/>
    <s v="M"/>
    <s v="M"/>
    <m/>
    <m/>
    <m/>
    <m/>
    <m/>
    <m/>
    <d v="1899-12-30T01:50:00"/>
    <d v="1899-12-30T00:58:06"/>
    <s v="19:00"/>
    <x v="40"/>
    <s v="20:50"/>
    <n v="2050"/>
    <x v="3"/>
    <s v="Colleen Kelly"/>
    <s v="K00168905"/>
    <n v="11"/>
    <x v="3"/>
    <x v="162"/>
    <x v="54"/>
    <s v="SCHOTT"/>
    <s v="SCHOTT20"/>
    <x v="3"/>
    <n v="20"/>
    <n v="21"/>
    <d v="1900-01-06T09:11:26"/>
    <s v="C"/>
    <s v="Evening"/>
    <s v="Closed"/>
  </r>
  <r>
    <n v="202430"/>
    <n v="35550"/>
    <s v="CSMT 124"/>
    <x v="137"/>
    <s v="Intro to Cosmetology-Module 4"/>
    <n v="6.7"/>
    <d v="2023-08-28T00:00:00"/>
    <d v="2023-10-23T00:00:00"/>
    <x v="36"/>
    <x v="0"/>
    <s v="MW"/>
    <s v="M"/>
    <m/>
    <s v="W"/>
    <m/>
    <m/>
    <m/>
    <m/>
    <d v="1899-12-30T08:30:00"/>
    <d v="1899-12-30T09:16:22"/>
    <s v="8:00"/>
    <x v="3"/>
    <s v="16:30"/>
    <n v="1630"/>
    <x v="1"/>
    <s v="Liza Adams"/>
    <s v="K00444730"/>
    <s v="NP"/>
    <x v="1"/>
    <x v="163"/>
    <x v="54"/>
    <s v="SCHOTT"/>
    <s v="SCHOTT22"/>
    <x v="3"/>
    <n v="17"/>
    <n v="15"/>
    <d v="1900-02-20T03:49:05"/>
    <s v="C"/>
    <s v="Day"/>
    <s v="Open"/>
  </r>
  <r>
    <n v="202430"/>
    <n v="41134"/>
    <s v="CSMT 122"/>
    <x v="137"/>
    <s v="Intro to Cosmetology-Module 2"/>
    <n v="6.7"/>
    <d v="2023-10-24T00:00:00"/>
    <d v="2023-12-21T00:00:00"/>
    <x v="53"/>
    <x v="0"/>
    <s v="MWF"/>
    <s v="M"/>
    <m/>
    <s v="W"/>
    <m/>
    <s v="F"/>
    <m/>
    <m/>
    <d v="1899-12-30T08:30:00"/>
    <d v="1899-12-30T14:21:02"/>
    <s v="8:00"/>
    <x v="3"/>
    <s v="16:30"/>
    <n v="1630"/>
    <x v="0"/>
    <s v="Michelle Puailoa"/>
    <s v="K00278310"/>
    <s v="NP"/>
    <x v="1"/>
    <x v="163"/>
    <x v="54"/>
    <s v="SCHOTT"/>
    <s v="SCHOTT22"/>
    <x v="3"/>
    <n v="22"/>
    <n v="16"/>
    <d v="1900-03-28T20:05:47"/>
    <s v="C"/>
    <s v="Day"/>
    <s v="Open"/>
  </r>
  <r>
    <n v="202430"/>
    <n v="43085"/>
    <s v="CSMT 123"/>
    <x v="137"/>
    <s v="Intro to Cosmetology-Module 3"/>
    <n v="6.7"/>
    <d v="2023-08-28T00:00:00"/>
    <d v="2023-10-23T00:00:00"/>
    <x v="36"/>
    <x v="0"/>
    <s v="TR"/>
    <m/>
    <s v="T"/>
    <m/>
    <s v="R"/>
    <m/>
    <m/>
    <m/>
    <d v="1899-12-30T08:30:00"/>
    <d v="1899-12-30T09:16:22"/>
    <s v="8:00"/>
    <x v="3"/>
    <s v="16:30"/>
    <n v="1630"/>
    <x v="1"/>
    <s v="Michelle Puailoa"/>
    <s v="K00278310"/>
    <s v="NP"/>
    <x v="1"/>
    <x v="163"/>
    <x v="54"/>
    <s v="SCHOTT"/>
    <s v="SCHOTT22"/>
    <x v="3"/>
    <n v="12"/>
    <n v="12"/>
    <d v="1900-02-09T17:27:16"/>
    <s v="C"/>
    <s v="Day"/>
    <s v="Closed"/>
  </r>
  <r>
    <n v="202430"/>
    <n v="44074"/>
    <s v="CSMT 124"/>
    <x v="137"/>
    <s v="Intro to Cosmetology-Module 4"/>
    <n v="6.7"/>
    <d v="2023-10-24T00:00:00"/>
    <d v="2023-12-21T00:00:00"/>
    <x v="53"/>
    <x v="0"/>
    <s v="MW"/>
    <s v="M"/>
    <m/>
    <s v="W"/>
    <m/>
    <m/>
    <m/>
    <m/>
    <d v="1899-12-30T08:30:00"/>
    <d v="1899-12-30T09:34:02"/>
    <s v="8:00"/>
    <x v="3"/>
    <s v="16:30"/>
    <n v="1630"/>
    <x v="0"/>
    <s v="Liza Adams"/>
    <s v="K00444730"/>
    <s v="NP"/>
    <x v="1"/>
    <x v="163"/>
    <x v="54"/>
    <s v="SCHOTT"/>
    <s v="SCHOTT22"/>
    <x v="3"/>
    <n v="12"/>
    <n v="12"/>
    <d v="1900-02-12T10:02:54"/>
    <s v="C"/>
    <s v="Day"/>
    <s v="Closed"/>
  </r>
  <r>
    <n v="202430"/>
    <n v="44075"/>
    <s v="CSMT 125"/>
    <x v="137"/>
    <s v="Intro to Cosmetology-Module 5"/>
    <n v="6.7"/>
    <d v="2023-10-24T00:00:00"/>
    <d v="2023-12-21T00:00:00"/>
    <x v="53"/>
    <x v="0"/>
    <s v="WF"/>
    <m/>
    <m/>
    <s v="W"/>
    <m/>
    <s v="F"/>
    <m/>
    <m/>
    <d v="1899-12-30T08:30:00"/>
    <d v="1899-12-30T09:34:02"/>
    <s v="8:00"/>
    <x v="3"/>
    <s v="16:30"/>
    <n v="1630"/>
    <x v="1"/>
    <s v="Griselda Rosas"/>
    <s v="K00100849"/>
    <s v="NP"/>
    <x v="1"/>
    <x v="163"/>
    <x v="54"/>
    <s v="SCHOTT"/>
    <s v="SCHOTT22"/>
    <x v="3"/>
    <n v="17"/>
    <n v="13"/>
    <d v="1900-02-16T02:53:08"/>
    <s v="C"/>
    <s v="Day"/>
    <s v="Open"/>
  </r>
  <r>
    <n v="202430"/>
    <n v="41595"/>
    <s v="CRAO NC146"/>
    <x v="25"/>
    <s v="Intermed/Adv. Painting:FOA"/>
    <n v="0"/>
    <d v="2023-08-28T00:00:00"/>
    <d v="2023-10-21T00:00:00"/>
    <x v="6"/>
    <x v="0"/>
    <s v="T"/>
    <m/>
    <s v="T"/>
    <m/>
    <m/>
    <m/>
    <m/>
    <m/>
    <d v="1899-12-30T00:50:00"/>
    <d v="1899-12-30T00:26:24"/>
    <s v="9:00"/>
    <x v="25"/>
    <s v="9:50"/>
    <n v="950"/>
    <x v="0"/>
    <s v="John Iwerks"/>
    <s v="K00101635"/>
    <n v="9"/>
    <x v="3"/>
    <x v="164"/>
    <x v="54"/>
    <s v="SCHOTT"/>
    <s v="SCHOTT23"/>
    <x v="3"/>
    <n v="30"/>
    <n v="34"/>
    <d v="1900-01-04T10:24:00"/>
    <s v="C"/>
    <s v="Day"/>
    <s v="Closed"/>
  </r>
  <r>
    <n v="202430"/>
    <n v="41595"/>
    <s v="CRAO NC146"/>
    <x v="25"/>
    <s v="Intermed/Adv. Painting:FOA"/>
    <n v="0"/>
    <d v="2023-08-28T00:00:00"/>
    <d v="2023-10-21T00:00:00"/>
    <x v="6"/>
    <x v="0"/>
    <s v="T"/>
    <m/>
    <s v="T"/>
    <m/>
    <m/>
    <m/>
    <m/>
    <m/>
    <d v="1899-12-30T01:50:00"/>
    <d v="1899-12-30T00:58:06"/>
    <s v="10:00"/>
    <x v="26"/>
    <s v="11:50"/>
    <n v="1150"/>
    <x v="0"/>
    <s v="John Iwerks"/>
    <s v="K00101635"/>
    <n v="9"/>
    <x v="3"/>
    <x v="164"/>
    <x v="54"/>
    <s v="SCHOTT"/>
    <s v="SCHOTT23"/>
    <x v="3"/>
    <n v="30"/>
    <n v="34"/>
    <d v="1900-01-10T22:52:47"/>
    <s v="C"/>
    <s v="Day"/>
    <s v="Closed"/>
  </r>
  <r>
    <n v="202430"/>
    <n v="41607"/>
    <s v="CRAO NC184"/>
    <x v="25"/>
    <s v="Collage and Mixed Media: FOA"/>
    <n v="0"/>
    <d v="2023-08-28T00:00:00"/>
    <d v="2023-10-21T00:00:00"/>
    <x v="6"/>
    <x v="0"/>
    <s v="W"/>
    <m/>
    <m/>
    <s v="W"/>
    <m/>
    <m/>
    <m/>
    <m/>
    <d v="1899-12-30T00:50:00"/>
    <d v="1899-12-30T00:26:24"/>
    <s v="13:00"/>
    <x v="22"/>
    <s v="13:50"/>
    <n v="1350"/>
    <x v="0"/>
    <s v="Carissa Luminess"/>
    <s v="K00744691"/>
    <n v="9"/>
    <x v="3"/>
    <x v="164"/>
    <x v="54"/>
    <s v="SCHOTT"/>
    <s v="SCHOTT23"/>
    <x v="3"/>
    <n v="30"/>
    <n v="20"/>
    <d v="1900-01-02T04:42:21"/>
    <s v="C"/>
    <s v="Day"/>
    <s v="Open"/>
  </r>
  <r>
    <n v="202430"/>
    <n v="41607"/>
    <s v="CRAO NC184"/>
    <x v="25"/>
    <s v="Collage and Mixed Media: FOA"/>
    <n v="0"/>
    <d v="2023-08-28T00:00:00"/>
    <d v="2023-10-21T00:00:00"/>
    <x v="6"/>
    <x v="0"/>
    <s v="W"/>
    <m/>
    <m/>
    <s v="W"/>
    <m/>
    <m/>
    <m/>
    <m/>
    <d v="1899-12-30T01:50:00"/>
    <d v="1899-12-30T00:58:06"/>
    <s v="14:00"/>
    <x v="7"/>
    <s v="15:50"/>
    <n v="1550"/>
    <x v="0"/>
    <s v="Carissa Luminess"/>
    <s v="K00744691"/>
    <n v="9"/>
    <x v="3"/>
    <x v="164"/>
    <x v="54"/>
    <s v="SCHOTT"/>
    <s v="SCHOTT23"/>
    <x v="3"/>
    <n v="30"/>
    <n v="20"/>
    <d v="1900-01-06T00:45:10"/>
    <s v="C"/>
    <s v="Day"/>
    <s v="Open"/>
  </r>
  <r>
    <n v="202430"/>
    <n v="41608"/>
    <s v="CRAO NC184"/>
    <x v="25"/>
    <s v="Collage and Mixed Media: FOA"/>
    <n v="0"/>
    <d v="2023-10-23T00:00:00"/>
    <d v="2023-12-16T00:00:00"/>
    <x v="6"/>
    <x v="0"/>
    <s v="W"/>
    <m/>
    <m/>
    <s v="W"/>
    <m/>
    <m/>
    <m/>
    <m/>
    <d v="1899-12-30T00:50:00"/>
    <d v="1899-12-30T00:26:24"/>
    <s v="13:00"/>
    <x v="22"/>
    <s v="13:50"/>
    <n v="1350"/>
    <x v="3"/>
    <s v="Carissa Luminess"/>
    <s v="K00744691"/>
    <n v="11"/>
    <x v="3"/>
    <x v="164"/>
    <x v="54"/>
    <s v="SCHOTT"/>
    <s v="SCHOTT23"/>
    <x v="3"/>
    <n v="30"/>
    <n v="20"/>
    <d v="1900-01-02T04:42:21"/>
    <s v="C"/>
    <s v="Day"/>
    <s v="Open"/>
  </r>
  <r>
    <n v="202430"/>
    <n v="41608"/>
    <s v="CRAO NC184"/>
    <x v="25"/>
    <s v="Collage and Mixed Media: FOA"/>
    <n v="0"/>
    <d v="2023-10-23T00:00:00"/>
    <d v="2023-12-16T00:00:00"/>
    <x v="6"/>
    <x v="0"/>
    <s v="W"/>
    <m/>
    <m/>
    <s v="W"/>
    <m/>
    <m/>
    <m/>
    <m/>
    <d v="1899-12-30T01:50:00"/>
    <d v="1899-12-30T00:58:06"/>
    <s v="14:00"/>
    <x v="7"/>
    <s v="15:50"/>
    <n v="1550"/>
    <x v="3"/>
    <s v="Carissa Luminess"/>
    <s v="K00744691"/>
    <n v="11"/>
    <x v="3"/>
    <x v="164"/>
    <x v="54"/>
    <s v="SCHOTT"/>
    <s v="SCHOTT23"/>
    <x v="3"/>
    <n v="30"/>
    <n v="20"/>
    <d v="1900-01-06T00:45:10"/>
    <s v="C"/>
    <s v="Day"/>
    <s v="Open"/>
  </r>
  <r>
    <n v="202430"/>
    <n v="41672"/>
    <s v="CRAO NC748"/>
    <x v="63"/>
    <s v="Monotypes and Monoprints FOA"/>
    <n v="0"/>
    <d v="2023-08-28T00:00:00"/>
    <d v="2023-10-21T00:00:00"/>
    <x v="6"/>
    <x v="0"/>
    <s v="F"/>
    <m/>
    <m/>
    <m/>
    <m/>
    <s v="F"/>
    <m/>
    <m/>
    <d v="1899-12-30T01:05:00"/>
    <d v="1899-12-30T00:34:20"/>
    <s v="10:00"/>
    <x v="26"/>
    <s v="11:05"/>
    <n v="1105"/>
    <x v="0"/>
    <s v="Siu Zimmerman"/>
    <s v="K00231252"/>
    <n v="9"/>
    <x v="3"/>
    <x v="164"/>
    <x v="54"/>
    <s v="SCHOTT"/>
    <s v="SCHOTT23"/>
    <x v="3"/>
    <n v="20"/>
    <n v="20"/>
    <d v="1900-01-03T03:43:03"/>
    <s v="C"/>
    <s v="Day"/>
    <s v="Closed"/>
  </r>
  <r>
    <n v="202430"/>
    <n v="41672"/>
    <s v="CRAO NC748"/>
    <x v="63"/>
    <s v="Monotypes and Monoprints FOA"/>
    <n v="0"/>
    <d v="2023-08-28T00:00:00"/>
    <d v="2023-10-21T00:00:00"/>
    <x v="6"/>
    <x v="0"/>
    <s v="F"/>
    <m/>
    <m/>
    <m/>
    <m/>
    <s v="F"/>
    <m/>
    <m/>
    <d v="1899-12-30T03:30:00"/>
    <d v="1899-12-30T01:50:55"/>
    <s v="11:15"/>
    <x v="55"/>
    <s v="14:45"/>
    <n v="1445"/>
    <x v="0"/>
    <s v="Siu Zimmerman"/>
    <s v="K00231252"/>
    <n v="9"/>
    <x v="3"/>
    <x v="164"/>
    <x v="54"/>
    <s v="SCHOTT"/>
    <s v="SCHOTT23"/>
    <x v="3"/>
    <n v="20"/>
    <n v="20"/>
    <d v="1900-01-12T10:09:52"/>
    <s v="C"/>
    <s v="Day"/>
    <s v="Closed"/>
  </r>
  <r>
    <n v="202430"/>
    <n v="41896"/>
    <s v="CRAO NC106"/>
    <x v="25"/>
    <s v="Exploring Watercolor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Carissa Luminess"/>
    <s v="K00744691"/>
    <n v="9"/>
    <x v="3"/>
    <x v="164"/>
    <x v="54"/>
    <s v="SCHOTT"/>
    <s v="SCHOTT23"/>
    <x v="3"/>
    <n v="30"/>
    <n v="24"/>
    <d v="1900-01-02T20:02:49"/>
    <s v="C"/>
    <s v="Day"/>
    <s v="Open"/>
  </r>
  <r>
    <n v="202430"/>
    <n v="41896"/>
    <s v="CRAO NC106"/>
    <x v="25"/>
    <s v="Exploring Watercolor: FOA"/>
    <n v="0"/>
    <d v="2023-08-28T00:00:00"/>
    <d v="2023-10-21T00:00:00"/>
    <x v="6"/>
    <x v="0"/>
    <s v="T"/>
    <m/>
    <s v="T"/>
    <m/>
    <m/>
    <m/>
    <m/>
    <m/>
    <d v="1899-12-30T01:50:00"/>
    <d v="1899-12-30T00:58:06"/>
    <s v="14:00"/>
    <x v="7"/>
    <s v="15:50"/>
    <n v="1550"/>
    <x v="3"/>
    <s v="Carissa Luminess"/>
    <s v="K00744691"/>
    <n v="9"/>
    <x v="3"/>
    <x v="164"/>
    <x v="54"/>
    <s v="SCHOTT"/>
    <s v="SCHOTT23"/>
    <x v="3"/>
    <n v="30"/>
    <n v="24"/>
    <d v="1900-01-07T10:30:12"/>
    <s v="C"/>
    <s v="Day"/>
    <s v="Open"/>
  </r>
  <r>
    <n v="202430"/>
    <n v="41897"/>
    <s v="CRAO NC106"/>
    <x v="25"/>
    <s v="Exploring Watercolor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Carissa Luminess"/>
    <s v="K00744691"/>
    <n v="11"/>
    <x v="3"/>
    <x v="164"/>
    <x v="54"/>
    <s v="SCHOTT"/>
    <s v="SCHOTT23"/>
    <x v="3"/>
    <n v="30"/>
    <n v="18"/>
    <d v="1900-01-01T21:02:07"/>
    <s v="C"/>
    <s v="Day"/>
    <s v="Open"/>
  </r>
  <r>
    <n v="202430"/>
    <n v="41897"/>
    <s v="CRAO NC106"/>
    <x v="25"/>
    <s v="Exploring Watercolor: FOA"/>
    <n v="0"/>
    <d v="2023-10-23T00:00:00"/>
    <d v="2023-12-16T00:00:00"/>
    <x v="6"/>
    <x v="0"/>
    <s v="T"/>
    <m/>
    <s v="T"/>
    <m/>
    <m/>
    <m/>
    <m/>
    <m/>
    <d v="1899-12-30T01:50:00"/>
    <d v="1899-12-30T00:58:06"/>
    <s v="14:00"/>
    <x v="7"/>
    <s v="15:50"/>
    <n v="1550"/>
    <x v="3"/>
    <s v="Carissa Luminess"/>
    <s v="K00744691"/>
    <n v="11"/>
    <x v="3"/>
    <x v="164"/>
    <x v="54"/>
    <s v="SCHOTT"/>
    <s v="SCHOTT23"/>
    <x v="3"/>
    <n v="30"/>
    <n v="18"/>
    <d v="1900-01-05T07:52:39"/>
    <s v="C"/>
    <s v="Day"/>
    <s v="Open"/>
  </r>
  <r>
    <n v="202430"/>
    <n v="42690"/>
    <s v="CRAO NC220"/>
    <x v="25"/>
    <s v="Printmaking Like a Pro: FOA"/>
    <n v="0"/>
    <d v="2023-08-28T00:00:00"/>
    <d v="2023-10-21T00:00:00"/>
    <x v="6"/>
    <x v="0"/>
    <s v="M"/>
    <s v="M"/>
    <m/>
    <m/>
    <m/>
    <m/>
    <m/>
    <m/>
    <d v="1899-12-30T00:50:00"/>
    <d v="1899-12-30T00:26:24"/>
    <s v="18:00"/>
    <x v="9"/>
    <s v="18:50"/>
    <n v="1850"/>
    <x v="0"/>
    <s v="Richard Pryor"/>
    <s v="K01179607"/>
    <n v="9"/>
    <x v="5"/>
    <x v="164"/>
    <x v="54"/>
    <s v="SCHOTT"/>
    <s v="SCHOTT23"/>
    <x v="3"/>
    <n v="25"/>
    <n v="18"/>
    <d v="1900-01-01T21:02:07"/>
    <s v="C"/>
    <s v="Evening"/>
    <s v="Open"/>
  </r>
  <r>
    <n v="202430"/>
    <n v="42690"/>
    <s v="CRAO NC220"/>
    <x v="25"/>
    <s v="Printmaking Like a Pro: FOA"/>
    <n v="0"/>
    <d v="2023-08-28T00:00:00"/>
    <d v="2023-10-21T00:00:00"/>
    <x v="6"/>
    <x v="0"/>
    <s v="M"/>
    <s v="M"/>
    <m/>
    <m/>
    <m/>
    <m/>
    <m/>
    <m/>
    <d v="1899-12-30T01:50:00"/>
    <d v="1899-12-30T00:58:06"/>
    <s v="19:00"/>
    <x v="40"/>
    <s v="20:50"/>
    <n v="2050"/>
    <x v="0"/>
    <s v="Richard Pryor"/>
    <s v="K01179607"/>
    <n v="9"/>
    <x v="5"/>
    <x v="164"/>
    <x v="54"/>
    <s v="SCHOTT"/>
    <s v="SCHOTT23"/>
    <x v="3"/>
    <n v="25"/>
    <n v="18"/>
    <d v="1900-01-05T07:52:39"/>
    <s v="C"/>
    <s v="Evening"/>
    <s v="Open"/>
  </r>
  <r>
    <n v="202430"/>
    <n v="43479"/>
    <s v="CRAO NC748"/>
    <x v="63"/>
    <s v="Monotypes and Monoprints FOA"/>
    <n v="0"/>
    <d v="2023-10-23T00:00:00"/>
    <d v="2023-12-16T00:00:00"/>
    <x v="6"/>
    <x v="0"/>
    <s v="F"/>
    <m/>
    <m/>
    <m/>
    <m/>
    <s v="F"/>
    <m/>
    <m/>
    <d v="1899-12-30T01:25:00"/>
    <d v="1899-12-30T00:44:54"/>
    <s v="9:25"/>
    <x v="83"/>
    <s v="10:50"/>
    <n v="1050"/>
    <x v="3"/>
    <s v="Siu Zimmerman"/>
    <s v="K00231252"/>
    <n v="11"/>
    <x v="3"/>
    <x v="164"/>
    <x v="54"/>
    <s v="SCHOTT"/>
    <s v="SCHOTT23"/>
    <x v="3"/>
    <n v="20"/>
    <n v="20"/>
    <d v="1900-01-04T10:24:00"/>
    <s v="C"/>
    <s v="Day"/>
    <s v="Closed"/>
  </r>
  <r>
    <n v="202430"/>
    <n v="43479"/>
    <s v="CRAO NC748"/>
    <x v="63"/>
    <s v="Monotypes and Monoprints FOA"/>
    <n v="0"/>
    <d v="2023-10-23T00:00:00"/>
    <d v="2023-12-16T00:00:00"/>
    <x v="6"/>
    <x v="0"/>
    <s v="F"/>
    <m/>
    <m/>
    <m/>
    <m/>
    <s v="F"/>
    <m/>
    <m/>
    <d v="1899-12-30T04:50:00"/>
    <d v="1899-12-30T02:33:10"/>
    <s v="11:00"/>
    <x v="72"/>
    <s v="15:50"/>
    <n v="1550"/>
    <x v="3"/>
    <s v="Siu Zimmerman"/>
    <s v="K00231252"/>
    <n v="11"/>
    <x v="3"/>
    <x v="164"/>
    <x v="54"/>
    <s v="SCHOTT"/>
    <s v="SCHOTT23"/>
    <x v="3"/>
    <n v="20"/>
    <n v="20"/>
    <d v="1900-01-17T12:53:38"/>
    <s v="C"/>
    <s v="Day"/>
    <s v="Closed"/>
  </r>
  <r>
    <n v="202430"/>
    <n v="43481"/>
    <s v="CRAO NC220"/>
    <x v="25"/>
    <s v="Printmaking Like a Pro: FOA"/>
    <n v="0"/>
    <d v="2023-10-23T00:00:00"/>
    <d v="2023-12-16T00:00:00"/>
    <x v="6"/>
    <x v="0"/>
    <s v="M"/>
    <s v="M"/>
    <m/>
    <m/>
    <m/>
    <m/>
    <m/>
    <m/>
    <d v="1899-12-30T00:50:00"/>
    <d v="1899-12-30T00:26:24"/>
    <s v="18:00"/>
    <x v="9"/>
    <s v="18:50"/>
    <n v="1850"/>
    <x v="3"/>
    <s v="Richard Pryor"/>
    <s v="K01179607"/>
    <n v="11"/>
    <x v="3"/>
    <x v="164"/>
    <x v="54"/>
    <s v="SCHOTT"/>
    <s v="SCHOTT23"/>
    <x v="3"/>
    <n v="25"/>
    <n v="21"/>
    <d v="1900-01-02T08:32:28"/>
    <s v="C"/>
    <s v="Evening"/>
    <s v="Open"/>
  </r>
  <r>
    <n v="202430"/>
    <n v="43481"/>
    <s v="CRAO NC220"/>
    <x v="25"/>
    <s v="Printmaking Like a Pro: FOA"/>
    <n v="0"/>
    <d v="2023-10-23T00:00:00"/>
    <d v="2023-12-16T00:00:00"/>
    <x v="6"/>
    <x v="0"/>
    <s v="M"/>
    <s v="M"/>
    <m/>
    <m/>
    <m/>
    <m/>
    <m/>
    <m/>
    <d v="1899-12-30T01:50:00"/>
    <d v="1899-12-30T00:58:06"/>
    <s v="19:00"/>
    <x v="40"/>
    <s v="20:50"/>
    <n v="2050"/>
    <x v="3"/>
    <s v="Richard Pryor"/>
    <s v="K01179607"/>
    <n v="11"/>
    <x v="3"/>
    <x v="164"/>
    <x v="54"/>
    <s v="SCHOTT"/>
    <s v="SCHOTT23"/>
    <x v="3"/>
    <n v="25"/>
    <n v="21"/>
    <d v="1900-01-06T09:11:26"/>
    <s v="C"/>
    <s v="Evening"/>
    <s v="Open"/>
  </r>
  <r>
    <n v="202430"/>
    <n v="44048"/>
    <s v="CRAO NC888"/>
    <x v="26"/>
    <s v="Modeling Figure/Clay:FOA"/>
    <n v="0"/>
    <d v="2023-08-28T00:00:00"/>
    <d v="2023-10-21T00:00:00"/>
    <x v="6"/>
    <x v="0"/>
    <s v="R"/>
    <m/>
    <m/>
    <m/>
    <s v="R"/>
    <m/>
    <m/>
    <m/>
    <d v="1899-12-30T00:55:00"/>
    <d v="1899-12-30T00:29:03"/>
    <s v="8:30"/>
    <x v="2"/>
    <s v="9:25"/>
    <n v="925"/>
    <x v="0"/>
    <s v="Story Kornbluth"/>
    <s v="K00369017"/>
    <n v="9"/>
    <x v="3"/>
    <x v="164"/>
    <x v="54"/>
    <s v="SCHOTT"/>
    <s v="SCHOTT23"/>
    <x v="3"/>
    <n v="22"/>
    <n v="27"/>
    <d v="1900-01-03T17:54:29"/>
    <s v="C"/>
    <s v="Day"/>
    <s v="Closed"/>
  </r>
  <r>
    <n v="202430"/>
    <n v="44048"/>
    <s v="CRAO NC888"/>
    <x v="26"/>
    <s v="Modeling Figure/Clay:FOA"/>
    <n v="0"/>
    <d v="2023-08-28T00:00:00"/>
    <d v="2023-10-21T00:00:00"/>
    <x v="6"/>
    <x v="0"/>
    <s v="R"/>
    <m/>
    <m/>
    <m/>
    <s v="R"/>
    <m/>
    <m/>
    <m/>
    <d v="1899-12-30T02:00:00"/>
    <d v="1899-12-30T01:03:23"/>
    <s v="9:35"/>
    <x v="12"/>
    <s v="11:35"/>
    <n v="1135"/>
    <x v="0"/>
    <s v="Story Kornbluth"/>
    <s v="K00369017"/>
    <n v="9"/>
    <x v="3"/>
    <x v="164"/>
    <x v="54"/>
    <s v="SCHOTT"/>
    <s v="SCHOTT23"/>
    <x v="3"/>
    <n v="22"/>
    <n v="27"/>
    <d v="1900-01-09T08:31:37"/>
    <s v="C"/>
    <s v="Day"/>
    <s v="Closed"/>
  </r>
  <r>
    <n v="202430"/>
    <n v="44671"/>
    <s v="CRAO NC146"/>
    <x v="25"/>
    <s v="Intermed/Adv. Painting:FOA"/>
    <n v="0"/>
    <d v="2023-10-23T00:00:00"/>
    <d v="2023-12-16T00:00:00"/>
    <x v="6"/>
    <x v="0"/>
    <s v="T"/>
    <m/>
    <s v="T"/>
    <m/>
    <m/>
    <m/>
    <m/>
    <m/>
    <d v="1899-12-30T00:50:00"/>
    <d v="1899-12-30T00:26:24"/>
    <s v="9:00"/>
    <x v="25"/>
    <s v="9:50"/>
    <n v="950"/>
    <x v="3"/>
    <s v="John Iwerks"/>
    <s v="K00101635"/>
    <n v="11"/>
    <x v="3"/>
    <x v="164"/>
    <x v="54"/>
    <s v="SCHOTT"/>
    <s v="SCHOTT23"/>
    <x v="3"/>
    <n v="30"/>
    <n v="30"/>
    <d v="1900-01-03T19:03:32"/>
    <s v="C"/>
    <s v="Day"/>
    <s v="Closed"/>
  </r>
  <r>
    <n v="202430"/>
    <n v="44671"/>
    <s v="CRAO NC146"/>
    <x v="25"/>
    <s v="Intermed/Adv. Painting:FOA"/>
    <n v="0"/>
    <d v="2023-10-23T00:00:00"/>
    <d v="2023-12-16T00:00:00"/>
    <x v="6"/>
    <x v="0"/>
    <s v="T"/>
    <m/>
    <s v="T"/>
    <m/>
    <m/>
    <m/>
    <m/>
    <m/>
    <d v="1899-12-30T01:50:00"/>
    <d v="1899-12-30T00:58:06"/>
    <s v="10:00"/>
    <x v="26"/>
    <s v="11:50"/>
    <n v="1150"/>
    <x v="3"/>
    <s v="John Iwerks"/>
    <s v="K00101635"/>
    <n v="11"/>
    <x v="3"/>
    <x v="164"/>
    <x v="54"/>
    <s v="SCHOTT"/>
    <s v="SCHOTT23"/>
    <x v="3"/>
    <n v="30"/>
    <n v="30"/>
    <d v="1900-01-09T13:07:45"/>
    <s v="C"/>
    <s v="Day"/>
    <s v="Closed"/>
  </r>
  <r>
    <n v="202430"/>
    <n v="42991"/>
    <s v="CRAO NC823"/>
    <x v="26"/>
    <s v="Ceramics/Creative:FOA"/>
    <n v="0"/>
    <d v="2023-08-28T00:00:00"/>
    <d v="2023-10-21T00:00:00"/>
    <x v="6"/>
    <x v="0"/>
    <s v="M"/>
    <s v="M"/>
    <m/>
    <m/>
    <m/>
    <m/>
    <m/>
    <m/>
    <d v="1899-12-30T01:00:00"/>
    <d v="1899-12-30T00:31:41"/>
    <s v="13:00"/>
    <x v="22"/>
    <s v="14:00"/>
    <n v="1400"/>
    <x v="0"/>
    <s v="Michael Adcock"/>
    <s v="K00711694"/>
    <n v="9"/>
    <x v="3"/>
    <x v="165"/>
    <x v="54"/>
    <s v="SCHOTT"/>
    <s v="SCHOTT24"/>
    <x v="3"/>
    <n v="30"/>
    <n v="30"/>
    <d v="1900-01-04T18:04:14"/>
    <s v="C"/>
    <s v="Day"/>
    <s v="Closed"/>
  </r>
  <r>
    <n v="202430"/>
    <n v="42991"/>
    <s v="CRAO NC823"/>
    <x v="26"/>
    <s v="Ceramics/Creative:FOA"/>
    <n v="0"/>
    <d v="2023-08-28T00:00:00"/>
    <d v="2023-10-21T00:00:00"/>
    <x v="6"/>
    <x v="0"/>
    <s v="M"/>
    <s v="M"/>
    <m/>
    <m/>
    <m/>
    <m/>
    <m/>
    <m/>
    <d v="1899-12-30T02:05:00"/>
    <d v="1899-12-30T01:06:01"/>
    <s v="14:10"/>
    <x v="70"/>
    <s v="16:15"/>
    <n v="1615"/>
    <x v="0"/>
    <s v="Michael Adcock"/>
    <s v="K00711694"/>
    <n v="9"/>
    <x v="3"/>
    <x v="165"/>
    <x v="54"/>
    <s v="SCHOTT"/>
    <s v="SCHOTT24"/>
    <x v="3"/>
    <n v="30"/>
    <n v="30"/>
    <d v="1900-01-10T23:38:49"/>
    <s v="C"/>
    <s v="Day"/>
    <s v="Closed"/>
  </r>
  <r>
    <n v="202430"/>
    <n v="42992"/>
    <s v="CRAO NC823"/>
    <x v="26"/>
    <s v="Ceramics/Creative:FOA"/>
    <n v="0"/>
    <d v="2023-10-23T00:00:00"/>
    <d v="2023-12-16T00:00:00"/>
    <x v="6"/>
    <x v="0"/>
    <s v="M"/>
    <s v="M"/>
    <m/>
    <m/>
    <m/>
    <m/>
    <m/>
    <m/>
    <d v="1899-12-30T00:50:00"/>
    <d v="1899-12-30T00:26:24"/>
    <s v="13:00"/>
    <x v="22"/>
    <s v="13:50"/>
    <n v="1350"/>
    <x v="3"/>
    <s v="Michael Adcock"/>
    <s v="K00711694"/>
    <n v="11"/>
    <x v="3"/>
    <x v="165"/>
    <x v="54"/>
    <s v="SCHOTT"/>
    <s v="SCHOTT24"/>
    <x v="3"/>
    <n v="30"/>
    <n v="32"/>
    <d v="1900-01-04T02:43:46"/>
    <s v="C"/>
    <s v="Day"/>
    <s v="Closed"/>
  </r>
  <r>
    <n v="202430"/>
    <n v="42992"/>
    <s v="CRAO NC823"/>
    <x v="26"/>
    <s v="Ceramics/Creative:FOA"/>
    <n v="0"/>
    <d v="2023-10-23T00:00:00"/>
    <d v="2023-12-16T00:00:00"/>
    <x v="6"/>
    <x v="0"/>
    <s v="M"/>
    <s v="M"/>
    <m/>
    <m/>
    <m/>
    <m/>
    <m/>
    <m/>
    <d v="1899-12-30T02:00:00"/>
    <d v="1899-12-30T01:03:23"/>
    <s v="14:00"/>
    <x v="7"/>
    <s v="16:00"/>
    <n v="1600"/>
    <x v="3"/>
    <s v="Michael Adcock"/>
    <s v="K00711694"/>
    <n v="11"/>
    <x v="3"/>
    <x v="165"/>
    <x v="54"/>
    <s v="SCHOTT"/>
    <s v="SCHOTT24"/>
    <x v="3"/>
    <n v="30"/>
    <n v="32"/>
    <d v="1900-01-11T06:33:01"/>
    <s v="C"/>
    <s v="Day"/>
    <s v="Closed"/>
  </r>
  <r>
    <n v="202430"/>
    <n v="42993"/>
    <s v="CRAO NC823"/>
    <x v="26"/>
    <s v="Ceramics/Creative:FOA"/>
    <n v="0"/>
    <d v="2023-08-28T00:00:00"/>
    <d v="2023-10-21T00:00:00"/>
    <x v="6"/>
    <x v="0"/>
    <s v="W"/>
    <m/>
    <m/>
    <s v="W"/>
    <m/>
    <m/>
    <m/>
    <m/>
    <d v="1899-12-30T00:50:00"/>
    <d v="1899-12-30T00:26:24"/>
    <s v="9:00"/>
    <x v="25"/>
    <s v="9:50"/>
    <n v="950"/>
    <x v="0"/>
    <s v="Robert McGuire"/>
    <s v="K00202666"/>
    <n v="9"/>
    <x v="3"/>
    <x v="165"/>
    <x v="54"/>
    <s v="SCHOTT"/>
    <s v="SCHOTT24"/>
    <x v="3"/>
    <n v="30"/>
    <n v="40"/>
    <d v="1900-01-05T09:24:42"/>
    <s v="C"/>
    <s v="Day"/>
    <s v="Closed"/>
  </r>
  <r>
    <n v="202430"/>
    <n v="42993"/>
    <s v="CRAO NC823"/>
    <x v="26"/>
    <s v="Ceramics/Creative:FOA"/>
    <n v="0"/>
    <d v="2023-08-28T00:00:00"/>
    <d v="2023-10-21T00:00:00"/>
    <x v="6"/>
    <x v="0"/>
    <s v="W"/>
    <m/>
    <m/>
    <s v="W"/>
    <m/>
    <m/>
    <m/>
    <m/>
    <d v="1899-12-30T01:50:00"/>
    <d v="1899-12-30T00:58:06"/>
    <s v="10:00"/>
    <x v="26"/>
    <s v="11:50"/>
    <n v="1150"/>
    <x v="0"/>
    <s v="Robert McGuire"/>
    <s v="K00202666"/>
    <n v="9"/>
    <x v="3"/>
    <x v="165"/>
    <x v="54"/>
    <s v="SCHOTT"/>
    <s v="SCHOTT24"/>
    <x v="3"/>
    <n v="30"/>
    <n v="40"/>
    <d v="1900-01-13T01:30:20"/>
    <s v="C"/>
    <s v="Day"/>
    <s v="Closed"/>
  </r>
  <r>
    <n v="202430"/>
    <n v="42994"/>
    <s v="CRAO NC823"/>
    <x v="26"/>
    <s v="Ceramics/Creative:FOA"/>
    <n v="0"/>
    <d v="2023-10-23T00:00:00"/>
    <d v="2023-12-16T00:00:00"/>
    <x v="6"/>
    <x v="0"/>
    <s v="W"/>
    <m/>
    <m/>
    <s v="W"/>
    <m/>
    <m/>
    <m/>
    <m/>
    <d v="1899-12-30T00:50:00"/>
    <d v="1899-12-30T00:26:24"/>
    <s v="9:00"/>
    <x v="25"/>
    <s v="9:50"/>
    <n v="950"/>
    <x v="3"/>
    <s v="Robert McGuire"/>
    <s v="K00202666"/>
    <n v="11"/>
    <x v="3"/>
    <x v="165"/>
    <x v="54"/>
    <s v="SCHOTT"/>
    <s v="SCHOTT24"/>
    <x v="3"/>
    <n v="30"/>
    <n v="41"/>
    <d v="1900-01-05T13:14:49"/>
    <s v="C"/>
    <s v="Day"/>
    <s v="Closed"/>
  </r>
  <r>
    <n v="202430"/>
    <n v="42994"/>
    <s v="CRAO NC823"/>
    <x v="26"/>
    <s v="Ceramics/Creative:FOA"/>
    <n v="0"/>
    <d v="2023-10-23T00:00:00"/>
    <d v="2023-12-16T00:00:00"/>
    <x v="6"/>
    <x v="0"/>
    <s v="W"/>
    <m/>
    <m/>
    <s v="W"/>
    <m/>
    <m/>
    <m/>
    <m/>
    <d v="1899-12-30T01:50:00"/>
    <d v="1899-12-30T00:58:06"/>
    <s v="10:00"/>
    <x v="26"/>
    <s v="11:50"/>
    <n v="1150"/>
    <x v="3"/>
    <s v="Robert McGuire"/>
    <s v="K00202666"/>
    <n v="11"/>
    <x v="3"/>
    <x v="165"/>
    <x v="54"/>
    <s v="SCHOTT"/>
    <s v="SCHOTT24"/>
    <x v="3"/>
    <n v="30"/>
    <n v="41"/>
    <d v="1900-01-13T09:56:36"/>
    <s v="C"/>
    <s v="Day"/>
    <s v="Closed"/>
  </r>
  <r>
    <n v="202430"/>
    <n v="43001"/>
    <s v="CRAO NC823"/>
    <x v="26"/>
    <s v="Ceramics/Creative:FOA"/>
    <n v="0"/>
    <d v="2023-08-28T00:00:00"/>
    <d v="2023-10-21T00:00:00"/>
    <x v="6"/>
    <x v="0"/>
    <s v="F"/>
    <m/>
    <m/>
    <m/>
    <m/>
    <s v="F"/>
    <m/>
    <m/>
    <d v="1899-12-30T00:50:00"/>
    <d v="1899-12-30T00:26:24"/>
    <s v="13:00"/>
    <x v="22"/>
    <s v="13:50"/>
    <n v="1350"/>
    <x v="0"/>
    <s v="Bernie Sayers"/>
    <s v="K00100471"/>
    <n v="9"/>
    <x v="3"/>
    <x v="165"/>
    <x v="54"/>
    <s v="SCHOTT"/>
    <s v="SCHOTT24"/>
    <x v="3"/>
    <n v="30"/>
    <n v="33"/>
    <d v="1900-01-04T06:33:53"/>
    <s v="C"/>
    <s v="Day"/>
    <s v="Closed"/>
  </r>
  <r>
    <n v="202430"/>
    <n v="43001"/>
    <s v="CRAO NC823"/>
    <x v="26"/>
    <s v="Ceramics/Creative:FOA"/>
    <n v="0"/>
    <d v="2023-08-28T00:00:00"/>
    <d v="2023-10-21T00:00:00"/>
    <x v="6"/>
    <x v="0"/>
    <s v="F"/>
    <m/>
    <m/>
    <m/>
    <m/>
    <s v="F"/>
    <m/>
    <m/>
    <d v="1899-12-30T01:50:00"/>
    <d v="1899-12-30T00:58:06"/>
    <s v="14:00"/>
    <x v="7"/>
    <s v="15:50"/>
    <n v="1550"/>
    <x v="0"/>
    <s v="Bernie Sayers"/>
    <s v="K00100471"/>
    <n v="9"/>
    <x v="3"/>
    <x v="165"/>
    <x v="54"/>
    <s v="SCHOTT"/>
    <s v="SCHOTT24"/>
    <x v="3"/>
    <n v="30"/>
    <n v="33"/>
    <d v="1900-01-10T14:26:32"/>
    <s v="C"/>
    <s v="Day"/>
    <s v="Closed"/>
  </r>
  <r>
    <n v="202430"/>
    <n v="43002"/>
    <s v="CRAO NC823"/>
    <x v="26"/>
    <s v="Ceramics/Creative:FOA"/>
    <n v="0"/>
    <d v="2023-10-23T00:00:00"/>
    <d v="2023-12-16T00:00:00"/>
    <x v="6"/>
    <x v="0"/>
    <s v="F"/>
    <m/>
    <m/>
    <m/>
    <m/>
    <s v="F"/>
    <m/>
    <m/>
    <d v="1899-12-30T00:50:00"/>
    <d v="1899-12-30T00:26:24"/>
    <s v="13:00"/>
    <x v="22"/>
    <s v="13:50"/>
    <n v="1350"/>
    <x v="3"/>
    <s v="Bernie Sayers"/>
    <s v="K00100471"/>
    <n v="11"/>
    <x v="3"/>
    <x v="165"/>
    <x v="54"/>
    <s v="SCHOTT"/>
    <s v="SCHOTT24"/>
    <x v="3"/>
    <n v="30"/>
    <n v="33"/>
    <d v="1900-01-04T06:33:53"/>
    <s v="C"/>
    <s v="Day"/>
    <s v="Closed"/>
  </r>
  <r>
    <n v="202430"/>
    <n v="43002"/>
    <s v="CRAO NC823"/>
    <x v="26"/>
    <s v="Ceramics/Creative:FOA"/>
    <n v="0"/>
    <d v="2023-10-23T00:00:00"/>
    <d v="2023-12-16T00:00:00"/>
    <x v="6"/>
    <x v="0"/>
    <s v="F"/>
    <m/>
    <m/>
    <m/>
    <m/>
    <s v="F"/>
    <m/>
    <m/>
    <d v="1899-12-30T01:50:00"/>
    <d v="1899-12-30T00:58:06"/>
    <s v="14:00"/>
    <x v="7"/>
    <s v="15:50"/>
    <n v="1550"/>
    <x v="3"/>
    <s v="Bernie Sayers"/>
    <s v="K00100471"/>
    <n v="11"/>
    <x v="3"/>
    <x v="165"/>
    <x v="54"/>
    <s v="SCHOTT"/>
    <s v="SCHOTT24"/>
    <x v="3"/>
    <n v="30"/>
    <n v="33"/>
    <d v="1900-01-10T14:26:32"/>
    <s v="C"/>
    <s v="Day"/>
    <s v="Closed"/>
  </r>
  <r>
    <n v="202430"/>
    <n v="43012"/>
    <s v="CRAO NC896"/>
    <x v="26"/>
    <s v="Clay Handbuilding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13:00"/>
    <x v="22"/>
    <s v="13:50"/>
    <n v="1350"/>
    <x v="0"/>
    <s v="Genie Thomsen"/>
    <s v="K00369175"/>
    <n v="9"/>
    <x v="3"/>
    <x v="165"/>
    <x v="54"/>
    <s v="SCHOTT"/>
    <s v="SCHOTT24"/>
    <x v="3"/>
    <n v="30"/>
    <n v="32"/>
    <d v="1900-01-04T02:43:46"/>
    <s v="C"/>
    <s v="Day"/>
    <s v="Closed"/>
  </r>
  <r>
    <n v="202430"/>
    <n v="43012"/>
    <s v="CRAO NC896"/>
    <x v="26"/>
    <s v="Clay Handbuilding: FOA"/>
    <n v="0"/>
    <d v="2023-08-28T00:00:00"/>
    <d v="2023-10-21T00:00:00"/>
    <x v="6"/>
    <x v="0"/>
    <s v="R"/>
    <m/>
    <m/>
    <m/>
    <s v="R"/>
    <m/>
    <m/>
    <m/>
    <d v="1899-12-30T01:50:00"/>
    <d v="1899-12-30T00:58:06"/>
    <s v="14:00"/>
    <x v="7"/>
    <s v="15:50"/>
    <n v="1550"/>
    <x v="0"/>
    <s v="Genie Thomsen"/>
    <s v="K00369175"/>
    <n v="9"/>
    <x v="3"/>
    <x v="165"/>
    <x v="54"/>
    <s v="SCHOTT"/>
    <s v="SCHOTT24"/>
    <x v="3"/>
    <n v="30"/>
    <n v="32"/>
    <d v="1900-01-10T06:00:16"/>
    <s v="C"/>
    <s v="Day"/>
    <s v="Closed"/>
  </r>
  <r>
    <n v="202430"/>
    <n v="43013"/>
    <s v="CRAO NC896"/>
    <x v="26"/>
    <s v="Clay Handbuilding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13:00"/>
    <x v="22"/>
    <s v="13:50"/>
    <n v="1350"/>
    <x v="3"/>
    <s v="Genie Thomsen"/>
    <s v="K00369175"/>
    <n v="11"/>
    <x v="3"/>
    <x v="165"/>
    <x v="54"/>
    <s v="SCHOTT"/>
    <s v="SCHOTT24"/>
    <x v="3"/>
    <n v="30"/>
    <n v="35"/>
    <d v="1900-01-04T14:14:07"/>
    <s v="C"/>
    <s v="Day"/>
    <s v="Closed"/>
  </r>
  <r>
    <n v="202430"/>
    <n v="43013"/>
    <s v="CRAO NC896"/>
    <x v="26"/>
    <s v="Clay Handbuilding: FOA"/>
    <n v="0"/>
    <d v="2023-10-23T00:00:00"/>
    <d v="2023-12-16T00:00:00"/>
    <x v="6"/>
    <x v="0"/>
    <s v="R"/>
    <m/>
    <m/>
    <m/>
    <s v="R"/>
    <m/>
    <m/>
    <m/>
    <d v="1899-12-30T02:30:00"/>
    <d v="1899-12-30T01:19:13"/>
    <s v="14:00"/>
    <x v="7"/>
    <s v="16:30"/>
    <n v="1630"/>
    <x v="3"/>
    <s v="Genie Thomsen"/>
    <s v="K00369175"/>
    <n v="11"/>
    <x v="3"/>
    <x v="165"/>
    <x v="54"/>
    <s v="SCHOTT"/>
    <s v="SCHOTT24"/>
    <x v="3"/>
    <n v="30"/>
    <n v="35"/>
    <d v="1900-01-15T18:42:20"/>
    <s v="C"/>
    <s v="Day"/>
    <s v="Closed"/>
  </r>
  <r>
    <n v="202430"/>
    <n v="43302"/>
    <s v="CRAO NC896"/>
    <x v="26"/>
    <s v="Clay Handbuilding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3:00"/>
    <x v="22"/>
    <s v="13:50"/>
    <n v="1350"/>
    <x v="3"/>
    <s v="Danyel Dean"/>
    <s v="K00212309"/>
    <n v="11"/>
    <x v="3"/>
    <x v="165"/>
    <x v="54"/>
    <s v="SCHOTT"/>
    <s v="SCHOTT24"/>
    <x v="3"/>
    <n v="30"/>
    <n v="29"/>
    <d v="1900-01-03T15:13:24"/>
    <s v="C"/>
    <s v="Day"/>
    <s v="Open"/>
  </r>
  <r>
    <n v="202430"/>
    <n v="43302"/>
    <s v="CRAO NC896"/>
    <x v="26"/>
    <s v="Clay Handbuilding: FOA"/>
    <n v="0"/>
    <d v="2023-10-23T00:00:00"/>
    <d v="2023-12-16T00:00:00"/>
    <x v="6"/>
    <x v="0"/>
    <s v="T"/>
    <m/>
    <s v="T"/>
    <m/>
    <m/>
    <m/>
    <m/>
    <m/>
    <d v="1899-12-30T02:00:00"/>
    <d v="1899-12-30T01:03:23"/>
    <s v="14:00"/>
    <x v="7"/>
    <s v="16:00"/>
    <n v="1600"/>
    <x v="3"/>
    <s v="Danyel Dean"/>
    <s v="K00212309"/>
    <n v="11"/>
    <x v="3"/>
    <x v="165"/>
    <x v="54"/>
    <s v="SCHOTT"/>
    <s v="SCHOTT24"/>
    <x v="3"/>
    <n v="30"/>
    <n v="29"/>
    <d v="1900-01-10T02:56:11"/>
    <s v="C"/>
    <s v="Day"/>
    <s v="Open"/>
  </r>
  <r>
    <n v="202430"/>
    <n v="43306"/>
    <s v="CRAO NC896"/>
    <x v="26"/>
    <s v="Clay Handbuilding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13:00"/>
    <x v="22"/>
    <s v="13:50"/>
    <n v="1350"/>
    <x v="0"/>
    <s v="Danyel Dean"/>
    <s v="K00212309"/>
    <n v="9"/>
    <x v="3"/>
    <x v="165"/>
    <x v="54"/>
    <s v="SCHOTT"/>
    <s v="SCHOTT24"/>
    <x v="3"/>
    <n v="30"/>
    <n v="30"/>
    <d v="1900-01-03T19:03:32"/>
    <s v="C"/>
    <s v="Day"/>
    <s v="Closed"/>
  </r>
  <r>
    <n v="202430"/>
    <n v="43306"/>
    <s v="CRAO NC896"/>
    <x v="26"/>
    <s v="Clay Handbuilding: FOA"/>
    <n v="0"/>
    <d v="2023-08-28T00:00:00"/>
    <d v="2023-10-21T00:00:00"/>
    <x v="6"/>
    <x v="0"/>
    <s v="T"/>
    <m/>
    <s v="T"/>
    <m/>
    <m/>
    <m/>
    <m/>
    <m/>
    <d v="1899-12-30T02:00:00"/>
    <d v="1899-12-30T01:03:23"/>
    <s v="14:00"/>
    <x v="7"/>
    <s v="16:00"/>
    <n v="1600"/>
    <x v="0"/>
    <s v="Danyel Dean"/>
    <s v="K00212309"/>
    <n v="9"/>
    <x v="3"/>
    <x v="165"/>
    <x v="54"/>
    <s v="SCHOTT"/>
    <s v="SCHOTT24"/>
    <x v="3"/>
    <n v="30"/>
    <n v="30"/>
    <d v="1900-01-10T12:08:28"/>
    <s v="C"/>
    <s v="Day"/>
    <s v="Closed"/>
  </r>
  <r>
    <n v="202430"/>
    <n v="43314"/>
    <s v="CRAO NC823"/>
    <x v="26"/>
    <s v="Ceramics/Creative:FOA"/>
    <n v="0"/>
    <d v="2023-10-23T00:00:00"/>
    <d v="2023-12-16T00:00:00"/>
    <x v="6"/>
    <x v="0"/>
    <s v="F"/>
    <m/>
    <m/>
    <m/>
    <m/>
    <s v="F"/>
    <m/>
    <m/>
    <d v="1899-12-30T00:50:00"/>
    <d v="1899-12-30T00:26:24"/>
    <s v="9:00"/>
    <x v="25"/>
    <s v="9:50"/>
    <n v="950"/>
    <x v="3"/>
    <s v="Robert McGuire"/>
    <s v="K00202666"/>
    <n v="11"/>
    <x v="3"/>
    <x v="165"/>
    <x v="54"/>
    <s v="SCHOTT"/>
    <s v="SCHOTT24"/>
    <x v="3"/>
    <n v="30"/>
    <n v="34"/>
    <d v="1900-01-04T10:24:00"/>
    <s v="C"/>
    <s v="Day"/>
    <s v="Closed"/>
  </r>
  <r>
    <n v="202430"/>
    <n v="43314"/>
    <s v="CRAO NC823"/>
    <x v="26"/>
    <s v="Ceramics/Creative:FOA"/>
    <n v="0"/>
    <d v="2023-10-23T00:00:00"/>
    <d v="2023-12-16T00:00:00"/>
    <x v="6"/>
    <x v="0"/>
    <s v="F"/>
    <m/>
    <m/>
    <m/>
    <m/>
    <s v="F"/>
    <m/>
    <m/>
    <d v="1899-12-30T02:00:00"/>
    <d v="1899-12-30T01:03:23"/>
    <s v="10:00"/>
    <x v="26"/>
    <s v="12:00"/>
    <n v="1200"/>
    <x v="3"/>
    <s v="Robert McGuire"/>
    <s v="K00202666"/>
    <n v="11"/>
    <x v="3"/>
    <x v="165"/>
    <x v="54"/>
    <s v="SCHOTT"/>
    <s v="SCHOTT24"/>
    <x v="3"/>
    <n v="30"/>
    <n v="34"/>
    <d v="1900-01-12T00:57:35"/>
    <s v="C"/>
    <s v="Day"/>
    <s v="Closed"/>
  </r>
  <r>
    <n v="202430"/>
    <n v="43315"/>
    <s v="CRAO NC823"/>
    <x v="26"/>
    <s v="Ceramics/Creative:FOA"/>
    <n v="0"/>
    <d v="2023-08-28T00:00:00"/>
    <d v="2023-10-21T00:00:00"/>
    <x v="6"/>
    <x v="0"/>
    <s v="F"/>
    <m/>
    <m/>
    <m/>
    <m/>
    <s v="F"/>
    <m/>
    <m/>
    <d v="1899-12-30T00:50:00"/>
    <d v="1899-12-30T00:26:24"/>
    <s v="9:00"/>
    <x v="25"/>
    <s v="9:50"/>
    <n v="950"/>
    <x v="0"/>
    <s v="Robert McGuire"/>
    <s v="K00202666"/>
    <n v="9"/>
    <x v="3"/>
    <x v="165"/>
    <x v="54"/>
    <s v="SCHOTT"/>
    <s v="SCHOTT24"/>
    <x v="3"/>
    <n v="30"/>
    <n v="38"/>
    <d v="1900-01-05T01:44:28"/>
    <s v="C"/>
    <s v="Day"/>
    <s v="Closed"/>
  </r>
  <r>
    <n v="202430"/>
    <n v="43315"/>
    <s v="CRAO NC823"/>
    <x v="26"/>
    <s v="Ceramics/Creative:FOA"/>
    <n v="0"/>
    <d v="2023-08-28T00:00:00"/>
    <d v="2023-10-21T00:00:00"/>
    <x v="6"/>
    <x v="0"/>
    <s v="F"/>
    <m/>
    <m/>
    <m/>
    <m/>
    <s v="F"/>
    <m/>
    <m/>
    <d v="1899-12-30T02:00:00"/>
    <d v="1899-12-30T01:03:23"/>
    <s v="10:00"/>
    <x v="26"/>
    <s v="12:00"/>
    <n v="1200"/>
    <x v="0"/>
    <s v="Robert McGuire"/>
    <s v="K00202666"/>
    <n v="9"/>
    <x v="3"/>
    <x v="165"/>
    <x v="54"/>
    <s v="SCHOTT"/>
    <s v="SCHOTT24"/>
    <x v="3"/>
    <n v="30"/>
    <n v="38"/>
    <d v="1900-01-13T13:46:43"/>
    <s v="C"/>
    <s v="Day"/>
    <s v="Closed"/>
  </r>
  <r>
    <n v="202430"/>
    <n v="43319"/>
    <s v="CRAO NC823"/>
    <x v="26"/>
    <s v="Ceramics/Creative:FOA"/>
    <n v="0"/>
    <d v="2023-10-23T00:00:00"/>
    <d v="2023-12-16T00:00:00"/>
    <x v="6"/>
    <x v="0"/>
    <s v="F"/>
    <m/>
    <m/>
    <m/>
    <m/>
    <s v="F"/>
    <m/>
    <m/>
    <d v="1899-12-30T00:50:00"/>
    <d v="1899-12-30T00:26:24"/>
    <s v="18:00"/>
    <x v="9"/>
    <s v="18:50"/>
    <n v="1850"/>
    <x v="3"/>
    <s v="Bernie Sayers"/>
    <s v="K00100471"/>
    <n v="11"/>
    <x v="3"/>
    <x v="165"/>
    <x v="54"/>
    <s v="SCHOTT"/>
    <s v="SCHOTT24"/>
    <x v="3"/>
    <n v="30"/>
    <n v="34"/>
    <d v="1900-01-04T10:24:00"/>
    <s v="C"/>
    <s v="Evening"/>
    <s v="Closed"/>
  </r>
  <r>
    <n v="202430"/>
    <n v="43319"/>
    <s v="CRAO NC823"/>
    <x v="26"/>
    <s v="Ceramics/Creative:FOA"/>
    <n v="0"/>
    <d v="2023-10-23T00:00:00"/>
    <d v="2023-12-16T00:00:00"/>
    <x v="6"/>
    <x v="0"/>
    <s v="F"/>
    <m/>
    <m/>
    <m/>
    <m/>
    <s v="F"/>
    <m/>
    <m/>
    <d v="1899-12-30T02:00:00"/>
    <d v="1899-12-30T01:03:23"/>
    <s v="19:00"/>
    <x v="40"/>
    <s v="21:00"/>
    <n v="2100"/>
    <x v="3"/>
    <s v="Bernie Sayers"/>
    <s v="K00100471"/>
    <n v="11"/>
    <x v="3"/>
    <x v="165"/>
    <x v="54"/>
    <s v="SCHOTT"/>
    <s v="SCHOTT24"/>
    <x v="3"/>
    <n v="30"/>
    <n v="34"/>
    <d v="1900-01-12T00:57:35"/>
    <s v="C"/>
    <s v="Evening"/>
    <s v="Closed"/>
  </r>
  <r>
    <n v="202430"/>
    <n v="43320"/>
    <s v="CRAO NC823"/>
    <x v="26"/>
    <s v="Ceramics/Creative:FOA"/>
    <n v="0"/>
    <d v="2023-08-28T00:00:00"/>
    <d v="2023-10-21T00:00:00"/>
    <x v="6"/>
    <x v="0"/>
    <s v="F"/>
    <m/>
    <m/>
    <m/>
    <m/>
    <s v="F"/>
    <m/>
    <m/>
    <d v="1899-12-30T00:50:00"/>
    <d v="1899-12-30T00:26:24"/>
    <s v="18:00"/>
    <x v="9"/>
    <s v="18:50"/>
    <n v="1850"/>
    <x v="0"/>
    <s v="Bernie Sayers"/>
    <s v="K00100471"/>
    <n v="9"/>
    <x v="3"/>
    <x v="165"/>
    <x v="54"/>
    <s v="SCHOTT"/>
    <s v="SCHOTT24"/>
    <x v="3"/>
    <n v="30"/>
    <n v="34"/>
    <d v="1900-01-04T10:24:00"/>
    <s v="C"/>
    <s v="Day"/>
    <s v="Closed"/>
  </r>
  <r>
    <n v="202430"/>
    <n v="43320"/>
    <s v="CRAO NC823"/>
    <x v="26"/>
    <s v="Ceramics/Creative:FOA"/>
    <n v="0"/>
    <d v="2023-08-28T00:00:00"/>
    <d v="2023-10-21T00:00:00"/>
    <x v="6"/>
    <x v="0"/>
    <s v="F"/>
    <m/>
    <m/>
    <m/>
    <m/>
    <s v="F"/>
    <m/>
    <m/>
    <d v="1899-12-30T02:00:00"/>
    <d v="1899-12-30T01:03:23"/>
    <s v="19:00"/>
    <x v="40"/>
    <s v="21:00"/>
    <n v="2100"/>
    <x v="0"/>
    <s v="Bernie Sayers"/>
    <s v="K00100471"/>
    <n v="9"/>
    <x v="3"/>
    <x v="165"/>
    <x v="54"/>
    <s v="SCHOTT"/>
    <s v="SCHOTT24"/>
    <x v="3"/>
    <n v="30"/>
    <n v="34"/>
    <d v="1900-01-12T00:57:35"/>
    <s v="C"/>
    <s v="Day"/>
    <s v="Closed"/>
  </r>
  <r>
    <n v="202430"/>
    <n v="43323"/>
    <s v="CRAO NC823"/>
    <x v="26"/>
    <s v="Ceramics/Creative:FOA"/>
    <n v="0"/>
    <d v="2023-10-23T00:00:00"/>
    <d v="2023-12-16T00:00:00"/>
    <x v="6"/>
    <x v="0"/>
    <s v="M"/>
    <s v="M"/>
    <m/>
    <m/>
    <m/>
    <m/>
    <m/>
    <m/>
    <d v="1899-12-30T00:50:00"/>
    <d v="1899-12-30T00:26:24"/>
    <s v="18:00"/>
    <x v="9"/>
    <s v="18:50"/>
    <n v="1850"/>
    <x v="3"/>
    <s v="Marjorie Basch"/>
    <s v="K00369067"/>
    <n v="11"/>
    <x v="3"/>
    <x v="165"/>
    <x v="54"/>
    <s v="SCHOTT"/>
    <s v="SCHOTT24"/>
    <x v="3"/>
    <n v="30"/>
    <n v="30"/>
    <d v="1900-01-03T19:03:32"/>
    <s v="C"/>
    <s v="Evening"/>
    <s v="Closed"/>
  </r>
  <r>
    <n v="202430"/>
    <n v="43323"/>
    <s v="CRAO NC823"/>
    <x v="26"/>
    <s v="Ceramics/Creative:FOA"/>
    <n v="0"/>
    <d v="2023-10-23T00:00:00"/>
    <d v="2023-12-16T00:00:00"/>
    <x v="6"/>
    <x v="0"/>
    <s v="M"/>
    <s v="M"/>
    <m/>
    <m/>
    <m/>
    <m/>
    <m/>
    <m/>
    <d v="1899-12-30T02:00:00"/>
    <d v="1899-12-30T01:03:23"/>
    <s v="19:00"/>
    <x v="40"/>
    <s v="21:00"/>
    <n v="2100"/>
    <x v="3"/>
    <s v="Marjorie Basch"/>
    <s v="K00369067"/>
    <n v="11"/>
    <x v="3"/>
    <x v="165"/>
    <x v="54"/>
    <s v="SCHOTT"/>
    <s v="SCHOTT24"/>
    <x v="3"/>
    <n v="30"/>
    <n v="30"/>
    <d v="1900-01-10T12:08:28"/>
    <s v="C"/>
    <s v="Evening"/>
    <s v="Closed"/>
  </r>
  <r>
    <n v="202430"/>
    <n v="43324"/>
    <s v="CRAO NC823"/>
    <x v="26"/>
    <s v="Ceramics/Creative:FOA"/>
    <n v="0"/>
    <d v="2023-08-28T00:00:00"/>
    <d v="2023-10-21T00:00:00"/>
    <x v="6"/>
    <x v="0"/>
    <s v="M"/>
    <s v="M"/>
    <m/>
    <m/>
    <m/>
    <m/>
    <m/>
    <m/>
    <d v="1899-12-30T00:50:00"/>
    <d v="1899-12-30T00:26:24"/>
    <s v="18:00"/>
    <x v="9"/>
    <s v="18:50"/>
    <n v="1850"/>
    <x v="0"/>
    <s v="Marjorie Basch"/>
    <s v="K00369067"/>
    <n v="9"/>
    <x v="3"/>
    <x v="165"/>
    <x v="54"/>
    <s v="SCHOTT"/>
    <s v="SCHOTT24"/>
    <x v="3"/>
    <n v="30"/>
    <n v="35"/>
    <d v="1900-01-04T14:14:07"/>
    <s v="C"/>
    <s v="Evening"/>
    <s v="Closed"/>
  </r>
  <r>
    <n v="202430"/>
    <n v="43324"/>
    <s v="CRAO NC823"/>
    <x v="26"/>
    <s v="Ceramics/Creative:FOA"/>
    <n v="0"/>
    <d v="2023-08-28T00:00:00"/>
    <d v="2023-10-21T00:00:00"/>
    <x v="6"/>
    <x v="0"/>
    <s v="M"/>
    <s v="M"/>
    <m/>
    <m/>
    <m/>
    <m/>
    <m/>
    <m/>
    <d v="1899-12-30T02:00:00"/>
    <d v="1899-12-30T01:03:23"/>
    <s v="19:00"/>
    <x v="40"/>
    <s v="21:00"/>
    <n v="2100"/>
    <x v="0"/>
    <s v="Marjorie Basch"/>
    <s v="K00369067"/>
    <n v="9"/>
    <x v="3"/>
    <x v="165"/>
    <x v="54"/>
    <s v="SCHOTT"/>
    <s v="SCHOTT24"/>
    <x v="3"/>
    <n v="30"/>
    <n v="35"/>
    <d v="1900-01-12T10:09:52"/>
    <s v="C"/>
    <s v="Evening"/>
    <s v="Closed"/>
  </r>
  <r>
    <n v="202430"/>
    <n v="43325"/>
    <s v="CRAO NC823"/>
    <x v="26"/>
    <s v="Ceramics/Creative:FOA"/>
    <n v="0"/>
    <d v="2023-10-23T00:00:00"/>
    <d v="2023-12-16T00:00:00"/>
    <x v="6"/>
    <x v="0"/>
    <s v="S"/>
    <m/>
    <m/>
    <m/>
    <m/>
    <m/>
    <s v="S"/>
    <m/>
    <d v="1899-12-30T00:50:00"/>
    <d v="1899-12-30T00:26:24"/>
    <s v="10:00"/>
    <x v="26"/>
    <s v="10:50"/>
    <n v="1050"/>
    <x v="3"/>
    <s v="Deanna Pini"/>
    <s v="K00254657"/>
    <n v="11"/>
    <x v="3"/>
    <x v="165"/>
    <x v="54"/>
    <s v="SCHOTT"/>
    <s v="SCHOTT24"/>
    <x v="3"/>
    <n v="30"/>
    <n v="31"/>
    <d v="1900-01-03T22:53:39"/>
    <s v="C"/>
    <s v="Day"/>
    <s v="Closed"/>
  </r>
  <r>
    <n v="202430"/>
    <n v="43325"/>
    <s v="CRAO NC823"/>
    <x v="26"/>
    <s v="Ceramics/Creative:FOA"/>
    <n v="0"/>
    <d v="2023-10-23T00:00:00"/>
    <d v="2023-12-16T00:00:00"/>
    <x v="6"/>
    <x v="0"/>
    <s v="S"/>
    <m/>
    <m/>
    <m/>
    <m/>
    <m/>
    <s v="S"/>
    <m/>
    <d v="1899-12-30T02:00:00"/>
    <d v="1899-12-30T01:03:23"/>
    <s v="11:00"/>
    <x v="72"/>
    <s v="13:00"/>
    <n v="1300"/>
    <x v="3"/>
    <s v="Deanna Pini"/>
    <s v="K00254657"/>
    <n v="11"/>
    <x v="3"/>
    <x v="165"/>
    <x v="54"/>
    <s v="SCHOTT"/>
    <s v="SCHOTT24"/>
    <x v="3"/>
    <n v="30"/>
    <n v="31"/>
    <d v="1900-01-10T21:20:45"/>
    <s v="C"/>
    <s v="Day"/>
    <s v="Closed"/>
  </r>
  <r>
    <n v="202430"/>
    <n v="43326"/>
    <s v="CRAO NC823"/>
    <x v="26"/>
    <s v="Ceramics/Creative:FOA"/>
    <n v="0"/>
    <d v="2023-08-28T00:00:00"/>
    <d v="2023-10-21T00:00:00"/>
    <x v="6"/>
    <x v="0"/>
    <s v="S"/>
    <m/>
    <m/>
    <m/>
    <m/>
    <m/>
    <s v="S"/>
    <m/>
    <d v="1899-12-30T00:50:00"/>
    <d v="1899-12-30T00:26:24"/>
    <s v="10:00"/>
    <x v="26"/>
    <s v="10:50"/>
    <n v="1050"/>
    <x v="0"/>
    <s v="Deanna Pini"/>
    <s v="K00254657"/>
    <n v="9"/>
    <x v="3"/>
    <x v="165"/>
    <x v="54"/>
    <s v="SCHOTT"/>
    <s v="SCHOTT24"/>
    <x v="3"/>
    <n v="30"/>
    <n v="31"/>
    <d v="1900-01-03T22:53:39"/>
    <s v="C"/>
    <s v="Day"/>
    <s v="Closed"/>
  </r>
  <r>
    <n v="202430"/>
    <n v="43326"/>
    <s v="CRAO NC823"/>
    <x v="26"/>
    <s v="Ceramics/Creative:FOA"/>
    <n v="0"/>
    <d v="2023-08-28T00:00:00"/>
    <d v="2023-10-21T00:00:00"/>
    <x v="6"/>
    <x v="0"/>
    <s v="S"/>
    <m/>
    <m/>
    <m/>
    <m/>
    <m/>
    <s v="S"/>
    <m/>
    <d v="1899-12-30T02:00:00"/>
    <d v="1899-12-30T01:03:23"/>
    <s v="11:00"/>
    <x v="72"/>
    <s v="13:00"/>
    <n v="1300"/>
    <x v="0"/>
    <s v="Deanna Pini"/>
    <s v="K00254657"/>
    <n v="9"/>
    <x v="3"/>
    <x v="165"/>
    <x v="54"/>
    <s v="SCHOTT"/>
    <s v="SCHOTT24"/>
    <x v="3"/>
    <n v="30"/>
    <n v="31"/>
    <d v="1900-01-10T21:20:45"/>
    <s v="C"/>
    <s v="Day"/>
    <s v="Closed"/>
  </r>
  <r>
    <n v="202430"/>
    <n v="43329"/>
    <s v="CRAO NC823"/>
    <x v="26"/>
    <s v="Ceramics/Creative:FOA"/>
    <n v="0"/>
    <d v="2023-10-23T00:00:00"/>
    <d v="2023-12-16T00:00:00"/>
    <x v="6"/>
    <x v="0"/>
    <s v="W"/>
    <m/>
    <m/>
    <s v="W"/>
    <m/>
    <m/>
    <m/>
    <m/>
    <d v="1899-12-30T00:50:00"/>
    <d v="1899-12-30T00:26:24"/>
    <s v="18:00"/>
    <x v="9"/>
    <s v="18:50"/>
    <n v="1850"/>
    <x v="3"/>
    <s v="Zoe Primrose"/>
    <s v="K00272089"/>
    <n v="11"/>
    <x v="3"/>
    <x v="165"/>
    <x v="54"/>
    <s v="SCHOTT"/>
    <s v="SCHOTT24"/>
    <x v="3"/>
    <n v="30"/>
    <n v="26"/>
    <d v="1900-01-03T03:43:03"/>
    <s v="C"/>
    <s v="Evening"/>
    <s v="Open"/>
  </r>
  <r>
    <n v="202430"/>
    <n v="43329"/>
    <s v="CRAO NC823"/>
    <x v="26"/>
    <s v="Ceramics/Creative:FOA"/>
    <n v="0"/>
    <d v="2023-10-23T00:00:00"/>
    <d v="2023-12-16T00:00:00"/>
    <x v="6"/>
    <x v="0"/>
    <s v="W"/>
    <m/>
    <m/>
    <s v="W"/>
    <m/>
    <m/>
    <m/>
    <m/>
    <d v="1899-12-30T02:00:00"/>
    <d v="1899-12-30T01:03:23"/>
    <s v="19:00"/>
    <x v="40"/>
    <s v="21:00"/>
    <n v="2100"/>
    <x v="3"/>
    <s v="Zoe Primrose"/>
    <s v="K00272089"/>
    <n v="11"/>
    <x v="3"/>
    <x v="165"/>
    <x v="54"/>
    <s v="SCHOTT"/>
    <s v="SCHOTT24"/>
    <x v="3"/>
    <n v="30"/>
    <n v="26"/>
    <d v="1900-01-08T23:19:20"/>
    <s v="C"/>
    <s v="Evening"/>
    <s v="Open"/>
  </r>
  <r>
    <n v="202430"/>
    <n v="43330"/>
    <s v="CRAO NC823"/>
    <x v="26"/>
    <s v="Ceramics/Creative:FOA"/>
    <n v="0"/>
    <d v="2023-08-28T00:00:00"/>
    <d v="2023-10-21T00:00:00"/>
    <x v="6"/>
    <x v="0"/>
    <s v="W"/>
    <m/>
    <m/>
    <s v="W"/>
    <m/>
    <m/>
    <m/>
    <m/>
    <d v="1899-12-30T00:50:00"/>
    <d v="1899-12-30T00:26:24"/>
    <s v="18:00"/>
    <x v="9"/>
    <s v="18:50"/>
    <n v="1850"/>
    <x v="0"/>
    <s v="Zoe Primrose"/>
    <s v="K00272089"/>
    <n v="9"/>
    <x v="3"/>
    <x v="165"/>
    <x v="54"/>
    <s v="SCHOTT"/>
    <s v="SCHOTT24"/>
    <x v="3"/>
    <n v="30"/>
    <n v="36"/>
    <d v="1900-01-04T18:04:14"/>
    <s v="C"/>
    <s v="Evening"/>
    <s v="Closed"/>
  </r>
  <r>
    <n v="202430"/>
    <n v="43330"/>
    <s v="CRAO NC823"/>
    <x v="26"/>
    <s v="Ceramics/Creative:FOA"/>
    <n v="0"/>
    <d v="2023-08-28T00:00:00"/>
    <d v="2023-10-21T00:00:00"/>
    <x v="6"/>
    <x v="0"/>
    <s v="W"/>
    <m/>
    <m/>
    <s v="W"/>
    <m/>
    <m/>
    <m/>
    <m/>
    <d v="1899-12-30T02:00:00"/>
    <d v="1899-12-30T01:03:23"/>
    <s v="19:00"/>
    <x v="40"/>
    <s v="21:00"/>
    <n v="2100"/>
    <x v="0"/>
    <s v="Zoe Primrose"/>
    <s v="K00272089"/>
    <n v="9"/>
    <x v="3"/>
    <x v="165"/>
    <x v="54"/>
    <s v="SCHOTT"/>
    <s v="SCHOTT24"/>
    <x v="3"/>
    <n v="30"/>
    <n v="36"/>
    <d v="1900-01-12T19:22:09"/>
    <s v="C"/>
    <s v="Evening"/>
    <s v="Closed"/>
  </r>
  <r>
    <n v="202430"/>
    <n v="43331"/>
    <s v="CRAO NC823"/>
    <x v="26"/>
    <s v="Ceramics/Creative:FOA"/>
    <n v="0"/>
    <d v="2023-10-23T00:00:00"/>
    <d v="2023-12-16T00:00:00"/>
    <x v="6"/>
    <x v="0"/>
    <s v="W"/>
    <m/>
    <m/>
    <s v="W"/>
    <m/>
    <m/>
    <m/>
    <m/>
    <d v="1899-12-30T00:50:00"/>
    <d v="1899-12-30T00:26:24"/>
    <s v="13:00"/>
    <x v="22"/>
    <s v="13:50"/>
    <n v="1350"/>
    <x v="3"/>
    <s v="Marjorie Basch"/>
    <s v="K00369067"/>
    <n v="11"/>
    <x v="3"/>
    <x v="165"/>
    <x v="54"/>
    <s v="SCHOTT"/>
    <s v="SCHOTT24"/>
    <x v="3"/>
    <n v="30"/>
    <n v="32"/>
    <d v="1900-01-04T02:43:46"/>
    <s v="C"/>
    <s v="Day"/>
    <s v="Closed"/>
  </r>
  <r>
    <n v="202430"/>
    <n v="43331"/>
    <s v="CRAO NC823"/>
    <x v="26"/>
    <s v="Ceramics/Creative:FOA"/>
    <n v="0"/>
    <d v="2023-10-23T00:00:00"/>
    <d v="2023-12-16T00:00:00"/>
    <x v="6"/>
    <x v="0"/>
    <s v="W"/>
    <m/>
    <m/>
    <s v="W"/>
    <m/>
    <m/>
    <m/>
    <m/>
    <d v="1899-12-30T02:00:00"/>
    <d v="1899-12-30T01:03:23"/>
    <s v="14:00"/>
    <x v="7"/>
    <s v="16:00"/>
    <n v="1600"/>
    <x v="3"/>
    <s v="Marjorie Basch"/>
    <s v="K00369067"/>
    <n v="11"/>
    <x v="3"/>
    <x v="165"/>
    <x v="54"/>
    <s v="SCHOTT"/>
    <s v="SCHOTT24"/>
    <x v="3"/>
    <n v="30"/>
    <n v="32"/>
    <d v="1900-01-11T06:33:01"/>
    <s v="C"/>
    <s v="Day"/>
    <s v="Closed"/>
  </r>
  <r>
    <n v="202430"/>
    <n v="43332"/>
    <s v="CRAO NC823"/>
    <x v="26"/>
    <s v="Ceramics/Creative:FOA"/>
    <n v="0"/>
    <d v="2023-08-28T00:00:00"/>
    <d v="2023-10-21T00:00:00"/>
    <x v="6"/>
    <x v="0"/>
    <s v="W"/>
    <m/>
    <m/>
    <s v="W"/>
    <m/>
    <m/>
    <m/>
    <m/>
    <d v="1899-12-30T00:50:00"/>
    <d v="1899-12-30T00:26:24"/>
    <s v="13:00"/>
    <x v="22"/>
    <s v="13:50"/>
    <n v="1350"/>
    <x v="0"/>
    <s v="Marjorie Basch"/>
    <s v="K00369067"/>
    <n v="9"/>
    <x v="3"/>
    <x v="165"/>
    <x v="54"/>
    <s v="SCHOTT"/>
    <s v="SCHOTT24"/>
    <x v="3"/>
    <n v="30"/>
    <n v="31"/>
    <d v="1900-01-03T22:53:39"/>
    <s v="C"/>
    <s v="Day"/>
    <s v="Closed"/>
  </r>
  <r>
    <n v="202430"/>
    <n v="43332"/>
    <s v="CRAO NC823"/>
    <x v="26"/>
    <s v="Ceramics/Creative:FOA"/>
    <n v="0"/>
    <d v="2023-08-28T00:00:00"/>
    <d v="2023-10-21T00:00:00"/>
    <x v="6"/>
    <x v="0"/>
    <s v="W"/>
    <m/>
    <m/>
    <s v="W"/>
    <m/>
    <m/>
    <m/>
    <m/>
    <d v="1899-12-30T02:00:00"/>
    <d v="1899-12-30T01:03:23"/>
    <s v="14:00"/>
    <x v="7"/>
    <s v="16:00"/>
    <n v="1600"/>
    <x v="0"/>
    <s v="Marjorie Basch"/>
    <s v="K00369067"/>
    <n v="9"/>
    <x v="3"/>
    <x v="165"/>
    <x v="54"/>
    <s v="SCHOTT"/>
    <s v="SCHOTT24"/>
    <x v="3"/>
    <n v="30"/>
    <n v="31"/>
    <d v="1900-01-10T21:20:45"/>
    <s v="C"/>
    <s v="Day"/>
    <s v="Closed"/>
  </r>
  <r>
    <n v="202430"/>
    <n v="43339"/>
    <s v="CRAO NC823"/>
    <x v="26"/>
    <s v="Ceramics/Creative:FOA"/>
    <n v="0"/>
    <d v="2023-10-23T00:00:00"/>
    <d v="2023-12-16T00:00:00"/>
    <x v="6"/>
    <x v="0"/>
    <s v="T"/>
    <m/>
    <s v="T"/>
    <m/>
    <m/>
    <m/>
    <m/>
    <m/>
    <d v="1899-12-30T00:50:00"/>
    <d v="1899-12-30T00:26:24"/>
    <s v="18:00"/>
    <x v="9"/>
    <s v="18:50"/>
    <n v="1850"/>
    <x v="3"/>
    <s v="Deanna Pini"/>
    <s v="K00254657"/>
    <n v="11"/>
    <x v="3"/>
    <x v="165"/>
    <x v="54"/>
    <s v="SCHOTT"/>
    <s v="SCHOTT24"/>
    <x v="3"/>
    <n v="30"/>
    <n v="30"/>
    <d v="1900-01-03T19:03:32"/>
    <s v="C"/>
    <s v="Evening"/>
    <s v="Closed"/>
  </r>
  <r>
    <n v="202430"/>
    <n v="43339"/>
    <s v="CRAO NC823"/>
    <x v="26"/>
    <s v="Ceramics/Creative:FOA"/>
    <n v="0"/>
    <d v="2023-10-23T00:00:00"/>
    <d v="2023-12-16T00:00:00"/>
    <x v="6"/>
    <x v="0"/>
    <s v="T"/>
    <m/>
    <s v="T"/>
    <m/>
    <m/>
    <m/>
    <m/>
    <m/>
    <d v="1899-12-30T02:00:00"/>
    <d v="1899-12-30T01:03:23"/>
    <s v="19:00"/>
    <x v="40"/>
    <s v="21:00"/>
    <n v="2100"/>
    <x v="3"/>
    <s v="Deanna Pini"/>
    <s v="K00254657"/>
    <n v="11"/>
    <x v="3"/>
    <x v="165"/>
    <x v="54"/>
    <s v="SCHOTT"/>
    <s v="SCHOTT24"/>
    <x v="3"/>
    <n v="30"/>
    <n v="30"/>
    <d v="1900-01-10T12:08:28"/>
    <s v="C"/>
    <s v="Evening"/>
    <s v="Closed"/>
  </r>
  <r>
    <n v="202430"/>
    <n v="43340"/>
    <s v="CRAO NC823"/>
    <x v="26"/>
    <s v="Ceramics/Creative:FOA"/>
    <n v="0"/>
    <d v="2023-08-28T00:00:00"/>
    <d v="2023-10-21T00:00:00"/>
    <x v="6"/>
    <x v="0"/>
    <s v="T"/>
    <m/>
    <s v="T"/>
    <m/>
    <m/>
    <m/>
    <m/>
    <m/>
    <d v="1899-12-30T00:50:00"/>
    <d v="1899-12-30T00:26:24"/>
    <s v="18:00"/>
    <x v="9"/>
    <s v="18:50"/>
    <n v="1850"/>
    <x v="0"/>
    <s v="Deanna Pini"/>
    <s v="K00254657"/>
    <n v="9"/>
    <x v="3"/>
    <x v="165"/>
    <x v="54"/>
    <s v="SCHOTT"/>
    <s v="SCHOTT24"/>
    <x v="3"/>
    <n v="30"/>
    <n v="29"/>
    <d v="1900-01-03T15:13:24"/>
    <s v="C"/>
    <s v="Evening"/>
    <s v="Open"/>
  </r>
  <r>
    <n v="202430"/>
    <n v="43340"/>
    <s v="CRAO NC823"/>
    <x v="26"/>
    <s v="Ceramics/Creative:FOA"/>
    <n v="0"/>
    <d v="2023-08-28T00:00:00"/>
    <d v="2023-10-21T00:00:00"/>
    <x v="6"/>
    <x v="0"/>
    <s v="T"/>
    <m/>
    <s v="T"/>
    <m/>
    <m/>
    <m/>
    <m/>
    <m/>
    <d v="1899-12-30T02:00:00"/>
    <d v="1899-12-30T01:03:23"/>
    <s v="19:00"/>
    <x v="40"/>
    <s v="21:00"/>
    <n v="2100"/>
    <x v="0"/>
    <s v="Deanna Pini"/>
    <s v="K00254657"/>
    <n v="9"/>
    <x v="3"/>
    <x v="165"/>
    <x v="54"/>
    <s v="SCHOTT"/>
    <s v="SCHOTT24"/>
    <x v="3"/>
    <n v="30"/>
    <n v="29"/>
    <d v="1900-01-10T02:56:11"/>
    <s v="C"/>
    <s v="Evening"/>
    <s v="Open"/>
  </r>
  <r>
    <n v="202430"/>
    <n v="44597"/>
    <s v="CRAO NC823"/>
    <x v="26"/>
    <s v="Ceramics/Creative:FOA"/>
    <n v="0"/>
    <d v="2023-08-28T00:00:00"/>
    <d v="2023-10-21T00:00:00"/>
    <x v="6"/>
    <x v="0"/>
    <s v="R"/>
    <m/>
    <m/>
    <m/>
    <s v="R"/>
    <m/>
    <m/>
    <m/>
    <d v="1899-12-30T00:50:00"/>
    <d v="1899-12-30T00:26:24"/>
    <s v="9:00"/>
    <x v="25"/>
    <s v="9:50"/>
    <n v="950"/>
    <x v="0"/>
    <s v="Michael Adcock"/>
    <s v="K00711694"/>
    <n v="9"/>
    <x v="3"/>
    <x v="165"/>
    <x v="54"/>
    <s v="SCHOTT"/>
    <s v="SCHOTT24"/>
    <x v="3"/>
    <n v="30"/>
    <n v="31"/>
    <d v="1900-01-03T22:53:39"/>
    <s v="C"/>
    <s v="Day"/>
    <s v="Closed"/>
  </r>
  <r>
    <n v="202430"/>
    <n v="44597"/>
    <s v="CRAO NC823"/>
    <x v="26"/>
    <s v="Ceramics/Creative:FOA"/>
    <n v="0"/>
    <d v="2023-08-28T00:00:00"/>
    <d v="2023-10-21T00:00:00"/>
    <x v="6"/>
    <x v="0"/>
    <s v="R"/>
    <m/>
    <m/>
    <m/>
    <s v="R"/>
    <m/>
    <m/>
    <m/>
    <d v="1899-12-30T02:00:00"/>
    <d v="1899-12-30T01:03:23"/>
    <s v="10:00"/>
    <x v="26"/>
    <s v="12:00"/>
    <n v="1200"/>
    <x v="0"/>
    <s v="Michael Adcock"/>
    <s v="K00711694"/>
    <n v="9"/>
    <x v="3"/>
    <x v="165"/>
    <x v="54"/>
    <s v="SCHOTT"/>
    <s v="SCHOTT24"/>
    <x v="3"/>
    <n v="30"/>
    <n v="31"/>
    <d v="1900-01-10T21:20:45"/>
    <s v="C"/>
    <s v="Day"/>
    <s v="Closed"/>
  </r>
  <r>
    <n v="202430"/>
    <n v="44598"/>
    <s v="CRAO NC823"/>
    <x v="26"/>
    <s v="Ceramics/Creative:FOA"/>
    <n v="0"/>
    <d v="2023-10-23T00:00:00"/>
    <d v="2023-12-16T00:00:00"/>
    <x v="6"/>
    <x v="0"/>
    <s v="R"/>
    <m/>
    <m/>
    <m/>
    <s v="R"/>
    <m/>
    <m/>
    <m/>
    <d v="1899-12-30T00:50:00"/>
    <d v="1899-12-30T00:26:24"/>
    <s v="9:00"/>
    <x v="25"/>
    <s v="9:50"/>
    <n v="950"/>
    <x v="3"/>
    <s v="Michael Adcock"/>
    <s v="K00711694"/>
    <n v="11"/>
    <x v="3"/>
    <x v="165"/>
    <x v="54"/>
    <s v="SCHOTT"/>
    <s v="SCHOTT24"/>
    <x v="3"/>
    <n v="30"/>
    <n v="34"/>
    <d v="1900-01-04T10:24:00"/>
    <s v="C"/>
    <s v="Day"/>
    <s v="Closed"/>
  </r>
  <r>
    <n v="202430"/>
    <n v="44598"/>
    <s v="CRAO NC823"/>
    <x v="26"/>
    <s v="Ceramics/Creative:FOA"/>
    <n v="0"/>
    <d v="2023-10-23T00:00:00"/>
    <d v="2023-12-16T00:00:00"/>
    <x v="6"/>
    <x v="0"/>
    <s v="R"/>
    <m/>
    <m/>
    <m/>
    <s v="R"/>
    <m/>
    <m/>
    <m/>
    <d v="1899-12-30T02:00:00"/>
    <d v="1899-12-30T01:03:23"/>
    <s v="10:00"/>
    <x v="26"/>
    <s v="12:00"/>
    <n v="1200"/>
    <x v="3"/>
    <s v="Michael Adcock"/>
    <s v="K00711694"/>
    <n v="11"/>
    <x v="3"/>
    <x v="165"/>
    <x v="54"/>
    <s v="SCHOTT"/>
    <s v="SCHOTT24"/>
    <x v="3"/>
    <n v="30"/>
    <n v="34"/>
    <d v="1900-01-12T00:57:35"/>
    <s v="C"/>
    <s v="Day"/>
    <s v="Closed"/>
  </r>
  <r>
    <n v="202430"/>
    <n v="44638"/>
    <s v="CRAO NC896"/>
    <x v="26"/>
    <s v="Clay Handbuilding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18:00"/>
    <x v="9"/>
    <s v="18:50"/>
    <n v="1850"/>
    <x v="0"/>
    <s v="Genie Thomsen"/>
    <s v="K00369175"/>
    <n v="9"/>
    <x v="3"/>
    <x v="165"/>
    <x v="54"/>
    <s v="SCHOTT"/>
    <s v="SCHOTT24"/>
    <x v="3"/>
    <n v="30"/>
    <n v="31"/>
    <d v="1900-01-03T22:53:39"/>
    <s v="C"/>
    <s v="Evening"/>
    <s v="Closed"/>
  </r>
  <r>
    <n v="202430"/>
    <n v="44638"/>
    <s v="CRAO NC896"/>
    <x v="26"/>
    <s v="Clay Handbuilding: FOA"/>
    <n v="0"/>
    <d v="2023-08-28T00:00:00"/>
    <d v="2023-10-21T00:00:00"/>
    <x v="6"/>
    <x v="0"/>
    <s v="R"/>
    <m/>
    <m/>
    <m/>
    <s v="R"/>
    <m/>
    <m/>
    <m/>
    <d v="1899-12-30T02:00:00"/>
    <d v="1899-12-30T01:03:23"/>
    <s v="19:00"/>
    <x v="40"/>
    <s v="21:00"/>
    <n v="2100"/>
    <x v="0"/>
    <s v="Genie Thomsen"/>
    <s v="K00369175"/>
    <n v="9"/>
    <x v="3"/>
    <x v="165"/>
    <x v="54"/>
    <s v="SCHOTT"/>
    <s v="SCHOTT24"/>
    <x v="3"/>
    <n v="30"/>
    <n v="31"/>
    <d v="1900-01-10T21:20:45"/>
    <s v="C"/>
    <s v="Evening"/>
    <s v="Closed"/>
  </r>
  <r>
    <n v="202430"/>
    <n v="44639"/>
    <s v="CRAO NC896"/>
    <x v="26"/>
    <s v="Clay Handbuilding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18:00"/>
    <x v="9"/>
    <s v="18:50"/>
    <n v="1850"/>
    <x v="3"/>
    <s v="Genie Thomsen"/>
    <s v="K00369175"/>
    <n v="11"/>
    <x v="3"/>
    <x v="165"/>
    <x v="54"/>
    <s v="SCHOTT"/>
    <s v="SCHOTT24"/>
    <x v="3"/>
    <n v="30"/>
    <n v="28"/>
    <d v="1900-01-03T11:23:17"/>
    <s v="C"/>
    <s v="Evening"/>
    <s v="Open"/>
  </r>
  <r>
    <n v="202430"/>
    <n v="44639"/>
    <s v="CRAO NC896"/>
    <x v="26"/>
    <s v="Clay Handbuilding: FOA"/>
    <n v="0"/>
    <d v="2023-10-23T00:00:00"/>
    <d v="2023-12-16T00:00:00"/>
    <x v="6"/>
    <x v="0"/>
    <s v="R"/>
    <m/>
    <m/>
    <m/>
    <s v="R"/>
    <m/>
    <m/>
    <m/>
    <d v="1899-12-30T02:00:00"/>
    <d v="1899-12-30T01:03:23"/>
    <s v="19:00"/>
    <x v="40"/>
    <s v="21:00"/>
    <n v="2100"/>
    <x v="3"/>
    <s v="Genie Thomsen"/>
    <s v="K00369175"/>
    <n v="11"/>
    <x v="3"/>
    <x v="165"/>
    <x v="54"/>
    <s v="SCHOTT"/>
    <s v="SCHOTT24"/>
    <x v="3"/>
    <n v="30"/>
    <n v="28"/>
    <d v="1900-01-09T17:43:54"/>
    <s v="C"/>
    <s v="Evening"/>
    <s v="Open"/>
  </r>
  <r>
    <n v="202430"/>
    <n v="42413"/>
    <s v="ESLN NC000"/>
    <x v="75"/>
    <s v="Introduction to ESL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Kimberly Corcoran"/>
    <s v="K00192924"/>
    <n v="9"/>
    <x v="3"/>
    <x v="166"/>
    <x v="54"/>
    <s v="SCHOTT"/>
    <s v="SCHOTT28"/>
    <x v="1"/>
    <n v="37"/>
    <n v="7"/>
    <d v="1900-01-11T12:41:13"/>
    <s v="C"/>
    <s v="Day"/>
    <s v="Open"/>
  </r>
  <r>
    <n v="202430"/>
    <n v="42414"/>
    <s v="ESLN NC000"/>
    <x v="75"/>
    <s v="Introduction to ESL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Kimberly Corcoran"/>
    <s v="K00192924"/>
    <n v="11"/>
    <x v="3"/>
    <x v="166"/>
    <x v="54"/>
    <s v="SCHOTT"/>
    <s v="SCHOTT28"/>
    <x v="1"/>
    <n v="37"/>
    <n v="8"/>
    <d v="1900-01-13T07:38:32"/>
    <s v="C"/>
    <s v="Day"/>
    <s v="Open"/>
  </r>
  <r>
    <n v="202430"/>
    <n v="42453"/>
    <s v="ESLN NC01A"/>
    <x v="75"/>
    <s v="ESL 1 Beginning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Kimberly Corcoran"/>
    <s v="K00192924"/>
    <s v="NP"/>
    <x v="3"/>
    <x v="166"/>
    <x v="54"/>
    <s v="SCHOTT"/>
    <s v="SCHOTT28"/>
    <x v="1"/>
    <n v="37"/>
    <n v="21"/>
    <d v="1900-02-05T14:03:38"/>
    <s v="C"/>
    <s v="Day"/>
    <s v="Open"/>
  </r>
  <r>
    <n v="202430"/>
    <n v="42457"/>
    <s v="ESLN NC01A"/>
    <x v="75"/>
    <s v="ESL 1 Beginning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Terease Chin"/>
    <s v="K00369033"/>
    <n v="9"/>
    <x v="3"/>
    <x v="166"/>
    <x v="54"/>
    <s v="SCHOTT"/>
    <s v="SCHOTT28"/>
    <x v="1"/>
    <n v="37"/>
    <n v="65"/>
    <d v="1900-04-25T08:05:32"/>
    <s v="C"/>
    <s v="Evening"/>
    <s v="Closed"/>
  </r>
  <r>
    <n v="202430"/>
    <n v="42464"/>
    <s v="ESLN NC01B"/>
    <x v="75"/>
    <s v="ESL 1 - B: Beginning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Kimberly Corcoran"/>
    <s v="K00192924"/>
    <s v="NP"/>
    <x v="3"/>
    <x v="166"/>
    <x v="54"/>
    <s v="SCHOTT"/>
    <s v="SCHOTT28"/>
    <x v="1"/>
    <n v="50"/>
    <n v="18"/>
    <d v="1900-01-31T05:11:41"/>
    <s v="C"/>
    <s v="Day"/>
    <s v="Open"/>
  </r>
  <r>
    <n v="202430"/>
    <n v="42467"/>
    <s v="ESLN NC01B"/>
    <x v="75"/>
    <s v="ESL 1 - B: Beginning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Terease Chin"/>
    <s v="K00369033"/>
    <n v="11"/>
    <x v="3"/>
    <x v="166"/>
    <x v="54"/>
    <s v="SCHOTT"/>
    <s v="SCHOTT28"/>
    <x v="1"/>
    <n v="50"/>
    <n v="63"/>
    <d v="1900-04-21T18:10:55"/>
    <s v="C"/>
    <s v="Evening"/>
    <s v="Closed"/>
  </r>
  <r>
    <n v="202430"/>
    <n v="42477"/>
    <s v="ESLN NC02A"/>
    <x v="75"/>
    <s v="ESL 2 - A Beginning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Kimberly Corcoran"/>
    <s v="K00192924"/>
    <s v="NP"/>
    <x v="3"/>
    <x v="166"/>
    <x v="54"/>
    <s v="SCHOTT"/>
    <s v="SCHOTT28"/>
    <x v="1"/>
    <n v="37"/>
    <n v="8"/>
    <d v="1900-01-13T07:38:32"/>
    <s v="C"/>
    <s v="Day"/>
    <s v="Open"/>
  </r>
  <r>
    <n v="202430"/>
    <n v="42484"/>
    <s v="ESLN NC02B"/>
    <x v="75"/>
    <s v="ESL 2 - B Beginning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Kimberly Corcoran"/>
    <s v="K00192924"/>
    <s v="NP"/>
    <x v="3"/>
    <x v="166"/>
    <x v="54"/>
    <s v="SCHOTT"/>
    <s v="SCHOTT28"/>
    <x v="1"/>
    <n v="37"/>
    <n v="13"/>
    <d v="1900-01-22T06:25:06"/>
    <s v="C"/>
    <s v="Day"/>
    <s v="Open"/>
  </r>
  <r>
    <n v="202430"/>
    <n v="43491"/>
    <s v="ESLN NC006"/>
    <x v="27"/>
    <s v="Pronunciation &amp; Conv: Beyond"/>
    <n v="0"/>
    <d v="2023-08-28T00:00:00"/>
    <d v="2023-10-21T00:00:00"/>
    <x v="6"/>
    <x v="0"/>
    <s v="F"/>
    <m/>
    <m/>
    <m/>
    <m/>
    <s v="F"/>
    <m/>
    <m/>
    <d v="1899-12-30T03:00:00"/>
    <d v="1899-12-30T01:35:04"/>
    <s v="18:00"/>
    <x v="9"/>
    <s v="21:00"/>
    <n v="2100"/>
    <x v="3"/>
    <s v="Adam Grabowski"/>
    <s v="K01541028"/>
    <n v="9"/>
    <x v="3"/>
    <x v="166"/>
    <x v="54"/>
    <s v="SCHOTT"/>
    <s v="SCHOTT28"/>
    <x v="1"/>
    <n v="50"/>
    <n v="30"/>
    <d v="1900-01-16T06:12:41"/>
    <s v="C"/>
    <s v="Evening"/>
    <s v="Open"/>
  </r>
  <r>
    <n v="202430"/>
    <n v="43492"/>
    <s v="ESLN NC006"/>
    <x v="27"/>
    <s v="Pronunciation &amp; Conv: Beyond"/>
    <n v="0"/>
    <d v="2023-10-23T00:00:00"/>
    <d v="2023-12-16T00:00:00"/>
    <x v="6"/>
    <x v="0"/>
    <s v="F"/>
    <m/>
    <m/>
    <m/>
    <m/>
    <s v="F"/>
    <m/>
    <m/>
    <d v="1899-12-30T03:00:00"/>
    <d v="1899-12-30T01:35:04"/>
    <s v="18:00"/>
    <x v="9"/>
    <s v="21:00"/>
    <n v="2100"/>
    <x v="3"/>
    <s v="Adam Grabowski"/>
    <s v="K01541028"/>
    <n v="11"/>
    <x v="3"/>
    <x v="166"/>
    <x v="54"/>
    <s v="SCHOTT"/>
    <s v="SCHOTT28"/>
    <x v="1"/>
    <n v="50"/>
    <n v="40"/>
    <d v="1900-01-22T00:16:55"/>
    <s v="C"/>
    <s v="Evening"/>
    <s v="Open"/>
  </r>
  <r>
    <n v="202430"/>
    <n v="38127"/>
    <s v="GEDB NC060"/>
    <x v="93"/>
    <s v="GED Test Sub-Bilingual Reading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Karla Uribe"/>
    <s v="K00393436"/>
    <m/>
    <x v="1"/>
    <x v="167"/>
    <x v="54"/>
    <s v="SCHOTT"/>
    <s v="SCHOTT29"/>
    <x v="1"/>
    <n v="100"/>
    <n v="46"/>
    <d v="1899-12-30T00:00:00"/>
    <s v="C"/>
    <s v="Evening"/>
    <s v="Open"/>
  </r>
  <r>
    <n v="202430"/>
    <n v="38129"/>
    <s v="GEDB NC070"/>
    <x v="93"/>
    <s v="GED Test Sub-Bilingual Soc Stu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Karla Uribe"/>
    <s v="K00393436"/>
    <s v="NP"/>
    <x v="1"/>
    <x v="167"/>
    <x v="54"/>
    <s v="SCHOTT"/>
    <s v="SCHOTT29"/>
    <x v="1"/>
    <n v="100"/>
    <n v="28"/>
    <d v="1899-12-30T00:00:00"/>
    <s v="C"/>
    <s v="Evening"/>
    <s v="Open"/>
  </r>
  <r>
    <n v="202430"/>
    <n v="38131"/>
    <s v="GEDB NC080"/>
    <x v="93"/>
    <s v="GED Test Sub-Bilingual Science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Araceli Ponce"/>
    <s v="K00414891"/>
    <m/>
    <x v="1"/>
    <x v="167"/>
    <x v="54"/>
    <s v="SCHOTT"/>
    <s v="SCHOTT29"/>
    <x v="1"/>
    <n v="100"/>
    <n v="11"/>
    <d v="1899-12-30T00:00:00"/>
    <s v="C"/>
    <s v="Evening"/>
    <s v="Open"/>
  </r>
  <r>
    <n v="202430"/>
    <n v="38135"/>
    <s v="GEDB NC100"/>
    <x v="93"/>
    <s v="GED Test Sub-Bilingual Math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Karla Uribe"/>
    <s v="K00393436"/>
    <s v="NP"/>
    <x v="1"/>
    <x v="167"/>
    <x v="54"/>
    <s v="SCHOTT"/>
    <s v="SCHOTT29"/>
    <x v="1"/>
    <n v="100"/>
    <n v="28"/>
    <d v="1899-12-30T00:00:00"/>
    <s v="C"/>
    <s v="Evening"/>
    <s v="Open"/>
  </r>
  <r>
    <n v="202430"/>
    <n v="42405"/>
    <s v="ESLN NC000"/>
    <x v="75"/>
    <s v="Introduction to ESL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Emily Mclaughlin-Montero"/>
    <s v="K00747693"/>
    <n v="9"/>
    <x v="3"/>
    <x v="167"/>
    <x v="54"/>
    <s v="SCHOTT"/>
    <s v="SCHOTT29"/>
    <x v="1"/>
    <n v="37"/>
    <n v="41"/>
    <d v="1900-03-13T09:09:57"/>
    <s v="C"/>
    <s v="Evening"/>
    <s v="Closed"/>
  </r>
  <r>
    <n v="202430"/>
    <n v="42406"/>
    <s v="ESLN NC000"/>
    <x v="75"/>
    <s v="Introduction to ESL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Emily Mclaughlin-Montero"/>
    <s v="K00747693"/>
    <n v="11"/>
    <x v="3"/>
    <x v="167"/>
    <x v="54"/>
    <s v="SCHOTT"/>
    <s v="SCHOTT29"/>
    <x v="1"/>
    <n v="37"/>
    <n v="36"/>
    <d v="1900-03-04T10:23:23"/>
    <s v="C"/>
    <s v="Evening"/>
    <s v="Open"/>
  </r>
  <r>
    <n v="202430"/>
    <n v="43433"/>
    <s v="HSEN NC01A"/>
    <x v="93"/>
    <s v="Reading and Composition 1A"/>
    <n v="1"/>
    <d v="2023-08-28T00:00:00"/>
    <d v="2023-12-16T00:00:00"/>
    <x v="0"/>
    <x v="0"/>
    <s v="T"/>
    <m/>
    <s v="T"/>
    <m/>
    <m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167"/>
    <x v="54"/>
    <s v="SCHOTT"/>
    <s v="SCHOTT29"/>
    <x v="1"/>
    <n v="75"/>
    <n v="13"/>
    <d v="1899-12-30T00:00:00"/>
    <s v="C"/>
    <s v="Day"/>
    <s v="Open"/>
  </r>
  <r>
    <n v="202430"/>
    <n v="42473"/>
    <s v="ESLN NC02A"/>
    <x v="75"/>
    <s v="ESL 2 - A Beginning High"/>
    <n v="0"/>
    <d v="2023-08-28T00:00:00"/>
    <d v="2023-10-21T00:00:00"/>
    <x v="6"/>
    <x v="0"/>
    <s v="MTWR"/>
    <s v="M"/>
    <s v="T"/>
    <s v="W"/>
    <s v="R"/>
    <m/>
    <m/>
    <m/>
    <d v="1899-12-30T02:15:00"/>
    <d v="1899-12-30T04:45:12"/>
    <s v="19:00"/>
    <x v="40"/>
    <s v="21:15"/>
    <n v="2115"/>
    <x v="3"/>
    <s v="Arnie Cooper"/>
    <s v="K00374273"/>
    <n v="9"/>
    <x v="3"/>
    <x v="168"/>
    <x v="54"/>
    <s v="SCHOTT"/>
    <s v="SCHOTT30"/>
    <x v="1"/>
    <n v="37"/>
    <n v="8"/>
    <d v="1900-01-12T19:22:09"/>
    <s v="C"/>
    <s v="Evening"/>
    <s v="Open"/>
  </r>
  <r>
    <n v="202430"/>
    <n v="42491"/>
    <s v="ESLN NC02B"/>
    <x v="75"/>
    <s v="ESL 2 - B Beginning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rnie Cooper"/>
    <s v="K00374273"/>
    <n v="11"/>
    <x v="3"/>
    <x v="168"/>
    <x v="54"/>
    <s v="SCHOTT"/>
    <s v="SCHOTT30"/>
    <x v="1"/>
    <n v="37"/>
    <n v="3"/>
    <d v="1900-01-04T08:51:57"/>
    <s v="C"/>
    <s v="Evening"/>
    <s v="Open"/>
  </r>
  <r>
    <n v="202430"/>
    <n v="42493"/>
    <s v="ESLN NC03A"/>
    <x v="75"/>
    <s v="ESL 3 - A Intermediate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Jerome Bellamy"/>
    <s v="K00369173"/>
    <n v="9"/>
    <x v="3"/>
    <x v="168"/>
    <x v="54"/>
    <s v="SCHOTT"/>
    <s v="SCHOTT30"/>
    <x v="1"/>
    <n v="37"/>
    <n v="18"/>
    <d v="1900-01-31T05:11:41"/>
    <s v="C"/>
    <s v="Day"/>
    <s v="Open"/>
  </r>
  <r>
    <n v="202430"/>
    <n v="42495"/>
    <s v="ESLN NC03A"/>
    <x v="75"/>
    <s v="ESL 3 - A Intermediate Low"/>
    <n v="0"/>
    <d v="2023-08-28T00:00:00"/>
    <d v="2023-10-21T00:00:00"/>
    <x v="6"/>
    <x v="0"/>
    <s v="MTWR"/>
    <s v="M"/>
    <s v="T"/>
    <s v="W"/>
    <s v="R"/>
    <m/>
    <m/>
    <m/>
    <d v="1899-12-30T02:15:00"/>
    <d v="1899-12-30T04:45:12"/>
    <s v="19:00"/>
    <x v="40"/>
    <s v="21:15"/>
    <n v="2115"/>
    <x v="3"/>
    <s v="Arnie Cooper"/>
    <s v="K00374273"/>
    <s v="NP"/>
    <x v="3"/>
    <x v="168"/>
    <x v="54"/>
    <s v="SCHOTT"/>
    <s v="SCHOTT30"/>
    <x v="1"/>
    <n v="37"/>
    <n v="6"/>
    <d v="1900-01-09T08:31:37"/>
    <s v="C"/>
    <s v="Evening"/>
    <s v="Open"/>
  </r>
  <r>
    <n v="202430"/>
    <n v="42506"/>
    <s v="ESLN NC03B"/>
    <x v="75"/>
    <s v="ESL 3 - B Intermediate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rnie Cooper"/>
    <s v="K00374273"/>
    <s v="NP"/>
    <x v="3"/>
    <x v="168"/>
    <x v="54"/>
    <s v="SCHOTT"/>
    <s v="SCHOTT30"/>
    <x v="1"/>
    <n v="37"/>
    <n v="11"/>
    <d v="1900-01-18T16:30:29"/>
    <s v="C"/>
    <s v="Evening"/>
    <s v="Open"/>
  </r>
  <r>
    <n v="202430"/>
    <n v="42513"/>
    <s v="ESLN NC04B"/>
    <x v="75"/>
    <s v="ESL 4-B Intermediate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Jerome Bellamy"/>
    <s v="K00369173"/>
    <s v="NP"/>
    <x v="3"/>
    <x v="168"/>
    <x v="54"/>
    <s v="SCHOTT"/>
    <s v="SCHOTT30"/>
    <x v="1"/>
    <n v="37"/>
    <n v="10"/>
    <d v="1900-01-16T21:33:10"/>
    <s v="C"/>
    <s v="Day"/>
    <s v="Open"/>
  </r>
  <r>
    <n v="202430"/>
    <n v="42514"/>
    <s v="ESLN NC04B"/>
    <x v="75"/>
    <s v="ESL 4-B Intermediate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rnie Cooper"/>
    <s v="K00374273"/>
    <s v="NP"/>
    <x v="3"/>
    <x v="168"/>
    <x v="54"/>
    <s v="SCHOTT"/>
    <s v="SCHOTT30"/>
    <x v="1"/>
    <n v="37"/>
    <n v="3"/>
    <d v="1900-01-04T08:51:57"/>
    <s v="C"/>
    <s v="Evening"/>
    <s v="Open"/>
  </r>
  <r>
    <n v="202430"/>
    <n v="42516"/>
    <s v="ESLN NC04A"/>
    <x v="75"/>
    <s v="ESL 4-A Intermediate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Jerome Bellamy"/>
    <s v="K00369173"/>
    <s v="NP"/>
    <x v="3"/>
    <x v="168"/>
    <x v="54"/>
    <s v="SCHOTT"/>
    <s v="SCHOTT30"/>
    <x v="1"/>
    <n v="37"/>
    <n v="11"/>
    <d v="1900-01-18T16:30:29"/>
    <s v="C"/>
    <s v="Day"/>
    <s v="Open"/>
  </r>
  <r>
    <n v="202430"/>
    <n v="42901"/>
    <s v="ESLN NC010"/>
    <x v="75"/>
    <s v="ESL Advanced Grammar"/>
    <n v="0"/>
    <d v="2023-10-23T00:00:00"/>
    <d v="2023-12-16T00:00:00"/>
    <x v="6"/>
    <x v="0"/>
    <s v="TR"/>
    <m/>
    <s v="T"/>
    <m/>
    <s v="R"/>
    <m/>
    <m/>
    <m/>
    <d v="1899-12-30T02:30:00"/>
    <d v="1899-12-30T02:38:26"/>
    <s v="12:00"/>
    <x v="19"/>
    <s v="14:30"/>
    <n v="1430"/>
    <x v="0"/>
    <s v="Thomas Arnold"/>
    <s v="K00100110"/>
    <n v="11"/>
    <x v="5"/>
    <x v="168"/>
    <x v="54"/>
    <s v="SCHOTT"/>
    <s v="SCHOTT30"/>
    <x v="1"/>
    <n v="37"/>
    <n v="10"/>
    <d v="1900-01-08T14:07:03"/>
    <s v="C"/>
    <s v="Day"/>
    <s v="Open"/>
  </r>
  <r>
    <n v="202430"/>
    <n v="43536"/>
    <s v="ESLN NC03B"/>
    <x v="75"/>
    <s v="ESL 3 - B Intermediate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3"/>
    <s v="Jerome Bellamy"/>
    <s v="K00369173"/>
    <n v="11"/>
    <x v="5"/>
    <x v="168"/>
    <x v="54"/>
    <s v="SCHOTT"/>
    <s v="SCHOTT30"/>
    <x v="1"/>
    <n v="50"/>
    <n v="19"/>
    <d v="1900-02-02T00:09:00"/>
    <s v="C"/>
    <s v="Day"/>
    <s v="Open"/>
  </r>
  <r>
    <n v="202430"/>
    <n v="44245"/>
    <s v="ESLN NC04A"/>
    <x v="75"/>
    <s v="ESL 4-A Intermediate High"/>
    <n v="0"/>
    <d v="2023-08-28T00:00:00"/>
    <d v="2023-10-21T00:00:00"/>
    <x v="6"/>
    <x v="0"/>
    <s v="MTWR"/>
    <s v="M"/>
    <s v="T"/>
    <s v="W"/>
    <s v="R"/>
    <m/>
    <m/>
    <m/>
    <d v="1899-12-30T02:15:00"/>
    <d v="1899-12-30T04:45:12"/>
    <s v="19:00"/>
    <x v="40"/>
    <s v="21:15"/>
    <n v="2115"/>
    <x v="3"/>
    <s v="Arnie Cooper"/>
    <s v="K00374273"/>
    <s v="NP"/>
    <x v="3"/>
    <x v="168"/>
    <x v="54"/>
    <s v="SCHOTT"/>
    <s v="SCHOTT30"/>
    <x v="1"/>
    <n v="37"/>
    <n v="6"/>
    <d v="1900-01-09T08:31:37"/>
    <s v="C"/>
    <s v="Session Status Unknown"/>
    <s v="Open"/>
  </r>
  <r>
    <n v="202430"/>
    <n v="44269"/>
    <s v="ESLN NC010"/>
    <x v="75"/>
    <s v="ESL Advanced Grammar"/>
    <n v="0"/>
    <d v="2023-08-28T00:00:00"/>
    <d v="2023-10-21T00:00:00"/>
    <x v="6"/>
    <x v="0"/>
    <s v="TR"/>
    <m/>
    <s v="T"/>
    <m/>
    <s v="R"/>
    <m/>
    <m/>
    <m/>
    <d v="1899-12-30T02:30:00"/>
    <d v="1899-12-30T02:38:26"/>
    <s v="12:30"/>
    <x v="28"/>
    <s v="15:00"/>
    <n v="1500"/>
    <x v="3"/>
    <s v="Thomas Arnold"/>
    <s v="K00100110"/>
    <n v="9"/>
    <x v="3"/>
    <x v="168"/>
    <x v="54"/>
    <s v="SCHOTT"/>
    <s v="SCHOTT30"/>
    <x v="1"/>
    <n v="37"/>
    <n v="12"/>
    <d v="1900-01-10T12:08:28"/>
    <s v="C"/>
    <s v="Day"/>
    <s v="Open"/>
  </r>
  <r>
    <n v="202430"/>
    <n v="43313"/>
    <s v="ESLN NC040"/>
    <x v="75"/>
    <s v="Preparation for Naturalization"/>
    <n v="0"/>
    <d v="2023-08-28T00:00:00"/>
    <d v="2023-12-16T00:00:00"/>
    <x v="0"/>
    <x v="0"/>
    <s v="TWR"/>
    <m/>
    <s v="T"/>
    <s v="W"/>
    <s v="R"/>
    <m/>
    <m/>
    <m/>
    <d v="1899-12-30T02:45:00"/>
    <d v="1899-12-30T08:21:26"/>
    <s v="18:00"/>
    <x v="9"/>
    <s v="20:45"/>
    <n v="2045"/>
    <x v="0"/>
    <s v="Svetlana Mancic-Johnson"/>
    <s v="K00365613"/>
    <n v="9"/>
    <x v="3"/>
    <x v="169"/>
    <x v="54"/>
    <s v="SCHOTT"/>
    <s v="SCHOTT31"/>
    <x v="1"/>
    <n v="50"/>
    <n v="7"/>
    <d v="1900-02-08T17:47:09"/>
    <s v="C"/>
    <s v="Evening"/>
    <s v="Open"/>
  </r>
  <r>
    <n v="202430"/>
    <n v="43800"/>
    <s v="SLFO NC094"/>
    <x v="5"/>
    <s v="How to Communicate FOA"/>
    <n v="0"/>
    <d v="2023-10-21T00:00:00"/>
    <d v="2023-10-21T00:00:00"/>
    <x v="3"/>
    <x v="0"/>
    <s v="S"/>
    <m/>
    <m/>
    <m/>
    <m/>
    <m/>
    <s v="S"/>
    <m/>
    <d v="1899-12-30T03:00:00"/>
    <d v="1899-12-30T00:10:55"/>
    <s v="9:30"/>
    <x v="18"/>
    <s v="12:30"/>
    <n v="1230"/>
    <x v="0"/>
    <s v="Jude Bijou"/>
    <s v="K00169815"/>
    <n v="11"/>
    <x v="3"/>
    <x v="169"/>
    <x v="54"/>
    <s v="SCHOTT"/>
    <s v="SCHOTT31"/>
    <x v="1"/>
    <n v="40"/>
    <n v="22"/>
    <d v="1899-12-30T04:00:00"/>
    <s v="C"/>
    <s v="Weekend"/>
    <s v="Open"/>
  </r>
  <r>
    <n v="202430"/>
    <n v="44563"/>
    <s v="CREO NC434"/>
    <x v="138"/>
    <s v="The Austen Mystique: FOA"/>
    <n v="0"/>
    <d v="2023-08-28T00:00:00"/>
    <d v="2023-10-21T00:00:00"/>
    <x v="6"/>
    <x v="0"/>
    <s v="W"/>
    <m/>
    <m/>
    <s v="W"/>
    <m/>
    <m/>
    <m/>
    <m/>
    <d v="1899-12-30T02:00:00"/>
    <d v="1899-12-30T01:03:23"/>
    <s v="13:00"/>
    <x v="22"/>
    <s v="15:00"/>
    <n v="1500"/>
    <x v="0"/>
    <s v="Claudia Lapin"/>
    <s v="K00388809"/>
    <n v="9"/>
    <x v="3"/>
    <x v="169"/>
    <x v="54"/>
    <s v="SCHOTT"/>
    <s v="SCHOTT31"/>
    <x v="1"/>
    <n v="40"/>
    <n v="21"/>
    <d v="1900-01-07T01:17:55"/>
    <s v="C"/>
    <s v="Day"/>
    <s v="Open"/>
  </r>
  <r>
    <n v="202430"/>
    <n v="44566"/>
    <s v="SLFO NC047"/>
    <x v="5"/>
    <s v="World of Interest: FOA"/>
    <n v="0"/>
    <d v="2023-08-28T00:00:00"/>
    <d v="2023-10-21T00:00:00"/>
    <x v="6"/>
    <x v="0"/>
    <s v="R"/>
    <m/>
    <m/>
    <m/>
    <s v="R"/>
    <m/>
    <m/>
    <m/>
    <d v="1899-12-30T01:15:00"/>
    <d v="1899-12-30T00:39:37"/>
    <s v="13:00"/>
    <x v="22"/>
    <s v="14:15"/>
    <n v="1415"/>
    <x v="3"/>
    <s v="Jack Friedlander"/>
    <s v="K00100197"/>
    <n v="9"/>
    <x v="3"/>
    <x v="169"/>
    <x v="54"/>
    <s v="SCHOTT"/>
    <s v="SCHOTT31"/>
    <x v="1"/>
    <n v="40"/>
    <n v="24"/>
    <d v="1900-01-04T18:04:14"/>
    <s v="C"/>
    <s v="Day"/>
    <s v="Open"/>
  </r>
  <r>
    <n v="202430"/>
    <n v="44567"/>
    <s v="SLFO NC047"/>
    <x v="5"/>
    <s v="World of Interest: FOA"/>
    <n v="0"/>
    <d v="2023-10-23T00:00:00"/>
    <d v="2023-12-16T00:00:00"/>
    <x v="6"/>
    <x v="0"/>
    <s v="R"/>
    <m/>
    <m/>
    <m/>
    <s v="R"/>
    <m/>
    <m/>
    <m/>
    <d v="1899-12-30T01:15:00"/>
    <d v="1899-12-30T00:39:37"/>
    <s v="13:00"/>
    <x v="22"/>
    <s v="14:15"/>
    <n v="1415"/>
    <x v="3"/>
    <s v="Jack Friedlander"/>
    <s v="K00100197"/>
    <n v="11"/>
    <x v="3"/>
    <x v="169"/>
    <x v="54"/>
    <s v="SCHOTT"/>
    <s v="SCHOTT31"/>
    <x v="1"/>
    <n v="40"/>
    <n v="21"/>
    <d v="1900-01-04T00:48:42"/>
    <s v="C"/>
    <s v="Day"/>
    <s v="Open"/>
  </r>
  <r>
    <n v="202430"/>
    <n v="37497"/>
    <s v="PE 282"/>
    <x v="7"/>
    <s v="PreSeason InterColl BB - Men"/>
    <n v="1.5"/>
    <d v="2023-08-28T00:00:00"/>
    <d v="2023-09-29T00:00:00"/>
    <x v="60"/>
    <x v="0"/>
    <s v=""/>
    <m/>
    <m/>
    <m/>
    <m/>
    <m/>
    <m/>
    <m/>
    <d v="1899-12-30T00:00:00"/>
    <d v="1899-12-30T00:00:00"/>
    <d v="1899-12-30T00:00:00"/>
    <x v="0"/>
    <d v="1899-12-30T00:00:00"/>
    <m/>
    <x v="0"/>
    <s v="Devin Engebretsen"/>
    <s v="K00100493"/>
    <s v="NP"/>
    <x v="0"/>
    <x v="170"/>
    <x v="55"/>
    <s v="PE"/>
    <s v="PE101"/>
    <x v="9"/>
    <n v="25"/>
    <n v="18"/>
    <d v="1899-12-30T00:00:00"/>
    <s v="C"/>
    <s v="Session Status Unknown"/>
    <s v="Open"/>
  </r>
  <r>
    <n v="202430"/>
    <n v="37497"/>
    <s v="PE 282"/>
    <x v="7"/>
    <s v="PreSeason InterColl BB - Men"/>
    <n v="1.5"/>
    <d v="2023-08-28T00:00:00"/>
    <d v="2023-09-29T00:00:00"/>
    <x v="60"/>
    <x v="0"/>
    <s v=""/>
    <m/>
    <m/>
    <m/>
    <m/>
    <m/>
    <m/>
    <m/>
    <d v="1899-12-30T00:00:00"/>
    <d v="1899-12-30T00:00:00"/>
    <d v="1899-12-30T00:00:00"/>
    <x v="0"/>
    <d v="1899-12-30T00:00:00"/>
    <m/>
    <x v="0"/>
    <s v="Devin Engebretsen"/>
    <s v="K00100493"/>
    <s v="AD"/>
    <x v="0"/>
    <x v="170"/>
    <x v="55"/>
    <s v="PE"/>
    <s v="PE101"/>
    <x v="9"/>
    <n v="25"/>
    <n v="18"/>
    <d v="1899-12-30T00:00:00"/>
    <s v="C"/>
    <s v="Session Status Unknown"/>
    <s v="Open"/>
  </r>
  <r>
    <n v="202430"/>
    <n v="37573"/>
    <s v="PE 281"/>
    <x v="7"/>
    <s v="PreSeason Inter W Basketball"/>
    <n v="1.5"/>
    <d v="2023-08-28T00:00:00"/>
    <d v="2023-09-29T00:00:00"/>
    <x v="60"/>
    <x v="0"/>
    <s v=""/>
    <m/>
    <m/>
    <m/>
    <m/>
    <m/>
    <m/>
    <m/>
    <d v="1899-12-30T00:00:00"/>
    <d v="1899-12-30T00:00:00"/>
    <d v="1899-12-30T00:00:00"/>
    <x v="0"/>
    <d v="1899-12-30T00:00:00"/>
    <m/>
    <x v="0"/>
    <s v="Sandrine Rocher-Krul"/>
    <s v="K00100840"/>
    <s v="FS"/>
    <x v="0"/>
    <x v="170"/>
    <x v="55"/>
    <s v="PE"/>
    <s v="PE101"/>
    <x v="9"/>
    <n v="20"/>
    <n v="15"/>
    <d v="1899-12-30T00:00:00"/>
    <s v="C"/>
    <s v="Day"/>
    <s v="Open"/>
  </r>
  <r>
    <n v="202430"/>
    <n v="37573"/>
    <s v="PE 281"/>
    <x v="7"/>
    <s v="PreSeason Inter W Basketball"/>
    <n v="1.5"/>
    <d v="2023-08-28T00:00:00"/>
    <d v="2023-09-29T00:00:00"/>
    <x v="60"/>
    <x v="0"/>
    <s v=""/>
    <m/>
    <m/>
    <m/>
    <m/>
    <m/>
    <m/>
    <m/>
    <d v="1899-12-30T00:00:00"/>
    <d v="1899-12-30T00:00:00"/>
    <d v="1899-12-30T00:00:00"/>
    <x v="0"/>
    <d v="1899-12-30T00:00:00"/>
    <m/>
    <x v="0"/>
    <s v="Sandrine Rocher-Krul"/>
    <s v="K00100840"/>
    <s v="NP"/>
    <x v="0"/>
    <x v="170"/>
    <x v="55"/>
    <s v="PE"/>
    <s v="PE101"/>
    <x v="9"/>
    <n v="20"/>
    <n v="15"/>
    <d v="1899-12-30T00:00:00"/>
    <s v="C"/>
    <s v="Day"/>
    <s v="Open"/>
  </r>
  <r>
    <n v="202430"/>
    <n v="43131"/>
    <s v="PE 290"/>
    <x v="1"/>
    <s v="Work Exp: Physical Education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Susan Houlihan-Davis"/>
    <s v="K00100582"/>
    <s v="NP"/>
    <x v="0"/>
    <x v="170"/>
    <x v="55"/>
    <s v="PE"/>
    <s v="PE101"/>
    <x v="9"/>
    <n v="5"/>
    <n v="5"/>
    <d v="1899-12-30T00:00:00"/>
    <n v="20"/>
    <s v="Session Status Unknown"/>
    <s v="Closed"/>
  </r>
  <r>
    <n v="202430"/>
    <n v="43132"/>
    <s v="PE 101A"/>
    <x v="1"/>
    <s v="Beginning Badminton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Tammy Steuart"/>
    <s v="K00100454"/>
    <s v="AD"/>
    <x v="0"/>
    <x v="170"/>
    <x v="55"/>
    <s v="PE"/>
    <s v="PE101"/>
    <x v="9"/>
    <n v="15"/>
    <n v="10"/>
    <d v="1899-12-30T00:00:00"/>
    <s v="C"/>
    <s v="Day"/>
    <s v="Open"/>
  </r>
  <r>
    <n v="202430"/>
    <n v="43132"/>
    <s v="PE 101A"/>
    <x v="1"/>
    <s v="Beginning Badminton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1"/>
    <s v="Tammy Steuart"/>
    <s v="K00100454"/>
    <s v="AD"/>
    <x v="0"/>
    <x v="170"/>
    <x v="55"/>
    <s v="PE"/>
    <s v="PE101"/>
    <x v="9"/>
    <n v="15"/>
    <n v="10"/>
    <d v="1900-01-17T19:30:10"/>
    <s v="C"/>
    <s v="Day"/>
    <s v="Open"/>
  </r>
  <r>
    <n v="202430"/>
    <n v="43133"/>
    <s v="PE 101B"/>
    <x v="1"/>
    <s v="Intermediate Badminton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Tammy Steuart"/>
    <s v="K00100454"/>
    <s v="NP"/>
    <x v="0"/>
    <x v="170"/>
    <x v="55"/>
    <s v="PE"/>
    <s v="PE101"/>
    <x v="9"/>
    <n v="15"/>
    <n v="4"/>
    <d v="1899-12-30T00:00:00"/>
    <s v="C"/>
    <s v="Day"/>
    <s v="Open"/>
  </r>
  <r>
    <n v="202430"/>
    <n v="43133"/>
    <s v="PE 101B"/>
    <x v="1"/>
    <s v="Intermediate Badminton"/>
    <n v="1.5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1"/>
    <s v="Tammy Steuart"/>
    <s v="K00100454"/>
    <s v="NP"/>
    <x v="0"/>
    <x v="170"/>
    <x v="55"/>
    <s v="PE"/>
    <s v="PE101"/>
    <x v="9"/>
    <n v="15"/>
    <n v="4"/>
    <d v="1900-01-06T12:36:04"/>
    <s v="C"/>
    <s v="Day"/>
    <s v="Open"/>
  </r>
  <r>
    <n v="202430"/>
    <n v="43135"/>
    <s v="PE 121A"/>
    <x v="1"/>
    <s v="Beginning Basketball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Devin Engebretsen"/>
    <s v="K00100493"/>
    <s v="AD"/>
    <x v="0"/>
    <x v="170"/>
    <x v="55"/>
    <s v="PE"/>
    <s v="PE101"/>
    <x v="9"/>
    <n v="15"/>
    <n v="11"/>
    <d v="1899-12-30T00:00:00"/>
    <s v="C"/>
    <s v="Day"/>
    <s v="Open"/>
  </r>
  <r>
    <n v="202430"/>
    <n v="43135"/>
    <s v="PE 121A"/>
    <x v="1"/>
    <s v="Beginning Basketball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1"/>
    <s v="Devin Engebretsen"/>
    <s v="K00100493"/>
    <s v="NP"/>
    <x v="0"/>
    <x v="170"/>
    <x v="55"/>
    <s v="PE"/>
    <s v="PE101"/>
    <x v="9"/>
    <n v="15"/>
    <n v="11"/>
    <d v="1900-01-19T16:39:11"/>
    <s v="C"/>
    <s v="Day"/>
    <s v="Open"/>
  </r>
  <r>
    <n v="202430"/>
    <n v="43137"/>
    <s v="PE 121B"/>
    <x v="1"/>
    <s v="Intermediate Basketball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Devin Engebretsen"/>
    <s v="K00100493"/>
    <s v="NP"/>
    <x v="0"/>
    <x v="170"/>
    <x v="55"/>
    <s v="PE"/>
    <s v="PE101"/>
    <x v="9"/>
    <n v="15"/>
    <n v="16"/>
    <d v="1899-12-30T00:00:00"/>
    <s v="C"/>
    <s v="Day"/>
    <s v="Closed"/>
  </r>
  <r>
    <n v="202430"/>
    <n v="43137"/>
    <s v="PE 121B"/>
    <x v="1"/>
    <s v="Intermediate Basketball"/>
    <n v="1.5"/>
    <d v="2023-08-28T00:00:00"/>
    <d v="2023-12-16T00:00:00"/>
    <x v="0"/>
    <x v="1"/>
    <s v="TR"/>
    <m/>
    <s v="T"/>
    <m/>
    <s v="R"/>
    <m/>
    <m/>
    <m/>
    <d v="1899-12-30T01:20:00"/>
    <d v="1899-12-30T02:42:05"/>
    <s v="9:35"/>
    <x v="12"/>
    <s v="10:55"/>
    <n v="1055"/>
    <x v="1"/>
    <s v="Devin Engebretsen"/>
    <s v="K00100493"/>
    <s v="NP"/>
    <x v="0"/>
    <x v="170"/>
    <x v="55"/>
    <s v="PE"/>
    <s v="PE101"/>
    <x v="9"/>
    <n v="15"/>
    <n v="16"/>
    <d v="1900-01-29T02:24:16"/>
    <s v="C"/>
    <s v="Day"/>
    <s v="Closed"/>
  </r>
  <r>
    <n v="202430"/>
    <n v="43144"/>
    <s v="PE 181B"/>
    <x v="7"/>
    <s v="Intercolleg Basketball - Women"/>
    <n v="2"/>
    <d v="2023-10-02T00:00:00"/>
    <d v="2023-12-16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1"/>
    <s v="Sandrine Rocher-Krul"/>
    <s v="K00100840"/>
    <s v="FS"/>
    <x v="0"/>
    <x v="170"/>
    <x v="55"/>
    <s v="PE"/>
    <s v="PE101"/>
    <x v="9"/>
    <n v="20"/>
    <n v="13"/>
    <d v="1899-12-30T00:00:00"/>
    <s v="C"/>
    <s v="Session Status Unknown"/>
    <s v="Open"/>
  </r>
  <r>
    <n v="202430"/>
    <n v="43145"/>
    <s v="PE 182B"/>
    <x v="7"/>
    <s v="Intercollegiate Basketball-Men"/>
    <n v="2"/>
    <d v="2023-10-02T00:00:00"/>
    <d v="2023-12-16T00:00:00"/>
    <x v="17"/>
    <x v="0"/>
    <s v=""/>
    <m/>
    <m/>
    <m/>
    <m/>
    <m/>
    <m/>
    <m/>
    <d v="1899-12-30T00:00:00"/>
    <d v="1899-12-30T00:00:00"/>
    <d v="1899-12-30T00:00:00"/>
    <x v="0"/>
    <d v="1899-12-30T00:00:00"/>
    <m/>
    <x v="1"/>
    <s v="Devin Engebretsen"/>
    <s v="K00100493"/>
    <s v="AD"/>
    <x v="0"/>
    <x v="170"/>
    <x v="55"/>
    <s v="PE"/>
    <s v="PE101"/>
    <x v="9"/>
    <n v="20"/>
    <n v="15"/>
    <d v="1899-12-30T00:00:00"/>
    <s v="C"/>
    <s v="Session Status Unknown"/>
    <s v="Open"/>
  </r>
  <r>
    <n v="202430"/>
    <n v="43148"/>
    <s v="PE 185A"/>
    <x v="7"/>
    <s v="Intercollegiate Golf"/>
    <n v="3"/>
    <d v="2023-08-28T00:00:00"/>
    <d v="2023-12-01T00:00:00"/>
    <x v="24"/>
    <x v="0"/>
    <s v=""/>
    <m/>
    <m/>
    <m/>
    <m/>
    <m/>
    <m/>
    <m/>
    <d v="1899-12-30T00:00:00"/>
    <d v="1899-12-30T00:00:00"/>
    <d v="1899-12-30T00:00:00"/>
    <x v="0"/>
    <d v="1899-12-30T00:00:00"/>
    <m/>
    <x v="1"/>
    <s v="Devin Engebretsen"/>
    <s v="K00100493"/>
    <s v="NP"/>
    <x v="0"/>
    <x v="170"/>
    <x v="55"/>
    <s v="PE"/>
    <s v="PE101"/>
    <x v="9"/>
    <n v="15"/>
    <n v="6"/>
    <d v="1899-12-30T00:00:00"/>
    <s v="C"/>
    <s v="Session Status Unknown"/>
    <s v="Open"/>
  </r>
  <r>
    <n v="202430"/>
    <n v="43149"/>
    <s v="PE 190A"/>
    <x v="7"/>
    <s v="Intercolleg Volleyball - Women"/>
    <n v="3"/>
    <d v="2023-08-28T00:00:00"/>
    <d v="2023-12-01T00:00:00"/>
    <x v="24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erine Niksto"/>
    <s v="K00242897"/>
    <s v="AD"/>
    <x v="0"/>
    <x v="170"/>
    <x v="55"/>
    <s v="PE"/>
    <s v="PE101"/>
    <x v="9"/>
    <n v="20"/>
    <n v="19"/>
    <d v="1899-12-30T00:00:00"/>
    <s v="C"/>
    <s v="Session Status Unknown"/>
    <s v="Open"/>
  </r>
  <r>
    <n v="202430"/>
    <n v="33525"/>
    <s v="PE 103A"/>
    <x v="1"/>
    <s v="Beginning Golf"/>
    <n v="1.5"/>
    <d v="2023-08-28T00:00:00"/>
    <d v="2023-12-16T00:00:00"/>
    <x v="0"/>
    <x v="0"/>
    <s v="F"/>
    <m/>
    <m/>
    <m/>
    <m/>
    <s v="F"/>
    <m/>
    <m/>
    <d v="1899-12-30T03:05:00"/>
    <d v="1899-12-30T03:07:24"/>
    <s v="9:00"/>
    <x v="25"/>
    <s v="12:05"/>
    <n v="1205"/>
    <x v="0"/>
    <s v="Craig Moropoulos"/>
    <s v="K00100871"/>
    <s v="FS"/>
    <x v="0"/>
    <x v="171"/>
    <x v="55"/>
    <s v="PE"/>
    <s v="PE101B"/>
    <x v="9"/>
    <n v="15"/>
    <n v="14"/>
    <d v="1900-01-29T10:52:12"/>
    <s v="C"/>
    <s v="Day"/>
    <s v="Open"/>
  </r>
  <r>
    <n v="202430"/>
    <n v="42796"/>
    <s v="PE 103B"/>
    <x v="1"/>
    <s v="Intermediate Golf"/>
    <n v="1.5"/>
    <d v="2023-08-28T00:00:00"/>
    <d v="2023-12-16T00:00:00"/>
    <x v="0"/>
    <x v="1"/>
    <s v="F"/>
    <m/>
    <m/>
    <m/>
    <m/>
    <s v="F"/>
    <m/>
    <m/>
    <d v="1899-12-30T03:05:00"/>
    <d v="1899-12-30T03:07:24"/>
    <s v="9:00"/>
    <x v="25"/>
    <s v="12:05"/>
    <n v="1205"/>
    <x v="1"/>
    <s v="Craig Moropoulos"/>
    <s v="K00100871"/>
    <s v="NP"/>
    <x v="0"/>
    <x v="171"/>
    <x v="55"/>
    <s v="PE"/>
    <s v="PE101B"/>
    <x v="9"/>
    <n v="10"/>
    <n v="8"/>
    <d v="1900-01-16T09:38:24"/>
    <s v="C"/>
    <s v="Day"/>
    <s v="Open"/>
  </r>
  <r>
    <n v="202430"/>
    <n v="31467"/>
    <s v="PE 290"/>
    <x v="1"/>
    <s v="Work Exp: Physical Education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Susan Houlihan-Davis"/>
    <s v="K00100582"/>
    <s v="NP"/>
    <x v="4"/>
    <x v="172"/>
    <x v="55"/>
    <s v="PE"/>
    <s v="PE110"/>
    <x v="10"/>
    <n v="20"/>
    <n v="2"/>
    <d v="1899-12-30T00:00:00"/>
    <s v="C"/>
    <s v="Session Status Unknown"/>
    <s v="Open"/>
  </r>
  <r>
    <n v="202430"/>
    <n v="31468"/>
    <s v="PE 290"/>
    <x v="1"/>
    <s v="Work Exp: Physical Education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Susan Houlihan-Davis"/>
    <s v="K00100582"/>
    <s v="NP"/>
    <x v="4"/>
    <x v="172"/>
    <x v="55"/>
    <s v="PE"/>
    <s v="PE110"/>
    <x v="10"/>
    <n v="20"/>
    <n v="4"/>
    <d v="1899-12-30T00:00:00"/>
    <s v="C"/>
    <s v="Session Status Unknown"/>
    <s v="Open"/>
  </r>
  <r>
    <n v="202430"/>
    <n v="31470"/>
    <s v="PE 290"/>
    <x v="1"/>
    <s v="Work Exp: Physical Education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2"/>
    <s v="Susan Houlihan-Davis"/>
    <s v="K00100582"/>
    <s v="NP"/>
    <x v="0"/>
    <x v="172"/>
    <x v="55"/>
    <s v="PE"/>
    <s v="PE110"/>
    <x v="10"/>
    <n v="5"/>
    <n v="1"/>
    <d v="1899-12-30T00:00:00"/>
    <s v="C"/>
    <s v="Session Status Unknown"/>
    <s v="Open"/>
  </r>
  <r>
    <n v="202430"/>
    <n v="33544"/>
    <s v="PE 152A"/>
    <x v="2"/>
    <s v="Beginning Modern Dance Techniq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Tracy Kofford"/>
    <s v="K00433684"/>
    <s v="FS"/>
    <x v="0"/>
    <x v="173"/>
    <x v="55"/>
    <s v="PE"/>
    <s v="PE113"/>
    <x v="9"/>
    <n v="30"/>
    <n v="29"/>
    <d v="1900-02-22T13:21:29"/>
    <s v="C"/>
    <s v="Day"/>
    <s v="Open"/>
  </r>
  <r>
    <n v="202430"/>
    <n v="37529"/>
    <s v="PE 176A"/>
    <x v="1"/>
    <s v="Beginning Fitness Yoga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15:55"/>
    <x v="39"/>
    <s v="17:15"/>
    <n v="1715"/>
    <x v="0"/>
    <s v="Bonnie Lewis"/>
    <s v="K00100456"/>
    <s v="NP"/>
    <x v="0"/>
    <x v="173"/>
    <x v="55"/>
    <s v="PE"/>
    <s v="PE113"/>
    <x v="9"/>
    <n v="15"/>
    <n v="11"/>
    <d v="1900-01-19T16:39:11"/>
    <s v="C"/>
    <s v="Concurrent"/>
    <s v="Open"/>
  </r>
  <r>
    <n v="202430"/>
    <n v="37530"/>
    <s v="PE 176B"/>
    <x v="0"/>
    <s v="Intermediate Fitness Yoga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Bonnie Lewis"/>
    <s v="K00100456"/>
    <s v="AD"/>
    <x v="0"/>
    <x v="173"/>
    <x v="55"/>
    <s v="PE"/>
    <s v="PE113"/>
    <x v="9"/>
    <n v="20"/>
    <n v="6"/>
    <d v="1899-12-30T00:00:00"/>
    <s v="C"/>
    <s v="Concurrent"/>
    <s v="Open"/>
  </r>
  <r>
    <n v="202430"/>
    <n v="37530"/>
    <s v="PE 176B"/>
    <x v="0"/>
    <s v="Intermediate Fitness Yoga"/>
    <n v="1.5"/>
    <d v="2023-08-28T00:00:00"/>
    <d v="2023-12-16T00:00:00"/>
    <x v="0"/>
    <x v="1"/>
    <s v="MW"/>
    <s v="M"/>
    <m/>
    <s v="W"/>
    <m/>
    <m/>
    <m/>
    <m/>
    <d v="1899-12-30T01:20:00"/>
    <d v="1899-12-30T02:42:05"/>
    <s v="15:55"/>
    <x v="39"/>
    <s v="17:15"/>
    <n v="1715"/>
    <x v="0"/>
    <s v="Bonnie Lewis"/>
    <s v="K00100456"/>
    <s v="AD"/>
    <x v="0"/>
    <x v="173"/>
    <x v="55"/>
    <s v="PE"/>
    <s v="PE113"/>
    <x v="9"/>
    <n v="20"/>
    <n v="6"/>
    <d v="1900-01-10T06:54:06"/>
    <s v="C"/>
    <s v="Concurrent"/>
    <s v="Open"/>
  </r>
  <r>
    <n v="202430"/>
    <n v="37531"/>
    <s v="PE 176A"/>
    <x v="1"/>
    <s v="Beginning Fitness Yoga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Bonnie Lewis"/>
    <s v="K00100456"/>
    <s v="AD"/>
    <x v="0"/>
    <x v="173"/>
    <x v="55"/>
    <s v="PE"/>
    <s v="PE113"/>
    <x v="9"/>
    <n v="20"/>
    <n v="18"/>
    <d v="1899-12-30T00:00:00"/>
    <s v="C"/>
    <s v="Day"/>
    <s v="Open"/>
  </r>
  <r>
    <n v="202430"/>
    <n v="37531"/>
    <s v="PE 176A"/>
    <x v="1"/>
    <s v="Beginning Fitness Yoga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Bonnie Lewis"/>
    <s v="K00100456"/>
    <s v="AD"/>
    <x v="0"/>
    <x v="173"/>
    <x v="55"/>
    <s v="PE"/>
    <s v="PE113"/>
    <x v="9"/>
    <n v="20"/>
    <n v="18"/>
    <d v="1900-02-01T20:42:18"/>
    <s v="C"/>
    <s v="Day"/>
    <s v="Open"/>
  </r>
  <r>
    <n v="202430"/>
    <n v="41051"/>
    <s v="PE 146"/>
    <x v="0"/>
    <s v="Stretching and Relaxation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Tracy Kofford"/>
    <s v="K00433684"/>
    <s v="FS"/>
    <x v="0"/>
    <x v="173"/>
    <x v="55"/>
    <s v="PE"/>
    <s v="PE113"/>
    <x v="9"/>
    <n v="35"/>
    <n v="30"/>
    <d v="1900-02-24T10:30:30"/>
    <s v="C"/>
    <s v="Day"/>
    <s v="Open"/>
  </r>
  <r>
    <n v="202430"/>
    <n v="43124"/>
    <s v="PE 154B"/>
    <x v="2"/>
    <s v="Dance Ensemble Advance"/>
    <n v="3"/>
    <d v="2023-09-05T00:00:00"/>
    <d v="2023-12-08T00:00:00"/>
    <x v="5"/>
    <x v="0"/>
    <s v=""/>
    <m/>
    <m/>
    <m/>
    <m/>
    <m/>
    <m/>
    <m/>
    <d v="1899-12-30T00:00:00"/>
    <d v="1899-12-30T00:00:00"/>
    <d v="1899-12-30T00:00:00"/>
    <x v="0"/>
    <d v="1899-12-30T00:00:00"/>
    <m/>
    <x v="1"/>
    <s v="Tracy Kofford"/>
    <s v="K00433684"/>
    <s v="FS"/>
    <x v="0"/>
    <x v="173"/>
    <x v="55"/>
    <s v="PE"/>
    <s v="PE113"/>
    <x v="9"/>
    <n v="20"/>
    <n v="2"/>
    <d v="1899-12-30T00:00:00"/>
    <s v="C"/>
    <s v="Session Status Unknown"/>
    <s v="Open"/>
  </r>
  <r>
    <n v="202430"/>
    <n v="43125"/>
    <s v="PE 176B"/>
    <x v="0"/>
    <s v="Intermediate Fitness Yoga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onnie Lewis"/>
    <s v="K00100456"/>
    <s v="NP"/>
    <x v="0"/>
    <x v="173"/>
    <x v="55"/>
    <s v="PE"/>
    <s v="PE113"/>
    <x v="9"/>
    <n v="15"/>
    <n v="14"/>
    <d v="1899-12-30T00:00:00"/>
    <s v="C"/>
    <s v="Session Status Unknown"/>
    <s v="Open"/>
  </r>
  <r>
    <n v="202430"/>
    <n v="43125"/>
    <s v="PE 176B"/>
    <x v="0"/>
    <s v="Intermediate Fitness Yoga"/>
    <n v="1.5"/>
    <d v="2023-08-28T00:00:00"/>
    <d v="2023-12-16T00:00:00"/>
    <x v="0"/>
    <x v="1"/>
    <s v="MW"/>
    <s v="M"/>
    <m/>
    <s v="W"/>
    <m/>
    <m/>
    <m/>
    <m/>
    <d v="1899-12-30T01:20:00"/>
    <d v="1899-12-30T02:42:05"/>
    <s v="12:45"/>
    <x v="11"/>
    <s v="14:05"/>
    <n v="1405"/>
    <x v="1"/>
    <s v="Bonnie Lewis"/>
    <s v="K00100456"/>
    <s v="NP"/>
    <x v="0"/>
    <x v="173"/>
    <x v="55"/>
    <s v="PE"/>
    <s v="PE113"/>
    <x v="9"/>
    <n v="15"/>
    <n v="14"/>
    <d v="1900-01-25T08:06:14"/>
    <s v="C"/>
    <s v="Session Status Unknown"/>
    <s v="Open"/>
  </r>
  <r>
    <n v="202430"/>
    <n v="43143"/>
    <s v="PE 153"/>
    <x v="2"/>
    <s v="Dance Concert"/>
    <n v="2.5"/>
    <d v="2023-09-05T00:00:00"/>
    <d v="2023-12-08T00:00:00"/>
    <x v="5"/>
    <x v="0"/>
    <s v=""/>
    <m/>
    <m/>
    <m/>
    <m/>
    <m/>
    <m/>
    <m/>
    <d v="1899-12-30T00:00:00"/>
    <d v="1899-12-30T00:00:00"/>
    <d v="1899-12-30T00:00:00"/>
    <x v="0"/>
    <d v="1899-12-30T00:00:00"/>
    <m/>
    <x v="1"/>
    <s v="Tracy Kofford"/>
    <s v="K00433684"/>
    <s v="FS"/>
    <x v="0"/>
    <x v="173"/>
    <x v="55"/>
    <s v="PE"/>
    <s v="PE113"/>
    <x v="9"/>
    <n v="0"/>
    <n v="10"/>
    <d v="1899-12-30T00:00:00"/>
    <s v="C"/>
    <s v="Session Status Unknown"/>
    <s v="Closed"/>
  </r>
  <r>
    <n v="202430"/>
    <n v="43143"/>
    <s v="PE 153"/>
    <x v="2"/>
    <s v="Dance Concert"/>
    <n v="2.5"/>
    <d v="2023-09-05T00:00:00"/>
    <d v="2023-12-08T00:00:00"/>
    <x v="5"/>
    <x v="0"/>
    <s v=""/>
    <m/>
    <m/>
    <m/>
    <m/>
    <m/>
    <m/>
    <m/>
    <d v="1899-12-30T00:00:00"/>
    <d v="1899-12-30T00:00:00"/>
    <d v="1899-12-30T00:00:00"/>
    <x v="0"/>
    <d v="1899-12-30T00:00:00"/>
    <m/>
    <x v="1"/>
    <s v="Tracy Kofford"/>
    <s v="K00433684"/>
    <s v="FS"/>
    <x v="0"/>
    <x v="173"/>
    <x v="55"/>
    <s v="PE"/>
    <s v="PE113"/>
    <x v="9"/>
    <n v="0"/>
    <n v="10"/>
    <d v="1899-12-30T00:00:00"/>
    <s v="C"/>
    <s v="Session Status Unknown"/>
    <s v="Closed"/>
  </r>
  <r>
    <n v="202430"/>
    <n v="43482"/>
    <s v="HEAL NC011"/>
    <x v="105"/>
    <s v="Health and Wellness: FOA"/>
    <n v="0"/>
    <d v="2023-09-11T00:00:00"/>
    <d v="2023-11-03T00:00:00"/>
    <x v="41"/>
    <x v="0"/>
    <s v="MF"/>
    <s v="M"/>
    <m/>
    <m/>
    <m/>
    <s v="F"/>
    <m/>
    <m/>
    <d v="1899-12-30T01:00:00"/>
    <d v="1899-12-30T01:02:20"/>
    <s v="10:00"/>
    <x v="26"/>
    <s v="11:00"/>
    <n v="1100"/>
    <x v="3"/>
    <s v="Kathy O'Connor"/>
    <s v="K00100786"/>
    <n v="9"/>
    <x v="0"/>
    <x v="173"/>
    <x v="55"/>
    <s v="PE"/>
    <s v="PE113"/>
    <x v="9"/>
    <n v="40"/>
    <n v="18"/>
    <d v="1900-01-05T16:17:49"/>
    <s v="C"/>
    <s v="Day"/>
    <s v="Open"/>
  </r>
  <r>
    <n v="202430"/>
    <n v="43482"/>
    <s v="HEAL NC011"/>
    <x v="105"/>
    <s v="Health and Wellness: FOA"/>
    <n v="0"/>
    <d v="2023-11-06T00:00:00"/>
    <d v="2023-11-20T00:00:00"/>
    <x v="19"/>
    <x v="0"/>
    <s v="MF"/>
    <s v="M"/>
    <m/>
    <m/>
    <m/>
    <s v="F"/>
    <m/>
    <m/>
    <d v="1899-12-30T01:00:00"/>
    <d v="1899-12-30T00:21:49"/>
    <s v="10:00"/>
    <x v="26"/>
    <s v="11:00"/>
    <n v="1100"/>
    <x v="3"/>
    <s v="Kathy O'Connor"/>
    <s v="K00100786"/>
    <n v="11"/>
    <x v="0"/>
    <x v="173"/>
    <x v="55"/>
    <s v="PE"/>
    <s v="PE113"/>
    <x v="9"/>
    <n v="40"/>
    <n v="18"/>
    <d v="1899-12-30T19:38:11"/>
    <s v="C"/>
    <s v="Day"/>
    <s v="Open"/>
  </r>
  <r>
    <n v="202430"/>
    <n v="43970"/>
    <s v="PE 154A"/>
    <x v="2"/>
    <s v="Dance Ensemble"/>
    <n v="3"/>
    <d v="2023-09-05T00:00:00"/>
    <d v="2023-12-08T00:00:00"/>
    <x v="5"/>
    <x v="0"/>
    <s v=""/>
    <m/>
    <m/>
    <m/>
    <m/>
    <m/>
    <m/>
    <m/>
    <d v="1899-12-30T00:00:00"/>
    <d v="1899-12-30T00:00:00"/>
    <d v="1899-12-30T00:00:00"/>
    <x v="0"/>
    <d v="1899-12-30T00:00:00"/>
    <m/>
    <x v="1"/>
    <s v="Tracy Kofford"/>
    <s v="K00433684"/>
    <s v="NP"/>
    <x v="0"/>
    <x v="173"/>
    <x v="55"/>
    <s v="PE"/>
    <s v="PE113"/>
    <x v="9"/>
    <n v="20"/>
    <n v="10"/>
    <d v="1899-12-30T00:00:00"/>
    <s v="C"/>
    <s v="Session Status Unknown"/>
    <s v="Open"/>
  </r>
  <r>
    <n v="202430"/>
    <n v="43971"/>
    <s v="PE 150A"/>
    <x v="2"/>
    <s v="Beginning Ballet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Brooke Melton"/>
    <s v="K00269224"/>
    <s v="AD"/>
    <x v="0"/>
    <x v="173"/>
    <x v="55"/>
    <s v="PE"/>
    <s v="PE113"/>
    <x v="9"/>
    <n v="20"/>
    <n v="17"/>
    <d v="1899-12-30T00:00:00"/>
    <s v="C"/>
    <s v="Day"/>
    <s v="Open"/>
  </r>
  <r>
    <n v="202430"/>
    <n v="43971"/>
    <s v="PE 150A"/>
    <x v="2"/>
    <s v="Beginning Ballet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1"/>
    <s v="Brooke Melton"/>
    <s v="K00269224"/>
    <s v="AD"/>
    <x v="0"/>
    <x v="173"/>
    <x v="55"/>
    <s v="PE"/>
    <s v="PE113"/>
    <x v="9"/>
    <n v="20"/>
    <n v="17"/>
    <d v="1900-01-30T23:33:17"/>
    <s v="C"/>
    <s v="Day"/>
    <s v="Open"/>
  </r>
  <r>
    <n v="202430"/>
    <n v="43973"/>
    <s v="PE 150B"/>
    <x v="2"/>
    <s v="Intermediate Ballet"/>
    <n v="1.5"/>
    <d v="2023-08-28T00:00:00"/>
    <d v="2023-12-16T00:00:00"/>
    <x v="0"/>
    <x v="1"/>
    <s v="MW"/>
    <s v="M"/>
    <m/>
    <s v="W"/>
    <m/>
    <m/>
    <m/>
    <m/>
    <d v="1899-12-30T01:20:00"/>
    <d v="1899-12-30T02:42:05"/>
    <s v="11:10"/>
    <x v="10"/>
    <s v="12:30"/>
    <n v="1230"/>
    <x v="1"/>
    <s v="Brooke Melton"/>
    <s v="K00269224"/>
    <s v="NP"/>
    <x v="0"/>
    <x v="173"/>
    <x v="55"/>
    <s v="PE"/>
    <s v="PE113"/>
    <x v="9"/>
    <n v="10"/>
    <n v="4"/>
    <d v="1900-01-06T12:36:04"/>
    <s v="C"/>
    <s v="Day"/>
    <s v="Open"/>
  </r>
  <r>
    <n v="202430"/>
    <n v="31422"/>
    <s v="PE 139"/>
    <x v="0"/>
    <s v="Pilates Mat Fitness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Bonnie Lewis"/>
    <s v="K00100456"/>
    <s v="AD"/>
    <x v="0"/>
    <x v="174"/>
    <x v="55"/>
    <s v="PE"/>
    <s v="PE114"/>
    <x v="9"/>
    <n v="35"/>
    <n v="34"/>
    <d v="1899-12-30T00:00:00"/>
    <s v="C"/>
    <s v="Day"/>
    <s v="Open"/>
  </r>
  <r>
    <n v="202430"/>
    <n v="31422"/>
    <s v="PE 139"/>
    <x v="0"/>
    <s v="Pilates Mat Fitness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Bonnie Lewis"/>
    <s v="K00100456"/>
    <s v="AD"/>
    <x v="0"/>
    <x v="174"/>
    <x v="55"/>
    <s v="PE"/>
    <s v="PE114"/>
    <x v="9"/>
    <n v="35"/>
    <n v="34"/>
    <d v="1900-03-03T23:06:34"/>
    <s v="C"/>
    <s v="Day"/>
    <s v="Open"/>
  </r>
  <r>
    <n v="202430"/>
    <n v="34582"/>
    <s v="PE 138A"/>
    <x v="1"/>
    <s v="Beg. Cardio Boxing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8:00"/>
    <x v="3"/>
    <s v="9:20"/>
    <n v="920"/>
    <x v="0"/>
    <s v="Kristina Bautista"/>
    <s v="K00102739"/>
    <s v="AD"/>
    <x v="0"/>
    <x v="174"/>
    <x v="55"/>
    <s v="PE"/>
    <s v="PE114"/>
    <x v="9"/>
    <n v="35"/>
    <n v="29"/>
    <d v="1900-02-22T13:21:29"/>
    <s v="C"/>
    <s v="Day"/>
    <s v="Open"/>
  </r>
  <r>
    <n v="202430"/>
    <n v="37528"/>
    <s v="PE 176B"/>
    <x v="0"/>
    <s v="Intermediate Fitness Yoga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Rosabeth Dorfhuber"/>
    <s v="K00100269"/>
    <s v="NP"/>
    <x v="0"/>
    <x v="174"/>
    <x v="55"/>
    <s v="PE"/>
    <s v="PE114"/>
    <x v="9"/>
    <n v="15"/>
    <n v="13"/>
    <d v="1899-12-30T00:00:00"/>
    <s v="C"/>
    <s v="Day"/>
    <s v="Open"/>
  </r>
  <r>
    <n v="202430"/>
    <n v="37528"/>
    <s v="PE 176B"/>
    <x v="0"/>
    <s v="Intermediate Fitness Yoga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Rosabeth Dorfhuber"/>
    <s v="K00100269"/>
    <s v="NP"/>
    <x v="0"/>
    <x v="174"/>
    <x v="55"/>
    <s v="PE"/>
    <s v="PE114"/>
    <x v="9"/>
    <n v="15"/>
    <n v="13"/>
    <d v="1900-01-23T10:57:13"/>
    <s v="C"/>
    <s v="Day"/>
    <s v="Open"/>
  </r>
  <r>
    <n v="202430"/>
    <n v="42326"/>
    <s v="PE 176A"/>
    <x v="1"/>
    <s v="Beginning Fitness Yoga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Rosabeth Dorfhuber"/>
    <s v="K00100269"/>
    <s v="AD"/>
    <x v="0"/>
    <x v="174"/>
    <x v="55"/>
    <s v="PE"/>
    <s v="PE114"/>
    <x v="9"/>
    <n v="20"/>
    <n v="16"/>
    <d v="1899-12-30T00:00:00"/>
    <s v="C"/>
    <s v="Day"/>
    <s v="Open"/>
  </r>
  <r>
    <n v="202430"/>
    <n v="42326"/>
    <s v="PE 176A"/>
    <x v="1"/>
    <s v="Beginning Fitness Yoga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Rosabeth Dorfhuber"/>
    <s v="K00100269"/>
    <s v="AD"/>
    <x v="0"/>
    <x v="174"/>
    <x v="55"/>
    <s v="PE"/>
    <s v="PE114"/>
    <x v="9"/>
    <n v="20"/>
    <n v="16"/>
    <d v="1900-01-29T02:24:16"/>
    <s v="C"/>
    <s v="Day"/>
    <s v="Open"/>
  </r>
  <r>
    <n v="202430"/>
    <n v="43138"/>
    <s v="PE 138B"/>
    <x v="1"/>
    <s v="Int. Cardio Boxing"/>
    <n v="1.5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1"/>
    <s v="Sandrine Rocher-Krul"/>
    <s v="K00100840"/>
    <s v="FS"/>
    <x v="0"/>
    <x v="174"/>
    <x v="55"/>
    <s v="PE"/>
    <s v="PE114"/>
    <x v="9"/>
    <n v="15"/>
    <n v="11"/>
    <d v="1900-01-19T16:39:11"/>
    <s v="C"/>
    <s v="Day"/>
    <s v="Open"/>
  </r>
  <r>
    <n v="202430"/>
    <n v="43139"/>
    <s v="PE 138C"/>
    <x v="1"/>
    <s v="Adv. Cardio Boxing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Sandrine Rocher-Krul"/>
    <s v="K00100840"/>
    <s v="NP"/>
    <x v="0"/>
    <x v="174"/>
    <x v="55"/>
    <s v="PE"/>
    <s v="PE114"/>
    <x v="9"/>
    <n v="10"/>
    <n v="11"/>
    <d v="1899-12-30T00:00:00"/>
    <s v="C"/>
    <s v="Day"/>
    <s v="Closed"/>
  </r>
  <r>
    <n v="202430"/>
    <n v="43139"/>
    <s v="PE 138C"/>
    <x v="1"/>
    <s v="Adv. Cardio Boxing"/>
    <n v="1.5"/>
    <d v="2023-08-28T00:00:00"/>
    <d v="2023-12-16T00:00:00"/>
    <x v="0"/>
    <x v="1"/>
    <s v="TR"/>
    <m/>
    <s v="T"/>
    <m/>
    <s v="R"/>
    <m/>
    <m/>
    <m/>
    <d v="1899-12-30T01:20:00"/>
    <d v="1899-12-30T02:42:05"/>
    <s v="11:10"/>
    <x v="10"/>
    <s v="12:30"/>
    <n v="1230"/>
    <x v="1"/>
    <s v="Sandrine Rocher-Krul"/>
    <s v="K00100840"/>
    <s v="NP"/>
    <x v="0"/>
    <x v="174"/>
    <x v="55"/>
    <s v="PE"/>
    <s v="PE114"/>
    <x v="9"/>
    <n v="10"/>
    <n v="11"/>
    <d v="1900-01-19T16:39:11"/>
    <s v="C"/>
    <s v="Day"/>
    <s v="Closed"/>
  </r>
  <r>
    <n v="202430"/>
    <n v="43967"/>
    <s v="PE 164"/>
    <x v="1"/>
    <s v="Self-Defense for Women"/>
    <n v="1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1"/>
    <s v="Kathy O'Connor"/>
    <s v="K00100786"/>
    <s v="FS"/>
    <x v="0"/>
    <x v="174"/>
    <x v="55"/>
    <s v="PE"/>
    <s v="PE114"/>
    <x v="9"/>
    <n v="35"/>
    <n v="21"/>
    <d v="1899-12-30T00:00:00"/>
    <s v="C"/>
    <s v="Day"/>
    <s v="Open"/>
  </r>
  <r>
    <n v="202430"/>
    <n v="43967"/>
    <s v="PE 164"/>
    <x v="1"/>
    <s v="Self-Defense for Women"/>
    <n v="1"/>
    <d v="2023-08-28T00:00:00"/>
    <d v="2023-12-16T00:00:00"/>
    <x v="0"/>
    <x v="0"/>
    <s v="M"/>
    <s v="M"/>
    <m/>
    <m/>
    <m/>
    <m/>
    <m/>
    <m/>
    <d v="1899-12-30T02:05:00"/>
    <d v="1899-12-30T02:06:37"/>
    <s v="17:30"/>
    <x v="14"/>
    <s v="19:35"/>
    <n v="1935"/>
    <x v="1"/>
    <s v="Kathy O'Connor"/>
    <s v="K00100786"/>
    <s v="FS"/>
    <x v="0"/>
    <x v="174"/>
    <x v="55"/>
    <s v="PE"/>
    <s v="PE114"/>
    <x v="9"/>
    <n v="35"/>
    <n v="21"/>
    <d v="1900-01-29T20:44:48"/>
    <s v="C"/>
    <s v="Day"/>
    <s v="Open"/>
  </r>
  <r>
    <n v="202430"/>
    <n v="31408"/>
    <s v="PE 128"/>
    <x v="1"/>
    <s v="Advanced Football Techniques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Craig Moropoulos"/>
    <s v="K00100871"/>
    <s v="FS"/>
    <x v="0"/>
    <x v="175"/>
    <x v="55"/>
    <s v="PE"/>
    <s v="PE215"/>
    <x v="1"/>
    <n v="40"/>
    <n v="19"/>
    <d v="1899-12-30T00:00:00"/>
    <s v="C"/>
    <s v="Session Status Unknown"/>
    <s v="Open"/>
  </r>
  <r>
    <n v="202430"/>
    <n v="31408"/>
    <s v="PE 128"/>
    <x v="1"/>
    <s v="Advanced Football Techniques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Craig Moropoulos"/>
    <s v="K00100871"/>
    <s v="FS"/>
    <x v="0"/>
    <x v="175"/>
    <x v="55"/>
    <s v="PE"/>
    <s v="PE215"/>
    <x v="1"/>
    <n v="40"/>
    <n v="19"/>
    <d v="1899-12-30T00:00:00"/>
    <s v="C"/>
    <s v="Session Status Unknown"/>
    <s v="Open"/>
  </r>
  <r>
    <n v="202430"/>
    <n v="31463"/>
    <s v="PE 200"/>
    <x v="1"/>
    <s v="Introduction to Kinesiolog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Sandrine Rocher-Krul"/>
    <s v="K00100840"/>
    <s v="FS"/>
    <x v="0"/>
    <x v="175"/>
    <x v="55"/>
    <s v="PE"/>
    <s v="PE215"/>
    <x v="1"/>
    <n v="35"/>
    <n v="36"/>
    <d v="1900-03-07T17:24:36"/>
    <s v="C"/>
    <s v="Evening"/>
    <s v="Closed"/>
  </r>
  <r>
    <n v="202430"/>
    <n v="31407"/>
    <s v="PE 128"/>
    <x v="1"/>
    <s v="Advanced Football Techniques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Robert Adan"/>
    <s v="K00540576"/>
    <s v="AD"/>
    <x v="0"/>
    <x v="176"/>
    <x v="55"/>
    <s v="PE"/>
    <s v="PE216"/>
    <x v="1"/>
    <n v="40"/>
    <n v="36"/>
    <d v="1899-12-30T00:00:00"/>
    <s v="C"/>
    <s v="Session Status Unknown"/>
    <s v="Open"/>
  </r>
  <r>
    <n v="202430"/>
    <n v="31407"/>
    <s v="PE 128"/>
    <x v="1"/>
    <s v="Advanced Football Techniques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Robert Adan"/>
    <s v="K00540576"/>
    <s v="NP"/>
    <x v="0"/>
    <x v="176"/>
    <x v="55"/>
    <s v="PE"/>
    <s v="PE216"/>
    <x v="1"/>
    <n v="40"/>
    <n v="36"/>
    <d v="1899-12-30T00:00:00"/>
    <s v="C"/>
    <s v="Session Status Unknown"/>
    <s v="Open"/>
  </r>
  <r>
    <n v="202430"/>
    <n v="42942"/>
    <s v="PD 140"/>
    <x v="139"/>
    <s v="College Success: Athletes"/>
    <n v="1"/>
    <d v="2023-09-06T00:00:00"/>
    <d v="2023-10-18T00:00:00"/>
    <x v="35"/>
    <x v="0"/>
    <s v="MW"/>
    <s v="M"/>
    <m/>
    <s v="W"/>
    <m/>
    <m/>
    <m/>
    <m/>
    <d v="1899-12-30T01:10:00"/>
    <d v="1899-12-30T00:59:24"/>
    <s v="12:45"/>
    <x v="11"/>
    <s v="13:55"/>
    <n v="1355"/>
    <x v="0"/>
    <s v="Kathy O'Connor"/>
    <s v="K00100786"/>
    <s v="DO"/>
    <x v="0"/>
    <x v="176"/>
    <x v="55"/>
    <s v="PE"/>
    <s v="PE216"/>
    <x v="1"/>
    <n v="25"/>
    <n v="10"/>
    <d v="1900-01-01T21:17:35"/>
    <s v="C"/>
    <s v="Day"/>
    <s v="Open"/>
  </r>
  <r>
    <n v="202430"/>
    <n v="42943"/>
    <s v="PD 140"/>
    <x v="139"/>
    <s v="College Success: Athletes"/>
    <n v="1"/>
    <d v="2023-09-05T00:00:00"/>
    <d v="2023-10-12T00:00:00"/>
    <x v="61"/>
    <x v="0"/>
    <s v="TR"/>
    <m/>
    <s v="T"/>
    <m/>
    <s v="R"/>
    <m/>
    <m/>
    <m/>
    <d v="1899-12-30T01:15:00"/>
    <d v="1899-12-30T00:57:09"/>
    <s v="8:00"/>
    <x v="3"/>
    <s v="9:15"/>
    <n v="915"/>
    <x v="0"/>
    <s v="Joann Graham"/>
    <s v="K00100756"/>
    <s v="DO"/>
    <x v="0"/>
    <x v="176"/>
    <x v="55"/>
    <s v="PE"/>
    <s v="PE216"/>
    <x v="1"/>
    <n v="25"/>
    <n v="23"/>
    <d v="1900-01-04T17:41:13"/>
    <s v="C"/>
    <s v="Day"/>
    <s v="Open"/>
  </r>
  <r>
    <n v="202430"/>
    <n v="42944"/>
    <s v="PD 140"/>
    <x v="139"/>
    <s v="College Success: Athletes"/>
    <n v="1"/>
    <d v="2023-09-05T00:00:00"/>
    <d v="2023-10-12T00:00:00"/>
    <x v="61"/>
    <x v="0"/>
    <s v="TR"/>
    <m/>
    <s v="T"/>
    <m/>
    <s v="R"/>
    <m/>
    <m/>
    <m/>
    <d v="1899-12-30T01:15:00"/>
    <d v="1899-12-30T00:57:09"/>
    <s v="9:35"/>
    <x v="12"/>
    <s v="10:50"/>
    <n v="1050"/>
    <x v="0"/>
    <s v="Kathy O'Connor"/>
    <s v="K00100786"/>
    <s v="DO"/>
    <x v="0"/>
    <x v="176"/>
    <x v="55"/>
    <s v="PE"/>
    <s v="PE216"/>
    <x v="1"/>
    <n v="25"/>
    <n v="17"/>
    <d v="1900-01-03T05:46:07"/>
    <s v="C"/>
    <s v="Day"/>
    <s v="Open"/>
  </r>
  <r>
    <n v="202430"/>
    <n v="44515"/>
    <s v="PHIL 101"/>
    <x v="80"/>
    <s v="Introduction to Ethics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Chris Kramer"/>
    <s v="K00772134"/>
    <s v="FS"/>
    <x v="0"/>
    <x v="176"/>
    <x v="55"/>
    <s v="PE"/>
    <s v="PE216"/>
    <x v="1"/>
    <n v="0"/>
    <n v="19"/>
    <d v="1900-02-03T17:51:19"/>
    <s v="C"/>
    <s v="Day"/>
    <s v="Closed"/>
  </r>
  <r>
    <n v="202430"/>
    <n v="36840"/>
    <s v="HE 104"/>
    <x v="140"/>
    <s v="Intro to Athletic Injuries"/>
    <n v="3"/>
    <d v="2023-08-28T00:00:00"/>
    <d v="2023-12-16T00:00:00"/>
    <x v="0"/>
    <x v="0"/>
    <s v="F"/>
    <m/>
    <m/>
    <m/>
    <m/>
    <s v="F"/>
    <m/>
    <m/>
    <d v="1899-12-30T03:05:00"/>
    <d v="1899-12-30T03:07:24"/>
    <s v="8:00"/>
    <x v="3"/>
    <s v="11:05"/>
    <n v="1105"/>
    <x v="0"/>
    <s v="Susan Houlihan-Davis"/>
    <s v="K00100582"/>
    <s v="AD"/>
    <x v="0"/>
    <x v="177"/>
    <x v="55"/>
    <s v="PE"/>
    <s v="PE217"/>
    <x v="1"/>
    <n v="35"/>
    <n v="19"/>
    <d v="1900-02-09T07:53:43"/>
    <s v="C"/>
    <s v="Day"/>
    <s v="Open"/>
  </r>
  <r>
    <n v="202430"/>
    <n v="31406"/>
    <s v="PE 128"/>
    <x v="1"/>
    <s v="Advanced Football Techniques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Donald Willis"/>
    <s v="K00534772"/>
    <s v="AD"/>
    <x v="0"/>
    <x v="178"/>
    <x v="55"/>
    <s v="PE"/>
    <s v="PE218"/>
    <x v="1"/>
    <n v="40"/>
    <n v="39"/>
    <d v="1899-12-30T00:00:00"/>
    <s v="C"/>
    <s v="Session Status Unknown"/>
    <s v="Open"/>
  </r>
  <r>
    <n v="202430"/>
    <n v="31406"/>
    <s v="PE 128"/>
    <x v="1"/>
    <s v="Advanced Football Techniques"/>
    <n v="1.5"/>
    <d v="2023-08-28T00:00:00"/>
    <d v="2023-12-08T00:00:00"/>
    <x v="1"/>
    <x v="0"/>
    <s v=""/>
    <m/>
    <m/>
    <m/>
    <m/>
    <m/>
    <m/>
    <m/>
    <d v="1899-12-30T00:00:00"/>
    <d v="1899-12-30T00:00:00"/>
    <d v="1899-12-30T00:00:00"/>
    <x v="0"/>
    <d v="1899-12-30T00:00:00"/>
    <m/>
    <x v="0"/>
    <s v="Donald Willis"/>
    <s v="K00534772"/>
    <s v="AD"/>
    <x v="0"/>
    <x v="178"/>
    <x v="55"/>
    <s v="PE"/>
    <s v="PE218"/>
    <x v="1"/>
    <n v="40"/>
    <n v="39"/>
    <d v="1899-12-30T00:00:00"/>
    <s v="C"/>
    <s v="Session Status Unknown"/>
    <s v="Open"/>
  </r>
  <r>
    <n v="202430"/>
    <n v="41915"/>
    <s v="ECEP NC010"/>
    <x v="83"/>
    <s v="Parent-Child Workshop"/>
    <n v="0"/>
    <d v="2023-08-28T00:00:00"/>
    <d v="2024-01-26T00:00:00"/>
    <x v="27"/>
    <x v="0"/>
    <s v="M"/>
    <s v="M"/>
    <m/>
    <m/>
    <m/>
    <m/>
    <m/>
    <m/>
    <d v="1899-12-30T05:00:00"/>
    <d v="1899-12-30T06:50:23"/>
    <s v="8:00"/>
    <x v="3"/>
    <s v="13:00"/>
    <n v="1300"/>
    <x v="0"/>
    <s v="Calais Storey"/>
    <s v="K00112351"/>
    <s v="NP"/>
    <x v="1"/>
    <x v="179"/>
    <x v="56"/>
    <s v="SKPCW"/>
    <s v="SKPCW"/>
    <x v="0"/>
    <n v="30"/>
    <n v="6"/>
    <d v="1900-02-06T14:18:29"/>
    <s v="C"/>
    <s v="Day"/>
    <s v="Open"/>
  </r>
  <r>
    <n v="202430"/>
    <n v="41915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Calais Storey"/>
    <s v="K00112351"/>
    <s v="NP"/>
    <x v="1"/>
    <x v="179"/>
    <x v="56"/>
    <s v="SKPCW"/>
    <s v="SKPCW"/>
    <x v="0"/>
    <n v="30"/>
    <n v="6"/>
    <d v="1900-01-16T08:50:19"/>
    <s v="C"/>
    <s v="Day"/>
    <s v="Open"/>
  </r>
  <r>
    <n v="202430"/>
    <n v="41916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5:00:00"/>
    <d v="1899-12-30T06:50:23"/>
    <s v="8:00"/>
    <x v="3"/>
    <s v="13:00"/>
    <n v="1300"/>
    <x v="0"/>
    <s v="Calais Storey"/>
    <s v="K00112351"/>
    <s v="NP"/>
    <x v="1"/>
    <x v="179"/>
    <x v="56"/>
    <s v="SKPCW"/>
    <s v="SKPCW"/>
    <x v="0"/>
    <n v="30"/>
    <n v="10"/>
    <d v="1900-03-04T07:50:48"/>
    <s v="C"/>
    <s v="Day"/>
    <s v="Open"/>
  </r>
  <r>
    <n v="202430"/>
    <n v="41916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Calais Storey"/>
    <s v="K00112351"/>
    <s v="NP"/>
    <x v="1"/>
    <x v="179"/>
    <x v="56"/>
    <s v="SKPCW"/>
    <s v="SKPCW"/>
    <x v="0"/>
    <n v="30"/>
    <n v="10"/>
    <d v="1900-01-27T22:43:52"/>
    <s v="C"/>
    <s v="Day"/>
    <s v="Open"/>
  </r>
  <r>
    <n v="202430"/>
    <n v="41917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Calais Storey"/>
    <s v="K00112351"/>
    <s v="NP"/>
    <x v="1"/>
    <x v="179"/>
    <x v="56"/>
    <s v="SKPCW"/>
    <s v="SKPCW"/>
    <x v="0"/>
    <n v="30"/>
    <n v="9"/>
    <d v="1900-01-25T01:15:28"/>
    <s v="C"/>
    <s v="Day"/>
    <s v="Open"/>
  </r>
  <r>
    <n v="202430"/>
    <n v="41917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5:00:00"/>
    <d v="1899-12-30T06:50:23"/>
    <s v="8:00"/>
    <x v="3"/>
    <s v="13:00"/>
    <n v="1300"/>
    <x v="0"/>
    <s v="Calais Storey"/>
    <s v="K00112351"/>
    <s v="NP"/>
    <x v="1"/>
    <x v="179"/>
    <x v="56"/>
    <s v="SKPCW"/>
    <s v="SKPCW"/>
    <x v="0"/>
    <n v="30"/>
    <n v="9"/>
    <d v="1900-02-25T21:27:43"/>
    <s v="C"/>
    <s v="Day"/>
    <s v="Open"/>
  </r>
  <r>
    <n v="202430"/>
    <n v="41920"/>
    <s v="ECEP NC010"/>
    <x v="83"/>
    <s v="Parent-Child Workshop"/>
    <n v="0"/>
    <d v="2023-08-28T00:00:00"/>
    <d v="2024-01-26T00:00:00"/>
    <x v="27"/>
    <x v="0"/>
    <s v="R"/>
    <m/>
    <m/>
    <m/>
    <s v="R"/>
    <m/>
    <m/>
    <m/>
    <d v="1899-12-30T05:00:00"/>
    <d v="1899-12-30T06:50:23"/>
    <s v="8:00"/>
    <x v="3"/>
    <s v="13:00"/>
    <n v="1300"/>
    <x v="0"/>
    <s v="Calais Storey"/>
    <s v="K00112351"/>
    <s v="NP"/>
    <x v="1"/>
    <x v="179"/>
    <x v="56"/>
    <s v="SKPCW"/>
    <s v="SKPCW"/>
    <x v="0"/>
    <n v="30"/>
    <n v="10"/>
    <d v="1900-03-04T07:50:48"/>
    <s v="C"/>
    <s v="Day"/>
    <s v="Open"/>
  </r>
  <r>
    <n v="202430"/>
    <n v="41920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Calais Storey"/>
    <s v="K00112351"/>
    <s v="NP"/>
    <x v="1"/>
    <x v="179"/>
    <x v="56"/>
    <s v="SKPCW"/>
    <s v="SKPCW"/>
    <x v="0"/>
    <n v="30"/>
    <n v="10"/>
    <d v="1900-01-27T22:43:52"/>
    <s v="C"/>
    <s v="Day"/>
    <s v="Open"/>
  </r>
  <r>
    <n v="202430"/>
    <n v="41921"/>
    <s v="ECEP NC010"/>
    <x v="83"/>
    <s v="Parent-Child Workshop"/>
    <n v="0"/>
    <d v="2023-08-28T00:00:00"/>
    <d v="2024-01-26T00:00:00"/>
    <x v="27"/>
    <x v="0"/>
    <s v="F"/>
    <m/>
    <m/>
    <m/>
    <m/>
    <s v="F"/>
    <m/>
    <m/>
    <d v="1899-12-30T05:00:00"/>
    <d v="1899-12-30T06:50:23"/>
    <s v="8:00"/>
    <x v="3"/>
    <s v="13:00"/>
    <n v="1300"/>
    <x v="0"/>
    <s v="Calais Storey"/>
    <s v="K00112351"/>
    <s v="NP"/>
    <x v="1"/>
    <x v="179"/>
    <x v="56"/>
    <s v="SKPCW"/>
    <s v="SKPCW"/>
    <x v="0"/>
    <n v="30"/>
    <n v="5"/>
    <d v="1900-01-31T03:55:24"/>
    <s v="C"/>
    <s v="Day"/>
    <s v="Open"/>
  </r>
  <r>
    <n v="202430"/>
    <n v="41921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2:15:00"/>
    <d v="1899-12-30T03:04:41"/>
    <s v="19:00"/>
    <x v="40"/>
    <s v="21:15"/>
    <n v="2115"/>
    <x v="0"/>
    <s v="Calais Storey"/>
    <s v="K00112351"/>
    <s v="NP"/>
    <x v="1"/>
    <x v="179"/>
    <x v="56"/>
    <s v="SKPCW"/>
    <s v="SKPCW"/>
    <x v="0"/>
    <n v="30"/>
    <n v="5"/>
    <d v="1900-01-13T11:21:56"/>
    <s v="C"/>
    <s v="Day"/>
    <s v="Open"/>
  </r>
  <r>
    <n v="202430"/>
    <n v="44400"/>
    <s v="BIOL 125"/>
    <x v="48"/>
    <s v="Marine Biology"/>
    <n v="4"/>
    <d v="2023-09-08T00:00:00"/>
    <d v="2023-11-07T00:00:00"/>
    <x v="49"/>
    <x v="0"/>
    <s v=""/>
    <m/>
    <m/>
    <m/>
    <m/>
    <m/>
    <m/>
    <m/>
    <d v="1899-12-30T00:00:00"/>
    <d v="1899-12-30T00:00:00"/>
    <d v="1899-12-30T00:00:00"/>
    <x v="0"/>
    <d v="1899-12-30T00:00:00"/>
    <m/>
    <x v="0"/>
    <s v="Michelle Paddack"/>
    <s v="K00387757"/>
    <s v="FS"/>
    <x v="1"/>
    <x v="180"/>
    <x v="57"/>
    <s v="ABROAD"/>
    <s v="ABROAD"/>
    <x v="0"/>
    <n v="40"/>
    <n v="25"/>
    <d v="1899-12-30T00:00:00"/>
    <s v="C"/>
    <s v="Session Status Unknown"/>
    <s v="Open"/>
  </r>
  <r>
    <n v="202430"/>
    <n v="44400"/>
    <s v="BIOL 125"/>
    <x v="48"/>
    <s v="Marine Biology"/>
    <n v="4"/>
    <d v="2023-09-08T00:00:00"/>
    <d v="2023-11-07T00:00:00"/>
    <x v="49"/>
    <x v="0"/>
    <s v=""/>
    <m/>
    <m/>
    <m/>
    <m/>
    <m/>
    <m/>
    <m/>
    <d v="1899-12-30T00:00:00"/>
    <d v="1899-12-30T00:00:00"/>
    <d v="1899-12-30T00:00:00"/>
    <x v="0"/>
    <d v="1899-12-30T00:00:00"/>
    <m/>
    <x v="0"/>
    <s v="Michelle Paddack"/>
    <s v="K00387757"/>
    <s v="FS"/>
    <x v="1"/>
    <x v="180"/>
    <x v="57"/>
    <s v="ABROAD"/>
    <s v="ABROAD"/>
    <x v="0"/>
    <n v="40"/>
    <n v="25"/>
    <d v="1899-12-30T00:00:00"/>
    <s v="C"/>
    <s v="Session Status Unknown"/>
    <s v="Open"/>
  </r>
  <r>
    <n v="202430"/>
    <n v="44401"/>
    <s v="ERTH 151"/>
    <x v="47"/>
    <s v="Intro to Physical Oceanography"/>
    <n v="3"/>
    <d v="2023-09-08T00:00:00"/>
    <d v="2023-11-07T00:00:00"/>
    <x v="49"/>
    <x v="0"/>
    <s v=""/>
    <m/>
    <m/>
    <m/>
    <m/>
    <m/>
    <m/>
    <m/>
    <d v="1899-12-30T00:00:00"/>
    <d v="1899-12-30T00:00:00"/>
    <d v="1899-12-30T00:00:00"/>
    <x v="0"/>
    <d v="1899-12-30T00:00:00"/>
    <m/>
    <x v="0"/>
    <s v="Michelle Paddack"/>
    <s v="K00387757"/>
    <s v="FS"/>
    <x v="1"/>
    <x v="180"/>
    <x v="57"/>
    <s v="ABROAD"/>
    <s v="ABROAD"/>
    <x v="0"/>
    <n v="40"/>
    <n v="25"/>
    <d v="1899-12-30T00:00:00"/>
    <s v="C"/>
    <s v="Session Status Unknown"/>
    <s v="Open"/>
  </r>
  <r>
    <n v="202430"/>
    <n v="44402"/>
    <s v="SOC 103"/>
    <x v="24"/>
    <s v="Marriage, Family &amp; Intimacy"/>
    <n v="3"/>
    <d v="2023-09-08T00:00:00"/>
    <d v="2023-11-07T00:00:00"/>
    <x v="49"/>
    <x v="0"/>
    <s v=""/>
    <m/>
    <m/>
    <m/>
    <m/>
    <m/>
    <m/>
    <m/>
    <d v="1899-12-30T00:00:00"/>
    <d v="1899-12-30T00:00:00"/>
    <d v="1899-12-30T00:00:00"/>
    <x v="0"/>
    <d v="1899-12-30T00:00:00"/>
    <m/>
    <x v="0"/>
    <s v="Elizabeth Phillips"/>
    <s v="K00165483"/>
    <s v="AD"/>
    <x v="1"/>
    <x v="180"/>
    <x v="57"/>
    <s v="ABROAD"/>
    <s v="ABROAD"/>
    <x v="0"/>
    <n v="40"/>
    <n v="23"/>
    <d v="1899-12-30T00:00:00"/>
    <s v="C"/>
    <s v="Session Status Unknown"/>
    <s v="Open"/>
  </r>
  <r>
    <n v="202430"/>
    <n v="44403"/>
    <s v="ANTH 113"/>
    <x v="22"/>
    <s v="Witchcraft, Magic Sci&amp;Religion"/>
    <n v="3"/>
    <d v="2023-09-08T00:00:00"/>
    <d v="2023-11-07T00:00:00"/>
    <x v="49"/>
    <x v="0"/>
    <s v=""/>
    <m/>
    <m/>
    <m/>
    <m/>
    <m/>
    <m/>
    <m/>
    <d v="1899-12-30T00:00:00"/>
    <d v="1899-12-30T00:00:00"/>
    <d v="1899-12-30T00:00:00"/>
    <x v="0"/>
    <d v="1899-12-30T00:00:00"/>
    <m/>
    <x v="0"/>
    <s v="Elizabeth Phillips"/>
    <s v="K00165483"/>
    <s v="AD"/>
    <x v="1"/>
    <x v="180"/>
    <x v="57"/>
    <s v="ABROAD"/>
    <s v="ABROAD"/>
    <x v="0"/>
    <n v="40"/>
    <n v="24"/>
    <d v="1899-12-30T00:00:00"/>
    <s v="C"/>
    <s v="Session Status Unknown"/>
    <s v="Open"/>
  </r>
  <r>
    <n v="202430"/>
    <n v="44582"/>
    <s v="ENVS 200"/>
    <x v="85"/>
    <s v="Projects In Sustainability"/>
    <n v="2"/>
    <d v="2023-09-08T00:00:00"/>
    <d v="2023-11-07T00:00:00"/>
    <x v="49"/>
    <x v="0"/>
    <s v=""/>
    <m/>
    <m/>
    <m/>
    <m/>
    <m/>
    <m/>
    <m/>
    <d v="1899-12-30T00:00:00"/>
    <d v="1899-12-30T00:00:00"/>
    <d v="1899-12-30T00:00:00"/>
    <x v="0"/>
    <d v="1899-12-30T00:00:00"/>
    <m/>
    <x v="0"/>
    <s v="Michelle Paddack"/>
    <s v="K00387757"/>
    <s v="FS"/>
    <x v="1"/>
    <x v="180"/>
    <x v="57"/>
    <s v="ABROAD"/>
    <s v="ABROAD"/>
    <x v="0"/>
    <n v="40"/>
    <n v="1"/>
    <d v="1899-12-30T00:00:00"/>
    <s v="C"/>
    <s v="Session Status Unknown"/>
    <s v="Open"/>
  </r>
  <r>
    <n v="202430"/>
    <n v="41907"/>
    <s v="ECEP NC010"/>
    <x v="83"/>
    <s v="Parent-Child Workshop"/>
    <n v="0"/>
    <d v="2023-08-28T00:00:00"/>
    <d v="2024-01-26T00:00:00"/>
    <x v="27"/>
    <x v="0"/>
    <s v="M"/>
    <s v="M"/>
    <m/>
    <m/>
    <m/>
    <m/>
    <m/>
    <m/>
    <d v="1899-12-30T05:00:00"/>
    <d v="1899-12-30T06:50:23"/>
    <s v="8:00"/>
    <x v="3"/>
    <s v="13:00"/>
    <n v="1300"/>
    <x v="0"/>
    <s v="Theresa Embry"/>
    <s v="K00244987"/>
    <s v="AD"/>
    <x v="1"/>
    <x v="181"/>
    <x v="58"/>
    <s v="OPCW"/>
    <s v="OPCW"/>
    <x v="0"/>
    <n v="30"/>
    <n v="16"/>
    <d v="1900-04-11T22:09:17"/>
    <s v="C"/>
    <s v="Day"/>
    <s v="Open"/>
  </r>
  <r>
    <n v="202430"/>
    <n v="41907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Theresa Embry"/>
    <s v="K00244987"/>
    <s v="AD"/>
    <x v="1"/>
    <x v="181"/>
    <x v="58"/>
    <s v="OPCW"/>
    <s v="OPCW"/>
    <x v="0"/>
    <n v="30"/>
    <n v="16"/>
    <d v="1900-02-14T07:34:10"/>
    <s v="C"/>
    <s v="Day"/>
    <s v="Open"/>
  </r>
  <r>
    <n v="202430"/>
    <n v="41910"/>
    <s v="ECEP NC010"/>
    <x v="83"/>
    <s v="Parent-Child Workshop"/>
    <n v="0"/>
    <d v="2023-08-28T00:00:00"/>
    <d v="2024-01-26T00:00:00"/>
    <x v="27"/>
    <x v="0"/>
    <s v="T"/>
    <m/>
    <s v="T"/>
    <m/>
    <m/>
    <m/>
    <m/>
    <m/>
    <d v="1899-12-30T05:00:00"/>
    <d v="1899-12-30T06:50:23"/>
    <s v="8:00"/>
    <x v="3"/>
    <s v="13:00"/>
    <n v="1300"/>
    <x v="0"/>
    <s v="Theresa Embry"/>
    <s v="K00244987"/>
    <s v="AD"/>
    <x v="1"/>
    <x v="181"/>
    <x v="58"/>
    <s v="OPCW"/>
    <s v="OPCW"/>
    <x v="0"/>
    <n v="30"/>
    <n v="14"/>
    <d v="1900-03-30T01:23:07"/>
    <s v="C"/>
    <s v="Day"/>
    <s v="Open"/>
  </r>
  <r>
    <n v="202430"/>
    <n v="41910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Theresa Embry"/>
    <s v="K00244987"/>
    <s v="AD"/>
    <x v="1"/>
    <x v="181"/>
    <x v="58"/>
    <s v="OPCW"/>
    <s v="OPCW"/>
    <x v="0"/>
    <n v="30"/>
    <n v="14"/>
    <d v="1900-02-08T12:37:24"/>
    <s v="C"/>
    <s v="Day"/>
    <s v="Open"/>
  </r>
  <r>
    <n v="202430"/>
    <n v="41911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5:00:00"/>
    <d v="1899-12-30T06:50:23"/>
    <s v="8:00"/>
    <x v="3"/>
    <s v="13:00"/>
    <n v="1300"/>
    <x v="0"/>
    <s v="Theresa Embry"/>
    <s v="K00244987"/>
    <s v="AD"/>
    <x v="1"/>
    <x v="181"/>
    <x v="58"/>
    <s v="OPCW"/>
    <s v="OPCW"/>
    <x v="0"/>
    <n v="30"/>
    <n v="17"/>
    <d v="1900-04-18T08:32:21"/>
    <s v="C"/>
    <s v="Day"/>
    <s v="Open"/>
  </r>
  <r>
    <n v="202430"/>
    <n v="41911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Theresa Embry"/>
    <s v="K00244987"/>
    <s v="AD"/>
    <x v="1"/>
    <x v="181"/>
    <x v="58"/>
    <s v="OPCW"/>
    <s v="OPCW"/>
    <x v="0"/>
    <n v="30"/>
    <n v="17"/>
    <d v="1900-02-17T05:02:34"/>
    <s v="C"/>
    <s v="Day"/>
    <s v="Open"/>
  </r>
  <r>
    <n v="202430"/>
    <n v="41912"/>
    <s v="ECEP NC010"/>
    <x v="83"/>
    <s v="Parent-Child Workshop"/>
    <n v="0"/>
    <d v="2023-08-28T00:00:00"/>
    <d v="2024-01-26T00:00:00"/>
    <x v="27"/>
    <x v="0"/>
    <s v="R"/>
    <m/>
    <m/>
    <m/>
    <s v="R"/>
    <m/>
    <m/>
    <m/>
    <d v="1899-12-30T05:00:00"/>
    <d v="1899-12-30T06:50:23"/>
    <s v="8:00"/>
    <x v="3"/>
    <s v="13:00"/>
    <n v="1300"/>
    <x v="0"/>
    <s v="Theresa Embry"/>
    <s v="K00244987"/>
    <s v="AD"/>
    <x v="1"/>
    <x v="181"/>
    <x v="58"/>
    <s v="OPCW"/>
    <s v="OPCW"/>
    <x v="0"/>
    <n v="30"/>
    <n v="14"/>
    <d v="1900-03-30T01:23:07"/>
    <s v="C"/>
    <s v="Day"/>
    <s v="Open"/>
  </r>
  <r>
    <n v="202430"/>
    <n v="41912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Theresa Embry"/>
    <s v="K00244987"/>
    <s v="AD"/>
    <x v="1"/>
    <x v="181"/>
    <x v="58"/>
    <s v="OPCW"/>
    <s v="OPCW"/>
    <x v="0"/>
    <n v="30"/>
    <n v="14"/>
    <d v="1900-02-08T12:37:24"/>
    <s v="C"/>
    <s v="Day"/>
    <s v="Open"/>
  </r>
  <r>
    <n v="202430"/>
    <n v="41914"/>
    <s v="ECEP NC010"/>
    <x v="83"/>
    <s v="Parent-Child Workshop"/>
    <n v="0"/>
    <d v="2023-08-28T00:00:00"/>
    <d v="2024-01-26T00:00:00"/>
    <x v="27"/>
    <x v="0"/>
    <s v="F"/>
    <m/>
    <m/>
    <m/>
    <m/>
    <s v="F"/>
    <m/>
    <m/>
    <d v="1899-12-30T05:00:00"/>
    <d v="1899-12-30T06:50:23"/>
    <s v="8:00"/>
    <x v="3"/>
    <s v="13:00"/>
    <n v="1300"/>
    <x v="0"/>
    <s v="Theresa Embry"/>
    <s v="K00244987"/>
    <s v="AD"/>
    <x v="1"/>
    <x v="181"/>
    <x v="58"/>
    <s v="OPCW"/>
    <s v="OPCW"/>
    <x v="0"/>
    <n v="30"/>
    <n v="15"/>
    <d v="1900-04-05T11:46:12"/>
    <s v="C"/>
    <s v="Day"/>
    <s v="Open"/>
  </r>
  <r>
    <n v="202430"/>
    <n v="41914"/>
    <s v="ECEP NC010"/>
    <x v="83"/>
    <s v="Parent-Child Workshop"/>
    <n v="0"/>
    <d v="2023-08-28T00:00:00"/>
    <d v="2024-01-26T00:00:00"/>
    <x v="27"/>
    <x v="0"/>
    <s v="W"/>
    <m/>
    <m/>
    <s v="W"/>
    <m/>
    <m/>
    <m/>
    <m/>
    <d v="1899-12-30T02:15:00"/>
    <d v="1899-12-30T03:04:41"/>
    <s v="19:00"/>
    <x v="40"/>
    <s v="21:15"/>
    <n v="2115"/>
    <x v="0"/>
    <s v="Theresa Embry"/>
    <s v="K00244987"/>
    <s v="AD"/>
    <x v="1"/>
    <x v="181"/>
    <x v="58"/>
    <s v="OPCW"/>
    <s v="OPCW"/>
    <x v="0"/>
    <n v="30"/>
    <n v="15"/>
    <d v="1900-02-11T10:05:47"/>
    <s v="C"/>
    <s v="Day"/>
    <s v="Open"/>
  </r>
  <r>
    <n v="202430"/>
    <n v="41416"/>
    <s v="CRMO NC061"/>
    <x v="5"/>
    <s v="Music of Our Lives/Times: FOA"/>
    <n v="0"/>
    <d v="2023-08-28T00:00:00"/>
    <d v="2023-10-21T00:00:00"/>
    <x v="6"/>
    <x v="0"/>
    <s v="F"/>
    <m/>
    <m/>
    <m/>
    <m/>
    <s v="F"/>
    <m/>
    <m/>
    <d v="1899-12-30T01:15:00"/>
    <d v="1899-12-30T00:39:37"/>
    <s v="15:30"/>
    <x v="60"/>
    <s v="16:45"/>
    <n v="1645"/>
    <x v="3"/>
    <s v="Luis Sanchez"/>
    <s v="K00205531"/>
    <n v="9"/>
    <x v="1"/>
    <x v="182"/>
    <x v="59"/>
    <s v="SAMCOV"/>
    <s v="SAMCOVMTG ROOM"/>
    <x v="0"/>
    <n v="40"/>
    <n v="26"/>
    <d v="1900-01-05T05:34:35"/>
    <s v="C"/>
    <s v="Day"/>
    <s v="Open"/>
  </r>
  <r>
    <n v="202430"/>
    <n v="41417"/>
    <s v="CRMO NC061"/>
    <x v="5"/>
    <s v="Music of Our Lives/Times: FOA"/>
    <n v="0"/>
    <d v="2023-10-23T00:00:00"/>
    <d v="2023-12-16T00:00:00"/>
    <x v="6"/>
    <x v="0"/>
    <s v="F"/>
    <m/>
    <m/>
    <m/>
    <m/>
    <s v="F"/>
    <m/>
    <m/>
    <d v="1899-12-30T01:15:00"/>
    <d v="1899-12-30T00:39:37"/>
    <s v="15:30"/>
    <x v="60"/>
    <s v="16:45"/>
    <n v="1645"/>
    <x v="3"/>
    <s v="Luis Sanchez"/>
    <s v="K00205531"/>
    <n v="11"/>
    <x v="1"/>
    <x v="182"/>
    <x v="59"/>
    <s v="SAMCOV"/>
    <s v="SAMCOVMTG ROOM"/>
    <x v="0"/>
    <n v="40"/>
    <n v="26"/>
    <d v="1900-01-05T05:34:35"/>
    <s v="C"/>
    <s v="Day"/>
    <s v="Open"/>
  </r>
  <r>
    <n v="202430"/>
    <n v="42107"/>
    <s v="SLFO NC082"/>
    <x v="5"/>
    <s v="Travels and Explorations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5:00"/>
    <x v="5"/>
    <s v="16:15"/>
    <n v="1615"/>
    <x v="3"/>
    <s v="Patricia Volner"/>
    <s v="K00161082"/>
    <n v="9"/>
    <x v="1"/>
    <x v="182"/>
    <x v="59"/>
    <s v="SAMCOV"/>
    <s v="SAMCOVMTG ROOM"/>
    <x v="0"/>
    <n v="40"/>
    <n v="21"/>
    <d v="1900-01-04T00:48:42"/>
    <s v="C"/>
    <s v="Day"/>
    <s v="Open"/>
  </r>
  <r>
    <n v="202430"/>
    <n v="42108"/>
    <s v="SLFO NC082"/>
    <x v="5"/>
    <s v="Travels and Explorations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5:00"/>
    <x v="5"/>
    <s v="16:15"/>
    <n v="1615"/>
    <x v="3"/>
    <s v="Patricia Volner"/>
    <s v="K00161082"/>
    <n v="11"/>
    <x v="1"/>
    <x v="182"/>
    <x v="59"/>
    <s v="SAMCOV"/>
    <s v="SAMCOVMTG ROOM"/>
    <x v="0"/>
    <n v="40"/>
    <n v="21"/>
    <d v="1900-01-04T00:48:42"/>
    <s v="C"/>
    <s v="Day"/>
    <s v="Open"/>
  </r>
  <r>
    <n v="202430"/>
    <n v="43032"/>
    <s v="ECEP NC056"/>
    <x v="60"/>
    <s v="Parents and Children in Parks"/>
    <n v="0"/>
    <d v="2023-08-28T00:00:00"/>
    <d v="2023-10-21T00:00:00"/>
    <x v="6"/>
    <x v="0"/>
    <s v="T"/>
    <m/>
    <s v="T"/>
    <m/>
    <m/>
    <m/>
    <m/>
    <m/>
    <d v="1899-12-30T01:15:00"/>
    <d v="1899-12-30T00:39:37"/>
    <s v="11:30"/>
    <x v="69"/>
    <s v="12:45"/>
    <n v="1245"/>
    <x v="0"/>
    <s v="Jill Baker"/>
    <s v="K00100588"/>
    <n v="9"/>
    <x v="1"/>
    <x v="183"/>
    <x v="60"/>
    <s v="TGROVE"/>
    <s v="TGROVE"/>
    <x v="0"/>
    <n v="25"/>
    <n v="18"/>
    <d v="1900-01-03T07:33:10"/>
    <s v="C"/>
    <s v="Day"/>
    <s v="Open"/>
  </r>
  <r>
    <n v="202430"/>
    <n v="43032"/>
    <s v="ECEP NC056"/>
    <x v="60"/>
    <s v="Parents and Children in Parks"/>
    <n v="0"/>
    <d v="2023-08-28T00:00:00"/>
    <d v="2023-10-21T00:00:00"/>
    <x v="6"/>
    <x v="0"/>
    <s v="T"/>
    <m/>
    <s v="T"/>
    <m/>
    <m/>
    <m/>
    <m/>
    <m/>
    <d v="1899-12-30T00:55:00"/>
    <d v="1899-12-30T00:29:03"/>
    <s v="12:50"/>
    <x v="31"/>
    <s v="13:45"/>
    <n v="1345"/>
    <x v="0"/>
    <s v="Jill Baker"/>
    <s v="K00100588"/>
    <n v="9"/>
    <x v="1"/>
    <x v="183"/>
    <x v="60"/>
    <s v="TGROVE"/>
    <s v="TGROVE"/>
    <x v="0"/>
    <n v="25"/>
    <n v="18"/>
    <d v="1900-01-02T03:56:20"/>
    <s v="C"/>
    <s v="Day"/>
    <s v="Open"/>
  </r>
  <r>
    <n v="202430"/>
    <n v="43033"/>
    <s v="ECEP NC056"/>
    <x v="60"/>
    <s v="Parents and Children in Parks"/>
    <n v="0"/>
    <d v="2023-10-23T00:00:00"/>
    <d v="2023-12-16T00:00:00"/>
    <x v="6"/>
    <x v="0"/>
    <s v="T"/>
    <m/>
    <s v="T"/>
    <m/>
    <m/>
    <m/>
    <m/>
    <m/>
    <d v="1899-12-30T01:15:00"/>
    <d v="1899-12-30T00:39:37"/>
    <s v="11:30"/>
    <x v="69"/>
    <s v="12:45"/>
    <n v="1245"/>
    <x v="3"/>
    <s v="Jill Baker"/>
    <s v="K00100588"/>
    <n v="11"/>
    <x v="1"/>
    <x v="183"/>
    <x v="60"/>
    <s v="TGROVE"/>
    <s v="TGROVE"/>
    <x v="0"/>
    <n v="30"/>
    <n v="30"/>
    <d v="1900-01-06T04:35:17"/>
    <s v="C"/>
    <s v="Day"/>
    <s v="Closed"/>
  </r>
  <r>
    <n v="202430"/>
    <n v="43033"/>
    <s v="ECEP NC056"/>
    <x v="60"/>
    <s v="Parents and Children in Parks"/>
    <n v="0"/>
    <d v="2023-10-23T00:00:00"/>
    <d v="2023-12-16T00:00:00"/>
    <x v="6"/>
    <x v="0"/>
    <s v="T"/>
    <m/>
    <s v="T"/>
    <m/>
    <m/>
    <m/>
    <m/>
    <m/>
    <d v="1899-12-30T00:55:00"/>
    <d v="1899-12-30T00:29:03"/>
    <s v="12:50"/>
    <x v="31"/>
    <s v="13:45"/>
    <n v="1345"/>
    <x v="3"/>
    <s v="Jill Baker"/>
    <s v="K00100588"/>
    <n v="11"/>
    <x v="1"/>
    <x v="183"/>
    <x v="60"/>
    <s v="TGROVE"/>
    <s v="TGROVE"/>
    <x v="0"/>
    <n v="30"/>
    <n v="30"/>
    <d v="1900-01-04T06:33:53"/>
    <s v="C"/>
    <s v="Day"/>
    <s v="Closed"/>
  </r>
  <r>
    <n v="202430"/>
    <n v="44053"/>
    <s v="ECEP NC056"/>
    <x v="60"/>
    <s v="Parents and Children in Parks"/>
    <n v="0"/>
    <d v="2023-08-28T00:00:00"/>
    <d v="2023-10-21T00:00:00"/>
    <x v="6"/>
    <x v="0"/>
    <s v="T"/>
    <m/>
    <s v="T"/>
    <m/>
    <m/>
    <m/>
    <m/>
    <m/>
    <d v="1899-12-30T01:15:00"/>
    <d v="1899-12-30T00:39:37"/>
    <s v="9:00"/>
    <x v="25"/>
    <s v="10:15"/>
    <n v="1015"/>
    <x v="3"/>
    <s v="Jill Baker"/>
    <s v="K00100588"/>
    <n v="9"/>
    <x v="1"/>
    <x v="183"/>
    <x v="60"/>
    <s v="TGROVE"/>
    <s v="TGROVE"/>
    <x v="0"/>
    <n v="25"/>
    <n v="24"/>
    <d v="1900-01-04T18:04:14"/>
    <s v="C"/>
    <s v="Day"/>
    <s v="Open"/>
  </r>
  <r>
    <n v="202430"/>
    <n v="44053"/>
    <s v="ECEP NC056"/>
    <x v="60"/>
    <s v="Parents and Children in Parks"/>
    <n v="0"/>
    <d v="2023-08-28T00:00:00"/>
    <d v="2023-10-21T00:00:00"/>
    <x v="6"/>
    <x v="0"/>
    <s v="T"/>
    <m/>
    <s v="T"/>
    <m/>
    <m/>
    <m/>
    <m/>
    <m/>
    <d v="1899-12-30T00:55:00"/>
    <d v="1899-12-30T00:29:03"/>
    <s v="10:20"/>
    <x v="101"/>
    <s v="11:15"/>
    <n v="1115"/>
    <x v="3"/>
    <s v="Jill Baker"/>
    <s v="K00100588"/>
    <n v="9"/>
    <x v="1"/>
    <x v="183"/>
    <x v="60"/>
    <s v="TGROVE"/>
    <s v="TGROVE"/>
    <x v="0"/>
    <n v="25"/>
    <n v="24"/>
    <d v="1900-01-03T05:15:06"/>
    <s v="C"/>
    <s v="Day"/>
    <s v="Open"/>
  </r>
  <r>
    <n v="202430"/>
    <n v="44054"/>
    <s v="ECEP NC056"/>
    <x v="60"/>
    <s v="Parents and Children in Parks"/>
    <n v="0"/>
    <d v="2023-10-23T00:00:00"/>
    <d v="2023-12-16T00:00:00"/>
    <x v="6"/>
    <x v="0"/>
    <s v="T"/>
    <m/>
    <s v="T"/>
    <m/>
    <m/>
    <m/>
    <m/>
    <m/>
    <d v="1899-12-30T01:15:00"/>
    <d v="1899-12-30T00:39:37"/>
    <s v="9:00"/>
    <x v="25"/>
    <s v="10:15"/>
    <n v="1015"/>
    <x v="3"/>
    <s v="Jill Baker"/>
    <s v="K00100588"/>
    <n v="11"/>
    <x v="1"/>
    <x v="183"/>
    <x v="60"/>
    <s v="TGROVE"/>
    <s v="TGROVE"/>
    <x v="0"/>
    <n v="30"/>
    <n v="31"/>
    <d v="1900-01-06T10:20:28"/>
    <s v="C"/>
    <s v="Day"/>
    <s v="Closed"/>
  </r>
  <r>
    <n v="202430"/>
    <n v="44054"/>
    <s v="ECEP NC056"/>
    <x v="60"/>
    <s v="Parents and Children in Parks"/>
    <n v="0"/>
    <d v="2023-10-23T00:00:00"/>
    <d v="2023-12-16T00:00:00"/>
    <x v="6"/>
    <x v="0"/>
    <s v="T"/>
    <m/>
    <s v="T"/>
    <m/>
    <m/>
    <m/>
    <m/>
    <m/>
    <d v="1899-12-30T00:55:00"/>
    <d v="1899-12-30T00:29:03"/>
    <s v="10:20"/>
    <x v="101"/>
    <s v="11:15"/>
    <n v="1115"/>
    <x v="3"/>
    <s v="Jill Baker"/>
    <s v="K00100588"/>
    <n v="11"/>
    <x v="1"/>
    <x v="183"/>
    <x v="60"/>
    <s v="TGROVE"/>
    <s v="TGROVE"/>
    <x v="0"/>
    <n v="30"/>
    <n v="31"/>
    <d v="1900-01-04T10:47:00"/>
    <s v="C"/>
    <s v="Day"/>
    <s v="Closed"/>
  </r>
  <r>
    <n v="202430"/>
    <n v="44423"/>
    <s v="ECEP NC056"/>
    <x v="60"/>
    <s v="Parents and Children in Parks"/>
    <n v="0"/>
    <d v="2023-08-28T00:00:00"/>
    <d v="2023-10-21T00:00:00"/>
    <x v="6"/>
    <x v="0"/>
    <s v="W"/>
    <m/>
    <m/>
    <s v="W"/>
    <m/>
    <m/>
    <m/>
    <m/>
    <d v="1899-12-30T01:15:00"/>
    <d v="1899-12-30T00:39:37"/>
    <s v="11:30"/>
    <x v="69"/>
    <s v="12:45"/>
    <n v="1245"/>
    <x v="3"/>
    <s v="Jill Baker"/>
    <s v="K00100588"/>
    <n v="9"/>
    <x v="1"/>
    <x v="183"/>
    <x v="60"/>
    <s v="TGROVE"/>
    <s v="TGROVE"/>
    <x v="0"/>
    <n v="25"/>
    <n v="19"/>
    <d v="1900-01-03T13:18:21"/>
    <s v="C"/>
    <s v="Day"/>
    <s v="Open"/>
  </r>
  <r>
    <n v="202430"/>
    <n v="44423"/>
    <s v="ECEP NC056"/>
    <x v="60"/>
    <s v="Parents and Children in Parks"/>
    <n v="0"/>
    <d v="2023-08-28T00:00:00"/>
    <d v="2023-10-21T00:00:00"/>
    <x v="6"/>
    <x v="0"/>
    <s v="W"/>
    <m/>
    <m/>
    <s v="W"/>
    <m/>
    <m/>
    <m/>
    <m/>
    <d v="1899-12-30T00:55:00"/>
    <d v="1899-12-30T00:29:03"/>
    <s v="12:50"/>
    <x v="31"/>
    <s v="13:45"/>
    <n v="1345"/>
    <x v="3"/>
    <s v="Jill Baker"/>
    <s v="K00100588"/>
    <n v="9"/>
    <x v="1"/>
    <x v="183"/>
    <x v="60"/>
    <s v="TGROVE"/>
    <s v="TGROVE"/>
    <x v="0"/>
    <n v="25"/>
    <n v="19"/>
    <d v="1900-01-02T08:09:27"/>
    <s v="C"/>
    <s v="Day"/>
    <s v="Open"/>
  </r>
  <r>
    <n v="202430"/>
    <n v="44424"/>
    <s v="ECEP NC056"/>
    <x v="60"/>
    <s v="Parents and Children in Parks"/>
    <n v="0"/>
    <d v="2023-10-23T00:00:00"/>
    <d v="2023-12-16T00:00:00"/>
    <x v="6"/>
    <x v="0"/>
    <s v="W"/>
    <m/>
    <m/>
    <s v="W"/>
    <m/>
    <m/>
    <m/>
    <m/>
    <d v="1899-12-30T01:15:00"/>
    <d v="1899-12-30T00:39:37"/>
    <s v="11:30"/>
    <x v="69"/>
    <s v="12:45"/>
    <n v="1245"/>
    <x v="3"/>
    <s v="Jill Baker"/>
    <s v="K00100588"/>
    <n v="11"/>
    <x v="1"/>
    <x v="183"/>
    <x v="60"/>
    <s v="TGROVE"/>
    <s v="TGROVE"/>
    <x v="0"/>
    <n v="30"/>
    <n v="29"/>
    <d v="1900-01-05T22:50:07"/>
    <s v="C"/>
    <s v="Day"/>
    <s v="Open"/>
  </r>
  <r>
    <n v="202430"/>
    <n v="44424"/>
    <s v="ECEP NC056"/>
    <x v="60"/>
    <s v="Parents and Children in Parks"/>
    <n v="0"/>
    <d v="2023-10-23T00:00:00"/>
    <d v="2023-12-16T00:00:00"/>
    <x v="6"/>
    <x v="0"/>
    <s v="W"/>
    <m/>
    <m/>
    <s v="W"/>
    <m/>
    <m/>
    <m/>
    <m/>
    <d v="1899-12-30T00:55:00"/>
    <d v="1899-12-30T00:29:03"/>
    <s v="12:50"/>
    <x v="31"/>
    <s v="13:45"/>
    <n v="1345"/>
    <x v="3"/>
    <s v="Jill Baker"/>
    <s v="K00100588"/>
    <n v="11"/>
    <x v="1"/>
    <x v="183"/>
    <x v="60"/>
    <s v="TGROVE"/>
    <s v="TGROVE"/>
    <x v="0"/>
    <n v="30"/>
    <n v="29"/>
    <d v="1900-01-04T02:20:45"/>
    <s v="C"/>
    <s v="Day"/>
    <s v="Open"/>
  </r>
  <r>
    <n v="202430"/>
    <n v="44425"/>
    <s v="ECEP NC056"/>
    <x v="60"/>
    <s v="Parents and Children in Parks"/>
    <n v="0"/>
    <d v="2023-08-28T00:00:00"/>
    <d v="2023-10-21T00:00:00"/>
    <x v="6"/>
    <x v="0"/>
    <s v="W"/>
    <m/>
    <m/>
    <s v="W"/>
    <m/>
    <m/>
    <m/>
    <m/>
    <d v="1899-12-30T01:15:00"/>
    <d v="1899-12-30T00:39:37"/>
    <s v="9:00"/>
    <x v="25"/>
    <s v="10:15"/>
    <n v="1015"/>
    <x v="3"/>
    <s v="Jill Baker"/>
    <s v="K00100588"/>
    <n v="9"/>
    <x v="1"/>
    <x v="183"/>
    <x v="60"/>
    <s v="TGROVE"/>
    <s v="TGROVE"/>
    <x v="0"/>
    <n v="25"/>
    <n v="26"/>
    <d v="1900-01-05T05:34:35"/>
    <s v="C"/>
    <s v="Day"/>
    <s v="Closed"/>
  </r>
  <r>
    <n v="202430"/>
    <n v="44425"/>
    <s v="ECEP NC056"/>
    <x v="60"/>
    <s v="Parents and Children in Parks"/>
    <n v="0"/>
    <d v="2023-08-28T00:00:00"/>
    <d v="2023-10-21T00:00:00"/>
    <x v="6"/>
    <x v="0"/>
    <s v="W"/>
    <m/>
    <m/>
    <s v="W"/>
    <m/>
    <m/>
    <m/>
    <m/>
    <d v="1899-12-30T00:55:00"/>
    <d v="1899-12-30T00:29:03"/>
    <s v="10:20"/>
    <x v="101"/>
    <s v="11:15"/>
    <n v="1115"/>
    <x v="3"/>
    <s v="Jill Baker"/>
    <s v="K00100588"/>
    <n v="9"/>
    <x v="1"/>
    <x v="183"/>
    <x v="60"/>
    <s v="TGROVE"/>
    <s v="TGROVE"/>
    <x v="0"/>
    <n v="25"/>
    <n v="26"/>
    <d v="1900-01-03T13:41:22"/>
    <s v="C"/>
    <s v="Day"/>
    <s v="Closed"/>
  </r>
  <r>
    <n v="202430"/>
    <n v="44426"/>
    <s v="ECEP NC056"/>
    <x v="60"/>
    <s v="Parents and Children in Parks"/>
    <n v="0"/>
    <d v="2023-10-23T00:00:00"/>
    <d v="2023-12-16T00:00:00"/>
    <x v="6"/>
    <x v="0"/>
    <s v="W"/>
    <m/>
    <m/>
    <s v="W"/>
    <m/>
    <m/>
    <m/>
    <m/>
    <d v="1899-12-30T01:15:00"/>
    <d v="1899-12-30T00:39:37"/>
    <s v="9:00"/>
    <x v="25"/>
    <s v="10:15"/>
    <n v="1015"/>
    <x v="3"/>
    <s v="Jill Baker"/>
    <s v="K00100588"/>
    <n v="11"/>
    <x v="1"/>
    <x v="183"/>
    <x v="60"/>
    <s v="TGROVE"/>
    <s v="TGROVE"/>
    <x v="0"/>
    <n v="30"/>
    <n v="32"/>
    <d v="1900-01-06T16:05:38"/>
    <s v="C"/>
    <s v="Day"/>
    <s v="Closed"/>
  </r>
  <r>
    <n v="202430"/>
    <n v="44426"/>
    <s v="ECEP NC056"/>
    <x v="60"/>
    <s v="Parents and Children in Parks"/>
    <n v="0"/>
    <d v="2023-10-23T00:00:00"/>
    <d v="2023-12-16T00:00:00"/>
    <x v="6"/>
    <x v="0"/>
    <s v="W"/>
    <m/>
    <m/>
    <s v="W"/>
    <m/>
    <m/>
    <m/>
    <m/>
    <d v="1899-12-30T00:55:00"/>
    <d v="1899-12-30T00:29:03"/>
    <s v="10:20"/>
    <x v="101"/>
    <s v="11:15"/>
    <n v="1115"/>
    <x v="3"/>
    <s v="Jill Baker"/>
    <s v="K00100588"/>
    <n v="11"/>
    <x v="1"/>
    <x v="183"/>
    <x v="60"/>
    <s v="TGROVE"/>
    <s v="TGROVE"/>
    <x v="0"/>
    <n v="30"/>
    <n v="32"/>
    <d v="1900-01-04T15:00:08"/>
    <s v="C"/>
    <s v="Day"/>
    <s v="Closed"/>
  </r>
  <r>
    <n v="202430"/>
    <n v="44055"/>
    <s v="ECEP NC165"/>
    <x v="60"/>
    <s v="Growing Times III: Preschool"/>
    <n v="0"/>
    <d v="2023-08-28T00:00:00"/>
    <d v="2023-10-21T00:00:00"/>
    <x v="6"/>
    <x v="0"/>
    <s v="W"/>
    <m/>
    <m/>
    <s v="W"/>
    <m/>
    <m/>
    <m/>
    <m/>
    <d v="1899-12-30T01:00:00"/>
    <d v="1899-12-30T00:31:41"/>
    <s v="9:00"/>
    <x v="25"/>
    <s v="10:00"/>
    <n v="1000"/>
    <x v="0"/>
    <s v="Judy Rattray"/>
    <s v="K00401022"/>
    <n v="9"/>
    <x v="1"/>
    <x v="184"/>
    <x v="61"/>
    <s v="UCFSH"/>
    <s v="UCFSH"/>
    <x v="0"/>
    <n v="20"/>
    <n v="15"/>
    <d v="1900-01-01T21:02:07"/>
    <s v="C"/>
    <s v="Day"/>
    <s v="Open"/>
  </r>
  <r>
    <n v="202430"/>
    <n v="44055"/>
    <s v="ECEP NC165"/>
    <x v="60"/>
    <s v="Growing Times III: Preschool"/>
    <n v="0"/>
    <d v="2023-08-28T00:00:00"/>
    <d v="2023-10-21T00:00:00"/>
    <x v="6"/>
    <x v="0"/>
    <s v="W"/>
    <m/>
    <m/>
    <s v="W"/>
    <m/>
    <m/>
    <m/>
    <m/>
    <d v="1899-12-30T01:00:00"/>
    <d v="1899-12-30T00:31:41"/>
    <s v="10:05"/>
    <x v="27"/>
    <s v="11:05"/>
    <n v="1105"/>
    <x v="0"/>
    <s v="Judy Rattray"/>
    <s v="K00401022"/>
    <n v="9"/>
    <x v="1"/>
    <x v="184"/>
    <x v="61"/>
    <s v="UCFSH"/>
    <s v="UCFSH"/>
    <x v="0"/>
    <n v="20"/>
    <n v="15"/>
    <d v="1900-01-01T21:02:07"/>
    <s v="C"/>
    <s v="Day"/>
    <s v="Open"/>
  </r>
  <r>
    <n v="202430"/>
    <n v="44056"/>
    <s v="ECEP NC165"/>
    <x v="60"/>
    <s v="Growing Times III: Preschool"/>
    <n v="0"/>
    <d v="2023-10-23T00:00:00"/>
    <d v="2023-12-16T00:00:00"/>
    <x v="6"/>
    <x v="0"/>
    <s v="W"/>
    <m/>
    <m/>
    <s v="W"/>
    <m/>
    <m/>
    <m/>
    <m/>
    <d v="1899-12-30T01:00:00"/>
    <d v="1899-12-30T00:31:41"/>
    <s v="9:00"/>
    <x v="25"/>
    <s v="10:00"/>
    <n v="1000"/>
    <x v="3"/>
    <s v="Judy Rattray"/>
    <s v="K00401022"/>
    <n v="11"/>
    <x v="1"/>
    <x v="184"/>
    <x v="61"/>
    <s v="UCFSH"/>
    <s v="UCFSH"/>
    <x v="0"/>
    <n v="20"/>
    <n v="7"/>
    <d v="1899-12-31T08:12:59"/>
    <s v="C"/>
    <s v="Day"/>
    <s v="Open"/>
  </r>
  <r>
    <n v="202430"/>
    <n v="44056"/>
    <s v="ECEP NC165"/>
    <x v="60"/>
    <s v="Growing Times III: Preschool"/>
    <n v="0"/>
    <d v="2023-10-23T00:00:00"/>
    <d v="2023-12-16T00:00:00"/>
    <x v="6"/>
    <x v="0"/>
    <s v="W"/>
    <m/>
    <m/>
    <s v="W"/>
    <m/>
    <m/>
    <m/>
    <m/>
    <d v="1899-12-30T01:00:00"/>
    <d v="1899-12-30T00:31:41"/>
    <s v="10:05"/>
    <x v="27"/>
    <s v="11:05"/>
    <n v="1105"/>
    <x v="3"/>
    <s v="Judy Rattray"/>
    <s v="K00401022"/>
    <n v="11"/>
    <x v="1"/>
    <x v="184"/>
    <x v="61"/>
    <s v="UCFSH"/>
    <s v="UCFSH"/>
    <x v="0"/>
    <n v="20"/>
    <n v="7"/>
    <d v="1899-12-31T08:12:59"/>
    <s v="C"/>
    <s v="Day"/>
    <s v="Open"/>
  </r>
  <r>
    <n v="202430"/>
    <n v="44057"/>
    <s v="ECEP NC164"/>
    <x v="141"/>
    <s v="Growing Times II: 2-3 Yrs"/>
    <n v="0"/>
    <d v="2023-08-28T00:00:00"/>
    <d v="2023-10-21T00:00:00"/>
    <x v="6"/>
    <x v="0"/>
    <s v="R"/>
    <m/>
    <m/>
    <m/>
    <s v="R"/>
    <m/>
    <m/>
    <m/>
    <d v="1899-12-30T01:00:00"/>
    <d v="1899-12-30T00:31:41"/>
    <s v="9:00"/>
    <x v="25"/>
    <s v="10:00"/>
    <n v="1000"/>
    <x v="0"/>
    <s v="Judy Rattray"/>
    <s v="K00401022"/>
    <n v="9"/>
    <x v="1"/>
    <x v="184"/>
    <x v="61"/>
    <s v="UCFSH"/>
    <s v="UCFSH"/>
    <x v="0"/>
    <n v="20"/>
    <n v="15"/>
    <d v="1900-01-01T21:02:07"/>
    <s v="C"/>
    <s v="Day"/>
    <s v="Open"/>
  </r>
  <r>
    <n v="202430"/>
    <n v="44057"/>
    <s v="ECEP NC164"/>
    <x v="141"/>
    <s v="Growing Times II: 2-3 Yrs"/>
    <n v="0"/>
    <d v="2023-08-28T00:00:00"/>
    <d v="2023-10-21T00:00:00"/>
    <x v="6"/>
    <x v="0"/>
    <s v="R"/>
    <m/>
    <m/>
    <m/>
    <s v="R"/>
    <m/>
    <m/>
    <m/>
    <d v="1899-12-30T01:00:00"/>
    <d v="1899-12-30T00:31:41"/>
    <s v="10:05"/>
    <x v="27"/>
    <s v="11:05"/>
    <n v="1105"/>
    <x v="0"/>
    <s v="Judy Rattray"/>
    <s v="K00401022"/>
    <n v="9"/>
    <x v="1"/>
    <x v="184"/>
    <x v="61"/>
    <s v="UCFSH"/>
    <s v="UCFSH"/>
    <x v="0"/>
    <n v="20"/>
    <n v="15"/>
    <d v="1900-01-01T21:02:07"/>
    <s v="C"/>
    <s v="Day"/>
    <s v="Open"/>
  </r>
  <r>
    <n v="202430"/>
    <n v="44058"/>
    <s v="ECEP NC164"/>
    <x v="141"/>
    <s v="Growing Times II: 2-3 Yrs"/>
    <n v="0"/>
    <d v="2023-10-23T00:00:00"/>
    <d v="2023-12-16T00:00:00"/>
    <x v="6"/>
    <x v="0"/>
    <s v="R"/>
    <m/>
    <m/>
    <m/>
    <s v="R"/>
    <m/>
    <m/>
    <m/>
    <d v="1899-12-30T01:00:00"/>
    <d v="1899-12-30T00:31:41"/>
    <s v="9:00"/>
    <x v="25"/>
    <s v="10:00"/>
    <n v="1000"/>
    <x v="3"/>
    <s v="Judy Rattray"/>
    <s v="K00401022"/>
    <n v="11"/>
    <x v="1"/>
    <x v="184"/>
    <x v="61"/>
    <s v="UCFSH"/>
    <s v="UCFSH"/>
    <x v="0"/>
    <n v="25"/>
    <n v="13"/>
    <d v="1900-01-01T11:49:50"/>
    <s v="C"/>
    <s v="Day"/>
    <s v="Open"/>
  </r>
  <r>
    <n v="202430"/>
    <n v="44058"/>
    <s v="ECEP NC164"/>
    <x v="141"/>
    <s v="Growing Times II: 2-3 Yrs"/>
    <n v="0"/>
    <d v="2023-10-23T00:00:00"/>
    <d v="2023-12-16T00:00:00"/>
    <x v="6"/>
    <x v="0"/>
    <s v="R"/>
    <m/>
    <m/>
    <m/>
    <s v="R"/>
    <m/>
    <m/>
    <m/>
    <d v="1899-12-30T01:00:00"/>
    <d v="1899-12-30T00:31:41"/>
    <s v="10:05"/>
    <x v="27"/>
    <s v="11:05"/>
    <n v="1105"/>
    <x v="3"/>
    <s v="Judy Rattray"/>
    <s v="K00401022"/>
    <n v="11"/>
    <x v="1"/>
    <x v="184"/>
    <x v="61"/>
    <s v="UCFSH"/>
    <s v="UCFSH"/>
    <x v="0"/>
    <n v="25"/>
    <n v="13"/>
    <d v="1900-01-01T11:49:50"/>
    <s v="C"/>
    <s v="Day"/>
    <s v="Open"/>
  </r>
  <r>
    <n v="202430"/>
    <n v="44815"/>
    <s v="ESLN NC005"/>
    <x v="27"/>
    <s v="Pron. &amp; Speaking Skls: Beg ESL"/>
    <n v="0"/>
    <d v="2023-10-04T00:00:00"/>
    <d v="2023-12-06T00:00:00"/>
    <x v="55"/>
    <x v="0"/>
    <s v="W"/>
    <m/>
    <m/>
    <s v="W"/>
    <m/>
    <m/>
    <m/>
    <m/>
    <d v="1899-12-30T02:00:00"/>
    <d v="1899-12-30T01:12:44"/>
    <s v="7:45"/>
    <x v="102"/>
    <s v="9:45"/>
    <n v="945"/>
    <x v="3"/>
    <s v="Afaf Turjoman"/>
    <s v="K00495697"/>
    <n v="10"/>
    <x v="1"/>
    <x v="185"/>
    <x v="62"/>
    <s v="UCSB"/>
    <s v="UCSB"/>
    <x v="0"/>
    <n v="50"/>
    <n v="15"/>
    <d v="1900-01-06T13:49:05"/>
    <s v="C"/>
    <s v="Day"/>
    <s v="Open"/>
  </r>
  <r>
    <n v="202430"/>
    <n v="44816"/>
    <s v="ESLN NC006"/>
    <x v="27"/>
    <s v="Pronunciation &amp; Conv: Beyond"/>
    <n v="0"/>
    <d v="2023-10-04T00:00:00"/>
    <d v="2023-12-06T00:00:00"/>
    <x v="55"/>
    <x v="0"/>
    <s v="W"/>
    <m/>
    <m/>
    <s v="W"/>
    <m/>
    <m/>
    <m/>
    <m/>
    <d v="1899-12-30T02:00:00"/>
    <d v="1899-12-30T01:12:44"/>
    <s v="10:00"/>
    <x v="26"/>
    <s v="12:00"/>
    <n v="1200"/>
    <x v="3"/>
    <s v="Arnie Cooper"/>
    <s v="K00374273"/>
    <n v="10"/>
    <x v="0"/>
    <x v="185"/>
    <x v="62"/>
    <s v="UCSB"/>
    <s v="UCSB"/>
    <x v="0"/>
    <n v="50"/>
    <n v="8"/>
    <d v="1900-01-03T00:58:11"/>
    <s v="C"/>
    <s v="Day"/>
    <s v="Open"/>
  </r>
  <r>
    <n v="202430"/>
    <n v="43547"/>
    <s v="SLFO NC047"/>
    <x v="5"/>
    <s v="World of Interest: FOA"/>
    <n v="0"/>
    <d v="2023-08-28T00:00:00"/>
    <d v="2023-10-21T00:00:00"/>
    <x v="6"/>
    <x v="0"/>
    <s v="W"/>
    <m/>
    <m/>
    <s v="W"/>
    <m/>
    <m/>
    <m/>
    <m/>
    <d v="1899-12-30T01:15:00"/>
    <d v="1899-12-30T00:39:37"/>
    <s v="10:30"/>
    <x v="8"/>
    <s v="11:45"/>
    <n v="1145"/>
    <x v="3"/>
    <s v="Arden Day"/>
    <s v="K00369151"/>
    <n v="9"/>
    <x v="1"/>
    <x v="186"/>
    <x v="63"/>
    <s v="VILLAA"/>
    <s v="VILLAAMTG ROOM"/>
    <x v="0"/>
    <n v="40"/>
    <n v="24"/>
    <d v="1900-01-04T18:04:14"/>
    <s v="C"/>
    <s v="Day"/>
    <s v="Open"/>
  </r>
  <r>
    <n v="202430"/>
    <n v="43548"/>
    <s v="SLFO NC047"/>
    <x v="5"/>
    <s v="World of Interest: FOA"/>
    <n v="0"/>
    <d v="2023-10-23T00:00:00"/>
    <d v="2023-12-16T00:00:00"/>
    <x v="6"/>
    <x v="0"/>
    <s v="W"/>
    <m/>
    <m/>
    <s v="W"/>
    <m/>
    <m/>
    <m/>
    <m/>
    <d v="1899-12-30T01:15:00"/>
    <d v="1899-12-30T00:39:37"/>
    <s v="10:30"/>
    <x v="8"/>
    <s v="11:45"/>
    <n v="1145"/>
    <x v="3"/>
    <s v="Arden Day"/>
    <s v="K00369151"/>
    <n v="11"/>
    <x v="1"/>
    <x v="186"/>
    <x v="63"/>
    <s v="VILLAA"/>
    <s v="VILLAAMTG ROOM"/>
    <x v="0"/>
    <n v="40"/>
    <n v="24"/>
    <d v="1900-01-04T18:04:14"/>
    <s v="C"/>
    <s v="Day"/>
    <s v="Open"/>
  </r>
  <r>
    <n v="202430"/>
    <n v="43549"/>
    <s v="SLFO NC047"/>
    <x v="5"/>
    <s v="World of Interest: FOA"/>
    <n v="0"/>
    <d v="2023-08-28T00:00:00"/>
    <d v="2023-10-21T00:00:00"/>
    <x v="6"/>
    <x v="0"/>
    <s v="R"/>
    <m/>
    <m/>
    <m/>
    <s v="R"/>
    <m/>
    <m/>
    <m/>
    <d v="1899-12-30T01:15:00"/>
    <d v="1899-12-30T00:39:37"/>
    <s v="14:30"/>
    <x v="49"/>
    <s v="15:45"/>
    <n v="1545"/>
    <x v="3"/>
    <s v="Arden Day"/>
    <s v="K00369151"/>
    <n v="9"/>
    <x v="1"/>
    <x v="186"/>
    <x v="63"/>
    <s v="VILLAA"/>
    <s v="VILLAAMTG ROOM"/>
    <x v="0"/>
    <n v="40"/>
    <n v="25"/>
    <d v="1900-01-04T23:49:24"/>
    <s v="C"/>
    <s v="Day"/>
    <s v="Open"/>
  </r>
  <r>
    <n v="202430"/>
    <n v="43550"/>
    <s v="SLFO NC047"/>
    <x v="5"/>
    <s v="World of Interest: FOA"/>
    <n v="0"/>
    <d v="2023-10-23T00:00:00"/>
    <d v="2023-12-16T00:00:00"/>
    <x v="6"/>
    <x v="0"/>
    <s v="R"/>
    <m/>
    <m/>
    <m/>
    <s v="R"/>
    <m/>
    <m/>
    <m/>
    <d v="1899-12-30T01:15:00"/>
    <d v="1899-12-30T00:39:37"/>
    <s v="14:30"/>
    <x v="49"/>
    <s v="15:45"/>
    <n v="1545"/>
    <x v="3"/>
    <s v="Arden Day"/>
    <s v="K00369151"/>
    <n v="11"/>
    <x v="1"/>
    <x v="186"/>
    <x v="63"/>
    <s v="VILLAA"/>
    <s v="VILLAAMTG ROOM"/>
    <x v="0"/>
    <n v="40"/>
    <n v="25"/>
    <d v="1900-01-04T23:49:24"/>
    <s v="C"/>
    <s v="Day"/>
    <s v="Open"/>
  </r>
  <r>
    <n v="202430"/>
    <n v="41286"/>
    <s v="SLFO NC082"/>
    <x v="5"/>
    <s v="Travels and Explorations: FOA"/>
    <n v="0"/>
    <d v="2023-08-28T00:00:00"/>
    <d v="2023-10-21T00:00:00"/>
    <x v="6"/>
    <x v="0"/>
    <s v="M"/>
    <s v="M"/>
    <m/>
    <m/>
    <m/>
    <m/>
    <m/>
    <m/>
    <d v="1899-12-30T01:15:00"/>
    <d v="1899-12-30T00:39:37"/>
    <s v="10:45"/>
    <x v="33"/>
    <s v="12:00"/>
    <n v="1200"/>
    <x v="3"/>
    <s v="Patricia Volner"/>
    <s v="K00161082"/>
    <n v="9"/>
    <x v="1"/>
    <x v="187"/>
    <x v="64"/>
    <s v="VDELMO"/>
    <s v="VDELMOMTG ROOM"/>
    <x v="0"/>
    <n v="40"/>
    <n v="22"/>
    <d v="1900-01-04T06:33:53"/>
    <s v="C"/>
    <s v="Day"/>
    <s v="Open"/>
  </r>
  <r>
    <n v="202430"/>
    <n v="41287"/>
    <s v="SLFO NC082"/>
    <x v="5"/>
    <s v="Travels and Explorations: FOA"/>
    <n v="0"/>
    <d v="2023-10-23T00:00:00"/>
    <d v="2023-12-16T00:00:00"/>
    <x v="6"/>
    <x v="0"/>
    <s v="M"/>
    <s v="M"/>
    <m/>
    <m/>
    <m/>
    <m/>
    <m/>
    <m/>
    <d v="1899-12-30T01:15:00"/>
    <d v="1899-12-30T00:39:37"/>
    <s v="10:45"/>
    <x v="33"/>
    <s v="12:00"/>
    <n v="1200"/>
    <x v="3"/>
    <s v="Patricia Volner"/>
    <s v="K00161082"/>
    <n v="11"/>
    <x v="1"/>
    <x v="187"/>
    <x v="64"/>
    <s v="VDELMO"/>
    <s v="VDELMOMTG ROOM"/>
    <x v="0"/>
    <n v="40"/>
    <n v="36"/>
    <d v="1900-01-07T15:06:21"/>
    <s v="C"/>
    <s v="Day"/>
    <s v="Open"/>
  </r>
  <r>
    <n v="202430"/>
    <n v="43165"/>
    <s v="PHOW NC001"/>
    <x v="86"/>
    <s v="Digital Cameras, Digital Photo"/>
    <n v="0"/>
    <d v="2023-09-08T00:00:00"/>
    <d v="2023-09-29T00:00:00"/>
    <x v="37"/>
    <x v="0"/>
    <s v="F"/>
    <m/>
    <m/>
    <m/>
    <m/>
    <s v="F"/>
    <m/>
    <m/>
    <d v="1899-12-30T01:15:00"/>
    <d v="1899-12-30T00:18:11"/>
    <s v="11:30"/>
    <x v="69"/>
    <s v="12:45"/>
    <n v="1245"/>
    <x v="0"/>
    <s v="Chuck Place"/>
    <s v="K00659861"/>
    <n v="9"/>
    <x v="5"/>
    <x v="188"/>
    <x v="65"/>
    <s v="WAKE"/>
    <s v="WAKE03"/>
    <x v="0"/>
    <n v="24"/>
    <n v="20"/>
    <d v="1899-12-31T00:14:33"/>
    <s v="C"/>
    <s v="Day"/>
    <s v="Open"/>
  </r>
  <r>
    <n v="202430"/>
    <n v="43165"/>
    <s v="PHOW NC001"/>
    <x v="86"/>
    <s v="Digital Cameras, Digital Photo"/>
    <n v="0"/>
    <d v="2023-09-08T00:00:00"/>
    <d v="2023-09-29T00:00:00"/>
    <x v="37"/>
    <x v="0"/>
    <s v="F"/>
    <m/>
    <m/>
    <m/>
    <m/>
    <s v="F"/>
    <m/>
    <m/>
    <d v="1899-12-30T00:55:00"/>
    <d v="1899-12-30T00:13:20"/>
    <s v="12:50"/>
    <x v="31"/>
    <s v="13:45"/>
    <n v="1345"/>
    <x v="0"/>
    <s v="Chuck Place"/>
    <s v="K00659861"/>
    <n v="9"/>
    <x v="5"/>
    <x v="188"/>
    <x v="65"/>
    <s v="WAKE"/>
    <s v="WAKE03"/>
    <x v="0"/>
    <n v="24"/>
    <n v="20"/>
    <d v="1899-12-30T17:46:40"/>
    <s v="C"/>
    <s v="Day"/>
    <s v="Open"/>
  </r>
  <r>
    <n v="202430"/>
    <n v="43185"/>
    <s v="CMPW NC080"/>
    <x v="21"/>
    <s v="Setting Up A Blog"/>
    <n v="0"/>
    <d v="2023-10-28T00:00:00"/>
    <d v="2023-11-04T00:00:00"/>
    <x v="18"/>
    <x v="0"/>
    <s v="S"/>
    <m/>
    <m/>
    <m/>
    <m/>
    <m/>
    <s v="S"/>
    <m/>
    <d v="1899-12-30T04:00:00"/>
    <d v="1899-12-30T00:29:05"/>
    <s v="9:00"/>
    <x v="25"/>
    <s v="13:00"/>
    <n v="1300"/>
    <x v="0"/>
    <s v="Chuck Place"/>
    <s v="K00659861"/>
    <n v="11"/>
    <x v="5"/>
    <x v="188"/>
    <x v="65"/>
    <s v="WAKE"/>
    <s v="WAKE03"/>
    <x v="0"/>
    <n v="24"/>
    <n v="16"/>
    <d v="1899-12-30T15:30:55"/>
    <s v="C"/>
    <s v="Day"/>
    <s v="Open"/>
  </r>
  <r>
    <n v="202430"/>
    <n v="43199"/>
    <s v="CMPW NC030"/>
    <x v="21"/>
    <s v="Introduction to the Mac"/>
    <n v="0"/>
    <d v="2023-09-12T00:00:00"/>
    <d v="2023-09-28T00:00:00"/>
    <x v="56"/>
    <x v="0"/>
    <s v="TR"/>
    <m/>
    <s v="T"/>
    <m/>
    <s v="R"/>
    <m/>
    <m/>
    <m/>
    <d v="1899-12-30T02:00:00"/>
    <d v="1899-12-30T00:47:48"/>
    <s v="9:00"/>
    <x v="25"/>
    <s v="11:00"/>
    <n v="1100"/>
    <x v="0"/>
    <s v="Diana Musacchio"/>
    <s v="K00428615"/>
    <n v="9"/>
    <x v="5"/>
    <x v="188"/>
    <x v="65"/>
    <s v="WAKE"/>
    <s v="WAKE03"/>
    <x v="0"/>
    <n v="18"/>
    <n v="9"/>
    <d v="1899-12-30T23:33:17"/>
    <s v="C"/>
    <s v="Day"/>
    <s v="Open"/>
  </r>
  <r>
    <n v="202430"/>
    <n v="43199"/>
    <s v="CMPW NC030"/>
    <x v="21"/>
    <s v="Introduction to the Mac"/>
    <n v="0"/>
    <d v="2023-09-12T00:00:00"/>
    <d v="2023-09-28T00:00:00"/>
    <x v="56"/>
    <x v="0"/>
    <s v="TR"/>
    <m/>
    <s v="T"/>
    <m/>
    <s v="R"/>
    <m/>
    <m/>
    <m/>
    <d v="1899-12-30T01:10:00"/>
    <d v="1899-12-30T00:27:53"/>
    <s v="11:05"/>
    <x v="48"/>
    <s v="12:15"/>
    <n v="1215"/>
    <x v="0"/>
    <s v="Diana Musacchio"/>
    <s v="K00428615"/>
    <n v="9"/>
    <x v="5"/>
    <x v="188"/>
    <x v="65"/>
    <s v="WAKE"/>
    <s v="WAKE03"/>
    <x v="0"/>
    <n v="18"/>
    <n v="9"/>
    <d v="1899-12-30T13:44:25"/>
    <s v="C"/>
    <s v="Day"/>
    <s v="Open"/>
  </r>
  <r>
    <n v="202430"/>
    <n v="43200"/>
    <s v="CMPW NC031"/>
    <x v="20"/>
    <s v="Intro to MAC OX X Level 1"/>
    <n v="0"/>
    <d v="2023-10-03T00:00:00"/>
    <d v="2023-10-19T00:00:00"/>
    <x v="56"/>
    <x v="0"/>
    <s v="TR"/>
    <m/>
    <s v="T"/>
    <m/>
    <s v="R"/>
    <m/>
    <m/>
    <m/>
    <d v="1899-12-30T02:00:00"/>
    <d v="1899-12-30T00:47:48"/>
    <s v="9:00"/>
    <x v="25"/>
    <s v="11:00"/>
    <n v="1100"/>
    <x v="0"/>
    <s v="Diana Musacchio"/>
    <s v="K00428615"/>
    <n v="10"/>
    <x v="5"/>
    <x v="188"/>
    <x v="65"/>
    <s v="WAKE"/>
    <s v="WAKE03"/>
    <x v="0"/>
    <n v="18"/>
    <n v="7"/>
    <d v="1899-12-30T18:19:13"/>
    <s v="C"/>
    <s v="Day"/>
    <s v="Open"/>
  </r>
  <r>
    <n v="202430"/>
    <n v="43200"/>
    <s v="CMPW NC031"/>
    <x v="20"/>
    <s v="Intro to MAC OX X Level 1"/>
    <n v="0"/>
    <d v="2023-10-03T00:00:00"/>
    <d v="2023-10-19T00:00:00"/>
    <x v="56"/>
    <x v="0"/>
    <s v="TR"/>
    <m/>
    <s v="T"/>
    <m/>
    <s v="R"/>
    <m/>
    <m/>
    <m/>
    <d v="1899-12-30T01:10:00"/>
    <d v="1899-12-30T00:27:53"/>
    <s v="11:05"/>
    <x v="48"/>
    <s v="12:15"/>
    <n v="1215"/>
    <x v="0"/>
    <s v="Diana Musacchio"/>
    <s v="K00428615"/>
    <n v="10"/>
    <x v="5"/>
    <x v="188"/>
    <x v="65"/>
    <s v="WAKE"/>
    <s v="WAKE03"/>
    <x v="0"/>
    <n v="18"/>
    <n v="7"/>
    <d v="1899-12-30T10:41:13"/>
    <s v="C"/>
    <s v="Day"/>
    <s v="Open"/>
  </r>
  <r>
    <n v="202430"/>
    <n v="43201"/>
    <s v="CMPW NC032"/>
    <x v="20"/>
    <s v="Intro to Mac OS X Level 2"/>
    <n v="0"/>
    <d v="2023-10-24T00:00:00"/>
    <d v="2023-11-09T00:00:00"/>
    <x v="56"/>
    <x v="0"/>
    <s v="TR"/>
    <m/>
    <s v="T"/>
    <m/>
    <s v="R"/>
    <m/>
    <m/>
    <m/>
    <d v="1899-12-30T02:00:00"/>
    <d v="1899-12-30T00:47:48"/>
    <s v="9:00"/>
    <x v="25"/>
    <s v="11:00"/>
    <n v="1100"/>
    <x v="0"/>
    <s v="Diana Musacchio"/>
    <s v="K00428615"/>
    <n v="11"/>
    <x v="5"/>
    <x v="188"/>
    <x v="65"/>
    <s v="WAKE"/>
    <s v="WAKE03"/>
    <x v="0"/>
    <n v="18"/>
    <n v="5"/>
    <d v="1899-12-30T13:05:09"/>
    <s v="C"/>
    <s v="Day"/>
    <s v="Open"/>
  </r>
  <r>
    <n v="202430"/>
    <n v="43201"/>
    <s v="CMPW NC032"/>
    <x v="20"/>
    <s v="Intro to Mac OS X Level 2"/>
    <n v="0"/>
    <d v="2023-10-24T00:00:00"/>
    <d v="2023-11-09T00:00:00"/>
    <x v="56"/>
    <x v="0"/>
    <s v="TR"/>
    <m/>
    <s v="T"/>
    <m/>
    <s v="R"/>
    <m/>
    <m/>
    <m/>
    <d v="1899-12-30T01:10:00"/>
    <d v="1899-12-30T00:27:53"/>
    <s v="11:05"/>
    <x v="48"/>
    <s v="12:15"/>
    <n v="1215"/>
    <x v="0"/>
    <s v="Diana Musacchio"/>
    <s v="K00428615"/>
    <n v="11"/>
    <x v="5"/>
    <x v="188"/>
    <x v="65"/>
    <s v="WAKE"/>
    <s v="WAKE03"/>
    <x v="0"/>
    <n v="18"/>
    <n v="5"/>
    <d v="1899-12-30T07:38:01"/>
    <s v="C"/>
    <s v="Day"/>
    <s v="Open"/>
  </r>
  <r>
    <n v="202430"/>
    <n v="43271"/>
    <s v="GDPW NC005"/>
    <x v="86"/>
    <s v="Photoshop Overview"/>
    <n v="0"/>
    <d v="2023-10-07T00:00:00"/>
    <d v="2023-10-21T00:00:00"/>
    <x v="19"/>
    <x v="0"/>
    <s v="S"/>
    <m/>
    <m/>
    <m/>
    <m/>
    <m/>
    <s v="S"/>
    <m/>
    <d v="1899-12-30T02:00:00"/>
    <d v="1899-12-30T00:21:49"/>
    <s v="9:00"/>
    <x v="25"/>
    <s v="11:00"/>
    <n v="1100"/>
    <x v="0"/>
    <s v="Bruce Burkhardt"/>
    <s v="K00148620"/>
    <n v="10"/>
    <x v="5"/>
    <x v="188"/>
    <x v="65"/>
    <s v="WAKE"/>
    <s v="WAKE03"/>
    <x v="0"/>
    <n v="24"/>
    <n v="11"/>
    <d v="1899-12-30T12:00:00"/>
    <s v="C"/>
    <s v="Day"/>
    <s v="Open"/>
  </r>
  <r>
    <n v="202430"/>
    <n v="43271"/>
    <s v="GDPW NC005"/>
    <x v="86"/>
    <s v="Photoshop Overview"/>
    <n v="0"/>
    <d v="2023-10-07T00:00:00"/>
    <d v="2023-10-21T00:00:00"/>
    <x v="19"/>
    <x v="0"/>
    <s v="S"/>
    <m/>
    <m/>
    <m/>
    <m/>
    <m/>
    <s v="S"/>
    <m/>
    <d v="1899-12-30T01:10:00"/>
    <d v="1899-12-30T00:12:44"/>
    <s v="11:05"/>
    <x v="48"/>
    <s v="12:15"/>
    <n v="1215"/>
    <x v="0"/>
    <s v="Bruce Burkhardt"/>
    <s v="K00148620"/>
    <n v="10"/>
    <x v="5"/>
    <x v="188"/>
    <x v="65"/>
    <s v="WAKE"/>
    <s v="WAKE03"/>
    <x v="0"/>
    <n v="24"/>
    <n v="11"/>
    <d v="1899-12-30T07:00:00"/>
    <s v="C"/>
    <s v="Day"/>
    <s v="Open"/>
  </r>
  <r>
    <n v="202430"/>
    <n v="44372"/>
    <s v="CMPW NC081"/>
    <x v="21"/>
    <s v="Create Compelling Content"/>
    <n v="0"/>
    <d v="2023-12-06T00:00:00"/>
    <d v="2023-12-13T00:00:00"/>
    <x v="18"/>
    <x v="0"/>
    <s v="W"/>
    <m/>
    <m/>
    <s v="W"/>
    <m/>
    <m/>
    <m/>
    <m/>
    <d v="1899-12-30T04:00:00"/>
    <d v="1899-12-30T00:29:05"/>
    <s v="9:00"/>
    <x v="25"/>
    <s v="13:00"/>
    <n v="1300"/>
    <x v="0"/>
    <s v="Diana Musacchio"/>
    <s v="K00428615"/>
    <n v="12"/>
    <x v="5"/>
    <x v="188"/>
    <x v="65"/>
    <s v="WAKE"/>
    <s v="WAKE03"/>
    <x v="0"/>
    <n v="24"/>
    <n v="8"/>
    <d v="1899-12-30T07:45:27"/>
    <s v="C"/>
    <s v="Day"/>
    <s v="Open"/>
  </r>
  <r>
    <n v="202430"/>
    <n v="44378"/>
    <s v="PHOW NC006"/>
    <x v="86"/>
    <s v="Editorial Photography"/>
    <n v="0"/>
    <d v="2023-09-08T00:00:00"/>
    <d v="2023-10-27T00:00:00"/>
    <x v="34"/>
    <x v="0"/>
    <s v="F"/>
    <m/>
    <m/>
    <m/>
    <m/>
    <s v="F"/>
    <m/>
    <m/>
    <d v="1899-12-30T02:00:00"/>
    <d v="1899-12-30T00:58:11"/>
    <s v="9:00"/>
    <x v="25"/>
    <s v="11:00"/>
    <n v="1100"/>
    <x v="0"/>
    <s v="Chuck Place"/>
    <s v="K00659861"/>
    <n v="9"/>
    <x v="5"/>
    <x v="188"/>
    <x v="65"/>
    <s v="WAKE"/>
    <s v="WAKE03"/>
    <x v="0"/>
    <n v="24"/>
    <n v="13"/>
    <d v="1900-01-03T04:50:55"/>
    <s v="C"/>
    <s v="Day"/>
    <s v="Open"/>
  </r>
  <r>
    <n v="202430"/>
    <n v="43406"/>
    <s v="CNEW NC070"/>
    <x v="21"/>
    <s v="Intro to Handheld Devices"/>
    <n v="0"/>
    <d v="2023-09-11T00:00:00"/>
    <d v="2023-10-02T00:00:00"/>
    <x v="37"/>
    <x v="0"/>
    <s v="M"/>
    <s v="M"/>
    <m/>
    <m/>
    <m/>
    <m/>
    <m/>
    <m/>
    <d v="1899-12-30T01:15:00"/>
    <d v="1899-12-30T00:18:11"/>
    <s v="9:30"/>
    <x v="18"/>
    <s v="10:45"/>
    <n v="1045"/>
    <x v="0"/>
    <s v="Norma Eggli"/>
    <s v="K00100641"/>
    <n v="9"/>
    <x v="5"/>
    <x v="189"/>
    <x v="65"/>
    <s v="WAKE"/>
    <s v="WAKE04"/>
    <x v="0"/>
    <n v="18"/>
    <n v="20"/>
    <d v="1899-12-31T00:14:33"/>
    <s v="C"/>
    <s v="Day"/>
    <s v="Closed"/>
  </r>
  <r>
    <n v="202430"/>
    <n v="43406"/>
    <s v="CNEW NC070"/>
    <x v="21"/>
    <s v="Intro to Handheld Devices"/>
    <n v="0"/>
    <d v="2023-09-11T00:00:00"/>
    <d v="2023-10-02T00:00:00"/>
    <x v="37"/>
    <x v="0"/>
    <s v="M"/>
    <s v="M"/>
    <m/>
    <m/>
    <m/>
    <m/>
    <m/>
    <m/>
    <d v="1899-12-30T01:00:00"/>
    <d v="1899-12-30T00:14:33"/>
    <s v="10:50"/>
    <x v="90"/>
    <s v="11:50"/>
    <n v="1150"/>
    <x v="0"/>
    <s v="Norma Eggli"/>
    <s v="K00100641"/>
    <n v="9"/>
    <x v="5"/>
    <x v="189"/>
    <x v="65"/>
    <s v="WAKE"/>
    <s v="WAKE04"/>
    <x v="0"/>
    <n v="18"/>
    <n v="20"/>
    <d v="1899-12-30T19:23:38"/>
    <s v="C"/>
    <s v="Day"/>
    <s v="Closed"/>
  </r>
  <r>
    <n v="202430"/>
    <n v="43999"/>
    <s v="CMPW NC012"/>
    <x v="21"/>
    <s v="Maximize Perform/Google Drive"/>
    <n v="0"/>
    <d v="2023-09-30T00:00:00"/>
    <d v="2023-10-28T00:00:00"/>
    <x v="51"/>
    <x v="0"/>
    <s v="S"/>
    <m/>
    <m/>
    <m/>
    <m/>
    <m/>
    <s v="S"/>
    <m/>
    <d v="1899-12-30T03:05:00"/>
    <d v="1899-12-30T00:56:04"/>
    <s v="9:00"/>
    <x v="25"/>
    <s v="12:05"/>
    <n v="1205"/>
    <x v="0"/>
    <s v="Norma Eggli"/>
    <s v="K00100641"/>
    <n v="10"/>
    <x v="5"/>
    <x v="189"/>
    <x v="65"/>
    <s v="WAKE"/>
    <s v="WAKE04"/>
    <x v="0"/>
    <n v="24"/>
    <n v="13"/>
    <d v="1900-01-01T12:43:56"/>
    <s v="C"/>
    <s v="Day"/>
    <s v="Open"/>
  </r>
  <r>
    <n v="202430"/>
    <n v="44077"/>
    <s v="CMPW NC011"/>
    <x v="21"/>
    <s v="Best Business Apps"/>
    <n v="0"/>
    <d v="2023-11-06T00:00:00"/>
    <d v="2023-11-20T00:00:00"/>
    <x v="19"/>
    <x v="0"/>
    <s v="M"/>
    <s v="M"/>
    <m/>
    <m/>
    <m/>
    <m/>
    <m/>
    <m/>
    <d v="1899-12-30T02:25:00"/>
    <d v="1899-12-30T00:26:22"/>
    <s v="9:30"/>
    <x v="18"/>
    <s v="11:55"/>
    <n v="1155"/>
    <x v="0"/>
    <s v="Norma Eggli"/>
    <s v="K00100641"/>
    <n v="11"/>
    <x v="5"/>
    <x v="189"/>
    <x v="65"/>
    <s v="WAKE"/>
    <s v="WAKE04"/>
    <x v="0"/>
    <n v="24"/>
    <n v="17"/>
    <d v="1899-12-30T22:24:33"/>
    <s v="C"/>
    <s v="Day"/>
    <s v="Open"/>
  </r>
  <r>
    <n v="202430"/>
    <n v="44171"/>
    <s v="CNEW NC071"/>
    <x v="21"/>
    <s v="Tech Talk: What's New in Comp"/>
    <n v="0"/>
    <d v="2023-09-12T00:00:00"/>
    <d v="2023-11-14T00:00:00"/>
    <x v="55"/>
    <x v="0"/>
    <s v="T"/>
    <m/>
    <s v="T"/>
    <m/>
    <m/>
    <m/>
    <m/>
    <m/>
    <d v="1899-12-30T01:15:00"/>
    <d v="1899-12-30T00:45:27"/>
    <s v="13:00"/>
    <x v="22"/>
    <s v="14:15"/>
    <n v="1415"/>
    <x v="0"/>
    <s v="Norma Eggli"/>
    <s v="K00100641"/>
    <n v="9"/>
    <x v="5"/>
    <x v="189"/>
    <x v="65"/>
    <s v="WAKE"/>
    <s v="WAKE04"/>
    <x v="0"/>
    <n v="24"/>
    <n v="7"/>
    <d v="1900-01-01T05:01:49"/>
    <s v="C"/>
    <s v="Day"/>
    <s v="Open"/>
  </r>
  <r>
    <n v="202430"/>
    <n v="44171"/>
    <s v="CNEW NC071"/>
    <x v="21"/>
    <s v="Tech Talk: What's New in Comp"/>
    <n v="0"/>
    <d v="2023-09-12T00:00:00"/>
    <d v="2023-11-14T00:00:00"/>
    <x v="55"/>
    <x v="0"/>
    <s v="T"/>
    <m/>
    <s v="T"/>
    <m/>
    <m/>
    <m/>
    <m/>
    <m/>
    <d v="1899-12-30T00:55:00"/>
    <d v="1899-12-30T00:33:20"/>
    <s v="14:20"/>
    <x v="13"/>
    <s v="15:15"/>
    <n v="1515"/>
    <x v="0"/>
    <s v="Norma Eggli"/>
    <s v="K00100641"/>
    <n v="9"/>
    <x v="5"/>
    <x v="189"/>
    <x v="65"/>
    <s v="WAKE"/>
    <s v="WAKE04"/>
    <x v="0"/>
    <n v="24"/>
    <n v="7"/>
    <d v="1899-12-31T14:53:20"/>
    <s v="C"/>
    <s v="Day"/>
    <s v="Open"/>
  </r>
  <r>
    <n v="202430"/>
    <n v="44351"/>
    <s v="ACTV NC214"/>
    <x v="13"/>
    <s v="Exploring IRS Enrolled Agent"/>
    <n v="0"/>
    <d v="2023-11-04T00:00:00"/>
    <d v="2023-11-04T00:00:00"/>
    <x v="3"/>
    <x v="0"/>
    <s v="S"/>
    <m/>
    <m/>
    <m/>
    <m/>
    <m/>
    <s v="S"/>
    <m/>
    <d v="1899-12-30T08:00:00"/>
    <d v="1899-12-30T00:29:05"/>
    <s v="8:30"/>
    <x v="2"/>
    <s v="16:30"/>
    <n v="1630"/>
    <x v="0"/>
    <s v="Barbara Aue"/>
    <s v="K00100278"/>
    <n v="11"/>
    <x v="5"/>
    <x v="189"/>
    <x v="65"/>
    <s v="WAKE"/>
    <s v="WAKE04"/>
    <x v="0"/>
    <n v="24"/>
    <n v="7"/>
    <d v="1899-12-30T03:23:38"/>
    <s v="C"/>
    <s v="Day"/>
    <s v="Open"/>
  </r>
  <r>
    <n v="202430"/>
    <n v="44363"/>
    <s v="CMPW NC036"/>
    <x v="21"/>
    <s v="Intro to iTunes and iPads"/>
    <n v="0"/>
    <d v="2023-10-09T00:00:00"/>
    <d v="2023-10-30T00:00:00"/>
    <x v="37"/>
    <x v="0"/>
    <s v="M"/>
    <s v="M"/>
    <m/>
    <m/>
    <m/>
    <m/>
    <m/>
    <m/>
    <d v="1899-12-30T01:15:00"/>
    <d v="1899-12-30T00:18:11"/>
    <s v="9:30"/>
    <x v="18"/>
    <s v="10:45"/>
    <n v="1045"/>
    <x v="0"/>
    <s v="Norma Eggli"/>
    <s v="K00100641"/>
    <n v="10"/>
    <x v="5"/>
    <x v="189"/>
    <x v="65"/>
    <s v="WAKE"/>
    <s v="WAKE04"/>
    <x v="0"/>
    <n v="15"/>
    <n v="12"/>
    <d v="1899-12-30T14:32:44"/>
    <s v="C"/>
    <s v="Day"/>
    <s v="Open"/>
  </r>
  <r>
    <n v="202430"/>
    <n v="44363"/>
    <s v="CMPW NC036"/>
    <x v="21"/>
    <s v="Intro to iTunes and iPads"/>
    <n v="0"/>
    <d v="2023-10-09T00:00:00"/>
    <d v="2023-10-30T00:00:00"/>
    <x v="37"/>
    <x v="0"/>
    <s v="M"/>
    <s v="M"/>
    <m/>
    <m/>
    <m/>
    <m/>
    <m/>
    <m/>
    <d v="1899-12-30T01:00:00"/>
    <d v="1899-12-30T00:14:33"/>
    <s v="10:50"/>
    <x v="90"/>
    <s v="11:50"/>
    <n v="1150"/>
    <x v="0"/>
    <s v="Norma Eggli"/>
    <s v="K00100641"/>
    <n v="10"/>
    <x v="5"/>
    <x v="189"/>
    <x v="65"/>
    <s v="WAKE"/>
    <s v="WAKE04"/>
    <x v="0"/>
    <n v="15"/>
    <n v="12"/>
    <d v="1899-12-30T11:38:11"/>
    <s v="C"/>
    <s v="Day"/>
    <s v="Open"/>
  </r>
  <r>
    <n v="202430"/>
    <n v="44595"/>
    <s v="CMPW NC024"/>
    <x v="21"/>
    <s v="Introduction to Windows"/>
    <n v="0"/>
    <d v="2023-11-21T00:00:00"/>
    <d v="2023-12-12T00:00:00"/>
    <x v="37"/>
    <x v="0"/>
    <s v="T"/>
    <m/>
    <s v="T"/>
    <m/>
    <m/>
    <m/>
    <m/>
    <m/>
    <d v="1899-12-30T01:15:00"/>
    <d v="1899-12-30T00:18:11"/>
    <s v="13:00"/>
    <x v="22"/>
    <s v="14:15"/>
    <n v="1415"/>
    <x v="0"/>
    <s v="Norma Eggli"/>
    <s v="K00100641"/>
    <n v="12"/>
    <x v="5"/>
    <x v="189"/>
    <x v="65"/>
    <s v="WAKE"/>
    <s v="WAKE04"/>
    <x v="0"/>
    <n v="24"/>
    <n v="18"/>
    <d v="1899-12-30T21:49:05"/>
    <s v="C"/>
    <s v="Day"/>
    <s v="Open"/>
  </r>
  <r>
    <n v="202430"/>
    <n v="44595"/>
    <s v="CMPW NC024"/>
    <x v="21"/>
    <s v="Introduction to Windows"/>
    <n v="0"/>
    <d v="2023-11-21T00:00:00"/>
    <d v="2023-12-12T00:00:00"/>
    <x v="37"/>
    <x v="0"/>
    <s v="T"/>
    <m/>
    <s v="T"/>
    <m/>
    <m/>
    <m/>
    <m/>
    <m/>
    <d v="1899-12-30T01:00:00"/>
    <d v="1899-12-30T00:14:33"/>
    <s v="14:20"/>
    <x v="13"/>
    <s v="15:20"/>
    <n v="1520"/>
    <x v="0"/>
    <s v="Norma Eggli"/>
    <s v="K00100641"/>
    <n v="12"/>
    <x v="5"/>
    <x v="189"/>
    <x v="65"/>
    <s v="WAKE"/>
    <s v="WAKE04"/>
    <x v="0"/>
    <n v="24"/>
    <n v="18"/>
    <d v="1899-12-30T17:27:16"/>
    <s v="C"/>
    <s v="Day"/>
    <s v="Open"/>
  </r>
  <r>
    <n v="202430"/>
    <n v="44596"/>
    <s v="CMPW NC050"/>
    <x v="21"/>
    <s v="MS Word Basics for Beg"/>
    <n v="0"/>
    <d v="2023-11-01T00:00:00"/>
    <d v="2023-11-29T00:00:00"/>
    <x v="51"/>
    <x v="0"/>
    <s v="W"/>
    <m/>
    <m/>
    <s v="W"/>
    <m/>
    <m/>
    <m/>
    <m/>
    <d v="1899-12-30T02:15:00"/>
    <d v="1899-12-30T00:40:55"/>
    <s v="9:30"/>
    <x v="18"/>
    <s v="11:45"/>
    <n v="1145"/>
    <x v="0"/>
    <s v="Norma Eggli"/>
    <s v="K00100641"/>
    <n v="11"/>
    <x v="5"/>
    <x v="189"/>
    <x v="65"/>
    <s v="WAKE"/>
    <s v="WAKE04"/>
    <x v="0"/>
    <n v="24"/>
    <n v="9"/>
    <d v="1899-12-31T06:40:55"/>
    <s v="C"/>
    <s v="Day"/>
    <s v="Open"/>
  </r>
  <r>
    <n v="202430"/>
    <n v="43215"/>
    <s v="CMPW NC63A"/>
    <x v="21"/>
    <s v="MS Excel 1"/>
    <n v="0"/>
    <d v="2023-10-17T00:00:00"/>
    <d v="2023-10-26T00:00:00"/>
    <x v="62"/>
    <x v="0"/>
    <s v="TR"/>
    <m/>
    <s v="T"/>
    <m/>
    <s v="R"/>
    <m/>
    <m/>
    <m/>
    <d v="1899-12-30T02:15:00"/>
    <d v="1899-12-30T00:37:24"/>
    <s v="18:00"/>
    <x v="9"/>
    <s v="20:15"/>
    <n v="2015"/>
    <x v="0"/>
    <s v="Vince Wong"/>
    <s v="K00100893"/>
    <n v="10"/>
    <x v="5"/>
    <x v="190"/>
    <x v="65"/>
    <s v="WAKE"/>
    <s v="WAKE05"/>
    <x v="0"/>
    <n v="24"/>
    <n v="17"/>
    <d v="1899-12-31T00:13:21"/>
    <s v="C"/>
    <s v="Evening"/>
    <s v="Open"/>
  </r>
  <r>
    <n v="202430"/>
    <n v="43216"/>
    <s v="CMPW NC63A"/>
    <x v="21"/>
    <s v="MS Excel 1"/>
    <n v="0"/>
    <d v="2023-10-24T00:00:00"/>
    <d v="2023-10-31T00:00:00"/>
    <x v="18"/>
    <x v="0"/>
    <s v="TR"/>
    <m/>
    <s v="T"/>
    <m/>
    <s v="R"/>
    <m/>
    <m/>
    <m/>
    <d v="1899-12-30T03:05:00"/>
    <d v="1899-12-30T00:44:51"/>
    <s v="9:00"/>
    <x v="25"/>
    <s v="12:05"/>
    <n v="1205"/>
    <x v="3"/>
    <s v="Esther Frankel"/>
    <s v="K00100180"/>
    <n v="11"/>
    <x v="5"/>
    <x v="190"/>
    <x v="65"/>
    <s v="WAKE"/>
    <s v="WAKE05"/>
    <x v="0"/>
    <n v="24"/>
    <n v="15"/>
    <d v="1899-12-30T22:25:27"/>
    <s v="C"/>
    <s v="Day"/>
    <s v="Open"/>
  </r>
  <r>
    <n v="202430"/>
    <n v="43217"/>
    <s v="CMPW NC63B"/>
    <x v="21"/>
    <s v="MS Excel 2"/>
    <n v="0"/>
    <d v="2023-11-07T00:00:00"/>
    <d v="2023-11-16T00:00:00"/>
    <x v="62"/>
    <x v="0"/>
    <s v="TR"/>
    <m/>
    <s v="T"/>
    <m/>
    <s v="R"/>
    <m/>
    <m/>
    <m/>
    <d v="1899-12-30T02:15:00"/>
    <d v="1899-12-30T00:37:24"/>
    <s v="18:00"/>
    <x v="9"/>
    <s v="20:15"/>
    <n v="2015"/>
    <x v="3"/>
    <s v="Vince Wong"/>
    <s v="K00100893"/>
    <n v="11"/>
    <x v="5"/>
    <x v="190"/>
    <x v="65"/>
    <s v="WAKE"/>
    <s v="WAKE05"/>
    <x v="0"/>
    <n v="24"/>
    <n v="14"/>
    <d v="1899-12-30T19:56:53"/>
    <s v="C"/>
    <s v="Evening"/>
    <s v="Open"/>
  </r>
  <r>
    <n v="202430"/>
    <n v="43218"/>
    <s v="CMPW NC63C"/>
    <x v="21"/>
    <s v="MS Excel 3"/>
    <n v="0"/>
    <d v="2023-11-28T00:00:00"/>
    <d v="2023-12-07T00:00:00"/>
    <x v="62"/>
    <x v="0"/>
    <s v="TR"/>
    <m/>
    <s v="T"/>
    <m/>
    <s v="R"/>
    <m/>
    <m/>
    <m/>
    <d v="1899-12-30T02:15:00"/>
    <d v="1899-12-30T00:37:24"/>
    <s v="18:00"/>
    <x v="9"/>
    <s v="20:15"/>
    <n v="2015"/>
    <x v="3"/>
    <s v="Vince Wong"/>
    <s v="K00100893"/>
    <n v="12"/>
    <x v="5"/>
    <x v="190"/>
    <x v="65"/>
    <s v="WAKE"/>
    <s v="WAKE05"/>
    <x v="0"/>
    <n v="24"/>
    <n v="15"/>
    <d v="1899-12-30T21:22:22"/>
    <s v="C"/>
    <s v="Evening"/>
    <s v="Open"/>
  </r>
  <r>
    <n v="202430"/>
    <n v="44355"/>
    <s v="CMPW NC63B"/>
    <x v="21"/>
    <s v="MS Excel 2"/>
    <n v="0"/>
    <d v="2023-11-02T00:00:00"/>
    <d v="2023-11-09T00:00:00"/>
    <x v="18"/>
    <x v="0"/>
    <s v="TR"/>
    <m/>
    <s v="T"/>
    <m/>
    <s v="R"/>
    <m/>
    <m/>
    <m/>
    <d v="1899-12-30T03:10:00"/>
    <d v="1899-12-30T00:46:04"/>
    <s v="9:00"/>
    <x v="25"/>
    <s v="12:10"/>
    <n v="1210"/>
    <x v="0"/>
    <s v="Esther Frankel"/>
    <s v="K00100180"/>
    <n v="11"/>
    <x v="5"/>
    <x v="190"/>
    <x v="65"/>
    <s v="WAKE"/>
    <s v="WAKE05"/>
    <x v="0"/>
    <n v="24"/>
    <n v="10"/>
    <d v="1899-12-30T15:21:13"/>
    <s v="C"/>
    <s v="Day"/>
    <s v="Open"/>
  </r>
  <r>
    <n v="202430"/>
    <n v="44356"/>
    <s v="CMPW NC63C"/>
    <x v="21"/>
    <s v="MS Excel 3"/>
    <n v="0"/>
    <d v="2023-11-14T00:00:00"/>
    <d v="2023-11-21T00:00:00"/>
    <x v="18"/>
    <x v="0"/>
    <s v="TR"/>
    <m/>
    <s v="T"/>
    <m/>
    <s v="R"/>
    <m/>
    <m/>
    <m/>
    <d v="1899-12-30T03:10:00"/>
    <d v="1899-12-30T00:46:04"/>
    <s v="9:00"/>
    <x v="25"/>
    <s v="12:10"/>
    <n v="1210"/>
    <x v="0"/>
    <s v="Esther Frankel"/>
    <s v="K00100180"/>
    <n v="11"/>
    <x v="5"/>
    <x v="190"/>
    <x v="65"/>
    <s v="WAKE"/>
    <s v="WAKE05"/>
    <x v="0"/>
    <n v="24"/>
    <n v="8"/>
    <d v="1899-12-30T12:16:58"/>
    <s v="C"/>
    <s v="Day"/>
    <s v="Open"/>
  </r>
  <r>
    <n v="202430"/>
    <n v="44374"/>
    <s v="LIBW NC001"/>
    <x v="142"/>
    <s v="Online Research Skills"/>
    <n v="0"/>
    <d v="2023-10-27T00:00:00"/>
    <d v="2023-10-27T00:00:00"/>
    <x v="3"/>
    <x v="0"/>
    <s v="F"/>
    <m/>
    <m/>
    <m/>
    <m/>
    <s v="F"/>
    <m/>
    <m/>
    <d v="1899-12-30T08:00:00"/>
    <d v="1899-12-30T00:29:05"/>
    <s v="8:30"/>
    <x v="2"/>
    <s v="16:30"/>
    <n v="1630"/>
    <x v="0"/>
    <s v="Alicia Ackerman"/>
    <s v="K00696347"/>
    <n v="11"/>
    <x v="5"/>
    <x v="190"/>
    <x v="65"/>
    <s v="WAKE"/>
    <s v="WAKE05"/>
    <x v="0"/>
    <n v="24"/>
    <n v="4"/>
    <d v="1899-12-30T01:56:22"/>
    <s v="C"/>
    <s v="Day"/>
    <s v="Open"/>
  </r>
  <r>
    <n v="202430"/>
    <n v="44375"/>
    <s v="LIBW NC002"/>
    <x v="142"/>
    <s v="Research with Infographics"/>
    <n v="0"/>
    <d v="2023-11-03T00:00:00"/>
    <d v="2023-11-03T00:00:00"/>
    <x v="3"/>
    <x v="0"/>
    <s v="F"/>
    <m/>
    <m/>
    <m/>
    <m/>
    <s v="F"/>
    <m/>
    <m/>
    <d v="1899-12-30T08:00:00"/>
    <d v="1899-12-30T00:29:05"/>
    <s v="8:30"/>
    <x v="2"/>
    <s v="16:30"/>
    <n v="1630"/>
    <x v="0"/>
    <s v="Alicia Ackerman"/>
    <s v="K00696347"/>
    <n v="11"/>
    <x v="5"/>
    <x v="190"/>
    <x v="65"/>
    <s v="WAKE"/>
    <s v="WAKE05"/>
    <x v="0"/>
    <n v="24"/>
    <n v="5"/>
    <d v="1899-12-30T02:25:27"/>
    <s v="C"/>
    <s v="Day"/>
    <s v="Open"/>
  </r>
  <r>
    <n v="202430"/>
    <n v="44377"/>
    <s v="PDW NC002"/>
    <x v="40"/>
    <s v="Strategic Job Search"/>
    <n v="0"/>
    <d v="2023-10-07T00:00:00"/>
    <d v="2023-10-14T00:00:00"/>
    <x v="18"/>
    <x v="0"/>
    <s v="S"/>
    <m/>
    <m/>
    <m/>
    <m/>
    <m/>
    <s v="S"/>
    <m/>
    <d v="1899-12-30T04:00:00"/>
    <d v="1899-12-30T00:29:05"/>
    <s v="9:00"/>
    <x v="25"/>
    <s v="13:00"/>
    <n v="1300"/>
    <x v="0"/>
    <s v="Janna Mori"/>
    <s v="K00250507"/>
    <n v="10"/>
    <x v="5"/>
    <x v="190"/>
    <x v="65"/>
    <s v="WAKE"/>
    <s v="WAKE05"/>
    <x v="0"/>
    <n v="24"/>
    <n v="6"/>
    <d v="1899-12-30T05:49:05"/>
    <s v="C"/>
    <s v="Day"/>
    <s v="Open"/>
  </r>
  <r>
    <n v="202430"/>
    <n v="43502"/>
    <s v="CMPW NC008"/>
    <x v="21"/>
    <s v="Microsoft Pub Fund (Bilingual)"/>
    <n v="0"/>
    <d v="2023-08-28T00:00:00"/>
    <d v="2023-10-21T00:00:00"/>
    <x v="6"/>
    <x v="0"/>
    <s v="TR"/>
    <m/>
    <s v="T"/>
    <m/>
    <s v="R"/>
    <m/>
    <m/>
    <m/>
    <d v="1899-12-30T02:50:00"/>
    <d v="1899-12-30T02:59:34"/>
    <s v="11:35"/>
    <x v="100"/>
    <s v="14:25"/>
    <n v="1425"/>
    <x v="0"/>
    <s v="Julio Lara Perez"/>
    <s v="K00414945"/>
    <n v="9"/>
    <x v="5"/>
    <x v="191"/>
    <x v="65"/>
    <s v="WAKE"/>
    <s v="WAKE06"/>
    <x v="0"/>
    <n v="40"/>
    <n v="25"/>
    <d v="1900-01-26T03:59:59"/>
    <s v="C"/>
    <s v="Day"/>
    <s v="Open"/>
  </r>
  <r>
    <n v="202430"/>
    <n v="44195"/>
    <s v="CMPW NC010"/>
    <x v="21"/>
    <s v="Comp/Skills (Bilingual)"/>
    <n v="0"/>
    <d v="2023-10-23T00:00:00"/>
    <d v="2023-12-16T00:00:00"/>
    <x v="6"/>
    <x v="0"/>
    <s v="TR"/>
    <m/>
    <s v="T"/>
    <m/>
    <s v="R"/>
    <m/>
    <m/>
    <m/>
    <d v="1899-12-30T02:25:00"/>
    <d v="1899-12-30T02:33:10"/>
    <s v="14:35"/>
    <x v="92"/>
    <s v="17:00"/>
    <n v="1700"/>
    <x v="3"/>
    <s v="Raul Uribe"/>
    <s v="K00111246"/>
    <n v="11"/>
    <x v="5"/>
    <x v="191"/>
    <x v="65"/>
    <s v="WAKE"/>
    <s v="WAKE06"/>
    <x v="0"/>
    <n v="20"/>
    <n v="8"/>
    <d v="1900-01-06T09:57:27"/>
    <s v="C"/>
    <s v="Day"/>
    <s v="Open"/>
  </r>
  <r>
    <n v="202430"/>
    <n v="44679"/>
    <s v="CMPW NC006"/>
    <x v="21"/>
    <s v="MS PowerPoint (Bilingual)"/>
    <n v="0"/>
    <d v="2023-08-28T00:00:00"/>
    <d v="2023-10-21T00:00:00"/>
    <x v="6"/>
    <x v="0"/>
    <s v="MW"/>
    <s v="M"/>
    <m/>
    <s v="W"/>
    <m/>
    <m/>
    <m/>
    <m/>
    <d v="1899-12-30T02:25:00"/>
    <d v="1899-12-30T02:33:10"/>
    <s v="14:35"/>
    <x v="92"/>
    <s v="17:00"/>
    <n v="1700"/>
    <x v="0"/>
    <s v="Raul Uribe"/>
    <s v="K00111246"/>
    <n v="9"/>
    <x v="5"/>
    <x v="191"/>
    <x v="65"/>
    <s v="WAKE"/>
    <s v="WAKE06"/>
    <x v="0"/>
    <n v="24"/>
    <n v="6"/>
    <d v="1900-01-04T13:28:05"/>
    <s v="C"/>
    <s v="Day"/>
    <s v="Open"/>
  </r>
  <r>
    <n v="202430"/>
    <n v="44681"/>
    <s v="CMPW NC004"/>
    <x v="21"/>
    <s v="Internet and Email/Bilingual"/>
    <n v="0"/>
    <d v="2023-08-28T00:00:00"/>
    <d v="2023-10-21T00:00:00"/>
    <x v="6"/>
    <x v="0"/>
    <s v="TR"/>
    <m/>
    <s v="T"/>
    <m/>
    <s v="R"/>
    <m/>
    <m/>
    <m/>
    <d v="1899-12-30T02:25:00"/>
    <d v="1899-12-30T02:33:10"/>
    <s v="14:35"/>
    <x v="92"/>
    <s v="17:00"/>
    <n v="1700"/>
    <x v="0"/>
    <s v="Raul Uribe"/>
    <s v="K00111246"/>
    <n v="9"/>
    <x v="5"/>
    <x v="191"/>
    <x v="65"/>
    <s v="WAKE"/>
    <s v="WAKE06"/>
    <x v="0"/>
    <n v="24"/>
    <n v="6"/>
    <d v="1900-01-04T13:28:05"/>
    <s v="C"/>
    <s v="Day"/>
    <s v="Open"/>
  </r>
  <r>
    <n v="202430"/>
    <n v="44683"/>
    <s v="CMPW NC007"/>
    <x v="21"/>
    <s v="Microsoft Excel (Bilingual)"/>
    <n v="0"/>
    <d v="2023-10-23T00:00:00"/>
    <d v="2023-12-16T00:00:00"/>
    <x v="6"/>
    <x v="0"/>
    <s v="MW"/>
    <s v="M"/>
    <m/>
    <s v="W"/>
    <m/>
    <m/>
    <m/>
    <m/>
    <d v="1899-12-30T02:25:00"/>
    <d v="1899-12-30T02:33:10"/>
    <s v="14:35"/>
    <x v="92"/>
    <s v="17:00"/>
    <n v="1700"/>
    <x v="0"/>
    <s v="Raul Uribe"/>
    <s v="K00111246"/>
    <n v="11"/>
    <x v="5"/>
    <x v="191"/>
    <x v="65"/>
    <s v="WAKE"/>
    <s v="WAKE06"/>
    <x v="0"/>
    <n v="24"/>
    <n v="10"/>
    <d v="1900-01-08T06:26:49"/>
    <s v="C"/>
    <s v="Day"/>
    <s v="Open"/>
  </r>
  <r>
    <n v="202430"/>
    <n v="44692"/>
    <s v="CMPW NC004"/>
    <x v="21"/>
    <s v="Internet and Email/Bilingual"/>
    <n v="0"/>
    <d v="2023-08-28T00:00:00"/>
    <d v="2023-10-21T00:00:00"/>
    <x v="6"/>
    <x v="0"/>
    <s v="MW"/>
    <s v="M"/>
    <m/>
    <s v="W"/>
    <m/>
    <m/>
    <m/>
    <m/>
    <d v="1899-12-30T02:50:00"/>
    <d v="1899-12-30T02:59:34"/>
    <s v="11:35"/>
    <x v="100"/>
    <s v="14:25"/>
    <n v="1425"/>
    <x v="3"/>
    <s v="Julio Lara Perez"/>
    <s v="K00414945"/>
    <n v="9"/>
    <x v="5"/>
    <x v="191"/>
    <x v="65"/>
    <s v="WAKE"/>
    <s v="WAKE06"/>
    <x v="0"/>
    <n v="40"/>
    <n v="27"/>
    <d v="1900-01-28T08:09:34"/>
    <s v="C"/>
    <s v="Day"/>
    <s v="Open"/>
  </r>
  <r>
    <n v="202430"/>
    <n v="44693"/>
    <s v="CMPW NC005"/>
    <x v="21"/>
    <s v="Microsoft Word Fund/Bilingual"/>
    <n v="0"/>
    <d v="2023-10-23T00:00:00"/>
    <d v="2023-12-16T00:00:00"/>
    <x v="6"/>
    <x v="0"/>
    <s v="TR"/>
    <m/>
    <s v="T"/>
    <m/>
    <s v="R"/>
    <m/>
    <m/>
    <m/>
    <d v="1899-12-30T02:50:00"/>
    <d v="1899-12-30T02:59:34"/>
    <s v="11:35"/>
    <x v="100"/>
    <s v="14:25"/>
    <n v="1425"/>
    <x v="3"/>
    <s v="Julio Lara Perez"/>
    <s v="K00414945"/>
    <n v="11"/>
    <x v="5"/>
    <x v="191"/>
    <x v="65"/>
    <s v="WAKE"/>
    <s v="WAKE06"/>
    <x v="0"/>
    <n v="40"/>
    <n v="27"/>
    <d v="1900-01-28T08:09:34"/>
    <s v="C"/>
    <s v="Day"/>
    <s v="Open"/>
  </r>
  <r>
    <n v="202430"/>
    <n v="44694"/>
    <s v="CMPW NC002"/>
    <x v="21"/>
    <s v="Intro to Computers (Bilingual)"/>
    <n v="0"/>
    <d v="2023-10-23T00:00:00"/>
    <d v="2023-12-16T00:00:00"/>
    <x v="6"/>
    <x v="0"/>
    <s v="MW"/>
    <s v="M"/>
    <m/>
    <s v="W"/>
    <m/>
    <m/>
    <m/>
    <m/>
    <d v="1899-12-30T02:50:00"/>
    <d v="1899-12-30T02:59:34"/>
    <s v="11:35"/>
    <x v="100"/>
    <s v="14:25"/>
    <n v="1425"/>
    <x v="3"/>
    <s v="Julio Lara Perez"/>
    <s v="K00414945"/>
    <n v="11"/>
    <x v="5"/>
    <x v="191"/>
    <x v="65"/>
    <s v="WAKE"/>
    <s v="WAKE06"/>
    <x v="0"/>
    <n v="40"/>
    <n v="27"/>
    <d v="1900-01-28T08:09:34"/>
    <s v="C"/>
    <s v="Day"/>
    <s v="Open"/>
  </r>
  <r>
    <n v="202430"/>
    <n v="41567"/>
    <s v="CRAO NC101"/>
    <x v="25"/>
    <s v="Beginning Oil Painting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18:00"/>
    <x v="9"/>
    <s v="18:50"/>
    <n v="1850"/>
    <x v="0"/>
    <s v="Catharine Runkle"/>
    <s v="K00544064"/>
    <n v="9"/>
    <x v="5"/>
    <x v="192"/>
    <x v="65"/>
    <s v="WAKE"/>
    <s v="WAKE07"/>
    <x v="0"/>
    <n v="35"/>
    <n v="29"/>
    <d v="1900-01-03T15:13:24"/>
    <s v="C"/>
    <s v="Evening"/>
    <s v="Open"/>
  </r>
  <r>
    <n v="202430"/>
    <n v="41567"/>
    <s v="CRAO NC101"/>
    <x v="25"/>
    <s v="Beginning Oil Painting: FOA"/>
    <n v="0"/>
    <d v="2023-08-28T00:00:00"/>
    <d v="2023-10-21T00:00:00"/>
    <x v="6"/>
    <x v="0"/>
    <s v="T"/>
    <m/>
    <s v="T"/>
    <m/>
    <m/>
    <m/>
    <m/>
    <m/>
    <d v="1899-12-30T01:50:00"/>
    <d v="1899-12-30T00:58:06"/>
    <s v="19:00"/>
    <x v="40"/>
    <s v="20:50"/>
    <n v="2050"/>
    <x v="0"/>
    <s v="Catharine Runkle"/>
    <s v="K00544064"/>
    <n v="9"/>
    <x v="5"/>
    <x v="192"/>
    <x v="65"/>
    <s v="WAKE"/>
    <s v="WAKE07"/>
    <x v="0"/>
    <n v="35"/>
    <n v="29"/>
    <d v="1900-01-09T04:41:30"/>
    <s v="C"/>
    <s v="Evening"/>
    <s v="Open"/>
  </r>
  <r>
    <n v="202430"/>
    <n v="41568"/>
    <s v="CRAO NC101"/>
    <x v="25"/>
    <s v="Beginning Oil Painting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8:00"/>
    <x v="9"/>
    <s v="18:50"/>
    <n v="1850"/>
    <x v="3"/>
    <s v="Catharine Runkle"/>
    <s v="K00544064"/>
    <n v="11"/>
    <x v="5"/>
    <x v="192"/>
    <x v="65"/>
    <s v="WAKE"/>
    <s v="WAKE07"/>
    <x v="0"/>
    <n v="35"/>
    <n v="24"/>
    <d v="1900-01-02T20:02:49"/>
    <s v="C"/>
    <s v="Professional Development"/>
    <s v="Open"/>
  </r>
  <r>
    <n v="202430"/>
    <n v="41568"/>
    <s v="CRAO NC101"/>
    <x v="25"/>
    <s v="Beginning Oil Painting: FOA"/>
    <n v="0"/>
    <d v="2023-10-23T00:00:00"/>
    <d v="2023-12-16T00:00:00"/>
    <x v="6"/>
    <x v="0"/>
    <s v="T"/>
    <m/>
    <s v="T"/>
    <m/>
    <m/>
    <m/>
    <m/>
    <m/>
    <d v="1899-12-30T01:50:00"/>
    <d v="1899-12-30T00:58:06"/>
    <s v="19:00"/>
    <x v="40"/>
    <s v="20:50"/>
    <n v="2050"/>
    <x v="3"/>
    <s v="Catharine Runkle"/>
    <s v="K00544064"/>
    <n v="11"/>
    <x v="5"/>
    <x v="192"/>
    <x v="65"/>
    <s v="WAKE"/>
    <s v="WAKE07"/>
    <x v="0"/>
    <n v="35"/>
    <n v="24"/>
    <d v="1900-01-07T10:30:12"/>
    <s v="C"/>
    <s v="Professional Development"/>
    <s v="Open"/>
  </r>
  <r>
    <n v="202430"/>
    <n v="41597"/>
    <s v="CRAO NC146"/>
    <x v="25"/>
    <s v="Intermed/Adv. Painting:FOA"/>
    <n v="0"/>
    <d v="2023-08-28T00:00:00"/>
    <d v="2023-10-21T00:00:00"/>
    <x v="6"/>
    <x v="0"/>
    <s v="M"/>
    <s v="M"/>
    <m/>
    <m/>
    <m/>
    <m/>
    <m/>
    <m/>
    <d v="1899-12-30T01:10:00"/>
    <d v="1899-12-30T00:36:58"/>
    <s v="8:55"/>
    <x v="75"/>
    <s v="10:05"/>
    <n v="1005"/>
    <x v="3"/>
    <s v="Catharine Runkle"/>
    <s v="K00544064"/>
    <n v="9"/>
    <x v="5"/>
    <x v="192"/>
    <x v="65"/>
    <s v="WAKE"/>
    <s v="WAKE07"/>
    <x v="0"/>
    <n v="35"/>
    <n v="24"/>
    <d v="1900-01-04T08:51:57"/>
    <s v="C"/>
    <s v="Day"/>
    <s v="Open"/>
  </r>
  <r>
    <n v="202430"/>
    <n v="41597"/>
    <s v="CRAO NC146"/>
    <x v="25"/>
    <s v="Intermed/Adv. Painting:FOA"/>
    <n v="0"/>
    <d v="2023-08-28T00:00:00"/>
    <d v="2023-10-21T00:00:00"/>
    <x v="6"/>
    <x v="0"/>
    <s v="M"/>
    <s v="M"/>
    <m/>
    <m/>
    <m/>
    <m/>
    <m/>
    <m/>
    <d v="1899-12-30T02:30:00"/>
    <d v="1899-12-30T01:19:13"/>
    <s v="10:15"/>
    <x v="37"/>
    <s v="12:45"/>
    <n v="1245"/>
    <x v="3"/>
    <s v="Catharine Runkle"/>
    <s v="K00544064"/>
    <n v="9"/>
    <x v="5"/>
    <x v="192"/>
    <x v="65"/>
    <s v="WAKE"/>
    <s v="WAKE07"/>
    <x v="0"/>
    <n v="35"/>
    <n v="24"/>
    <d v="1900-01-10T12:08:28"/>
    <s v="C"/>
    <s v="Day"/>
    <s v="Open"/>
  </r>
  <r>
    <n v="202430"/>
    <n v="41598"/>
    <s v="CRAO NC146"/>
    <x v="25"/>
    <s v="Intermed/Adv. Painting:FOA"/>
    <n v="0"/>
    <d v="2023-10-23T00:00:00"/>
    <d v="2023-12-16T00:00:00"/>
    <x v="6"/>
    <x v="0"/>
    <s v="M"/>
    <s v="M"/>
    <m/>
    <m/>
    <m/>
    <m/>
    <m/>
    <m/>
    <d v="1899-12-30T01:05:00"/>
    <d v="1899-12-30T00:34:20"/>
    <s v="9:00"/>
    <x v="25"/>
    <s v="10:05"/>
    <n v="1005"/>
    <x v="3"/>
    <s v="Catharine Runkle"/>
    <s v="K00544064"/>
    <n v="11"/>
    <x v="5"/>
    <x v="192"/>
    <x v="65"/>
    <s v="WAKE"/>
    <s v="WAKE07"/>
    <x v="0"/>
    <n v="35"/>
    <n v="22"/>
    <d v="1900-01-03T13:41:22"/>
    <s v="C"/>
    <s v="Day"/>
    <s v="Open"/>
  </r>
  <r>
    <n v="202430"/>
    <n v="41598"/>
    <s v="CRAO NC146"/>
    <x v="25"/>
    <s v="Intermed/Adv. Painting:FOA"/>
    <n v="0"/>
    <d v="2023-10-23T00:00:00"/>
    <d v="2023-12-16T00:00:00"/>
    <x v="6"/>
    <x v="0"/>
    <s v="M"/>
    <s v="M"/>
    <m/>
    <m/>
    <m/>
    <m/>
    <m/>
    <m/>
    <d v="1899-12-30T02:10:00"/>
    <d v="1899-12-30T01:08:39"/>
    <s v="10:15"/>
    <x v="37"/>
    <s v="12:25"/>
    <n v="1225"/>
    <x v="3"/>
    <s v="Catharine Runkle"/>
    <s v="K00544064"/>
    <n v="11"/>
    <x v="5"/>
    <x v="192"/>
    <x v="65"/>
    <s v="WAKE"/>
    <s v="WAKE07"/>
    <x v="0"/>
    <n v="35"/>
    <n v="22"/>
    <d v="1900-01-08T03:22:43"/>
    <s v="C"/>
    <s v="Day"/>
    <s v="Open"/>
  </r>
  <r>
    <n v="202430"/>
    <n v="44100"/>
    <s v="CRAO NC101"/>
    <x v="25"/>
    <s v="Beginning Oil Painting: FOA"/>
    <n v="0"/>
    <d v="2023-08-28T00:00:00"/>
    <d v="2023-10-21T00:00:00"/>
    <x v="6"/>
    <x v="0"/>
    <s v="W"/>
    <m/>
    <m/>
    <s v="W"/>
    <m/>
    <m/>
    <m/>
    <m/>
    <d v="1899-12-30T00:50:00"/>
    <d v="1899-12-30T00:26:24"/>
    <s v="9:00"/>
    <x v="25"/>
    <s v="9:50"/>
    <n v="950"/>
    <x v="3"/>
    <s v="Catharine Runkle"/>
    <s v="K00544064"/>
    <n v="9"/>
    <x v="5"/>
    <x v="192"/>
    <x v="65"/>
    <s v="WAKE"/>
    <s v="WAKE07"/>
    <x v="0"/>
    <n v="30"/>
    <n v="23"/>
    <d v="1900-01-02T16:12:42"/>
    <s v="C"/>
    <s v="Day"/>
    <s v="Open"/>
  </r>
  <r>
    <n v="202430"/>
    <n v="44100"/>
    <s v="CRAO NC101"/>
    <x v="25"/>
    <s v="Beginning Oil Painting: FOA"/>
    <n v="0"/>
    <d v="2023-08-28T00:00:00"/>
    <d v="2023-10-21T00:00:00"/>
    <x v="6"/>
    <x v="0"/>
    <s v="W"/>
    <m/>
    <m/>
    <s v="W"/>
    <m/>
    <m/>
    <m/>
    <m/>
    <d v="1899-12-30T01:50:00"/>
    <d v="1899-12-30T00:58:06"/>
    <s v="10:00"/>
    <x v="26"/>
    <s v="11:50"/>
    <n v="1150"/>
    <x v="3"/>
    <s v="Catharine Runkle"/>
    <s v="K00544064"/>
    <n v="9"/>
    <x v="5"/>
    <x v="192"/>
    <x v="65"/>
    <s v="WAKE"/>
    <s v="WAKE07"/>
    <x v="0"/>
    <n v="30"/>
    <n v="23"/>
    <d v="1900-01-07T02:03:57"/>
    <s v="C"/>
    <s v="Day"/>
    <s v="Open"/>
  </r>
  <r>
    <n v="202430"/>
    <n v="44104"/>
    <s v="CRAO NC101"/>
    <x v="25"/>
    <s v="Beginning Oil Painting: FOA"/>
    <n v="0"/>
    <d v="2023-10-23T00:00:00"/>
    <d v="2023-12-16T00:00:00"/>
    <x v="6"/>
    <x v="0"/>
    <s v="W"/>
    <m/>
    <m/>
    <s v="W"/>
    <m/>
    <m/>
    <m/>
    <m/>
    <d v="1899-12-30T00:50:00"/>
    <d v="1899-12-30T00:26:24"/>
    <s v="9:00"/>
    <x v="25"/>
    <s v="9:50"/>
    <n v="950"/>
    <x v="3"/>
    <s v="Catharine Runkle"/>
    <s v="K00544064"/>
    <n v="11"/>
    <x v="5"/>
    <x v="192"/>
    <x v="65"/>
    <s v="WAKE"/>
    <s v="WAKE07"/>
    <x v="0"/>
    <n v="30"/>
    <n v="24"/>
    <d v="1900-01-02T20:02:49"/>
    <s v="C"/>
    <s v="Day"/>
    <s v="Open"/>
  </r>
  <r>
    <n v="202430"/>
    <n v="44104"/>
    <s v="CRAO NC101"/>
    <x v="25"/>
    <s v="Beginning Oil Painting: FOA"/>
    <n v="0"/>
    <d v="2023-10-23T00:00:00"/>
    <d v="2023-12-16T00:00:00"/>
    <x v="6"/>
    <x v="0"/>
    <s v="W"/>
    <m/>
    <m/>
    <s v="W"/>
    <m/>
    <m/>
    <m/>
    <m/>
    <d v="1899-12-30T01:50:00"/>
    <d v="1899-12-30T00:58:06"/>
    <s v="10:00"/>
    <x v="26"/>
    <s v="11:50"/>
    <n v="1150"/>
    <x v="3"/>
    <s v="Catharine Runkle"/>
    <s v="K00544064"/>
    <n v="11"/>
    <x v="5"/>
    <x v="192"/>
    <x v="65"/>
    <s v="WAKE"/>
    <s v="WAKE07"/>
    <x v="0"/>
    <n v="30"/>
    <n v="24"/>
    <d v="1900-01-07T10:30:12"/>
    <s v="C"/>
    <s v="Day"/>
    <s v="Open"/>
  </r>
  <r>
    <n v="202430"/>
    <n v="43361"/>
    <s v="CRAO NC433"/>
    <x v="143"/>
    <s v="SouthWest Style Jewelry: FOA"/>
    <n v="0"/>
    <d v="2023-08-28T00:00:00"/>
    <d v="2023-10-21T00:00:00"/>
    <x v="6"/>
    <x v="0"/>
    <s v="W"/>
    <m/>
    <m/>
    <s v="W"/>
    <m/>
    <m/>
    <m/>
    <m/>
    <d v="1899-12-30T00:50:00"/>
    <d v="1899-12-30T00:26:24"/>
    <s v="13:00"/>
    <x v="22"/>
    <s v="13:50"/>
    <n v="1350"/>
    <x v="1"/>
    <s v="Carl Stanley"/>
    <s v="K00195990"/>
    <n v="9"/>
    <x v="5"/>
    <x v="193"/>
    <x v="65"/>
    <s v="WAKE"/>
    <s v="WAKE08"/>
    <x v="0"/>
    <n v="25"/>
    <n v="27"/>
    <d v="1900-01-03T07:33:10"/>
    <s v="C"/>
    <s v="Day"/>
    <s v="Closed"/>
  </r>
  <r>
    <n v="202430"/>
    <n v="43361"/>
    <s v="CRAO NC433"/>
    <x v="143"/>
    <s v="SouthWest Style Jewelry: FOA"/>
    <n v="0"/>
    <d v="2023-08-28T00:00:00"/>
    <d v="2023-10-21T00:00:00"/>
    <x v="6"/>
    <x v="0"/>
    <s v="W"/>
    <m/>
    <m/>
    <s v="W"/>
    <m/>
    <m/>
    <m/>
    <m/>
    <d v="1899-12-30T02:00:00"/>
    <d v="1899-12-30T01:03:23"/>
    <s v="14:00"/>
    <x v="7"/>
    <s v="16:00"/>
    <n v="1600"/>
    <x v="1"/>
    <s v="Carl Stanley"/>
    <s v="K00195990"/>
    <n v="9"/>
    <x v="5"/>
    <x v="193"/>
    <x v="65"/>
    <s v="WAKE"/>
    <s v="WAKE08"/>
    <x v="0"/>
    <n v="25"/>
    <n v="27"/>
    <d v="1900-01-09T08:31:37"/>
    <s v="C"/>
    <s v="Day"/>
    <s v="Closed"/>
  </r>
  <r>
    <n v="202430"/>
    <n v="43362"/>
    <s v="CRAO NC433"/>
    <x v="143"/>
    <s v="SouthWest Style Jewelry: FOA"/>
    <n v="0"/>
    <d v="2023-10-23T00:00:00"/>
    <d v="2023-12-16T00:00:00"/>
    <x v="6"/>
    <x v="0"/>
    <s v="W"/>
    <m/>
    <m/>
    <s v="W"/>
    <m/>
    <m/>
    <m/>
    <m/>
    <d v="1899-12-30T00:50:00"/>
    <d v="1899-12-30T00:26:24"/>
    <s v="13:00"/>
    <x v="22"/>
    <s v="13:50"/>
    <n v="1350"/>
    <x v="3"/>
    <s v="Carl Stanley"/>
    <s v="K00195990"/>
    <n v="11"/>
    <x v="5"/>
    <x v="193"/>
    <x v="65"/>
    <s v="WAKE"/>
    <s v="WAKE08"/>
    <x v="0"/>
    <n v="25"/>
    <n v="24"/>
    <d v="1900-01-02T20:02:49"/>
    <s v="C"/>
    <s v="Day"/>
    <s v="Open"/>
  </r>
  <r>
    <n v="202430"/>
    <n v="43362"/>
    <s v="CRAO NC433"/>
    <x v="143"/>
    <s v="SouthWest Style Jewelry: FOA"/>
    <n v="0"/>
    <d v="2023-10-23T00:00:00"/>
    <d v="2023-12-16T00:00:00"/>
    <x v="6"/>
    <x v="0"/>
    <s v="W"/>
    <m/>
    <m/>
    <s v="W"/>
    <m/>
    <m/>
    <m/>
    <m/>
    <d v="1899-12-30T02:00:00"/>
    <d v="1899-12-30T01:03:23"/>
    <s v="14:00"/>
    <x v="7"/>
    <s v="16:00"/>
    <n v="1600"/>
    <x v="3"/>
    <s v="Carl Stanley"/>
    <s v="K00195990"/>
    <n v="11"/>
    <x v="5"/>
    <x v="193"/>
    <x v="65"/>
    <s v="WAKE"/>
    <s v="WAKE08"/>
    <x v="0"/>
    <n v="25"/>
    <n v="24"/>
    <d v="1900-01-08T04:54:46"/>
    <s v="C"/>
    <s v="Day"/>
    <s v="Open"/>
  </r>
  <r>
    <n v="202430"/>
    <n v="43363"/>
    <s v="CRAO NC434"/>
    <x v="143"/>
    <s v="Special Jewelry Techniques:FOA"/>
    <n v="0"/>
    <d v="2023-08-28T00:00:00"/>
    <d v="2023-10-21T00:00:00"/>
    <x v="6"/>
    <x v="0"/>
    <s v="W"/>
    <m/>
    <m/>
    <s v="W"/>
    <m/>
    <m/>
    <m/>
    <m/>
    <d v="1899-12-30T00:50:00"/>
    <d v="1899-12-30T00:26:24"/>
    <s v="17:30"/>
    <x v="14"/>
    <s v="18:20"/>
    <n v="1820"/>
    <x v="1"/>
    <s v="Carl Stanley"/>
    <s v="K00195990"/>
    <n v="9"/>
    <x v="5"/>
    <x v="193"/>
    <x v="65"/>
    <s v="WAKE"/>
    <s v="WAKE08"/>
    <x v="0"/>
    <n v="25"/>
    <n v="26"/>
    <d v="1900-01-03T03:43:03"/>
    <s v="C"/>
    <s v="Evening"/>
    <s v="Closed"/>
  </r>
  <r>
    <n v="202430"/>
    <n v="43363"/>
    <s v="CRAO NC434"/>
    <x v="143"/>
    <s v="Special Jewelry Techniques:FOA"/>
    <n v="0"/>
    <d v="2023-08-28T00:00:00"/>
    <d v="2023-10-21T00:00:00"/>
    <x v="6"/>
    <x v="0"/>
    <s v="W"/>
    <m/>
    <m/>
    <s v="W"/>
    <m/>
    <m/>
    <m/>
    <m/>
    <d v="1899-12-30T01:50:00"/>
    <d v="1899-12-30T00:58:06"/>
    <s v="18:30"/>
    <x v="66"/>
    <s v="20:20"/>
    <n v="2020"/>
    <x v="1"/>
    <s v="Carl Stanley"/>
    <s v="K00195990"/>
    <n v="9"/>
    <x v="5"/>
    <x v="193"/>
    <x v="65"/>
    <s v="WAKE"/>
    <s v="WAKE08"/>
    <x v="0"/>
    <n v="25"/>
    <n v="26"/>
    <d v="1900-01-08T03:22:43"/>
    <s v="C"/>
    <s v="Evening"/>
    <s v="Closed"/>
  </r>
  <r>
    <n v="202430"/>
    <n v="43364"/>
    <s v="CRAO NC434"/>
    <x v="143"/>
    <s v="Special Jewelry Techniques:FOA"/>
    <n v="0"/>
    <d v="2023-10-23T00:00:00"/>
    <d v="2023-12-16T00:00:00"/>
    <x v="6"/>
    <x v="0"/>
    <s v="W"/>
    <m/>
    <m/>
    <s v="W"/>
    <m/>
    <m/>
    <m/>
    <m/>
    <d v="1899-12-30T00:50:00"/>
    <d v="1899-12-30T00:26:24"/>
    <s v="17:30"/>
    <x v="14"/>
    <s v="18:20"/>
    <n v="1820"/>
    <x v="3"/>
    <s v="Carl Stanley"/>
    <s v="K00195990"/>
    <n v="11"/>
    <x v="5"/>
    <x v="193"/>
    <x v="65"/>
    <s v="WAKE"/>
    <s v="WAKE08"/>
    <x v="0"/>
    <n v="25"/>
    <n v="23"/>
    <d v="1900-01-02T16:12:42"/>
    <s v="C"/>
    <s v="Evening"/>
    <s v="Open"/>
  </r>
  <r>
    <n v="202430"/>
    <n v="43364"/>
    <s v="CRAO NC434"/>
    <x v="143"/>
    <s v="Special Jewelry Techniques:FOA"/>
    <n v="0"/>
    <d v="2023-10-23T00:00:00"/>
    <d v="2023-12-16T00:00:00"/>
    <x v="6"/>
    <x v="0"/>
    <s v="W"/>
    <m/>
    <m/>
    <s v="W"/>
    <m/>
    <m/>
    <m/>
    <m/>
    <d v="1899-12-30T01:50:00"/>
    <d v="1899-12-30T00:58:06"/>
    <s v="18:30"/>
    <x v="66"/>
    <s v="20:20"/>
    <n v="2020"/>
    <x v="3"/>
    <s v="Carl Stanley"/>
    <s v="K00195990"/>
    <n v="11"/>
    <x v="5"/>
    <x v="193"/>
    <x v="65"/>
    <s v="WAKE"/>
    <s v="WAKE08"/>
    <x v="0"/>
    <n v="25"/>
    <n v="23"/>
    <d v="1900-01-07T02:03:57"/>
    <s v="C"/>
    <s v="Evening"/>
    <s v="Open"/>
  </r>
  <r>
    <n v="202430"/>
    <n v="43365"/>
    <s v="CRAO NC436"/>
    <x v="143"/>
    <s v="Enameling-Glass on Metal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13:00"/>
    <x v="22"/>
    <s v="13:50"/>
    <n v="1350"/>
    <x v="1"/>
    <s v="Carl Stanley"/>
    <s v="K00195990"/>
    <n v="9"/>
    <x v="5"/>
    <x v="193"/>
    <x v="65"/>
    <s v="WAKE"/>
    <s v="WAKE08"/>
    <x v="0"/>
    <n v="25"/>
    <n v="26"/>
    <d v="1900-01-03T03:43:03"/>
    <s v="C"/>
    <s v="Day"/>
    <s v="Closed"/>
  </r>
  <r>
    <n v="202430"/>
    <n v="43365"/>
    <s v="CRAO NC436"/>
    <x v="143"/>
    <s v="Enameling-Glass on Metal: FOA"/>
    <n v="0"/>
    <d v="2023-08-28T00:00:00"/>
    <d v="2023-10-21T00:00:00"/>
    <x v="6"/>
    <x v="0"/>
    <s v="R"/>
    <m/>
    <m/>
    <m/>
    <s v="R"/>
    <m/>
    <m/>
    <m/>
    <d v="1899-12-30T02:00:00"/>
    <d v="1899-12-30T01:03:23"/>
    <s v="14:00"/>
    <x v="7"/>
    <s v="16:00"/>
    <n v="1600"/>
    <x v="1"/>
    <s v="Carl Stanley"/>
    <s v="K00195990"/>
    <n v="9"/>
    <x v="5"/>
    <x v="193"/>
    <x v="65"/>
    <s v="WAKE"/>
    <s v="WAKE08"/>
    <x v="0"/>
    <n v="25"/>
    <n v="26"/>
    <d v="1900-01-08T23:19:20"/>
    <s v="C"/>
    <s v="Day"/>
    <s v="Closed"/>
  </r>
  <r>
    <n v="202430"/>
    <n v="43366"/>
    <s v="CRAO NC436"/>
    <x v="143"/>
    <s v="Enameling-Glass on Metal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13:00"/>
    <x v="22"/>
    <s v="13:50"/>
    <n v="1350"/>
    <x v="3"/>
    <s v="Carl Stanley"/>
    <s v="K00195990"/>
    <n v="11"/>
    <x v="5"/>
    <x v="193"/>
    <x v="65"/>
    <s v="WAKE"/>
    <s v="WAKE08"/>
    <x v="0"/>
    <n v="25"/>
    <n v="22"/>
    <d v="1900-01-02T12:22:35"/>
    <s v="C"/>
    <s v="Day"/>
    <s v="Open"/>
  </r>
  <r>
    <n v="202430"/>
    <n v="43366"/>
    <s v="CRAO NC436"/>
    <x v="143"/>
    <s v="Enameling-Glass on Metal: FOA"/>
    <n v="0"/>
    <d v="2023-10-23T00:00:00"/>
    <d v="2023-12-16T00:00:00"/>
    <x v="6"/>
    <x v="0"/>
    <s v="R"/>
    <m/>
    <m/>
    <m/>
    <s v="R"/>
    <m/>
    <m/>
    <m/>
    <d v="1899-12-30T02:00:00"/>
    <d v="1899-12-30T01:03:23"/>
    <s v="14:00"/>
    <x v="7"/>
    <s v="16:00"/>
    <n v="1600"/>
    <x v="3"/>
    <s v="Carl Stanley"/>
    <s v="K00195990"/>
    <n v="11"/>
    <x v="5"/>
    <x v="193"/>
    <x v="65"/>
    <s v="WAKE"/>
    <s v="WAKE08"/>
    <x v="0"/>
    <n v="25"/>
    <n v="22"/>
    <d v="1900-01-07T10:30:12"/>
    <s v="C"/>
    <s v="Day"/>
    <s v="Open"/>
  </r>
  <r>
    <n v="202430"/>
    <n v="43467"/>
    <s v="CRAO NC444"/>
    <x v="143"/>
    <s v="Jewelry Workshop: FOA"/>
    <n v="0"/>
    <d v="2023-08-28T00:00:00"/>
    <d v="2023-10-21T00:00:00"/>
    <x v="6"/>
    <x v="0"/>
    <s v="W"/>
    <m/>
    <m/>
    <s v="W"/>
    <m/>
    <m/>
    <m/>
    <m/>
    <d v="1899-12-30T01:05:00"/>
    <d v="1899-12-30T00:34:20"/>
    <s v="8:30"/>
    <x v="2"/>
    <s v="9:35"/>
    <n v="935"/>
    <x v="0"/>
    <s v="Carl Stanley"/>
    <s v="K00195990"/>
    <n v="9"/>
    <x v="5"/>
    <x v="193"/>
    <x v="65"/>
    <s v="WAKE"/>
    <s v="WAKE08"/>
    <x v="0"/>
    <n v="25"/>
    <n v="31"/>
    <d v="1900-01-05T10:33:44"/>
    <s v="C"/>
    <s v="Day"/>
    <s v="Closed"/>
  </r>
  <r>
    <n v="202430"/>
    <n v="43467"/>
    <s v="CRAO NC444"/>
    <x v="143"/>
    <s v="Jewelry Workshop: FOA"/>
    <n v="0"/>
    <d v="2023-08-28T00:00:00"/>
    <d v="2023-10-21T00:00:00"/>
    <x v="6"/>
    <x v="0"/>
    <s v="W"/>
    <m/>
    <m/>
    <s v="W"/>
    <m/>
    <m/>
    <m/>
    <m/>
    <d v="1899-12-30T02:15:00"/>
    <d v="1899-12-30T01:11:18"/>
    <s v="9:40"/>
    <x v="52"/>
    <s v="11:55"/>
    <n v="1155"/>
    <x v="0"/>
    <s v="Carl Stanley"/>
    <s v="K00195990"/>
    <n v="9"/>
    <x v="5"/>
    <x v="193"/>
    <x v="65"/>
    <s v="WAKE"/>
    <s v="WAKE08"/>
    <x v="0"/>
    <n v="25"/>
    <n v="31"/>
    <d v="1900-01-12T09:00:50"/>
    <s v="C"/>
    <s v="Day"/>
    <s v="Closed"/>
  </r>
  <r>
    <n v="202430"/>
    <n v="43468"/>
    <s v="CRAO NC444"/>
    <x v="143"/>
    <s v="Jewelry Workshop: FOA"/>
    <n v="0"/>
    <d v="2023-10-23T00:00:00"/>
    <d v="2023-12-16T00:00:00"/>
    <x v="6"/>
    <x v="0"/>
    <s v="W"/>
    <m/>
    <m/>
    <s v="W"/>
    <m/>
    <m/>
    <m/>
    <m/>
    <d v="1899-12-30T01:05:00"/>
    <d v="1899-12-30T00:34:20"/>
    <s v="8:30"/>
    <x v="2"/>
    <s v="9:35"/>
    <n v="935"/>
    <x v="3"/>
    <s v="Carl Stanley"/>
    <s v="K00195990"/>
    <n v="11"/>
    <x v="5"/>
    <x v="193"/>
    <x v="65"/>
    <s v="WAKE"/>
    <s v="WAKE08"/>
    <x v="0"/>
    <n v="25"/>
    <n v="25"/>
    <d v="1900-01-04T04:38:49"/>
    <s v="C"/>
    <s v="Online Classes"/>
    <s v="Closed"/>
  </r>
  <r>
    <n v="202430"/>
    <n v="43468"/>
    <s v="CRAO NC444"/>
    <x v="143"/>
    <s v="Jewelry Workshop: FOA"/>
    <n v="0"/>
    <d v="2023-10-23T00:00:00"/>
    <d v="2023-12-16T00:00:00"/>
    <x v="6"/>
    <x v="0"/>
    <s v="W"/>
    <m/>
    <m/>
    <s v="W"/>
    <m/>
    <m/>
    <m/>
    <m/>
    <d v="1899-12-30T02:15:00"/>
    <d v="1899-12-30T01:11:18"/>
    <s v="9:40"/>
    <x v="52"/>
    <s v="11:55"/>
    <n v="1155"/>
    <x v="3"/>
    <s v="Carl Stanley"/>
    <s v="K00195990"/>
    <n v="11"/>
    <x v="5"/>
    <x v="193"/>
    <x v="65"/>
    <s v="WAKE"/>
    <s v="WAKE08"/>
    <x v="0"/>
    <n v="25"/>
    <n v="25"/>
    <d v="1900-01-09T18:52:56"/>
    <s v="C"/>
    <s v="Online Classes"/>
    <s v="Closed"/>
  </r>
  <r>
    <n v="202430"/>
    <n v="43475"/>
    <s v="CRAO NC443"/>
    <x v="143"/>
    <s v="Lost Wax Casting: FOA"/>
    <n v="0"/>
    <d v="2023-08-28T00:00:00"/>
    <d v="2023-10-21T00:00:00"/>
    <x v="6"/>
    <x v="0"/>
    <s v="T"/>
    <m/>
    <s v="T"/>
    <m/>
    <m/>
    <m/>
    <m/>
    <m/>
    <d v="1899-12-30T01:00:00"/>
    <d v="1899-12-30T00:31:41"/>
    <s v="17:30"/>
    <x v="14"/>
    <s v="18:30"/>
    <n v="1830"/>
    <x v="0"/>
    <s v="Carl Stanley"/>
    <s v="K00195990"/>
    <n v="9"/>
    <x v="5"/>
    <x v="193"/>
    <x v="65"/>
    <s v="WAKE"/>
    <s v="WAKE08"/>
    <x v="0"/>
    <n v="25"/>
    <n v="28"/>
    <d v="1900-01-04T08:51:57"/>
    <s v="C"/>
    <s v="Evening"/>
    <s v="Closed"/>
  </r>
  <r>
    <n v="202430"/>
    <n v="43475"/>
    <s v="CRAO NC443"/>
    <x v="143"/>
    <s v="Lost Wax Casting: FOA"/>
    <n v="0"/>
    <d v="2023-08-28T00:00:00"/>
    <d v="2023-10-21T00:00:00"/>
    <x v="6"/>
    <x v="0"/>
    <s v="T"/>
    <m/>
    <s v="T"/>
    <m/>
    <m/>
    <m/>
    <m/>
    <m/>
    <d v="1899-12-30T01:55:00"/>
    <d v="1899-12-30T01:00:44"/>
    <s v="18:35"/>
    <x v="63"/>
    <s v="20:30"/>
    <n v="2030"/>
    <x v="0"/>
    <s v="Carl Stanley"/>
    <s v="K00195990"/>
    <n v="9"/>
    <x v="5"/>
    <x v="193"/>
    <x v="65"/>
    <s v="WAKE"/>
    <s v="WAKE08"/>
    <x v="0"/>
    <n v="25"/>
    <n v="28"/>
    <d v="1900-01-09T06:59:34"/>
    <s v="C"/>
    <s v="Evening"/>
    <s v="Closed"/>
  </r>
  <r>
    <n v="202430"/>
    <n v="43476"/>
    <s v="CRAO NC443"/>
    <x v="143"/>
    <s v="Lost Wax Casting: FOA"/>
    <n v="0"/>
    <d v="2023-10-23T00:00:00"/>
    <d v="2023-12-16T00:00:00"/>
    <x v="6"/>
    <x v="0"/>
    <s v="T"/>
    <m/>
    <s v="T"/>
    <m/>
    <m/>
    <m/>
    <m/>
    <m/>
    <d v="1899-12-30T01:00:00"/>
    <d v="1899-12-30T00:31:41"/>
    <s v="17:30"/>
    <x v="14"/>
    <s v="18:30"/>
    <n v="1830"/>
    <x v="3"/>
    <s v="Carl Stanley"/>
    <s v="K00195990"/>
    <n v="11"/>
    <x v="5"/>
    <x v="193"/>
    <x v="65"/>
    <s v="WAKE"/>
    <s v="WAKE08"/>
    <x v="0"/>
    <n v="25"/>
    <n v="24"/>
    <d v="1900-01-03T14:27:23"/>
    <s v="C"/>
    <s v="Evening"/>
    <s v="Open"/>
  </r>
  <r>
    <n v="202430"/>
    <n v="43476"/>
    <s v="CRAO NC443"/>
    <x v="143"/>
    <s v="Lost Wax Casting: FOA"/>
    <n v="0"/>
    <d v="2023-10-23T00:00:00"/>
    <d v="2023-12-16T00:00:00"/>
    <x v="6"/>
    <x v="0"/>
    <s v="T"/>
    <m/>
    <s v="T"/>
    <m/>
    <m/>
    <m/>
    <m/>
    <m/>
    <d v="1899-12-30T01:55:00"/>
    <d v="1899-12-30T01:00:44"/>
    <s v="18:35"/>
    <x v="63"/>
    <s v="20:30"/>
    <n v="2030"/>
    <x v="3"/>
    <s v="Carl Stanley"/>
    <s v="K00195990"/>
    <n v="11"/>
    <x v="5"/>
    <x v="193"/>
    <x v="65"/>
    <s v="WAKE"/>
    <s v="WAKE08"/>
    <x v="0"/>
    <n v="25"/>
    <n v="24"/>
    <d v="1900-01-07T19:42:29"/>
    <s v="C"/>
    <s v="Evening"/>
    <s v="Open"/>
  </r>
  <r>
    <n v="202430"/>
    <n v="43514"/>
    <s v="CRAO NC441"/>
    <x v="143"/>
    <s v="Jewelry Soldering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9:00"/>
    <x v="25"/>
    <s v="9:50"/>
    <n v="950"/>
    <x v="0"/>
    <s v="Gary Elkins"/>
    <s v="K00222388"/>
    <n v="9"/>
    <x v="5"/>
    <x v="193"/>
    <x v="65"/>
    <s v="WAKE"/>
    <s v="WAKE08"/>
    <x v="0"/>
    <n v="24"/>
    <n v="24"/>
    <d v="1900-01-02T20:02:49"/>
    <s v="C"/>
    <s v="Day"/>
    <s v="Closed"/>
  </r>
  <r>
    <n v="202430"/>
    <n v="43514"/>
    <s v="CRAO NC441"/>
    <x v="143"/>
    <s v="Jewelry Soldering: FOA"/>
    <n v="0"/>
    <d v="2023-08-28T00:00:00"/>
    <d v="2023-10-21T00:00:00"/>
    <x v="6"/>
    <x v="0"/>
    <s v="T"/>
    <m/>
    <s v="T"/>
    <m/>
    <m/>
    <m/>
    <m/>
    <m/>
    <d v="1899-12-30T01:50:00"/>
    <d v="1899-12-30T00:58:06"/>
    <s v="10:00"/>
    <x v="26"/>
    <s v="11:50"/>
    <n v="1150"/>
    <x v="0"/>
    <s v="Gary Elkins"/>
    <s v="K00222388"/>
    <n v="9"/>
    <x v="5"/>
    <x v="193"/>
    <x v="65"/>
    <s v="WAKE"/>
    <s v="WAKE08"/>
    <x v="0"/>
    <n v="24"/>
    <n v="24"/>
    <d v="1900-01-07T10:30:12"/>
    <s v="C"/>
    <s v="Day"/>
    <s v="Closed"/>
  </r>
  <r>
    <n v="202430"/>
    <n v="43515"/>
    <s v="CRAO NC441"/>
    <x v="143"/>
    <s v="Jewelry Soldering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9:00"/>
    <x v="25"/>
    <s v="9:50"/>
    <n v="950"/>
    <x v="3"/>
    <s v="Gary Elkins"/>
    <s v="K00222388"/>
    <n v="11"/>
    <x v="5"/>
    <x v="193"/>
    <x v="65"/>
    <s v="WAKE"/>
    <s v="WAKE08"/>
    <x v="0"/>
    <n v="24"/>
    <n v="24"/>
    <d v="1900-01-02T20:02:49"/>
    <s v="C"/>
    <s v="Day"/>
    <s v="Closed"/>
  </r>
  <r>
    <n v="202430"/>
    <n v="43515"/>
    <s v="CRAO NC441"/>
    <x v="143"/>
    <s v="Jewelry Soldering: FOA"/>
    <n v="0"/>
    <d v="2023-10-23T00:00:00"/>
    <d v="2023-12-16T00:00:00"/>
    <x v="6"/>
    <x v="0"/>
    <s v="T"/>
    <m/>
    <s v="T"/>
    <m/>
    <m/>
    <m/>
    <m/>
    <m/>
    <d v="1899-12-30T01:50:00"/>
    <d v="1899-12-30T00:58:06"/>
    <s v="10:00"/>
    <x v="26"/>
    <s v="11:50"/>
    <n v="1150"/>
    <x v="3"/>
    <s v="Gary Elkins"/>
    <s v="K00222388"/>
    <n v="11"/>
    <x v="5"/>
    <x v="193"/>
    <x v="65"/>
    <s v="WAKE"/>
    <s v="WAKE08"/>
    <x v="0"/>
    <n v="24"/>
    <n v="24"/>
    <d v="1900-01-07T10:30:12"/>
    <s v="C"/>
    <s v="Day"/>
    <s v="Closed"/>
  </r>
  <r>
    <n v="202430"/>
    <n v="43528"/>
    <s v="CRAO NC434"/>
    <x v="143"/>
    <s v="Special Jewelry Techniques:FOA"/>
    <n v="0"/>
    <d v="2023-08-28T00:00:00"/>
    <d v="2023-10-21T00:00:00"/>
    <x v="6"/>
    <x v="0"/>
    <s v="T"/>
    <m/>
    <s v="T"/>
    <m/>
    <m/>
    <m/>
    <m/>
    <m/>
    <d v="1899-12-30T00:50:00"/>
    <d v="1899-12-30T00:26:24"/>
    <s v="12:30"/>
    <x v="28"/>
    <s v="13:20"/>
    <n v="1320"/>
    <x v="1"/>
    <s v="Gary Elkins"/>
    <s v="K00222388"/>
    <n v="9"/>
    <x v="5"/>
    <x v="193"/>
    <x v="65"/>
    <s v="WAKE"/>
    <s v="WAKE08"/>
    <x v="0"/>
    <n v="25"/>
    <n v="28"/>
    <d v="1900-01-03T11:23:17"/>
    <s v="C"/>
    <s v="Day"/>
    <s v="Closed"/>
  </r>
  <r>
    <n v="202430"/>
    <n v="43528"/>
    <s v="CRAO NC434"/>
    <x v="143"/>
    <s v="Special Jewelry Techniques:FOA"/>
    <n v="0"/>
    <d v="2023-08-28T00:00:00"/>
    <d v="2023-10-21T00:00:00"/>
    <x v="6"/>
    <x v="0"/>
    <s v="T"/>
    <m/>
    <s v="T"/>
    <m/>
    <m/>
    <m/>
    <m/>
    <m/>
    <d v="1899-12-30T02:00:00"/>
    <d v="1899-12-30T01:03:23"/>
    <s v="13:30"/>
    <x v="1"/>
    <s v="15:30"/>
    <n v="1530"/>
    <x v="1"/>
    <s v="Gary Elkins"/>
    <s v="K00222388"/>
    <n v="9"/>
    <x v="5"/>
    <x v="193"/>
    <x v="65"/>
    <s v="WAKE"/>
    <s v="WAKE08"/>
    <x v="0"/>
    <n v="25"/>
    <n v="28"/>
    <d v="1900-01-09T17:43:54"/>
    <s v="C"/>
    <s v="Day"/>
    <s v="Closed"/>
  </r>
  <r>
    <n v="202430"/>
    <n v="44060"/>
    <s v="CRAO NC439"/>
    <x v="123"/>
    <s v="Jewelry Making/Level 1: FOA"/>
    <n v="0"/>
    <d v="2023-08-28T00:00:00"/>
    <d v="2023-10-21T00:00:00"/>
    <x v="6"/>
    <x v="0"/>
    <s v="M"/>
    <s v="M"/>
    <m/>
    <m/>
    <m/>
    <m/>
    <m/>
    <m/>
    <d v="1899-12-30T00:55:00"/>
    <d v="1899-12-30T00:29:03"/>
    <s v="10:00"/>
    <x v="26"/>
    <s v="10:55"/>
    <n v="1055"/>
    <x v="0"/>
    <s v="Birgit Leleu"/>
    <s v="K01506536"/>
    <n v="9"/>
    <x v="5"/>
    <x v="193"/>
    <x v="65"/>
    <s v="WAKE"/>
    <s v="WAKE08"/>
    <x v="0"/>
    <n v="24"/>
    <n v="19"/>
    <d v="1900-01-02T08:09:27"/>
    <s v="C"/>
    <s v="Day"/>
    <s v="Open"/>
  </r>
  <r>
    <n v="202430"/>
    <n v="44060"/>
    <s v="CRAO NC439"/>
    <x v="123"/>
    <s v="Jewelry Making/Level 1: FOA"/>
    <n v="0"/>
    <d v="2023-08-28T00:00:00"/>
    <d v="2023-10-21T00:00:00"/>
    <x v="6"/>
    <x v="0"/>
    <s v="M"/>
    <s v="M"/>
    <m/>
    <m/>
    <m/>
    <m/>
    <m/>
    <m/>
    <d v="1899-12-30T02:15:00"/>
    <d v="1899-12-30T01:11:18"/>
    <s v="11:05"/>
    <x v="48"/>
    <s v="13:20"/>
    <n v="1320"/>
    <x v="0"/>
    <s v="Birgit Leleu"/>
    <s v="K01506536"/>
    <n v="9"/>
    <x v="5"/>
    <x v="193"/>
    <x v="65"/>
    <s v="WAKE"/>
    <s v="WAKE08"/>
    <x v="0"/>
    <n v="24"/>
    <n v="19"/>
    <d v="1900-01-07T04:45:02"/>
    <s v="C"/>
    <s v="Day"/>
    <s v="Open"/>
  </r>
  <r>
    <n v="202430"/>
    <n v="44061"/>
    <s v="CRAO NC439"/>
    <x v="123"/>
    <s v="Jewelry Making/Level 1: FOA"/>
    <n v="0"/>
    <d v="2023-10-23T00:00:00"/>
    <d v="2023-12-16T00:00:00"/>
    <x v="6"/>
    <x v="0"/>
    <s v="M"/>
    <s v="M"/>
    <m/>
    <m/>
    <m/>
    <m/>
    <m/>
    <m/>
    <d v="1899-12-30T00:55:00"/>
    <d v="1899-12-30T00:29:03"/>
    <s v="10:00"/>
    <x v="26"/>
    <s v="10:55"/>
    <n v="1055"/>
    <x v="3"/>
    <s v="Birgit Leleu"/>
    <s v="K01506536"/>
    <n v="11"/>
    <x v="5"/>
    <x v="193"/>
    <x v="65"/>
    <s v="WAKE"/>
    <s v="WAKE08"/>
    <x v="0"/>
    <n v="24"/>
    <n v="18"/>
    <d v="1900-01-02T03:56:20"/>
    <s v="C"/>
    <s v="Day"/>
    <s v="Open"/>
  </r>
  <r>
    <n v="202430"/>
    <n v="44061"/>
    <s v="CRAO NC439"/>
    <x v="123"/>
    <s v="Jewelry Making/Level 1: FOA"/>
    <n v="0"/>
    <d v="2023-10-23T00:00:00"/>
    <d v="2023-12-16T00:00:00"/>
    <x v="6"/>
    <x v="0"/>
    <s v="M"/>
    <s v="M"/>
    <m/>
    <m/>
    <m/>
    <m/>
    <m/>
    <m/>
    <d v="1899-12-30T02:15:00"/>
    <d v="1899-12-30T01:11:18"/>
    <s v="11:05"/>
    <x v="48"/>
    <s v="13:20"/>
    <n v="1320"/>
    <x v="3"/>
    <s v="Birgit Leleu"/>
    <s v="K01506536"/>
    <n v="11"/>
    <x v="5"/>
    <x v="193"/>
    <x v="65"/>
    <s v="WAKE"/>
    <s v="WAKE08"/>
    <x v="0"/>
    <n v="24"/>
    <n v="18"/>
    <d v="1900-01-06T18:23:43"/>
    <s v="C"/>
    <s v="Day"/>
    <s v="Open"/>
  </r>
  <r>
    <n v="202430"/>
    <n v="44062"/>
    <s v="CRAO NC439"/>
    <x v="123"/>
    <s v="Jewelry Making/Level 1: FOA"/>
    <n v="0"/>
    <d v="2023-08-28T00:00:00"/>
    <d v="2023-10-21T00:00:00"/>
    <x v="6"/>
    <x v="0"/>
    <s v="R"/>
    <m/>
    <m/>
    <m/>
    <s v="R"/>
    <m/>
    <m/>
    <m/>
    <d v="1899-12-30T00:55:00"/>
    <d v="1899-12-30T00:29:03"/>
    <s v="9:00"/>
    <x v="25"/>
    <s v="9:55"/>
    <n v="955"/>
    <x v="0"/>
    <s v="Carl Stanley"/>
    <s v="K00195990"/>
    <n v="9"/>
    <x v="5"/>
    <x v="193"/>
    <x v="65"/>
    <s v="WAKE"/>
    <s v="WAKE08"/>
    <x v="0"/>
    <n v="24"/>
    <n v="26"/>
    <d v="1900-01-03T13:41:22"/>
    <s v="C"/>
    <s v="Day"/>
    <s v="Closed"/>
  </r>
  <r>
    <n v="202430"/>
    <n v="44062"/>
    <s v="CRAO NC439"/>
    <x v="123"/>
    <s v="Jewelry Making/Level 1: FOA"/>
    <n v="0"/>
    <d v="2023-08-28T00:00:00"/>
    <d v="2023-10-21T00:00:00"/>
    <x v="6"/>
    <x v="0"/>
    <s v="R"/>
    <m/>
    <m/>
    <m/>
    <s v="R"/>
    <m/>
    <m/>
    <m/>
    <d v="1899-12-30T01:50:00"/>
    <d v="1899-12-30T00:58:06"/>
    <s v="10:00"/>
    <x v="26"/>
    <s v="11:50"/>
    <n v="1150"/>
    <x v="0"/>
    <s v="Carl Stanley"/>
    <s v="K00195990"/>
    <n v="9"/>
    <x v="5"/>
    <x v="193"/>
    <x v="65"/>
    <s v="WAKE"/>
    <s v="WAKE08"/>
    <x v="0"/>
    <n v="24"/>
    <n v="26"/>
    <d v="1900-01-08T03:22:43"/>
    <s v="C"/>
    <s v="Day"/>
    <s v="Closed"/>
  </r>
  <r>
    <n v="202430"/>
    <n v="44063"/>
    <s v="CRAO NC439"/>
    <x v="123"/>
    <s v="Jewelry Making/Level 1: FOA"/>
    <n v="0"/>
    <d v="2023-10-23T00:00:00"/>
    <d v="2023-12-16T00:00:00"/>
    <x v="6"/>
    <x v="0"/>
    <s v="R"/>
    <m/>
    <m/>
    <m/>
    <s v="R"/>
    <m/>
    <m/>
    <m/>
    <d v="1899-12-30T00:55:00"/>
    <d v="1899-12-30T00:29:03"/>
    <s v="9:00"/>
    <x v="25"/>
    <s v="9:55"/>
    <n v="955"/>
    <x v="3"/>
    <s v="Carl Stanley"/>
    <s v="K00195990"/>
    <n v="11"/>
    <x v="5"/>
    <x v="193"/>
    <x v="65"/>
    <s v="WAKE"/>
    <s v="WAKE08"/>
    <x v="0"/>
    <n v="24"/>
    <n v="19"/>
    <d v="1900-01-02T08:09:27"/>
    <s v="C"/>
    <s v="Day"/>
    <s v="Open"/>
  </r>
  <r>
    <n v="202430"/>
    <n v="44063"/>
    <s v="CRAO NC439"/>
    <x v="123"/>
    <s v="Jewelry Making/Level 1: FOA"/>
    <n v="0"/>
    <d v="2023-10-23T00:00:00"/>
    <d v="2023-12-16T00:00:00"/>
    <x v="6"/>
    <x v="0"/>
    <s v="R"/>
    <m/>
    <m/>
    <m/>
    <s v="R"/>
    <m/>
    <m/>
    <m/>
    <d v="1899-12-30T02:05:00"/>
    <d v="1899-12-30T01:06:01"/>
    <s v="10:00"/>
    <x v="26"/>
    <s v="12:05"/>
    <n v="1205"/>
    <x v="3"/>
    <s v="Carl Stanley"/>
    <s v="K00195990"/>
    <n v="11"/>
    <x v="5"/>
    <x v="193"/>
    <x v="65"/>
    <s v="WAKE"/>
    <s v="WAKE08"/>
    <x v="0"/>
    <n v="24"/>
    <n v="19"/>
    <d v="1900-01-06T14:10:35"/>
    <s v="C"/>
    <s v="Day"/>
    <s v="Open"/>
  </r>
  <r>
    <n v="202430"/>
    <n v="44548"/>
    <s v="CRAO NC434"/>
    <x v="143"/>
    <s v="Special Jewelry Techniques:FOA"/>
    <n v="0"/>
    <d v="2023-10-23T00:00:00"/>
    <d v="2023-12-16T00:00:00"/>
    <x v="6"/>
    <x v="0"/>
    <s v="T"/>
    <m/>
    <s v="T"/>
    <m/>
    <m/>
    <m/>
    <m/>
    <m/>
    <d v="1899-12-30T00:50:00"/>
    <d v="1899-12-30T00:26:24"/>
    <s v="12:30"/>
    <x v="28"/>
    <s v="13:20"/>
    <n v="1320"/>
    <x v="3"/>
    <s v="Gary Elkins"/>
    <s v="K00222388"/>
    <n v="11"/>
    <x v="5"/>
    <x v="193"/>
    <x v="65"/>
    <s v="WAKE"/>
    <s v="WAKE08"/>
    <x v="0"/>
    <n v="25"/>
    <n v="26"/>
    <d v="1900-01-03T03:43:03"/>
    <s v="C"/>
    <s v="Day"/>
    <s v="Closed"/>
  </r>
  <r>
    <n v="202430"/>
    <n v="44548"/>
    <s v="CRAO NC434"/>
    <x v="143"/>
    <s v="Special Jewelry Techniques:FOA"/>
    <n v="0"/>
    <d v="2023-10-23T00:00:00"/>
    <d v="2023-12-16T00:00:00"/>
    <x v="6"/>
    <x v="0"/>
    <s v="T"/>
    <m/>
    <s v="T"/>
    <m/>
    <m/>
    <m/>
    <m/>
    <m/>
    <d v="1899-12-30T02:00:00"/>
    <d v="1899-12-30T01:03:23"/>
    <s v="13:30"/>
    <x v="1"/>
    <s v="15:30"/>
    <n v="1530"/>
    <x v="3"/>
    <s v="Gary Elkins"/>
    <s v="K00222388"/>
    <n v="11"/>
    <x v="5"/>
    <x v="193"/>
    <x v="65"/>
    <s v="WAKE"/>
    <s v="WAKE08"/>
    <x v="0"/>
    <n v="25"/>
    <n v="26"/>
    <d v="1900-01-08T23:19:20"/>
    <s v="C"/>
    <s v="Day"/>
    <s v="Closed"/>
  </r>
  <r>
    <n v="202430"/>
    <n v="44668"/>
    <s v="CRAO NC434"/>
    <x v="143"/>
    <s v="Special Jewelry Techniques:FOA"/>
    <n v="0"/>
    <d v="2023-10-23T00:00:00"/>
    <d v="2023-12-16T00:00:00"/>
    <x v="6"/>
    <x v="0"/>
    <s v="F"/>
    <m/>
    <m/>
    <m/>
    <m/>
    <s v="F"/>
    <m/>
    <m/>
    <d v="1899-12-30T01:05:00"/>
    <d v="1899-12-30T00:34:20"/>
    <s v="9:00"/>
    <x v="25"/>
    <s v="10:05"/>
    <n v="1005"/>
    <x v="3"/>
    <s v="Birgit Leleu"/>
    <s v="K01506536"/>
    <n v="11"/>
    <x v="5"/>
    <x v="193"/>
    <x v="65"/>
    <s v="WAKE"/>
    <s v="WAKE08"/>
    <x v="0"/>
    <n v="25"/>
    <n v="23"/>
    <d v="1900-01-03T18:40:31"/>
    <s v="C"/>
    <s v="Day"/>
    <s v="Open"/>
  </r>
  <r>
    <n v="202430"/>
    <n v="44668"/>
    <s v="CRAO NC434"/>
    <x v="143"/>
    <s v="Special Jewelry Techniques:FOA"/>
    <n v="0"/>
    <d v="2023-10-23T00:00:00"/>
    <d v="2023-12-16T00:00:00"/>
    <x v="6"/>
    <x v="0"/>
    <s v="F"/>
    <m/>
    <m/>
    <m/>
    <m/>
    <s v="F"/>
    <m/>
    <m/>
    <d v="1899-12-30T02:15:00"/>
    <d v="1899-12-30T01:11:18"/>
    <s v="10:15"/>
    <x v="37"/>
    <s v="12:30"/>
    <n v="1230"/>
    <x v="3"/>
    <s v="Birgit Leleu"/>
    <s v="K01506536"/>
    <n v="11"/>
    <x v="5"/>
    <x v="193"/>
    <x v="65"/>
    <s v="WAKE"/>
    <s v="WAKE08"/>
    <x v="0"/>
    <n v="25"/>
    <n v="23"/>
    <d v="1900-01-08T22:10:18"/>
    <s v="C"/>
    <s v="Day"/>
    <s v="Open"/>
  </r>
  <r>
    <n v="202430"/>
    <n v="44669"/>
    <s v="CRAO NC444"/>
    <x v="143"/>
    <s v="Jewelry Workshop: FOA"/>
    <n v="0"/>
    <d v="2023-10-23T00:00:00"/>
    <d v="2023-12-16T00:00:00"/>
    <x v="6"/>
    <x v="0"/>
    <s v="F"/>
    <m/>
    <m/>
    <m/>
    <m/>
    <s v="F"/>
    <m/>
    <m/>
    <d v="1899-12-30T01:05:00"/>
    <d v="1899-12-30T00:34:20"/>
    <s v="13:30"/>
    <x v="1"/>
    <s v="14:35"/>
    <n v="1435"/>
    <x v="3"/>
    <s v="Birgit Leleu"/>
    <s v="K01506536"/>
    <n v="11"/>
    <x v="5"/>
    <x v="193"/>
    <x v="65"/>
    <s v="WAKE"/>
    <s v="WAKE08"/>
    <x v="0"/>
    <n v="25"/>
    <n v="23"/>
    <d v="1900-01-03T18:40:31"/>
    <s v="C"/>
    <s v="Day"/>
    <s v="Open"/>
  </r>
  <r>
    <n v="202430"/>
    <n v="44669"/>
    <s v="CRAO NC444"/>
    <x v="143"/>
    <s v="Jewelry Workshop: FOA"/>
    <n v="0"/>
    <d v="2023-10-23T00:00:00"/>
    <d v="2023-12-16T00:00:00"/>
    <x v="6"/>
    <x v="0"/>
    <s v="F"/>
    <m/>
    <m/>
    <m/>
    <m/>
    <s v="F"/>
    <m/>
    <m/>
    <d v="1899-12-30T02:15:00"/>
    <d v="1899-12-30T01:11:18"/>
    <s v="14:45"/>
    <x v="78"/>
    <s v="17:00"/>
    <n v="1700"/>
    <x v="3"/>
    <s v="Birgit Leleu"/>
    <s v="K01506536"/>
    <n v="11"/>
    <x v="5"/>
    <x v="193"/>
    <x v="65"/>
    <s v="WAKE"/>
    <s v="WAKE08"/>
    <x v="0"/>
    <n v="25"/>
    <n v="23"/>
    <d v="1900-01-08T22:10:18"/>
    <s v="C"/>
    <s v="Day"/>
    <s v="Open"/>
  </r>
  <r>
    <n v="202430"/>
    <n v="44670"/>
    <s v="CRAO NC441"/>
    <x v="143"/>
    <s v="Jewelry Soldering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17:30"/>
    <x v="14"/>
    <s v="18:20"/>
    <n v="1820"/>
    <x v="3"/>
    <s v="Birgit Leleu"/>
    <s v="K01506536"/>
    <n v="11"/>
    <x v="5"/>
    <x v="193"/>
    <x v="65"/>
    <s v="WAKE"/>
    <s v="WAKE08"/>
    <x v="0"/>
    <n v="25"/>
    <n v="20"/>
    <d v="1900-01-02T04:42:21"/>
    <s v="C"/>
    <s v="Evening"/>
    <s v="Open"/>
  </r>
  <r>
    <n v="202430"/>
    <n v="44670"/>
    <s v="CRAO NC441"/>
    <x v="143"/>
    <s v="Jewelry Soldering: FOA"/>
    <n v="0"/>
    <d v="2023-10-23T00:00:00"/>
    <d v="2023-12-16T00:00:00"/>
    <x v="6"/>
    <x v="0"/>
    <s v="R"/>
    <m/>
    <m/>
    <m/>
    <s v="R"/>
    <m/>
    <m/>
    <m/>
    <d v="1899-12-30T02:05:00"/>
    <d v="1899-12-30T01:06:01"/>
    <s v="18:30"/>
    <x v="66"/>
    <s v="20:35"/>
    <n v="2035"/>
    <x v="3"/>
    <s v="Birgit Leleu"/>
    <s v="K01506536"/>
    <n v="11"/>
    <x v="5"/>
    <x v="193"/>
    <x v="65"/>
    <s v="WAKE"/>
    <s v="WAKE08"/>
    <x v="0"/>
    <n v="25"/>
    <n v="20"/>
    <d v="1900-01-06T23:45:53"/>
    <s v="C"/>
    <s v="Evening"/>
    <s v="Open"/>
  </r>
  <r>
    <n v="202430"/>
    <n v="44702"/>
    <s v="CRAO NC444"/>
    <x v="143"/>
    <s v="Jewelry Workshop: FOA"/>
    <n v="0"/>
    <d v="2023-08-28T00:00:00"/>
    <d v="2023-10-21T00:00:00"/>
    <x v="6"/>
    <x v="0"/>
    <s v="F"/>
    <m/>
    <m/>
    <m/>
    <m/>
    <s v="F"/>
    <m/>
    <m/>
    <d v="1899-12-30T01:05:00"/>
    <d v="1899-12-30T00:34:20"/>
    <s v="13:30"/>
    <x v="1"/>
    <s v="14:35"/>
    <n v="1435"/>
    <x v="3"/>
    <s v="Birgit Leleu"/>
    <s v="K01506536"/>
    <n v="9"/>
    <x v="5"/>
    <x v="193"/>
    <x v="65"/>
    <s v="WAKE"/>
    <s v="WAKE08"/>
    <x v="0"/>
    <n v="25"/>
    <n v="25"/>
    <d v="1900-01-04T04:38:49"/>
    <s v="C"/>
    <s v="Day"/>
    <s v="Closed"/>
  </r>
  <r>
    <n v="202430"/>
    <n v="44702"/>
    <s v="CRAO NC444"/>
    <x v="143"/>
    <s v="Jewelry Workshop: FOA"/>
    <n v="0"/>
    <d v="2023-08-28T00:00:00"/>
    <d v="2023-10-21T00:00:00"/>
    <x v="6"/>
    <x v="0"/>
    <s v="F"/>
    <m/>
    <m/>
    <m/>
    <m/>
    <s v="F"/>
    <m/>
    <m/>
    <d v="1899-12-30T02:15:00"/>
    <d v="1899-12-30T01:11:18"/>
    <s v="14:45"/>
    <x v="78"/>
    <s v="17:00"/>
    <n v="1700"/>
    <x v="3"/>
    <s v="Birgit Leleu"/>
    <s v="K01506536"/>
    <n v="9"/>
    <x v="5"/>
    <x v="193"/>
    <x v="65"/>
    <s v="WAKE"/>
    <s v="WAKE08"/>
    <x v="0"/>
    <n v="25"/>
    <n v="25"/>
    <d v="1900-01-09T18:52:56"/>
    <s v="C"/>
    <s v="Day"/>
    <s v="Closed"/>
  </r>
  <r>
    <n v="202430"/>
    <n v="44703"/>
    <s v="CRAO NC441"/>
    <x v="143"/>
    <s v="Jewelry Soldering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17:30"/>
    <x v="14"/>
    <s v="18:20"/>
    <n v="1820"/>
    <x v="3"/>
    <s v="Birgit Leleu"/>
    <s v="K01506536"/>
    <n v="9"/>
    <x v="5"/>
    <x v="193"/>
    <x v="65"/>
    <s v="WAKE"/>
    <s v="WAKE08"/>
    <x v="0"/>
    <n v="25"/>
    <n v="21"/>
    <d v="1900-01-02T08:32:28"/>
    <s v="C"/>
    <s v="Evening"/>
    <s v="Open"/>
  </r>
  <r>
    <n v="202430"/>
    <n v="44703"/>
    <s v="CRAO NC441"/>
    <x v="143"/>
    <s v="Jewelry Soldering: FOA"/>
    <n v="0"/>
    <d v="2023-08-28T00:00:00"/>
    <d v="2023-10-21T00:00:00"/>
    <x v="6"/>
    <x v="0"/>
    <s v="R"/>
    <m/>
    <m/>
    <m/>
    <s v="R"/>
    <m/>
    <m/>
    <m/>
    <d v="1899-12-30T02:00:00"/>
    <d v="1899-12-30T01:03:23"/>
    <s v="18:30"/>
    <x v="66"/>
    <s v="20:30"/>
    <n v="2030"/>
    <x v="3"/>
    <s v="Birgit Leleu"/>
    <s v="K01506536"/>
    <n v="9"/>
    <x v="5"/>
    <x v="193"/>
    <x v="65"/>
    <s v="WAKE"/>
    <s v="WAKE08"/>
    <x v="0"/>
    <n v="25"/>
    <n v="21"/>
    <d v="1900-01-07T01:17:55"/>
    <s v="C"/>
    <s v="Evening"/>
    <s v="Open"/>
  </r>
  <r>
    <n v="202430"/>
    <n v="44704"/>
    <s v="CRAO NC434"/>
    <x v="143"/>
    <s v="Special Jewelry Techniques:FOA"/>
    <n v="0"/>
    <d v="2023-08-28T00:00:00"/>
    <d v="2023-10-21T00:00:00"/>
    <x v="6"/>
    <x v="0"/>
    <s v="F"/>
    <m/>
    <m/>
    <m/>
    <m/>
    <s v="F"/>
    <m/>
    <m/>
    <d v="1899-12-30T01:00:00"/>
    <d v="1899-12-30T00:31:41"/>
    <s v="9:00"/>
    <x v="25"/>
    <s v="10:00"/>
    <n v="1000"/>
    <x v="3"/>
    <s v="Birgit Leleu"/>
    <s v="K01506536"/>
    <n v="9"/>
    <x v="5"/>
    <x v="193"/>
    <x v="65"/>
    <s v="WAKE"/>
    <s v="WAKE08"/>
    <x v="0"/>
    <n v="25"/>
    <n v="22"/>
    <d v="1900-01-03T05:15:06"/>
    <s v="C"/>
    <s v="Day"/>
    <s v="Open"/>
  </r>
  <r>
    <n v="202430"/>
    <n v="44704"/>
    <s v="CRAO NC434"/>
    <x v="143"/>
    <s v="Special Jewelry Techniques:FOA"/>
    <n v="0"/>
    <d v="2023-08-28T00:00:00"/>
    <d v="2023-10-21T00:00:00"/>
    <x v="6"/>
    <x v="0"/>
    <s v="F"/>
    <m/>
    <m/>
    <m/>
    <m/>
    <s v="F"/>
    <m/>
    <m/>
    <d v="1899-12-30T01:50:00"/>
    <d v="1899-12-30T00:58:06"/>
    <s v="10:10"/>
    <x v="32"/>
    <s v="12:00"/>
    <n v="1200"/>
    <x v="3"/>
    <s v="Birgit Leleu"/>
    <s v="K01506536"/>
    <n v="9"/>
    <x v="5"/>
    <x v="193"/>
    <x v="65"/>
    <s v="WAKE"/>
    <s v="WAKE08"/>
    <x v="0"/>
    <n v="25"/>
    <n v="22"/>
    <d v="1900-01-06T17:37:41"/>
    <s v="C"/>
    <s v="Day"/>
    <s v="Open"/>
  </r>
  <r>
    <n v="202430"/>
    <n v="43272"/>
    <s v="HMEC NC906"/>
    <x v="144"/>
    <s v="Individualized Sewing"/>
    <n v="0"/>
    <d v="2023-10-23T00:00:00"/>
    <d v="2023-12-16T00:00:00"/>
    <x v="6"/>
    <x v="0"/>
    <s v="M"/>
    <s v="M"/>
    <m/>
    <m/>
    <m/>
    <m/>
    <m/>
    <m/>
    <d v="1899-12-30T01:05:00"/>
    <d v="1899-12-30T00:34:20"/>
    <s v="9:30"/>
    <x v="18"/>
    <s v="10:35"/>
    <n v="1035"/>
    <x v="3"/>
    <s v="Leticia Fuentes"/>
    <s v="K00242992"/>
    <n v="11"/>
    <x v="5"/>
    <x v="194"/>
    <x v="65"/>
    <s v="WAKE"/>
    <s v="WAKE09"/>
    <x v="0"/>
    <n v="30"/>
    <n v="29"/>
    <d v="1900-01-05T00:35:26"/>
    <s v="C"/>
    <s v="Day"/>
    <s v="Open"/>
  </r>
  <r>
    <n v="202430"/>
    <n v="43272"/>
    <s v="HMEC NC906"/>
    <x v="144"/>
    <s v="Individualized Sewing"/>
    <n v="0"/>
    <d v="2023-10-23T00:00:00"/>
    <d v="2023-12-16T00:00:00"/>
    <x v="6"/>
    <x v="0"/>
    <s v="M"/>
    <s v="M"/>
    <m/>
    <m/>
    <m/>
    <m/>
    <m/>
    <m/>
    <d v="1899-12-30T02:10:00"/>
    <d v="1899-12-30T01:08:39"/>
    <s v="10:40"/>
    <x v="17"/>
    <s v="12:50"/>
    <n v="1250"/>
    <x v="3"/>
    <s v="Leticia Fuentes"/>
    <s v="K00242992"/>
    <n v="11"/>
    <x v="5"/>
    <x v="194"/>
    <x v="65"/>
    <s v="WAKE"/>
    <s v="WAKE09"/>
    <x v="0"/>
    <n v="30"/>
    <n v="29"/>
    <d v="1900-01-11T01:10:52"/>
    <s v="C"/>
    <s v="Day"/>
    <s v="Open"/>
  </r>
  <r>
    <n v="202430"/>
    <n v="43273"/>
    <s v="HMEC NC906"/>
    <x v="144"/>
    <s v="Individualized Sewing"/>
    <n v="0"/>
    <d v="2023-08-28T00:00:00"/>
    <d v="2023-10-21T00:00:00"/>
    <x v="6"/>
    <x v="0"/>
    <s v="M"/>
    <s v="M"/>
    <m/>
    <m/>
    <m/>
    <m/>
    <m/>
    <m/>
    <d v="1899-12-30T01:10:00"/>
    <d v="1899-12-30T00:36:58"/>
    <s v="9:30"/>
    <x v="18"/>
    <s v="10:40"/>
    <n v="1040"/>
    <x v="3"/>
    <s v="Leticia Fuentes"/>
    <s v="K00242992"/>
    <n v="9"/>
    <x v="5"/>
    <x v="194"/>
    <x v="65"/>
    <s v="WAKE"/>
    <s v="WAKE09"/>
    <x v="0"/>
    <n v="30"/>
    <n v="28"/>
    <d v="1900-01-05T06:20:36"/>
    <s v="C"/>
    <s v="Day"/>
    <s v="Open"/>
  </r>
  <r>
    <n v="202430"/>
    <n v="43273"/>
    <s v="HMEC NC906"/>
    <x v="144"/>
    <s v="Individualized Sewing"/>
    <n v="0"/>
    <d v="2023-08-28T00:00:00"/>
    <d v="2023-10-21T00:00:00"/>
    <x v="6"/>
    <x v="0"/>
    <s v="M"/>
    <s v="M"/>
    <m/>
    <m/>
    <m/>
    <m/>
    <m/>
    <m/>
    <d v="1899-12-30T02:45:00"/>
    <d v="1899-12-30T01:27:09"/>
    <s v="10:50"/>
    <x v="90"/>
    <s v="13:35"/>
    <n v="1335"/>
    <x v="3"/>
    <s v="Leticia Fuentes"/>
    <s v="K00242992"/>
    <n v="9"/>
    <x v="5"/>
    <x v="194"/>
    <x v="65"/>
    <s v="WAKE"/>
    <s v="WAKE09"/>
    <x v="0"/>
    <n v="30"/>
    <n v="28"/>
    <d v="1900-01-13T18:22:51"/>
    <s v="C"/>
    <s v="Day"/>
    <s v="Open"/>
  </r>
  <r>
    <n v="202430"/>
    <n v="43278"/>
    <s v="HMEC NC906"/>
    <x v="144"/>
    <s v="Individualized Sewing"/>
    <n v="0"/>
    <d v="2023-10-23T00:00:00"/>
    <d v="2023-12-16T00:00:00"/>
    <x v="6"/>
    <x v="0"/>
    <s v="R"/>
    <m/>
    <m/>
    <m/>
    <s v="R"/>
    <m/>
    <m/>
    <m/>
    <d v="1899-12-30T01:10:00"/>
    <d v="1899-12-30T00:36:58"/>
    <s v="8:30"/>
    <x v="2"/>
    <s v="9:40"/>
    <n v="940"/>
    <x v="3"/>
    <s v="Pam Vestal"/>
    <s v="K00369166"/>
    <n v="11"/>
    <x v="5"/>
    <x v="194"/>
    <x v="65"/>
    <s v="WAKE"/>
    <s v="WAKE09"/>
    <x v="0"/>
    <n v="30"/>
    <n v="23"/>
    <d v="1900-01-04T03:29:47"/>
    <s v="C"/>
    <s v="Day"/>
    <s v="Open"/>
  </r>
  <r>
    <n v="202430"/>
    <n v="43278"/>
    <s v="HMEC NC906"/>
    <x v="144"/>
    <s v="Individualized Sewing"/>
    <n v="0"/>
    <d v="2023-10-23T00:00:00"/>
    <d v="2023-12-16T00:00:00"/>
    <x v="6"/>
    <x v="0"/>
    <s v="R"/>
    <m/>
    <m/>
    <m/>
    <s v="R"/>
    <m/>
    <m/>
    <m/>
    <d v="1899-12-30T02:35:00"/>
    <d v="1899-12-30T01:21:52"/>
    <s v="9:50"/>
    <x v="103"/>
    <s v="12:25"/>
    <n v="1225"/>
    <x v="3"/>
    <s v="Pam Vestal"/>
    <s v="K00369166"/>
    <n v="11"/>
    <x v="5"/>
    <x v="194"/>
    <x v="65"/>
    <s v="WAKE"/>
    <s v="WAKE09"/>
    <x v="0"/>
    <n v="30"/>
    <n v="23"/>
    <d v="1900-01-10T09:27:23"/>
    <s v="C"/>
    <s v="Day"/>
    <s v="Open"/>
  </r>
  <r>
    <n v="202430"/>
    <n v="43279"/>
    <s v="HMEC NC906"/>
    <x v="144"/>
    <s v="Individualized Sewing"/>
    <n v="0"/>
    <d v="2023-10-23T00:00:00"/>
    <d v="2023-12-16T00:00:00"/>
    <x v="6"/>
    <x v="0"/>
    <s v="T"/>
    <m/>
    <s v="T"/>
    <m/>
    <m/>
    <m/>
    <m/>
    <m/>
    <d v="1899-12-30T01:05:00"/>
    <d v="1899-12-30T00:34:20"/>
    <s v="9:30"/>
    <x v="18"/>
    <s v="10:35"/>
    <n v="1035"/>
    <x v="3"/>
    <s v="Leticia Fuentes"/>
    <s v="K00242992"/>
    <n v="11"/>
    <x v="5"/>
    <x v="194"/>
    <x v="65"/>
    <s v="WAKE"/>
    <s v="WAKE09"/>
    <x v="0"/>
    <n v="30"/>
    <n v="30"/>
    <d v="1900-01-05T05:34:35"/>
    <s v="C"/>
    <s v="Day"/>
    <s v="Closed"/>
  </r>
  <r>
    <n v="202430"/>
    <n v="43279"/>
    <s v="HMEC NC906"/>
    <x v="144"/>
    <s v="Individualized Sewing"/>
    <n v="0"/>
    <d v="2023-10-23T00:00:00"/>
    <d v="2023-12-16T00:00:00"/>
    <x v="6"/>
    <x v="0"/>
    <s v="T"/>
    <m/>
    <s v="T"/>
    <m/>
    <m/>
    <m/>
    <m/>
    <m/>
    <d v="1899-12-30T02:15:00"/>
    <d v="1899-12-30T01:11:18"/>
    <s v="10:40"/>
    <x v="17"/>
    <s v="12:55"/>
    <n v="1255"/>
    <x v="3"/>
    <s v="Leticia Fuentes"/>
    <s v="K00242992"/>
    <n v="11"/>
    <x v="5"/>
    <x v="194"/>
    <x v="65"/>
    <s v="WAKE"/>
    <s v="WAKE09"/>
    <x v="0"/>
    <n v="30"/>
    <n v="30"/>
    <d v="1900-01-11T22:39:31"/>
    <s v="C"/>
    <s v="Day"/>
    <s v="Closed"/>
  </r>
  <r>
    <n v="202430"/>
    <n v="43280"/>
    <s v="HMEC NC906"/>
    <x v="144"/>
    <s v="Individualized Sewing"/>
    <n v="0"/>
    <d v="2023-08-28T00:00:00"/>
    <d v="2023-10-21T00:00:00"/>
    <x v="6"/>
    <x v="0"/>
    <s v="T"/>
    <m/>
    <s v="T"/>
    <m/>
    <m/>
    <m/>
    <m/>
    <m/>
    <d v="1899-12-30T01:05:00"/>
    <d v="1899-12-30T00:34:20"/>
    <s v="9:30"/>
    <x v="18"/>
    <s v="10:35"/>
    <n v="1035"/>
    <x v="3"/>
    <s v="Leticia Fuentes"/>
    <s v="K00242992"/>
    <n v="9"/>
    <x v="5"/>
    <x v="194"/>
    <x v="65"/>
    <s v="WAKE"/>
    <s v="WAKE09"/>
    <x v="0"/>
    <n v="30"/>
    <n v="34"/>
    <d v="1900-01-06T01:31:12"/>
    <s v="C"/>
    <s v="Day"/>
    <s v="Closed"/>
  </r>
  <r>
    <n v="202430"/>
    <n v="43280"/>
    <s v="HMEC NC906"/>
    <x v="144"/>
    <s v="Individualized Sewing"/>
    <n v="0"/>
    <d v="2023-08-28T00:00:00"/>
    <d v="2023-10-21T00:00:00"/>
    <x v="6"/>
    <x v="0"/>
    <s v="T"/>
    <m/>
    <s v="T"/>
    <m/>
    <m/>
    <m/>
    <m/>
    <m/>
    <d v="1899-12-30T02:15:00"/>
    <d v="1899-12-30T01:11:18"/>
    <s v="10:40"/>
    <x v="17"/>
    <s v="12:55"/>
    <n v="1255"/>
    <x v="3"/>
    <s v="Leticia Fuentes"/>
    <s v="K00242992"/>
    <n v="9"/>
    <x v="5"/>
    <x v="194"/>
    <x v="65"/>
    <s v="WAKE"/>
    <s v="WAKE09"/>
    <x v="0"/>
    <n v="30"/>
    <n v="34"/>
    <d v="1900-01-13T16:04:47"/>
    <s v="C"/>
    <s v="Day"/>
    <s v="Closed"/>
  </r>
  <r>
    <n v="202430"/>
    <n v="43281"/>
    <s v="HMEC NC906"/>
    <x v="144"/>
    <s v="Individualized Sewing"/>
    <n v="0"/>
    <d v="2023-08-28T00:00:00"/>
    <d v="2023-10-21T00:00:00"/>
    <x v="6"/>
    <x v="0"/>
    <s v="R"/>
    <m/>
    <m/>
    <m/>
    <s v="R"/>
    <m/>
    <m/>
    <m/>
    <d v="1899-12-30T01:05:00"/>
    <d v="1899-12-30T00:34:20"/>
    <s v="12:30"/>
    <x v="28"/>
    <s v="13:35"/>
    <n v="1335"/>
    <x v="3"/>
    <s v="Pam Vestal"/>
    <s v="K00369166"/>
    <n v="9"/>
    <x v="5"/>
    <x v="194"/>
    <x v="65"/>
    <s v="WAKE"/>
    <s v="WAKE09"/>
    <x v="0"/>
    <n v="30"/>
    <n v="27"/>
    <d v="1900-01-04T14:37:07"/>
    <s v="C"/>
    <s v="Day"/>
    <s v="Open"/>
  </r>
  <r>
    <n v="202430"/>
    <n v="43281"/>
    <s v="HMEC NC906"/>
    <x v="144"/>
    <s v="Individualized Sewing"/>
    <n v="0"/>
    <d v="2023-08-28T00:00:00"/>
    <d v="2023-10-21T00:00:00"/>
    <x v="6"/>
    <x v="0"/>
    <s v="R"/>
    <m/>
    <m/>
    <m/>
    <s v="R"/>
    <m/>
    <m/>
    <m/>
    <d v="1899-12-30T02:15:00"/>
    <d v="1899-12-30T01:11:18"/>
    <s v="13:45"/>
    <x v="104"/>
    <s v="16:00"/>
    <n v="1600"/>
    <x v="3"/>
    <s v="Pam Vestal"/>
    <s v="K00369166"/>
    <n v="9"/>
    <x v="5"/>
    <x v="194"/>
    <x v="65"/>
    <s v="WAKE"/>
    <s v="WAKE09"/>
    <x v="0"/>
    <n v="30"/>
    <n v="27"/>
    <d v="1900-01-10T15:35:34"/>
    <s v="C"/>
    <s v="Day"/>
    <s v="Open"/>
  </r>
  <r>
    <n v="202430"/>
    <n v="43282"/>
    <s v="HMEC NC906"/>
    <x v="144"/>
    <s v="Individualized Sewing"/>
    <n v="0"/>
    <d v="2023-08-28T00:00:00"/>
    <d v="2023-10-21T00:00:00"/>
    <x v="6"/>
    <x v="0"/>
    <s v="R"/>
    <m/>
    <m/>
    <m/>
    <s v="R"/>
    <m/>
    <m/>
    <m/>
    <d v="1899-12-30T01:05:00"/>
    <d v="1899-12-30T00:34:20"/>
    <s v="8:30"/>
    <x v="2"/>
    <s v="9:35"/>
    <n v="935"/>
    <x v="3"/>
    <s v="Pam Vestal"/>
    <s v="K00369166"/>
    <n v="9"/>
    <x v="5"/>
    <x v="194"/>
    <x v="65"/>
    <s v="WAKE"/>
    <s v="WAKE09"/>
    <x v="0"/>
    <n v="30"/>
    <n v="26"/>
    <d v="1900-01-04T09:37:58"/>
    <s v="C"/>
    <s v="Day"/>
    <s v="Open"/>
  </r>
  <r>
    <n v="202430"/>
    <n v="43282"/>
    <s v="HMEC NC906"/>
    <x v="144"/>
    <s v="Individualized Sewing"/>
    <n v="0"/>
    <d v="2023-08-28T00:00:00"/>
    <d v="2023-10-21T00:00:00"/>
    <x v="6"/>
    <x v="0"/>
    <s v="R"/>
    <m/>
    <m/>
    <m/>
    <s v="R"/>
    <m/>
    <m/>
    <m/>
    <d v="1899-12-30T02:15:00"/>
    <d v="1899-12-30T01:11:18"/>
    <s v="9:45"/>
    <x v="105"/>
    <s v="12:00"/>
    <n v="1200"/>
    <x v="3"/>
    <s v="Pam Vestal"/>
    <s v="K00369166"/>
    <n v="9"/>
    <x v="5"/>
    <x v="194"/>
    <x v="65"/>
    <s v="WAKE"/>
    <s v="WAKE09"/>
    <x v="0"/>
    <n v="30"/>
    <n v="26"/>
    <d v="1900-01-10T05:14:15"/>
    <s v="C"/>
    <s v="Day"/>
    <s v="Open"/>
  </r>
  <r>
    <n v="202430"/>
    <n v="43285"/>
    <s v="HMEC NC906"/>
    <x v="144"/>
    <s v="Individualized Sewing"/>
    <n v="0"/>
    <d v="2023-10-23T00:00:00"/>
    <d v="2023-12-16T00:00:00"/>
    <x v="6"/>
    <x v="0"/>
    <s v="R"/>
    <m/>
    <m/>
    <m/>
    <s v="R"/>
    <m/>
    <m/>
    <m/>
    <d v="1899-12-30T01:15:00"/>
    <d v="1899-12-30T00:39:37"/>
    <s v="17:00"/>
    <x v="21"/>
    <s v="18:15"/>
    <n v="1815"/>
    <x v="3"/>
    <s v="Pam Vestal"/>
    <s v="K00369166"/>
    <n v="11"/>
    <x v="5"/>
    <x v="194"/>
    <x v="65"/>
    <s v="WAKE"/>
    <s v="WAKE09"/>
    <x v="0"/>
    <n v="30"/>
    <n v="25"/>
    <d v="1900-01-04T23:49:24"/>
    <s v="C"/>
    <s v="Evening"/>
    <s v="Open"/>
  </r>
  <r>
    <n v="202430"/>
    <n v="43285"/>
    <s v="HMEC NC906"/>
    <x v="144"/>
    <s v="Individualized Sewing"/>
    <n v="0"/>
    <d v="2023-10-23T00:00:00"/>
    <d v="2023-12-16T00:00:00"/>
    <x v="6"/>
    <x v="0"/>
    <s v="R"/>
    <m/>
    <m/>
    <m/>
    <s v="R"/>
    <m/>
    <m/>
    <m/>
    <d v="1899-12-30T02:35:00"/>
    <d v="1899-12-30T01:21:52"/>
    <s v="18:25"/>
    <x v="106"/>
    <s v="21:00"/>
    <n v="2100"/>
    <x v="3"/>
    <s v="Pam Vestal"/>
    <s v="K00369166"/>
    <n v="11"/>
    <x v="5"/>
    <x v="194"/>
    <x v="65"/>
    <s v="WAKE"/>
    <s v="WAKE09"/>
    <x v="0"/>
    <n v="30"/>
    <n v="25"/>
    <d v="1900-01-11T09:14:06"/>
    <s v="C"/>
    <s v="Evening"/>
    <s v="Open"/>
  </r>
  <r>
    <n v="202430"/>
    <n v="43286"/>
    <s v="HMEC NC906"/>
    <x v="144"/>
    <s v="Individualized Sewing"/>
    <n v="0"/>
    <d v="2023-08-28T00:00:00"/>
    <d v="2023-10-21T00:00:00"/>
    <x v="6"/>
    <x v="0"/>
    <s v="R"/>
    <m/>
    <m/>
    <m/>
    <s v="R"/>
    <m/>
    <m/>
    <m/>
    <d v="1899-12-30T01:05:00"/>
    <d v="1899-12-30T00:34:20"/>
    <s v="17:30"/>
    <x v="14"/>
    <s v="18:35"/>
    <n v="1835"/>
    <x v="3"/>
    <s v="Pam Vestal"/>
    <s v="K00369166"/>
    <n v="9"/>
    <x v="5"/>
    <x v="194"/>
    <x v="65"/>
    <s v="WAKE"/>
    <s v="WAKE09"/>
    <x v="0"/>
    <n v="30"/>
    <n v="30"/>
    <d v="1900-01-05T05:34:35"/>
    <s v="C"/>
    <s v="Evening"/>
    <s v="Closed"/>
  </r>
  <r>
    <n v="202430"/>
    <n v="43286"/>
    <s v="HMEC NC906"/>
    <x v="144"/>
    <s v="Individualized Sewing"/>
    <n v="0"/>
    <d v="2023-08-28T00:00:00"/>
    <d v="2023-10-21T00:00:00"/>
    <x v="6"/>
    <x v="0"/>
    <s v="R"/>
    <m/>
    <m/>
    <m/>
    <s v="R"/>
    <m/>
    <m/>
    <m/>
    <d v="1899-12-30T02:15:00"/>
    <d v="1899-12-30T01:11:18"/>
    <s v="18:45"/>
    <x v="107"/>
    <s v="21:00"/>
    <n v="2100"/>
    <x v="3"/>
    <s v="Pam Vestal"/>
    <s v="K00369166"/>
    <n v="9"/>
    <x v="5"/>
    <x v="194"/>
    <x v="65"/>
    <s v="WAKE"/>
    <s v="WAKE09"/>
    <x v="0"/>
    <n v="30"/>
    <n v="30"/>
    <d v="1900-01-11T22:39:31"/>
    <s v="C"/>
    <s v="Evening"/>
    <s v="Closed"/>
  </r>
  <r>
    <n v="202430"/>
    <n v="43287"/>
    <s v="HMEC NC906"/>
    <x v="144"/>
    <s v="Individualized Sewing"/>
    <n v="0"/>
    <d v="2023-10-23T00:00:00"/>
    <d v="2023-12-16T00:00:00"/>
    <x v="6"/>
    <x v="0"/>
    <s v="W"/>
    <m/>
    <m/>
    <s v="W"/>
    <m/>
    <m/>
    <m/>
    <m/>
    <d v="1899-12-30T01:05:00"/>
    <d v="1899-12-30T00:34:20"/>
    <s v="12:30"/>
    <x v="28"/>
    <s v="13:35"/>
    <n v="1335"/>
    <x v="3"/>
    <s v="Ranell Hansen"/>
    <s v="K00182739"/>
    <n v="11"/>
    <x v="5"/>
    <x v="194"/>
    <x v="65"/>
    <s v="WAKE"/>
    <s v="WAKE09"/>
    <x v="0"/>
    <n v="30"/>
    <n v="29"/>
    <d v="1900-01-05T00:35:26"/>
    <s v="C"/>
    <s v="Day"/>
    <s v="Open"/>
  </r>
  <r>
    <n v="202430"/>
    <n v="43287"/>
    <s v="HMEC NC906"/>
    <x v="144"/>
    <s v="Individualized Sewing"/>
    <n v="0"/>
    <d v="2023-10-23T00:00:00"/>
    <d v="2023-12-16T00:00:00"/>
    <x v="6"/>
    <x v="0"/>
    <s v="W"/>
    <m/>
    <m/>
    <s v="W"/>
    <m/>
    <m/>
    <m/>
    <m/>
    <d v="1899-12-30T02:15:00"/>
    <d v="1899-12-30T01:11:18"/>
    <s v="13:40"/>
    <x v="108"/>
    <s v="15:55"/>
    <n v="1555"/>
    <x v="3"/>
    <s v="Ranell Hansen"/>
    <s v="K00182739"/>
    <n v="11"/>
    <x v="5"/>
    <x v="194"/>
    <x v="65"/>
    <s v="WAKE"/>
    <s v="WAKE09"/>
    <x v="0"/>
    <n v="30"/>
    <n v="29"/>
    <d v="1900-01-11T12:18:12"/>
    <s v="C"/>
    <s v="Day"/>
    <s v="Open"/>
  </r>
  <r>
    <n v="202430"/>
    <n v="43288"/>
    <s v="HMEC NC906"/>
    <x v="144"/>
    <s v="Individualized Sewing"/>
    <n v="0"/>
    <d v="2023-08-28T00:00:00"/>
    <d v="2023-10-21T00:00:00"/>
    <x v="6"/>
    <x v="0"/>
    <s v="W"/>
    <m/>
    <m/>
    <s v="W"/>
    <m/>
    <m/>
    <m/>
    <m/>
    <d v="1899-12-30T01:05:00"/>
    <d v="1899-12-30T00:34:20"/>
    <s v="12:30"/>
    <x v="28"/>
    <s v="13:35"/>
    <n v="1335"/>
    <x v="3"/>
    <s v="Ranell Hansen"/>
    <s v="K00182739"/>
    <n v="9"/>
    <x v="5"/>
    <x v="194"/>
    <x v="65"/>
    <s v="WAKE"/>
    <s v="WAKE09"/>
    <x v="0"/>
    <n v="30"/>
    <n v="30"/>
    <d v="1900-01-05T05:34:35"/>
    <s v="C"/>
    <s v="Day"/>
    <s v="Closed"/>
  </r>
  <r>
    <n v="202430"/>
    <n v="43288"/>
    <s v="HMEC NC906"/>
    <x v="144"/>
    <s v="Individualized Sewing"/>
    <n v="0"/>
    <d v="2023-08-28T00:00:00"/>
    <d v="2023-10-21T00:00:00"/>
    <x v="6"/>
    <x v="0"/>
    <s v="W"/>
    <m/>
    <m/>
    <s v="W"/>
    <m/>
    <m/>
    <m/>
    <m/>
    <d v="1899-12-30T02:15:00"/>
    <d v="1899-12-30T01:11:18"/>
    <s v="13:40"/>
    <x v="108"/>
    <s v="15:55"/>
    <n v="1555"/>
    <x v="3"/>
    <s v="Ranell Hansen"/>
    <s v="K00182739"/>
    <n v="9"/>
    <x v="5"/>
    <x v="194"/>
    <x v="65"/>
    <s v="WAKE"/>
    <s v="WAKE09"/>
    <x v="0"/>
    <n v="30"/>
    <n v="30"/>
    <d v="1900-01-11T22:39:31"/>
    <s v="C"/>
    <s v="Day"/>
    <s v="Closed"/>
  </r>
  <r>
    <n v="202430"/>
    <n v="43289"/>
    <s v="HMEC NC906"/>
    <x v="144"/>
    <s v="Individualized Sewing"/>
    <n v="0"/>
    <d v="2023-10-23T00:00:00"/>
    <d v="2023-12-16T00:00:00"/>
    <x v="6"/>
    <x v="0"/>
    <s v="W"/>
    <m/>
    <m/>
    <s v="W"/>
    <m/>
    <m/>
    <m/>
    <m/>
    <d v="1899-12-30T01:05:00"/>
    <d v="1899-12-30T00:34:20"/>
    <s v="8:30"/>
    <x v="2"/>
    <s v="9:35"/>
    <n v="935"/>
    <x v="3"/>
    <s v="Judi Brooks"/>
    <s v="K00369094"/>
    <n v="11"/>
    <x v="5"/>
    <x v="194"/>
    <x v="65"/>
    <s v="WAKE"/>
    <s v="WAKE09"/>
    <x v="0"/>
    <n v="30"/>
    <n v="29"/>
    <d v="1900-01-05T00:35:26"/>
    <s v="C"/>
    <s v="Day"/>
    <s v="Open"/>
  </r>
  <r>
    <n v="202430"/>
    <n v="43289"/>
    <s v="HMEC NC906"/>
    <x v="144"/>
    <s v="Individualized Sewing"/>
    <n v="0"/>
    <d v="2023-10-23T00:00:00"/>
    <d v="2023-12-16T00:00:00"/>
    <x v="6"/>
    <x v="0"/>
    <s v="W"/>
    <m/>
    <m/>
    <s v="W"/>
    <m/>
    <m/>
    <m/>
    <m/>
    <d v="1899-12-30T02:15:00"/>
    <d v="1899-12-30T01:11:18"/>
    <s v="9:40"/>
    <x v="52"/>
    <s v="11:55"/>
    <n v="1155"/>
    <x v="3"/>
    <s v="Judi Brooks"/>
    <s v="K00369094"/>
    <n v="11"/>
    <x v="5"/>
    <x v="194"/>
    <x v="65"/>
    <s v="WAKE"/>
    <s v="WAKE09"/>
    <x v="0"/>
    <n v="30"/>
    <n v="29"/>
    <d v="1900-01-11T12:18:12"/>
    <s v="C"/>
    <s v="Day"/>
    <s v="Open"/>
  </r>
  <r>
    <n v="202430"/>
    <n v="43290"/>
    <s v="HMEC NC906"/>
    <x v="144"/>
    <s v="Individualized Sewing"/>
    <n v="0"/>
    <d v="2023-08-28T00:00:00"/>
    <d v="2023-10-21T00:00:00"/>
    <x v="6"/>
    <x v="0"/>
    <s v="W"/>
    <m/>
    <m/>
    <s v="W"/>
    <m/>
    <m/>
    <m/>
    <m/>
    <d v="1899-12-30T01:05:00"/>
    <d v="1899-12-30T00:34:20"/>
    <s v="8:30"/>
    <x v="2"/>
    <s v="9:35"/>
    <n v="935"/>
    <x v="0"/>
    <s v="Judi Brooks"/>
    <s v="K00369094"/>
    <n v="9"/>
    <x v="5"/>
    <x v="194"/>
    <x v="65"/>
    <s v="WAKE"/>
    <s v="WAKE09"/>
    <x v="0"/>
    <n v="30"/>
    <n v="31"/>
    <d v="1900-01-05T10:33:44"/>
    <s v="C"/>
    <s v="Day"/>
    <s v="Closed"/>
  </r>
  <r>
    <n v="202430"/>
    <n v="43290"/>
    <s v="HMEC NC906"/>
    <x v="144"/>
    <s v="Individualized Sewing"/>
    <n v="0"/>
    <d v="2023-08-28T00:00:00"/>
    <d v="2023-10-21T00:00:00"/>
    <x v="6"/>
    <x v="0"/>
    <s v="W"/>
    <m/>
    <m/>
    <s v="W"/>
    <m/>
    <m/>
    <m/>
    <m/>
    <d v="1899-12-30T02:15:00"/>
    <d v="1899-12-30T01:11:18"/>
    <s v="9:40"/>
    <x v="52"/>
    <s v="11:55"/>
    <n v="1155"/>
    <x v="0"/>
    <s v="Judi Brooks"/>
    <s v="K00369094"/>
    <n v="9"/>
    <x v="5"/>
    <x v="194"/>
    <x v="65"/>
    <s v="WAKE"/>
    <s v="WAKE09"/>
    <x v="0"/>
    <n v="30"/>
    <n v="31"/>
    <d v="1900-01-12T09:00:50"/>
    <s v="C"/>
    <s v="Day"/>
    <s v="Closed"/>
  </r>
  <r>
    <n v="202430"/>
    <n v="43792"/>
    <s v="HMEC NC906"/>
    <x v="144"/>
    <s v="Individualized Sewing"/>
    <n v="0"/>
    <d v="2023-10-23T00:00:00"/>
    <d v="2023-12-16T00:00:00"/>
    <x v="6"/>
    <x v="0"/>
    <s v="R"/>
    <m/>
    <m/>
    <m/>
    <s v="R"/>
    <m/>
    <m/>
    <m/>
    <d v="1899-12-30T01:10:00"/>
    <d v="1899-12-30T00:36:58"/>
    <s v="12:30"/>
    <x v="28"/>
    <s v="13:40"/>
    <n v="1340"/>
    <x v="3"/>
    <s v="Pam Vestal"/>
    <s v="K00369166"/>
    <n v="11"/>
    <x v="5"/>
    <x v="194"/>
    <x v="65"/>
    <s v="WAKE"/>
    <s v="WAKE09"/>
    <x v="0"/>
    <n v="30"/>
    <n v="28"/>
    <d v="1900-01-05T06:20:36"/>
    <s v="C"/>
    <s v="Day"/>
    <s v="Open"/>
  </r>
  <r>
    <n v="202430"/>
    <n v="43792"/>
    <s v="HMEC NC906"/>
    <x v="144"/>
    <s v="Individualized Sewing"/>
    <n v="0"/>
    <d v="2023-10-23T00:00:00"/>
    <d v="2023-12-16T00:00:00"/>
    <x v="6"/>
    <x v="0"/>
    <s v="R"/>
    <m/>
    <m/>
    <m/>
    <s v="R"/>
    <m/>
    <m/>
    <m/>
    <d v="1899-12-30T02:35:00"/>
    <d v="1899-12-30T01:21:52"/>
    <s v="13:45"/>
    <x v="104"/>
    <s v="16:20"/>
    <n v="1620"/>
    <x v="3"/>
    <s v="Pam Vestal"/>
    <s v="K00369166"/>
    <n v="11"/>
    <x v="5"/>
    <x v="194"/>
    <x v="65"/>
    <s v="WAKE"/>
    <s v="WAKE09"/>
    <x v="0"/>
    <n v="30"/>
    <n v="28"/>
    <d v="1900-01-12T20:54:12"/>
    <s v="C"/>
    <s v="Day"/>
    <s v="Open"/>
  </r>
  <r>
    <n v="202430"/>
    <n v="44601"/>
    <s v="HMEC NC943"/>
    <x v="145"/>
    <s v="Patchwork and Quilting"/>
    <n v="0"/>
    <d v="2023-08-28T00:00:00"/>
    <d v="2023-10-21T00:00:00"/>
    <x v="6"/>
    <x v="0"/>
    <s v="F"/>
    <m/>
    <m/>
    <m/>
    <m/>
    <s v="F"/>
    <m/>
    <m/>
    <d v="1899-12-30T01:05:00"/>
    <d v="1899-12-30T00:34:20"/>
    <s v="13:00"/>
    <x v="22"/>
    <s v="14:05"/>
    <n v="1405"/>
    <x v="1"/>
    <s v="Ranell Hansen"/>
    <s v="K00182739"/>
    <n v="9"/>
    <x v="5"/>
    <x v="194"/>
    <x v="65"/>
    <s v="WAKE"/>
    <s v="WAKE09"/>
    <x v="0"/>
    <n v="30"/>
    <n v="27"/>
    <d v="1900-01-04T14:37:07"/>
    <s v="C"/>
    <s v="Day"/>
    <s v="Open"/>
  </r>
  <r>
    <n v="202430"/>
    <n v="44601"/>
    <s v="HMEC NC943"/>
    <x v="145"/>
    <s v="Patchwork and Quilting"/>
    <n v="0"/>
    <d v="2023-08-28T00:00:00"/>
    <d v="2023-10-21T00:00:00"/>
    <x v="6"/>
    <x v="0"/>
    <s v="F"/>
    <m/>
    <m/>
    <m/>
    <m/>
    <s v="F"/>
    <m/>
    <m/>
    <d v="1899-12-30T02:15:00"/>
    <d v="1899-12-30T01:11:18"/>
    <s v="14:15"/>
    <x v="36"/>
    <s v="16:30"/>
    <n v="1630"/>
    <x v="1"/>
    <s v="Ranell Hansen"/>
    <s v="K00182739"/>
    <n v="9"/>
    <x v="5"/>
    <x v="194"/>
    <x v="65"/>
    <s v="WAKE"/>
    <s v="WAKE09"/>
    <x v="0"/>
    <n v="30"/>
    <n v="27"/>
    <d v="1900-01-10T15:35:34"/>
    <s v="C"/>
    <s v="Day"/>
    <s v="Open"/>
  </r>
  <r>
    <n v="202430"/>
    <n v="44602"/>
    <s v="HMEC NC943"/>
    <x v="145"/>
    <s v="Patchwork and Quilting"/>
    <n v="0"/>
    <d v="2023-10-23T00:00:00"/>
    <d v="2023-12-16T00:00:00"/>
    <x v="6"/>
    <x v="0"/>
    <s v="F"/>
    <m/>
    <m/>
    <m/>
    <m/>
    <s v="F"/>
    <m/>
    <m/>
    <d v="1899-12-30T01:25:00"/>
    <d v="1899-12-30T00:44:54"/>
    <s v="12:30"/>
    <x v="28"/>
    <s v="13:55"/>
    <n v="1355"/>
    <x v="3"/>
    <s v="Ranell Hansen"/>
    <s v="K00182739"/>
    <n v="11"/>
    <x v="5"/>
    <x v="194"/>
    <x v="65"/>
    <s v="WAKE"/>
    <s v="WAKE09"/>
    <x v="0"/>
    <n v="30"/>
    <n v="23"/>
    <d v="1900-01-05T05:57:36"/>
    <s v="C"/>
    <s v="Day"/>
    <s v="Open"/>
  </r>
  <r>
    <n v="202430"/>
    <n v="44602"/>
    <s v="HMEC NC943"/>
    <x v="145"/>
    <s v="Patchwork and Quilting"/>
    <n v="0"/>
    <d v="2023-10-23T00:00:00"/>
    <d v="2023-12-16T00:00:00"/>
    <x v="6"/>
    <x v="0"/>
    <s v="F"/>
    <m/>
    <m/>
    <m/>
    <m/>
    <s v="F"/>
    <m/>
    <m/>
    <d v="1899-12-30T03:05:00"/>
    <d v="1899-12-30T01:37:42"/>
    <s v="14:05"/>
    <x v="35"/>
    <s v="17:10"/>
    <n v="1710"/>
    <x v="3"/>
    <s v="Ranell Hansen"/>
    <s v="K00182739"/>
    <n v="11"/>
    <x v="5"/>
    <x v="194"/>
    <x v="65"/>
    <s v="WAKE"/>
    <s v="WAKE09"/>
    <x v="0"/>
    <n v="30"/>
    <n v="23"/>
    <d v="1900-01-12T14:23:00"/>
    <s v="C"/>
    <s v="Day"/>
    <s v="Open"/>
  </r>
  <r>
    <n v="202430"/>
    <n v="44647"/>
    <s v="HMEC NC906"/>
    <x v="144"/>
    <s v="Individualized Sewing"/>
    <n v="0"/>
    <d v="2023-08-28T00:00:00"/>
    <d v="2023-10-21T00:00:00"/>
    <x v="6"/>
    <x v="0"/>
    <s v="T"/>
    <m/>
    <s v="T"/>
    <m/>
    <m/>
    <m/>
    <m/>
    <m/>
    <d v="1899-12-30T01:05:00"/>
    <d v="1899-12-30T00:34:20"/>
    <s v="13:30"/>
    <x v="1"/>
    <s v="14:35"/>
    <n v="1435"/>
    <x v="3"/>
    <s v="Leticia Fuentes"/>
    <s v="K00242992"/>
    <n v="9"/>
    <x v="5"/>
    <x v="194"/>
    <x v="65"/>
    <s v="WAKE"/>
    <s v="WAKE09"/>
    <x v="0"/>
    <n v="30"/>
    <n v="32"/>
    <d v="1900-01-05T15:32:53"/>
    <s v="C"/>
    <s v="Day"/>
    <s v="Closed"/>
  </r>
  <r>
    <n v="202430"/>
    <n v="44647"/>
    <s v="HMEC NC906"/>
    <x v="144"/>
    <s v="Individualized Sewing"/>
    <n v="0"/>
    <d v="2023-08-28T00:00:00"/>
    <d v="2023-10-21T00:00:00"/>
    <x v="6"/>
    <x v="0"/>
    <s v="T"/>
    <m/>
    <s v="T"/>
    <m/>
    <m/>
    <m/>
    <m/>
    <m/>
    <d v="1899-12-30T02:15:00"/>
    <d v="1899-12-30T01:11:18"/>
    <s v="14:40"/>
    <x v="53"/>
    <s v="16:55"/>
    <n v="1655"/>
    <x v="3"/>
    <s v="Leticia Fuentes"/>
    <s v="K00242992"/>
    <n v="9"/>
    <x v="5"/>
    <x v="194"/>
    <x v="65"/>
    <s v="WAKE"/>
    <s v="WAKE09"/>
    <x v="0"/>
    <n v="30"/>
    <n v="32"/>
    <d v="1900-01-12T19:22:09"/>
    <s v="C"/>
    <s v="Day"/>
    <s v="Closed"/>
  </r>
  <r>
    <n v="202430"/>
    <n v="44648"/>
    <s v="HMEC NC906"/>
    <x v="144"/>
    <s v="Individualized Sewing"/>
    <n v="0"/>
    <d v="2023-10-23T00:00:00"/>
    <d v="2023-12-16T00:00:00"/>
    <x v="6"/>
    <x v="0"/>
    <s v="T"/>
    <m/>
    <s v="T"/>
    <m/>
    <m/>
    <m/>
    <m/>
    <m/>
    <d v="1899-12-30T01:05:00"/>
    <d v="1899-12-30T00:34:20"/>
    <s v="13:30"/>
    <x v="1"/>
    <s v="14:35"/>
    <n v="1435"/>
    <x v="3"/>
    <s v="Leticia Fuentes"/>
    <s v="K00242992"/>
    <n v="11"/>
    <x v="5"/>
    <x v="194"/>
    <x v="65"/>
    <s v="WAKE"/>
    <s v="WAKE09"/>
    <x v="0"/>
    <n v="30"/>
    <n v="28"/>
    <d v="1900-01-04T19:36:17"/>
    <s v="C"/>
    <s v="Day"/>
    <s v="Open"/>
  </r>
  <r>
    <n v="202430"/>
    <n v="44648"/>
    <s v="HMEC NC906"/>
    <x v="144"/>
    <s v="Individualized Sewing"/>
    <n v="0"/>
    <d v="2023-10-23T00:00:00"/>
    <d v="2023-12-16T00:00:00"/>
    <x v="6"/>
    <x v="0"/>
    <s v="T"/>
    <m/>
    <s v="T"/>
    <m/>
    <m/>
    <m/>
    <m/>
    <m/>
    <d v="1899-12-30T02:15:00"/>
    <d v="1899-12-30T01:11:18"/>
    <s v="14:40"/>
    <x v="53"/>
    <s v="16:55"/>
    <n v="1655"/>
    <x v="3"/>
    <s v="Leticia Fuentes"/>
    <s v="K00242992"/>
    <n v="11"/>
    <x v="5"/>
    <x v="194"/>
    <x v="65"/>
    <s v="WAKE"/>
    <s v="WAKE09"/>
    <x v="0"/>
    <n v="30"/>
    <n v="28"/>
    <d v="1900-01-11T01:56:53"/>
    <s v="C"/>
    <s v="Day"/>
    <s v="Open"/>
  </r>
  <r>
    <n v="202430"/>
    <n v="43299"/>
    <s v="CRAO NC704"/>
    <x v="123"/>
    <s v="Stained Glass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12:30"/>
    <x v="28"/>
    <s v="13:20"/>
    <n v="1320"/>
    <x v="1"/>
    <s v="Lorraine Marshall"/>
    <s v="K00369015"/>
    <n v="9"/>
    <x v="5"/>
    <x v="195"/>
    <x v="65"/>
    <s v="WAKE"/>
    <s v="WAKE11"/>
    <x v="0"/>
    <n v="25"/>
    <n v="29"/>
    <d v="1900-01-03T15:13:24"/>
    <s v="C"/>
    <s v="Day"/>
    <s v="Closed"/>
  </r>
  <r>
    <n v="202430"/>
    <n v="43299"/>
    <s v="CRAO NC704"/>
    <x v="123"/>
    <s v="Stained Glass: FOA"/>
    <n v="0"/>
    <d v="2023-08-28T00:00:00"/>
    <d v="2023-10-21T00:00:00"/>
    <x v="6"/>
    <x v="0"/>
    <s v="R"/>
    <m/>
    <m/>
    <m/>
    <s v="R"/>
    <m/>
    <m/>
    <m/>
    <d v="1899-12-30T02:00:00"/>
    <d v="1899-12-30T01:03:23"/>
    <s v="13:30"/>
    <x v="1"/>
    <s v="15:30"/>
    <n v="1530"/>
    <x v="1"/>
    <s v="Lorraine Marshall"/>
    <s v="K00369015"/>
    <n v="9"/>
    <x v="5"/>
    <x v="195"/>
    <x v="65"/>
    <s v="WAKE"/>
    <s v="WAKE11"/>
    <x v="0"/>
    <n v="25"/>
    <n v="29"/>
    <d v="1900-01-10T02:56:11"/>
    <s v="C"/>
    <s v="Day"/>
    <s v="Closed"/>
  </r>
  <r>
    <n v="202430"/>
    <n v="43300"/>
    <s v="CRAO NC704"/>
    <x v="123"/>
    <s v="Stained Glass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12:30"/>
    <x v="28"/>
    <s v="13:20"/>
    <n v="1320"/>
    <x v="3"/>
    <s v="Lorraine Marshall"/>
    <s v="K00369015"/>
    <n v="11"/>
    <x v="5"/>
    <x v="195"/>
    <x v="65"/>
    <s v="WAKE"/>
    <s v="WAKE11"/>
    <x v="0"/>
    <n v="25"/>
    <n v="35"/>
    <d v="1900-01-04T14:14:07"/>
    <s v="C"/>
    <s v="Day"/>
    <s v="Closed"/>
  </r>
  <r>
    <n v="202430"/>
    <n v="43300"/>
    <s v="CRAO NC704"/>
    <x v="123"/>
    <s v="Stained Glass: FOA"/>
    <n v="0"/>
    <d v="2023-10-23T00:00:00"/>
    <d v="2023-12-16T00:00:00"/>
    <x v="6"/>
    <x v="0"/>
    <s v="R"/>
    <m/>
    <m/>
    <m/>
    <s v="R"/>
    <m/>
    <m/>
    <m/>
    <d v="1899-12-30T02:10:00"/>
    <d v="1899-12-30T01:08:39"/>
    <s v="13:30"/>
    <x v="1"/>
    <s v="15:40"/>
    <n v="1540"/>
    <x v="3"/>
    <s v="Lorraine Marshall"/>
    <s v="K00369015"/>
    <n v="11"/>
    <x v="5"/>
    <x v="195"/>
    <x v="65"/>
    <s v="WAKE"/>
    <s v="WAKE11"/>
    <x v="0"/>
    <n v="25"/>
    <n v="35"/>
    <d v="1900-01-13T13:00:42"/>
    <s v="C"/>
    <s v="Day"/>
    <s v="Closed"/>
  </r>
  <r>
    <n v="202430"/>
    <n v="43341"/>
    <s v="CRAO NC704"/>
    <x v="123"/>
    <s v="Stained Glass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9:00"/>
    <x v="25"/>
    <s v="9:50"/>
    <n v="950"/>
    <x v="1"/>
    <s v="Lorraine Marshall"/>
    <s v="K00369015"/>
    <n v="9"/>
    <x v="5"/>
    <x v="195"/>
    <x v="65"/>
    <s v="WAKE"/>
    <s v="WAKE11"/>
    <x v="0"/>
    <n v="25"/>
    <n v="29"/>
    <d v="1900-01-03T15:13:24"/>
    <s v="C"/>
    <s v="Day"/>
    <s v="Closed"/>
  </r>
  <r>
    <n v="202430"/>
    <n v="43341"/>
    <s v="CRAO NC704"/>
    <x v="123"/>
    <s v="Stained Glass: FOA"/>
    <n v="0"/>
    <d v="2023-08-28T00:00:00"/>
    <d v="2023-10-21T00:00:00"/>
    <x v="6"/>
    <x v="0"/>
    <s v="R"/>
    <m/>
    <m/>
    <m/>
    <s v="R"/>
    <m/>
    <m/>
    <m/>
    <d v="1899-12-30T02:00:00"/>
    <d v="1899-12-30T01:03:23"/>
    <s v="10:00"/>
    <x v="26"/>
    <s v="12:00"/>
    <n v="1200"/>
    <x v="1"/>
    <s v="Lorraine Marshall"/>
    <s v="K00369015"/>
    <n v="9"/>
    <x v="5"/>
    <x v="195"/>
    <x v="65"/>
    <s v="WAKE"/>
    <s v="WAKE11"/>
    <x v="0"/>
    <n v="25"/>
    <n v="29"/>
    <d v="1900-01-10T02:56:11"/>
    <s v="C"/>
    <s v="Day"/>
    <s v="Closed"/>
  </r>
  <r>
    <n v="202430"/>
    <n v="43342"/>
    <s v="CRAO NC704"/>
    <x v="123"/>
    <s v="Stained Glass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9:00"/>
    <x v="25"/>
    <s v="9:50"/>
    <n v="950"/>
    <x v="3"/>
    <s v="Lorraine Marshall"/>
    <s v="K00369015"/>
    <n v="11"/>
    <x v="5"/>
    <x v="195"/>
    <x v="65"/>
    <s v="WAKE"/>
    <s v="WAKE11"/>
    <x v="0"/>
    <n v="25"/>
    <n v="32"/>
    <d v="1900-01-04T02:43:46"/>
    <s v="C"/>
    <s v="Day"/>
    <s v="Closed"/>
  </r>
  <r>
    <n v="202430"/>
    <n v="43342"/>
    <s v="CRAO NC704"/>
    <x v="123"/>
    <s v="Stained Glass: FOA"/>
    <n v="0"/>
    <d v="2023-10-23T00:00:00"/>
    <d v="2023-12-16T00:00:00"/>
    <x v="6"/>
    <x v="0"/>
    <s v="R"/>
    <m/>
    <m/>
    <m/>
    <s v="R"/>
    <m/>
    <m/>
    <m/>
    <d v="1899-12-30T02:10:00"/>
    <d v="1899-12-30T01:08:39"/>
    <s v="10:00"/>
    <x v="26"/>
    <s v="12:10"/>
    <n v="1210"/>
    <x v="3"/>
    <s v="Lorraine Marshall"/>
    <s v="K00369015"/>
    <n v="11"/>
    <x v="5"/>
    <x v="195"/>
    <x v="65"/>
    <s v="WAKE"/>
    <s v="WAKE11"/>
    <x v="0"/>
    <n v="25"/>
    <n v="32"/>
    <d v="1900-01-12T07:05:47"/>
    <s v="C"/>
    <s v="Day"/>
    <s v="Closed"/>
  </r>
  <r>
    <n v="202430"/>
    <n v="43343"/>
    <s v="CRAO NC704"/>
    <x v="123"/>
    <s v="Stained Glass: FOA"/>
    <n v="0"/>
    <d v="2023-08-28T00:00:00"/>
    <d v="2023-10-21T00:00:00"/>
    <x v="6"/>
    <x v="0"/>
    <s v="M"/>
    <s v="M"/>
    <m/>
    <m/>
    <m/>
    <m/>
    <m/>
    <m/>
    <d v="1899-12-30T00:50:00"/>
    <d v="1899-12-30T00:26:24"/>
    <s v="12:30"/>
    <x v="28"/>
    <s v="13:20"/>
    <n v="1320"/>
    <x v="3"/>
    <s v="Lorraine Marshall"/>
    <s v="K00369015"/>
    <n v="9"/>
    <x v="5"/>
    <x v="195"/>
    <x v="65"/>
    <s v="WAKE"/>
    <s v="WAKE11"/>
    <x v="0"/>
    <n v="25"/>
    <n v="30"/>
    <d v="1900-01-03T19:03:32"/>
    <s v="C"/>
    <s v="Day"/>
    <s v="Closed"/>
  </r>
  <r>
    <n v="202430"/>
    <n v="43343"/>
    <s v="CRAO NC704"/>
    <x v="123"/>
    <s v="Stained Glass: FOA"/>
    <n v="0"/>
    <d v="2023-08-28T00:00:00"/>
    <d v="2023-10-21T00:00:00"/>
    <x v="6"/>
    <x v="0"/>
    <s v="M"/>
    <s v="M"/>
    <m/>
    <m/>
    <m/>
    <m/>
    <m/>
    <m/>
    <d v="1899-12-30T02:10:00"/>
    <d v="1899-12-30T01:08:39"/>
    <s v="13:30"/>
    <x v="1"/>
    <s v="15:40"/>
    <n v="1540"/>
    <x v="3"/>
    <s v="Lorraine Marshall"/>
    <s v="K00369015"/>
    <n v="9"/>
    <x v="5"/>
    <x v="195"/>
    <x v="65"/>
    <s v="WAKE"/>
    <s v="WAKE11"/>
    <x v="0"/>
    <n v="25"/>
    <n v="30"/>
    <d v="1900-01-11T11:09:10"/>
    <s v="C"/>
    <s v="Day"/>
    <s v="Closed"/>
  </r>
  <r>
    <n v="202430"/>
    <n v="43344"/>
    <s v="CRAO NC704"/>
    <x v="123"/>
    <s v="Stained Glass: FOA"/>
    <n v="0"/>
    <d v="2023-10-23T00:00:00"/>
    <d v="2023-12-16T00:00:00"/>
    <x v="6"/>
    <x v="0"/>
    <s v="M"/>
    <s v="M"/>
    <m/>
    <m/>
    <m/>
    <m/>
    <m/>
    <m/>
    <d v="1899-12-30T00:50:00"/>
    <d v="1899-12-30T00:26:24"/>
    <s v="12:30"/>
    <x v="28"/>
    <s v="13:20"/>
    <n v="1320"/>
    <x v="3"/>
    <s v="Lorraine Marshall"/>
    <s v="K00369015"/>
    <n v="11"/>
    <x v="5"/>
    <x v="195"/>
    <x v="65"/>
    <s v="WAKE"/>
    <s v="WAKE11"/>
    <x v="0"/>
    <n v="25"/>
    <n v="31"/>
    <d v="1900-01-03T22:53:39"/>
    <s v="C"/>
    <s v="Day"/>
    <s v="Closed"/>
  </r>
  <r>
    <n v="202430"/>
    <n v="43344"/>
    <s v="CRAO NC704"/>
    <x v="123"/>
    <s v="Stained Glass: FOA"/>
    <n v="0"/>
    <d v="2023-10-23T00:00:00"/>
    <d v="2023-12-16T00:00:00"/>
    <x v="6"/>
    <x v="0"/>
    <s v="M"/>
    <s v="M"/>
    <m/>
    <m/>
    <m/>
    <m/>
    <m/>
    <m/>
    <d v="1899-12-30T02:00:00"/>
    <d v="1899-12-30T01:03:23"/>
    <s v="13:30"/>
    <x v="1"/>
    <s v="15:30"/>
    <n v="1530"/>
    <x v="3"/>
    <s v="Lorraine Marshall"/>
    <s v="K00369015"/>
    <n v="11"/>
    <x v="5"/>
    <x v="195"/>
    <x v="65"/>
    <s v="WAKE"/>
    <s v="WAKE11"/>
    <x v="0"/>
    <n v="25"/>
    <n v="31"/>
    <d v="1900-01-10T21:20:45"/>
    <s v="C"/>
    <s v="Day"/>
    <s v="Closed"/>
  </r>
  <r>
    <n v="202430"/>
    <n v="43345"/>
    <s v="CRAO NC705"/>
    <x v="123"/>
    <s v="Beginning Stained Glass:FOA"/>
    <n v="0"/>
    <d v="2023-08-28T00:00:00"/>
    <d v="2023-10-21T00:00:00"/>
    <x v="6"/>
    <x v="0"/>
    <s v="M"/>
    <s v="M"/>
    <m/>
    <m/>
    <m/>
    <m/>
    <m/>
    <m/>
    <d v="1899-12-30T00:50:00"/>
    <d v="1899-12-30T00:26:24"/>
    <s v="9:00"/>
    <x v="25"/>
    <s v="9:50"/>
    <n v="950"/>
    <x v="1"/>
    <s v="Lorraine Marshall"/>
    <s v="K00369015"/>
    <n v="9"/>
    <x v="5"/>
    <x v="195"/>
    <x v="65"/>
    <s v="WAKE"/>
    <s v="WAKE11"/>
    <x v="0"/>
    <n v="25"/>
    <n v="29"/>
    <d v="1900-01-03T15:13:24"/>
    <s v="C"/>
    <s v="Day"/>
    <s v="Closed"/>
  </r>
  <r>
    <n v="202430"/>
    <n v="43345"/>
    <s v="CRAO NC705"/>
    <x v="123"/>
    <s v="Beginning Stained Glass:FOA"/>
    <n v="0"/>
    <d v="2023-08-28T00:00:00"/>
    <d v="2023-10-21T00:00:00"/>
    <x v="6"/>
    <x v="0"/>
    <s v="M"/>
    <s v="M"/>
    <m/>
    <m/>
    <m/>
    <m/>
    <m/>
    <m/>
    <d v="1899-12-30T02:00:00"/>
    <d v="1899-12-30T01:03:23"/>
    <s v="10:00"/>
    <x v="26"/>
    <s v="12:00"/>
    <n v="1200"/>
    <x v="1"/>
    <s v="Lorraine Marshall"/>
    <s v="K00369015"/>
    <n v="9"/>
    <x v="5"/>
    <x v="195"/>
    <x v="65"/>
    <s v="WAKE"/>
    <s v="WAKE11"/>
    <x v="0"/>
    <n v="25"/>
    <n v="29"/>
    <d v="1900-01-10T02:56:11"/>
    <s v="C"/>
    <s v="Day"/>
    <s v="Closed"/>
  </r>
  <r>
    <n v="202430"/>
    <n v="43346"/>
    <s v="CRAO NC705"/>
    <x v="123"/>
    <s v="Beginning Stained Glass:FOA"/>
    <n v="0"/>
    <d v="2023-10-23T00:00:00"/>
    <d v="2023-12-16T00:00:00"/>
    <x v="6"/>
    <x v="0"/>
    <s v="M"/>
    <s v="M"/>
    <m/>
    <m/>
    <m/>
    <m/>
    <m/>
    <m/>
    <d v="1899-12-30T00:50:00"/>
    <d v="1899-12-30T00:26:24"/>
    <s v="9:00"/>
    <x v="25"/>
    <s v="9:50"/>
    <n v="950"/>
    <x v="3"/>
    <s v="Lorraine Marshall"/>
    <s v="K00369015"/>
    <n v="11"/>
    <x v="5"/>
    <x v="195"/>
    <x v="65"/>
    <s v="WAKE"/>
    <s v="WAKE11"/>
    <x v="0"/>
    <n v="25"/>
    <n v="30"/>
    <d v="1900-01-03T19:03:32"/>
    <s v="C"/>
    <s v="Day"/>
    <s v="Closed"/>
  </r>
  <r>
    <n v="202430"/>
    <n v="43346"/>
    <s v="CRAO NC705"/>
    <x v="123"/>
    <s v="Beginning Stained Glass:FOA"/>
    <n v="0"/>
    <d v="2023-10-23T00:00:00"/>
    <d v="2023-12-16T00:00:00"/>
    <x v="6"/>
    <x v="0"/>
    <s v="M"/>
    <s v="M"/>
    <m/>
    <m/>
    <m/>
    <m/>
    <m/>
    <m/>
    <d v="1899-12-30T02:00:00"/>
    <d v="1899-12-30T01:03:23"/>
    <s v="10:00"/>
    <x v="26"/>
    <s v="12:00"/>
    <n v="1200"/>
    <x v="3"/>
    <s v="Lorraine Marshall"/>
    <s v="K00369015"/>
    <n v="11"/>
    <x v="5"/>
    <x v="195"/>
    <x v="65"/>
    <s v="WAKE"/>
    <s v="WAKE11"/>
    <x v="0"/>
    <n v="25"/>
    <n v="30"/>
    <d v="1900-01-10T12:08:28"/>
    <s v="C"/>
    <s v="Day"/>
    <s v="Closed"/>
  </r>
  <r>
    <n v="202430"/>
    <n v="43347"/>
    <s v="CRAO NC705"/>
    <x v="123"/>
    <s v="Beginning Stained Glass:FOA"/>
    <n v="0"/>
    <d v="2023-08-28T00:00:00"/>
    <d v="2023-10-21T00:00:00"/>
    <x v="6"/>
    <x v="0"/>
    <s v="T"/>
    <m/>
    <s v="T"/>
    <m/>
    <m/>
    <m/>
    <m/>
    <m/>
    <d v="1899-12-30T00:50:00"/>
    <d v="1899-12-30T00:26:24"/>
    <s v="12:30"/>
    <x v="28"/>
    <s v="13:20"/>
    <n v="1320"/>
    <x v="1"/>
    <s v="Lorraine Marshall"/>
    <s v="K00369015"/>
    <n v="9"/>
    <x v="5"/>
    <x v="195"/>
    <x v="65"/>
    <s v="WAKE"/>
    <s v="WAKE11"/>
    <x v="0"/>
    <n v="25"/>
    <n v="29"/>
    <d v="1900-01-03T15:13:24"/>
    <s v="C"/>
    <s v="Day"/>
    <s v="Closed"/>
  </r>
  <r>
    <n v="202430"/>
    <n v="43347"/>
    <s v="CRAO NC705"/>
    <x v="123"/>
    <s v="Beginning Stained Glass:FOA"/>
    <n v="0"/>
    <d v="2023-08-28T00:00:00"/>
    <d v="2023-10-21T00:00:00"/>
    <x v="6"/>
    <x v="0"/>
    <s v="T"/>
    <m/>
    <s v="T"/>
    <m/>
    <m/>
    <m/>
    <m/>
    <m/>
    <d v="1899-12-30T02:00:00"/>
    <d v="1899-12-30T01:03:23"/>
    <s v="13:30"/>
    <x v="1"/>
    <s v="15:30"/>
    <n v="1530"/>
    <x v="1"/>
    <s v="Lorraine Marshall"/>
    <s v="K00369015"/>
    <n v="9"/>
    <x v="5"/>
    <x v="195"/>
    <x v="65"/>
    <s v="WAKE"/>
    <s v="WAKE11"/>
    <x v="0"/>
    <n v="25"/>
    <n v="29"/>
    <d v="1900-01-10T02:56:11"/>
    <s v="C"/>
    <s v="Day"/>
    <s v="Closed"/>
  </r>
  <r>
    <n v="202430"/>
    <n v="43348"/>
    <s v="CRAO NC705"/>
    <x v="123"/>
    <s v="Beginning Stained Glass:FOA"/>
    <n v="0"/>
    <d v="2023-10-23T00:00:00"/>
    <d v="2023-12-16T00:00:00"/>
    <x v="6"/>
    <x v="0"/>
    <s v="T"/>
    <m/>
    <s v="T"/>
    <m/>
    <m/>
    <m/>
    <m/>
    <m/>
    <d v="1899-12-30T00:50:00"/>
    <d v="1899-12-30T00:26:24"/>
    <s v="12:30"/>
    <x v="28"/>
    <s v="13:20"/>
    <n v="1320"/>
    <x v="3"/>
    <s v="Lorraine Marshall"/>
    <s v="K00369015"/>
    <n v="11"/>
    <x v="5"/>
    <x v="195"/>
    <x v="65"/>
    <s v="WAKE"/>
    <s v="WAKE11"/>
    <x v="0"/>
    <n v="25"/>
    <n v="29"/>
    <d v="1900-01-03T15:13:24"/>
    <s v="C"/>
    <s v="Day"/>
    <s v="Closed"/>
  </r>
  <r>
    <n v="202430"/>
    <n v="43348"/>
    <s v="CRAO NC705"/>
    <x v="123"/>
    <s v="Beginning Stained Glass:FOA"/>
    <n v="0"/>
    <d v="2023-10-23T00:00:00"/>
    <d v="2023-12-16T00:00:00"/>
    <x v="6"/>
    <x v="0"/>
    <s v="T"/>
    <m/>
    <s v="T"/>
    <m/>
    <m/>
    <m/>
    <m/>
    <m/>
    <d v="1899-12-30T02:00:00"/>
    <d v="1899-12-30T01:03:23"/>
    <s v="13:30"/>
    <x v="1"/>
    <s v="15:30"/>
    <n v="1530"/>
    <x v="3"/>
    <s v="Lorraine Marshall"/>
    <s v="K00369015"/>
    <n v="11"/>
    <x v="5"/>
    <x v="195"/>
    <x v="65"/>
    <s v="WAKE"/>
    <s v="WAKE11"/>
    <x v="0"/>
    <n v="25"/>
    <n v="29"/>
    <d v="1900-01-10T02:56:11"/>
    <s v="C"/>
    <s v="Day"/>
    <s v="Closed"/>
  </r>
  <r>
    <n v="202430"/>
    <n v="43357"/>
    <s v="CRAO NC799"/>
    <x v="123"/>
    <s v="Beginning Glass Fusing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16:00"/>
    <x v="46"/>
    <s v="16:50"/>
    <n v="1650"/>
    <x v="1"/>
    <s v="Lorraine Marshall"/>
    <s v="K00369015"/>
    <n v="9"/>
    <x v="5"/>
    <x v="195"/>
    <x v="65"/>
    <s v="WAKE"/>
    <s v="WAKE11"/>
    <x v="0"/>
    <n v="25"/>
    <n v="25"/>
    <d v="1900-01-02T23:52:56"/>
    <s v="C"/>
    <s v="Day"/>
    <s v="Closed"/>
  </r>
  <r>
    <n v="202430"/>
    <n v="43357"/>
    <s v="CRAO NC799"/>
    <x v="123"/>
    <s v="Beginning Glass Fusing: FOA"/>
    <n v="0"/>
    <d v="2023-08-28T00:00:00"/>
    <d v="2023-10-21T00:00:00"/>
    <x v="6"/>
    <x v="0"/>
    <s v="T"/>
    <m/>
    <s v="T"/>
    <m/>
    <m/>
    <m/>
    <m/>
    <m/>
    <d v="1899-12-30T01:50:00"/>
    <d v="1899-12-30T00:58:06"/>
    <s v="17:00"/>
    <x v="21"/>
    <s v="18:50"/>
    <n v="1850"/>
    <x v="1"/>
    <s v="Lorraine Marshall"/>
    <s v="K00369015"/>
    <n v="9"/>
    <x v="5"/>
    <x v="195"/>
    <x v="65"/>
    <s v="WAKE"/>
    <s v="WAKE11"/>
    <x v="0"/>
    <n v="25"/>
    <n v="25"/>
    <d v="1900-01-07T18:56:28"/>
    <s v="C"/>
    <s v="Day"/>
    <s v="Closed"/>
  </r>
  <r>
    <n v="202430"/>
    <n v="43358"/>
    <s v="CRAO NC799"/>
    <x v="123"/>
    <s v="Beginning Glass Fusing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6:00"/>
    <x v="46"/>
    <s v="16:50"/>
    <n v="1650"/>
    <x v="3"/>
    <s v="Lorraine Marshall"/>
    <s v="K00369015"/>
    <n v="11"/>
    <x v="5"/>
    <x v="195"/>
    <x v="65"/>
    <s v="WAKE"/>
    <s v="WAKE11"/>
    <x v="0"/>
    <n v="25"/>
    <n v="29"/>
    <d v="1900-01-03T15:13:24"/>
    <s v="C"/>
    <s v="Day"/>
    <s v="Closed"/>
  </r>
  <r>
    <n v="202430"/>
    <n v="43358"/>
    <s v="CRAO NC799"/>
    <x v="123"/>
    <s v="Beginning Glass Fusing: FOA"/>
    <n v="0"/>
    <d v="2023-10-23T00:00:00"/>
    <d v="2023-12-16T00:00:00"/>
    <x v="6"/>
    <x v="0"/>
    <s v="T"/>
    <m/>
    <s v="T"/>
    <m/>
    <m/>
    <m/>
    <m/>
    <m/>
    <d v="1899-12-30T01:50:00"/>
    <d v="1899-12-30T00:58:06"/>
    <s v="17:00"/>
    <x v="21"/>
    <s v="18:50"/>
    <n v="1850"/>
    <x v="3"/>
    <s v="Lorraine Marshall"/>
    <s v="K00369015"/>
    <n v="11"/>
    <x v="5"/>
    <x v="195"/>
    <x v="65"/>
    <s v="WAKE"/>
    <s v="WAKE11"/>
    <x v="0"/>
    <n v="25"/>
    <n v="29"/>
    <d v="1900-01-09T04:41:30"/>
    <s v="C"/>
    <s v="Day"/>
    <s v="Closed"/>
  </r>
  <r>
    <n v="202430"/>
    <n v="43359"/>
    <s v="CRAO NC799"/>
    <x v="123"/>
    <s v="Beginning Glass Fusing: FOA"/>
    <n v="0"/>
    <d v="2023-08-28T00:00:00"/>
    <d v="2023-10-21T00:00:00"/>
    <x v="6"/>
    <x v="0"/>
    <s v="W"/>
    <m/>
    <m/>
    <s v="W"/>
    <m/>
    <m/>
    <m/>
    <m/>
    <d v="1899-12-30T00:50:00"/>
    <d v="1899-12-30T00:26:24"/>
    <s v="9:00"/>
    <x v="25"/>
    <s v="9:50"/>
    <n v="950"/>
    <x v="1"/>
    <s v="Lorraine Marshall"/>
    <s v="K00369015"/>
    <n v="9"/>
    <x v="5"/>
    <x v="195"/>
    <x v="65"/>
    <s v="WAKE"/>
    <s v="WAKE11"/>
    <x v="0"/>
    <n v="25"/>
    <n v="29"/>
    <d v="1900-01-03T15:13:24"/>
    <s v="C"/>
    <s v="Session Status Unknown"/>
    <s v="Closed"/>
  </r>
  <r>
    <n v="202430"/>
    <n v="43359"/>
    <s v="CRAO NC799"/>
    <x v="123"/>
    <s v="Beginning Glass Fusing: FOA"/>
    <n v="0"/>
    <d v="2023-08-28T00:00:00"/>
    <d v="2023-10-21T00:00:00"/>
    <x v="6"/>
    <x v="0"/>
    <s v="W"/>
    <m/>
    <m/>
    <s v="W"/>
    <m/>
    <m/>
    <m/>
    <m/>
    <d v="1899-12-30T02:00:00"/>
    <d v="1899-12-30T01:03:23"/>
    <s v="10:00"/>
    <x v="26"/>
    <s v="12:00"/>
    <n v="1200"/>
    <x v="1"/>
    <s v="Lorraine Marshall"/>
    <s v="K00369015"/>
    <n v="9"/>
    <x v="5"/>
    <x v="195"/>
    <x v="65"/>
    <s v="WAKE"/>
    <s v="WAKE11"/>
    <x v="0"/>
    <n v="25"/>
    <n v="29"/>
    <d v="1900-01-10T02:56:11"/>
    <s v="C"/>
    <s v="Session Status Unknown"/>
    <s v="Closed"/>
  </r>
  <r>
    <n v="202430"/>
    <n v="43360"/>
    <s v="CRAO NC799"/>
    <x v="123"/>
    <s v="Beginning Glass Fusing: FOA"/>
    <n v="0"/>
    <d v="2023-10-23T00:00:00"/>
    <d v="2023-12-16T00:00:00"/>
    <x v="6"/>
    <x v="0"/>
    <s v="W"/>
    <m/>
    <m/>
    <s v="W"/>
    <m/>
    <m/>
    <m/>
    <m/>
    <d v="1899-12-30T00:50:00"/>
    <d v="1899-12-30T00:26:24"/>
    <s v="9:00"/>
    <x v="25"/>
    <s v="9:50"/>
    <n v="950"/>
    <x v="3"/>
    <s v="Lorraine Marshall"/>
    <s v="K00369015"/>
    <n v="11"/>
    <x v="5"/>
    <x v="195"/>
    <x v="65"/>
    <s v="WAKE"/>
    <s v="WAKE11"/>
    <x v="0"/>
    <n v="25"/>
    <n v="27"/>
    <d v="1900-01-03T07:33:10"/>
    <s v="C"/>
    <s v="Day"/>
    <s v="Closed"/>
  </r>
  <r>
    <n v="202430"/>
    <n v="43360"/>
    <s v="CRAO NC799"/>
    <x v="123"/>
    <s v="Beginning Glass Fusing: FOA"/>
    <n v="0"/>
    <d v="2023-10-23T00:00:00"/>
    <d v="2023-12-16T00:00:00"/>
    <x v="6"/>
    <x v="0"/>
    <s v="W"/>
    <m/>
    <m/>
    <s v="W"/>
    <m/>
    <m/>
    <m/>
    <m/>
    <d v="1899-12-30T02:00:00"/>
    <d v="1899-12-30T01:03:23"/>
    <s v="10:00"/>
    <x v="26"/>
    <s v="12:00"/>
    <n v="1200"/>
    <x v="3"/>
    <s v="Lorraine Marshall"/>
    <s v="K00369015"/>
    <n v="11"/>
    <x v="5"/>
    <x v="195"/>
    <x v="65"/>
    <s v="WAKE"/>
    <s v="WAKE11"/>
    <x v="0"/>
    <n v="25"/>
    <n v="27"/>
    <d v="1900-01-09T08:31:37"/>
    <s v="C"/>
    <s v="Day"/>
    <s v="Closed"/>
  </r>
  <r>
    <n v="202430"/>
    <n v="42481"/>
    <s v="ESLN NC02A"/>
    <x v="75"/>
    <s v="ESL 2 - A Beginning High"/>
    <n v="0"/>
    <d v="2023-08-28T00:00:00"/>
    <d v="2023-10-21T00:00:00"/>
    <x v="6"/>
    <x v="0"/>
    <s v="MTWR"/>
    <s v="M"/>
    <s v="T"/>
    <s v="W"/>
    <s v="R"/>
    <m/>
    <m/>
    <m/>
    <d v="1899-12-30T02:15:00"/>
    <d v="1899-12-30T04:45:12"/>
    <s v="9:00"/>
    <x v="25"/>
    <s v="11:15"/>
    <n v="1115"/>
    <x v="3"/>
    <s v="Lynne Zell"/>
    <s v="K00145171"/>
    <s v="NP"/>
    <x v="5"/>
    <x v="196"/>
    <x v="65"/>
    <s v="WAKE"/>
    <s v="WAKE13"/>
    <x v="0"/>
    <n v="37"/>
    <n v="12"/>
    <d v="1900-01-19T17:03:14"/>
    <s v="C"/>
    <s v="Day"/>
    <s v="Open"/>
  </r>
  <r>
    <n v="202430"/>
    <n v="42486"/>
    <s v="ESLN NC02B"/>
    <x v="75"/>
    <s v="ESL 2 - B Beginning High"/>
    <n v="0"/>
    <d v="2023-10-23T00:00:00"/>
    <d v="2023-12-16T00:00:00"/>
    <x v="6"/>
    <x v="0"/>
    <s v="MTWR"/>
    <s v="M"/>
    <s v="T"/>
    <s v="W"/>
    <s v="R"/>
    <m/>
    <m/>
    <m/>
    <d v="1899-12-30T02:15:00"/>
    <d v="1899-12-30T04:45:12"/>
    <s v="9:00"/>
    <x v="25"/>
    <s v="11:15"/>
    <n v="1115"/>
    <x v="0"/>
    <s v="Lynne Zell"/>
    <s v="K00145171"/>
    <s v="NP"/>
    <x v="5"/>
    <x v="196"/>
    <x v="65"/>
    <s v="WAKE"/>
    <s v="WAKE13"/>
    <x v="0"/>
    <n v="37"/>
    <n v="15"/>
    <d v="1900-01-24T21:19:02"/>
    <s v="C"/>
    <s v="Day"/>
    <s v="Open"/>
  </r>
  <r>
    <n v="202430"/>
    <n v="42489"/>
    <s v="ESLN NC02B"/>
    <x v="75"/>
    <s v="ESL 2 - B Beginning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Thomas Arnold"/>
    <s v="K00100110"/>
    <n v="11"/>
    <x v="5"/>
    <x v="196"/>
    <x v="65"/>
    <s v="WAKE"/>
    <s v="WAKE13"/>
    <x v="0"/>
    <n v="37"/>
    <n v="8"/>
    <d v="1900-01-13T07:38:32"/>
    <s v="C"/>
    <s v="Evening"/>
    <s v="Open"/>
  </r>
  <r>
    <n v="202430"/>
    <n v="42492"/>
    <s v="ESLN NC03A"/>
    <x v="75"/>
    <s v="ESL 3 - A Intermediate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0"/>
    <s v="Lynne Zell"/>
    <s v="K00145171"/>
    <n v="9"/>
    <x v="5"/>
    <x v="196"/>
    <x v="65"/>
    <s v="WAKE"/>
    <s v="WAKE13"/>
    <x v="0"/>
    <n v="37"/>
    <n v="19"/>
    <d v="1900-02-02T00:09:00"/>
    <s v="C"/>
    <s v="Day"/>
    <s v="Open"/>
  </r>
  <r>
    <n v="202430"/>
    <n v="42500"/>
    <s v="ESLN NC03B"/>
    <x v="75"/>
    <s v="ESL 3 - B Intermediate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0"/>
    <s v="Lynne Zell"/>
    <s v="K00145171"/>
    <n v="11"/>
    <x v="5"/>
    <x v="196"/>
    <x v="65"/>
    <s v="WAKE"/>
    <s v="WAKE13"/>
    <x v="0"/>
    <n v="37"/>
    <n v="18"/>
    <d v="1900-01-31T05:11:41"/>
    <s v="C"/>
    <s v="Day"/>
    <s v="Open"/>
  </r>
  <r>
    <n v="202430"/>
    <n v="42515"/>
    <s v="ESLN NC04A"/>
    <x v="75"/>
    <s v="ESL 4-A Intermediate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0"/>
    <s v="Lynne Zell"/>
    <s v="K00145171"/>
    <s v="NP"/>
    <x v="5"/>
    <x v="196"/>
    <x v="65"/>
    <s v="WAKE"/>
    <s v="WAKE13"/>
    <x v="0"/>
    <n v="37"/>
    <n v="10"/>
    <d v="1900-01-16T21:33:10"/>
    <s v="C"/>
    <s v="Day"/>
    <s v="Open"/>
  </r>
  <r>
    <n v="202430"/>
    <n v="44162"/>
    <s v="ESLN NC03B"/>
    <x v="75"/>
    <s v="ESL 3 - B Intermediate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Thomas Arnold"/>
    <s v="K00100110"/>
    <s v="NP"/>
    <x v="5"/>
    <x v="196"/>
    <x v="65"/>
    <s v="WAKE"/>
    <s v="WAKE13"/>
    <x v="0"/>
    <n v="50"/>
    <n v="10"/>
    <d v="1900-01-16T21:33:10"/>
    <s v="C"/>
    <s v="Evening"/>
    <s v="Open"/>
  </r>
  <r>
    <n v="202430"/>
    <n v="44163"/>
    <s v="ESLN NC03A"/>
    <x v="75"/>
    <s v="ESL 3 - A Intermediate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Thomas Arnold"/>
    <s v="K00100110"/>
    <s v="NP"/>
    <x v="5"/>
    <x v="196"/>
    <x v="65"/>
    <s v="WAKE"/>
    <s v="WAKE13"/>
    <x v="0"/>
    <n v="50"/>
    <n v="12"/>
    <d v="1900-01-20T11:27:48"/>
    <s v="C"/>
    <s v="Evening"/>
    <s v="Open"/>
  </r>
  <r>
    <n v="202430"/>
    <n v="44164"/>
    <s v="ESLN NC04A"/>
    <x v="75"/>
    <s v="ESL 4-A Intermediate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Thomas Arnold"/>
    <s v="K00100110"/>
    <s v="NP"/>
    <x v="5"/>
    <x v="196"/>
    <x v="65"/>
    <s v="WAKE"/>
    <s v="WAKE13"/>
    <x v="0"/>
    <n v="50"/>
    <n v="11"/>
    <d v="1900-01-18T16:30:29"/>
    <s v="C"/>
    <s v="Evening"/>
    <s v="Open"/>
  </r>
  <r>
    <n v="202430"/>
    <n v="44165"/>
    <s v="ESLN NC04B"/>
    <x v="75"/>
    <s v="ESL 4-B Intermediate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Thomas Arnold"/>
    <s v="K00100110"/>
    <s v="NP"/>
    <x v="5"/>
    <x v="196"/>
    <x v="65"/>
    <s v="WAKE"/>
    <s v="WAKE13"/>
    <x v="0"/>
    <n v="50"/>
    <n v="9"/>
    <d v="1900-01-15T02:35:51"/>
    <s v="C"/>
    <s v="Evening"/>
    <s v="Open"/>
  </r>
  <r>
    <n v="202430"/>
    <n v="44168"/>
    <s v="ESLN NC02A"/>
    <x v="75"/>
    <s v="ESL 2 - A Beginning High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0"/>
    <s v="Thomas Arnold"/>
    <s v="K00100110"/>
    <n v="9"/>
    <x v="5"/>
    <x v="196"/>
    <x v="65"/>
    <s v="WAKE"/>
    <s v="WAKE13"/>
    <x v="0"/>
    <n v="37"/>
    <n v="8"/>
    <d v="1900-01-13T07:38:32"/>
    <s v="C"/>
    <s v="Day"/>
    <s v="Open"/>
  </r>
  <r>
    <n v="202430"/>
    <n v="44713"/>
    <s v="ESLN NC04B"/>
    <x v="75"/>
    <s v="ESL 4-B Intermediate High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9:00"/>
    <x v="25"/>
    <s v="11:20"/>
    <n v="1120"/>
    <x v="0"/>
    <s v="Lynne Zell"/>
    <s v="K00145171"/>
    <s v="NP"/>
    <x v="5"/>
    <x v="196"/>
    <x v="65"/>
    <s v="WAKE"/>
    <s v="WAKE13"/>
    <x v="0"/>
    <n v="37"/>
    <n v="9"/>
    <d v="1900-01-15T02:35:51"/>
    <s v="C"/>
    <s v="Day"/>
    <s v="Open"/>
  </r>
  <r>
    <n v="202430"/>
    <n v="43171"/>
    <s v="AHV NC005"/>
    <x v="146"/>
    <s v="Medical Assistant IA"/>
    <n v="0"/>
    <d v="2023-08-28T00:00:00"/>
    <d v="2023-12-16T00:00:00"/>
    <x v="0"/>
    <x v="0"/>
    <s v="TR"/>
    <m/>
    <s v="T"/>
    <m/>
    <s v="R"/>
    <m/>
    <m/>
    <m/>
    <d v="1899-12-30T03:20:00"/>
    <d v="1899-12-30T06:45:12"/>
    <s v="17:45"/>
    <x v="109"/>
    <s v="21:05"/>
    <n v="2105"/>
    <x v="0"/>
    <s v="Bette Lee"/>
    <s v="K00451183"/>
    <n v="9"/>
    <x v="5"/>
    <x v="197"/>
    <x v="65"/>
    <s v="WAKE"/>
    <s v="WAKE14"/>
    <x v="0"/>
    <n v="27"/>
    <n v="22"/>
    <d v="1900-04-12T11:15:55"/>
    <s v="C"/>
    <s v="Evening"/>
    <s v="Open"/>
  </r>
  <r>
    <n v="202430"/>
    <n v="43172"/>
    <s v="AHV NC020"/>
    <x v="146"/>
    <s v="Personal Care I:Basic Care"/>
    <n v="0"/>
    <d v="2023-09-11T00:00:00"/>
    <d v="2023-10-30T00:00:00"/>
    <x v="34"/>
    <x v="0"/>
    <s v="MW"/>
    <s v="M"/>
    <m/>
    <s v="W"/>
    <m/>
    <m/>
    <m/>
    <m/>
    <d v="1899-12-30T02:30:00"/>
    <d v="1899-12-30T02:25:27"/>
    <s v="17:30"/>
    <x v="14"/>
    <s v="20:00"/>
    <n v="2000"/>
    <x v="0"/>
    <s v="Marybeth Noggle"/>
    <s v="K00208311"/>
    <n v="9"/>
    <x v="5"/>
    <x v="197"/>
    <x v="65"/>
    <s v="WAKE"/>
    <s v="WAKE14"/>
    <x v="0"/>
    <n v="25"/>
    <n v="14"/>
    <d v="1900-01-10T07:30:55"/>
    <s v="C"/>
    <s v="Evening"/>
    <s v="Open"/>
  </r>
  <r>
    <n v="202430"/>
    <n v="43173"/>
    <s v="AHV NC021"/>
    <x v="146"/>
    <s v="Personal Care Attendant II"/>
    <n v="0"/>
    <d v="2023-11-01T00:00:00"/>
    <d v="2023-11-27T00:00:00"/>
    <x v="30"/>
    <x v="0"/>
    <s v="MW"/>
    <s v="M"/>
    <m/>
    <s v="W"/>
    <m/>
    <m/>
    <m/>
    <m/>
    <d v="1899-12-30T02:25:00"/>
    <d v="1899-12-30T01:22:51"/>
    <s v="17:30"/>
    <x v="14"/>
    <s v="19:55"/>
    <n v="1955"/>
    <x v="0"/>
    <s v="Marybeth Noggle"/>
    <s v="K00208311"/>
    <n v="11"/>
    <x v="5"/>
    <x v="197"/>
    <x v="65"/>
    <s v="WAKE"/>
    <s v="WAKE14"/>
    <x v="0"/>
    <n v="25"/>
    <n v="11"/>
    <d v="1900-01-01T23:36:44"/>
    <s v="C"/>
    <s v="Evening"/>
    <s v="Open"/>
  </r>
  <r>
    <n v="202430"/>
    <n v="43028"/>
    <s v="ECEP NC162"/>
    <x v="147"/>
    <s v="Music Times III: 2.5-5 Yrs"/>
    <n v="0"/>
    <d v="2023-08-28T00:00:00"/>
    <d v="2023-10-21T00:00:00"/>
    <x v="6"/>
    <x v="0"/>
    <s v="F"/>
    <m/>
    <m/>
    <m/>
    <m/>
    <s v="F"/>
    <m/>
    <m/>
    <d v="1899-12-30T01:20:00"/>
    <d v="1899-12-30T00:42:15"/>
    <s v="10:55"/>
    <x v="110"/>
    <s v="12:15"/>
    <n v="1215"/>
    <x v="0"/>
    <s v="Vicki Hays"/>
    <s v="K00163976"/>
    <n v="9"/>
    <x v="5"/>
    <x v="198"/>
    <x v="65"/>
    <s v="WAKE"/>
    <s v="WAKE15"/>
    <x v="0"/>
    <n v="20"/>
    <n v="12"/>
    <d v="1900-01-02T01:38:15"/>
    <s v="C"/>
    <s v="Day"/>
    <s v="Open"/>
  </r>
  <r>
    <n v="202430"/>
    <n v="43029"/>
    <s v="ECEP NC162"/>
    <x v="147"/>
    <s v="Music Times III: 2.5-5 Yrs"/>
    <n v="0"/>
    <d v="2023-08-28T00:00:00"/>
    <d v="2023-10-21T00:00:00"/>
    <x v="6"/>
    <x v="0"/>
    <s v="S"/>
    <m/>
    <m/>
    <m/>
    <m/>
    <m/>
    <s v="S"/>
    <m/>
    <d v="1899-12-30T01:15:00"/>
    <d v="1899-12-30T00:39:37"/>
    <s v="9:40"/>
    <x v="52"/>
    <s v="10:55"/>
    <n v="1055"/>
    <x v="3"/>
    <s v="Vicki Hays"/>
    <s v="K00163976"/>
    <n v="9"/>
    <x v="5"/>
    <x v="198"/>
    <x v="65"/>
    <s v="WAKE"/>
    <s v="WAKE15"/>
    <x v="0"/>
    <n v="20"/>
    <n v="9"/>
    <d v="1900-01-01T03:46:35"/>
    <s v="C"/>
    <s v="Weekend"/>
    <s v="Open"/>
  </r>
  <r>
    <n v="202430"/>
    <n v="43030"/>
    <s v="ECEP NC158"/>
    <x v="141"/>
    <s v="Music Times II: 16-30 months"/>
    <n v="0"/>
    <d v="2023-08-28T00:00:00"/>
    <d v="2023-10-21T00:00:00"/>
    <x v="6"/>
    <x v="0"/>
    <s v="M"/>
    <s v="M"/>
    <m/>
    <m/>
    <m/>
    <m/>
    <m/>
    <m/>
    <d v="1899-12-30T01:30:00"/>
    <d v="1899-12-30T00:47:32"/>
    <s v="10:45"/>
    <x v="33"/>
    <s v="12:15"/>
    <n v="1215"/>
    <x v="0"/>
    <s v="Judy Rattray"/>
    <s v="K00401022"/>
    <n v="9"/>
    <x v="1"/>
    <x v="198"/>
    <x v="65"/>
    <s v="WAKE"/>
    <s v="WAKE15"/>
    <x v="0"/>
    <n v="25"/>
    <n v="28"/>
    <d v="1900-01-07T01:17:55"/>
    <s v="C"/>
    <s v="Day"/>
    <s v="Closed"/>
  </r>
  <r>
    <n v="202430"/>
    <n v="43031"/>
    <s v="ECEP NC158"/>
    <x v="141"/>
    <s v="Music Times II: 16-30 months"/>
    <n v="0"/>
    <d v="2023-10-23T00:00:00"/>
    <d v="2023-12-16T00:00:00"/>
    <x v="6"/>
    <x v="0"/>
    <s v="M"/>
    <s v="M"/>
    <m/>
    <m/>
    <m/>
    <m/>
    <m/>
    <m/>
    <d v="1899-12-30T01:30:00"/>
    <d v="1899-12-30T00:47:32"/>
    <s v="10:45"/>
    <x v="33"/>
    <s v="12:15"/>
    <n v="1215"/>
    <x v="3"/>
    <s v="Judy Rattray"/>
    <s v="K00401022"/>
    <n v="11"/>
    <x v="5"/>
    <x v="198"/>
    <x v="65"/>
    <s v="WAKE"/>
    <s v="WAKE15"/>
    <x v="0"/>
    <n v="25"/>
    <n v="21"/>
    <d v="1900-01-05T00:58:26"/>
    <s v="C"/>
    <s v="Day"/>
    <s v="Open"/>
  </r>
  <r>
    <n v="202430"/>
    <n v="44305"/>
    <s v="ECEP NC158"/>
    <x v="141"/>
    <s v="Music Times II: 16-30 months"/>
    <n v="0"/>
    <d v="2023-10-23T00:00:00"/>
    <d v="2023-12-16T00:00:00"/>
    <x v="6"/>
    <x v="0"/>
    <s v="F"/>
    <m/>
    <m/>
    <m/>
    <m/>
    <s v="F"/>
    <m/>
    <m/>
    <d v="1899-12-30T01:40:00"/>
    <d v="1899-12-30T00:52:49"/>
    <s v="9:00"/>
    <x v="25"/>
    <s v="10:40"/>
    <n v="1040"/>
    <x v="3"/>
    <s v="Vicki Hays"/>
    <s v="K00163976"/>
    <n v="11"/>
    <x v="5"/>
    <x v="198"/>
    <x v="65"/>
    <s v="WAKE"/>
    <s v="WAKE15"/>
    <x v="0"/>
    <n v="20"/>
    <n v="16"/>
    <d v="1900-01-04T02:43:46"/>
    <s v="C"/>
    <s v="Day"/>
    <s v="Open"/>
  </r>
  <r>
    <n v="202430"/>
    <n v="44306"/>
    <s v="ECEP NC162"/>
    <x v="147"/>
    <s v="Music Times III: 2.5-5 Yrs"/>
    <n v="0"/>
    <d v="2023-10-23T00:00:00"/>
    <d v="2023-12-16T00:00:00"/>
    <x v="6"/>
    <x v="0"/>
    <s v="F"/>
    <m/>
    <m/>
    <m/>
    <m/>
    <s v="F"/>
    <m/>
    <m/>
    <d v="1899-12-30T01:20:00"/>
    <d v="1899-12-30T00:42:15"/>
    <s v="10:55"/>
    <x v="110"/>
    <s v="12:15"/>
    <n v="1215"/>
    <x v="3"/>
    <s v="Vicki Hays"/>
    <s v="K00163976"/>
    <n v="11"/>
    <x v="5"/>
    <x v="198"/>
    <x v="65"/>
    <s v="WAKE"/>
    <s v="WAKE15"/>
    <x v="0"/>
    <n v="20"/>
    <n v="8"/>
    <d v="1900-01-01T01:05:30"/>
    <s v="C"/>
    <s v="Day"/>
    <s v="Open"/>
  </r>
  <r>
    <n v="202430"/>
    <n v="44427"/>
    <s v="ECEP NC158"/>
    <x v="141"/>
    <s v="Music Times II: 16-30 months"/>
    <n v="0"/>
    <d v="2023-08-28T00:00:00"/>
    <d v="2023-10-21T00:00:00"/>
    <x v="6"/>
    <x v="0"/>
    <s v="F"/>
    <m/>
    <m/>
    <m/>
    <m/>
    <s v="F"/>
    <m/>
    <m/>
    <d v="1899-12-30T01:15:00"/>
    <d v="1899-12-30T00:39:37"/>
    <s v="9:00"/>
    <x v="25"/>
    <s v="10:15"/>
    <n v="1015"/>
    <x v="3"/>
    <s v="Vicki Hays"/>
    <s v="K00163976"/>
    <n v="9"/>
    <x v="5"/>
    <x v="198"/>
    <x v="65"/>
    <s v="WAKE"/>
    <s v="WAKE15"/>
    <x v="0"/>
    <n v="20"/>
    <n v="13"/>
    <d v="1900-01-02T02:47:17"/>
    <s v="C"/>
    <s v="Day"/>
    <s v="Open"/>
  </r>
  <r>
    <n v="202430"/>
    <n v="44428"/>
    <s v="ECEP NC140"/>
    <x v="141"/>
    <s v="Music Times I: Baby 8-16months"/>
    <n v="0"/>
    <d v="2023-08-28T00:00:00"/>
    <d v="2023-10-21T00:00:00"/>
    <x v="6"/>
    <x v="0"/>
    <s v="S"/>
    <m/>
    <m/>
    <m/>
    <m/>
    <m/>
    <s v="S"/>
    <m/>
    <d v="1899-12-30T01:15:00"/>
    <d v="1899-12-30T00:39:37"/>
    <s v="11:45"/>
    <x v="64"/>
    <s v="13:00"/>
    <n v="1300"/>
    <x v="0"/>
    <s v="Vicki Hays"/>
    <s v="K00163976"/>
    <n v="9"/>
    <x v="5"/>
    <x v="198"/>
    <x v="65"/>
    <s v="WAKE"/>
    <s v="WAKE15"/>
    <x v="0"/>
    <n v="20"/>
    <n v="6"/>
    <d v="1899-12-31T10:31:03"/>
    <s v="C"/>
    <s v="Day"/>
    <s v="Open"/>
  </r>
  <r>
    <n v="202430"/>
    <n v="44429"/>
    <s v="ECEP NC140"/>
    <x v="141"/>
    <s v="Music Times I: Baby 8-16months"/>
    <n v="0"/>
    <d v="2023-10-23T00:00:00"/>
    <d v="2023-12-16T00:00:00"/>
    <x v="6"/>
    <x v="0"/>
    <s v="S"/>
    <m/>
    <m/>
    <m/>
    <m/>
    <m/>
    <s v="S"/>
    <m/>
    <d v="1899-12-30T01:20:00"/>
    <d v="1899-12-30T00:42:15"/>
    <s v="11:45"/>
    <x v="64"/>
    <s v="13:05"/>
    <n v="1305"/>
    <x v="3"/>
    <s v="Vicki Hays"/>
    <s v="K00163976"/>
    <n v="11"/>
    <x v="5"/>
    <x v="198"/>
    <x v="65"/>
    <s v="WAKE"/>
    <s v="WAKE15"/>
    <x v="0"/>
    <n v="20"/>
    <n v="17"/>
    <d v="1900-01-03T08:19:12"/>
    <s v="C"/>
    <s v="Day"/>
    <s v="Open"/>
  </r>
  <r>
    <n v="202430"/>
    <n v="44431"/>
    <s v="ECEP NC162"/>
    <x v="147"/>
    <s v="Music Times III: 2.5-5 Yrs"/>
    <n v="0"/>
    <d v="2023-10-23T00:00:00"/>
    <d v="2023-12-16T00:00:00"/>
    <x v="6"/>
    <x v="0"/>
    <s v="S"/>
    <m/>
    <m/>
    <m/>
    <m/>
    <m/>
    <s v="S"/>
    <m/>
    <d v="1899-12-30T01:20:00"/>
    <d v="1899-12-30T00:42:15"/>
    <s v="9:40"/>
    <x v="52"/>
    <s v="11:00"/>
    <n v="1100"/>
    <x v="3"/>
    <s v="Vicki Hays"/>
    <s v="K00163976"/>
    <n v="11"/>
    <x v="5"/>
    <x v="198"/>
    <x v="65"/>
    <s v="WAKE"/>
    <s v="WAKE15"/>
    <x v="0"/>
    <n v="20"/>
    <n v="4"/>
    <d v="1899-12-31T00:32:45"/>
    <s v="C"/>
    <s v="Day"/>
    <s v="Open"/>
  </r>
  <r>
    <n v="202430"/>
    <n v="44605"/>
    <s v="ECEP NC160"/>
    <x v="141"/>
    <s v="Growing Times I: 18-24 mo."/>
    <n v="0"/>
    <d v="2023-08-28T00:00:00"/>
    <d v="2023-10-21T00:00:00"/>
    <x v="6"/>
    <x v="0"/>
    <s v="T"/>
    <m/>
    <s v="T"/>
    <m/>
    <m/>
    <m/>
    <m/>
    <m/>
    <d v="1899-12-30T01:00:00"/>
    <d v="1899-12-30T00:31:41"/>
    <s v="9:00"/>
    <x v="25"/>
    <s v="10:00"/>
    <n v="1000"/>
    <x v="0"/>
    <s v="Judy Rattray"/>
    <s v="K00401022"/>
    <n v="9"/>
    <x v="5"/>
    <x v="198"/>
    <x v="65"/>
    <s v="WAKE"/>
    <s v="WAKE15"/>
    <x v="0"/>
    <n v="25"/>
    <n v="24"/>
    <d v="1900-01-03T14:27:23"/>
    <s v="C"/>
    <s v="Day"/>
    <s v="Open"/>
  </r>
  <r>
    <n v="202430"/>
    <n v="44605"/>
    <s v="ECEP NC160"/>
    <x v="141"/>
    <s v="Growing Times I: 18-24 mo."/>
    <n v="0"/>
    <d v="2023-08-28T00:00:00"/>
    <d v="2023-10-21T00:00:00"/>
    <x v="6"/>
    <x v="0"/>
    <s v="T"/>
    <m/>
    <s v="T"/>
    <m/>
    <m/>
    <m/>
    <m/>
    <m/>
    <d v="1899-12-30T01:00:00"/>
    <d v="1899-12-30T00:31:41"/>
    <s v="10:05"/>
    <x v="27"/>
    <s v="11:05"/>
    <n v="1105"/>
    <x v="0"/>
    <s v="Judy Rattray"/>
    <s v="K00401022"/>
    <n v="9"/>
    <x v="5"/>
    <x v="198"/>
    <x v="65"/>
    <s v="WAKE"/>
    <s v="WAKE15"/>
    <x v="0"/>
    <n v="25"/>
    <n v="24"/>
    <d v="1900-01-03T14:27:23"/>
    <s v="C"/>
    <s v="Day"/>
    <s v="Open"/>
  </r>
  <r>
    <n v="202430"/>
    <n v="44606"/>
    <s v="ECEP NC160"/>
    <x v="141"/>
    <s v="Growing Times I: 18-24 mo."/>
    <n v="0"/>
    <d v="2023-10-23T00:00:00"/>
    <d v="2023-12-16T00:00:00"/>
    <x v="6"/>
    <x v="0"/>
    <s v="T"/>
    <m/>
    <s v="T"/>
    <m/>
    <m/>
    <m/>
    <m/>
    <m/>
    <d v="1899-12-30T01:00:00"/>
    <d v="1899-12-30T00:31:41"/>
    <s v="9:00"/>
    <x v="25"/>
    <s v="10:00"/>
    <n v="1000"/>
    <x v="3"/>
    <s v="Judy Rattray"/>
    <s v="K00401022"/>
    <n v="11"/>
    <x v="5"/>
    <x v="198"/>
    <x v="65"/>
    <s v="WAKE"/>
    <s v="WAKE15"/>
    <x v="0"/>
    <n v="25"/>
    <n v="20"/>
    <d v="1900-01-02T20:02:49"/>
    <s v="C"/>
    <s v="Day"/>
    <s v="Open"/>
  </r>
  <r>
    <n v="202430"/>
    <n v="44606"/>
    <s v="ECEP NC160"/>
    <x v="141"/>
    <s v="Growing Times I: 18-24 mo."/>
    <n v="0"/>
    <d v="2023-10-23T00:00:00"/>
    <d v="2023-12-16T00:00:00"/>
    <x v="6"/>
    <x v="0"/>
    <s v="T"/>
    <m/>
    <s v="T"/>
    <m/>
    <m/>
    <m/>
    <m/>
    <m/>
    <d v="1899-12-30T00:55:00"/>
    <d v="1899-12-30T00:29:03"/>
    <s v="10:05"/>
    <x v="27"/>
    <s v="11:00"/>
    <n v="1100"/>
    <x v="3"/>
    <s v="Judy Rattray"/>
    <s v="K00401022"/>
    <n v="11"/>
    <x v="5"/>
    <x v="198"/>
    <x v="65"/>
    <s v="WAKE"/>
    <s v="WAKE15"/>
    <x v="0"/>
    <n v="25"/>
    <n v="20"/>
    <d v="1900-01-02T12:22:35"/>
    <s v="C"/>
    <s v="Day"/>
    <s v="Open"/>
  </r>
  <r>
    <n v="202430"/>
    <n v="44664"/>
    <s v="ECEP NC162"/>
    <x v="147"/>
    <s v="Music Times III: 2.5-5 Yrs"/>
    <n v="0"/>
    <d v="2023-08-28T00:00:00"/>
    <d v="2023-10-21T00:00:00"/>
    <x v="6"/>
    <x v="0"/>
    <s v="M"/>
    <s v="M"/>
    <m/>
    <m/>
    <m/>
    <m/>
    <m/>
    <m/>
    <d v="1899-12-30T01:00:00"/>
    <d v="1899-12-30T00:31:41"/>
    <s v="9:30"/>
    <x v="18"/>
    <s v="10:30"/>
    <n v="1030"/>
    <x v="3"/>
    <s v="Judy Rattray"/>
    <s v="K00401022"/>
    <n v="9"/>
    <x v="5"/>
    <x v="198"/>
    <x v="65"/>
    <s v="WAKE"/>
    <s v="WAKE15"/>
    <x v="0"/>
    <n v="25"/>
    <n v="25"/>
    <d v="1900-01-03T19:03:32"/>
    <s v="C"/>
    <s v="Day"/>
    <s v="Closed"/>
  </r>
  <r>
    <n v="202430"/>
    <n v="44665"/>
    <s v="ECEP NC162"/>
    <x v="147"/>
    <s v="Music Times III: 2.5-5 Yrs"/>
    <n v="0"/>
    <d v="2023-10-23T00:00:00"/>
    <d v="2023-12-16T00:00:00"/>
    <x v="6"/>
    <x v="0"/>
    <s v="M"/>
    <s v="M"/>
    <m/>
    <m/>
    <m/>
    <m/>
    <m/>
    <m/>
    <d v="1899-12-30T01:30:00"/>
    <d v="1899-12-30T00:47:32"/>
    <s v="9:00"/>
    <x v="25"/>
    <s v="10:30"/>
    <n v="1030"/>
    <x v="3"/>
    <s v="Judy Rattray"/>
    <s v="K00401022"/>
    <n v="11"/>
    <x v="5"/>
    <x v="198"/>
    <x v="65"/>
    <s v="WAKE"/>
    <s v="WAKE15"/>
    <x v="0"/>
    <n v="25"/>
    <n v="25"/>
    <d v="1900-01-06T04:35:17"/>
    <s v="C"/>
    <s v="Day"/>
    <s v="Closed"/>
  </r>
  <r>
    <n v="202430"/>
    <n v="44666"/>
    <s v="ECEP NC159"/>
    <x v="141"/>
    <s v="Infant Times I:Newborn-Crawlng"/>
    <n v="0"/>
    <d v="2023-08-28T00:00:00"/>
    <d v="2023-10-21T00:00:00"/>
    <x v="6"/>
    <x v="0"/>
    <s v="T"/>
    <m/>
    <s v="T"/>
    <m/>
    <m/>
    <m/>
    <m/>
    <m/>
    <d v="1899-12-30T01:15:00"/>
    <d v="1899-12-30T00:39:37"/>
    <s v="11:30"/>
    <x v="69"/>
    <s v="12:45"/>
    <n v="1245"/>
    <x v="0"/>
    <s v="Vicki Hays"/>
    <s v="K00163976"/>
    <n v="9"/>
    <x v="5"/>
    <x v="198"/>
    <x v="65"/>
    <s v="WAKE"/>
    <s v="WAKE15"/>
    <x v="0"/>
    <n v="25"/>
    <n v="10"/>
    <d v="1900-01-01T09:31:46"/>
    <s v="C"/>
    <s v="Day"/>
    <s v="Open"/>
  </r>
  <r>
    <n v="202430"/>
    <n v="44667"/>
    <s v="ECEP NC159"/>
    <x v="141"/>
    <s v="Infant Times I:Newborn-Crawlng"/>
    <n v="0"/>
    <d v="2023-10-23T00:00:00"/>
    <d v="2023-12-16T00:00:00"/>
    <x v="6"/>
    <x v="0"/>
    <s v="T"/>
    <m/>
    <s v="T"/>
    <m/>
    <m/>
    <m/>
    <m/>
    <m/>
    <d v="1899-12-30T01:15:00"/>
    <d v="1899-12-30T00:39:37"/>
    <s v="11:30"/>
    <x v="69"/>
    <s v="12:45"/>
    <n v="1245"/>
    <x v="3"/>
    <s v="Vicki Hays"/>
    <s v="K00163976"/>
    <n v="11"/>
    <x v="5"/>
    <x v="198"/>
    <x v="65"/>
    <s v="WAKE"/>
    <s v="WAKE15"/>
    <x v="0"/>
    <n v="25"/>
    <n v="11"/>
    <d v="1900-01-01T15:16:56"/>
    <s v="C"/>
    <s v="Day"/>
    <s v="Open"/>
  </r>
  <r>
    <n v="202430"/>
    <n v="41566"/>
    <s v="CRTO NC009"/>
    <x v="43"/>
    <s v="Acting for Older Adults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18:00"/>
    <x v="9"/>
    <s v="18:50"/>
    <n v="1850"/>
    <x v="3"/>
    <s v="Philip Levien"/>
    <s v="K00782529"/>
    <n v="11"/>
    <x v="5"/>
    <x v="199"/>
    <x v="65"/>
    <s v="WAKE"/>
    <s v="WAKE16"/>
    <x v="0"/>
    <n v="30"/>
    <n v="27"/>
    <d v="1900-01-03T07:33:10"/>
    <s v="C"/>
    <s v="Evening"/>
    <s v="Open"/>
  </r>
  <r>
    <n v="202430"/>
    <n v="41566"/>
    <s v="CRTO NC009"/>
    <x v="43"/>
    <s v="Acting for Older Adults: FOA"/>
    <n v="0"/>
    <d v="2023-10-23T00:00:00"/>
    <d v="2023-12-16T00:00:00"/>
    <x v="6"/>
    <x v="0"/>
    <s v="T"/>
    <m/>
    <s v="T"/>
    <m/>
    <m/>
    <m/>
    <m/>
    <m/>
    <d v="1899-12-30T02:00:00"/>
    <d v="1899-12-30T01:03:23"/>
    <s v="19:00"/>
    <x v="40"/>
    <s v="21:00"/>
    <n v="2100"/>
    <x v="3"/>
    <s v="Philip Levien"/>
    <s v="K00782529"/>
    <n v="11"/>
    <x v="5"/>
    <x v="199"/>
    <x v="65"/>
    <s v="WAKE"/>
    <s v="WAKE16"/>
    <x v="0"/>
    <n v="30"/>
    <n v="27"/>
    <d v="1900-01-09T08:31:37"/>
    <s v="C"/>
    <s v="Evening"/>
    <s v="Open"/>
  </r>
  <r>
    <n v="202430"/>
    <n v="42439"/>
    <s v="ESLN NC009"/>
    <x v="75"/>
    <s v="ESL Intermediate High Grammar"/>
    <n v="0"/>
    <d v="2023-10-23T00:00:00"/>
    <d v="2023-12-16T00:00:00"/>
    <x v="6"/>
    <x v="0"/>
    <s v="MW"/>
    <s v="M"/>
    <m/>
    <s v="W"/>
    <m/>
    <m/>
    <m/>
    <m/>
    <d v="1899-12-30T02:30:00"/>
    <d v="1899-12-30T02:38:26"/>
    <s v="12:30"/>
    <x v="28"/>
    <s v="15:00"/>
    <n v="1500"/>
    <x v="0"/>
    <s v="Ann Scherz"/>
    <s v="K00155413"/>
    <n v="11"/>
    <x v="5"/>
    <x v="199"/>
    <x v="65"/>
    <s v="WAKE"/>
    <s v="WAKE16"/>
    <x v="0"/>
    <n v="50"/>
    <n v="21"/>
    <d v="1900-01-19T03:14:48"/>
    <s v="C"/>
    <s v="Day"/>
    <s v="Open"/>
  </r>
  <r>
    <n v="202430"/>
    <n v="42441"/>
    <s v="ESLN NC009"/>
    <x v="75"/>
    <s v="ESL Intermediate High Grammar"/>
    <n v="0"/>
    <d v="2023-08-28T00:00:00"/>
    <d v="2023-10-21T00:00:00"/>
    <x v="6"/>
    <x v="0"/>
    <s v="MW"/>
    <s v="M"/>
    <m/>
    <s v="W"/>
    <m/>
    <m/>
    <m/>
    <m/>
    <d v="1899-12-30T02:30:00"/>
    <d v="1899-12-30T02:38:26"/>
    <s v="12:30"/>
    <x v="28"/>
    <s v="15:00"/>
    <n v="1500"/>
    <x v="3"/>
    <s v="Ann Scherz"/>
    <s v="K00155413"/>
    <n v="9"/>
    <x v="5"/>
    <x v="199"/>
    <x v="65"/>
    <s v="WAKE"/>
    <s v="WAKE16"/>
    <x v="0"/>
    <n v="50"/>
    <n v="19"/>
    <d v="1900-01-17T05:13:24"/>
    <s v="C"/>
    <s v="Day"/>
    <s v="Open"/>
  </r>
  <r>
    <n v="202430"/>
    <n v="42568"/>
    <s v="CRTO NC009"/>
    <x v="43"/>
    <s v="Acting for Older Adults: FOA"/>
    <n v="0"/>
    <d v="2023-08-28T00:00:00"/>
    <d v="2023-10-21T00:00:00"/>
    <x v="6"/>
    <x v="0"/>
    <s v="T"/>
    <m/>
    <s v="T"/>
    <m/>
    <m/>
    <m/>
    <m/>
    <m/>
    <d v="1899-12-30T01:00:00"/>
    <d v="1899-12-30T00:31:41"/>
    <s v="18:00"/>
    <x v="9"/>
    <s v="19:00"/>
    <n v="1900"/>
    <x v="3"/>
    <s v="Philip Levien"/>
    <s v="K00782529"/>
    <n v="9"/>
    <x v="5"/>
    <x v="199"/>
    <x v="65"/>
    <s v="WAKE"/>
    <s v="WAKE16"/>
    <x v="0"/>
    <n v="30"/>
    <n v="28"/>
    <d v="1900-01-04T08:51:57"/>
    <s v="C"/>
    <s v="Day"/>
    <s v="Open"/>
  </r>
  <r>
    <n v="202430"/>
    <n v="42568"/>
    <s v="CRTO NC009"/>
    <x v="43"/>
    <s v="Acting for Older Adults: FOA"/>
    <n v="0"/>
    <d v="2023-08-28T00:00:00"/>
    <d v="2023-10-21T00:00:00"/>
    <x v="6"/>
    <x v="0"/>
    <s v="T"/>
    <m/>
    <s v="T"/>
    <m/>
    <m/>
    <m/>
    <m/>
    <m/>
    <d v="1899-12-30T01:55:00"/>
    <d v="1899-12-30T01:00:44"/>
    <s v="19:10"/>
    <x v="61"/>
    <s v="21:05"/>
    <n v="2105"/>
    <x v="3"/>
    <s v="Philip Levien"/>
    <s v="K00782529"/>
    <n v="9"/>
    <x v="5"/>
    <x v="199"/>
    <x v="65"/>
    <s v="WAKE"/>
    <s v="WAKE16"/>
    <x v="0"/>
    <n v="30"/>
    <n v="28"/>
    <d v="1900-01-09T06:59:34"/>
    <s v="C"/>
    <s v="Day"/>
    <s v="Open"/>
  </r>
  <r>
    <n v="202430"/>
    <n v="44565"/>
    <s v="CREO NC635"/>
    <x v="113"/>
    <s v="Writers' Boot-Camp: FOA"/>
    <n v="0"/>
    <d v="2023-10-23T00:00:00"/>
    <d v="2023-12-16T00:00:00"/>
    <x v="6"/>
    <x v="0"/>
    <s v="T"/>
    <m/>
    <s v="T"/>
    <m/>
    <m/>
    <m/>
    <m/>
    <m/>
    <d v="1899-12-30T02:00:00"/>
    <d v="1899-12-30T01:03:23"/>
    <s v="10:00"/>
    <x v="26"/>
    <s v="12:00"/>
    <n v="1200"/>
    <x v="0"/>
    <s v="David Starkey"/>
    <s v="K00100830"/>
    <n v="11"/>
    <x v="5"/>
    <x v="199"/>
    <x v="65"/>
    <s v="WAKE"/>
    <s v="WAKE16"/>
    <x v="0"/>
    <n v="30"/>
    <n v="24"/>
    <d v="1900-01-08T04:54:46"/>
    <s v="C"/>
    <s v="Day"/>
    <s v="Open"/>
  </r>
  <r>
    <n v="202430"/>
    <n v="42415"/>
    <s v="ESLN NC000"/>
    <x v="75"/>
    <s v="Introduction to ESL"/>
    <n v="0"/>
    <d v="2023-08-28T00:00:00"/>
    <d v="2023-10-21T00:00:00"/>
    <x v="6"/>
    <x v="0"/>
    <s v="MTWR"/>
    <s v="M"/>
    <s v="T"/>
    <s v="W"/>
    <s v="R"/>
    <m/>
    <m/>
    <m/>
    <d v="1899-12-30T02:15:00"/>
    <d v="1899-12-30T04:45:12"/>
    <s v="9:00"/>
    <x v="25"/>
    <s v="11:15"/>
    <n v="1115"/>
    <x v="3"/>
    <s v="Angelina Valenzuela"/>
    <s v="K00278546"/>
    <n v="9"/>
    <x v="5"/>
    <x v="200"/>
    <x v="65"/>
    <s v="WAKE"/>
    <s v="WAKE17"/>
    <x v="0"/>
    <n v="37"/>
    <n v="13"/>
    <d v="1900-01-21T10:28:30"/>
    <s v="C"/>
    <s v="Day"/>
    <s v="Open"/>
  </r>
  <r>
    <n v="202430"/>
    <n v="42416"/>
    <s v="ESLN NC000"/>
    <x v="75"/>
    <s v="Introduction to ESL"/>
    <n v="0"/>
    <d v="2023-10-23T00:00:00"/>
    <d v="2023-12-16T00:00:00"/>
    <x v="6"/>
    <x v="0"/>
    <s v="MTWR"/>
    <s v="M"/>
    <s v="T"/>
    <s v="W"/>
    <s v="R"/>
    <m/>
    <m/>
    <m/>
    <d v="1899-12-30T02:15:00"/>
    <d v="1899-12-30T04:45:12"/>
    <s v="9:00"/>
    <x v="25"/>
    <s v="11:15"/>
    <n v="1115"/>
    <x v="3"/>
    <s v="Angelina Valenzuela"/>
    <s v="K00278546"/>
    <n v="11"/>
    <x v="5"/>
    <x v="200"/>
    <x v="65"/>
    <s v="WAKE"/>
    <s v="WAKE17"/>
    <x v="0"/>
    <n v="37"/>
    <n v="17"/>
    <d v="1900-01-28T08:09:34"/>
    <s v="C"/>
    <s v="Day"/>
    <s v="Open"/>
  </r>
  <r>
    <n v="202430"/>
    <n v="42458"/>
    <s v="ESLN NC01A"/>
    <x v="75"/>
    <s v="ESL 1 Beginning Low"/>
    <n v="0"/>
    <d v="2023-08-28T00:00:00"/>
    <d v="2023-10-21T00:00:00"/>
    <x v="6"/>
    <x v="0"/>
    <s v="MTWR"/>
    <s v="M"/>
    <s v="T"/>
    <s v="W"/>
    <s v="R"/>
    <m/>
    <m/>
    <m/>
    <d v="1899-12-30T02:15:00"/>
    <d v="1899-12-30T04:45:12"/>
    <s v="9:00"/>
    <x v="25"/>
    <s v="11:15"/>
    <n v="1115"/>
    <x v="3"/>
    <s v="Angelina Valenzuela"/>
    <s v="K00278546"/>
    <s v="NP"/>
    <x v="5"/>
    <x v="200"/>
    <x v="65"/>
    <s v="WAKE"/>
    <s v="WAKE17"/>
    <x v="0"/>
    <n v="37"/>
    <n v="23"/>
    <d v="1900-02-07T16:41:11"/>
    <s v="C"/>
    <s v="Day"/>
    <s v="Open"/>
  </r>
  <r>
    <n v="202430"/>
    <n v="42465"/>
    <s v="ESLN NC01B"/>
    <x v="75"/>
    <s v="ESL 1 - B: Beginning Low"/>
    <n v="0"/>
    <d v="2023-10-23T00:00:00"/>
    <d v="2023-12-16T00:00:00"/>
    <x v="6"/>
    <x v="0"/>
    <s v="MTWR"/>
    <s v="M"/>
    <s v="T"/>
    <s v="W"/>
    <s v="R"/>
    <m/>
    <m/>
    <m/>
    <d v="1899-12-30T02:15:00"/>
    <d v="1899-12-30T04:45:12"/>
    <s v="9:00"/>
    <x v="25"/>
    <s v="11:15"/>
    <n v="1115"/>
    <x v="3"/>
    <s v="Angelina Valenzuela"/>
    <s v="K00278546"/>
    <s v="NP"/>
    <x v="5"/>
    <x v="200"/>
    <x v="65"/>
    <s v="WAKE"/>
    <s v="WAKE17"/>
    <x v="0"/>
    <n v="37"/>
    <n v="26"/>
    <d v="1900-02-12T20:57:00"/>
    <s v="C"/>
    <s v="Day"/>
    <s v="Open"/>
  </r>
  <r>
    <n v="202430"/>
    <n v="38122"/>
    <s v="GED NC010"/>
    <x v="93"/>
    <s v="GED Language Arts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100"/>
    <n v="46"/>
    <d v="1899-12-30T00:00:00"/>
    <s v="C"/>
    <s v="Day"/>
    <s v="Open"/>
  </r>
  <r>
    <n v="202430"/>
    <n v="38123"/>
    <s v="GED NC030"/>
    <x v="93"/>
    <s v="GED Science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201"/>
    <x v="65"/>
    <s v="WAKE"/>
    <s v="WAKE19"/>
    <x v="0"/>
    <n v="100"/>
    <n v="26"/>
    <d v="1899-12-30T00:00:00"/>
    <s v="C"/>
    <s v="Day"/>
    <s v="Open"/>
  </r>
  <r>
    <n v="202430"/>
    <n v="38124"/>
    <s v="GED NC020"/>
    <x v="93"/>
    <s v="GED Social Studies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100"/>
    <n v="25"/>
    <d v="1899-12-30T00:00:00"/>
    <s v="C"/>
    <s v="Day"/>
    <s v="Open"/>
  </r>
  <r>
    <n v="202430"/>
    <n v="38126"/>
    <s v="GED NC050"/>
    <x v="93"/>
    <s v="GED Mathematics"/>
    <n v="0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100"/>
    <n v="41"/>
    <d v="1899-12-30T00:00:00"/>
    <s v="C"/>
    <s v="Day"/>
    <s v="Open"/>
  </r>
  <r>
    <n v="202430"/>
    <n v="43378"/>
    <s v="HSWH NC020"/>
    <x v="95"/>
    <s v="World History 2: Modern Region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75"/>
    <n v="0"/>
    <d v="1899-12-30T00:00:00"/>
    <s v="C"/>
    <s v="Day"/>
    <s v="Open"/>
  </r>
  <r>
    <n v="202430"/>
    <n v="43392"/>
    <s v="HSWH NC010"/>
    <x v="93"/>
    <s v="World History 1: Early Civiliz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3"/>
    <d v="1899-12-30T00:00:00"/>
    <s v="C"/>
    <s v="Day"/>
    <s v="Open"/>
  </r>
  <r>
    <n v="202430"/>
    <n v="43393"/>
    <s v="HSPS NC020"/>
    <x v="93"/>
    <s v="Survey of U.S. Government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11"/>
    <d v="1899-12-30T00:00:00"/>
    <s v="C"/>
    <s v="Day"/>
    <s v="Open"/>
  </r>
  <r>
    <n v="202430"/>
    <n v="43394"/>
    <s v="HSPD NC050"/>
    <x v="93"/>
    <s v="Learn. Skills: Writing Skills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201"/>
    <x v="65"/>
    <s v="WAKE"/>
    <s v="WAKE19"/>
    <x v="0"/>
    <n v="75"/>
    <n v="5"/>
    <d v="1899-12-30T00:00:00"/>
    <s v="C"/>
    <s v="Day"/>
    <s v="Open"/>
  </r>
  <r>
    <n v="202430"/>
    <n v="43395"/>
    <s v="HSPD NC040"/>
    <x v="93"/>
    <s v="Learn. Skills: Test-Taking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250"/>
    <n v="18"/>
    <d v="1899-12-30T00:00:00"/>
    <s v="C"/>
    <s v="Day"/>
    <s v="Open"/>
  </r>
  <r>
    <n v="202430"/>
    <n v="43396"/>
    <s v="HSPD NC030"/>
    <x v="93"/>
    <s v="Learn. Skls.: Learning Styles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201"/>
    <x v="65"/>
    <s v="WAKE"/>
    <s v="WAKE19"/>
    <x v="0"/>
    <n v="75"/>
    <n v="2"/>
    <d v="1899-12-30T00:00:00"/>
    <s v="C"/>
    <s v="Day"/>
    <s v="Open"/>
  </r>
  <r>
    <n v="202430"/>
    <n v="43397"/>
    <s v="HSPD NC020"/>
    <x v="95"/>
    <s v="Learn. Skls.: Time Management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201"/>
    <x v="65"/>
    <s v="WAKE"/>
    <s v="WAKE19"/>
    <x v="0"/>
    <n v="75"/>
    <n v="2"/>
    <d v="1899-12-30T00:00:00"/>
    <s v="C"/>
    <s v="Day"/>
    <s v="Open"/>
  </r>
  <r>
    <n v="202430"/>
    <n v="43398"/>
    <s v="HSPD NC010"/>
    <x v="93"/>
    <s v="Learn. Skls: Note Taking Strat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201"/>
    <x v="65"/>
    <s v="WAKE"/>
    <s v="WAKE19"/>
    <x v="0"/>
    <n v="75"/>
    <n v="3"/>
    <d v="1899-12-30T00:00:00"/>
    <s v="C"/>
    <s v="Day"/>
    <s v="Open"/>
  </r>
  <r>
    <n v="202430"/>
    <n v="43399"/>
    <s v="HSMA NC050"/>
    <x v="95"/>
    <s v="Introductory Geometry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0"/>
    <d v="1899-12-30T00:00:00"/>
    <s v="C"/>
    <s v="Day"/>
    <s v="Open"/>
  </r>
  <r>
    <n v="202430"/>
    <n v="43400"/>
    <s v="HSMA NC040"/>
    <x v="93"/>
    <s v="Introductory Algebr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75"/>
    <n v="3"/>
    <d v="1899-12-30T00:00:00"/>
    <s v="C"/>
    <s v="Day"/>
    <s v="Open"/>
  </r>
  <r>
    <n v="202430"/>
    <n v="43402"/>
    <s v="HSMA NC040"/>
    <x v="93"/>
    <s v="Introductory Algebr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0"/>
    <n v="1"/>
    <d v="1899-12-30T00:00:00"/>
    <s v="C"/>
    <s v="Day"/>
    <s v="Closed"/>
  </r>
  <r>
    <n v="202430"/>
    <n v="43407"/>
    <s v="HSMA NC030"/>
    <x v="93"/>
    <s v="Math C: Pre-Algebr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10"/>
    <d v="1899-12-30T00:00:00"/>
    <s v="C"/>
    <s v="Day"/>
    <s v="Open"/>
  </r>
  <r>
    <n v="202430"/>
    <n v="43411"/>
    <s v="HSMA NC020"/>
    <x v="93"/>
    <s v="Math B: Fract., Deci., Percent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75"/>
    <n v="13"/>
    <d v="1899-12-30T00:00:00"/>
    <s v="C"/>
    <s v="Day"/>
    <s v="Open"/>
  </r>
  <r>
    <n v="202430"/>
    <n v="43412"/>
    <s v="HSMA NC010"/>
    <x v="93"/>
    <s v="Math A: Whole Numbers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5"/>
    <d v="1899-12-30T00:00:00"/>
    <s v="C"/>
    <s v="Day"/>
    <s v="Open"/>
  </r>
  <r>
    <n v="202430"/>
    <n v="43415"/>
    <s v="HSHI NC040"/>
    <x v="93"/>
    <s v="American History: Part 2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75"/>
    <n v="3"/>
    <d v="1899-12-30T00:00:00"/>
    <s v="C"/>
    <s v="Day"/>
    <s v="Open"/>
  </r>
  <r>
    <n v="202430"/>
    <n v="43416"/>
    <s v="HSHI NC030"/>
    <x v="93"/>
    <s v="American History: Part 1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6"/>
    <d v="1899-12-30T00:00:00"/>
    <s v="C"/>
    <s v="Day"/>
    <s v="Open"/>
  </r>
  <r>
    <n v="202430"/>
    <n v="43417"/>
    <s v="HSHE NC010"/>
    <x v="93"/>
    <s v="Health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201"/>
    <x v="65"/>
    <s v="WAKE"/>
    <s v="WAKE19"/>
    <x v="0"/>
    <n v="75"/>
    <n v="10"/>
    <d v="1899-12-30T00:00:00"/>
    <s v="C"/>
    <s v="Day"/>
    <s v="Open"/>
  </r>
  <r>
    <n v="202430"/>
    <n v="43418"/>
    <s v="HSEN NC03B"/>
    <x v="95"/>
    <s v="Reading and Composition 3B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m/>
    <x v="1"/>
    <x v="201"/>
    <x v="65"/>
    <s v="WAKE"/>
    <s v="WAKE19"/>
    <x v="0"/>
    <n v="75"/>
    <n v="0"/>
    <d v="1899-12-30T00:00:00"/>
    <s v="C"/>
    <s v="Day"/>
    <s v="Open"/>
  </r>
  <r>
    <n v="202430"/>
    <n v="43419"/>
    <s v="HSEN NC03A"/>
    <x v="95"/>
    <s v="Reading and Composition 3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201"/>
    <x v="65"/>
    <s v="WAKE"/>
    <s v="WAKE19"/>
    <x v="0"/>
    <n v="75"/>
    <n v="0"/>
    <d v="1899-12-30T00:00:00"/>
    <s v="C"/>
    <s v="Day"/>
    <s v="Open"/>
  </r>
  <r>
    <n v="202430"/>
    <n v="43420"/>
    <s v="HSEN NC003"/>
    <x v="95"/>
    <s v="Reading and Composition 3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m/>
    <x v="1"/>
    <x v="201"/>
    <x v="65"/>
    <s v="WAKE"/>
    <s v="WAKE19"/>
    <x v="0"/>
    <n v="75"/>
    <n v="0"/>
    <d v="1899-12-30T00:00:00"/>
    <s v="C"/>
    <s v="Day"/>
    <s v="Open"/>
  </r>
  <r>
    <n v="202430"/>
    <n v="43421"/>
    <s v="HSEN NC02B"/>
    <x v="93"/>
    <s v="Reading and Composition 2B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m/>
    <x v="1"/>
    <x v="201"/>
    <x v="65"/>
    <s v="WAKE"/>
    <s v="WAKE19"/>
    <x v="0"/>
    <n v="75"/>
    <n v="4"/>
    <d v="1899-12-30T00:00:00"/>
    <s v="C"/>
    <s v="Day"/>
    <s v="Open"/>
  </r>
  <r>
    <n v="202430"/>
    <n v="43422"/>
    <s v="HSEN NC02A"/>
    <x v="93"/>
    <s v="Reading and Composition 2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201"/>
    <x v="65"/>
    <s v="WAKE"/>
    <s v="WAKE19"/>
    <x v="0"/>
    <n v="75"/>
    <n v="19"/>
    <d v="1899-12-30T00:00:00"/>
    <s v="C"/>
    <s v="Day"/>
    <s v="Open"/>
  </r>
  <r>
    <n v="202430"/>
    <n v="43431"/>
    <s v="HSEN NC002"/>
    <x v="93"/>
    <s v="Reading and Composition 2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201"/>
    <x v="65"/>
    <s v="WAKE"/>
    <s v="WAKE19"/>
    <x v="0"/>
    <n v="75"/>
    <n v="4"/>
    <d v="1899-12-30T00:00:00"/>
    <s v="C"/>
    <s v="Day"/>
    <s v="Open"/>
  </r>
  <r>
    <n v="202430"/>
    <n v="43432"/>
    <s v="HSEN NC01B"/>
    <x v="93"/>
    <s v="Reading and Composition 1B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201"/>
    <x v="65"/>
    <s v="WAKE"/>
    <s v="WAKE19"/>
    <x v="0"/>
    <n v="75"/>
    <n v="1"/>
    <d v="1899-12-30T00:00:00"/>
    <s v="C"/>
    <s v="Day"/>
    <s v="Open"/>
  </r>
  <r>
    <n v="202430"/>
    <n v="43433"/>
    <s v="HSEN NC01A"/>
    <x v="93"/>
    <s v="Reading and Composition 1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75"/>
    <n v="13"/>
    <d v="1899-12-30T00:00:00"/>
    <s v="C"/>
    <s v="Day"/>
    <s v="Open"/>
  </r>
  <r>
    <n v="202430"/>
    <n v="43434"/>
    <s v="HSEN NC001"/>
    <x v="95"/>
    <s v="Reading and Composition 1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201"/>
    <x v="65"/>
    <s v="WAKE"/>
    <s v="WAKE19"/>
    <x v="0"/>
    <n v="75"/>
    <n v="0"/>
    <d v="1899-12-30T00:00:00"/>
    <s v="C"/>
    <s v="Day"/>
    <s v="Open"/>
  </r>
  <r>
    <n v="202430"/>
    <n v="43435"/>
    <s v="HSEC NC010"/>
    <x v="93"/>
    <s v="Economics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201"/>
    <x v="65"/>
    <s v="WAKE"/>
    <s v="WAKE19"/>
    <x v="0"/>
    <n v="75"/>
    <n v="16"/>
    <d v="1899-12-30T00:00:00"/>
    <s v="C"/>
    <s v="Day"/>
    <s v="Open"/>
  </r>
  <r>
    <n v="202430"/>
    <n v="43436"/>
    <s v="HSCA NC050"/>
    <x v="95"/>
    <s v="Learning Skills: Word Basics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201"/>
    <x v="65"/>
    <s v="WAKE"/>
    <s v="WAKE19"/>
    <x v="0"/>
    <n v="75"/>
    <n v="0"/>
    <d v="1899-12-30T00:00:00"/>
    <s v="C"/>
    <s v="Day"/>
    <s v="Open"/>
  </r>
  <r>
    <n v="202430"/>
    <n v="43437"/>
    <s v="HSCA NC040"/>
    <x v="95"/>
    <s v="Learning Skills: Excel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75"/>
    <n v="0"/>
    <d v="1899-12-30T00:00:00"/>
    <s v="C"/>
    <s v="Day"/>
    <s v="Open"/>
  </r>
  <r>
    <n v="202430"/>
    <n v="43438"/>
    <s v="HSCA NC030"/>
    <x v="95"/>
    <s v="Learning Skills: Outlook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0"/>
    <d v="1899-12-30T00:00:00"/>
    <s v="C"/>
    <s v="Day"/>
    <s v="Open"/>
  </r>
  <r>
    <n v="202430"/>
    <n v="43439"/>
    <s v="HSCA NC020"/>
    <x v="95"/>
    <s v="Learning Skills: Access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201"/>
    <x v="65"/>
    <s v="WAKE"/>
    <s v="WAKE19"/>
    <x v="0"/>
    <n v="75"/>
    <n v="0"/>
    <d v="1899-12-30T00:00:00"/>
    <s v="C"/>
    <s v="Day"/>
    <s v="Open"/>
  </r>
  <r>
    <n v="202430"/>
    <n v="43440"/>
    <s v="HSCA NC010"/>
    <x v="95"/>
    <s v="Learning Skills PowerPoint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0"/>
    <d v="1899-12-30T00:00:00"/>
    <s v="C"/>
    <s v="Day"/>
    <s v="Open"/>
  </r>
  <r>
    <n v="202430"/>
    <n v="43441"/>
    <s v="HSSC NC030"/>
    <x v="93"/>
    <s v="Biology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201"/>
    <x v="65"/>
    <s v="WAKE"/>
    <s v="WAKE19"/>
    <x v="0"/>
    <n v="75"/>
    <n v="1"/>
    <d v="1899-12-30T00:00:00"/>
    <s v="C"/>
    <s v="Day"/>
    <s v="Open"/>
  </r>
  <r>
    <n v="202430"/>
    <n v="43442"/>
    <s v="HSSC NC040"/>
    <x v="95"/>
    <s v="Earth Science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201"/>
    <x v="65"/>
    <s v="WAKE"/>
    <s v="WAKE19"/>
    <x v="0"/>
    <n v="75"/>
    <n v="0"/>
    <d v="1899-12-30T00:00:00"/>
    <s v="C"/>
    <s v="Day"/>
    <s v="Open"/>
  </r>
  <r>
    <n v="202430"/>
    <n v="43448"/>
    <s v="HSSC NC010"/>
    <x v="93"/>
    <s v="Marine Biology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75"/>
    <n v="3"/>
    <d v="1899-12-30T00:00:00"/>
    <s v="C"/>
    <s v="Session Status Unknown"/>
    <s v="Open"/>
  </r>
  <r>
    <n v="202430"/>
    <n v="43449"/>
    <s v="HSSC NC020"/>
    <x v="93"/>
    <s v="Oceanography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m/>
    <x v="1"/>
    <x v="201"/>
    <x v="65"/>
    <s v="WAKE"/>
    <s v="WAKE19"/>
    <x v="0"/>
    <n v="75"/>
    <n v="1"/>
    <d v="1899-12-30T00:00:00"/>
    <s v="C"/>
    <s v="Session Status Unknown"/>
    <s v="Open"/>
  </r>
  <r>
    <n v="202430"/>
    <n v="43450"/>
    <s v="HSSC NC030"/>
    <x v="93"/>
    <s v="Biology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Patricia Mautone"/>
    <s v="K00355406"/>
    <s v="NP"/>
    <x v="1"/>
    <x v="201"/>
    <x v="65"/>
    <s v="WAKE"/>
    <s v="WAKE19"/>
    <x v="0"/>
    <n v="0"/>
    <n v="0"/>
    <d v="1899-12-30T00:00:00"/>
    <s v="C"/>
    <s v="Session Status Unknown"/>
    <s v="Closed"/>
  </r>
  <r>
    <n v="202430"/>
    <n v="43451"/>
    <s v="HSVA NC001"/>
    <x v="95"/>
    <s v="Visual Arts and Media 1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201"/>
    <x v="65"/>
    <s v="WAKE"/>
    <s v="WAKE19"/>
    <x v="0"/>
    <n v="75"/>
    <n v="0"/>
    <d v="1899-12-30T00:00:00"/>
    <s v="C"/>
    <s v="Day"/>
    <s v="Open"/>
  </r>
  <r>
    <n v="202430"/>
    <n v="43452"/>
    <s v="HSVA NC01A"/>
    <x v="95"/>
    <s v="Visual Arts and Media 1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m/>
    <x v="1"/>
    <x v="201"/>
    <x v="65"/>
    <s v="WAKE"/>
    <s v="WAKE19"/>
    <x v="0"/>
    <n v="75"/>
    <n v="0"/>
    <d v="1899-12-30T00:00:00"/>
    <s v="C"/>
    <s v="Day"/>
    <s v="Open"/>
  </r>
  <r>
    <n v="202430"/>
    <n v="43453"/>
    <s v="HSVA NC01B"/>
    <x v="95"/>
    <s v="Visual Arts and Media 1B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Mariah Messer"/>
    <s v="K00161365"/>
    <s v="NP"/>
    <x v="1"/>
    <x v="201"/>
    <x v="65"/>
    <s v="WAKE"/>
    <s v="WAKE19"/>
    <x v="0"/>
    <n v="75"/>
    <n v="0"/>
    <d v="1899-12-30T00:00:00"/>
    <s v="C"/>
    <s v="Day"/>
    <s v="Open"/>
  </r>
  <r>
    <n v="202430"/>
    <n v="43773"/>
    <s v="HSEN NC02A"/>
    <x v="93"/>
    <s v="Reading and Composition 2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s v="NP"/>
    <x v="1"/>
    <x v="201"/>
    <x v="65"/>
    <s v="WAKE"/>
    <s v="WAKE19"/>
    <x v="0"/>
    <n v="0"/>
    <n v="0"/>
    <d v="1899-12-30T00:00:00"/>
    <s v="C"/>
    <s v="Session Status Unknown"/>
    <s v="Closed"/>
  </r>
  <r>
    <n v="202430"/>
    <n v="43774"/>
    <s v="HSMA NC030"/>
    <x v="93"/>
    <s v="Math C: Pre-Algebra"/>
    <n v="1"/>
    <d v="2023-08-28T00:00:00"/>
    <d v="2023-12-16T00:00:00"/>
    <x v="0"/>
    <x v="0"/>
    <s v="TR"/>
    <m/>
    <s v="T"/>
    <m/>
    <s v="R"/>
    <m/>
    <m/>
    <m/>
    <d v="1899-12-30T00:00:00"/>
    <d v="1899-12-30T00:00:00"/>
    <d v="1899-12-30T00:00:00"/>
    <x v="0"/>
    <d v="1899-12-30T00:00:00"/>
    <m/>
    <x v="0"/>
    <s v="Bridget Harrington"/>
    <s v="K00140883"/>
    <m/>
    <x v="1"/>
    <x v="201"/>
    <x v="65"/>
    <s v="WAKE"/>
    <s v="WAKE19"/>
    <x v="0"/>
    <n v="0"/>
    <n v="0"/>
    <d v="1899-12-30T00:00:00"/>
    <s v="C"/>
    <s v="Session Status Unknown"/>
    <s v="Closed"/>
  </r>
  <r>
    <n v="202430"/>
    <n v="43226"/>
    <s v="CTV NC022"/>
    <x v="31"/>
    <s v="Repurposing and Refurbishing"/>
    <n v="0"/>
    <d v="2023-11-01T00:00:00"/>
    <d v="2023-11-15T00:00:00"/>
    <x v="19"/>
    <x v="0"/>
    <s v="W"/>
    <m/>
    <m/>
    <s v="W"/>
    <m/>
    <m/>
    <m/>
    <m/>
    <d v="1899-12-30T02:15:00"/>
    <d v="1899-12-30T00:24:33"/>
    <s v="18:00"/>
    <x v="9"/>
    <s v="20:15"/>
    <n v="2015"/>
    <x v="0"/>
    <s v="Carol Ashley"/>
    <s v="K00116619"/>
    <n v="11"/>
    <x v="5"/>
    <x v="202"/>
    <x v="65"/>
    <s v="WAKE"/>
    <s v="WAKE20"/>
    <x v="4"/>
    <n v="24"/>
    <n v="7"/>
    <d v="1899-12-30T08:35:27"/>
    <s v="C"/>
    <s v="Evening"/>
    <s v="Open"/>
  </r>
  <r>
    <n v="202430"/>
    <n v="43226"/>
    <s v="CTV NC022"/>
    <x v="31"/>
    <s v="Repurposing and Refurbishing"/>
    <n v="0"/>
    <d v="2023-11-29T00:00:00"/>
    <d v="2023-12-13T00:00:00"/>
    <x v="19"/>
    <x v="0"/>
    <s v="W"/>
    <m/>
    <m/>
    <s v="W"/>
    <m/>
    <m/>
    <m/>
    <m/>
    <d v="1899-12-30T02:15:00"/>
    <d v="1899-12-30T00:24:33"/>
    <s v="18:00"/>
    <x v="9"/>
    <s v="20:15"/>
    <n v="2015"/>
    <x v="0"/>
    <s v="Carol Ashley"/>
    <s v="K00116619"/>
    <n v="11"/>
    <x v="5"/>
    <x v="202"/>
    <x v="65"/>
    <s v="WAKE"/>
    <s v="WAKE20"/>
    <x v="4"/>
    <n v="24"/>
    <n v="7"/>
    <d v="1899-12-30T08:35:27"/>
    <s v="C"/>
    <s v="Evening"/>
    <s v="Open"/>
  </r>
  <r>
    <n v="202430"/>
    <n v="43227"/>
    <s v="CTV NC021"/>
    <x v="31"/>
    <s v="Deconstruction and ReUse"/>
    <n v="0"/>
    <d v="2023-09-13T00:00:00"/>
    <d v="2023-10-18T00:00:00"/>
    <x v="39"/>
    <x v="0"/>
    <s v="W"/>
    <m/>
    <m/>
    <s v="W"/>
    <m/>
    <m/>
    <m/>
    <m/>
    <d v="1899-12-30T02:15:00"/>
    <d v="1899-12-30T00:49:05"/>
    <s v="18:00"/>
    <x v="9"/>
    <s v="20:15"/>
    <n v="2015"/>
    <x v="0"/>
    <s v="Carol Ashley"/>
    <s v="K00116619"/>
    <n v="9"/>
    <x v="5"/>
    <x v="202"/>
    <x v="65"/>
    <s v="WAKE"/>
    <s v="WAKE20"/>
    <x v="4"/>
    <n v="24"/>
    <n v="8"/>
    <d v="1899-12-31T15:16:22"/>
    <s v="C"/>
    <s v="Evening"/>
    <s v="Open"/>
  </r>
  <r>
    <n v="202430"/>
    <n v="44569"/>
    <s v="SLFO NC038"/>
    <x v="5"/>
    <s v="Forgivenes/Healing Journey:FOA"/>
    <n v="0"/>
    <d v="2023-10-23T00:00:00"/>
    <d v="2023-12-16T00:00:00"/>
    <x v="6"/>
    <x v="0"/>
    <s v="R"/>
    <m/>
    <m/>
    <m/>
    <s v="R"/>
    <m/>
    <m/>
    <m/>
    <d v="1899-12-30T01:15:00"/>
    <d v="1899-12-30T00:39:37"/>
    <s v="10:00"/>
    <x v="26"/>
    <s v="11:15"/>
    <n v="1115"/>
    <x v="0"/>
    <s v="Lisa Kelly"/>
    <s v="K00695735"/>
    <n v="11"/>
    <x v="5"/>
    <x v="202"/>
    <x v="65"/>
    <s v="WAKE"/>
    <s v="WAKE20"/>
    <x v="4"/>
    <n v="30"/>
    <n v="17"/>
    <d v="1900-01-03T01:48:00"/>
    <s v="C"/>
    <s v="Day"/>
    <s v="Open"/>
  </r>
  <r>
    <n v="202430"/>
    <n v="44570"/>
    <s v="SLFO NC008"/>
    <x v="5"/>
    <s v="Life, Death, Afterlife FOA"/>
    <n v="0"/>
    <d v="2023-10-23T00:00:00"/>
    <d v="2023-12-16T00:00:00"/>
    <x v="6"/>
    <x v="0"/>
    <s v="T"/>
    <m/>
    <s v="T"/>
    <m/>
    <m/>
    <m/>
    <m/>
    <m/>
    <d v="1899-12-30T02:15:00"/>
    <d v="1899-12-30T01:11:18"/>
    <s v="13:00"/>
    <x v="22"/>
    <s v="15:15"/>
    <n v="1515"/>
    <x v="0"/>
    <s v="Lisa Kelly"/>
    <s v="K00695735"/>
    <n v="11"/>
    <x v="5"/>
    <x v="202"/>
    <x v="65"/>
    <s v="WAKE"/>
    <s v="WAKE20"/>
    <x v="4"/>
    <n v="30"/>
    <n v="14"/>
    <d v="1900-01-05T00:58:26"/>
    <s v="C"/>
    <s v="Day"/>
    <s v="Open"/>
  </r>
  <r>
    <n v="202430"/>
    <n v="38127"/>
    <s v="GEDB NC060"/>
    <x v="93"/>
    <s v="GED Test Sub-Bilingual Reading"/>
    <n v="0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Karla Uribe"/>
    <s v="K00393436"/>
    <m/>
    <x v="1"/>
    <x v="203"/>
    <x v="65"/>
    <s v="WAKE"/>
    <s v="WAKE21"/>
    <x v="0"/>
    <n v="100"/>
    <n v="46"/>
    <d v="1899-12-30T00:00:00"/>
    <s v="C"/>
    <s v="Evening"/>
    <s v="Open"/>
  </r>
  <r>
    <n v="202430"/>
    <n v="38129"/>
    <s v="GEDB NC070"/>
    <x v="93"/>
    <s v="GED Test Sub-Bilingual Soc Stu"/>
    <n v="0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Karla Uribe"/>
    <s v="K00393436"/>
    <s v="NP"/>
    <x v="1"/>
    <x v="203"/>
    <x v="65"/>
    <s v="WAKE"/>
    <s v="WAKE21"/>
    <x v="0"/>
    <n v="100"/>
    <n v="28"/>
    <d v="1899-12-30T00:00:00"/>
    <s v="C"/>
    <s v="Evening"/>
    <s v="Open"/>
  </r>
  <r>
    <n v="202430"/>
    <n v="38131"/>
    <s v="GEDB NC080"/>
    <x v="93"/>
    <s v="GED Test Sub-Bilingual Science"/>
    <n v="0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Araceli Ponce"/>
    <s v="K00414891"/>
    <m/>
    <x v="1"/>
    <x v="203"/>
    <x v="65"/>
    <s v="WAKE"/>
    <s v="WAKE21"/>
    <x v="0"/>
    <n v="100"/>
    <n v="11"/>
    <d v="1899-12-30T00:00:00"/>
    <s v="C"/>
    <s v="Evening"/>
    <s v="Open"/>
  </r>
  <r>
    <n v="202430"/>
    <n v="38135"/>
    <s v="GEDB NC100"/>
    <x v="93"/>
    <s v="GED Test Sub-Bilingual Math"/>
    <n v="0"/>
    <d v="2023-08-28T00:00:00"/>
    <d v="2023-12-16T00:00:00"/>
    <x v="0"/>
    <x v="0"/>
    <s v="MW"/>
    <s v="M"/>
    <m/>
    <s v="W"/>
    <m/>
    <m/>
    <m/>
    <m/>
    <d v="1899-12-30T00:00:00"/>
    <d v="1899-12-30T00:00:00"/>
    <d v="1899-12-30T00:00:00"/>
    <x v="0"/>
    <d v="1899-12-30T00:00:00"/>
    <m/>
    <x v="0"/>
    <s v="Karla Uribe"/>
    <s v="K00393436"/>
    <s v="NP"/>
    <x v="1"/>
    <x v="203"/>
    <x v="65"/>
    <s v="WAKE"/>
    <s v="WAKE21"/>
    <x v="0"/>
    <n v="100"/>
    <n v="28"/>
    <d v="1899-12-30T00:00:00"/>
    <s v="C"/>
    <s v="Evening"/>
    <s v="Open"/>
  </r>
  <r>
    <n v="202430"/>
    <n v="33434"/>
    <s v="CT 110"/>
    <x v="31"/>
    <s v="Beginning Construction"/>
    <n v="4.7"/>
    <d v="2023-08-28T00:00:00"/>
    <d v="2023-12-16T00:00:00"/>
    <x v="0"/>
    <x v="0"/>
    <s v="S"/>
    <m/>
    <m/>
    <m/>
    <m/>
    <m/>
    <s v="S"/>
    <m/>
    <d v="1899-12-30T05:00:00"/>
    <d v="1899-12-30T05:03:54"/>
    <s v="8:30"/>
    <x v="2"/>
    <s v="13:30"/>
    <n v="1330"/>
    <x v="1"/>
    <s v="Timothy Palmer"/>
    <s v="K01326830"/>
    <s v="FS"/>
    <x v="5"/>
    <x v="204"/>
    <x v="65"/>
    <s v="WAKE"/>
    <s v="WAKE23"/>
    <x v="0"/>
    <n v="25"/>
    <n v="23"/>
    <d v="1900-03-21T03:06:21"/>
    <s v="C"/>
    <s v="Evening"/>
    <s v="Open"/>
  </r>
  <r>
    <n v="202430"/>
    <n v="33434"/>
    <s v="CT 110"/>
    <x v="31"/>
    <s v="Beginning Construction"/>
    <n v="4.7"/>
    <d v="2023-08-28T00:00:00"/>
    <d v="2023-12-16T00:00:00"/>
    <x v="0"/>
    <x v="0"/>
    <s v="W"/>
    <m/>
    <m/>
    <s v="W"/>
    <m/>
    <m/>
    <m/>
    <m/>
    <d v="1899-12-30T03:00:00"/>
    <d v="1899-12-30T03:02:20"/>
    <s v="18:00"/>
    <x v="9"/>
    <s v="21:00"/>
    <n v="2100"/>
    <x v="1"/>
    <s v="Timothy Palmer"/>
    <s v="K01326830"/>
    <s v="FS"/>
    <x v="5"/>
    <x v="204"/>
    <x v="65"/>
    <s v="WAKE"/>
    <s v="WAKE23"/>
    <x v="0"/>
    <n v="25"/>
    <n v="23"/>
    <d v="1900-02-16T16:15:48"/>
    <s v="C"/>
    <s v="Evening"/>
    <s v="Open"/>
  </r>
  <r>
    <n v="202430"/>
    <n v="44017"/>
    <s v="CT 112"/>
    <x v="31"/>
    <s v="Framing"/>
    <n v="3"/>
    <d v="2023-08-28T00:00:00"/>
    <d v="2023-12-16T00:00:00"/>
    <x v="0"/>
    <x v="0"/>
    <s v="T"/>
    <m/>
    <s v="T"/>
    <m/>
    <m/>
    <m/>
    <m/>
    <m/>
    <d v="1899-12-30T02:25:00"/>
    <d v="1899-12-30T02:26:53"/>
    <s v="18:00"/>
    <x v="9"/>
    <s v="20:25"/>
    <n v="2025"/>
    <x v="0"/>
    <s v="Timothy Palmer"/>
    <s v="K01326830"/>
    <s v="FS"/>
    <x v="5"/>
    <x v="204"/>
    <x v="65"/>
    <s v="WAKE"/>
    <s v="WAKE23"/>
    <x v="0"/>
    <n v="18"/>
    <n v="18"/>
    <d v="1900-01-29T16:30:50"/>
    <s v="C"/>
    <s v="Day"/>
    <s v="Closed"/>
  </r>
  <r>
    <n v="202430"/>
    <n v="44017"/>
    <s v="CT 112"/>
    <x v="31"/>
    <s v="Framing"/>
    <n v="3"/>
    <d v="2023-08-28T00:00:00"/>
    <d v="2023-12-16T00:00:00"/>
    <x v="0"/>
    <x v="0"/>
    <s v="T"/>
    <m/>
    <s v="T"/>
    <m/>
    <m/>
    <m/>
    <m/>
    <m/>
    <d v="1899-12-30T01:15:00"/>
    <d v="1899-12-30T01:15:58"/>
    <s v="20:30"/>
    <x v="111"/>
    <s v="21:45"/>
    <n v="2145"/>
    <x v="0"/>
    <s v="Timothy Palmer"/>
    <s v="K01326830"/>
    <s v="FS"/>
    <x v="5"/>
    <x v="204"/>
    <x v="65"/>
    <s v="WAKE"/>
    <s v="WAKE23"/>
    <x v="0"/>
    <n v="18"/>
    <n v="18"/>
    <d v="1900-01-14T20:57:20"/>
    <s v="C"/>
    <s v="Day"/>
    <s v="Closed"/>
  </r>
  <r>
    <n v="202430"/>
    <n v="43221"/>
    <s v="CTV NC001"/>
    <x v="31"/>
    <s v="Construction Framing"/>
    <n v="0"/>
    <d v="2023-08-29T00:00:00"/>
    <d v="2023-09-19T00:00:00"/>
    <x v="37"/>
    <x v="0"/>
    <s v="T"/>
    <m/>
    <s v="T"/>
    <m/>
    <m/>
    <m/>
    <m/>
    <m/>
    <d v="1899-12-30T03:00:00"/>
    <d v="1899-12-30T00:43:38"/>
    <s v="17:00"/>
    <x v="21"/>
    <s v="20:00"/>
    <n v="2000"/>
    <x v="0"/>
    <s v="Rod Utt"/>
    <s v="K00399653"/>
    <n v="9"/>
    <x v="5"/>
    <x v="205"/>
    <x v="65"/>
    <s v="WAKE"/>
    <s v="WAKE24"/>
    <x v="0"/>
    <n v="30"/>
    <n v="29"/>
    <d v="1900-01-02T12:21:49"/>
    <s v="C"/>
    <s v="Evening"/>
    <s v="Open"/>
  </r>
  <r>
    <n v="202430"/>
    <n v="43222"/>
    <s v="CTV NC003"/>
    <x v="31"/>
    <s v="Construction Electrical"/>
    <n v="0"/>
    <d v="2023-10-24T00:00:00"/>
    <d v="2023-11-14T00:00:00"/>
    <x v="37"/>
    <x v="0"/>
    <s v="T"/>
    <m/>
    <s v="T"/>
    <m/>
    <m/>
    <m/>
    <m/>
    <m/>
    <d v="1899-12-30T03:00:00"/>
    <d v="1899-12-30T00:43:38"/>
    <s v="17:00"/>
    <x v="21"/>
    <s v="20:00"/>
    <n v="2000"/>
    <x v="0"/>
    <s v="James Cunningham"/>
    <s v="K00152852"/>
    <n v="11"/>
    <x v="5"/>
    <x v="205"/>
    <x v="65"/>
    <s v="WAKE"/>
    <s v="WAKE24"/>
    <x v="0"/>
    <n v="30"/>
    <n v="20"/>
    <d v="1900-01-01T10:10:55"/>
    <s v="C"/>
    <s v="Evening"/>
    <s v="Open"/>
  </r>
  <r>
    <n v="202430"/>
    <n v="43223"/>
    <s v="CTV NC004"/>
    <x v="31"/>
    <s v="Construction Plumbing"/>
    <n v="0"/>
    <d v="2023-11-21T00:00:00"/>
    <d v="2023-12-12T00:00:00"/>
    <x v="37"/>
    <x v="0"/>
    <s v="T"/>
    <m/>
    <s v="T"/>
    <m/>
    <m/>
    <m/>
    <m/>
    <m/>
    <d v="1899-12-30T03:00:00"/>
    <d v="1899-12-30T00:43:38"/>
    <s v="17:00"/>
    <x v="21"/>
    <s v="20:00"/>
    <n v="2000"/>
    <x v="0"/>
    <s v="Rod Utt"/>
    <s v="K00399653"/>
    <n v="12"/>
    <x v="5"/>
    <x v="205"/>
    <x v="65"/>
    <s v="WAKE"/>
    <s v="WAKE24"/>
    <x v="0"/>
    <n v="30"/>
    <n v="11"/>
    <d v="1899-12-31T08:00:00"/>
    <s v="C"/>
    <s v="Evening"/>
    <s v="Open"/>
  </r>
  <r>
    <n v="202430"/>
    <n v="43224"/>
    <s v="CTV NC002"/>
    <x v="31"/>
    <s v="Construction Finish Carpentry"/>
    <n v="0"/>
    <d v="2023-09-26T00:00:00"/>
    <d v="2023-10-17T00:00:00"/>
    <x v="37"/>
    <x v="0"/>
    <s v="T"/>
    <m/>
    <s v="T"/>
    <m/>
    <m/>
    <m/>
    <m/>
    <m/>
    <d v="1899-12-30T03:00:00"/>
    <d v="1899-12-30T00:43:38"/>
    <s v="17:00"/>
    <x v="21"/>
    <s v="20:00"/>
    <n v="2000"/>
    <x v="0"/>
    <s v="Rod Utt"/>
    <s v="K00399653"/>
    <n v="10"/>
    <x v="5"/>
    <x v="205"/>
    <x v="65"/>
    <s v="WAKE"/>
    <s v="WAKE24"/>
    <x v="0"/>
    <n v="30"/>
    <n v="18"/>
    <d v="1900-01-01T04:21:49"/>
    <s v="C"/>
    <s v="Evening"/>
    <s v="Open"/>
  </r>
  <r>
    <n v="202430"/>
    <n v="44487"/>
    <s v="CT 114"/>
    <x v="31"/>
    <s v="Beg Finish Carpentry"/>
    <n v="3"/>
    <d v="2023-08-28T00:00:00"/>
    <d v="2023-12-16T00:00:00"/>
    <x v="0"/>
    <x v="0"/>
    <s v="M"/>
    <s v="M"/>
    <m/>
    <m/>
    <m/>
    <m/>
    <m/>
    <m/>
    <d v="1899-12-30T02:25:00"/>
    <d v="1899-12-30T02:26:53"/>
    <s v="17:45"/>
    <x v="109"/>
    <s v="20:10"/>
    <n v="2010"/>
    <x v="0"/>
    <s v="Timothy Palmer"/>
    <s v="K01326830"/>
    <s v="FS"/>
    <x v="5"/>
    <x v="205"/>
    <x v="65"/>
    <s v="WAKE"/>
    <s v="WAKE24"/>
    <x v="0"/>
    <n v="18"/>
    <n v="20"/>
    <d v="1900-02-02T02:20:56"/>
    <s v="C"/>
    <s v="Evening"/>
    <s v="Closed"/>
  </r>
  <r>
    <n v="202430"/>
    <n v="44487"/>
    <s v="CT 114"/>
    <x v="31"/>
    <s v="Beg Finish Carpentry"/>
    <n v="3"/>
    <d v="2023-08-28T00:00:00"/>
    <d v="2023-12-16T00:00:00"/>
    <x v="0"/>
    <x v="0"/>
    <s v="M"/>
    <s v="M"/>
    <m/>
    <m/>
    <m/>
    <m/>
    <m/>
    <m/>
    <d v="1899-12-30T01:15:00"/>
    <d v="1899-12-30T01:15:58"/>
    <s v="20:15"/>
    <x v="112"/>
    <s v="21:30"/>
    <n v="2130"/>
    <x v="0"/>
    <s v="Timothy Palmer"/>
    <s v="K01326830"/>
    <s v="FS"/>
    <x v="5"/>
    <x v="205"/>
    <x v="65"/>
    <s v="WAKE"/>
    <s v="WAKE24"/>
    <x v="0"/>
    <n v="18"/>
    <n v="20"/>
    <d v="1900-01-16T15:17:02"/>
    <s v="C"/>
    <s v="Evening"/>
    <s v="Closed"/>
  </r>
  <r>
    <n v="202430"/>
    <n v="44637"/>
    <s v="CT 122"/>
    <x v="31"/>
    <s v="Building Green"/>
    <n v="6"/>
    <d v="2023-08-28T00:00:00"/>
    <d v="2023-12-16T00:00:00"/>
    <x v="0"/>
    <x v="0"/>
    <s v="R"/>
    <m/>
    <m/>
    <m/>
    <s v="R"/>
    <m/>
    <m/>
    <m/>
    <d v="1899-12-30T03:00:00"/>
    <d v="1899-12-30T03:02:20"/>
    <s v="18:00"/>
    <x v="9"/>
    <s v="21:00"/>
    <n v="2100"/>
    <x v="0"/>
    <s v="Patrick Foster"/>
    <s v="K00100817"/>
    <s v="NP"/>
    <x v="5"/>
    <x v="205"/>
    <x v="65"/>
    <s v="WAKE"/>
    <s v="WAKE24"/>
    <x v="0"/>
    <n v="25"/>
    <n v="21"/>
    <d v="1900-02-12T10:40:31"/>
    <s v="C"/>
    <s v="Evening"/>
    <s v="Open"/>
  </r>
  <r>
    <n v="202430"/>
    <n v="44637"/>
    <s v="CT 122"/>
    <x v="31"/>
    <s v="Building Green"/>
    <n v="6"/>
    <d v="2023-08-28T00:00:00"/>
    <d v="2023-12-16T00:00:00"/>
    <x v="0"/>
    <x v="0"/>
    <s v="S"/>
    <m/>
    <m/>
    <m/>
    <m/>
    <m/>
    <s v="S"/>
    <m/>
    <d v="1899-12-30T03:00:00"/>
    <d v="1899-12-30T03:02:20"/>
    <s v="13:45"/>
    <x v="104"/>
    <s v="16:45"/>
    <n v="1645"/>
    <x v="0"/>
    <s v="Patrick Foster"/>
    <s v="K00100817"/>
    <s v="NP"/>
    <x v="5"/>
    <x v="205"/>
    <x v="65"/>
    <s v="WAKE"/>
    <s v="WAKE24"/>
    <x v="0"/>
    <n v="25"/>
    <n v="21"/>
    <d v="1900-02-12T10:40:31"/>
    <s v="C"/>
    <s v="Evening"/>
    <s v="Open"/>
  </r>
  <r>
    <n v="202430"/>
    <n v="42411"/>
    <s v="ESLN NC000"/>
    <x v="75"/>
    <s v="Introduction to ESL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dam Grabowski"/>
    <s v="K01541028"/>
    <n v="9"/>
    <x v="5"/>
    <x v="206"/>
    <x v="65"/>
    <s v="WAKE"/>
    <s v="WAKE27"/>
    <x v="0"/>
    <n v="30"/>
    <n v="29"/>
    <d v="1900-02-19T21:42:10"/>
    <s v="C"/>
    <s v="Evening"/>
    <s v="Open"/>
  </r>
  <r>
    <n v="202430"/>
    <n v="42412"/>
    <s v="ESLN NC000"/>
    <x v="75"/>
    <s v="Introduction to ESL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dam Grabowski"/>
    <s v="K01541028"/>
    <n v="11"/>
    <x v="5"/>
    <x v="206"/>
    <x v="65"/>
    <s v="WAKE"/>
    <s v="WAKE27"/>
    <x v="0"/>
    <n v="37"/>
    <n v="21"/>
    <d v="1900-02-05T14:03:38"/>
    <s v="C"/>
    <s v="Evening"/>
    <s v="Open"/>
  </r>
  <r>
    <n v="202430"/>
    <n v="42451"/>
    <s v="ESLN NC01A"/>
    <x v="75"/>
    <s v="ESL 1 Beginning Low"/>
    <n v="0"/>
    <d v="2023-08-28T00:00:00"/>
    <d v="2023-10-21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0"/>
    <s v="Adam Grabowski"/>
    <s v="K01541028"/>
    <s v="NP"/>
    <x v="5"/>
    <x v="206"/>
    <x v="65"/>
    <s v="WAKE"/>
    <s v="WAKE27"/>
    <x v="0"/>
    <n v="30"/>
    <n v="31"/>
    <d v="1900-02-23T11:36:48"/>
    <s v="C"/>
    <s v="Evening"/>
    <s v="Closed"/>
  </r>
  <r>
    <n v="202430"/>
    <n v="42470"/>
    <s v="ESLN NC01B"/>
    <x v="75"/>
    <s v="ESL 1 - B: Beginning Low"/>
    <n v="0"/>
    <d v="2023-10-23T00:00:00"/>
    <d v="2023-12-16T00:00:00"/>
    <x v="6"/>
    <x v="0"/>
    <s v="MTWR"/>
    <s v="M"/>
    <s v="T"/>
    <s v="W"/>
    <s v="R"/>
    <m/>
    <m/>
    <m/>
    <d v="1899-12-30T02:20:00"/>
    <d v="1899-12-30T04:55:45"/>
    <s v="19:00"/>
    <x v="40"/>
    <s v="21:20"/>
    <n v="2120"/>
    <x v="3"/>
    <s v="Adam Grabowski"/>
    <s v="K01541028"/>
    <s v="NP"/>
    <x v="5"/>
    <x v="206"/>
    <x v="65"/>
    <s v="WAKE"/>
    <s v="WAKE27"/>
    <x v="0"/>
    <n v="37"/>
    <n v="25"/>
    <d v="1900-02-12T17:52:54"/>
    <s v="C"/>
    <s v="Evening"/>
    <s v="Open"/>
  </r>
  <r>
    <n v="202430"/>
    <n v="42381"/>
    <s v="EHV NC001"/>
    <x v="148"/>
    <s v="Green Gardener: Module 1"/>
    <n v="0"/>
    <d v="2023-08-28T00:00:00"/>
    <d v="2023-10-21T00:00:00"/>
    <x v="6"/>
    <x v="0"/>
    <s v="M"/>
    <s v="M"/>
    <m/>
    <m/>
    <m/>
    <m/>
    <m/>
    <m/>
    <d v="1899-12-30T01:45:00"/>
    <d v="1899-12-30T00:55:27"/>
    <s v="17:00"/>
    <x v="21"/>
    <s v="18:45"/>
    <n v="1845"/>
    <x v="0"/>
    <s v="Oscar Carmona"/>
    <s v="K00237725"/>
    <n v="9"/>
    <x v="5"/>
    <x v="207"/>
    <x v="65"/>
    <s v="WAKE"/>
    <s v="WAKE28"/>
    <x v="0"/>
    <n v="30"/>
    <n v="23"/>
    <d v="1900-01-06T17:14:41"/>
    <s v="C"/>
    <s v="Evening"/>
    <s v="Open"/>
  </r>
  <r>
    <n v="202430"/>
    <n v="42381"/>
    <s v="EHV NC001"/>
    <x v="148"/>
    <s v="Green Gardener: Module 1"/>
    <n v="0"/>
    <d v="2023-08-28T00:00:00"/>
    <d v="2023-10-21T00:00:00"/>
    <x v="6"/>
    <x v="0"/>
    <s v="M"/>
    <s v="M"/>
    <m/>
    <m/>
    <m/>
    <m/>
    <m/>
    <m/>
    <d v="1899-12-30T01:10:00"/>
    <d v="1899-12-30T00:36:58"/>
    <s v="18:50"/>
    <x v="113"/>
    <s v="20:00"/>
    <n v="2000"/>
    <x v="0"/>
    <s v="Oscar Carmona"/>
    <s v="K00237725"/>
    <n v="9"/>
    <x v="5"/>
    <x v="207"/>
    <x v="65"/>
    <s v="WAKE"/>
    <s v="WAKE28"/>
    <x v="0"/>
    <n v="30"/>
    <n v="23"/>
    <d v="1900-01-04T03:29:47"/>
    <s v="C"/>
    <s v="Evening"/>
    <s v="Open"/>
  </r>
  <r>
    <n v="202430"/>
    <n v="42383"/>
    <s v="EHV NC002"/>
    <x v="148"/>
    <s v="Green Gardener: Module 2"/>
    <n v="0"/>
    <d v="2023-10-23T00:00:00"/>
    <d v="2023-12-16T00:00:00"/>
    <x v="6"/>
    <x v="0"/>
    <s v="M"/>
    <s v="M"/>
    <m/>
    <m/>
    <m/>
    <m/>
    <m/>
    <m/>
    <d v="1899-12-30T01:25:00"/>
    <d v="1899-12-30T00:44:54"/>
    <s v="17:00"/>
    <x v="21"/>
    <s v="18:25"/>
    <n v="1825"/>
    <x v="0"/>
    <s v="Oscar Carmona"/>
    <s v="K00237725"/>
    <n v="11"/>
    <x v="5"/>
    <x v="207"/>
    <x v="65"/>
    <s v="WAKE"/>
    <s v="WAKE28"/>
    <x v="0"/>
    <n v="30"/>
    <n v="16"/>
    <d v="1900-01-03T08:19:12"/>
    <s v="C"/>
    <s v="Evening"/>
    <s v="Open"/>
  </r>
  <r>
    <n v="202430"/>
    <n v="42383"/>
    <s v="EHV NC002"/>
    <x v="148"/>
    <s v="Green Gardener: Module 2"/>
    <n v="0"/>
    <d v="2023-10-23T00:00:00"/>
    <d v="2023-12-16T00:00:00"/>
    <x v="6"/>
    <x v="0"/>
    <s v="M"/>
    <s v="M"/>
    <m/>
    <m/>
    <m/>
    <m/>
    <m/>
    <m/>
    <d v="1899-12-30T01:00:00"/>
    <d v="1899-12-30T00:31:41"/>
    <s v="18:30"/>
    <x v="66"/>
    <s v="19:30"/>
    <n v="1930"/>
    <x v="0"/>
    <s v="Oscar Carmona"/>
    <s v="K00237725"/>
    <n v="11"/>
    <x v="5"/>
    <x v="207"/>
    <x v="65"/>
    <s v="WAKE"/>
    <s v="WAKE28"/>
    <x v="0"/>
    <n v="30"/>
    <n v="16"/>
    <d v="1900-01-02T01:38:15"/>
    <s v="C"/>
    <s v="Evening"/>
    <s v="Open"/>
  </r>
  <r>
    <n v="202430"/>
    <n v="43161"/>
    <s v="MKTW NC002"/>
    <x v="17"/>
    <s v="Business Branding"/>
    <n v="0"/>
    <d v="2023-09-22T00:00:00"/>
    <d v="2023-09-22T00:00:00"/>
    <x v="3"/>
    <x v="0"/>
    <s v="F"/>
    <m/>
    <m/>
    <m/>
    <m/>
    <s v="F"/>
    <m/>
    <m/>
    <d v="1899-12-30T08:00:00"/>
    <d v="1899-12-30T00:29:05"/>
    <s v="8:30"/>
    <x v="2"/>
    <s v="16:30"/>
    <n v="1630"/>
    <x v="0"/>
    <s v="Anna Kwong"/>
    <s v="K00101136"/>
    <n v="10"/>
    <x v="5"/>
    <x v="207"/>
    <x v="65"/>
    <s v="WAKE"/>
    <s v="WAKE28"/>
    <x v="0"/>
    <n v="24"/>
    <n v="10"/>
    <d v="1899-12-30T04:50:55"/>
    <s v="C"/>
    <s v="Evening"/>
    <s v="Open"/>
  </r>
  <r>
    <n v="202430"/>
    <n v="43229"/>
    <s v="PROW NC002"/>
    <x v="128"/>
    <s v="Business Writing"/>
    <n v="0"/>
    <d v="2023-09-13T00:00:00"/>
    <d v="2023-09-13T00:00:00"/>
    <x v="3"/>
    <x v="0"/>
    <s v="W"/>
    <m/>
    <m/>
    <s v="W"/>
    <m/>
    <m/>
    <m/>
    <m/>
    <d v="1899-12-30T08:00:00"/>
    <d v="1899-12-30T00:29:05"/>
    <s v="8:30"/>
    <x v="2"/>
    <s v="16:30"/>
    <n v="1630"/>
    <x v="0"/>
    <s v="Linda Croyle"/>
    <s v="K00677621"/>
    <n v="9"/>
    <x v="5"/>
    <x v="207"/>
    <x v="65"/>
    <s v="WAKE"/>
    <s v="WAKE28"/>
    <x v="0"/>
    <n v="24"/>
    <n v="2"/>
    <d v="1899-12-30T00:58:11"/>
    <s v="C"/>
    <s v="Day"/>
    <s v="Open"/>
  </r>
  <r>
    <n v="202430"/>
    <n v="43239"/>
    <s v="PROW NC014"/>
    <x v="128"/>
    <s v="Motivating Yourself and Others"/>
    <n v="0"/>
    <d v="2023-10-04T00:00:00"/>
    <d v="2023-10-04T00:00:00"/>
    <x v="3"/>
    <x v="0"/>
    <s v="W"/>
    <m/>
    <m/>
    <s v="W"/>
    <m/>
    <m/>
    <m/>
    <m/>
    <d v="1899-12-30T08:00:00"/>
    <d v="1899-12-30T00:29:05"/>
    <s v="8:30"/>
    <x v="2"/>
    <s v="16:30"/>
    <n v="1630"/>
    <x v="0"/>
    <s v="Linda Croyle"/>
    <s v="K00677621"/>
    <n v="10"/>
    <x v="5"/>
    <x v="207"/>
    <x v="65"/>
    <s v="WAKE"/>
    <s v="WAKE28"/>
    <x v="0"/>
    <n v="27"/>
    <n v="20"/>
    <d v="1899-12-30T09:41:49"/>
    <s v="C"/>
    <s v="Day"/>
    <s v="Open"/>
  </r>
  <r>
    <n v="202430"/>
    <n v="43249"/>
    <s v="PROW NC044"/>
    <x v="128"/>
    <s v="Assertive Communication"/>
    <n v="0"/>
    <d v="2023-10-24T00:00:00"/>
    <d v="2023-10-24T00:00:00"/>
    <x v="3"/>
    <x v="0"/>
    <s v="T"/>
    <m/>
    <s v="T"/>
    <m/>
    <m/>
    <m/>
    <m/>
    <m/>
    <d v="1899-12-30T08:00:00"/>
    <d v="1899-12-30T00:29:05"/>
    <s v="8:30"/>
    <x v="2"/>
    <s v="16:30"/>
    <n v="1630"/>
    <x v="0"/>
    <s v="Linda Croyle"/>
    <s v="K00677621"/>
    <n v="11"/>
    <x v="5"/>
    <x v="207"/>
    <x v="65"/>
    <s v="WAKE"/>
    <s v="WAKE28"/>
    <x v="0"/>
    <n v="35"/>
    <n v="4"/>
    <d v="1899-12-30T01:56:22"/>
    <s v="C"/>
    <s v="Day"/>
    <s v="Open"/>
  </r>
  <r>
    <n v="202430"/>
    <n v="43256"/>
    <s v="PROW NC088"/>
    <x v="94"/>
    <s v="Giving and Receiving Feedback"/>
    <n v="0"/>
    <d v="2023-11-16T00:00:00"/>
    <d v="2023-11-16T00:00:00"/>
    <x v="3"/>
    <x v="0"/>
    <s v="R"/>
    <m/>
    <m/>
    <m/>
    <s v="R"/>
    <m/>
    <m/>
    <m/>
    <d v="1899-12-30T08:00:00"/>
    <d v="1899-12-30T00:29:05"/>
    <s v="8:30"/>
    <x v="2"/>
    <s v="16:30"/>
    <n v="1630"/>
    <x v="3"/>
    <s v="Linda Croyle"/>
    <s v="K00677621"/>
    <n v="12"/>
    <x v="5"/>
    <x v="207"/>
    <x v="65"/>
    <s v="WAKE"/>
    <s v="WAKE28"/>
    <x v="0"/>
    <n v="35"/>
    <n v="7"/>
    <d v="1899-12-30T03:23:38"/>
    <s v="C"/>
    <s v="Day"/>
    <s v="Open"/>
  </r>
  <r>
    <n v="202430"/>
    <n v="44001"/>
    <s v="PROW NC025"/>
    <x v="128"/>
    <s v="Resolv. Differ. in the Workpl"/>
    <n v="0"/>
    <d v="2023-11-01T00:00:00"/>
    <d v="2023-11-01T00:00:00"/>
    <x v="3"/>
    <x v="0"/>
    <s v="W"/>
    <m/>
    <m/>
    <s v="W"/>
    <m/>
    <m/>
    <m/>
    <m/>
    <d v="1899-12-30T08:00:00"/>
    <d v="1899-12-30T00:29:05"/>
    <s v="8:30"/>
    <x v="2"/>
    <s v="16:30"/>
    <n v="1630"/>
    <x v="0"/>
    <s v="Jennifer Brown"/>
    <s v="K00116638"/>
    <n v="11"/>
    <x v="5"/>
    <x v="207"/>
    <x v="65"/>
    <s v="WAKE"/>
    <s v="WAKE28"/>
    <x v="0"/>
    <n v="35"/>
    <n v="2"/>
    <d v="1899-12-30T00:58:11"/>
    <s v="C"/>
    <s v="Day"/>
    <s v="Open"/>
  </r>
  <r>
    <n v="202430"/>
    <n v="44008"/>
    <s v="PROW NC012"/>
    <x v="128"/>
    <s v="Supervisory Skills"/>
    <n v="0"/>
    <d v="2023-11-28T00:00:00"/>
    <d v="2023-11-28T00:00:00"/>
    <x v="3"/>
    <x v="0"/>
    <s v="T"/>
    <m/>
    <s v="T"/>
    <m/>
    <m/>
    <m/>
    <m/>
    <m/>
    <d v="1899-12-30T08:00:00"/>
    <d v="1899-12-30T00:29:05"/>
    <s v="8:30"/>
    <x v="2"/>
    <s v="16:30"/>
    <n v="1630"/>
    <x v="0"/>
    <s v="Linda Croyle"/>
    <s v="K00677621"/>
    <n v="12"/>
    <x v="5"/>
    <x v="207"/>
    <x v="65"/>
    <s v="WAKE"/>
    <s v="WAKE28"/>
    <x v="0"/>
    <n v="0"/>
    <n v="18"/>
    <d v="1899-12-30T08:43:38"/>
    <s v="C"/>
    <s v="Day"/>
    <s v="Closed"/>
  </r>
  <r>
    <n v="202430"/>
    <n v="44009"/>
    <s v="PROW NC032"/>
    <x v="128"/>
    <s v="Difficult Conversations"/>
    <n v="0"/>
    <d v="2023-09-12T00:00:00"/>
    <d v="2023-09-12T00:00:00"/>
    <x v="3"/>
    <x v="0"/>
    <s v="T"/>
    <m/>
    <s v="T"/>
    <m/>
    <m/>
    <m/>
    <m/>
    <m/>
    <d v="1899-12-30T08:00:00"/>
    <d v="1899-12-30T00:29:05"/>
    <s v="8:30"/>
    <x v="2"/>
    <s v="16:30"/>
    <n v="1630"/>
    <x v="0"/>
    <s v="James Joyce III"/>
    <s v="K01624213"/>
    <n v="9"/>
    <x v="5"/>
    <x v="207"/>
    <x v="65"/>
    <s v="WAKE"/>
    <s v="WAKE28"/>
    <x v="0"/>
    <n v="35"/>
    <n v="2"/>
    <d v="1899-12-30T00:58:11"/>
    <s v="C"/>
    <s v="Day"/>
    <s v="Open"/>
  </r>
  <r>
    <n v="202430"/>
    <n v="44011"/>
    <s v="PROW NC083"/>
    <x v="94"/>
    <s v="Managing Workplace Stress"/>
    <n v="0"/>
    <d v="2023-09-27T00:00:00"/>
    <d v="2023-09-27T00:00:00"/>
    <x v="3"/>
    <x v="0"/>
    <s v="W"/>
    <m/>
    <m/>
    <s v="W"/>
    <m/>
    <m/>
    <m/>
    <m/>
    <d v="1899-12-30T08:00:00"/>
    <d v="1899-12-30T00:29:05"/>
    <s v="8:30"/>
    <x v="2"/>
    <s v="16:30"/>
    <n v="1630"/>
    <x v="0"/>
    <s v="Linda Croyle"/>
    <s v="K00677621"/>
    <n v="10"/>
    <x v="5"/>
    <x v="207"/>
    <x v="65"/>
    <s v="WAKE"/>
    <s v="WAKE28"/>
    <x v="0"/>
    <n v="35"/>
    <n v="2"/>
    <d v="1899-12-30T00:58:11"/>
    <s v="C"/>
    <s v="Day"/>
    <s v="Open"/>
  </r>
  <r>
    <n v="202430"/>
    <n v="44014"/>
    <s v="PROW NC084"/>
    <x v="94"/>
    <s v="Trust and Conflict Resolution"/>
    <n v="0"/>
    <d v="2023-11-21T00:00:00"/>
    <d v="2023-11-21T00:00:00"/>
    <x v="3"/>
    <x v="0"/>
    <s v="T"/>
    <m/>
    <s v="T"/>
    <m/>
    <m/>
    <m/>
    <m/>
    <m/>
    <d v="1899-12-30T08:00:00"/>
    <d v="1899-12-30T00:29:05"/>
    <s v="8:30"/>
    <x v="2"/>
    <s v="16:30"/>
    <n v="1630"/>
    <x v="0"/>
    <s v="Linda Croyle"/>
    <s v="K00677621"/>
    <n v="12"/>
    <x v="5"/>
    <x v="207"/>
    <x v="65"/>
    <s v="WAKE"/>
    <s v="WAKE28"/>
    <x v="0"/>
    <n v="35"/>
    <n v="4"/>
    <d v="1899-12-30T01:56:22"/>
    <s v="C"/>
    <s v="Day"/>
    <s v="Open"/>
  </r>
  <r>
    <n v="202430"/>
    <n v="44117"/>
    <s v="PROW NC013"/>
    <x v="128"/>
    <s v="Emotional Itel. in the Workpla"/>
    <n v="0"/>
    <d v="2023-10-18T00:00:00"/>
    <d v="2023-10-18T00:00:00"/>
    <x v="3"/>
    <x v="0"/>
    <s v="W"/>
    <m/>
    <m/>
    <s v="W"/>
    <m/>
    <m/>
    <m/>
    <m/>
    <d v="1899-12-30T08:00:00"/>
    <d v="1899-12-30T00:29:05"/>
    <s v="8:30"/>
    <x v="2"/>
    <s v="16:30"/>
    <n v="1630"/>
    <x v="0"/>
    <s v="Patricia Backelin"/>
    <s v="K00737112"/>
    <n v="10"/>
    <x v="1"/>
    <x v="207"/>
    <x v="65"/>
    <s v="WAKE"/>
    <s v="WAKE28"/>
    <x v="0"/>
    <n v="34"/>
    <n v="9"/>
    <d v="1899-12-30T04:21:49"/>
    <s v="C"/>
    <s v="Day"/>
    <s v="Open"/>
  </r>
  <r>
    <n v="202430"/>
    <n v="44169"/>
    <s v="ENTW NC001"/>
    <x v="129"/>
    <s v="Entrepreneurship 101"/>
    <n v="0"/>
    <d v="2023-10-06T00:00:00"/>
    <d v="2023-10-06T00:00:00"/>
    <x v="3"/>
    <x v="0"/>
    <s v="F"/>
    <m/>
    <m/>
    <m/>
    <m/>
    <s v="F"/>
    <m/>
    <m/>
    <d v="1899-12-30T08:00:00"/>
    <d v="1899-12-30T00:29:05"/>
    <s v="8:30"/>
    <x v="2"/>
    <s v="16:30"/>
    <n v="1630"/>
    <x v="0"/>
    <s v="Anna Kwong"/>
    <s v="K00101136"/>
    <n v="10"/>
    <x v="5"/>
    <x v="207"/>
    <x v="65"/>
    <s v="WAKE"/>
    <s v="WAKE28"/>
    <x v="0"/>
    <n v="25"/>
    <n v="9"/>
    <d v="1899-12-30T04:21:49"/>
    <s v="C"/>
    <s v="Day"/>
    <s v="Open"/>
  </r>
  <r>
    <n v="202430"/>
    <n v="44170"/>
    <s v="ENTW NC002"/>
    <x v="129"/>
    <s v="Entrepreneurship Challenge"/>
    <n v="0"/>
    <d v="2023-11-17T00:00:00"/>
    <d v="2023-11-17T00:00:00"/>
    <x v="3"/>
    <x v="0"/>
    <s v="F"/>
    <m/>
    <m/>
    <m/>
    <m/>
    <s v="F"/>
    <m/>
    <m/>
    <d v="1899-12-30T08:00:00"/>
    <d v="1899-12-30T00:29:05"/>
    <s v="8:30"/>
    <x v="2"/>
    <s v="16:30"/>
    <n v="1630"/>
    <x v="0"/>
    <s v="Anna Kwong"/>
    <s v="K00101136"/>
    <n v="12"/>
    <x v="5"/>
    <x v="207"/>
    <x v="65"/>
    <s v="WAKE"/>
    <s v="WAKE28"/>
    <x v="0"/>
    <n v="25"/>
    <n v="10"/>
    <d v="1899-12-30T04:50:55"/>
    <s v="C"/>
    <s v="Day"/>
    <s v="Open"/>
  </r>
  <r>
    <n v="202430"/>
    <n v="44376"/>
    <s v="PDW NC001"/>
    <x v="40"/>
    <s v="Personalized Career Planning"/>
    <n v="0"/>
    <d v="2023-09-23T00:00:00"/>
    <d v="2023-09-30T00:00:00"/>
    <x v="18"/>
    <x v="0"/>
    <s v="S"/>
    <m/>
    <m/>
    <m/>
    <m/>
    <m/>
    <s v="S"/>
    <m/>
    <d v="1899-12-30T04:00:00"/>
    <d v="1899-12-30T00:29:05"/>
    <s v="9:00"/>
    <x v="25"/>
    <s v="13:00"/>
    <n v="1300"/>
    <x v="0"/>
    <s v="Valerie Eurman"/>
    <s v="K00374410"/>
    <n v="10"/>
    <x v="5"/>
    <x v="207"/>
    <x v="65"/>
    <s v="WAKE"/>
    <s v="WAKE28"/>
    <x v="0"/>
    <n v="24"/>
    <n v="6"/>
    <d v="1899-12-30T05:49:05"/>
    <s v="C"/>
    <s v="Day"/>
    <s v="Open"/>
  </r>
  <r>
    <n v="202430"/>
    <n v="44381"/>
    <s v="PROW NC087"/>
    <x v="94"/>
    <s v="Planning for Future Success"/>
    <n v="0"/>
    <d v="2023-12-06T00:00:00"/>
    <d v="2023-12-06T00:00:00"/>
    <x v="3"/>
    <x v="0"/>
    <s v="W"/>
    <m/>
    <m/>
    <s v="W"/>
    <m/>
    <m/>
    <m/>
    <m/>
    <d v="1899-12-30T08:00:00"/>
    <d v="1899-12-30T00:29:05"/>
    <s v="8:30"/>
    <x v="2"/>
    <s v="16:30"/>
    <n v="1630"/>
    <x v="0"/>
    <s v="Linda Croyle"/>
    <s v="K00677621"/>
    <n v="12"/>
    <x v="5"/>
    <x v="207"/>
    <x v="65"/>
    <s v="WAKE"/>
    <s v="WAKE28"/>
    <x v="0"/>
    <n v="24"/>
    <n v="5"/>
    <d v="1899-12-30T02:25:27"/>
    <s v="C"/>
    <s v="Day"/>
    <s v="Open"/>
  </r>
  <r>
    <n v="202430"/>
    <n v="44382"/>
    <s v="PROW NC086"/>
    <x v="94"/>
    <s v="Multigenerational Workforce"/>
    <n v="0"/>
    <d v="2023-11-30T00:00:00"/>
    <d v="2023-11-30T00:00:00"/>
    <x v="3"/>
    <x v="0"/>
    <s v="R"/>
    <m/>
    <m/>
    <m/>
    <s v="R"/>
    <m/>
    <m/>
    <m/>
    <d v="1899-12-30T08:00:00"/>
    <d v="1899-12-30T00:29:05"/>
    <s v="8:30"/>
    <x v="2"/>
    <s v="16:30"/>
    <n v="1630"/>
    <x v="0"/>
    <s v="Jane Gama"/>
    <s v="K00117901"/>
    <n v="12"/>
    <x v="5"/>
    <x v="207"/>
    <x v="65"/>
    <s v="WAKE"/>
    <s v="WAKE28"/>
    <x v="0"/>
    <n v="24"/>
    <n v="5"/>
    <d v="1899-12-30T02:25:27"/>
    <s v="C"/>
    <s v="Day"/>
    <s v="Open"/>
  </r>
  <r>
    <n v="202430"/>
    <n v="44383"/>
    <s v="PROW NC085"/>
    <x v="94"/>
    <s v="Resilience in the Workplace"/>
    <n v="0"/>
    <d v="2023-11-08T00:00:00"/>
    <d v="2023-11-08T00:00:00"/>
    <x v="3"/>
    <x v="0"/>
    <s v="W"/>
    <m/>
    <m/>
    <s v="W"/>
    <m/>
    <m/>
    <m/>
    <m/>
    <d v="1899-12-30T08:00:00"/>
    <d v="1899-12-30T00:29:05"/>
    <s v="8:30"/>
    <x v="2"/>
    <s v="16:30"/>
    <n v="1630"/>
    <x v="0"/>
    <s v="Linda Croyle"/>
    <s v="K00677621"/>
    <n v="11"/>
    <x v="5"/>
    <x v="207"/>
    <x v="65"/>
    <s v="WAKE"/>
    <s v="WAKE28"/>
    <x v="0"/>
    <n v="24"/>
    <n v="3"/>
    <d v="1899-12-30T01:27:16"/>
    <s v="C"/>
    <s v="Day"/>
    <s v="Open"/>
  </r>
  <r>
    <n v="202430"/>
    <n v="44386"/>
    <s v="PROW NC051"/>
    <x v="128"/>
    <s v="Secrets of a Great Employee"/>
    <n v="0"/>
    <d v="2023-10-19T00:00:00"/>
    <d v="2023-10-19T00:00:00"/>
    <x v="3"/>
    <x v="0"/>
    <s v="R"/>
    <m/>
    <m/>
    <m/>
    <s v="R"/>
    <m/>
    <m/>
    <m/>
    <d v="1899-12-30T08:00:00"/>
    <d v="1899-12-30T00:29:05"/>
    <s v="8:30"/>
    <x v="2"/>
    <s v="16:30"/>
    <n v="1630"/>
    <x v="0"/>
    <s v="Erin Gorrell"/>
    <s v="K01598714"/>
    <n v="10"/>
    <x v="5"/>
    <x v="207"/>
    <x v="65"/>
    <s v="WAKE"/>
    <s v="WAKE28"/>
    <x v="0"/>
    <n v="24"/>
    <n v="3"/>
    <d v="1899-12-30T01:27:16"/>
    <s v="C"/>
    <s v="Day"/>
    <s v="Open"/>
  </r>
  <r>
    <n v="202430"/>
    <n v="44390"/>
    <s v="PROW NC033"/>
    <x v="128"/>
    <s v="Managing &amp; Developing People"/>
    <n v="0"/>
    <d v="2023-12-05T00:00:00"/>
    <d v="2023-12-12T00:00:00"/>
    <x v="18"/>
    <x v="0"/>
    <s v="T"/>
    <m/>
    <s v="T"/>
    <m/>
    <m/>
    <m/>
    <m/>
    <m/>
    <d v="1899-12-30T08:00:00"/>
    <d v="1899-12-30T00:58:11"/>
    <s v="8:30"/>
    <x v="2"/>
    <s v="16:30"/>
    <n v="1630"/>
    <x v="0"/>
    <s v="Linda Croyle"/>
    <s v="K00677621"/>
    <n v="12"/>
    <x v="5"/>
    <x v="207"/>
    <x v="65"/>
    <s v="WAKE"/>
    <s v="WAKE28"/>
    <x v="0"/>
    <n v="24"/>
    <n v="3"/>
    <d v="1899-12-30T05:49:05"/>
    <s v="C"/>
    <s v="Day"/>
    <s v="Open"/>
  </r>
  <r>
    <n v="202430"/>
    <n v="44432"/>
    <s v="ECEP NC015"/>
    <x v="60"/>
    <s v="How to Respond to Tears, Fears"/>
    <n v="0"/>
    <d v="2023-10-28T00:00:00"/>
    <d v="2023-11-04T00:00:00"/>
    <x v="18"/>
    <x v="0"/>
    <s v="S"/>
    <m/>
    <m/>
    <m/>
    <m/>
    <m/>
    <s v="S"/>
    <m/>
    <d v="1899-12-30T05:30:00"/>
    <d v="1899-12-30T00:40:00"/>
    <s v="10:00"/>
    <x v="26"/>
    <s v="15:30"/>
    <n v="1530"/>
    <x v="0"/>
    <s v="Dr. Judy Osterhage"/>
    <s v="K00100741"/>
    <n v="11"/>
    <x v="5"/>
    <x v="207"/>
    <x v="65"/>
    <s v="WAKE"/>
    <s v="WAKE28"/>
    <x v="0"/>
    <n v="20"/>
    <n v="1"/>
    <d v="1899-12-30T01:20:00"/>
    <s v="C"/>
    <s v="Day"/>
    <s v="Open"/>
  </r>
  <r>
    <n v="202430"/>
    <n v="44456"/>
    <s v="PROW NC006"/>
    <x v="128"/>
    <s v="Leadership Skills"/>
    <n v="0"/>
    <d v="2023-10-30T00:00:00"/>
    <d v="2023-10-30T00:00:00"/>
    <x v="3"/>
    <x v="0"/>
    <s v="M"/>
    <s v="M"/>
    <m/>
    <m/>
    <m/>
    <m/>
    <m/>
    <m/>
    <d v="1899-12-30T08:00:00"/>
    <d v="1899-12-30T00:29:05"/>
    <s v="8:30"/>
    <x v="2"/>
    <s v="16:30"/>
    <n v="1630"/>
    <x v="0"/>
    <s v="Linda Croyle"/>
    <s v="K00677621"/>
    <n v="11"/>
    <x v="5"/>
    <x v="207"/>
    <x v="65"/>
    <s v="WAKE"/>
    <s v="WAKE28"/>
    <x v="0"/>
    <n v="26"/>
    <n v="18"/>
    <d v="1899-12-30T08:43:38"/>
    <s v="C"/>
    <s v="Day"/>
    <s v="Open"/>
  </r>
  <r>
    <n v="202430"/>
    <n v="44457"/>
    <s v="PROW NC003"/>
    <x v="128"/>
    <s v="Time Management"/>
    <n v="0"/>
    <d v="2023-10-12T00:00:00"/>
    <d v="2023-10-12T00:00:00"/>
    <x v="3"/>
    <x v="0"/>
    <s v="R"/>
    <m/>
    <m/>
    <m/>
    <s v="R"/>
    <m/>
    <m/>
    <m/>
    <d v="1899-12-30T08:00:00"/>
    <d v="1899-12-30T00:29:05"/>
    <s v="8:30"/>
    <x v="2"/>
    <s v="16:30"/>
    <n v="1630"/>
    <x v="0"/>
    <s v="Esther Frankel"/>
    <s v="K00100180"/>
    <n v="10"/>
    <x v="5"/>
    <x v="207"/>
    <x v="65"/>
    <s v="WAKE"/>
    <s v="WAKE28"/>
    <x v="0"/>
    <n v="30"/>
    <n v="1"/>
    <d v="1899-12-30T00:29:05"/>
    <s v="C"/>
    <s v="Day"/>
    <s v="Open"/>
  </r>
  <r>
    <n v="202430"/>
    <n v="44459"/>
    <s v="PROW NC038"/>
    <x v="128"/>
    <s v="Increasing Productivity"/>
    <n v="0"/>
    <d v="2023-09-20T00:00:00"/>
    <d v="2023-09-20T00:00:00"/>
    <x v="3"/>
    <x v="0"/>
    <s v="W"/>
    <m/>
    <m/>
    <s v="W"/>
    <m/>
    <m/>
    <m/>
    <m/>
    <d v="1899-12-30T08:00:00"/>
    <d v="1899-12-30T00:29:05"/>
    <s v="8:30"/>
    <x v="2"/>
    <s v="16:30"/>
    <n v="1630"/>
    <x v="3"/>
    <s v="Luz Borjon"/>
    <s v="K01621213"/>
    <n v="10"/>
    <x v="5"/>
    <x v="207"/>
    <x v="65"/>
    <s v="WAKE"/>
    <s v="WAKE28"/>
    <x v="0"/>
    <n v="20"/>
    <n v="17"/>
    <d v="1899-12-30T08:14:33"/>
    <s v="C"/>
    <s v="Day"/>
    <s v="Open"/>
  </r>
  <r>
    <n v="202430"/>
    <n v="44756"/>
    <s v="EHV NC010"/>
    <x v="148"/>
    <s v="Ecological Landscape Design 1"/>
    <n v="0"/>
    <d v="2023-09-19T00:00:00"/>
    <d v="2023-09-28T00:00:00"/>
    <x v="62"/>
    <x v="0"/>
    <s v="TR"/>
    <m/>
    <s v="T"/>
    <m/>
    <s v="R"/>
    <m/>
    <m/>
    <m/>
    <d v="1899-12-30T02:15:00"/>
    <d v="1899-12-30T00:37:24"/>
    <s v="17:30"/>
    <x v="14"/>
    <s v="19:45"/>
    <n v="1945"/>
    <x v="0"/>
    <s v="Lewis Daniel"/>
    <s v="K00765541"/>
    <n v="9"/>
    <x v="5"/>
    <x v="207"/>
    <x v="65"/>
    <s v="WAKE"/>
    <s v="WAKE28"/>
    <x v="0"/>
    <n v="30"/>
    <n v="26"/>
    <d v="1899-12-31T13:02:47"/>
    <s v="C"/>
    <s v="Evening"/>
    <s v="Open"/>
  </r>
  <r>
    <n v="202430"/>
    <n v="44757"/>
    <s v="EHV NC011"/>
    <x v="3"/>
    <s v="Ecological Landscape Design 2"/>
    <n v="0"/>
    <d v="2023-10-03T00:00:00"/>
    <d v="2023-10-12T00:00:00"/>
    <x v="62"/>
    <x v="0"/>
    <s v="TR"/>
    <m/>
    <s v="T"/>
    <m/>
    <s v="R"/>
    <m/>
    <m/>
    <m/>
    <d v="1899-12-30T02:15:00"/>
    <d v="1899-12-30T00:37:24"/>
    <s v="17:30"/>
    <x v="14"/>
    <s v="19:45"/>
    <n v="1945"/>
    <x v="0"/>
    <s v="Lewis Daniel"/>
    <s v="K00765541"/>
    <n v="10"/>
    <x v="5"/>
    <x v="207"/>
    <x v="65"/>
    <s v="WAKE"/>
    <s v="WAKE28"/>
    <x v="0"/>
    <n v="30"/>
    <n v="21"/>
    <d v="1899-12-31T05:55:19"/>
    <s v="C"/>
    <s v="Evening"/>
    <s v="Open"/>
  </r>
  <r>
    <n v="202430"/>
    <n v="44828"/>
    <s v="PROW NC012"/>
    <x v="128"/>
    <s v="Supervisory Skills"/>
    <n v="0"/>
    <d v="2023-12-13T00:00:00"/>
    <d v="2023-12-13T00:00:00"/>
    <x v="3"/>
    <x v="0"/>
    <s v="W"/>
    <m/>
    <m/>
    <s v="W"/>
    <m/>
    <m/>
    <m/>
    <m/>
    <d v="1899-12-30T08:00:00"/>
    <d v="1899-12-30T00:29:05"/>
    <s v="8:30"/>
    <x v="2"/>
    <s v="16:30"/>
    <n v="1630"/>
    <x v="0"/>
    <s v="Linda Croyle"/>
    <s v="K00677621"/>
    <n v="12"/>
    <x v="5"/>
    <x v="207"/>
    <x v="65"/>
    <s v="WAKE"/>
    <s v="WAKE28"/>
    <x v="0"/>
    <n v="25"/>
    <n v="6"/>
    <d v="1899-12-30T02:54:33"/>
    <s v="C"/>
    <s v="Day"/>
    <s v="Open"/>
  </r>
  <r>
    <n v="202430"/>
    <n v="43304"/>
    <s v="CRAO NC725"/>
    <x v="123"/>
    <s v="Weaving/Floor Loom: FOA"/>
    <n v="0"/>
    <d v="2023-08-28T00:00:00"/>
    <d v="2023-10-21T00:00:00"/>
    <x v="6"/>
    <x v="0"/>
    <s v="T"/>
    <m/>
    <s v="T"/>
    <m/>
    <m/>
    <m/>
    <m/>
    <m/>
    <d v="1899-12-30T00:50:00"/>
    <d v="1899-12-30T00:26:24"/>
    <s v="9:00"/>
    <x v="25"/>
    <s v="9:50"/>
    <n v="950"/>
    <x v="0"/>
    <s v="Julia Ford"/>
    <s v="K00187224"/>
    <n v="9"/>
    <x v="5"/>
    <x v="208"/>
    <x v="65"/>
    <s v="WAKE"/>
    <s v="WAKE32"/>
    <x v="0"/>
    <n v="22"/>
    <n v="29"/>
    <d v="1900-01-03T15:13:24"/>
    <s v="C"/>
    <m/>
    <s v="Closed"/>
  </r>
  <r>
    <n v="202430"/>
    <n v="43304"/>
    <s v="CRAO NC725"/>
    <x v="123"/>
    <s v="Weaving/Floor Loom: FOA"/>
    <n v="0"/>
    <d v="2023-08-28T00:00:00"/>
    <d v="2023-10-21T00:00:00"/>
    <x v="6"/>
    <x v="0"/>
    <s v="T"/>
    <m/>
    <s v="T"/>
    <m/>
    <m/>
    <m/>
    <m/>
    <m/>
    <d v="1899-12-30T04:50:00"/>
    <d v="1899-12-30T02:33:10"/>
    <s v="10:00"/>
    <x v="26"/>
    <s v="14:50"/>
    <n v="1450"/>
    <x v="0"/>
    <s v="Julia Ford"/>
    <s v="K00187224"/>
    <n v="9"/>
    <x v="5"/>
    <x v="208"/>
    <x v="65"/>
    <s v="WAKE"/>
    <s v="WAKE32"/>
    <x v="0"/>
    <n v="22"/>
    <n v="29"/>
    <d v="1900-01-25T21:05:46"/>
    <s v="C"/>
    <m/>
    <s v="Closed"/>
  </r>
  <r>
    <n v="202430"/>
    <n v="43305"/>
    <s v="CRAO NC725"/>
    <x v="123"/>
    <s v="Weaving/Floor Loom: FOA"/>
    <n v="0"/>
    <d v="2023-10-23T00:00:00"/>
    <d v="2023-12-16T00:00:00"/>
    <x v="6"/>
    <x v="0"/>
    <s v="T"/>
    <m/>
    <s v="T"/>
    <m/>
    <m/>
    <m/>
    <m/>
    <m/>
    <d v="1899-12-30T00:50:00"/>
    <d v="1899-12-30T00:26:24"/>
    <s v="9:00"/>
    <x v="25"/>
    <s v="9:50"/>
    <n v="950"/>
    <x v="3"/>
    <s v="Julia Ford"/>
    <s v="K00187224"/>
    <n v="11"/>
    <x v="5"/>
    <x v="208"/>
    <x v="65"/>
    <s v="WAKE"/>
    <s v="WAKE32"/>
    <x v="0"/>
    <n v="22"/>
    <n v="28"/>
    <d v="1900-01-03T11:23:17"/>
    <s v="C"/>
    <s v="Day"/>
    <s v="Closed"/>
  </r>
  <r>
    <n v="202430"/>
    <n v="43305"/>
    <s v="CRAO NC725"/>
    <x v="123"/>
    <s v="Weaving/Floor Loom: FOA"/>
    <n v="0"/>
    <d v="2023-10-23T00:00:00"/>
    <d v="2023-12-16T00:00:00"/>
    <x v="6"/>
    <x v="0"/>
    <s v="T"/>
    <m/>
    <s v="T"/>
    <m/>
    <m/>
    <m/>
    <m/>
    <m/>
    <d v="1899-12-30T04:50:00"/>
    <d v="1899-12-30T02:33:10"/>
    <s v="10:00"/>
    <x v="26"/>
    <s v="14:50"/>
    <n v="1450"/>
    <x v="3"/>
    <s v="Julia Ford"/>
    <s v="K00187224"/>
    <n v="11"/>
    <x v="5"/>
    <x v="208"/>
    <x v="65"/>
    <s v="WAKE"/>
    <s v="WAKE32"/>
    <x v="0"/>
    <n v="22"/>
    <n v="28"/>
    <d v="1900-01-24T22:51:05"/>
    <s v="C"/>
    <s v="Day"/>
    <s v="Closed"/>
  </r>
  <r>
    <n v="202430"/>
    <n v="43543"/>
    <s v="CRAO NC725"/>
    <x v="123"/>
    <s v="Weaving/Floor Loom: FOA"/>
    <n v="0"/>
    <d v="2023-08-28T00:00:00"/>
    <d v="2023-10-21T00:00:00"/>
    <x v="6"/>
    <x v="0"/>
    <s v="R"/>
    <m/>
    <m/>
    <m/>
    <s v="R"/>
    <m/>
    <m/>
    <m/>
    <d v="1899-12-30T00:50:00"/>
    <d v="1899-12-30T00:26:24"/>
    <s v="9:00"/>
    <x v="25"/>
    <s v="9:50"/>
    <n v="950"/>
    <x v="3"/>
    <s v="Julia Ford"/>
    <s v="K00187224"/>
    <n v="9"/>
    <x v="5"/>
    <x v="208"/>
    <x v="65"/>
    <s v="WAKE"/>
    <s v="WAKE32"/>
    <x v="0"/>
    <n v="22"/>
    <n v="31"/>
    <d v="1900-01-03T22:53:39"/>
    <s v="C"/>
    <s v="Day"/>
    <s v="Closed"/>
  </r>
  <r>
    <n v="202430"/>
    <n v="43543"/>
    <s v="CRAO NC725"/>
    <x v="123"/>
    <s v="Weaving/Floor Loom: FOA"/>
    <n v="0"/>
    <d v="2023-08-28T00:00:00"/>
    <d v="2023-10-21T00:00:00"/>
    <x v="6"/>
    <x v="0"/>
    <s v="R"/>
    <m/>
    <m/>
    <m/>
    <s v="R"/>
    <m/>
    <m/>
    <m/>
    <d v="1899-12-30T04:50:00"/>
    <d v="1899-12-30T02:33:10"/>
    <s v="10:00"/>
    <x v="26"/>
    <s v="14:50"/>
    <n v="1450"/>
    <x v="3"/>
    <s v="Julia Ford"/>
    <s v="K00187224"/>
    <n v="9"/>
    <x v="5"/>
    <x v="208"/>
    <x v="65"/>
    <s v="WAKE"/>
    <s v="WAKE32"/>
    <x v="0"/>
    <n v="22"/>
    <n v="31"/>
    <d v="1900-01-27T17:35:08"/>
    <s v="C"/>
    <s v="Day"/>
    <s v="Closed"/>
  </r>
  <r>
    <n v="202430"/>
    <n v="43544"/>
    <s v="CRAO NC725"/>
    <x v="123"/>
    <s v="Weaving/Floor Loom: FOA"/>
    <n v="0"/>
    <d v="2023-10-23T00:00:00"/>
    <d v="2023-12-16T00:00:00"/>
    <x v="6"/>
    <x v="0"/>
    <s v="R"/>
    <m/>
    <m/>
    <m/>
    <s v="R"/>
    <m/>
    <m/>
    <m/>
    <d v="1899-12-30T00:50:00"/>
    <d v="1899-12-30T00:26:24"/>
    <s v="9:00"/>
    <x v="25"/>
    <s v="9:50"/>
    <n v="950"/>
    <x v="3"/>
    <s v="Julia Ford"/>
    <s v="K00187224"/>
    <n v="11"/>
    <x v="5"/>
    <x v="208"/>
    <x v="65"/>
    <s v="WAKE"/>
    <s v="WAKE32"/>
    <x v="0"/>
    <n v="22"/>
    <n v="31"/>
    <d v="1900-01-03T22:53:39"/>
    <s v="C"/>
    <s v="Day"/>
    <s v="Closed"/>
  </r>
  <r>
    <n v="202430"/>
    <n v="43544"/>
    <s v="CRAO NC725"/>
    <x v="123"/>
    <s v="Weaving/Floor Loom: FOA"/>
    <n v="0"/>
    <d v="2023-10-23T00:00:00"/>
    <d v="2023-12-16T00:00:00"/>
    <x v="6"/>
    <x v="0"/>
    <s v="R"/>
    <m/>
    <m/>
    <m/>
    <s v="R"/>
    <m/>
    <m/>
    <m/>
    <d v="1899-12-30T04:50:00"/>
    <d v="1899-12-30T02:33:10"/>
    <s v="10:00"/>
    <x v="26"/>
    <s v="14:50"/>
    <n v="1450"/>
    <x v="3"/>
    <s v="Julia Ford"/>
    <s v="K00187224"/>
    <n v="11"/>
    <x v="5"/>
    <x v="208"/>
    <x v="65"/>
    <s v="WAKE"/>
    <s v="WAKE32"/>
    <x v="0"/>
    <n v="22"/>
    <n v="31"/>
    <d v="1900-01-27T17:35:08"/>
    <s v="C"/>
    <s v="Day"/>
    <s v="Closed"/>
  </r>
  <r>
    <n v="202430"/>
    <n v="44560"/>
    <s v="HEAL NC011"/>
    <x v="105"/>
    <s v="Health and Wellness: FOA"/>
    <n v="0"/>
    <d v="2023-08-31T00:00:00"/>
    <d v="2023-11-09T00:00:00"/>
    <x v="54"/>
    <x v="0"/>
    <s v="R"/>
    <m/>
    <m/>
    <m/>
    <s v="R"/>
    <m/>
    <m/>
    <m/>
    <d v="1899-12-30T01:10:00"/>
    <d v="1899-12-30T00:46:40"/>
    <s v="15:00"/>
    <x v="5"/>
    <s v="16:10"/>
    <n v="1610"/>
    <x v="3"/>
    <s v="Sally Saenger"/>
    <s v="K00100907"/>
    <n v="9"/>
    <x v="3"/>
    <x v="209"/>
    <x v="65"/>
    <s v="WAKE"/>
    <s v="WAKE33"/>
    <x v="4"/>
    <n v="40"/>
    <n v="43"/>
    <d v="1900-01-14T07:53:20"/>
    <s v="C"/>
    <s v="Day"/>
    <s v="Closed"/>
  </r>
  <r>
    <n v="202430"/>
    <n v="44560"/>
    <s v="HEAL NC011"/>
    <x v="105"/>
    <s v="Health and Wellness: FOA"/>
    <n v="0"/>
    <d v="2023-11-16T00:00:00"/>
    <d v="2023-12-07T00:00:00"/>
    <x v="37"/>
    <x v="0"/>
    <s v="R"/>
    <m/>
    <m/>
    <m/>
    <s v="R"/>
    <m/>
    <m/>
    <m/>
    <d v="1899-12-30T01:10:00"/>
    <d v="1899-12-30T00:16:58"/>
    <s v="15:00"/>
    <x v="5"/>
    <s v="16:10"/>
    <n v="1610"/>
    <x v="3"/>
    <s v="Sally Saenger"/>
    <s v="K00100907"/>
    <n v="11"/>
    <x v="3"/>
    <x v="209"/>
    <x v="65"/>
    <s v="WAKE"/>
    <s v="WAKE33"/>
    <x v="4"/>
    <n v="40"/>
    <n v="43"/>
    <d v="1900-01-01T00:38:47"/>
    <s v="C"/>
    <s v="Day"/>
    <s v="Closed"/>
  </r>
  <r>
    <n v="202430"/>
    <n v="44522"/>
    <s v="PE 126A"/>
    <x v="1"/>
    <s v="Beginning Beach Volleyball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FS"/>
    <x v="1"/>
    <x v="210"/>
    <x v="66"/>
    <s v="WBEACH"/>
    <s v="WBEACH"/>
    <x v="4"/>
    <n v="20"/>
    <n v="14"/>
    <d v="1899-12-30T00:00:00"/>
    <s v="C"/>
    <s v="Concurrent"/>
    <s v="Open"/>
  </r>
  <r>
    <n v="202430"/>
    <n v="44522"/>
    <s v="PE 126A"/>
    <x v="1"/>
    <s v="Beginning Beach Volleyball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Jeff Walker"/>
    <s v="K00443834"/>
    <s v="FS"/>
    <x v="1"/>
    <x v="210"/>
    <x v="66"/>
    <s v="WBEACH"/>
    <s v="WBEACH"/>
    <x v="4"/>
    <n v="20"/>
    <n v="14"/>
    <d v="1900-01-25T08:06:14"/>
    <s v="C"/>
    <s v="Concurrent"/>
    <s v="Open"/>
  </r>
  <r>
    <n v="202430"/>
    <n v="44523"/>
    <s v="PE 126B"/>
    <x v="1"/>
    <s v="Intermediate Beach Volleyball"/>
    <n v="1.5"/>
    <d v="2023-08-28T00:00:00"/>
    <d v="2023-12-16T00:00:00"/>
    <x v="0"/>
    <x v="0"/>
    <s v=""/>
    <m/>
    <m/>
    <m/>
    <m/>
    <m/>
    <m/>
    <m/>
    <d v="1899-12-30T00:00:00"/>
    <d v="1899-12-30T00:00:00"/>
    <d v="1899-12-30T00:00:00"/>
    <x v="0"/>
    <d v="1899-12-30T00:00:00"/>
    <m/>
    <x v="0"/>
    <s v="Jeff Walker"/>
    <s v="K00443834"/>
    <s v="NP"/>
    <x v="1"/>
    <x v="210"/>
    <x v="66"/>
    <s v="WBEACH"/>
    <s v="WBEACH"/>
    <x v="4"/>
    <n v="15"/>
    <n v="14"/>
    <d v="1899-12-30T00:00:00"/>
    <s v="C"/>
    <s v="Concurrent"/>
    <s v="Open"/>
  </r>
  <r>
    <n v="202430"/>
    <n v="44523"/>
    <s v="PE 126B"/>
    <x v="1"/>
    <s v="Intermediate Beach Volleyball"/>
    <n v="1.5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Jeff Walker"/>
    <s v="K00443834"/>
    <s v="NP"/>
    <x v="1"/>
    <x v="210"/>
    <x v="66"/>
    <s v="WBEACH"/>
    <s v="WBEACH"/>
    <x v="4"/>
    <n v="15"/>
    <n v="14"/>
    <d v="1900-01-25T08:06:14"/>
    <s v="C"/>
    <s v="Concurrent"/>
    <s v="Open"/>
  </r>
  <r>
    <n v="202430"/>
    <n v="44674"/>
    <s v="PE 147B"/>
    <x v="0"/>
    <s v="Conditioning-Intercollegt Athl"/>
    <n v="1"/>
    <d v="2023-09-25T00:00:00"/>
    <d v="2023-12-01T00:00:00"/>
    <x v="13"/>
    <x v="0"/>
    <s v=""/>
    <m/>
    <m/>
    <m/>
    <m/>
    <m/>
    <m/>
    <m/>
    <d v="1899-12-30T00:00:00"/>
    <d v="1899-12-30T00:00:00"/>
    <d v="1899-12-30T00:00:00"/>
    <x v="0"/>
    <d v="1899-12-30T00:00:00"/>
    <m/>
    <x v="1"/>
    <s v="Ariana Garner"/>
    <s v="K00472320"/>
    <s v="AD"/>
    <x v="0"/>
    <x v="210"/>
    <x v="66"/>
    <s v="WBEACH"/>
    <s v="WBEACH"/>
    <x v="4"/>
    <n v="15"/>
    <n v="12"/>
    <d v="1899-12-30T00:00:00"/>
    <s v="C"/>
    <s v="Session Status Unknown"/>
    <s v="Open"/>
  </r>
  <r>
    <n v="202430"/>
    <n v="44674"/>
    <s v="PE 147B"/>
    <x v="0"/>
    <s v="Conditioning-Intercollegt Athl"/>
    <n v="1"/>
    <d v="2023-09-25T00:00:00"/>
    <d v="2023-12-01T00:00:00"/>
    <x v="13"/>
    <x v="0"/>
    <s v=""/>
    <m/>
    <m/>
    <m/>
    <m/>
    <m/>
    <m/>
    <m/>
    <d v="1899-12-30T00:00:00"/>
    <d v="1899-12-30T00:00:00"/>
    <d v="1899-12-30T00:00:00"/>
    <x v="0"/>
    <d v="1899-12-30T00:00:00"/>
    <m/>
    <x v="1"/>
    <s v="Ariana Garner"/>
    <s v="K00472320"/>
    <s v="AD"/>
    <x v="0"/>
    <x v="210"/>
    <x v="66"/>
    <s v="WBEACH"/>
    <s v="WBEACH"/>
    <x v="4"/>
    <n v="15"/>
    <n v="12"/>
    <d v="1899-12-30T00:00:00"/>
    <s v="C"/>
    <s v="Session Status Unknown"/>
    <s v="Open"/>
  </r>
  <r>
    <n v="202430"/>
    <n v="35184"/>
    <s v="PSY 110"/>
    <x v="5"/>
    <s v="Intro to Physiological Psych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Leida Tolentino"/>
    <s v="K00541108"/>
    <s v="FS"/>
    <x v="0"/>
    <x v="211"/>
    <x v="67"/>
    <s v="WCC"/>
    <s v="WCC102"/>
    <x v="1"/>
    <n v="40"/>
    <n v="34"/>
    <d v="1900-03-03T23:06:34"/>
    <s v="C"/>
    <s v="Day"/>
    <s v="Open"/>
  </r>
  <r>
    <n v="202430"/>
    <n v="38020"/>
    <s v="PHIL 100H"/>
    <x v="80"/>
    <s v="Honors Philosophy"/>
    <n v="4"/>
    <d v="2023-08-28T00:00:00"/>
    <d v="2023-12-16T00:00:00"/>
    <x v="0"/>
    <x v="0"/>
    <s v="R"/>
    <m/>
    <m/>
    <m/>
    <s v="R"/>
    <m/>
    <m/>
    <m/>
    <d v="1899-12-30T00:55:00"/>
    <d v="1899-12-30T00:55:43"/>
    <s v="16:10"/>
    <x v="114"/>
    <s v="17:05"/>
    <n v="1705"/>
    <x v="0"/>
    <s v="Chris Kramer"/>
    <s v="K00772134"/>
    <s v="FS"/>
    <x v="0"/>
    <x v="211"/>
    <x v="67"/>
    <s v="WCC"/>
    <s v="WCC102"/>
    <x v="1"/>
    <n v="25"/>
    <n v="26"/>
    <d v="1900-01-15T19:31:50"/>
    <s v="HR"/>
    <s v="Day"/>
    <s v="Closed"/>
  </r>
  <r>
    <n v="202430"/>
    <n v="42053"/>
    <s v="PSY 150"/>
    <x v="5"/>
    <s v="Stats for Behavioral Sciences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2:45"/>
    <x v="11"/>
    <s v="14:50"/>
    <n v="1450"/>
    <x v="0"/>
    <s v="Rammy Salem"/>
    <s v="K01468499"/>
    <s v="AD"/>
    <x v="0"/>
    <x v="211"/>
    <x v="67"/>
    <s v="WCC"/>
    <s v="WCC102"/>
    <x v="1"/>
    <n v="30"/>
    <n v="25"/>
    <d v="1900-03-13T11:40:58"/>
    <s v="C"/>
    <s v="Day"/>
    <s v="Open"/>
  </r>
  <r>
    <n v="202430"/>
    <n v="42213"/>
    <s v="ETHS 101"/>
    <x v="82"/>
    <s v="Immigrant Experience In U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Craig Cook"/>
    <s v="K00419252"/>
    <s v="FS"/>
    <x v="0"/>
    <x v="211"/>
    <x v="67"/>
    <s v="WCC"/>
    <s v="WCC102"/>
    <x v="1"/>
    <n v="40"/>
    <n v="29"/>
    <d v="1900-02-22T13:21:29"/>
    <s v="C"/>
    <s v="Day"/>
    <s v="Open"/>
  </r>
  <r>
    <n v="202430"/>
    <n v="44812"/>
    <s v="PSY 100"/>
    <x v="5"/>
    <s v="General Psychology"/>
    <n v="3"/>
    <d v="2023-10-09T00:00:00"/>
    <d v="2023-12-02T00:00:00"/>
    <x v="6"/>
    <x v="0"/>
    <s v="MW"/>
    <s v="M"/>
    <m/>
    <s v="W"/>
    <m/>
    <m/>
    <m/>
    <m/>
    <d v="1899-12-30T01:20:00"/>
    <d v="1899-12-30T01:24:30"/>
    <s v="11:10"/>
    <x v="10"/>
    <s v="12:30"/>
    <n v="1230"/>
    <x v="0"/>
    <s v="Gina Bell"/>
    <s v="K00278142"/>
    <s v="AD"/>
    <x v="0"/>
    <x v="211"/>
    <x v="67"/>
    <s v="WCC"/>
    <s v="WCC102"/>
    <x v="1"/>
    <n v="40"/>
    <n v="26"/>
    <d v="1900-01-12T07:05:47"/>
    <s v="C"/>
    <s v="Day"/>
    <s v="Open"/>
  </r>
  <r>
    <n v="202430"/>
    <n v="39552"/>
    <s v="ETHS 107"/>
    <x v="82"/>
    <s v="Racism In America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Thomas Carrasco"/>
    <s v="K00377748"/>
    <s v="FS"/>
    <x v="0"/>
    <x v="212"/>
    <x v="67"/>
    <s v="WCC"/>
    <s v="WCC103"/>
    <x v="1"/>
    <n v="40"/>
    <n v="15"/>
    <d v="1900-01-27T05:15:15"/>
    <s v="C"/>
    <s v="Day"/>
    <s v="Open"/>
  </r>
  <r>
    <n v="202430"/>
    <n v="39553"/>
    <s v="SOC 107"/>
    <x v="82"/>
    <s v="Racism in America"/>
    <n v="3"/>
    <d v="2023-08-28T00:00:00"/>
    <d v="2023-12-16T00:00:00"/>
    <x v="0"/>
    <x v="1"/>
    <s v="MW"/>
    <s v="M"/>
    <m/>
    <s v="W"/>
    <m/>
    <m/>
    <m/>
    <m/>
    <d v="1899-12-30T01:20:00"/>
    <d v="1899-12-30T02:42:05"/>
    <s v="9:35"/>
    <x v="12"/>
    <s v="10:55"/>
    <n v="1055"/>
    <x v="0"/>
    <s v="Thomas Carrasco"/>
    <s v="K00377748"/>
    <s v="NP"/>
    <x v="0"/>
    <x v="212"/>
    <x v="67"/>
    <s v="WCC"/>
    <s v="WCC103"/>
    <x v="1"/>
    <n v="40"/>
    <n v="21"/>
    <d v="1900-02-07T12:09:21"/>
    <s v="C"/>
    <s v="Day"/>
    <s v="Open"/>
  </r>
  <r>
    <n v="202430"/>
    <n v="42844"/>
    <s v="PD 100"/>
    <x v="40"/>
    <s v="College Success"/>
    <n v="3"/>
    <d v="2023-10-24T00:00:00"/>
    <d v="2023-10-24T00:00:00"/>
    <x v="3"/>
    <x v="0"/>
    <s v="T"/>
    <m/>
    <s v="T"/>
    <m/>
    <m/>
    <m/>
    <m/>
    <m/>
    <d v="1899-12-30T01:20:00"/>
    <d v="1899-12-30T00:04:51"/>
    <s v="15:55"/>
    <x v="39"/>
    <s v="17:15"/>
    <n v="1715"/>
    <x v="4"/>
    <s v="Camila Acosta"/>
    <s v="K00318250"/>
    <s v="FS"/>
    <x v="0"/>
    <x v="212"/>
    <x v="67"/>
    <s v="WCC"/>
    <s v="WCC103"/>
    <x v="1"/>
    <n v="35"/>
    <n v="21"/>
    <d v="1899-12-30T01:41:49"/>
    <s v="CW"/>
    <s v="Hybrid"/>
    <s v="Open"/>
  </r>
  <r>
    <n v="202430"/>
    <n v="42844"/>
    <s v="PD 100"/>
    <x v="40"/>
    <s v="College Success"/>
    <n v="3"/>
    <d v="2023-10-10T00:00:00"/>
    <d v="2023-10-10T00:00:00"/>
    <x v="3"/>
    <x v="0"/>
    <s v="T"/>
    <m/>
    <s v="T"/>
    <m/>
    <m/>
    <m/>
    <m/>
    <m/>
    <d v="1899-12-30T01:20:00"/>
    <d v="1899-12-30T00:04:51"/>
    <s v="15:55"/>
    <x v="39"/>
    <s v="17:15"/>
    <n v="1715"/>
    <x v="4"/>
    <s v="Camila Acosta"/>
    <s v="K00318250"/>
    <s v="FS"/>
    <x v="0"/>
    <x v="212"/>
    <x v="67"/>
    <s v="WCC"/>
    <s v="WCC103"/>
    <x v="1"/>
    <n v="35"/>
    <n v="21"/>
    <d v="1899-12-30T01:41:49"/>
    <s v="CW"/>
    <s v="Hybrid"/>
    <s v="Open"/>
  </r>
  <r>
    <n v="202430"/>
    <n v="42844"/>
    <s v="PD 100"/>
    <x v="40"/>
    <s v="College Success"/>
    <n v="3"/>
    <d v="2023-11-07T00:00:00"/>
    <d v="2023-11-07T00:00:00"/>
    <x v="3"/>
    <x v="0"/>
    <s v="T"/>
    <m/>
    <s v="T"/>
    <m/>
    <m/>
    <m/>
    <m/>
    <m/>
    <d v="1899-12-30T01:20:00"/>
    <d v="1899-12-30T00:04:51"/>
    <s v="15:55"/>
    <x v="39"/>
    <s v="17:15"/>
    <n v="1715"/>
    <x v="4"/>
    <s v="Camila Acosta"/>
    <s v="K00318250"/>
    <s v="FS"/>
    <x v="0"/>
    <x v="212"/>
    <x v="67"/>
    <s v="WCC"/>
    <s v="WCC103"/>
    <x v="1"/>
    <n v="35"/>
    <n v="21"/>
    <d v="1899-12-30T01:41:49"/>
    <s v="CW"/>
    <s v="Hybrid"/>
    <s v="Open"/>
  </r>
  <r>
    <n v="202430"/>
    <n v="42844"/>
    <s v="PD 100"/>
    <x v="40"/>
    <s v="College Success"/>
    <n v="3"/>
    <d v="2023-12-12T00:00:00"/>
    <d v="2023-12-12T00:00:00"/>
    <x v="3"/>
    <x v="0"/>
    <s v="T"/>
    <m/>
    <s v="T"/>
    <m/>
    <m/>
    <m/>
    <m/>
    <m/>
    <d v="1899-12-30T01:20:00"/>
    <d v="1899-12-30T00:04:51"/>
    <s v="15:55"/>
    <x v="39"/>
    <s v="17:15"/>
    <n v="1715"/>
    <x v="4"/>
    <s v="Camila Acosta"/>
    <s v="K00318250"/>
    <s v="FS"/>
    <x v="0"/>
    <x v="212"/>
    <x v="67"/>
    <s v="WCC"/>
    <s v="WCC103"/>
    <x v="1"/>
    <n v="35"/>
    <n v="21"/>
    <d v="1899-12-30T01:41:49"/>
    <s v="CW"/>
    <s v="Hybrid"/>
    <s v="Open"/>
  </r>
  <r>
    <n v="202430"/>
    <n v="42844"/>
    <s v="PD 100"/>
    <x v="40"/>
    <s v="College Success"/>
    <n v="3"/>
    <d v="2023-11-21T00:00:00"/>
    <d v="2023-11-21T00:00:00"/>
    <x v="3"/>
    <x v="0"/>
    <s v="T"/>
    <m/>
    <s v="T"/>
    <m/>
    <m/>
    <m/>
    <m/>
    <m/>
    <d v="1899-12-30T01:20:00"/>
    <d v="1899-12-30T00:04:51"/>
    <s v="15:55"/>
    <x v="39"/>
    <s v="17:15"/>
    <n v="1715"/>
    <x v="4"/>
    <s v="Camila Acosta"/>
    <s v="K00318250"/>
    <s v="FS"/>
    <x v="0"/>
    <x v="212"/>
    <x v="67"/>
    <s v="WCC"/>
    <s v="WCC103"/>
    <x v="1"/>
    <n v="35"/>
    <n v="21"/>
    <d v="1899-12-30T01:41:49"/>
    <s v="CW"/>
    <s v="Hybrid"/>
    <s v="Open"/>
  </r>
  <r>
    <n v="202430"/>
    <n v="42844"/>
    <s v="PD 100"/>
    <x v="40"/>
    <s v="College Success"/>
    <n v="3"/>
    <d v="2023-12-05T00:00:00"/>
    <d v="2023-12-05T00:00:00"/>
    <x v="3"/>
    <x v="0"/>
    <s v="T"/>
    <m/>
    <s v="T"/>
    <m/>
    <m/>
    <m/>
    <m/>
    <m/>
    <d v="1899-12-30T01:20:00"/>
    <d v="1899-12-30T00:04:51"/>
    <s v="15:55"/>
    <x v="39"/>
    <s v="17:15"/>
    <n v="1715"/>
    <x v="4"/>
    <s v="Camila Acosta"/>
    <s v="K00318250"/>
    <s v="FS"/>
    <x v="0"/>
    <x v="212"/>
    <x v="67"/>
    <s v="WCC"/>
    <s v="WCC103"/>
    <x v="1"/>
    <n v="35"/>
    <n v="21"/>
    <d v="1899-12-30T01:41:49"/>
    <s v="CW"/>
    <s v="Hybrid"/>
    <s v="Open"/>
  </r>
  <r>
    <n v="202430"/>
    <n v="42146"/>
    <s v="PD 100"/>
    <x v="40"/>
    <s v="College Success"/>
    <n v="3"/>
    <d v="2023-08-28T00:00:00"/>
    <d v="2023-12-16T00:00:00"/>
    <x v="0"/>
    <x v="0"/>
    <s v="R"/>
    <m/>
    <m/>
    <m/>
    <s v="R"/>
    <m/>
    <m/>
    <m/>
    <d v="1899-12-30T01:30:00"/>
    <d v="1899-12-30T01:31:10"/>
    <s v="11:00"/>
    <x v="72"/>
    <s v="12:30"/>
    <n v="1230"/>
    <x v="4"/>
    <s v="Sergio Perez"/>
    <s v="K00100776"/>
    <s v="DO"/>
    <x v="0"/>
    <x v="212"/>
    <x v="67"/>
    <s v="WCC"/>
    <s v="WCC103"/>
    <x v="1"/>
    <n v="35"/>
    <n v="27"/>
    <d v="1900-01-27T13:43:11"/>
    <s v="CW"/>
    <s v="Hybrid"/>
    <s v="Open"/>
  </r>
  <r>
    <n v="202430"/>
    <n v="44482"/>
    <s v="MKT 203"/>
    <x v="17"/>
    <s v="Marketing Communications"/>
    <n v="3"/>
    <d v="2023-08-28T00:00:00"/>
    <d v="2023-12-16T00:00:00"/>
    <x v="0"/>
    <x v="0"/>
    <s v="M"/>
    <s v="M"/>
    <m/>
    <m/>
    <m/>
    <m/>
    <m/>
    <m/>
    <d v="1899-12-30T03:00:00"/>
    <d v="1899-12-30T03:02:20"/>
    <s v="12:00"/>
    <x v="19"/>
    <s v="15:00"/>
    <n v="1500"/>
    <x v="0"/>
    <s v="Susan Block"/>
    <s v="K00100330"/>
    <s v="FS"/>
    <x v="0"/>
    <x v="212"/>
    <x v="67"/>
    <s v="WCC"/>
    <s v="WCC103"/>
    <x v="1"/>
    <n v="35"/>
    <n v="26"/>
    <d v="1900-02-23T00:38:44"/>
    <s v="C"/>
    <s v="Day"/>
    <s v="Open"/>
  </r>
  <r>
    <n v="202430"/>
    <n v="44654"/>
    <s v="BUS 101"/>
    <x v="12"/>
    <s v="Introduction To Business"/>
    <n v="3"/>
    <d v="2023-08-28T00:00:00"/>
    <d v="2023-12-16T00:00:00"/>
    <x v="0"/>
    <x v="0"/>
    <s v="W"/>
    <m/>
    <m/>
    <s v="W"/>
    <m/>
    <m/>
    <m/>
    <m/>
    <d v="1899-12-30T02:55:00"/>
    <d v="1899-12-30T02:57:16"/>
    <s v="12:00"/>
    <x v="19"/>
    <s v="14:55"/>
    <n v="1455"/>
    <x v="0"/>
    <s v="Valerie Ellis"/>
    <s v="K00100886"/>
    <s v="AD"/>
    <x v="0"/>
    <x v="212"/>
    <x v="67"/>
    <s v="WCC"/>
    <s v="WCC103"/>
    <x v="1"/>
    <n v="35"/>
    <n v="32"/>
    <d v="1900-03-05T20:15:35"/>
    <s v="C"/>
    <s v="Day"/>
    <s v="Open"/>
  </r>
  <r>
    <n v="202430"/>
    <n v="44234"/>
    <s v="PD 100"/>
    <x v="40"/>
    <s v="College Success"/>
    <n v="3"/>
    <d v="2023-10-10T00:00:00"/>
    <d v="2023-12-16T00:00:00"/>
    <x v="13"/>
    <x v="0"/>
    <s v="T"/>
    <m/>
    <s v="T"/>
    <m/>
    <m/>
    <m/>
    <m/>
    <m/>
    <d v="1899-12-30T01:20:00"/>
    <d v="1899-12-30T00:51:15"/>
    <s v="9:00"/>
    <x v="25"/>
    <s v="10:20"/>
    <n v="1020"/>
    <x v="4"/>
    <s v="Noel Gomez"/>
    <s v="K00194927"/>
    <s v="AD"/>
    <x v="0"/>
    <x v="212"/>
    <x v="67"/>
    <s v="WCC"/>
    <s v="WCC103"/>
    <x v="1"/>
    <n v="15"/>
    <n v="13"/>
    <d v="1900-01-03T21:23:57"/>
    <s v="CW"/>
    <s v="Hybrid"/>
    <s v="Open"/>
  </r>
  <r>
    <n v="202430"/>
    <n v="44676"/>
    <s v="DSPS NC001"/>
    <x v="54"/>
    <s v="Vocational Planning"/>
    <n v="0"/>
    <d v="2023-08-28T00:00:00"/>
    <d v="2023-12-16T00:00:00"/>
    <x v="0"/>
    <x v="0"/>
    <s v="MW"/>
    <s v="M"/>
    <m/>
    <s v="W"/>
    <m/>
    <m/>
    <m/>
    <m/>
    <d v="1899-12-30T01:15:00"/>
    <d v="1899-12-30T02:31:57"/>
    <s v="10:15"/>
    <x v="37"/>
    <s v="11:30"/>
    <n v="1130"/>
    <x v="0"/>
    <s v="Robyn Young"/>
    <s v="K01639300"/>
    <n v="9"/>
    <x v="0"/>
    <x v="213"/>
    <x v="67"/>
    <s v="WCC"/>
    <s v="WCC104"/>
    <x v="1"/>
    <n v="15"/>
    <n v="9"/>
    <d v="1900-01-14T20:57:20"/>
    <s v="C"/>
    <s v="Day"/>
    <s v="Open"/>
  </r>
  <r>
    <n v="202430"/>
    <n v="33328"/>
    <s v="ENVS 112"/>
    <x v="85"/>
    <s v="American Environmental Histor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Justina Buller"/>
    <s v="K00735601"/>
    <s v="FS"/>
    <x v="0"/>
    <x v="214"/>
    <x v="67"/>
    <s v="WCC"/>
    <s v="WCC105"/>
    <x v="1"/>
    <n v="40"/>
    <n v="26"/>
    <d v="1900-02-16T21:54:26"/>
    <s v="C"/>
    <s v="Day"/>
    <s v="Open"/>
  </r>
  <r>
    <n v="202430"/>
    <n v="33898"/>
    <s v="HIST 112"/>
    <x v="34"/>
    <s v="American Environmental History"/>
    <n v="3"/>
    <d v="2023-08-28T00:00:00"/>
    <d v="2023-12-16T00:00:00"/>
    <x v="0"/>
    <x v="1"/>
    <s v="TR"/>
    <m/>
    <s v="T"/>
    <m/>
    <s v="R"/>
    <m/>
    <m/>
    <m/>
    <d v="1899-12-30T01:20:00"/>
    <d v="1899-12-30T02:42:05"/>
    <s v="9:35"/>
    <x v="12"/>
    <s v="10:55"/>
    <n v="1055"/>
    <x v="0"/>
    <s v="Justina Buller"/>
    <s v="K00735601"/>
    <s v="NP"/>
    <x v="0"/>
    <x v="214"/>
    <x v="67"/>
    <s v="WCC"/>
    <s v="WCC105"/>
    <x v="1"/>
    <n v="40"/>
    <n v="11"/>
    <d v="1900-01-19T16:39:11"/>
    <s v="C"/>
    <s v="Day"/>
    <s v="Open"/>
  </r>
  <r>
    <n v="202430"/>
    <n v="37467"/>
    <s v="ECE 102"/>
    <x v="60"/>
    <s v="Child, Family and Communit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Helen Cooper"/>
    <s v="K00100179"/>
    <s v="FS"/>
    <x v="0"/>
    <x v="214"/>
    <x v="67"/>
    <s v="WCC"/>
    <s v="WCC105"/>
    <x v="1"/>
    <n v="35"/>
    <n v="33"/>
    <d v="1900-03-02T01:57:33"/>
    <s v="C"/>
    <s v="Day"/>
    <s v="Open"/>
  </r>
  <r>
    <n v="202430"/>
    <n v="35288"/>
    <s v="HIST 113H"/>
    <x v="34"/>
    <s v="Western Civ:1600-Pres Honors"/>
    <n v="4"/>
    <d v="2023-08-28T00:00:00"/>
    <d v="2023-12-16T00:00:00"/>
    <x v="0"/>
    <x v="0"/>
    <s v="R"/>
    <m/>
    <m/>
    <m/>
    <s v="R"/>
    <m/>
    <m/>
    <m/>
    <d v="1899-12-30T00:55:00"/>
    <d v="1899-12-30T00:55:43"/>
    <s v="15:00"/>
    <x v="5"/>
    <s v="15:55"/>
    <n v="1555"/>
    <x v="4"/>
    <s v="David Elliott"/>
    <s v="K00100954"/>
    <s v="NP"/>
    <x v="0"/>
    <x v="214"/>
    <x v="67"/>
    <s v="WCC"/>
    <s v="WCC105"/>
    <x v="1"/>
    <n v="13"/>
    <n v="13"/>
    <d v="1900-01-07T09:45:55"/>
    <s v="HR"/>
    <s v="Hybrid"/>
    <s v="Closed"/>
  </r>
  <r>
    <n v="202430"/>
    <n v="44519"/>
    <s v="ANTH 104"/>
    <x v="22"/>
    <s v="Language and Cul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Mark Sanders"/>
    <s v="K00110742"/>
    <s v="AD"/>
    <x v="0"/>
    <x v="214"/>
    <x v="67"/>
    <s v="WCC"/>
    <s v="WCC105"/>
    <x v="1"/>
    <n v="40"/>
    <n v="27"/>
    <d v="1900-02-18T19:03:27"/>
    <s v="C"/>
    <s v="Day"/>
    <s v="Open"/>
  </r>
  <r>
    <n v="202430"/>
    <n v="44115"/>
    <s v="HIST 113H"/>
    <x v="34"/>
    <s v="Western Civ:1600-Pres Honors"/>
    <n v="4"/>
    <d v="2023-08-28T00:00:00"/>
    <d v="2023-12-16T00:00:00"/>
    <x v="0"/>
    <x v="1"/>
    <s v="R"/>
    <m/>
    <m/>
    <m/>
    <s v="R"/>
    <m/>
    <m/>
    <m/>
    <d v="1899-12-30T00:55:00"/>
    <d v="1899-12-30T00:55:43"/>
    <s v="15:00"/>
    <x v="5"/>
    <s v="15:55"/>
    <n v="1555"/>
    <x v="4"/>
    <s v="David Elliott"/>
    <s v="K00100954"/>
    <s v="NP"/>
    <x v="0"/>
    <x v="214"/>
    <x v="67"/>
    <s v="WCC"/>
    <s v="WCC105"/>
    <x v="1"/>
    <n v="13"/>
    <n v="12"/>
    <d v="1900-01-06T18:14:42"/>
    <s v="HR"/>
    <s v="Hybrid"/>
    <s v="Open"/>
  </r>
  <r>
    <n v="202430"/>
    <n v="44775"/>
    <s v="COMM 121"/>
    <x v="10"/>
    <s v="Interpersonal Communication"/>
    <n v="3"/>
    <d v="2023-09-12T00:00:00"/>
    <d v="2023-09-14T00:00:00"/>
    <x v="8"/>
    <x v="0"/>
    <s v="TR"/>
    <m/>
    <s v="T"/>
    <m/>
    <s v="R"/>
    <m/>
    <m/>
    <m/>
    <d v="1899-12-30T01:20:00"/>
    <d v="1899-12-30T00:12:28"/>
    <s v="11:10"/>
    <x v="10"/>
    <s v="12:30"/>
    <n v="1230"/>
    <x v="4"/>
    <s v="Jill Scala"/>
    <s v="K00100132"/>
    <s v="FS"/>
    <x v="0"/>
    <x v="214"/>
    <x v="67"/>
    <s v="WCC"/>
    <s v="WCC105"/>
    <x v="1"/>
    <n v="30"/>
    <n v="25"/>
    <d v="1899-12-30T06:40:45"/>
    <s v="CW"/>
    <s v="Hybrid"/>
    <s v="Open"/>
  </r>
  <r>
    <n v="202430"/>
    <n v="44775"/>
    <s v="COMM 121"/>
    <x v="10"/>
    <s v="Interpersonal Communication"/>
    <n v="3"/>
    <d v="2023-10-10T00:00:00"/>
    <d v="2023-10-12T00:00:00"/>
    <x v="8"/>
    <x v="0"/>
    <s v="TR"/>
    <m/>
    <s v="T"/>
    <m/>
    <s v="R"/>
    <m/>
    <m/>
    <m/>
    <d v="1899-12-30T01:20:00"/>
    <d v="1899-12-30T00:12:28"/>
    <s v="11:10"/>
    <x v="10"/>
    <s v="12:30"/>
    <n v="1230"/>
    <x v="4"/>
    <s v="Jill Scala"/>
    <s v="K00100132"/>
    <s v="FS"/>
    <x v="0"/>
    <x v="214"/>
    <x v="67"/>
    <s v="WCC"/>
    <s v="WCC105"/>
    <x v="1"/>
    <n v="30"/>
    <n v="25"/>
    <d v="1899-12-30T06:40:45"/>
    <s v="CW"/>
    <s v="Hybrid"/>
    <s v="Open"/>
  </r>
  <r>
    <n v="202430"/>
    <n v="44775"/>
    <s v="COMM 121"/>
    <x v="10"/>
    <s v="Interpersonal Communication"/>
    <n v="3"/>
    <d v="2023-12-05T00:00:00"/>
    <d v="2023-12-07T00:00:00"/>
    <x v="8"/>
    <x v="0"/>
    <s v="TR"/>
    <m/>
    <s v="T"/>
    <m/>
    <s v="R"/>
    <m/>
    <m/>
    <m/>
    <d v="1899-12-30T01:20:00"/>
    <d v="1899-12-30T00:12:28"/>
    <s v="11:10"/>
    <x v="10"/>
    <s v="12:30"/>
    <n v="1230"/>
    <x v="4"/>
    <s v="Jill Scala"/>
    <s v="K00100132"/>
    <s v="FS"/>
    <x v="0"/>
    <x v="214"/>
    <x v="67"/>
    <s v="WCC"/>
    <s v="WCC105"/>
    <x v="1"/>
    <n v="30"/>
    <n v="25"/>
    <d v="1899-12-30T06:40:45"/>
    <s v="CW"/>
    <s v="Hybrid"/>
    <s v="Open"/>
  </r>
  <r>
    <n v="202430"/>
    <n v="37046"/>
    <s v="BLST 101"/>
    <x v="82"/>
    <s v="African-Amer: Us Hist To Ww II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Jamece Brown"/>
    <s v="K00100760"/>
    <s v="AD"/>
    <x v="0"/>
    <x v="215"/>
    <x v="67"/>
    <s v="WCC"/>
    <s v="WCC106"/>
    <x v="1"/>
    <n v="40"/>
    <n v="29"/>
    <d v="1900-02-22T13:21:29"/>
    <s v="C"/>
    <s v="Day"/>
    <s v="Open"/>
  </r>
  <r>
    <n v="202430"/>
    <n v="40149"/>
    <s v="SOC 125"/>
    <x v="24"/>
    <s v="Intro Statistics in Sociology"/>
    <n v="4"/>
    <d v="2023-08-28T00:00:00"/>
    <d v="2023-12-16T00:00:00"/>
    <x v="0"/>
    <x v="0"/>
    <s v="MW"/>
    <s v="M"/>
    <m/>
    <s v="W"/>
    <m/>
    <m/>
    <m/>
    <m/>
    <d v="1899-12-30T02:00:00"/>
    <d v="1899-12-30T04:03:07"/>
    <s v="9:00"/>
    <x v="25"/>
    <s v="11:00"/>
    <n v="1100"/>
    <x v="0"/>
    <s v="Rebecca Davis"/>
    <s v="K00736827"/>
    <s v="AD"/>
    <x v="0"/>
    <x v="215"/>
    <x v="67"/>
    <s v="WCC"/>
    <s v="WCC106"/>
    <x v="1"/>
    <n v="35"/>
    <n v="31"/>
    <d v="1900-03-27T11:29:17"/>
    <s v="C"/>
    <s v="Day"/>
    <s v="Open"/>
  </r>
  <r>
    <n v="202430"/>
    <n v="40725"/>
    <s v="PSY 145"/>
    <x v="5"/>
    <s v="Human Development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George Ayoub"/>
    <s v="K00356038"/>
    <s v="AD"/>
    <x v="0"/>
    <x v="215"/>
    <x v="67"/>
    <s v="WCC"/>
    <s v="WCC106"/>
    <x v="1"/>
    <n v="40"/>
    <n v="35"/>
    <d v="1900-03-05T20:15:35"/>
    <s v="C"/>
    <s v="Day"/>
    <s v="Open"/>
  </r>
  <r>
    <n v="202430"/>
    <n v="31526"/>
    <s v="HIST 101"/>
    <x v="34"/>
    <s v="History of the U.S. to 1877"/>
    <n v="3"/>
    <d v="2023-08-28T00:00:00"/>
    <d v="2023-12-16T00:00:00"/>
    <x v="0"/>
    <x v="0"/>
    <s v="W"/>
    <m/>
    <m/>
    <s v="W"/>
    <m/>
    <m/>
    <m/>
    <m/>
    <d v="1899-12-30T01:20:00"/>
    <d v="1899-12-30T01:21:02"/>
    <s v="11:10"/>
    <x v="10"/>
    <s v="12:30"/>
    <n v="1230"/>
    <x v="4"/>
    <s v="Matthew Mooney"/>
    <s v="K00100983"/>
    <s v="FS"/>
    <x v="0"/>
    <x v="215"/>
    <x v="67"/>
    <s v="WCC"/>
    <s v="WCC106"/>
    <x v="1"/>
    <n v="40"/>
    <n v="35"/>
    <d v="1900-01-31T22:07:48"/>
    <s v="CW"/>
    <s v="Hybrid"/>
    <s v="Open"/>
  </r>
  <r>
    <n v="202430"/>
    <n v="43593"/>
    <s v="HIST 102"/>
    <x v="34"/>
    <s v="History of the US Since 1865"/>
    <n v="3"/>
    <d v="2023-08-28T00:00:00"/>
    <d v="2023-12-16T00:00:00"/>
    <x v="0"/>
    <x v="0"/>
    <s v="W"/>
    <m/>
    <m/>
    <s v="W"/>
    <m/>
    <m/>
    <m/>
    <m/>
    <d v="1899-12-30T01:20:00"/>
    <d v="1899-12-30T01:21:02"/>
    <s v="12:45"/>
    <x v="11"/>
    <s v="14:05"/>
    <n v="1405"/>
    <x v="4"/>
    <s v="Matthew Mooney"/>
    <s v="K00100983"/>
    <s v="FS"/>
    <x v="0"/>
    <x v="215"/>
    <x v="67"/>
    <s v="WCC"/>
    <s v="WCC106"/>
    <x v="1"/>
    <n v="40"/>
    <n v="20"/>
    <d v="1900-01-17T19:30:10"/>
    <s v="CW"/>
    <s v="Hybrid"/>
    <s v="Open"/>
  </r>
  <r>
    <n v="202430"/>
    <n v="31528"/>
    <s v="HIST 101"/>
    <x v="34"/>
    <s v="History of the U.S. to 1877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Rick Wolf"/>
    <s v="K00100577"/>
    <s v="AD"/>
    <x v="0"/>
    <x v="216"/>
    <x v="67"/>
    <s v="WCC"/>
    <s v="WCC117"/>
    <x v="1"/>
    <n v="40"/>
    <n v="34"/>
    <d v="1900-03-03T23:06:34"/>
    <s v="C"/>
    <s v="Day"/>
    <s v="Open"/>
  </r>
  <r>
    <n v="202430"/>
    <n v="31620"/>
    <s v="PSY 100"/>
    <x v="5"/>
    <s v="General Psychology"/>
    <n v="3"/>
    <d v="2023-08-28T00:00:00"/>
    <d v="2023-08-30T00:00:00"/>
    <x v="8"/>
    <x v="0"/>
    <s v="MW"/>
    <s v="M"/>
    <m/>
    <s v="W"/>
    <m/>
    <m/>
    <m/>
    <m/>
    <d v="1899-12-30T01:20:00"/>
    <d v="1899-12-30T00:12:28"/>
    <s v="12:45"/>
    <x v="11"/>
    <s v="14:05"/>
    <n v="1405"/>
    <x v="0"/>
    <s v="Stanley Bursten"/>
    <s v="K00100369"/>
    <s v="FS"/>
    <x v="0"/>
    <x v="216"/>
    <x v="67"/>
    <s v="WCC"/>
    <s v="WCC117"/>
    <x v="1"/>
    <n v="40"/>
    <n v="42"/>
    <d v="1899-12-30T11:13:15"/>
    <s v="C"/>
    <s v="Day"/>
    <s v="Closed"/>
  </r>
  <r>
    <n v="202430"/>
    <n v="36783"/>
    <s v="PHIL 102"/>
    <x v="80"/>
    <s v="Comparative World Religion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5:45"/>
    <x v="115"/>
    <s v="17:05"/>
    <n v="1705"/>
    <x v="0"/>
    <s v="Matthew Dittman"/>
    <s v="K00695937"/>
    <s v="AD"/>
    <x v="0"/>
    <x v="216"/>
    <x v="67"/>
    <s v="WCC"/>
    <s v="WCC117"/>
    <x v="1"/>
    <n v="40"/>
    <n v="25"/>
    <d v="1900-02-15T00:45:25"/>
    <s v="C"/>
    <s v="Day"/>
    <s v="Open"/>
  </r>
  <r>
    <n v="202430"/>
    <n v="42247"/>
    <s v="COMM 141"/>
    <x v="10"/>
    <s v="Small Group Communication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Courtney Gurr"/>
    <s v="K01569817"/>
    <s v="AD"/>
    <x v="0"/>
    <x v="216"/>
    <x v="67"/>
    <s v="WCC"/>
    <s v="WCC117"/>
    <x v="1"/>
    <n v="30"/>
    <n v="26"/>
    <d v="1900-02-16T21:54:26"/>
    <s v="C"/>
    <s v="Day"/>
    <s v="Open"/>
  </r>
  <r>
    <n v="202430"/>
    <n v="42344"/>
    <s v="MKT 101"/>
    <x v="17"/>
    <s v="Introduction to Marketing"/>
    <n v="3"/>
    <d v="2023-08-28T00:00:00"/>
    <d v="2023-12-16T00:00:00"/>
    <x v="0"/>
    <x v="0"/>
    <s v="M"/>
    <s v="M"/>
    <m/>
    <m/>
    <m/>
    <m/>
    <m/>
    <m/>
    <d v="1899-12-30T03:00:00"/>
    <d v="1899-12-30T03:02:20"/>
    <s v="8:00"/>
    <x v="3"/>
    <s v="11:00"/>
    <n v="1100"/>
    <x v="0"/>
    <s v="Anna Kwong"/>
    <s v="K00101136"/>
    <s v="AD"/>
    <x v="0"/>
    <x v="216"/>
    <x v="67"/>
    <s v="WCC"/>
    <s v="WCC117"/>
    <x v="1"/>
    <n v="35"/>
    <n v="35"/>
    <d v="1900-03-14T01:47:32"/>
    <s v="C"/>
    <s v="Day"/>
    <s v="Closed"/>
  </r>
  <r>
    <n v="202430"/>
    <n v="31531"/>
    <s v="HIST 102"/>
    <x v="34"/>
    <s v="History of the US Since 1865"/>
    <n v="3"/>
    <d v="2023-08-28T00:00:00"/>
    <d v="2023-12-16T00:00:00"/>
    <x v="0"/>
    <x v="0"/>
    <s v="W"/>
    <m/>
    <m/>
    <s v="W"/>
    <m/>
    <m/>
    <m/>
    <m/>
    <d v="1899-12-30T01:20:00"/>
    <d v="1899-12-30T01:21:02"/>
    <s v="9:35"/>
    <x v="12"/>
    <s v="10:55"/>
    <n v="1055"/>
    <x v="4"/>
    <s v="Danielle Swiontek"/>
    <s v="K00100919"/>
    <s v="FS"/>
    <x v="0"/>
    <x v="216"/>
    <x v="67"/>
    <s v="WCC"/>
    <s v="WCC117"/>
    <x v="1"/>
    <n v="40"/>
    <n v="36"/>
    <d v="1900-02-01T20:42:18"/>
    <s v="CW"/>
    <s v="Hybrid"/>
    <s v="Open"/>
  </r>
  <r>
    <n v="202430"/>
    <n v="31536"/>
    <s v="HIST 104"/>
    <x v="34"/>
    <s v="Hist of West Civ: Lou XIV-Pres"/>
    <n v="3"/>
    <d v="2023-08-28T00:00:00"/>
    <d v="2023-12-16T00:00:00"/>
    <x v="0"/>
    <x v="0"/>
    <s v="R"/>
    <m/>
    <m/>
    <m/>
    <s v="R"/>
    <m/>
    <m/>
    <m/>
    <d v="1899-12-30T01:20:00"/>
    <d v="1899-12-30T01:21:02"/>
    <s v="12:45"/>
    <x v="11"/>
    <s v="14:05"/>
    <n v="1405"/>
    <x v="4"/>
    <s v="David Elliott"/>
    <s v="K00100954"/>
    <m/>
    <x v="0"/>
    <x v="216"/>
    <x v="67"/>
    <s v="WCC"/>
    <s v="WCC117"/>
    <x v="1"/>
    <n v="30"/>
    <n v="26"/>
    <d v="1900-01-23T10:57:13"/>
    <s v="CW"/>
    <s v="Hybrid"/>
    <s v="Open"/>
  </r>
  <r>
    <n v="202430"/>
    <n v="35288"/>
    <s v="HIST 113H"/>
    <x v="34"/>
    <s v="Western Civ:1600-Pres Honors"/>
    <n v="4"/>
    <d v="2023-08-28T00:00:00"/>
    <d v="2023-12-16T00:00:00"/>
    <x v="0"/>
    <x v="1"/>
    <s v="R"/>
    <m/>
    <m/>
    <m/>
    <s v="R"/>
    <m/>
    <m/>
    <m/>
    <d v="1899-12-30T01:20:00"/>
    <d v="1899-12-30T01:21:02"/>
    <s v="12:45"/>
    <x v="11"/>
    <s v="14:05"/>
    <n v="1405"/>
    <x v="4"/>
    <s v="David Elliott"/>
    <s v="K00100954"/>
    <s v="NP"/>
    <x v="0"/>
    <x v="216"/>
    <x v="67"/>
    <s v="WCC"/>
    <s v="WCC117"/>
    <x v="1"/>
    <n v="13"/>
    <n v="13"/>
    <d v="1900-01-11T05:28:37"/>
    <s v="HR"/>
    <s v="Hybrid"/>
    <s v="Closed"/>
  </r>
  <r>
    <n v="202430"/>
    <n v="30620"/>
    <s v="ENG 111"/>
    <x v="11"/>
    <s v="Critical Think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Brett Land"/>
    <s v="K00350100"/>
    <s v="AD"/>
    <x v="0"/>
    <x v="217"/>
    <x v="67"/>
    <s v="WCC"/>
    <s v="WCC118"/>
    <x v="1"/>
    <n v="36"/>
    <n v="37"/>
    <d v="1900-03-09T14:33:37"/>
    <s v="C"/>
    <s v="Day"/>
    <s v="Closed"/>
  </r>
  <r>
    <n v="202430"/>
    <n v="41115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Jacqui Meisel"/>
    <s v="K00566906"/>
    <s v="AD"/>
    <x v="0"/>
    <x v="217"/>
    <x v="67"/>
    <s v="WCC"/>
    <s v="WCC118"/>
    <x v="1"/>
    <n v="28"/>
    <n v="24"/>
    <d v="1900-03-10T13:08:08"/>
    <s v="MT"/>
    <s v="MET"/>
    <s v="Open"/>
  </r>
  <r>
    <n v="202430"/>
    <n v="41120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8:00"/>
    <x v="3"/>
    <s v="10:05"/>
    <n v="1005"/>
    <x v="0"/>
    <s v="Cynthia Davis"/>
    <s v="K00100686"/>
    <s v="AD"/>
    <x v="0"/>
    <x v="217"/>
    <x v="67"/>
    <s v="WCC"/>
    <s v="WCC118"/>
    <x v="1"/>
    <n v="28"/>
    <n v="21"/>
    <d v="1900-03-01T17:29:37"/>
    <s v="C"/>
    <s v="Day"/>
    <s v="Open"/>
  </r>
  <r>
    <n v="202430"/>
    <n v="42266"/>
    <s v="PSY 100"/>
    <x v="5"/>
    <s v="General Psycholog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Stanley Bursten"/>
    <s v="K00100369"/>
    <s v="FS"/>
    <x v="0"/>
    <x v="217"/>
    <x v="67"/>
    <s v="WCC"/>
    <s v="WCC118"/>
    <x v="1"/>
    <n v="40"/>
    <n v="38"/>
    <d v="1900-03-11T11:42:38"/>
    <s v="C"/>
    <s v="Day"/>
    <s v="Open"/>
  </r>
  <r>
    <n v="202430"/>
    <n v="41883"/>
    <s v="ENG 110"/>
    <x v="11"/>
    <s v="Composition and Reading"/>
    <n v="4"/>
    <d v="2023-09-11T00:00:00"/>
    <d v="2023-12-16T00:00:00"/>
    <x v="7"/>
    <x v="0"/>
    <s v="MW"/>
    <s v="M"/>
    <m/>
    <s v="W"/>
    <m/>
    <m/>
    <m/>
    <m/>
    <d v="1899-12-30T02:05:00"/>
    <d v="1899-12-30T03:42:57"/>
    <s v="12:45"/>
    <x v="11"/>
    <s v="14:50"/>
    <n v="1450"/>
    <x v="4"/>
    <s v="Eric Aranda"/>
    <s v="K01643323"/>
    <s v="AD"/>
    <x v="0"/>
    <x v="217"/>
    <x v="67"/>
    <s v="WCC"/>
    <s v="WCC118"/>
    <x v="1"/>
    <n v="28"/>
    <n v="25"/>
    <d v="1900-02-24T22:51:26"/>
    <s v="CW"/>
    <s v="Hybrid"/>
    <s v="Open"/>
  </r>
  <r>
    <n v="202430"/>
    <n v="41067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Vandana Gavaskar"/>
    <s v="K00734487"/>
    <s v="FS"/>
    <x v="0"/>
    <x v="218"/>
    <x v="67"/>
    <s v="WCC"/>
    <s v="WCC119"/>
    <x v="1"/>
    <n v="24"/>
    <n v="24"/>
    <d v="1900-03-10T13:08:08"/>
    <s v="MT"/>
    <s v="Day"/>
    <s v="Closed"/>
  </r>
  <r>
    <n v="202430"/>
    <n v="41076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2:45"/>
    <x v="11"/>
    <s v="14:50"/>
    <n v="1450"/>
    <x v="0"/>
    <s v="Cynthia Davis"/>
    <s v="K00100686"/>
    <s v="AD"/>
    <x v="0"/>
    <x v="218"/>
    <x v="67"/>
    <s v="WCC"/>
    <s v="WCC119"/>
    <x v="1"/>
    <n v="28"/>
    <n v="25"/>
    <d v="1900-03-13T11:40:58"/>
    <s v="C"/>
    <s v="Day"/>
    <s v="Open"/>
  </r>
  <r>
    <n v="202430"/>
    <n v="42815"/>
    <s v="CHST 101"/>
    <x v="82"/>
    <s v="Mex-Amer(Chicano)Hist In U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8:00"/>
    <x v="3"/>
    <s v="9:20"/>
    <n v="920"/>
    <x v="0"/>
    <s v="Thomas Carrasco"/>
    <s v="K00377748"/>
    <s v="FS"/>
    <x v="0"/>
    <x v="218"/>
    <x v="67"/>
    <s v="WCC"/>
    <s v="WCC119"/>
    <x v="1"/>
    <n v="40"/>
    <n v="33"/>
    <d v="1900-03-02T01:57:33"/>
    <s v="C"/>
    <s v="Day"/>
    <s v="Open"/>
  </r>
  <r>
    <n v="202430"/>
    <n v="31533"/>
    <s v="HIST 103"/>
    <x v="34"/>
    <s v="Hist of West Civ: Ancient-1660"/>
    <n v="3"/>
    <d v="2023-08-28T00:00:00"/>
    <d v="2023-12-16T00:00:00"/>
    <x v="0"/>
    <x v="0"/>
    <s v="R"/>
    <m/>
    <m/>
    <m/>
    <s v="R"/>
    <m/>
    <m/>
    <m/>
    <d v="1899-12-30T01:20:00"/>
    <d v="1899-12-30T01:21:02"/>
    <s v="11:10"/>
    <x v="10"/>
    <s v="12:30"/>
    <n v="1230"/>
    <x v="4"/>
    <s v="David Elliott"/>
    <s v="K00100954"/>
    <s v="FS"/>
    <x v="0"/>
    <x v="218"/>
    <x v="67"/>
    <s v="WCC"/>
    <s v="WCC119"/>
    <x v="1"/>
    <n v="40"/>
    <n v="25"/>
    <d v="1900-01-22T12:22:43"/>
    <s v="CW"/>
    <s v="Hybrid"/>
    <s v="Open"/>
  </r>
  <r>
    <n v="202430"/>
    <n v="31825"/>
    <s v="ENG 110H"/>
    <x v="11"/>
    <s v="Composition and Reading,Honors"/>
    <n v="4"/>
    <d v="2023-08-28T00:00:00"/>
    <d v="2023-12-16T00:00:00"/>
    <x v="0"/>
    <x v="0"/>
    <s v="T"/>
    <m/>
    <s v="T"/>
    <m/>
    <m/>
    <m/>
    <m/>
    <m/>
    <d v="1899-12-30T02:05:00"/>
    <d v="1899-12-30T02:06:37"/>
    <s v="10:30"/>
    <x v="8"/>
    <s v="12:35"/>
    <n v="1235"/>
    <x v="4"/>
    <s v="Jordan Molina"/>
    <s v="K00685764"/>
    <s v="FS"/>
    <x v="0"/>
    <x v="218"/>
    <x v="67"/>
    <s v="WCC"/>
    <s v="WCC119"/>
    <x v="1"/>
    <n v="25"/>
    <n v="18"/>
    <d v="1900-01-25T10:55:33"/>
    <s v="HR"/>
    <s v="Hybrid"/>
    <s v="Open"/>
  </r>
  <r>
    <n v="202430"/>
    <n v="44477"/>
    <s v="ENG 241"/>
    <x v="11"/>
    <s v="Contemporary Women Writers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Clara Oropeza"/>
    <s v="K00101060"/>
    <s v="FS"/>
    <x v="0"/>
    <x v="218"/>
    <x v="67"/>
    <s v="WCC"/>
    <s v="WCC119"/>
    <x v="1"/>
    <n v="40"/>
    <n v="15"/>
    <d v="1900-01-27T05:15:15"/>
    <s v="C"/>
    <s v="Day"/>
    <s v="Open"/>
  </r>
  <r>
    <n v="202430"/>
    <n v="41037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Sarah Boggs"/>
    <s v="K00100341"/>
    <s v="FS"/>
    <x v="0"/>
    <x v="219"/>
    <x v="67"/>
    <s v="WCC"/>
    <s v="WCC120"/>
    <x v="1"/>
    <n v="28"/>
    <n v="30"/>
    <d v="1900-03-28T04:25:09"/>
    <s v="C"/>
    <s v="Day"/>
    <s v="Closed"/>
  </r>
  <r>
    <n v="202430"/>
    <n v="41045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2:45"/>
    <x v="11"/>
    <s v="14:50"/>
    <n v="1450"/>
    <x v="0"/>
    <s v="Sarah Boggs"/>
    <s v="K00100341"/>
    <s v="FS"/>
    <x v="0"/>
    <x v="219"/>
    <x v="67"/>
    <s v="WCC"/>
    <s v="WCC120"/>
    <x v="1"/>
    <n v="28"/>
    <n v="29"/>
    <d v="1900-03-25T05:52:19"/>
    <s v="C"/>
    <s v="Day"/>
    <s v="Closed"/>
  </r>
  <r>
    <n v="202430"/>
    <n v="41050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Tino Garcia"/>
    <s v="K01633960"/>
    <s v="FS"/>
    <x v="0"/>
    <x v="219"/>
    <x v="67"/>
    <s v="WCC"/>
    <s v="WCC120"/>
    <x v="1"/>
    <n v="28"/>
    <n v="26"/>
    <d v="1900-03-16T10:13:48"/>
    <s v="C"/>
    <s v="Day"/>
    <s v="Open"/>
  </r>
  <r>
    <n v="202430"/>
    <n v="41075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2:45"/>
    <x v="11"/>
    <s v="14:50"/>
    <n v="1450"/>
    <x v="0"/>
    <s v="Tino Garcia"/>
    <s v="K01633960"/>
    <s v="FS"/>
    <x v="0"/>
    <x v="219"/>
    <x v="67"/>
    <s v="WCC"/>
    <s v="WCC120"/>
    <x v="1"/>
    <n v="28"/>
    <n v="29"/>
    <d v="1900-03-25T05:52:19"/>
    <s v="C"/>
    <s v="Day"/>
    <s v="Closed"/>
  </r>
  <r>
    <n v="202430"/>
    <n v="41094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5:00"/>
    <x v="5"/>
    <s v="17:05"/>
    <n v="1705"/>
    <x v="0"/>
    <s v="Christina Trujillo"/>
    <s v="K01633885"/>
    <s v="FS"/>
    <x v="0"/>
    <x v="219"/>
    <x v="67"/>
    <s v="WCC"/>
    <s v="WCC120"/>
    <x v="1"/>
    <n v="28"/>
    <n v="26"/>
    <d v="1900-03-16T10:13:48"/>
    <s v="C"/>
    <s v="Day"/>
    <s v="Open"/>
  </r>
  <r>
    <n v="202430"/>
    <n v="41122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5:00"/>
    <x v="5"/>
    <s v="17:05"/>
    <n v="1705"/>
    <x v="0"/>
    <s v="Kathleen Roman"/>
    <s v="K00620644"/>
    <s v="AD"/>
    <x v="0"/>
    <x v="219"/>
    <x v="67"/>
    <s v="WCC"/>
    <s v="WCC120"/>
    <x v="1"/>
    <n v="28"/>
    <n v="22"/>
    <d v="1900-03-04T16:02:27"/>
    <s v="C"/>
    <s v="Day"/>
    <s v="Open"/>
  </r>
  <r>
    <n v="202430"/>
    <n v="31611"/>
    <s v="PSY 100"/>
    <x v="5"/>
    <s v="General Psycholog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Stanley Bursten"/>
    <s v="K00100369"/>
    <s v="FS"/>
    <x v="0"/>
    <x v="220"/>
    <x v="67"/>
    <s v="WCC"/>
    <s v="WCC121"/>
    <x v="1"/>
    <n v="40"/>
    <n v="39"/>
    <d v="1900-03-13T08:51:39"/>
    <s v="C"/>
    <s v="Day"/>
    <s v="Open"/>
  </r>
  <r>
    <n v="202430"/>
    <n v="43874"/>
    <s v="ENG 110E"/>
    <x v="11"/>
    <s v="Comp and Reading, Enhanced"/>
    <n v="4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Christopher Brown"/>
    <s v="K00985808"/>
    <s v="FS"/>
    <x v="0"/>
    <x v="220"/>
    <x v="67"/>
    <s v="WCC"/>
    <s v="WCC121"/>
    <x v="1"/>
    <n v="28"/>
    <n v="23"/>
    <d v="1900-02-11T06:27:23"/>
    <s v="MT"/>
    <s v="MET"/>
    <s v="Open"/>
  </r>
  <r>
    <n v="202430"/>
    <n v="42963"/>
    <s v="ANTH 101H"/>
    <x v="22"/>
    <s v="Physical Anthropology, Honors"/>
    <n v="4"/>
    <d v="2023-08-28T00:00:00"/>
    <d v="2023-12-16T00:00:00"/>
    <x v="0"/>
    <x v="0"/>
    <s v="M"/>
    <s v="M"/>
    <m/>
    <m/>
    <m/>
    <m/>
    <m/>
    <m/>
    <d v="1899-12-30T00:55:00"/>
    <d v="1899-12-30T00:55:43"/>
    <s v="12:45"/>
    <x v="11"/>
    <s v="13:40"/>
    <n v="1340"/>
    <x v="4"/>
    <s v="Phyllisa Eisentraut"/>
    <s v="K00100726"/>
    <s v="FS"/>
    <x v="0"/>
    <x v="220"/>
    <x v="67"/>
    <s v="WCC"/>
    <s v="WCC121"/>
    <x v="1"/>
    <n v="25"/>
    <n v="26"/>
    <d v="1900-01-15T19:31:50"/>
    <s v="HR"/>
    <s v="Hybrid"/>
    <s v="Closed"/>
  </r>
  <r>
    <n v="202430"/>
    <n v="43214"/>
    <s v="BLAW 101"/>
    <x v="12"/>
    <s v="Business Law"/>
    <n v="4"/>
    <d v="2023-08-28T00:00:00"/>
    <d v="2023-12-16T00:00:00"/>
    <x v="0"/>
    <x v="0"/>
    <s v="W"/>
    <m/>
    <m/>
    <s v="W"/>
    <m/>
    <m/>
    <m/>
    <m/>
    <d v="1899-12-30T02:00:00"/>
    <d v="1899-12-30T02:01:34"/>
    <s v="11:00"/>
    <x v="72"/>
    <s v="13:00"/>
    <n v="1300"/>
    <x v="4"/>
    <s v="Daniel Spitz"/>
    <s v="K01282951"/>
    <s v="FS"/>
    <x v="0"/>
    <x v="220"/>
    <x v="67"/>
    <s v="WCC"/>
    <s v="WCC121"/>
    <x v="1"/>
    <n v="35"/>
    <n v="32"/>
    <d v="1900-02-13T03:36:24"/>
    <s v="CW"/>
    <s v="Hybrid"/>
    <s v="Open"/>
  </r>
  <r>
    <n v="202430"/>
    <n v="31558"/>
    <s v="PHIL 101"/>
    <x v="80"/>
    <s v="Introduction to Ethics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Dennis Gagnon"/>
    <s v="K00200217"/>
    <s v="AD"/>
    <x v="0"/>
    <x v="221"/>
    <x v="67"/>
    <s v="WCC"/>
    <s v="WCC202"/>
    <x v="1"/>
    <n v="40"/>
    <n v="34"/>
    <d v="1900-03-03T23:06:34"/>
    <s v="C"/>
    <s v="Day"/>
    <s v="Open"/>
  </r>
  <r>
    <n v="202430"/>
    <n v="33002"/>
    <s v="CHST 130"/>
    <x v="82"/>
    <s v="History Of Mexican Art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Melinda Gandara"/>
    <s v="K00558398"/>
    <s v="AD"/>
    <x v="0"/>
    <x v="221"/>
    <x v="67"/>
    <s v="WCC"/>
    <s v="WCC202"/>
    <x v="1"/>
    <n v="40"/>
    <n v="34"/>
    <d v="1900-03-03T23:06:34"/>
    <s v="C"/>
    <s v="Day"/>
    <s v="Open"/>
  </r>
  <r>
    <n v="202430"/>
    <n v="34458"/>
    <s v="PHIL 201"/>
    <x v="80"/>
    <s v="History of Philosophy: Moder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Marc Bobro"/>
    <s v="K00100784"/>
    <s v="FS"/>
    <x v="0"/>
    <x v="221"/>
    <x v="67"/>
    <s v="WCC"/>
    <s v="WCC202"/>
    <x v="1"/>
    <n v="40"/>
    <n v="25"/>
    <d v="1900-02-15T00:45:25"/>
    <s v="C"/>
    <s v="Day"/>
    <s v="Open"/>
  </r>
  <r>
    <n v="202430"/>
    <n v="40975"/>
    <s v="HIST 101"/>
    <x v="34"/>
    <s v="History of the U.S. to 1877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Daniel Shiells"/>
    <s v="K00361552"/>
    <s v="AD"/>
    <x v="0"/>
    <x v="221"/>
    <x v="67"/>
    <s v="WCC"/>
    <s v="WCC202"/>
    <x v="1"/>
    <n v="40"/>
    <n v="37"/>
    <d v="1900-03-09T14:33:37"/>
    <s v="C"/>
    <s v="Day"/>
    <s v="Open"/>
  </r>
  <r>
    <n v="202430"/>
    <n v="42923"/>
    <s v="HIST 102"/>
    <x v="34"/>
    <s v="History of the US Since 1865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Rick Wolf"/>
    <s v="K00100577"/>
    <s v="AD"/>
    <x v="0"/>
    <x v="221"/>
    <x v="67"/>
    <s v="WCC"/>
    <s v="WCC202"/>
    <x v="1"/>
    <n v="40"/>
    <n v="35"/>
    <d v="1900-03-05T20:15:35"/>
    <s v="C"/>
    <s v="Day"/>
    <s v="Open"/>
  </r>
  <r>
    <n v="202430"/>
    <n v="41113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2:45"/>
    <x v="11"/>
    <s v="14:50"/>
    <n v="1450"/>
    <x v="0"/>
    <s v="Natsuki Smith"/>
    <s v="K00372390"/>
    <s v="AD"/>
    <x v="0"/>
    <x v="222"/>
    <x v="67"/>
    <s v="WCC"/>
    <s v="WCC203"/>
    <x v="1"/>
    <n v="28"/>
    <n v="25"/>
    <d v="1900-03-13T11:40:58"/>
    <s v="MT"/>
    <s v="MET"/>
    <s v="Open"/>
  </r>
  <r>
    <n v="202430"/>
    <n v="41859"/>
    <s v="ENG 111"/>
    <x v="11"/>
    <s v="Critical Think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Melissa Menendez"/>
    <s v="K00100987"/>
    <s v="DO"/>
    <x v="0"/>
    <x v="222"/>
    <x v="67"/>
    <s v="WCC"/>
    <s v="WCC203"/>
    <x v="1"/>
    <n v="20"/>
    <n v="21"/>
    <d v="1900-02-07T12:09:21"/>
    <s v="MT"/>
    <s v="MET"/>
    <s v="Closed"/>
  </r>
  <r>
    <n v="202430"/>
    <n v="30693"/>
    <s v="ASL 101"/>
    <x v="102"/>
    <s v="Beginning ASL I"/>
    <n v="5"/>
    <d v="2023-08-28T00:00:00"/>
    <d v="2023-12-16T00:00:00"/>
    <x v="0"/>
    <x v="0"/>
    <s v="R"/>
    <m/>
    <m/>
    <m/>
    <s v="R"/>
    <m/>
    <m/>
    <m/>
    <d v="1899-12-30T01:20:00"/>
    <d v="1899-12-30T01:21:02"/>
    <s v="9:35"/>
    <x v="12"/>
    <s v="10:55"/>
    <n v="1055"/>
    <x v="4"/>
    <s v="Ignacio Ponce"/>
    <s v="K00350891"/>
    <s v="FS"/>
    <x v="0"/>
    <x v="222"/>
    <x v="67"/>
    <s v="WCC"/>
    <s v="WCC203"/>
    <x v="1"/>
    <n v="30"/>
    <n v="28"/>
    <d v="1900-01-25T08:06:14"/>
    <s v="CW"/>
    <s v="Hybrid"/>
    <s v="Open"/>
  </r>
  <r>
    <n v="202430"/>
    <n v="31896"/>
    <s v="ASL 102"/>
    <x v="102"/>
    <s v="Beginning ASL II"/>
    <n v="5"/>
    <d v="2023-08-28T00:00:00"/>
    <d v="2023-12-16T00:00:00"/>
    <x v="0"/>
    <x v="0"/>
    <s v="R"/>
    <m/>
    <m/>
    <m/>
    <s v="R"/>
    <m/>
    <m/>
    <m/>
    <d v="1899-12-30T01:20:00"/>
    <d v="1899-12-30T01:21:02"/>
    <s v="12:45"/>
    <x v="11"/>
    <s v="14:05"/>
    <n v="1405"/>
    <x v="4"/>
    <s v="Ignacio Ponce"/>
    <s v="K00350891"/>
    <s v="FS"/>
    <x v="0"/>
    <x v="222"/>
    <x v="67"/>
    <s v="WCC"/>
    <s v="WCC203"/>
    <x v="1"/>
    <n v="30"/>
    <n v="23"/>
    <d v="1900-01-20T15:13:42"/>
    <s v="CW"/>
    <s v="Hybrid"/>
    <s v="Open"/>
  </r>
  <r>
    <n v="202430"/>
    <n v="35095"/>
    <s v="ASL 101"/>
    <x v="102"/>
    <s v="Beginning ASL I"/>
    <n v="5"/>
    <d v="2023-08-28T00:00:00"/>
    <d v="2023-12-16T00:00:00"/>
    <x v="0"/>
    <x v="0"/>
    <s v="R"/>
    <m/>
    <m/>
    <m/>
    <s v="R"/>
    <m/>
    <m/>
    <m/>
    <d v="1899-12-30T01:20:00"/>
    <d v="1899-12-30T01:21:02"/>
    <s v="14:20"/>
    <x v="13"/>
    <s v="15:40"/>
    <n v="1540"/>
    <x v="4"/>
    <s v="Katherine Firkins"/>
    <s v="K00476089"/>
    <s v="AD"/>
    <x v="0"/>
    <x v="222"/>
    <x v="67"/>
    <s v="WCC"/>
    <s v="WCC203"/>
    <x v="1"/>
    <n v="30"/>
    <n v="27"/>
    <d v="1900-01-24T09:31:44"/>
    <s v="CW"/>
    <s v="Hybrid"/>
    <s v="Open"/>
  </r>
  <r>
    <n v="202430"/>
    <n v="41048"/>
    <s v="ENG 110"/>
    <x v="11"/>
    <s v="Composition and Reading"/>
    <n v="4"/>
    <d v="2023-08-28T00:00:00"/>
    <d v="2023-12-16T00:00:00"/>
    <x v="0"/>
    <x v="0"/>
    <s v="T"/>
    <m/>
    <s v="T"/>
    <m/>
    <m/>
    <m/>
    <m/>
    <m/>
    <d v="1899-12-30T02:05:00"/>
    <d v="1899-12-30T02:06:37"/>
    <s v="10:30"/>
    <x v="8"/>
    <s v="12:35"/>
    <n v="1235"/>
    <x v="4"/>
    <s v="Clara Oropeza"/>
    <s v="K00101060"/>
    <s v="FS"/>
    <x v="0"/>
    <x v="222"/>
    <x v="67"/>
    <s v="WCC"/>
    <s v="WCC203"/>
    <x v="1"/>
    <n v="28"/>
    <n v="22"/>
    <d v="1900-01-31T08:01:13"/>
    <s v="CW"/>
    <s v="Hybrid"/>
    <s v="Open"/>
  </r>
  <r>
    <n v="202430"/>
    <n v="41049"/>
    <s v="ENG 110"/>
    <x v="11"/>
    <s v="Composition and Reading"/>
    <n v="4"/>
    <d v="2023-08-28T00:00:00"/>
    <d v="2023-12-16T00:00:00"/>
    <x v="0"/>
    <x v="0"/>
    <s v="T"/>
    <m/>
    <s v="T"/>
    <m/>
    <m/>
    <m/>
    <m/>
    <m/>
    <d v="1899-12-30T02:05:00"/>
    <d v="1899-12-30T02:06:37"/>
    <s v="12:45"/>
    <x v="11"/>
    <s v="14:50"/>
    <n v="1450"/>
    <x v="4"/>
    <s v="Wendy Lukomski"/>
    <s v="K00100321"/>
    <s v="AD"/>
    <x v="0"/>
    <x v="222"/>
    <x v="67"/>
    <s v="WCC"/>
    <s v="WCC203"/>
    <x v="1"/>
    <n v="28"/>
    <n v="24"/>
    <d v="1900-02-03T06:34:04"/>
    <s v="CW"/>
    <s v="Hybrid"/>
    <s v="Open"/>
  </r>
  <r>
    <n v="202430"/>
    <n v="44450"/>
    <s v="PD 004"/>
    <x v="72"/>
    <s v="Personal Awareness Group"/>
    <n v="1"/>
    <d v="2023-09-12T00:00:00"/>
    <d v="2023-12-02T00:00:00"/>
    <x v="26"/>
    <x v="0"/>
    <s v="T"/>
    <m/>
    <s v="T"/>
    <m/>
    <m/>
    <m/>
    <m/>
    <m/>
    <d v="1899-12-30T01:15:00"/>
    <d v="1899-12-30T00:57:09"/>
    <s v="17:00"/>
    <x v="21"/>
    <s v="18:15"/>
    <n v="1815"/>
    <x v="0"/>
    <s v="Lydia Aguirre-Fuentes"/>
    <s v="K00100860"/>
    <s v="DO"/>
    <x v="0"/>
    <x v="222"/>
    <x v="67"/>
    <s v="WCC"/>
    <s v="WCC203"/>
    <x v="1"/>
    <n v="20"/>
    <n v="16"/>
    <d v="1900-01-06T23:33:53"/>
    <s v="C"/>
    <s v="Day"/>
    <s v="Open"/>
  </r>
  <r>
    <n v="202430"/>
    <n v="31612"/>
    <s v="PSY 100"/>
    <x v="5"/>
    <s v="General Psycholog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Laurel Johnston"/>
    <s v="K00307045"/>
    <s v="AD"/>
    <x v="0"/>
    <x v="223"/>
    <x v="67"/>
    <s v="WCC"/>
    <s v="WCC204"/>
    <x v="1"/>
    <n v="40"/>
    <n v="46"/>
    <d v="1900-03-26T12:54:46"/>
    <s v="C"/>
    <s v="Day"/>
    <s v="Closed"/>
  </r>
  <r>
    <n v="202430"/>
    <n v="33658"/>
    <s v="PSY 100"/>
    <x v="5"/>
    <s v="General Psychology"/>
    <n v="3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Julie Morello"/>
    <s v="K00417520"/>
    <s v="AD"/>
    <x v="0"/>
    <x v="223"/>
    <x v="67"/>
    <s v="WCC"/>
    <s v="WCC204"/>
    <x v="1"/>
    <n v="40"/>
    <n v="39"/>
    <d v="1900-03-24T19:59:43"/>
    <s v="C"/>
    <s v="Day"/>
    <s v="Open"/>
  </r>
  <r>
    <n v="202430"/>
    <n v="33917"/>
    <s v="PSY 100"/>
    <x v="5"/>
    <s v="General Psycholog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George Ayoub"/>
    <s v="K00356038"/>
    <s v="AD"/>
    <x v="0"/>
    <x v="223"/>
    <x v="67"/>
    <s v="WCC"/>
    <s v="WCC204"/>
    <x v="1"/>
    <n v="40"/>
    <n v="42"/>
    <d v="1900-03-19T00:18:42"/>
    <s v="C"/>
    <s v="Day"/>
    <s v="Closed"/>
  </r>
  <r>
    <n v="202430"/>
    <n v="34386"/>
    <s v="PSY 175"/>
    <x v="5"/>
    <s v="Social Psych:Psych Perspectiv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Charles Dugan"/>
    <s v="K00100229"/>
    <s v="AD"/>
    <x v="0"/>
    <x v="223"/>
    <x v="67"/>
    <s v="WCC"/>
    <s v="WCC204"/>
    <x v="1"/>
    <n v="40"/>
    <n v="31"/>
    <d v="1900-02-26T07:39:31"/>
    <s v="C"/>
    <s v="Day"/>
    <s v="Open"/>
  </r>
  <r>
    <n v="202430"/>
    <n v="37258"/>
    <s v="PSY 100"/>
    <x v="5"/>
    <s v="General Psycholog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8:00"/>
    <x v="3"/>
    <s v="9:20"/>
    <n v="920"/>
    <x v="0"/>
    <s v="Laurel Johnston"/>
    <s v="K00307045"/>
    <s v="AD"/>
    <x v="0"/>
    <x v="223"/>
    <x v="67"/>
    <s v="WCC"/>
    <s v="WCC204"/>
    <x v="1"/>
    <n v="40"/>
    <n v="43"/>
    <d v="1900-03-20T21:27:43"/>
    <s v="C"/>
    <s v="Day"/>
    <s v="Closed"/>
  </r>
  <r>
    <n v="202430"/>
    <n v="38528"/>
    <s v="PSY 145"/>
    <x v="5"/>
    <s v="Human Development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George Ayoub"/>
    <s v="K00356038"/>
    <s v="AD"/>
    <x v="0"/>
    <x v="223"/>
    <x v="67"/>
    <s v="WCC"/>
    <s v="WCC204"/>
    <x v="1"/>
    <n v="40"/>
    <n v="34"/>
    <d v="1900-03-03T23:06:34"/>
    <s v="C"/>
    <s v="Day"/>
    <s v="Open"/>
  </r>
  <r>
    <n v="202430"/>
    <n v="40124"/>
    <s v="PSY 100"/>
    <x v="5"/>
    <s v="General Psychology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Laurel Johnston"/>
    <s v="K00307045"/>
    <s v="AD"/>
    <x v="0"/>
    <x v="223"/>
    <x v="67"/>
    <s v="WCC"/>
    <s v="WCC204"/>
    <x v="1"/>
    <n v="40"/>
    <n v="47"/>
    <d v="1900-03-28T10:03:47"/>
    <s v="C"/>
    <s v="Day"/>
    <s v="Closed"/>
  </r>
  <r>
    <n v="202430"/>
    <n v="42047"/>
    <s v="SOC 125"/>
    <x v="24"/>
    <s v="Intro Statistics in Sociology"/>
    <n v="4"/>
    <d v="2023-08-28T00:00:00"/>
    <d v="2023-12-16T00:00:00"/>
    <x v="0"/>
    <x v="0"/>
    <s v="MW"/>
    <s v="M"/>
    <m/>
    <s v="W"/>
    <m/>
    <m/>
    <m/>
    <m/>
    <d v="1899-12-30T02:00:00"/>
    <d v="1899-12-30T04:03:07"/>
    <s v="13:00"/>
    <x v="22"/>
    <s v="15:00"/>
    <n v="1500"/>
    <x v="0"/>
    <s v="Rebecca Davis"/>
    <s v="K00736827"/>
    <s v="AD"/>
    <x v="0"/>
    <x v="223"/>
    <x v="67"/>
    <s v="WCC"/>
    <s v="WCC204"/>
    <x v="1"/>
    <n v="35"/>
    <n v="37"/>
    <d v="1900-04-13T09:50:26"/>
    <s v="C"/>
    <s v="Day"/>
    <s v="Closed"/>
  </r>
  <r>
    <n v="202430"/>
    <n v="39548"/>
    <s v="ANTH 101L"/>
    <x v="22"/>
    <s v="Physical Anthropology Lab"/>
    <n v="1"/>
    <d v="2023-08-28T00:00:00"/>
    <d v="2023-12-16T00:00:00"/>
    <x v="0"/>
    <x v="0"/>
    <s v="T"/>
    <m/>
    <s v="T"/>
    <m/>
    <m/>
    <m/>
    <m/>
    <m/>
    <d v="1899-12-30T03:00:00"/>
    <d v="1899-12-30T03:02:20"/>
    <s v="14:30"/>
    <x v="49"/>
    <s v="17:30"/>
    <n v="1730"/>
    <x v="1"/>
    <s v="Mark Sanders"/>
    <s v="K00110742"/>
    <s v="FS"/>
    <x v="0"/>
    <x v="224"/>
    <x v="67"/>
    <s v="WCC"/>
    <s v="WCC205"/>
    <x v="1"/>
    <n v="24"/>
    <n v="22"/>
    <d v="1900-02-14T13:28:10"/>
    <s v="C"/>
    <s v="Day"/>
    <s v="Open"/>
  </r>
  <r>
    <n v="202430"/>
    <n v="42793"/>
    <s v="ANTH 101L"/>
    <x v="22"/>
    <s v="Physical Anthropology Lab"/>
    <n v="1"/>
    <d v="2023-08-28T00:00:00"/>
    <d v="2023-12-16T00:00:00"/>
    <x v="0"/>
    <x v="0"/>
    <s v="M"/>
    <s v="M"/>
    <m/>
    <m/>
    <m/>
    <m/>
    <m/>
    <m/>
    <d v="1899-12-30T03:00:00"/>
    <d v="1899-12-30T03:02:20"/>
    <s v="14:30"/>
    <x v="49"/>
    <s v="17:30"/>
    <n v="1730"/>
    <x v="1"/>
    <s v="Phyllisa Eisentraut"/>
    <s v="K00100726"/>
    <s v="FS"/>
    <x v="0"/>
    <x v="224"/>
    <x v="67"/>
    <s v="WCC"/>
    <s v="WCC205"/>
    <x v="1"/>
    <n v="24"/>
    <n v="21"/>
    <d v="1900-02-12T10:40:31"/>
    <s v="C"/>
    <s v="Day"/>
    <s v="Open"/>
  </r>
  <r>
    <n v="202430"/>
    <n v="43499"/>
    <s v="ANTH 102"/>
    <x v="22"/>
    <s v="Introduction To Archaeolog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Mark Sanders"/>
    <s v="K00110742"/>
    <s v="AD"/>
    <x v="0"/>
    <x v="224"/>
    <x v="67"/>
    <s v="WCC"/>
    <s v="WCC205"/>
    <x v="1"/>
    <n v="35"/>
    <n v="23"/>
    <d v="1900-02-11T06:27:23"/>
    <s v="C"/>
    <s v="Day"/>
    <s v="Open"/>
  </r>
  <r>
    <n v="202430"/>
    <n v="44517"/>
    <s v="ANTH 101L"/>
    <x v="22"/>
    <s v="Physical Anthropology Lab"/>
    <n v="1"/>
    <d v="2023-08-28T00:00:00"/>
    <d v="2023-12-16T00:00:00"/>
    <x v="0"/>
    <x v="0"/>
    <s v="W"/>
    <m/>
    <m/>
    <s v="W"/>
    <m/>
    <m/>
    <m/>
    <m/>
    <d v="1899-12-30T03:00:00"/>
    <d v="1899-12-30T03:02:20"/>
    <s v="14:30"/>
    <x v="49"/>
    <s v="17:30"/>
    <n v="1730"/>
    <x v="1"/>
    <s v="Allison Jaqua"/>
    <s v="K00144260"/>
    <s v="AD"/>
    <x v="0"/>
    <x v="224"/>
    <x v="67"/>
    <s v="WCC"/>
    <s v="WCC205"/>
    <x v="1"/>
    <n v="24"/>
    <n v="19"/>
    <d v="1900-02-08T05:05:14"/>
    <s v="C"/>
    <s v="Day"/>
    <s v="Open"/>
  </r>
  <r>
    <n v="202430"/>
    <n v="44518"/>
    <s v="ANTH 101L"/>
    <x v="22"/>
    <s v="Physical Anthropology Lab"/>
    <n v="1"/>
    <d v="2023-08-28T00:00:00"/>
    <d v="2023-12-16T00:00:00"/>
    <x v="0"/>
    <x v="0"/>
    <s v="R"/>
    <m/>
    <m/>
    <m/>
    <s v="R"/>
    <m/>
    <m/>
    <m/>
    <d v="1899-12-30T03:00:00"/>
    <d v="1899-12-30T03:02:20"/>
    <s v="14:30"/>
    <x v="49"/>
    <s v="17:30"/>
    <n v="1730"/>
    <x v="1"/>
    <s v="Allison Jaqua"/>
    <s v="K00144260"/>
    <s v="AD"/>
    <x v="0"/>
    <x v="224"/>
    <x v="67"/>
    <s v="WCC"/>
    <s v="WCC205"/>
    <x v="1"/>
    <n v="24"/>
    <n v="20"/>
    <d v="1900-02-10T07:52:53"/>
    <s v="C"/>
    <s v="Day"/>
    <s v="Open"/>
  </r>
  <r>
    <n v="202430"/>
    <n v="31570"/>
    <s v="PHIL 205"/>
    <x v="80"/>
    <s v="Introduction to Logic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Marc Bobro"/>
    <s v="K00100784"/>
    <s v="FS"/>
    <x v="0"/>
    <x v="225"/>
    <x v="67"/>
    <s v="WCC"/>
    <s v="WCC216"/>
    <x v="1"/>
    <n v="40"/>
    <n v="18"/>
    <d v="1900-02-01T20:42:18"/>
    <s v="C"/>
    <s v="Day"/>
    <s v="Open"/>
  </r>
  <r>
    <n v="202430"/>
    <n v="31620"/>
    <s v="PSY 100"/>
    <x v="5"/>
    <s v="General Psychology"/>
    <n v="3"/>
    <d v="2023-09-06T00:00:00"/>
    <d v="2023-12-16T00:00:00"/>
    <x v="42"/>
    <x v="0"/>
    <s v="MW"/>
    <s v="M"/>
    <m/>
    <s v="W"/>
    <m/>
    <m/>
    <m/>
    <m/>
    <d v="1899-12-30T01:20:00"/>
    <d v="1899-12-30T02:29:37"/>
    <s v="12:45"/>
    <x v="11"/>
    <s v="14:05"/>
    <n v="1405"/>
    <x v="0"/>
    <s v="Stanley Bursten"/>
    <s v="K00100369"/>
    <s v="FS"/>
    <x v="0"/>
    <x v="225"/>
    <x v="67"/>
    <s v="WCC"/>
    <s v="WCC216"/>
    <x v="1"/>
    <n v="40"/>
    <n v="42"/>
    <d v="1900-03-07T07:47:32"/>
    <s v="C"/>
    <s v="Day"/>
    <s v="Closed"/>
  </r>
  <r>
    <n v="202430"/>
    <n v="31863"/>
    <s v="PHIL 111"/>
    <x v="80"/>
    <s v="Critical Think&amp;Writing In Phil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Chris Kramer"/>
    <s v="K00772134"/>
    <s v="FS"/>
    <x v="0"/>
    <x v="225"/>
    <x v="67"/>
    <s v="WCC"/>
    <s v="WCC216"/>
    <x v="1"/>
    <n v="30"/>
    <n v="29"/>
    <d v="1900-02-22T13:21:29"/>
    <s v="C"/>
    <s v="Day"/>
    <s v="Open"/>
  </r>
  <r>
    <n v="202430"/>
    <n v="34383"/>
    <s v="PSY 106"/>
    <x v="5"/>
    <s v="Positive Psychology"/>
    <n v="3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Spencer Sherman"/>
    <s v="K00100157"/>
    <s v="AD"/>
    <x v="0"/>
    <x v="225"/>
    <x v="67"/>
    <s v="WCC"/>
    <s v="WCC216"/>
    <x v="1"/>
    <n v="30"/>
    <n v="17"/>
    <d v="1900-02-04T23:29:07"/>
    <s v="C"/>
    <s v="Evening"/>
    <s v="Open"/>
  </r>
  <r>
    <n v="202430"/>
    <n v="35146"/>
    <s v="HNRS 100"/>
    <x v="149"/>
    <s v="Honors Colloquium"/>
    <n v="0.5"/>
    <d v="2023-09-08T00:00:00"/>
    <d v="2023-10-20T00:00:00"/>
    <x v="35"/>
    <x v="0"/>
    <s v="F"/>
    <m/>
    <m/>
    <m/>
    <m/>
    <s v="F"/>
    <m/>
    <m/>
    <d v="1899-12-30T01:05:00"/>
    <d v="1899-12-30T00:27:35"/>
    <s v="10:00"/>
    <x v="26"/>
    <s v="11:05"/>
    <n v="1105"/>
    <x v="0"/>
    <s v="Marc Bobro"/>
    <s v="K00100784"/>
    <s v="FS"/>
    <x v="0"/>
    <x v="225"/>
    <x v="67"/>
    <s v="WCC"/>
    <s v="WCC216"/>
    <x v="1"/>
    <n v="50"/>
    <n v="49"/>
    <d v="1900-01-05T13:38:29"/>
    <s v="HR"/>
    <s v="Day"/>
    <s v="Open"/>
  </r>
  <r>
    <n v="202430"/>
    <n v="42264"/>
    <s v="PHIL 207B"/>
    <x v="80"/>
    <s v="Philosophy of Art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Marc Bobro"/>
    <s v="K00100784"/>
    <s v="FS"/>
    <x v="0"/>
    <x v="225"/>
    <x v="67"/>
    <s v="WCC"/>
    <s v="WCC216"/>
    <x v="1"/>
    <n v="40"/>
    <n v="22"/>
    <d v="1900-02-09T09:18:22"/>
    <s v="C"/>
    <s v="Day"/>
    <s v="Open"/>
  </r>
  <r>
    <n v="202430"/>
    <n v="43984"/>
    <s v="ANTH 113"/>
    <x v="22"/>
    <s v="Witchcraft, Magic Sci&amp;Religio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Mark Sanders"/>
    <s v="K00110742"/>
    <s v="AD"/>
    <x v="0"/>
    <x v="225"/>
    <x v="67"/>
    <s v="WCC"/>
    <s v="WCC216"/>
    <x v="1"/>
    <n v="40"/>
    <n v="25"/>
    <d v="1900-02-15T00:45:25"/>
    <s v="C"/>
    <s v="Day"/>
    <s v="Open"/>
  </r>
  <r>
    <n v="202430"/>
    <n v="34598"/>
    <s v="PD 100"/>
    <x v="40"/>
    <s v="College Success"/>
    <n v="3"/>
    <d v="2023-10-09T00:00:00"/>
    <d v="2023-10-09T00:00:00"/>
    <x v="3"/>
    <x v="0"/>
    <s v="M"/>
    <s v="M"/>
    <m/>
    <m/>
    <m/>
    <m/>
    <m/>
    <m/>
    <d v="1899-12-30T01:20:00"/>
    <d v="1899-12-30T00:04:51"/>
    <s v="15:55"/>
    <x v="39"/>
    <s v="17:15"/>
    <n v="1715"/>
    <x v="4"/>
    <s v="Eli Villanueva"/>
    <s v="K00101194"/>
    <s v="FS"/>
    <x v="0"/>
    <x v="226"/>
    <x v="67"/>
    <s v="WCC"/>
    <s v="WCC302"/>
    <x v="1"/>
    <n v="35"/>
    <n v="26"/>
    <d v="1899-12-30T02:06:04"/>
    <s v="CW"/>
    <s v="Hybrid"/>
    <s v="Open"/>
  </r>
  <r>
    <n v="202430"/>
    <n v="34598"/>
    <s v="PD 100"/>
    <x v="40"/>
    <s v="College Success"/>
    <n v="3"/>
    <d v="2023-09-25T00:00:00"/>
    <d v="2023-09-25T00:00:00"/>
    <x v="3"/>
    <x v="0"/>
    <s v="M"/>
    <s v="M"/>
    <m/>
    <m/>
    <m/>
    <m/>
    <m/>
    <m/>
    <d v="1899-12-30T01:20:00"/>
    <d v="1899-12-30T00:04:51"/>
    <s v="15:55"/>
    <x v="39"/>
    <s v="17:15"/>
    <n v="1715"/>
    <x v="4"/>
    <s v="Eli Villanueva"/>
    <s v="K00101194"/>
    <s v="FS"/>
    <x v="0"/>
    <x v="226"/>
    <x v="67"/>
    <s v="WCC"/>
    <s v="WCC302"/>
    <x v="1"/>
    <n v="35"/>
    <n v="26"/>
    <d v="1899-12-30T02:06:04"/>
    <s v="CW"/>
    <s v="Hybrid"/>
    <s v="Open"/>
  </r>
  <r>
    <n v="202430"/>
    <n v="34598"/>
    <s v="PD 100"/>
    <x v="40"/>
    <s v="College Success"/>
    <n v="3"/>
    <d v="2023-09-11T00:00:00"/>
    <d v="2023-09-11T00:00:00"/>
    <x v="3"/>
    <x v="0"/>
    <s v="M"/>
    <s v="M"/>
    <m/>
    <m/>
    <m/>
    <m/>
    <m/>
    <m/>
    <d v="1899-12-30T01:20:00"/>
    <d v="1899-12-30T00:04:51"/>
    <s v="15:55"/>
    <x v="39"/>
    <s v="17:15"/>
    <n v="1715"/>
    <x v="4"/>
    <s v="Eli Villanueva"/>
    <s v="K00101194"/>
    <s v="FS"/>
    <x v="0"/>
    <x v="226"/>
    <x v="67"/>
    <s v="WCC"/>
    <s v="WCC302"/>
    <x v="1"/>
    <n v="35"/>
    <n v="26"/>
    <d v="1899-12-30T02:06:04"/>
    <s v="CW"/>
    <s v="Hybrid"/>
    <s v="Open"/>
  </r>
  <r>
    <n v="202430"/>
    <n v="34598"/>
    <s v="PD 100"/>
    <x v="40"/>
    <s v="College Success"/>
    <n v="3"/>
    <d v="2023-08-28T00:00:00"/>
    <d v="2023-08-28T00:00:00"/>
    <x v="3"/>
    <x v="0"/>
    <s v="M"/>
    <s v="M"/>
    <m/>
    <m/>
    <m/>
    <m/>
    <m/>
    <m/>
    <d v="1899-12-30T01:20:00"/>
    <d v="1899-12-30T00:04:51"/>
    <s v="15:55"/>
    <x v="39"/>
    <s v="17:15"/>
    <n v="1715"/>
    <x v="4"/>
    <s v="Eli Villanueva"/>
    <s v="K00101194"/>
    <s v="FS"/>
    <x v="0"/>
    <x v="226"/>
    <x v="67"/>
    <s v="WCC"/>
    <s v="WCC302"/>
    <x v="1"/>
    <n v="35"/>
    <n v="26"/>
    <d v="1899-12-30T02:06:04"/>
    <s v="CW"/>
    <s v="Hybrid"/>
    <s v="Open"/>
  </r>
  <r>
    <n v="202430"/>
    <n v="34598"/>
    <s v="PD 100"/>
    <x v="40"/>
    <s v="College Success"/>
    <n v="3"/>
    <d v="2023-10-23T00:00:00"/>
    <d v="2023-10-23T00:00:00"/>
    <x v="3"/>
    <x v="0"/>
    <s v="M"/>
    <s v="M"/>
    <m/>
    <m/>
    <m/>
    <m/>
    <m/>
    <m/>
    <d v="1899-12-30T01:20:00"/>
    <d v="1899-12-30T00:04:51"/>
    <s v="15:55"/>
    <x v="39"/>
    <s v="17:15"/>
    <n v="1715"/>
    <x v="4"/>
    <s v="Eli Villanueva"/>
    <s v="K00101194"/>
    <s v="FS"/>
    <x v="0"/>
    <x v="226"/>
    <x v="67"/>
    <s v="WCC"/>
    <s v="WCC302"/>
    <x v="1"/>
    <n v="35"/>
    <n v="26"/>
    <d v="1899-12-30T02:06:04"/>
    <s v="CW"/>
    <s v="Hybrid"/>
    <s v="Open"/>
  </r>
  <r>
    <n v="202430"/>
    <n v="34598"/>
    <s v="PD 100"/>
    <x v="40"/>
    <s v="College Success"/>
    <n v="3"/>
    <d v="2023-12-11T00:00:00"/>
    <d v="2023-12-11T00:00:00"/>
    <x v="3"/>
    <x v="0"/>
    <s v="M"/>
    <s v="M"/>
    <m/>
    <m/>
    <m/>
    <m/>
    <m/>
    <m/>
    <d v="1899-12-30T01:20:00"/>
    <d v="1899-12-30T00:04:51"/>
    <s v="15:55"/>
    <x v="39"/>
    <s v="17:15"/>
    <n v="1715"/>
    <x v="4"/>
    <s v="Eli Villanueva"/>
    <s v="K00101194"/>
    <s v="FS"/>
    <x v="0"/>
    <x v="226"/>
    <x v="67"/>
    <s v="WCC"/>
    <s v="WCC302"/>
    <x v="1"/>
    <n v="35"/>
    <n v="26"/>
    <d v="1899-12-30T02:06:04"/>
    <s v="CW"/>
    <s v="Hybrid"/>
    <s v="Open"/>
  </r>
  <r>
    <n v="202430"/>
    <n v="34598"/>
    <s v="PD 100"/>
    <x v="40"/>
    <s v="College Success"/>
    <n v="3"/>
    <d v="2023-12-04T00:00:00"/>
    <d v="2023-12-04T00:00:00"/>
    <x v="3"/>
    <x v="0"/>
    <s v="M"/>
    <s v="M"/>
    <m/>
    <m/>
    <m/>
    <m/>
    <m/>
    <m/>
    <d v="1899-12-30T01:20:00"/>
    <d v="1899-12-30T00:04:51"/>
    <s v="15:55"/>
    <x v="39"/>
    <s v="17:15"/>
    <n v="1715"/>
    <x v="4"/>
    <s v="Eli Villanueva"/>
    <s v="K00101194"/>
    <s v="FS"/>
    <x v="0"/>
    <x v="226"/>
    <x v="67"/>
    <s v="WCC"/>
    <s v="WCC302"/>
    <x v="1"/>
    <n v="35"/>
    <n v="26"/>
    <d v="1899-12-30T02:06:04"/>
    <s v="CW"/>
    <s v="Hybrid"/>
    <s v="Open"/>
  </r>
  <r>
    <n v="202430"/>
    <n v="34598"/>
    <s v="PD 100"/>
    <x v="40"/>
    <s v="College Success"/>
    <n v="3"/>
    <d v="2023-11-06T00:00:00"/>
    <d v="2023-11-06T00:00:00"/>
    <x v="3"/>
    <x v="0"/>
    <s v="M"/>
    <s v="M"/>
    <m/>
    <m/>
    <m/>
    <m/>
    <m/>
    <m/>
    <d v="1899-12-30T01:20:00"/>
    <d v="1899-12-30T00:04:51"/>
    <s v="15:55"/>
    <x v="39"/>
    <s v="17:15"/>
    <n v="1715"/>
    <x v="4"/>
    <s v="Eli Villanueva"/>
    <s v="K00101194"/>
    <s v="FS"/>
    <x v="0"/>
    <x v="226"/>
    <x v="67"/>
    <s v="WCC"/>
    <s v="WCC302"/>
    <x v="1"/>
    <n v="35"/>
    <n v="26"/>
    <d v="1899-12-30T02:06:04"/>
    <s v="CW"/>
    <s v="Hybrid"/>
    <s v="Open"/>
  </r>
  <r>
    <n v="202430"/>
    <n v="33896"/>
    <s v="ENG 173"/>
    <x v="32"/>
    <s v="Screenwriting I"/>
    <n v="3"/>
    <d v="2023-09-25T00:00:00"/>
    <d v="2023-12-16T00:00:00"/>
    <x v="9"/>
    <x v="0"/>
    <s v="T"/>
    <m/>
    <s v="T"/>
    <m/>
    <m/>
    <m/>
    <m/>
    <m/>
    <d v="1899-12-30T02:05:00"/>
    <d v="1899-12-30T01:36:19"/>
    <s v="15:00"/>
    <x v="5"/>
    <s v="17:05"/>
    <n v="1705"/>
    <x v="4"/>
    <s v="Michael Stinson"/>
    <s v="K00100362"/>
    <s v="NP"/>
    <x v="0"/>
    <x v="226"/>
    <x v="67"/>
    <s v="WCC"/>
    <s v="WCC302"/>
    <x v="1"/>
    <n v="35"/>
    <n v="17"/>
    <d v="1900-01-13T10:58:57"/>
    <s v="CW"/>
    <s v="Hybrid"/>
    <s v="Open"/>
  </r>
  <r>
    <n v="202430"/>
    <n v="36050"/>
    <s v="FS 173"/>
    <x v="32"/>
    <s v="Screenwriting I"/>
    <n v="3"/>
    <d v="2023-09-25T00:00:00"/>
    <d v="2023-12-16T00:00:00"/>
    <x v="9"/>
    <x v="1"/>
    <s v="T"/>
    <m/>
    <s v="T"/>
    <m/>
    <m/>
    <m/>
    <m/>
    <m/>
    <d v="1899-12-30T02:05:00"/>
    <d v="1899-12-30T01:36:19"/>
    <s v="15:00"/>
    <x v="5"/>
    <s v="17:05"/>
    <n v="1705"/>
    <x v="4"/>
    <s v="Michael Stinson"/>
    <s v="K00100362"/>
    <s v="FS"/>
    <x v="0"/>
    <x v="226"/>
    <x v="67"/>
    <s v="WCC"/>
    <s v="WCC302"/>
    <x v="1"/>
    <n v="35"/>
    <n v="17"/>
    <d v="1900-01-13T10:58:57"/>
    <s v="CW"/>
    <s v="Hybrid"/>
    <s v="Open"/>
  </r>
  <r>
    <n v="202430"/>
    <n v="36907"/>
    <s v="FS 121"/>
    <x v="114"/>
    <s v="Documentary Film"/>
    <n v="3"/>
    <d v="2023-09-25T00:00:00"/>
    <d v="2023-12-16T00:00:00"/>
    <x v="9"/>
    <x v="0"/>
    <s v="R"/>
    <m/>
    <m/>
    <m/>
    <s v="R"/>
    <m/>
    <m/>
    <m/>
    <d v="1899-12-30T01:30:00"/>
    <d v="1899-12-30T01:09:21"/>
    <s v="11:00"/>
    <x v="72"/>
    <s v="12:30"/>
    <n v="1230"/>
    <x v="4"/>
    <s v="Michael Albright"/>
    <s v="K00429967"/>
    <s v="FS"/>
    <x v="0"/>
    <x v="226"/>
    <x v="67"/>
    <s v="WCC"/>
    <s v="WCC302"/>
    <x v="1"/>
    <n v="35"/>
    <n v="30"/>
    <d v="1900-01-17T08:52:19"/>
    <s v="CW"/>
    <s v="Hybrid"/>
    <s v="Open"/>
  </r>
  <r>
    <n v="202430"/>
    <n v="37238"/>
    <s v="FS 101"/>
    <x v="23"/>
    <s v="Introduction to Film Studies"/>
    <n v="3"/>
    <d v="2023-09-25T00:00:00"/>
    <d v="2023-12-16T00:00:00"/>
    <x v="9"/>
    <x v="0"/>
    <s v="W"/>
    <m/>
    <m/>
    <s v="W"/>
    <m/>
    <m/>
    <m/>
    <m/>
    <d v="1899-12-30T02:05:00"/>
    <d v="1899-12-30T01:36:19"/>
    <s v="8:15"/>
    <x v="97"/>
    <s v="10:20"/>
    <n v="1020"/>
    <x v="4"/>
    <s v="Nicole Strobel"/>
    <s v="K01486696"/>
    <s v="AD"/>
    <x v="0"/>
    <x v="226"/>
    <x v="67"/>
    <s v="WCC"/>
    <s v="WCC302"/>
    <x v="1"/>
    <n v="35"/>
    <n v="29"/>
    <d v="1900-01-23T15:54:41"/>
    <s v="CW"/>
    <s v="Hybrid"/>
    <s v="Open"/>
  </r>
  <r>
    <n v="202430"/>
    <n v="39186"/>
    <s v="FS 110"/>
    <x v="23"/>
    <s v="World Cinema to 1960s"/>
    <n v="3"/>
    <d v="2023-09-25T00:00:00"/>
    <d v="2023-12-16T00:00:00"/>
    <x v="9"/>
    <x v="0"/>
    <s v="M"/>
    <s v="M"/>
    <m/>
    <m/>
    <m/>
    <m/>
    <m/>
    <m/>
    <d v="1899-12-30T02:05:00"/>
    <d v="1899-12-30T01:36:19"/>
    <s v="10:30"/>
    <x v="8"/>
    <s v="12:35"/>
    <n v="1235"/>
    <x v="4"/>
    <s v="Hannah Garibaldi"/>
    <s v="K00394759"/>
    <s v="AD"/>
    <x v="0"/>
    <x v="226"/>
    <x v="67"/>
    <s v="WCC"/>
    <s v="WCC302"/>
    <x v="1"/>
    <n v="35"/>
    <n v="21"/>
    <d v="1900-01-16T20:37:32"/>
    <s v="CW"/>
    <s v="Hybrid"/>
    <s v="Open"/>
  </r>
  <r>
    <n v="202430"/>
    <n v="43955"/>
    <s v="FS 101H"/>
    <x v="23"/>
    <s v="Intro to Film Studies, Honors"/>
    <n v="4"/>
    <d v="2023-08-28T00:00:00"/>
    <d v="2023-12-16T00:00:00"/>
    <x v="0"/>
    <x v="0"/>
    <s v="R"/>
    <m/>
    <m/>
    <m/>
    <s v="R"/>
    <m/>
    <m/>
    <m/>
    <d v="1899-12-30T02:05:00"/>
    <d v="1899-12-30T02:06:37"/>
    <s v="15:00"/>
    <x v="5"/>
    <s v="17:05"/>
    <n v="1705"/>
    <x v="4"/>
    <s v="Michael Albright"/>
    <s v="K00429967"/>
    <s v="FS"/>
    <x v="0"/>
    <x v="226"/>
    <x v="67"/>
    <s v="WCC"/>
    <s v="WCC302"/>
    <x v="1"/>
    <n v="25"/>
    <n v="24"/>
    <d v="1900-02-03T06:34:04"/>
    <s v="HR"/>
    <s v="Hybrid"/>
    <s v="Open"/>
  </r>
  <r>
    <n v="202430"/>
    <n v="44280"/>
    <s v="FS 101"/>
    <x v="23"/>
    <s v="Introduction to Film Studies"/>
    <n v="3"/>
    <d v="2023-09-25T00:00:00"/>
    <d v="2023-12-16T00:00:00"/>
    <x v="9"/>
    <x v="0"/>
    <s v="W"/>
    <m/>
    <m/>
    <s v="W"/>
    <m/>
    <m/>
    <m/>
    <m/>
    <d v="1899-12-30T02:05:00"/>
    <d v="1899-12-30T01:36:19"/>
    <s v="10:30"/>
    <x v="8"/>
    <s v="12:35"/>
    <n v="1235"/>
    <x v="4"/>
    <s v="Nicole Strobel"/>
    <s v="K01486696"/>
    <s v="AD"/>
    <x v="0"/>
    <x v="226"/>
    <x v="67"/>
    <s v="WCC"/>
    <s v="WCC302"/>
    <x v="1"/>
    <n v="35"/>
    <n v="35"/>
    <d v="1900-01-28T18:22:33"/>
    <s v="CW"/>
    <s v="Hybrid"/>
    <s v="Closed"/>
  </r>
  <r>
    <n v="202430"/>
    <n v="41060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8:50"/>
    <x v="116"/>
    <s v="10:55"/>
    <n v="1055"/>
    <x v="0"/>
    <s v="Abby Pasley"/>
    <s v="K00303433"/>
    <s v="AD"/>
    <x v="0"/>
    <x v="227"/>
    <x v="67"/>
    <s v="WCC"/>
    <s v="WCC303"/>
    <x v="1"/>
    <n v="24"/>
    <n v="26"/>
    <d v="1900-03-16T10:13:48"/>
    <s v="MT"/>
    <s v="Day"/>
    <s v="Closed"/>
  </r>
  <r>
    <n v="202430"/>
    <n v="41068"/>
    <s v="ENG 110"/>
    <x v="11"/>
    <s v="Composition and Reading"/>
    <n v="4"/>
    <d v="2023-08-28T00:00:00"/>
    <d v="2023-12-16T00:00:00"/>
    <x v="0"/>
    <x v="0"/>
    <s v="MW"/>
    <s v="M"/>
    <m/>
    <s v="W"/>
    <m/>
    <m/>
    <m/>
    <m/>
    <d v="1899-12-30T02:05:00"/>
    <d v="1899-12-30T04:13:15"/>
    <s v="10:30"/>
    <x v="8"/>
    <s v="12:35"/>
    <n v="1235"/>
    <x v="0"/>
    <s v="Bonny Bryan"/>
    <s v="K00100691"/>
    <s v="FS"/>
    <x v="0"/>
    <x v="227"/>
    <x v="67"/>
    <s v="WCC"/>
    <s v="WCC303"/>
    <x v="1"/>
    <n v="28"/>
    <n v="24"/>
    <d v="1900-03-10T13:08:08"/>
    <s v="C"/>
    <s v="Day"/>
    <s v="Open"/>
  </r>
  <r>
    <n v="202430"/>
    <n v="41070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5:00"/>
    <x v="5"/>
    <s v="17:05"/>
    <n v="1705"/>
    <x v="0"/>
    <s v="Nancy Smith-Tubiolo"/>
    <s v="K00255381"/>
    <s v="AD"/>
    <x v="0"/>
    <x v="227"/>
    <x v="67"/>
    <s v="WCC"/>
    <s v="WCC303"/>
    <x v="1"/>
    <n v="28"/>
    <n v="24"/>
    <d v="1900-03-10T13:08:08"/>
    <s v="C"/>
    <s v="Day"/>
    <s v="Open"/>
  </r>
  <r>
    <n v="202430"/>
    <n v="41121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2:45"/>
    <x v="11"/>
    <s v="14:50"/>
    <n v="1450"/>
    <x v="0"/>
    <s v="Kathleen Roman"/>
    <s v="K00620644"/>
    <s v="AD"/>
    <x v="0"/>
    <x v="227"/>
    <x v="67"/>
    <s v="WCC"/>
    <s v="WCC303"/>
    <x v="1"/>
    <n v="28"/>
    <n v="28"/>
    <d v="1900-03-22T07:19:29"/>
    <s v="C"/>
    <s v="Day"/>
    <s v="Closed"/>
  </r>
  <r>
    <n v="202430"/>
    <n v="43459"/>
    <s v="TUTW NC199"/>
    <x v="97"/>
    <s v="Tutor Training"/>
    <n v="0"/>
    <d v="2023-09-15T00:00:00"/>
    <d v="2023-09-15T00:00:00"/>
    <x v="3"/>
    <x v="0"/>
    <s v="F"/>
    <m/>
    <m/>
    <m/>
    <m/>
    <s v="F"/>
    <m/>
    <m/>
    <d v="1899-12-30T04:00:00"/>
    <d v="1899-12-30T00:14:33"/>
    <s v="13:00"/>
    <x v="22"/>
    <s v="17:00"/>
    <n v="1700"/>
    <x v="0"/>
    <s v="Sean Kelly"/>
    <s v="K00266861"/>
    <s v="NC"/>
    <x v="0"/>
    <x v="227"/>
    <x v="67"/>
    <s v="WCC"/>
    <s v="WCC303"/>
    <x v="1"/>
    <n v="18"/>
    <n v="12"/>
    <d v="1899-12-30T02:54:33"/>
    <s v="C"/>
    <s v="Session Status Unknown"/>
    <s v="Open"/>
  </r>
  <r>
    <n v="202430"/>
    <n v="43459"/>
    <s v="TUTW NC199"/>
    <x v="97"/>
    <s v="Tutor Training"/>
    <n v="0"/>
    <d v="2023-09-16T00:00:00"/>
    <d v="2023-09-16T00:00:00"/>
    <x v="3"/>
    <x v="0"/>
    <s v="S"/>
    <m/>
    <m/>
    <m/>
    <m/>
    <m/>
    <s v="S"/>
    <m/>
    <d v="1899-12-30T04:00:00"/>
    <d v="1899-12-30T00:14:33"/>
    <s v="9:00"/>
    <x v="25"/>
    <s v="13:00"/>
    <n v="1300"/>
    <x v="0"/>
    <s v="Sean Kelly"/>
    <s v="K00266861"/>
    <s v="NC"/>
    <x v="0"/>
    <x v="227"/>
    <x v="67"/>
    <s v="WCC"/>
    <s v="WCC303"/>
    <x v="1"/>
    <n v="18"/>
    <n v="12"/>
    <d v="1899-12-30T02:54:33"/>
    <s v="C"/>
    <s v="Session Status Unknown"/>
    <s v="Open"/>
  </r>
  <r>
    <n v="202430"/>
    <n v="41123"/>
    <s v="ENG 110"/>
    <x v="11"/>
    <s v="Composition and Reading"/>
    <n v="4"/>
    <d v="2023-08-28T00:00:00"/>
    <d v="2023-12-16T00:00:00"/>
    <x v="0"/>
    <x v="0"/>
    <s v="M"/>
    <s v="M"/>
    <m/>
    <m/>
    <m/>
    <m/>
    <m/>
    <m/>
    <d v="1899-12-30T02:05:00"/>
    <d v="1899-12-30T02:06:37"/>
    <s v="12:45"/>
    <x v="11"/>
    <s v="14:50"/>
    <n v="1450"/>
    <x v="4"/>
    <s v="Meryl Peters"/>
    <s v="K00391027"/>
    <s v="AD"/>
    <x v="0"/>
    <x v="227"/>
    <x v="67"/>
    <s v="WCC"/>
    <s v="WCC303"/>
    <x v="1"/>
    <n v="28"/>
    <n v="19"/>
    <d v="1900-01-26T22:11:58"/>
    <s v="CW"/>
    <s v="Hybrid"/>
    <s v="Open"/>
  </r>
  <r>
    <n v="202430"/>
    <n v="33013"/>
    <s v="ADC 152"/>
    <x v="61"/>
    <s v="Clinical Process"/>
    <n v="3"/>
    <d v="2023-08-28T00:00:00"/>
    <d v="2023-12-16T00:00:00"/>
    <x v="0"/>
    <x v="0"/>
    <s v="W"/>
    <m/>
    <m/>
    <s v="W"/>
    <m/>
    <m/>
    <m/>
    <m/>
    <d v="1899-12-30T03:05:00"/>
    <d v="1899-12-30T03:07:24"/>
    <s v="18:00"/>
    <x v="9"/>
    <s v="21:05"/>
    <n v="2105"/>
    <x v="0"/>
    <s v="Lacey Peters"/>
    <s v="K00376975"/>
    <s v="DO"/>
    <x v="0"/>
    <x v="228"/>
    <x v="67"/>
    <s v="WCC"/>
    <s v="WCC304"/>
    <x v="1"/>
    <n v="25"/>
    <n v="7"/>
    <d v="1900-01-14T05:26:06"/>
    <s v="C"/>
    <s v="Day"/>
    <s v="Open"/>
  </r>
  <r>
    <n v="202430"/>
    <n v="33441"/>
    <s v="ADC 122"/>
    <x v="61"/>
    <s v="Pharm&amp;Physiol Effect-Alch&amp;Drug"/>
    <n v="3"/>
    <d v="2023-08-28T00:00:00"/>
    <d v="2023-12-16T00:00:00"/>
    <x v="0"/>
    <x v="0"/>
    <s v="R"/>
    <m/>
    <m/>
    <m/>
    <s v="R"/>
    <m/>
    <m/>
    <m/>
    <d v="1899-12-30T03:05:00"/>
    <d v="1899-12-30T03:07:24"/>
    <s v="18:00"/>
    <x v="9"/>
    <s v="21:05"/>
    <n v="2105"/>
    <x v="0"/>
    <s v="Elmira Momeni"/>
    <s v="K01626308"/>
    <s v="AD"/>
    <x v="0"/>
    <x v="228"/>
    <x v="67"/>
    <s v="WCC"/>
    <s v="WCC304"/>
    <x v="1"/>
    <n v="30"/>
    <n v="14"/>
    <d v="1900-01-29T10:52:12"/>
    <s v="C"/>
    <s v="Evening"/>
    <s v="Open"/>
  </r>
  <r>
    <n v="202430"/>
    <n v="34330"/>
    <s v="ECE 102"/>
    <x v="60"/>
    <s v="Child, Family and Community"/>
    <n v="3"/>
    <d v="2023-08-28T00:00:00"/>
    <d v="2023-12-16T00:00:00"/>
    <x v="0"/>
    <x v="0"/>
    <s v="W"/>
    <m/>
    <m/>
    <s v="W"/>
    <m/>
    <m/>
    <m/>
    <m/>
    <d v="1899-12-30T02:55:00"/>
    <d v="1899-12-30T02:57:16"/>
    <s v="11:10"/>
    <x v="10"/>
    <s v="14:05"/>
    <n v="1405"/>
    <x v="0"/>
    <s v="Devona Hawkins"/>
    <s v="K00729084"/>
    <s v="FS"/>
    <x v="0"/>
    <x v="228"/>
    <x v="67"/>
    <s v="WCC"/>
    <s v="WCC304"/>
    <x v="1"/>
    <n v="35"/>
    <n v="36"/>
    <d v="1900-03-14T01:47:32"/>
    <s v="C"/>
    <s v="Day"/>
    <s v="Closed"/>
  </r>
  <r>
    <n v="202430"/>
    <n v="41112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2:45"/>
    <x v="11"/>
    <s v="14:50"/>
    <n v="1450"/>
    <x v="0"/>
    <s v="Jocelyn Marie"/>
    <s v="K00636269"/>
    <s v="AD"/>
    <x v="0"/>
    <x v="228"/>
    <x v="67"/>
    <s v="WCC"/>
    <s v="WCC304"/>
    <x v="1"/>
    <n v="28"/>
    <n v="27"/>
    <d v="1900-03-19T08:46:39"/>
    <s v="C"/>
    <s v="Evening"/>
    <s v="Open"/>
  </r>
  <r>
    <n v="202430"/>
    <n v="41881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Judy Harper"/>
    <s v="K00875652"/>
    <s v="AD"/>
    <x v="0"/>
    <x v="228"/>
    <x v="67"/>
    <s v="WCC"/>
    <s v="WCC304"/>
    <x v="1"/>
    <n v="28"/>
    <n v="27"/>
    <d v="1900-03-19T08:46:39"/>
    <s v="C"/>
    <s v="Day"/>
    <s v="Open"/>
  </r>
  <r>
    <n v="202430"/>
    <n v="42981"/>
    <s v="ADC 121"/>
    <x v="61"/>
    <s v="Basic Interview/Couns. Skills"/>
    <n v="3"/>
    <d v="2023-08-28T00:00:00"/>
    <d v="2023-12-16T00:00:00"/>
    <x v="0"/>
    <x v="0"/>
    <s v="M"/>
    <s v="M"/>
    <m/>
    <m/>
    <m/>
    <m/>
    <m/>
    <m/>
    <d v="1899-12-30T03:05:00"/>
    <d v="1899-12-30T03:07:24"/>
    <s v="18:00"/>
    <x v="9"/>
    <s v="21:05"/>
    <n v="2105"/>
    <x v="0"/>
    <s v="Samantha Matern"/>
    <s v="K00100850"/>
    <s v="AD"/>
    <x v="0"/>
    <x v="228"/>
    <x v="67"/>
    <s v="WCC"/>
    <s v="WCC304"/>
    <x v="1"/>
    <n v="30"/>
    <n v="23"/>
    <d v="1900-02-18T00:42:55"/>
    <s v="C"/>
    <s v="Day"/>
    <s v="Open"/>
  </r>
  <r>
    <n v="202430"/>
    <n v="41059"/>
    <s v="ENG 110"/>
    <x v="11"/>
    <s v="Composition and Reading"/>
    <n v="4"/>
    <d v="2023-08-28T00:00:00"/>
    <d v="2023-12-16T00:00:00"/>
    <x v="0"/>
    <x v="0"/>
    <s v="M"/>
    <s v="M"/>
    <m/>
    <m/>
    <m/>
    <m/>
    <m/>
    <m/>
    <d v="1899-12-30T02:05:00"/>
    <d v="1899-12-30T02:06:37"/>
    <s v="10:30"/>
    <x v="8"/>
    <s v="12:35"/>
    <n v="1235"/>
    <x v="4"/>
    <s v="Cynthia Walker"/>
    <s v="K00100524"/>
    <s v="AD"/>
    <x v="0"/>
    <x v="228"/>
    <x v="67"/>
    <s v="WCC"/>
    <s v="WCC304"/>
    <x v="1"/>
    <n v="28"/>
    <n v="27"/>
    <d v="1900-02-07T16:23:19"/>
    <s v="CW"/>
    <s v="Hybrid"/>
    <s v="Open"/>
  </r>
  <r>
    <n v="202430"/>
    <n v="44591"/>
    <s v="ADC 124"/>
    <x v="61"/>
    <s v="Chemical Dependency &amp; Family"/>
    <n v="3"/>
    <d v="2023-08-28T00:00:00"/>
    <d v="2023-12-16T00:00:00"/>
    <x v="0"/>
    <x v="0"/>
    <s v="T"/>
    <m/>
    <s v="T"/>
    <m/>
    <m/>
    <m/>
    <m/>
    <m/>
    <d v="1899-12-30T03:05:00"/>
    <d v="1899-12-30T03:07:24"/>
    <s v="18:00"/>
    <x v="9"/>
    <s v="21:05"/>
    <n v="2105"/>
    <x v="0"/>
    <s v="Peter McGoey"/>
    <s v="K00100475"/>
    <s v="AD"/>
    <x v="0"/>
    <x v="228"/>
    <x v="67"/>
    <s v="WCC"/>
    <s v="WCC304"/>
    <x v="1"/>
    <n v="30"/>
    <n v="8"/>
    <d v="1900-01-16T09:38:24"/>
    <s v="C"/>
    <s v="Evening"/>
    <s v="Open"/>
  </r>
  <r>
    <n v="202430"/>
    <n v="30617"/>
    <s v="ENG 111"/>
    <x v="11"/>
    <s v="Critical Think/Comp Literatur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Charles Grogg"/>
    <s v="K00100934"/>
    <s v="FS"/>
    <x v="0"/>
    <x v="229"/>
    <x v="67"/>
    <s v="WCC"/>
    <s v="WCC305"/>
    <x v="1"/>
    <n v="36"/>
    <n v="31"/>
    <d v="1900-02-26T07:39:31"/>
    <s v="C"/>
    <s v="Day"/>
    <s v="Open"/>
  </r>
  <r>
    <n v="202430"/>
    <n v="30628"/>
    <s v="ENG 111"/>
    <x v="11"/>
    <s v="Critical Think/Comp Literatur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Christopher Brown"/>
    <s v="K00985808"/>
    <s v="FS"/>
    <x v="0"/>
    <x v="229"/>
    <x v="67"/>
    <s v="WCC"/>
    <s v="WCC305"/>
    <x v="1"/>
    <n v="30"/>
    <n v="30"/>
    <d v="1900-02-24T10:30:30"/>
    <s v="MT"/>
    <s v="MET"/>
    <s v="Closed"/>
  </r>
  <r>
    <n v="202430"/>
    <n v="38535"/>
    <s v="ENG 111"/>
    <x v="11"/>
    <s v="Critical Think/Comp Literatur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Charles Grogg"/>
    <s v="K00100934"/>
    <s v="FS"/>
    <x v="0"/>
    <x v="229"/>
    <x v="67"/>
    <s v="WCC"/>
    <s v="WCC305"/>
    <x v="1"/>
    <n v="36"/>
    <n v="29"/>
    <d v="1900-02-22T13:21:29"/>
    <s v="C"/>
    <s v="Day"/>
    <s v="Open"/>
  </r>
  <r>
    <n v="202430"/>
    <n v="30027"/>
    <s v="AJ 101"/>
    <x v="109"/>
    <s v="Intro Administratn Of Justice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9:35"/>
    <x v="12"/>
    <s v="10:55"/>
    <n v="1055"/>
    <x v="0"/>
    <s v="David Saunders"/>
    <s v="K00179260"/>
    <s v="FS"/>
    <x v="0"/>
    <x v="230"/>
    <x v="67"/>
    <s v="WCC"/>
    <s v="WCC306"/>
    <x v="1"/>
    <n v="40"/>
    <n v="44"/>
    <d v="1900-03-22T18:36:44"/>
    <s v="C"/>
    <s v="Day"/>
    <s v="Closed"/>
  </r>
  <r>
    <n v="202430"/>
    <n v="30031"/>
    <s v="AJ 102"/>
    <x v="109"/>
    <s v="Ethics In Criminal Justice Sys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1:10"/>
    <x v="10"/>
    <s v="12:30"/>
    <n v="1230"/>
    <x v="0"/>
    <s v="David Saunders"/>
    <s v="K00179260"/>
    <s v="FS"/>
    <x v="0"/>
    <x v="230"/>
    <x v="67"/>
    <s v="WCC"/>
    <s v="WCC306"/>
    <x v="1"/>
    <n v="40"/>
    <n v="39"/>
    <d v="1900-03-13T08:51:39"/>
    <s v="C"/>
    <s v="Day"/>
    <s v="Open"/>
  </r>
  <r>
    <n v="202430"/>
    <n v="30036"/>
    <s v="AJ 125"/>
    <x v="109"/>
    <s v="Introduction To Criminology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2:45"/>
    <x v="11"/>
    <s v="14:05"/>
    <n v="1405"/>
    <x v="0"/>
    <s v="Kimberly Shean"/>
    <s v="K01571576"/>
    <s v="AD"/>
    <x v="0"/>
    <x v="230"/>
    <x v="67"/>
    <s v="WCC"/>
    <s v="WCC306"/>
    <x v="1"/>
    <n v="40"/>
    <n v="42"/>
    <d v="1900-03-19T00:18:42"/>
    <s v="C"/>
    <s v="Day"/>
    <s v="Closed"/>
  </r>
  <r>
    <n v="202430"/>
    <n v="33015"/>
    <s v="AJ 111"/>
    <x v="109"/>
    <s v="Criminal Investigation"/>
    <n v="3"/>
    <d v="2023-08-28T00:00:00"/>
    <d v="2023-12-16T00:00:00"/>
    <x v="0"/>
    <x v="0"/>
    <s v="TR"/>
    <m/>
    <s v="T"/>
    <m/>
    <s v="R"/>
    <m/>
    <m/>
    <m/>
    <d v="1899-12-30T01:20:00"/>
    <d v="1899-12-30T02:42:05"/>
    <s v="14:20"/>
    <x v="13"/>
    <s v="15:40"/>
    <n v="1540"/>
    <x v="0"/>
    <s v="David Saunders"/>
    <s v="K00179260"/>
    <s v="FS"/>
    <x v="0"/>
    <x v="230"/>
    <x v="67"/>
    <s v="WCC"/>
    <s v="WCC306"/>
    <x v="1"/>
    <n v="40"/>
    <n v="43"/>
    <d v="1900-03-20T21:27:43"/>
    <s v="C"/>
    <s v="Evening"/>
    <s v="Closed"/>
  </r>
  <r>
    <n v="202430"/>
    <n v="33017"/>
    <s v="AJ 250"/>
    <x v="109"/>
    <s v="The Study of Murder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Anne Redding"/>
    <s v="K00100122"/>
    <s v="FS"/>
    <x v="0"/>
    <x v="230"/>
    <x v="67"/>
    <s v="WCC"/>
    <s v="WCC306"/>
    <x v="1"/>
    <n v="40"/>
    <n v="40"/>
    <d v="1900-03-15T06:00:40"/>
    <s v="C"/>
    <s v="Day"/>
    <s v="Closed"/>
  </r>
  <r>
    <n v="202430"/>
    <n v="34554"/>
    <s v="AJ 107"/>
    <x v="109"/>
    <s v="Concepts Of Criminal Law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9:35"/>
    <x v="12"/>
    <s v="10:55"/>
    <n v="1055"/>
    <x v="0"/>
    <s v="Anne Redding"/>
    <s v="K00100122"/>
    <s v="FS"/>
    <x v="0"/>
    <x v="230"/>
    <x v="67"/>
    <s v="WCC"/>
    <s v="WCC306"/>
    <x v="1"/>
    <n v="40"/>
    <n v="26"/>
    <d v="1900-02-16T21:54:26"/>
    <s v="C"/>
    <s v="Day"/>
    <s v="Open"/>
  </r>
  <r>
    <n v="202430"/>
    <n v="37393"/>
    <s v="AJ 101"/>
    <x v="109"/>
    <s v="Intro Administratn Of Justice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8:00"/>
    <x v="3"/>
    <s v="9:20"/>
    <n v="920"/>
    <x v="0"/>
    <s v="Patrick Adams"/>
    <s v="K00259852"/>
    <s v="AD"/>
    <x v="0"/>
    <x v="230"/>
    <x v="67"/>
    <s v="WCC"/>
    <s v="WCC306"/>
    <x v="1"/>
    <n v="40"/>
    <n v="38"/>
    <d v="1900-03-11T11:42:38"/>
    <s v="C"/>
    <s v="Day"/>
    <s v="Open"/>
  </r>
  <r>
    <n v="202430"/>
    <n v="40164"/>
    <s v="AJ 271"/>
    <x v="109"/>
    <s v="The Study of Evil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2:45"/>
    <x v="11"/>
    <s v="14:05"/>
    <n v="1405"/>
    <x v="0"/>
    <s v="Silvina Minero"/>
    <s v="K01279017"/>
    <s v="AD"/>
    <x v="0"/>
    <x v="230"/>
    <x v="67"/>
    <s v="WCC"/>
    <s v="WCC306"/>
    <x v="1"/>
    <n v="40"/>
    <n v="37"/>
    <d v="1900-03-09T14:33:37"/>
    <s v="C"/>
    <s v="Day"/>
    <s v="Open"/>
  </r>
  <r>
    <n v="202430"/>
    <n v="43744"/>
    <s v="AJ 265"/>
    <x v="109"/>
    <s v="Crime and Human Behavior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4:20"/>
    <x v="13"/>
    <s v="15:40"/>
    <n v="1540"/>
    <x v="0"/>
    <s v="Silvina Minero"/>
    <s v="K01279017"/>
    <s v="AD"/>
    <x v="0"/>
    <x v="230"/>
    <x v="67"/>
    <s v="WCC"/>
    <s v="WCC306"/>
    <x v="1"/>
    <n v="40"/>
    <n v="40"/>
    <d v="1900-03-15T06:00:40"/>
    <s v="C"/>
    <s v="Day"/>
    <s v="Closed"/>
  </r>
  <r>
    <n v="202430"/>
    <n v="39093"/>
    <s v="ENG 221"/>
    <x v="19"/>
    <s v="British Literature 800-1798"/>
    <n v="3"/>
    <d v="2023-08-28T00:00:00"/>
    <d v="2023-12-16T00:00:00"/>
    <x v="0"/>
    <x v="0"/>
    <s v="MW"/>
    <s v="M"/>
    <m/>
    <s v="W"/>
    <m/>
    <m/>
    <m/>
    <m/>
    <d v="1899-12-30T01:20:00"/>
    <d v="1899-12-30T02:42:05"/>
    <s v="11:10"/>
    <x v="10"/>
    <s v="12:30"/>
    <n v="1230"/>
    <x v="0"/>
    <s v="Kimberly Monda"/>
    <s v="K00100331"/>
    <s v="FS"/>
    <x v="0"/>
    <x v="231"/>
    <x v="67"/>
    <s v="WCC"/>
    <s v="WCC307"/>
    <x v="1"/>
    <n v="40"/>
    <n v="15"/>
    <d v="1900-01-27T05:15:15"/>
    <s v="C"/>
    <s v="Day"/>
    <s v="Open"/>
  </r>
  <r>
    <n v="202430"/>
    <n v="41061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0:30"/>
    <x v="8"/>
    <s v="12:35"/>
    <n v="1235"/>
    <x v="0"/>
    <s v="Mark Scamahorn"/>
    <s v="K00363530"/>
    <s v="AD"/>
    <x v="0"/>
    <x v="231"/>
    <x v="67"/>
    <s v="WCC"/>
    <s v="WCC307"/>
    <x v="1"/>
    <n v="28"/>
    <n v="25"/>
    <d v="1900-03-13T11:40:58"/>
    <s v="C"/>
    <s v="Day"/>
    <s v="Open"/>
  </r>
  <r>
    <n v="202430"/>
    <n v="41082"/>
    <s v="ENG 110"/>
    <x v="11"/>
    <s v="Composition and Reading"/>
    <n v="4"/>
    <d v="2023-08-28T00:00:00"/>
    <d v="2023-12-16T00:00:00"/>
    <x v="0"/>
    <x v="0"/>
    <s v="TR"/>
    <m/>
    <s v="T"/>
    <m/>
    <s v="R"/>
    <m/>
    <m/>
    <m/>
    <d v="1899-12-30T02:05:00"/>
    <d v="1899-12-30T04:13:15"/>
    <s v="12:45"/>
    <x v="11"/>
    <s v="14:50"/>
    <n v="1450"/>
    <x v="0"/>
    <s v="Abby Pasley"/>
    <s v="K00303433"/>
    <s v="AD"/>
    <x v="0"/>
    <x v="231"/>
    <x v="67"/>
    <s v="WCC"/>
    <s v="WCC307"/>
    <x v="1"/>
    <n v="24"/>
    <n v="24"/>
    <d v="1900-03-10T13:08:08"/>
    <s v="MT"/>
    <s v="Day"/>
    <s v="Closed"/>
  </r>
  <r>
    <n v="202430"/>
    <n v="41064"/>
    <s v="ENG 110"/>
    <x v="11"/>
    <s v="Composition and Reading"/>
    <n v="4"/>
    <d v="2023-08-28T00:00:00"/>
    <d v="2023-12-16T00:00:00"/>
    <x v="0"/>
    <x v="0"/>
    <s v="T"/>
    <m/>
    <s v="T"/>
    <m/>
    <m/>
    <m/>
    <m/>
    <m/>
    <d v="1899-12-30T02:05:00"/>
    <d v="1899-12-30T02:06:37"/>
    <s v="15:00"/>
    <x v="5"/>
    <s v="17:05"/>
    <n v="1705"/>
    <x v="4"/>
    <s v="Wendy Lukomski"/>
    <s v="K00100321"/>
    <s v="AD"/>
    <x v="0"/>
    <x v="231"/>
    <x v="67"/>
    <s v="WCC"/>
    <s v="WCC307"/>
    <x v="1"/>
    <n v="28"/>
    <n v="18"/>
    <d v="1900-01-25T10:55:33"/>
    <s v="CW"/>
    <s v="Hybrid"/>
    <s v="Open"/>
  </r>
  <r>
    <n v="202430"/>
    <n v="41394"/>
    <s v="CRMO NC061"/>
    <x v="5"/>
    <s v="Music of Our Lives/Times: FOA"/>
    <n v="0"/>
    <d v="2023-08-28T00:00:00"/>
    <d v="2023-10-21T00:00:00"/>
    <x v="6"/>
    <x v="0"/>
    <s v="T"/>
    <m/>
    <s v="T"/>
    <m/>
    <m/>
    <m/>
    <m/>
    <m/>
    <d v="1899-12-30T01:15:00"/>
    <d v="1899-12-30T00:39:37"/>
    <s v="16:00"/>
    <x v="46"/>
    <s v="17:15"/>
    <n v="1715"/>
    <x v="3"/>
    <s v="Luis Sanchez"/>
    <s v="K00205531"/>
    <n v="9"/>
    <x v="1"/>
    <x v="232"/>
    <x v="68"/>
    <s v="WGHALL"/>
    <s v="WGHALLMTG ROOM"/>
    <x v="0"/>
    <n v="50"/>
    <n v="19"/>
    <d v="1900-01-03T13:18:21"/>
    <s v="C"/>
    <s v="Day"/>
    <s v="Open"/>
  </r>
  <r>
    <n v="202430"/>
    <n v="41395"/>
    <s v="CRMO NC061"/>
    <x v="5"/>
    <s v="Music of Our Lives/Times: FOA"/>
    <n v="0"/>
    <d v="2023-10-23T00:00:00"/>
    <d v="2023-12-16T00:00:00"/>
    <x v="6"/>
    <x v="0"/>
    <s v="T"/>
    <m/>
    <s v="T"/>
    <m/>
    <m/>
    <m/>
    <m/>
    <m/>
    <d v="1899-12-30T01:15:00"/>
    <d v="1899-12-30T00:39:37"/>
    <s v="16:00"/>
    <x v="46"/>
    <s v="17:15"/>
    <n v="1715"/>
    <x v="3"/>
    <s v="Luis Sanchez"/>
    <s v="K00205531"/>
    <n v="11"/>
    <x v="1"/>
    <x v="232"/>
    <x v="68"/>
    <s v="WGHALL"/>
    <s v="WGHALLMTG ROOM"/>
    <x v="0"/>
    <n v="50"/>
    <n v="18"/>
    <d v="1900-01-03T07:33:10"/>
    <s v="C"/>
    <s v="Day"/>
    <s v="Open"/>
  </r>
  <r>
    <n v="202430"/>
    <n v="43518"/>
    <s v="SLFO NC082"/>
    <x v="5"/>
    <s v="Travels and Explorations: FOA"/>
    <n v="0"/>
    <d v="2023-08-28T00:00:00"/>
    <d v="2023-10-21T00:00:00"/>
    <x v="6"/>
    <x v="0"/>
    <s v="R"/>
    <m/>
    <m/>
    <m/>
    <s v="R"/>
    <m/>
    <m/>
    <m/>
    <d v="1899-12-30T01:15:00"/>
    <d v="1899-12-30T00:39:37"/>
    <s v="15:45"/>
    <x v="115"/>
    <s v="17:00"/>
    <n v="1700"/>
    <x v="3"/>
    <s v="Patricia Volner"/>
    <s v="K00161082"/>
    <n v="9"/>
    <x v="1"/>
    <x v="232"/>
    <x v="68"/>
    <s v="WGHALL"/>
    <s v="WGHALLMTG ROOM"/>
    <x v="0"/>
    <n v="40"/>
    <n v="21"/>
    <d v="1900-01-04T00:48:42"/>
    <s v="C"/>
    <s v="Day"/>
    <s v="Open"/>
  </r>
  <r>
    <n v="202430"/>
    <n v="43519"/>
    <s v="SLFO NC082"/>
    <x v="5"/>
    <s v="Travels and Explorations: FOA"/>
    <n v="0"/>
    <d v="2023-10-23T00:00:00"/>
    <d v="2023-12-16T00:00:00"/>
    <x v="6"/>
    <x v="0"/>
    <s v="R"/>
    <m/>
    <m/>
    <m/>
    <s v="R"/>
    <m/>
    <m/>
    <m/>
    <d v="1899-12-30T01:15:00"/>
    <d v="1899-12-30T00:39:37"/>
    <s v="15:45"/>
    <x v="115"/>
    <s v="17:00"/>
    <n v="1700"/>
    <x v="3"/>
    <s v="Patricia Volner"/>
    <s v="K00161082"/>
    <n v="11"/>
    <x v="1"/>
    <x v="232"/>
    <x v="68"/>
    <s v="WGHALL"/>
    <s v="WGHALLMTG ROOM"/>
    <x v="0"/>
    <n v="40"/>
    <n v="22"/>
    <d v="1900-01-04T06:33:53"/>
    <s v="C"/>
    <s v="Day"/>
    <s v="Ope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029D19-66BE-4167-8382-D34B5264DE70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E191" firstHeaderRow="1" firstDataRow="2" firstDataCol="1" rowPageCount="3" colPageCount="1"/>
  <pivotFields count="41"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numFmtId="43" showAll="0"/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h="1" x="4"/>
        <item h="1" x="7"/>
        <item h="1" x="9"/>
        <item h="1" x="8"/>
        <item h="1" x="6"/>
        <item n="Laboratory" x="1"/>
        <item n="Lecture" x="0"/>
        <item n="NC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showAll="0"/>
    <pivotField showAll="0"/>
    <pivotField showAll="0"/>
    <pivotField axis="axisRow" showAll="0">
      <items count="12">
        <item x="1"/>
        <item x="3"/>
        <item x="5"/>
        <item x="8"/>
        <item x="9"/>
        <item x="10"/>
        <item x="6"/>
        <item x="7"/>
        <item x="0"/>
        <item x="4"/>
        <item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axis="axisRow" showAll="0">
      <items count="144">
        <item x="0"/>
        <item x="1"/>
        <item x="2"/>
        <item n="2 BUSINESS COMM. Class Labs" x="134"/>
        <item n="2 BUSINESS COMM. Classrooms" x="126"/>
        <item x="3"/>
        <item x="4"/>
        <item x="5"/>
        <item n="4 CAMPUS CENTER Classroom" x="6"/>
        <item x="7"/>
        <item x="8"/>
        <item x="9"/>
        <item x="10"/>
        <item x="11"/>
        <item x="12"/>
        <item x="135"/>
        <item n="7 DRAMA/MUSIC Classroom" x="13"/>
        <item x="14"/>
        <item x="15"/>
        <item x="16"/>
        <item x="17"/>
        <item x="18"/>
        <item n="8 EARTH + BIO SCIENCE Classrooms" x="127"/>
        <item x="19"/>
        <item x="136"/>
        <item x="20"/>
        <item x="21"/>
        <item x="22"/>
        <item n="101 EAST CAMPUS CLASSROOM 20" x="23"/>
        <item x="24"/>
        <item x="25"/>
        <item x="26"/>
        <item x="27"/>
        <item x="28"/>
        <item x="29"/>
        <item x="30"/>
        <item x="31"/>
        <item x="32"/>
        <item n="12 HUMANITIES Classrooms" x="128"/>
        <item x="137"/>
        <item x="33"/>
        <item x="34"/>
        <item x="35"/>
        <item x="36"/>
        <item x="37"/>
        <item n="13 INTERDISCIPLINARY Classrooms" x="129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n="1 ADMINISTRATION Classrooms" x="130"/>
        <item x="138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139"/>
        <item n="17 OCCUPATIONAL EDUC Classrooms" x="62"/>
        <item x="63"/>
        <item x="64"/>
        <item n="19 PHYSICAL SCIENCE Classrooms" x="131"/>
        <item x="140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n="18 PHYSICAL EDUCATION Classrooms" x="132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n="120 WEST CAMPUS CENTER Classrooms" x="133"/>
        <item x="124"/>
        <item x="125"/>
        <item x="141"/>
        <item x="142"/>
        <item t="default"/>
      </items>
    </pivotField>
  </pivotFields>
  <rowFields count="3">
    <field x="33"/>
    <field x="40"/>
    <field x="29"/>
  </rowFields>
  <rowItems count="185">
    <i>
      <x/>
    </i>
    <i r="1">
      <x v="4"/>
    </i>
    <i r="2">
      <x v="3"/>
    </i>
    <i r="2">
      <x v="4"/>
    </i>
    <i r="2">
      <x v="5"/>
    </i>
    <i r="2">
      <x v="6"/>
    </i>
    <i r="2">
      <x v="7"/>
    </i>
    <i r="2">
      <x v="8"/>
    </i>
    <i r="1">
      <x v="8"/>
    </i>
    <i r="2">
      <x v="14"/>
    </i>
    <i r="1">
      <x v="16"/>
    </i>
    <i r="2">
      <x v="25"/>
    </i>
    <i r="1">
      <x v="22"/>
    </i>
    <i r="2">
      <x v="33"/>
    </i>
    <i r="2">
      <x v="41"/>
    </i>
    <i r="2">
      <x v="43"/>
    </i>
    <i r="1">
      <x v="28"/>
    </i>
    <i r="2">
      <x v="48"/>
    </i>
    <i r="1">
      <x v="38"/>
    </i>
    <i r="2">
      <x v="58"/>
    </i>
    <i r="2">
      <x v="61"/>
    </i>
    <i r="2">
      <x v="64"/>
    </i>
    <i r="2">
      <x v="67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1">
      <x v="45"/>
    </i>
    <i r="2">
      <x v="79"/>
    </i>
    <i r="2">
      <x v="80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1">
      <x v="58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13"/>
    </i>
    <i r="2">
      <x v="115"/>
    </i>
    <i r="2">
      <x v="116"/>
    </i>
    <i r="2">
      <x v="119"/>
    </i>
    <i r="2">
      <x v="120"/>
    </i>
    <i r="1">
      <x v="73"/>
    </i>
    <i r="2">
      <x v="134"/>
    </i>
    <i r="1">
      <x v="76"/>
    </i>
    <i r="2">
      <x v="138"/>
    </i>
    <i r="2">
      <x v="141"/>
    </i>
    <i r="2">
      <x v="142"/>
    </i>
    <i r="1">
      <x v="104"/>
    </i>
    <i r="2">
      <x v="173"/>
    </i>
    <i r="2">
      <x v="174"/>
    </i>
    <i r="2">
      <x v="175"/>
    </i>
    <i r="1">
      <x v="13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5"/>
    </i>
    <i r="2">
      <x v="226"/>
    </i>
    <i r="2">
      <x v="227"/>
    </i>
    <i r="2">
      <x v="228"/>
    </i>
    <i r="2">
      <x v="229"/>
    </i>
    <i>
      <x v="1"/>
    </i>
    <i r="1">
      <x v="3"/>
    </i>
    <i r="2">
      <x v="9"/>
    </i>
    <i r="2">
      <x v="10"/>
    </i>
    <i r="1">
      <x v="7"/>
    </i>
    <i r="2">
      <x v="13"/>
    </i>
    <i r="1">
      <x v="15"/>
    </i>
    <i r="2">
      <x v="21"/>
    </i>
    <i r="2">
      <x v="22"/>
    </i>
    <i r="2">
      <x v="23"/>
    </i>
    <i r="2">
      <x v="24"/>
    </i>
    <i r="2">
      <x v="27"/>
    </i>
    <i r="2">
      <x v="31"/>
    </i>
    <i r="1">
      <x v="2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4"/>
    </i>
    <i r="2">
      <x v="45"/>
    </i>
    <i r="1">
      <x v="39"/>
    </i>
    <i r="2">
      <x v="59"/>
    </i>
    <i r="2">
      <x v="60"/>
    </i>
    <i r="2">
      <x v="68"/>
    </i>
    <i r="2">
      <x v="69"/>
    </i>
    <i r="2">
      <x v="78"/>
    </i>
    <i r="1">
      <x v="59"/>
    </i>
    <i r="2">
      <x v="114"/>
    </i>
    <i r="2">
      <x v="121"/>
    </i>
    <i r="1">
      <x v="72"/>
    </i>
    <i r="2">
      <x v="132"/>
    </i>
    <i r="2">
      <x v="133"/>
    </i>
    <i r="2">
      <x v="135"/>
    </i>
    <i r="1">
      <x v="77"/>
    </i>
    <i r="2">
      <x v="139"/>
    </i>
    <i r="2">
      <x v="140"/>
    </i>
    <i r="2">
      <x v="143"/>
    </i>
    <i r="2">
      <x v="144"/>
    </i>
    <i r="2">
      <x v="145"/>
    </i>
    <i r="2">
      <x v="146"/>
    </i>
    <i>
      <x v="2"/>
    </i>
    <i r="1">
      <x v="18"/>
    </i>
    <i r="2">
      <x v="28"/>
    </i>
    <i>
      <x v="4"/>
    </i>
    <i r="1">
      <x v="99"/>
    </i>
    <i r="2">
      <x v="168"/>
    </i>
    <i r="1">
      <x v="100"/>
    </i>
    <i r="2">
      <x v="169"/>
    </i>
    <i r="1">
      <x v="102"/>
    </i>
    <i r="2">
      <x v="171"/>
    </i>
    <i r="1">
      <x v="103"/>
    </i>
    <i r="2">
      <x v="172"/>
    </i>
    <i>
      <x v="6"/>
    </i>
    <i r="1">
      <x v="19"/>
    </i>
    <i r="2">
      <x v="29"/>
    </i>
    <i r="1">
      <x v="43"/>
    </i>
    <i r="2">
      <x v="66"/>
    </i>
    <i>
      <x v="8"/>
    </i>
    <i r="1">
      <x v="1"/>
    </i>
    <i r="2">
      <x v="1"/>
    </i>
    <i r="1">
      <x v="5"/>
    </i>
    <i r="2">
      <x v="11"/>
    </i>
    <i r="1">
      <x v="14"/>
    </i>
    <i r="2">
      <x v="20"/>
    </i>
    <i r="1">
      <x v="27"/>
    </i>
    <i r="2">
      <x v="47"/>
    </i>
    <i r="1">
      <x v="30"/>
    </i>
    <i r="2">
      <x v="50"/>
    </i>
    <i r="1">
      <x v="32"/>
    </i>
    <i r="2">
      <x v="52"/>
    </i>
    <i r="1">
      <x v="50"/>
    </i>
    <i r="2">
      <x v="98"/>
    </i>
    <i r="1">
      <x v="51"/>
    </i>
    <i r="2">
      <x v="99"/>
    </i>
    <i r="1">
      <x v="52"/>
    </i>
    <i r="2">
      <x v="100"/>
    </i>
    <i r="1">
      <x v="54"/>
    </i>
    <i r="2">
      <x v="102"/>
    </i>
    <i r="1">
      <x v="65"/>
    </i>
    <i r="2">
      <x v="125"/>
    </i>
    <i r="1">
      <x v="66"/>
    </i>
    <i r="2">
      <x v="126"/>
    </i>
    <i r="1">
      <x v="69"/>
    </i>
    <i r="2">
      <x v="129"/>
    </i>
    <i r="1">
      <x v="74"/>
    </i>
    <i r="2">
      <x v="136"/>
    </i>
    <i r="1">
      <x v="75"/>
    </i>
    <i r="2">
      <x v="137"/>
    </i>
    <i r="1">
      <x v="84"/>
    </i>
    <i r="2">
      <x v="153"/>
    </i>
    <i r="1">
      <x v="112"/>
    </i>
    <i r="2">
      <x v="183"/>
    </i>
    <i t="grand">
      <x/>
    </i>
  </rowItems>
  <colFields count="1">
    <field x="24"/>
  </colFields>
  <colItems count="4">
    <i>
      <x v="6"/>
    </i>
    <i>
      <x v="7"/>
    </i>
    <i>
      <x v="8"/>
    </i>
    <i t="grand">
      <x/>
    </i>
  </colItems>
  <pageFields count="3">
    <pageField fld="9" hier="-1"/>
    <pageField fld="28" hier="-1"/>
    <pageField fld="21" hier="-1"/>
  </pageFields>
  <dataFields count="1">
    <dataField name="Sum of WEEKLY HOURS" fld="19" baseField="28" baseItem="14" numFmtId="165"/>
  </dataFields>
  <formats count="3">
    <format dxfId="2371">
      <pivotArea outline="0" collapsedLevelsAreSubtotals="1" fieldPosition="0"/>
    </format>
    <format dxfId="2370">
      <pivotArea dataOnly="0" labelOnly="1" fieldPosition="0">
        <references count="2">
          <reference field="29" count="1">
            <x v="48"/>
          </reference>
          <reference field="33" count="1" selected="0">
            <x v="0"/>
          </reference>
        </references>
      </pivotArea>
    </format>
    <format dxfId="2369">
      <pivotArea dataOnly="0" labelOnly="1" fieldPosition="0">
        <references count="2">
          <reference field="33" count="1" selected="0">
            <x v="0"/>
          </reference>
          <reference field="40" count="1">
            <x v="2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42997-5234-4A3D-89F9-4614E3A32E64}" name="PivotTable4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120 WEST CAMPUS CENTER">
  <location ref="B14:F92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77">
    <i>
      <x/>
    </i>
    <i r="1">
      <x v="209"/>
    </i>
    <i r="2">
      <x v="64"/>
    </i>
    <i r="2">
      <x v="121"/>
    </i>
    <i r="2">
      <x v="129"/>
    </i>
    <i r="1">
      <x v="210"/>
    </i>
    <i r="2">
      <x v="18"/>
    </i>
    <i r="2">
      <x v="64"/>
    </i>
    <i r="2">
      <x v="95"/>
    </i>
    <i r="2">
      <x v="105"/>
    </i>
    <i r="1">
      <x v="211"/>
    </i>
    <i r="2">
      <x v="21"/>
    </i>
    <i r="1">
      <x v="212"/>
    </i>
    <i r="2">
      <x v="5"/>
    </i>
    <i r="2">
      <x v="24"/>
    </i>
    <i r="2">
      <x v="63"/>
    </i>
    <i r="2">
      <x v="83"/>
    </i>
    <i r="1">
      <x v="213"/>
    </i>
    <i r="2">
      <x v="64"/>
    </i>
    <i r="2">
      <x v="83"/>
    </i>
    <i r="2">
      <x v="129"/>
    </i>
    <i r="2">
      <x v="138"/>
    </i>
    <i r="1">
      <x v="214"/>
    </i>
    <i r="2">
      <x v="83"/>
    </i>
    <i r="2">
      <x v="105"/>
    </i>
    <i r="2">
      <x v="121"/>
    </i>
    <i r="2">
      <x v="140"/>
    </i>
    <i r="1">
      <x v="215"/>
    </i>
    <i r="2">
      <x v="62"/>
    </i>
    <i r="2">
      <x v="129"/>
    </i>
    <i r="1">
      <x v="216"/>
    </i>
    <i r="2">
      <x v="62"/>
    </i>
    <i r="2">
      <x v="64"/>
    </i>
    <i r="2">
      <x v="83"/>
    </i>
    <i r="1">
      <x v="217"/>
    </i>
    <i r="2">
      <x v="62"/>
    </i>
    <i r="1">
      <x v="218"/>
    </i>
    <i r="2">
      <x v="5"/>
    </i>
    <i r="2">
      <x v="18"/>
    </i>
    <i r="2">
      <x v="62"/>
    </i>
    <i r="2">
      <x v="129"/>
    </i>
    <i r="1">
      <x v="219"/>
    </i>
    <i r="2">
      <x v="64"/>
    </i>
    <i r="2">
      <x v="83"/>
    </i>
    <i r="2">
      <x v="121"/>
    </i>
    <i r="1">
      <x v="220"/>
    </i>
    <i r="2">
      <x v="62"/>
    </i>
    <i r="2">
      <x v="117"/>
    </i>
    <i r="2">
      <x v="141"/>
    </i>
    <i r="1">
      <x v="221"/>
    </i>
    <i r="2">
      <x v="129"/>
    </i>
    <i r="2">
      <x v="138"/>
    </i>
    <i r="1">
      <x v="222"/>
    </i>
    <i r="2">
      <x v="5"/>
    </i>
    <i r="1">
      <x v="223"/>
    </i>
    <i r="2">
      <x v="5"/>
    </i>
    <i r="2">
      <x v="118"/>
    </i>
    <i r="2">
      <x v="121"/>
    </i>
    <i r="2">
      <x v="129"/>
    </i>
    <i r="1">
      <x v="224"/>
    </i>
    <i r="2">
      <x v="67"/>
    </i>
    <i r="2">
      <x v="107"/>
    </i>
    <i r="2">
      <x v="143"/>
    </i>
    <i r="1">
      <x v="225"/>
    </i>
    <i r="2">
      <x v="62"/>
    </i>
    <i r="1">
      <x v="226"/>
    </i>
    <i r="2">
      <x v="3"/>
    </i>
    <i r="2">
      <x v="24"/>
    </i>
    <i r="2">
      <x v="62"/>
    </i>
    <i r="1">
      <x v="227"/>
    </i>
    <i r="2">
      <x v="62"/>
    </i>
    <i r="1">
      <x v="228"/>
    </i>
    <i r="2">
      <x v="2"/>
    </i>
    <i r="1">
      <x v="229"/>
    </i>
    <i r="2">
      <x v="29"/>
    </i>
    <i r="2">
      <x v="62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77">
    <format dxfId="1938">
      <pivotArea outline="0" collapsedLevelsAreSubtotals="1" fieldPosition="0"/>
    </format>
    <format dxfId="1937">
      <pivotArea dataOnly="0" labelOnly="1" grandCol="1" outline="0" fieldPosition="0"/>
    </format>
    <format dxfId="1936">
      <pivotArea field="33" type="button" dataOnly="0" labelOnly="1" outline="0" axis="axisRow" fieldPosition="0"/>
    </format>
    <format dxfId="1935">
      <pivotArea dataOnly="0" labelOnly="1" fieldPosition="0">
        <references count="1">
          <reference field="24" count="0"/>
        </references>
      </pivotArea>
    </format>
    <format dxfId="1934">
      <pivotArea dataOnly="0" labelOnly="1" grandCol="1" outline="0" fieldPosition="0"/>
    </format>
    <format dxfId="1933">
      <pivotArea grandRow="1" outline="0" collapsedLevelsAreSubtotals="1" fieldPosition="0"/>
    </format>
    <format dxfId="1932">
      <pivotArea dataOnly="0" labelOnly="1" grandRow="1" outline="0" fieldPosition="0"/>
    </format>
    <format dxfId="1931">
      <pivotArea collapsedLevelsAreSubtotals="1" fieldPosition="0">
        <references count="1">
          <reference field="33" count="1">
            <x v="0"/>
          </reference>
        </references>
      </pivotArea>
    </format>
    <format dxfId="1930">
      <pivotArea dataOnly="0" labelOnly="1" fieldPosition="0">
        <references count="1">
          <reference field="33" count="1">
            <x v="0"/>
          </reference>
        </references>
      </pivotArea>
    </format>
    <format dxfId="1929">
      <pivotArea collapsedLevelsAreSubtotals="1" fieldPosition="0">
        <references count="1">
          <reference field="33" count="1">
            <x v="1"/>
          </reference>
        </references>
      </pivotArea>
    </format>
    <format dxfId="1928">
      <pivotArea dataOnly="0" labelOnly="1" fieldPosition="0">
        <references count="1">
          <reference field="33" count="1">
            <x v="1"/>
          </reference>
        </references>
      </pivotArea>
    </format>
    <format dxfId="1927">
      <pivotArea collapsedLevelsAreSubtotals="1" fieldPosition="0">
        <references count="1">
          <reference field="33" count="1">
            <x v="0"/>
          </reference>
        </references>
      </pivotArea>
    </format>
    <format dxfId="1926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925">
      <pivotArea collapsedLevelsAreSubtotals="1" fieldPosition="0">
        <references count="1">
          <reference field="33" count="1">
            <x v="1"/>
          </reference>
        </references>
      </pivotArea>
    </format>
    <format dxfId="1924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923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922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921">
      <pivotArea dataOnly="0" labelOnly="1" grandCol="1" outline="0" fieldPosition="0"/>
    </format>
    <format dxfId="1920">
      <pivotArea type="all" dataOnly="0" outline="0" fieldPosition="0"/>
    </format>
    <format dxfId="1919">
      <pivotArea type="origin" dataOnly="0" labelOnly="1" outline="0" fieldPosition="0"/>
    </format>
    <format dxfId="1918">
      <pivotArea field="24" type="button" dataOnly="0" labelOnly="1" outline="0" axis="axisCol" fieldPosition="0"/>
    </format>
    <format dxfId="1917">
      <pivotArea field="-2" type="button" dataOnly="0" labelOnly="1" outline="0" axis="axisValues" fieldPosition="0"/>
    </format>
    <format dxfId="1916">
      <pivotArea type="topRight" dataOnly="0" labelOnly="1" outline="0" fieldPosition="0"/>
    </format>
    <format dxfId="1915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914">
      <pivotArea type="origin" dataOnly="0" labelOnly="1" outline="0" offset="A2" fieldPosition="0"/>
    </format>
    <format dxfId="1913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912">
      <pivotArea outline="0" collapsedLevelsAreSubtotals="1" fieldPosition="0"/>
    </format>
    <format dxfId="1911">
      <pivotArea dataOnly="0" labelOnly="1" fieldPosition="0">
        <references count="1">
          <reference field="24" count="0"/>
        </references>
      </pivotArea>
    </format>
    <format dxfId="1910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909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908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1907">
      <pivotArea type="origin" dataOnly="0" labelOnly="1" outline="0" offset="A2" fieldPosition="0"/>
    </format>
    <format dxfId="1906">
      <pivotArea field="33" type="button" dataOnly="0" labelOnly="1" outline="0" axis="axisRow" fieldPosition="0"/>
    </format>
    <format dxfId="1905">
      <pivotArea dataOnly="0" labelOnly="1" fieldPosition="0">
        <references count="1">
          <reference field="33" count="0"/>
        </references>
      </pivotArea>
    </format>
    <format dxfId="1904">
      <pivotArea dataOnly="0" labelOnly="1" grandRow="1" outline="0" fieldPosition="0"/>
    </format>
    <format dxfId="1903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902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901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900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899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898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897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896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895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894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893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892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891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890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889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888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887">
      <pivotArea outline="0" collapsedLevelsAreSubtotals="1" fieldPosition="0"/>
    </format>
    <format dxfId="1886">
      <pivotArea type="origin" dataOnly="0" labelOnly="1" outline="0" offset="A2" fieldPosition="0"/>
    </format>
    <format dxfId="1885">
      <pivotArea field="33" type="button" dataOnly="0" labelOnly="1" outline="0" axis="axisRow" fieldPosition="0"/>
    </format>
    <format dxfId="1884">
      <pivotArea dataOnly="0" labelOnly="1" fieldPosition="0">
        <references count="1">
          <reference field="33" count="0"/>
        </references>
      </pivotArea>
    </format>
    <format dxfId="1883">
      <pivotArea dataOnly="0" labelOnly="1" grandRow="1" outline="0" fieldPosition="0"/>
    </format>
    <format dxfId="1882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881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880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879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878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877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876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875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874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873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872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871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870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869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868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867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866">
      <pivotArea dataOnly="0" labelOnly="1" fieldPosition="0">
        <references count="1">
          <reference field="24" count="0"/>
        </references>
      </pivotArea>
    </format>
    <format dxfId="1865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864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1863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862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D995E1-94CA-43F0-9BF7-B1A7D3EE728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120 WEST CAMPUS CENTER">
  <location ref="O15:P24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9">
    <i>
      <x v="1"/>
    </i>
    <i>
      <x v="2"/>
    </i>
    <i>
      <x v="8"/>
    </i>
    <i>
      <x v="11"/>
    </i>
    <i>
      <x v="24"/>
    </i>
    <i>
      <x v="31"/>
    </i>
    <i>
      <x v="35"/>
    </i>
    <i>
      <x v="38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4">
    <format dxfId="1962">
      <pivotArea outline="0" collapsedLevelsAreSubtotals="1" fieldPosition="0"/>
    </format>
    <format dxfId="1961">
      <pivotArea field="5" type="button" dataOnly="0" labelOnly="1" outline="0" axis="axisRow" fieldPosition="0"/>
    </format>
    <format dxfId="1960">
      <pivotArea dataOnly="0" labelOnly="1" outline="0" axis="axisValues" fieldPosition="0"/>
    </format>
    <format dxfId="1959">
      <pivotArea grandRow="1" outline="0" collapsedLevelsAreSubtotals="1" fieldPosition="0"/>
    </format>
    <format dxfId="1958">
      <pivotArea dataOnly="0" labelOnly="1" grandRow="1" outline="0" fieldPosition="0"/>
    </format>
    <format dxfId="1957">
      <pivotArea type="all" dataOnly="0" outline="0" fieldPosition="0"/>
    </format>
    <format dxfId="1956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1955">
      <pivotArea collapsedLevelsAreSubtotals="1" fieldPosition="0">
        <references count="1">
          <reference field="5" count="1">
            <x v="1"/>
          </reference>
        </references>
      </pivotArea>
    </format>
    <format dxfId="1954">
      <pivotArea dataOnly="0" labelOnly="1" fieldPosition="0">
        <references count="1">
          <reference field="5" count="1">
            <x v="1"/>
          </reference>
        </references>
      </pivotArea>
    </format>
    <format dxfId="1953">
      <pivotArea dataOnly="0" labelOnly="1" fieldPosition="0">
        <references count="1">
          <reference field="5" count="1">
            <x v="3"/>
          </reference>
        </references>
      </pivotArea>
    </format>
    <format dxfId="1952">
      <pivotArea collapsedLevelsAreSubtotals="1" fieldPosition="0">
        <references count="1">
          <reference field="5" count="1">
            <x v="3"/>
          </reference>
        </references>
      </pivotArea>
    </format>
    <format dxfId="1951">
      <pivotArea type="all" dataOnly="0" outline="0" fieldPosition="0"/>
    </format>
    <format dxfId="1950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1949">
      <pivotArea dataOnly="0" fieldPosition="0">
        <references count="1">
          <reference field="5" count="1">
            <x v="3"/>
          </reference>
        </references>
      </pivotArea>
    </format>
    <format dxfId="1948">
      <pivotArea collapsedLevelsAreSubtotals="1" fieldPosition="0">
        <references count="1">
          <reference field="5" count="1">
            <x v="1"/>
          </reference>
        </references>
      </pivotArea>
    </format>
    <format dxfId="1947">
      <pivotArea dataOnly="0" labelOnly="1" fieldPosition="0">
        <references count="1">
          <reference field="5" count="1">
            <x v="1"/>
          </reference>
        </references>
      </pivotArea>
    </format>
    <format dxfId="1946">
      <pivotArea collapsedLevelsAreSubtotals="1" fieldPosition="0">
        <references count="1">
          <reference field="5" count="1">
            <x v="3"/>
          </reference>
        </references>
      </pivotArea>
    </format>
    <format dxfId="1945">
      <pivotArea dataOnly="0" labelOnly="1" fieldPosition="0">
        <references count="1">
          <reference field="5" count="1">
            <x v="3"/>
          </reference>
        </references>
      </pivotArea>
    </format>
    <format dxfId="1944">
      <pivotArea type="all" dataOnly="0" outline="0" fieldPosition="0"/>
    </format>
    <format dxfId="1943">
      <pivotArea outline="0" collapsedLevelsAreSubtotals="1" fieldPosition="0"/>
    </format>
    <format dxfId="1942">
      <pivotArea field="5" type="button" dataOnly="0" labelOnly="1" outline="0" axis="axisRow" fieldPosition="0"/>
    </format>
    <format dxfId="1941">
      <pivotArea dataOnly="0" labelOnly="1" fieldPosition="0">
        <references count="1">
          <reference field="5" count="8">
            <x v="1"/>
            <x v="2"/>
            <x v="8"/>
            <x v="11"/>
            <x v="24"/>
            <x v="31"/>
            <x v="35"/>
            <x v="38"/>
          </reference>
        </references>
      </pivotArea>
    </format>
    <format dxfId="1940">
      <pivotArea dataOnly="0" labelOnly="1" grandRow="1" outline="0" fieldPosition="0"/>
    </format>
    <format dxfId="193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3022FB-033A-4B75-AA7B-6160D24AAFDD}" name="PivotTable3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13 INTERDISCIPLINARY">
  <location ref="G14:J52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37">
    <i>
      <x/>
    </i>
    <i r="1">
      <x v="79"/>
    </i>
    <i r="2">
      <x v="106"/>
    </i>
    <i r="1">
      <x v="80"/>
    </i>
    <i r="2">
      <x v="106"/>
    </i>
    <i r="1">
      <x v="82"/>
    </i>
    <i r="2">
      <x v="106"/>
    </i>
    <i r="1">
      <x v="83"/>
    </i>
    <i r="2">
      <x v="106"/>
    </i>
    <i r="1">
      <x v="84"/>
    </i>
    <i r="2">
      <x v="106"/>
    </i>
    <i r="1">
      <x v="85"/>
    </i>
    <i r="2">
      <x v="106"/>
    </i>
    <i r="1">
      <x v="86"/>
    </i>
    <i r="2">
      <x v="106"/>
    </i>
    <i r="1">
      <x v="87"/>
    </i>
    <i r="2">
      <x v="106"/>
    </i>
    <i r="1">
      <x v="88"/>
    </i>
    <i r="2">
      <x v="106"/>
    </i>
    <i r="1">
      <x v="89"/>
    </i>
    <i r="2">
      <x v="106"/>
    </i>
    <i r="1">
      <x v="90"/>
    </i>
    <i r="2">
      <x v="106"/>
    </i>
    <i r="1">
      <x v="91"/>
    </i>
    <i r="2">
      <x v="62"/>
    </i>
    <i r="2">
      <x v="121"/>
    </i>
    <i r="2">
      <x v="127"/>
    </i>
    <i r="1">
      <x v="92"/>
    </i>
    <i r="2">
      <x v="62"/>
    </i>
    <i r="1">
      <x v="93"/>
    </i>
    <i r="2">
      <x v="62"/>
    </i>
    <i r="1">
      <x v="94"/>
    </i>
    <i r="2">
      <x v="62"/>
    </i>
    <i>
      <x v="1"/>
    </i>
    <i r="1">
      <x v="81"/>
    </i>
    <i r="2">
      <x v="106"/>
    </i>
    <i t="grand">
      <x/>
    </i>
  </rowItems>
  <colFields count="1">
    <field x="24"/>
  </colFields>
  <colItems count="3">
    <i>
      <x v="1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1">
    <format dxfId="1669">
      <pivotArea outline="0" collapsedLevelsAreSubtotals="1" fieldPosition="0"/>
    </format>
    <format dxfId="1668">
      <pivotArea dataOnly="0" labelOnly="1" grandCol="1" outline="0" fieldPosition="0"/>
    </format>
    <format dxfId="1667">
      <pivotArea field="33" type="button" dataOnly="0" labelOnly="1" outline="0" axis="axisRow" fieldPosition="0"/>
    </format>
    <format dxfId="1666">
      <pivotArea dataOnly="0" labelOnly="1" fieldPosition="0">
        <references count="1">
          <reference field="24" count="0"/>
        </references>
      </pivotArea>
    </format>
    <format dxfId="1665">
      <pivotArea dataOnly="0" labelOnly="1" grandCol="1" outline="0" fieldPosition="0"/>
    </format>
    <format dxfId="1664">
      <pivotArea grandRow="1" outline="0" collapsedLevelsAreSubtotals="1" fieldPosition="0"/>
    </format>
    <format dxfId="1663">
      <pivotArea dataOnly="0" labelOnly="1" grandRow="1" outline="0" fieldPosition="0"/>
    </format>
    <format dxfId="1662">
      <pivotArea collapsedLevelsAreSubtotals="1" fieldPosition="0">
        <references count="1">
          <reference field="33" count="1">
            <x v="0"/>
          </reference>
        </references>
      </pivotArea>
    </format>
    <format dxfId="1661">
      <pivotArea dataOnly="0" labelOnly="1" fieldPosition="0">
        <references count="1">
          <reference field="33" count="1">
            <x v="0"/>
          </reference>
        </references>
      </pivotArea>
    </format>
    <format dxfId="1660">
      <pivotArea collapsedLevelsAreSubtotals="1" fieldPosition="0">
        <references count="1">
          <reference field="33" count="1">
            <x v="1"/>
          </reference>
        </references>
      </pivotArea>
    </format>
    <format dxfId="1659">
      <pivotArea dataOnly="0" labelOnly="1" fieldPosition="0">
        <references count="1">
          <reference field="33" count="1">
            <x v="1"/>
          </reference>
        </references>
      </pivotArea>
    </format>
    <format dxfId="1658">
      <pivotArea collapsedLevelsAreSubtotals="1" fieldPosition="0">
        <references count="1">
          <reference field="33" count="1">
            <x v="0"/>
          </reference>
        </references>
      </pivotArea>
    </format>
    <format dxfId="1657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656">
      <pivotArea collapsedLevelsAreSubtotals="1" fieldPosition="0">
        <references count="1">
          <reference field="33" count="1">
            <x v="1"/>
          </reference>
        </references>
      </pivotArea>
    </format>
    <format dxfId="1655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654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653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652">
      <pivotArea dataOnly="0" labelOnly="1" grandCol="1" outline="0" fieldPosition="0"/>
    </format>
    <format dxfId="1651">
      <pivotArea type="all" dataOnly="0" outline="0" fieldPosition="0"/>
    </format>
    <format dxfId="1650">
      <pivotArea type="origin" dataOnly="0" labelOnly="1" outline="0" fieldPosition="0"/>
    </format>
    <format dxfId="1649">
      <pivotArea field="24" type="button" dataOnly="0" labelOnly="1" outline="0" axis="axisCol" fieldPosition="0"/>
    </format>
    <format dxfId="1648">
      <pivotArea field="-2" type="button" dataOnly="0" labelOnly="1" outline="0" axis="axisValues" fieldPosition="0"/>
    </format>
    <format dxfId="1647">
      <pivotArea type="topRight" dataOnly="0" labelOnly="1" outline="0" fieldPosition="0"/>
    </format>
    <format dxfId="1646">
      <pivotArea type="origin" dataOnly="0" labelOnly="1" outline="0" offset="A2" fieldPosition="0"/>
    </format>
    <format dxfId="1645">
      <pivotArea outline="0" collapsedLevelsAreSubtotals="1" fieldPosition="0"/>
    </format>
    <format dxfId="1644">
      <pivotArea dataOnly="0" labelOnly="1" fieldPosition="0">
        <references count="1">
          <reference field="24" count="0"/>
        </references>
      </pivotArea>
    </format>
    <format dxfId="1643">
      <pivotArea type="origin" dataOnly="0" labelOnly="1" outline="0" offset="A2" fieldPosition="0"/>
    </format>
    <format dxfId="1642">
      <pivotArea field="33" type="button" dataOnly="0" labelOnly="1" outline="0" axis="axisRow" fieldPosition="0"/>
    </format>
    <format dxfId="1641">
      <pivotArea dataOnly="0" labelOnly="1" fieldPosition="0">
        <references count="1">
          <reference field="33" count="0"/>
        </references>
      </pivotArea>
    </format>
    <format dxfId="1640">
      <pivotArea dataOnly="0" labelOnly="1" grandRow="1" outline="0" fieldPosition="0"/>
    </format>
    <format dxfId="1639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638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637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636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635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634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633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632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631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630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629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628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627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626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625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624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623">
      <pivotArea outline="0" collapsedLevelsAreSubtotals="1" fieldPosition="0"/>
    </format>
    <format dxfId="1622">
      <pivotArea type="origin" dataOnly="0" labelOnly="1" outline="0" offset="A2" fieldPosition="0"/>
    </format>
    <format dxfId="1621">
      <pivotArea field="33" type="button" dataOnly="0" labelOnly="1" outline="0" axis="axisRow" fieldPosition="0"/>
    </format>
    <format dxfId="1620">
      <pivotArea dataOnly="0" labelOnly="1" fieldPosition="0">
        <references count="1">
          <reference field="33" count="0"/>
        </references>
      </pivotArea>
    </format>
    <format dxfId="1619">
      <pivotArea dataOnly="0" labelOnly="1" grandRow="1" outline="0" fieldPosition="0"/>
    </format>
    <format dxfId="1618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617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616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615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614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613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612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611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610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609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608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607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606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605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604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603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602">
      <pivotArea dataOnly="0" labelOnly="1" fieldPosition="0">
        <references count="1">
          <reference field="24" count="0"/>
        </references>
      </pivotArea>
    </format>
    <format dxfId="1601">
      <pivotArea outline="0" collapsedLevelsAreSubtotals="1" fieldPosition="0"/>
    </format>
    <format dxfId="1600">
      <pivotArea field="33" type="button" dataOnly="0" labelOnly="1" outline="0" axis="axisRow" fieldPosition="0"/>
    </format>
    <format dxfId="1599">
      <pivotArea dataOnly="0" labelOnly="1" fieldPosition="0">
        <references count="1">
          <reference field="33" count="0"/>
        </references>
      </pivotArea>
    </format>
    <format dxfId="1598">
      <pivotArea dataOnly="0" labelOnly="1" grandRow="1" outline="0" fieldPosition="0"/>
    </format>
    <format dxfId="1597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596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595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594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593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592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591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590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589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588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587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586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585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584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583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582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581">
      <pivotArea dataOnly="0" labelOnly="1" fieldPosition="0">
        <references count="1">
          <reference field="24" count="0"/>
        </references>
      </pivotArea>
    </format>
    <format dxfId="1580">
      <pivotArea dataOnly="0" labelOnly="1" grandCol="1" outline="0" fieldPosition="0"/>
    </format>
    <format dxfId="157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22E606-1BF2-4997-B528-D81834DFE925}" name="PivotTable2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13 INTERDISCIPLINARY">
  <location ref="B14:E52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37">
    <i>
      <x/>
    </i>
    <i r="1">
      <x v="79"/>
    </i>
    <i r="2">
      <x v="106"/>
    </i>
    <i r="1">
      <x v="80"/>
    </i>
    <i r="2">
      <x v="106"/>
    </i>
    <i r="1">
      <x v="82"/>
    </i>
    <i r="2">
      <x v="106"/>
    </i>
    <i r="1">
      <x v="83"/>
    </i>
    <i r="2">
      <x v="106"/>
    </i>
    <i r="1">
      <x v="84"/>
    </i>
    <i r="2">
      <x v="106"/>
    </i>
    <i r="1">
      <x v="85"/>
    </i>
    <i r="2">
      <x v="106"/>
    </i>
    <i r="1">
      <x v="86"/>
    </i>
    <i r="2">
      <x v="106"/>
    </i>
    <i r="1">
      <x v="87"/>
    </i>
    <i r="2">
      <x v="106"/>
    </i>
    <i r="1">
      <x v="88"/>
    </i>
    <i r="2">
      <x v="106"/>
    </i>
    <i r="1">
      <x v="89"/>
    </i>
    <i r="2">
      <x v="106"/>
    </i>
    <i r="1">
      <x v="90"/>
    </i>
    <i r="2">
      <x v="106"/>
    </i>
    <i r="1">
      <x v="91"/>
    </i>
    <i r="2">
      <x v="62"/>
    </i>
    <i r="2">
      <x v="121"/>
    </i>
    <i r="2">
      <x v="127"/>
    </i>
    <i r="1">
      <x v="92"/>
    </i>
    <i r="2">
      <x v="62"/>
    </i>
    <i r="1">
      <x v="93"/>
    </i>
    <i r="2">
      <x v="62"/>
    </i>
    <i r="1">
      <x v="94"/>
    </i>
    <i r="2">
      <x v="62"/>
    </i>
    <i>
      <x v="1"/>
    </i>
    <i r="1">
      <x v="81"/>
    </i>
    <i r="2">
      <x v="106"/>
    </i>
    <i t="grand">
      <x/>
    </i>
  </rowItems>
  <colFields count="1">
    <field x="24"/>
  </colFields>
  <colItems count="3">
    <i>
      <x v="1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77">
    <format dxfId="1746">
      <pivotArea outline="0" collapsedLevelsAreSubtotals="1" fieldPosition="0"/>
    </format>
    <format dxfId="1745">
      <pivotArea dataOnly="0" labelOnly="1" grandCol="1" outline="0" fieldPosition="0"/>
    </format>
    <format dxfId="1744">
      <pivotArea field="33" type="button" dataOnly="0" labelOnly="1" outline="0" axis="axisRow" fieldPosition="0"/>
    </format>
    <format dxfId="1743">
      <pivotArea dataOnly="0" labelOnly="1" fieldPosition="0">
        <references count="1">
          <reference field="24" count="0"/>
        </references>
      </pivotArea>
    </format>
    <format dxfId="1742">
      <pivotArea dataOnly="0" labelOnly="1" grandCol="1" outline="0" fieldPosition="0"/>
    </format>
    <format dxfId="1741">
      <pivotArea grandRow="1" outline="0" collapsedLevelsAreSubtotals="1" fieldPosition="0"/>
    </format>
    <format dxfId="1740">
      <pivotArea dataOnly="0" labelOnly="1" grandRow="1" outline="0" fieldPosition="0"/>
    </format>
    <format dxfId="1739">
      <pivotArea collapsedLevelsAreSubtotals="1" fieldPosition="0">
        <references count="1">
          <reference field="33" count="1">
            <x v="0"/>
          </reference>
        </references>
      </pivotArea>
    </format>
    <format dxfId="1738">
      <pivotArea dataOnly="0" labelOnly="1" fieldPosition="0">
        <references count="1">
          <reference field="33" count="1">
            <x v="0"/>
          </reference>
        </references>
      </pivotArea>
    </format>
    <format dxfId="1737">
      <pivotArea collapsedLevelsAreSubtotals="1" fieldPosition="0">
        <references count="1">
          <reference field="33" count="1">
            <x v="1"/>
          </reference>
        </references>
      </pivotArea>
    </format>
    <format dxfId="1736">
      <pivotArea dataOnly="0" labelOnly="1" fieldPosition="0">
        <references count="1">
          <reference field="33" count="1">
            <x v="1"/>
          </reference>
        </references>
      </pivotArea>
    </format>
    <format dxfId="1735">
      <pivotArea collapsedLevelsAreSubtotals="1" fieldPosition="0">
        <references count="1">
          <reference field="33" count="1">
            <x v="0"/>
          </reference>
        </references>
      </pivotArea>
    </format>
    <format dxfId="1734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733">
      <pivotArea collapsedLevelsAreSubtotals="1" fieldPosition="0">
        <references count="1">
          <reference field="33" count="1">
            <x v="1"/>
          </reference>
        </references>
      </pivotArea>
    </format>
    <format dxfId="1732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731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730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729">
      <pivotArea dataOnly="0" labelOnly="1" grandCol="1" outline="0" fieldPosition="0"/>
    </format>
    <format dxfId="1728">
      <pivotArea type="all" dataOnly="0" outline="0" fieldPosition="0"/>
    </format>
    <format dxfId="1727">
      <pivotArea type="origin" dataOnly="0" labelOnly="1" outline="0" fieldPosition="0"/>
    </format>
    <format dxfId="1726">
      <pivotArea field="24" type="button" dataOnly="0" labelOnly="1" outline="0" axis="axisCol" fieldPosition="0"/>
    </format>
    <format dxfId="1725">
      <pivotArea field="-2" type="button" dataOnly="0" labelOnly="1" outline="0" axis="axisValues" fieldPosition="0"/>
    </format>
    <format dxfId="1724">
      <pivotArea type="topRight" dataOnly="0" labelOnly="1" outline="0" fieldPosition="0"/>
    </format>
    <format dxfId="1723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722">
      <pivotArea type="origin" dataOnly="0" labelOnly="1" outline="0" offset="A2" fieldPosition="0"/>
    </format>
    <format dxfId="1721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720">
      <pivotArea outline="0" collapsedLevelsAreSubtotals="1" fieldPosition="0"/>
    </format>
    <format dxfId="1719">
      <pivotArea dataOnly="0" labelOnly="1" fieldPosition="0">
        <references count="1">
          <reference field="24" count="0"/>
        </references>
      </pivotArea>
    </format>
    <format dxfId="1718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717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716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1715">
      <pivotArea type="origin" dataOnly="0" labelOnly="1" outline="0" offset="A2" fieldPosition="0"/>
    </format>
    <format dxfId="1714">
      <pivotArea field="33" type="button" dataOnly="0" labelOnly="1" outline="0" axis="axisRow" fieldPosition="0"/>
    </format>
    <format dxfId="1713">
      <pivotArea dataOnly="0" labelOnly="1" fieldPosition="0">
        <references count="1">
          <reference field="33" count="0"/>
        </references>
      </pivotArea>
    </format>
    <format dxfId="1712">
      <pivotArea dataOnly="0" labelOnly="1" grandRow="1" outline="0" fieldPosition="0"/>
    </format>
    <format dxfId="1711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710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709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708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707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706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705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704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703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702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701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700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699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698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697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696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695">
      <pivotArea outline="0" collapsedLevelsAreSubtotals="1" fieldPosition="0"/>
    </format>
    <format dxfId="1694">
      <pivotArea type="origin" dataOnly="0" labelOnly="1" outline="0" offset="A2" fieldPosition="0"/>
    </format>
    <format dxfId="1693">
      <pivotArea field="33" type="button" dataOnly="0" labelOnly="1" outline="0" axis="axisRow" fieldPosition="0"/>
    </format>
    <format dxfId="1692">
      <pivotArea dataOnly="0" labelOnly="1" fieldPosition="0">
        <references count="1">
          <reference field="33" count="0"/>
        </references>
      </pivotArea>
    </format>
    <format dxfId="1691">
      <pivotArea dataOnly="0" labelOnly="1" grandRow="1" outline="0" fieldPosition="0"/>
    </format>
    <format dxfId="1690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689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688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687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686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685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684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683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682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681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680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679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678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677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676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675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674">
      <pivotArea dataOnly="0" labelOnly="1" fieldPosition="0">
        <references count="1">
          <reference field="24" count="0"/>
        </references>
      </pivotArea>
    </format>
    <format dxfId="1673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672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1671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670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09825E-0C70-4C42-84ED-DC11BAE81083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13 INTERDISCIPLINARY">
  <location ref="M15:N25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10">
    <i>
      <x v="1"/>
    </i>
    <i>
      <x v="3"/>
    </i>
    <i>
      <x v="8"/>
    </i>
    <i>
      <x v="9"/>
    </i>
    <i>
      <x v="11"/>
    </i>
    <i>
      <x v="18"/>
    </i>
    <i>
      <x v="31"/>
    </i>
    <i>
      <x v="35"/>
    </i>
    <i>
      <x v="38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4">
    <format dxfId="1770">
      <pivotArea outline="0" collapsedLevelsAreSubtotals="1" fieldPosition="0"/>
    </format>
    <format dxfId="1769">
      <pivotArea field="5" type="button" dataOnly="0" labelOnly="1" outline="0" axis="axisRow" fieldPosition="0"/>
    </format>
    <format dxfId="1768">
      <pivotArea dataOnly="0" labelOnly="1" outline="0" axis="axisValues" fieldPosition="0"/>
    </format>
    <format dxfId="1767">
      <pivotArea grandRow="1" outline="0" collapsedLevelsAreSubtotals="1" fieldPosition="0"/>
    </format>
    <format dxfId="1766">
      <pivotArea dataOnly="0" labelOnly="1" grandRow="1" outline="0" fieldPosition="0"/>
    </format>
    <format dxfId="1765">
      <pivotArea type="all" dataOnly="0" outline="0" fieldPosition="0"/>
    </format>
    <format dxfId="1764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1763">
      <pivotArea collapsedLevelsAreSubtotals="1" fieldPosition="0">
        <references count="1">
          <reference field="5" count="1">
            <x v="1"/>
          </reference>
        </references>
      </pivotArea>
    </format>
    <format dxfId="1762">
      <pivotArea dataOnly="0" labelOnly="1" fieldPosition="0">
        <references count="1">
          <reference field="5" count="1">
            <x v="1"/>
          </reference>
        </references>
      </pivotArea>
    </format>
    <format dxfId="1761">
      <pivotArea dataOnly="0" labelOnly="1" fieldPosition="0">
        <references count="1">
          <reference field="5" count="1">
            <x v="3"/>
          </reference>
        </references>
      </pivotArea>
    </format>
    <format dxfId="1760">
      <pivotArea collapsedLevelsAreSubtotals="1" fieldPosition="0">
        <references count="1">
          <reference field="5" count="1">
            <x v="3"/>
          </reference>
        </references>
      </pivotArea>
    </format>
    <format dxfId="1759">
      <pivotArea type="all" dataOnly="0" outline="0" fieldPosition="0"/>
    </format>
    <format dxfId="1758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1757">
      <pivotArea dataOnly="0" fieldPosition="0">
        <references count="1">
          <reference field="5" count="1">
            <x v="3"/>
          </reference>
        </references>
      </pivotArea>
    </format>
    <format dxfId="1756">
      <pivotArea collapsedLevelsAreSubtotals="1" fieldPosition="0">
        <references count="1">
          <reference field="5" count="1">
            <x v="1"/>
          </reference>
        </references>
      </pivotArea>
    </format>
    <format dxfId="1755">
      <pivotArea dataOnly="0" labelOnly="1" fieldPosition="0">
        <references count="1">
          <reference field="5" count="1">
            <x v="1"/>
          </reference>
        </references>
      </pivotArea>
    </format>
    <format dxfId="1754">
      <pivotArea collapsedLevelsAreSubtotals="1" fieldPosition="0">
        <references count="1">
          <reference field="5" count="1">
            <x v="3"/>
          </reference>
        </references>
      </pivotArea>
    </format>
    <format dxfId="1753">
      <pivotArea dataOnly="0" labelOnly="1" fieldPosition="0">
        <references count="1">
          <reference field="5" count="1">
            <x v="3"/>
          </reference>
        </references>
      </pivotArea>
    </format>
    <format dxfId="1752">
      <pivotArea type="all" dataOnly="0" outline="0" fieldPosition="0"/>
    </format>
    <format dxfId="1751">
      <pivotArea outline="0" collapsedLevelsAreSubtotals="1" fieldPosition="0"/>
    </format>
    <format dxfId="1750">
      <pivotArea field="5" type="button" dataOnly="0" labelOnly="1" outline="0" axis="axisRow" fieldPosition="0"/>
    </format>
    <format dxfId="1749">
      <pivotArea dataOnly="0" labelOnly="1" fieldPosition="0">
        <references count="1">
          <reference field="5" count="9">
            <x v="1"/>
            <x v="3"/>
            <x v="8"/>
            <x v="9"/>
            <x v="11"/>
            <x v="18"/>
            <x v="31"/>
            <x v="35"/>
            <x v="38"/>
          </reference>
        </references>
      </pivotArea>
    </format>
    <format dxfId="1748">
      <pivotArea dataOnly="0" labelOnly="1" grandRow="1" outline="0" fieldPosition="0"/>
    </format>
    <format dxfId="174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ACEEE9-7145-4F6D-9F4F-5EC403117E1A}" name="PivotTable5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17 OCCUPATIONAL EDUC">
  <location ref="H14:L31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16">
    <i>
      <x/>
    </i>
    <i r="1">
      <x v="134"/>
    </i>
    <i r="2">
      <x v="14"/>
    </i>
    <i>
      <x v="1"/>
    </i>
    <i r="1">
      <x v="132"/>
    </i>
    <i r="2">
      <x v="45"/>
    </i>
    <i r="2">
      <x v="89"/>
    </i>
    <i r="1">
      <x v="133"/>
    </i>
    <i r="2">
      <x v="9"/>
    </i>
    <i r="2">
      <x v="45"/>
    </i>
    <i r="2">
      <x v="56"/>
    </i>
    <i r="2">
      <x v="89"/>
    </i>
    <i r="1">
      <x v="135"/>
    </i>
    <i r="2">
      <x v="7"/>
    </i>
    <i r="2">
      <x v="122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1">
    <format dxfId="1475">
      <pivotArea outline="0" collapsedLevelsAreSubtotals="1" fieldPosition="0"/>
    </format>
    <format dxfId="1474">
      <pivotArea dataOnly="0" labelOnly="1" grandCol="1" outline="0" fieldPosition="0"/>
    </format>
    <format dxfId="1473">
      <pivotArea field="33" type="button" dataOnly="0" labelOnly="1" outline="0" axis="axisRow" fieldPosition="0"/>
    </format>
    <format dxfId="1472">
      <pivotArea dataOnly="0" labelOnly="1" fieldPosition="0">
        <references count="1">
          <reference field="24" count="0"/>
        </references>
      </pivotArea>
    </format>
    <format dxfId="1471">
      <pivotArea dataOnly="0" labelOnly="1" grandCol="1" outline="0" fieldPosition="0"/>
    </format>
    <format dxfId="1470">
      <pivotArea grandRow="1" outline="0" collapsedLevelsAreSubtotals="1" fieldPosition="0"/>
    </format>
    <format dxfId="1469">
      <pivotArea dataOnly="0" labelOnly="1" grandRow="1" outline="0" fieldPosition="0"/>
    </format>
    <format dxfId="1468">
      <pivotArea collapsedLevelsAreSubtotals="1" fieldPosition="0">
        <references count="1">
          <reference field="33" count="1">
            <x v="0"/>
          </reference>
        </references>
      </pivotArea>
    </format>
    <format dxfId="1467">
      <pivotArea dataOnly="0" labelOnly="1" fieldPosition="0">
        <references count="1">
          <reference field="33" count="1">
            <x v="0"/>
          </reference>
        </references>
      </pivotArea>
    </format>
    <format dxfId="1466">
      <pivotArea collapsedLevelsAreSubtotals="1" fieldPosition="0">
        <references count="1">
          <reference field="33" count="1">
            <x v="1"/>
          </reference>
        </references>
      </pivotArea>
    </format>
    <format dxfId="1465">
      <pivotArea dataOnly="0" labelOnly="1" fieldPosition="0">
        <references count="1">
          <reference field="33" count="1">
            <x v="1"/>
          </reference>
        </references>
      </pivotArea>
    </format>
    <format dxfId="1464">
      <pivotArea collapsedLevelsAreSubtotals="1" fieldPosition="0">
        <references count="1">
          <reference field="33" count="1">
            <x v="0"/>
          </reference>
        </references>
      </pivotArea>
    </format>
    <format dxfId="1463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462">
      <pivotArea collapsedLevelsAreSubtotals="1" fieldPosition="0">
        <references count="1">
          <reference field="33" count="1">
            <x v="1"/>
          </reference>
        </references>
      </pivotArea>
    </format>
    <format dxfId="1461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460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459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458">
      <pivotArea dataOnly="0" labelOnly="1" grandCol="1" outline="0" fieldPosition="0"/>
    </format>
    <format dxfId="1457">
      <pivotArea type="all" dataOnly="0" outline="0" fieldPosition="0"/>
    </format>
    <format dxfId="1456">
      <pivotArea type="origin" dataOnly="0" labelOnly="1" outline="0" fieldPosition="0"/>
    </format>
    <format dxfId="1455">
      <pivotArea field="24" type="button" dataOnly="0" labelOnly="1" outline="0" axis="axisCol" fieldPosition="0"/>
    </format>
    <format dxfId="1454">
      <pivotArea field="-2" type="button" dataOnly="0" labelOnly="1" outline="0" axis="axisValues" fieldPosition="0"/>
    </format>
    <format dxfId="1453">
      <pivotArea type="topRight" dataOnly="0" labelOnly="1" outline="0" fieldPosition="0"/>
    </format>
    <format dxfId="1452">
      <pivotArea type="origin" dataOnly="0" labelOnly="1" outline="0" offset="A2" fieldPosition="0"/>
    </format>
    <format dxfId="1451">
      <pivotArea outline="0" collapsedLevelsAreSubtotals="1" fieldPosition="0"/>
    </format>
    <format dxfId="1450">
      <pivotArea dataOnly="0" labelOnly="1" fieldPosition="0">
        <references count="1">
          <reference field="24" count="0"/>
        </references>
      </pivotArea>
    </format>
    <format dxfId="1449">
      <pivotArea type="origin" dataOnly="0" labelOnly="1" outline="0" offset="A2" fieldPosition="0"/>
    </format>
    <format dxfId="1448">
      <pivotArea field="33" type="button" dataOnly="0" labelOnly="1" outline="0" axis="axisRow" fieldPosition="0"/>
    </format>
    <format dxfId="1447">
      <pivotArea dataOnly="0" labelOnly="1" fieldPosition="0">
        <references count="1">
          <reference field="33" count="0"/>
        </references>
      </pivotArea>
    </format>
    <format dxfId="1446">
      <pivotArea dataOnly="0" labelOnly="1" grandRow="1" outline="0" fieldPosition="0"/>
    </format>
    <format dxfId="1445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444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443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442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441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440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439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438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437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436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435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434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433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432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431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430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429">
      <pivotArea outline="0" collapsedLevelsAreSubtotals="1" fieldPosition="0"/>
    </format>
    <format dxfId="1428">
      <pivotArea type="origin" dataOnly="0" labelOnly="1" outline="0" offset="A2" fieldPosition="0"/>
    </format>
    <format dxfId="1427">
      <pivotArea field="33" type="button" dataOnly="0" labelOnly="1" outline="0" axis="axisRow" fieldPosition="0"/>
    </format>
    <format dxfId="1426">
      <pivotArea dataOnly="0" labelOnly="1" fieldPosition="0">
        <references count="1">
          <reference field="33" count="0"/>
        </references>
      </pivotArea>
    </format>
    <format dxfId="1425">
      <pivotArea dataOnly="0" labelOnly="1" grandRow="1" outline="0" fieldPosition="0"/>
    </format>
    <format dxfId="1424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423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422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421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420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419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418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417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416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415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414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413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412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411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410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409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408">
      <pivotArea dataOnly="0" labelOnly="1" fieldPosition="0">
        <references count="1">
          <reference field="24" count="0"/>
        </references>
      </pivotArea>
    </format>
    <format dxfId="1407">
      <pivotArea outline="0" collapsedLevelsAreSubtotals="1" fieldPosition="0"/>
    </format>
    <format dxfId="1406">
      <pivotArea field="33" type="button" dataOnly="0" labelOnly="1" outline="0" axis="axisRow" fieldPosition="0"/>
    </format>
    <format dxfId="1405">
      <pivotArea dataOnly="0" labelOnly="1" fieldPosition="0">
        <references count="1">
          <reference field="33" count="0"/>
        </references>
      </pivotArea>
    </format>
    <format dxfId="1404">
      <pivotArea dataOnly="0" labelOnly="1" grandRow="1" outline="0" fieldPosition="0"/>
    </format>
    <format dxfId="1403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402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401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400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399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398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397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396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395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394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393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392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391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390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389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388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387">
      <pivotArea dataOnly="0" labelOnly="1" fieldPosition="0">
        <references count="1">
          <reference field="24" count="0"/>
        </references>
      </pivotArea>
    </format>
    <format dxfId="1386">
      <pivotArea dataOnly="0" labelOnly="1" grandCol="1" outline="0" fieldPosition="0"/>
    </format>
    <format dxfId="1385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C2ABC5-5706-41CE-809A-A4F377C19DEA}" name="PivotTable4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17 OCCUPATIONAL EDUC">
  <location ref="B14:F31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16">
    <i>
      <x/>
    </i>
    <i r="1">
      <x v="134"/>
    </i>
    <i r="2">
      <x v="14"/>
    </i>
    <i>
      <x v="1"/>
    </i>
    <i r="1">
      <x v="132"/>
    </i>
    <i r="2">
      <x v="45"/>
    </i>
    <i r="2">
      <x v="89"/>
    </i>
    <i r="1">
      <x v="133"/>
    </i>
    <i r="2">
      <x v="9"/>
    </i>
    <i r="2">
      <x v="45"/>
    </i>
    <i r="2">
      <x v="56"/>
    </i>
    <i r="2">
      <x v="89"/>
    </i>
    <i r="1">
      <x v="135"/>
    </i>
    <i r="2">
      <x v="7"/>
    </i>
    <i r="2">
      <x v="122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77">
    <format dxfId="1552">
      <pivotArea outline="0" collapsedLevelsAreSubtotals="1" fieldPosition="0"/>
    </format>
    <format dxfId="1551">
      <pivotArea dataOnly="0" labelOnly="1" grandCol="1" outline="0" fieldPosition="0"/>
    </format>
    <format dxfId="1550">
      <pivotArea field="33" type="button" dataOnly="0" labelOnly="1" outline="0" axis="axisRow" fieldPosition="0"/>
    </format>
    <format dxfId="1549">
      <pivotArea dataOnly="0" labelOnly="1" fieldPosition="0">
        <references count="1">
          <reference field="24" count="0"/>
        </references>
      </pivotArea>
    </format>
    <format dxfId="1548">
      <pivotArea dataOnly="0" labelOnly="1" grandCol="1" outline="0" fieldPosition="0"/>
    </format>
    <format dxfId="1547">
      <pivotArea grandRow="1" outline="0" collapsedLevelsAreSubtotals="1" fieldPosition="0"/>
    </format>
    <format dxfId="1546">
      <pivotArea dataOnly="0" labelOnly="1" grandRow="1" outline="0" fieldPosition="0"/>
    </format>
    <format dxfId="1545">
      <pivotArea collapsedLevelsAreSubtotals="1" fieldPosition="0">
        <references count="1">
          <reference field="33" count="1">
            <x v="0"/>
          </reference>
        </references>
      </pivotArea>
    </format>
    <format dxfId="1544">
      <pivotArea dataOnly="0" labelOnly="1" fieldPosition="0">
        <references count="1">
          <reference field="33" count="1">
            <x v="0"/>
          </reference>
        </references>
      </pivotArea>
    </format>
    <format dxfId="1543">
      <pivotArea collapsedLevelsAreSubtotals="1" fieldPosition="0">
        <references count="1">
          <reference field="33" count="1">
            <x v="1"/>
          </reference>
        </references>
      </pivotArea>
    </format>
    <format dxfId="1542">
      <pivotArea dataOnly="0" labelOnly="1" fieldPosition="0">
        <references count="1">
          <reference field="33" count="1">
            <x v="1"/>
          </reference>
        </references>
      </pivotArea>
    </format>
    <format dxfId="1541">
      <pivotArea collapsedLevelsAreSubtotals="1" fieldPosition="0">
        <references count="1">
          <reference field="33" count="1">
            <x v="0"/>
          </reference>
        </references>
      </pivotArea>
    </format>
    <format dxfId="1540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539">
      <pivotArea collapsedLevelsAreSubtotals="1" fieldPosition="0">
        <references count="1">
          <reference field="33" count="1">
            <x v="1"/>
          </reference>
        </references>
      </pivotArea>
    </format>
    <format dxfId="1538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537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536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535">
      <pivotArea dataOnly="0" labelOnly="1" grandCol="1" outline="0" fieldPosition="0"/>
    </format>
    <format dxfId="1534">
      <pivotArea type="all" dataOnly="0" outline="0" fieldPosition="0"/>
    </format>
    <format dxfId="1533">
      <pivotArea type="origin" dataOnly="0" labelOnly="1" outline="0" fieldPosition="0"/>
    </format>
    <format dxfId="1532">
      <pivotArea field="24" type="button" dataOnly="0" labelOnly="1" outline="0" axis="axisCol" fieldPosition="0"/>
    </format>
    <format dxfId="1531">
      <pivotArea field="-2" type="button" dataOnly="0" labelOnly="1" outline="0" axis="axisValues" fieldPosition="0"/>
    </format>
    <format dxfId="1530">
      <pivotArea type="topRight" dataOnly="0" labelOnly="1" outline="0" fieldPosition="0"/>
    </format>
    <format dxfId="1529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528">
      <pivotArea type="origin" dataOnly="0" labelOnly="1" outline="0" offset="A2" fieldPosition="0"/>
    </format>
    <format dxfId="152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526">
      <pivotArea outline="0" collapsedLevelsAreSubtotals="1" fieldPosition="0"/>
    </format>
    <format dxfId="1525">
      <pivotArea dataOnly="0" labelOnly="1" fieldPosition="0">
        <references count="1">
          <reference field="24" count="0"/>
        </references>
      </pivotArea>
    </format>
    <format dxfId="1524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523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522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1521">
      <pivotArea type="origin" dataOnly="0" labelOnly="1" outline="0" offset="A2" fieldPosition="0"/>
    </format>
    <format dxfId="1520">
      <pivotArea field="33" type="button" dataOnly="0" labelOnly="1" outline="0" axis="axisRow" fieldPosition="0"/>
    </format>
    <format dxfId="1519">
      <pivotArea dataOnly="0" labelOnly="1" fieldPosition="0">
        <references count="1">
          <reference field="33" count="0"/>
        </references>
      </pivotArea>
    </format>
    <format dxfId="1518">
      <pivotArea dataOnly="0" labelOnly="1" grandRow="1" outline="0" fieldPosition="0"/>
    </format>
    <format dxfId="1517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516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515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514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513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512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511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510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509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508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507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506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505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504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503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502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501">
      <pivotArea outline="0" collapsedLevelsAreSubtotals="1" fieldPosition="0"/>
    </format>
    <format dxfId="1500">
      <pivotArea type="origin" dataOnly="0" labelOnly="1" outline="0" offset="A2" fieldPosition="0"/>
    </format>
    <format dxfId="1499">
      <pivotArea field="33" type="button" dataOnly="0" labelOnly="1" outline="0" axis="axisRow" fieldPosition="0"/>
    </format>
    <format dxfId="1498">
      <pivotArea dataOnly="0" labelOnly="1" fieldPosition="0">
        <references count="1">
          <reference field="33" count="0"/>
        </references>
      </pivotArea>
    </format>
    <format dxfId="1497">
      <pivotArea dataOnly="0" labelOnly="1" grandRow="1" outline="0" fieldPosition="0"/>
    </format>
    <format dxfId="1496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495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494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493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492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491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490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489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488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487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486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485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484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483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482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481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480">
      <pivotArea dataOnly="0" labelOnly="1" fieldPosition="0">
        <references count="1">
          <reference field="24" count="0"/>
        </references>
      </pivotArea>
    </format>
    <format dxfId="1479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478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1477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476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B9C7D4-2775-4F3B-95B0-94B66D466AEC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17 OCCUPATIONAL EDUC">
  <location ref="O15:P22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7">
    <i>
      <x v="1"/>
    </i>
    <i>
      <x v="3"/>
    </i>
    <i>
      <x v="4"/>
    </i>
    <i>
      <x v="8"/>
    </i>
    <i>
      <x v="9"/>
    </i>
    <i>
      <x v="41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6">
    <format dxfId="1578">
      <pivotArea outline="0" collapsedLevelsAreSubtotals="1" fieldPosition="0"/>
    </format>
    <format dxfId="1577">
      <pivotArea field="5" type="button" dataOnly="0" labelOnly="1" outline="0" axis="axisRow" fieldPosition="0"/>
    </format>
    <format dxfId="1576">
      <pivotArea dataOnly="0" labelOnly="1" outline="0" axis="axisValues" fieldPosition="0"/>
    </format>
    <format dxfId="1575">
      <pivotArea grandRow="1" outline="0" collapsedLevelsAreSubtotals="1" fieldPosition="0"/>
    </format>
    <format dxfId="1574">
      <pivotArea dataOnly="0" labelOnly="1" grandRow="1" outline="0" fieldPosition="0"/>
    </format>
    <format dxfId="1573">
      <pivotArea type="all" dataOnly="0" outline="0" fieldPosition="0"/>
    </format>
    <format dxfId="1572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1571">
      <pivotArea collapsedLevelsAreSubtotals="1" fieldPosition="0">
        <references count="1">
          <reference field="5" count="1">
            <x v="1"/>
          </reference>
        </references>
      </pivotArea>
    </format>
    <format dxfId="1570">
      <pivotArea dataOnly="0" labelOnly="1" fieldPosition="0">
        <references count="1">
          <reference field="5" count="1">
            <x v="1"/>
          </reference>
        </references>
      </pivotArea>
    </format>
    <format dxfId="1569">
      <pivotArea dataOnly="0" labelOnly="1" fieldPosition="0">
        <references count="1">
          <reference field="5" count="1">
            <x v="3"/>
          </reference>
        </references>
      </pivotArea>
    </format>
    <format dxfId="1568">
      <pivotArea collapsedLevelsAreSubtotals="1" fieldPosition="0">
        <references count="1">
          <reference field="5" count="1">
            <x v="3"/>
          </reference>
        </references>
      </pivotArea>
    </format>
    <format dxfId="1567">
      <pivotArea type="all" dataOnly="0" outline="0" fieldPosition="0"/>
    </format>
    <format dxfId="1566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1565">
      <pivotArea dataOnly="0" fieldPosition="0">
        <references count="1">
          <reference field="5" count="1">
            <x v="3"/>
          </reference>
        </references>
      </pivotArea>
    </format>
    <format dxfId="1564">
      <pivotArea collapsedLevelsAreSubtotals="1" fieldPosition="0">
        <references count="1">
          <reference field="5" count="1">
            <x v="1"/>
          </reference>
        </references>
      </pivotArea>
    </format>
    <format dxfId="1563">
      <pivotArea dataOnly="0" labelOnly="1" fieldPosition="0">
        <references count="1">
          <reference field="5" count="1">
            <x v="1"/>
          </reference>
        </references>
      </pivotArea>
    </format>
    <format dxfId="1562">
      <pivotArea collapsedLevelsAreSubtotals="1" fieldPosition="0">
        <references count="1">
          <reference field="5" count="1">
            <x v="3"/>
          </reference>
        </references>
      </pivotArea>
    </format>
    <format dxfId="1561">
      <pivotArea dataOnly="0" labelOnly="1" fieldPosition="0">
        <references count="1">
          <reference field="5" count="1">
            <x v="3"/>
          </reference>
        </references>
      </pivotArea>
    </format>
    <format dxfId="1560">
      <pivotArea type="all" dataOnly="0" outline="0" fieldPosition="0"/>
    </format>
    <format dxfId="1559">
      <pivotArea outline="0" collapsedLevelsAreSubtotals="1" fieldPosition="0"/>
    </format>
    <format dxfId="1558">
      <pivotArea field="5" type="button" dataOnly="0" labelOnly="1" outline="0" axis="axisRow" fieldPosition="0"/>
    </format>
    <format dxfId="1557">
      <pivotArea dataOnly="0" labelOnly="1" fieldPosition="0">
        <references count="1">
          <reference field="5" count="6">
            <x v="1"/>
            <x v="3"/>
            <x v="4"/>
            <x v="8"/>
            <x v="9"/>
            <x v="41"/>
          </reference>
        </references>
      </pivotArea>
    </format>
    <format dxfId="1556">
      <pivotArea dataOnly="0" labelOnly="1" grandRow="1" outline="0" fieldPosition="0"/>
    </format>
    <format dxfId="1555">
      <pivotArea dataOnly="0" labelOnly="1" outline="0" axis="axisValues" fieldPosition="0"/>
    </format>
    <format dxfId="1554">
      <pivotArea field="5" type="button" dataOnly="0" labelOnly="1" outline="0" axis="axisRow" fieldPosition="0"/>
    </format>
    <format dxfId="1553">
      <pivotArea field="5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DC8712-273C-43E6-8003-3D2E95FD49E1}" name="PivotTable3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18 PHYSICAL EDUCATION">
  <location ref="G14:J36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21">
    <i>
      <x/>
    </i>
    <i r="1">
      <x v="173"/>
    </i>
    <i r="2">
      <x v="123"/>
    </i>
    <i r="1">
      <x v="174"/>
    </i>
    <i r="2">
      <x/>
    </i>
    <i r="2">
      <x v="121"/>
    </i>
    <i r="1">
      <x v="175"/>
    </i>
    <i r="2">
      <x v="13"/>
    </i>
    <i>
      <x v="4"/>
    </i>
    <i r="1">
      <x v="168"/>
    </i>
    <i r="2">
      <x v="123"/>
    </i>
    <i r="1">
      <x v="169"/>
    </i>
    <i r="2">
      <x v="123"/>
    </i>
    <i r="1">
      <x v="171"/>
    </i>
    <i r="2">
      <x v="42"/>
    </i>
    <i r="2">
      <x v="123"/>
    </i>
    <i r="2">
      <x v="124"/>
    </i>
    <i r="1">
      <x v="172"/>
    </i>
    <i r="2">
      <x v="123"/>
    </i>
    <i r="2">
      <x v="124"/>
    </i>
    <i t="grand">
      <x/>
    </i>
  </rowItems>
  <colFields count="1">
    <field x="24"/>
  </colFields>
  <colItems count="3"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3">
    <format dxfId="1279">
      <pivotArea outline="0" collapsedLevelsAreSubtotals="1" fieldPosition="0"/>
    </format>
    <format dxfId="1278">
      <pivotArea dataOnly="0" labelOnly="1" grandCol="1" outline="0" fieldPosition="0"/>
    </format>
    <format dxfId="1277">
      <pivotArea field="33" type="button" dataOnly="0" labelOnly="1" outline="0" axis="axisRow" fieldPosition="0"/>
    </format>
    <format dxfId="1276">
      <pivotArea dataOnly="0" labelOnly="1" fieldPosition="0">
        <references count="1">
          <reference field="24" count="0"/>
        </references>
      </pivotArea>
    </format>
    <format dxfId="1275">
      <pivotArea dataOnly="0" labelOnly="1" grandCol="1" outline="0" fieldPosition="0"/>
    </format>
    <format dxfId="1274">
      <pivotArea grandRow="1" outline="0" collapsedLevelsAreSubtotals="1" fieldPosition="0"/>
    </format>
    <format dxfId="1273">
      <pivotArea dataOnly="0" labelOnly="1" grandRow="1" outline="0" fieldPosition="0"/>
    </format>
    <format dxfId="1272">
      <pivotArea collapsedLevelsAreSubtotals="1" fieldPosition="0">
        <references count="1">
          <reference field="33" count="1">
            <x v="0"/>
          </reference>
        </references>
      </pivotArea>
    </format>
    <format dxfId="1271">
      <pivotArea dataOnly="0" labelOnly="1" fieldPosition="0">
        <references count="1">
          <reference field="33" count="1">
            <x v="0"/>
          </reference>
        </references>
      </pivotArea>
    </format>
    <format dxfId="1270">
      <pivotArea collapsedLevelsAreSubtotals="1" fieldPosition="0">
        <references count="1">
          <reference field="33" count="1">
            <x v="1"/>
          </reference>
        </references>
      </pivotArea>
    </format>
    <format dxfId="1269">
      <pivotArea dataOnly="0" labelOnly="1" fieldPosition="0">
        <references count="1">
          <reference field="33" count="1">
            <x v="1"/>
          </reference>
        </references>
      </pivotArea>
    </format>
    <format dxfId="1268">
      <pivotArea collapsedLevelsAreSubtotals="1" fieldPosition="0">
        <references count="1">
          <reference field="33" count="1">
            <x v="0"/>
          </reference>
        </references>
      </pivotArea>
    </format>
    <format dxfId="1267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266">
      <pivotArea collapsedLevelsAreSubtotals="1" fieldPosition="0">
        <references count="1">
          <reference field="33" count="1">
            <x v="1"/>
          </reference>
        </references>
      </pivotArea>
    </format>
    <format dxfId="1265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264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263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262">
      <pivotArea dataOnly="0" labelOnly="1" grandCol="1" outline="0" fieldPosition="0"/>
    </format>
    <format dxfId="1261">
      <pivotArea type="all" dataOnly="0" outline="0" fieldPosition="0"/>
    </format>
    <format dxfId="1260">
      <pivotArea type="origin" dataOnly="0" labelOnly="1" outline="0" fieldPosition="0"/>
    </format>
    <format dxfId="1259">
      <pivotArea field="24" type="button" dataOnly="0" labelOnly="1" outline="0" axis="axisCol" fieldPosition="0"/>
    </format>
    <format dxfId="1258">
      <pivotArea field="-2" type="button" dataOnly="0" labelOnly="1" outline="0" axis="axisValues" fieldPosition="0"/>
    </format>
    <format dxfId="1257">
      <pivotArea type="topRight" dataOnly="0" labelOnly="1" outline="0" fieldPosition="0"/>
    </format>
    <format dxfId="1256">
      <pivotArea type="origin" dataOnly="0" labelOnly="1" outline="0" offset="A2" fieldPosition="0"/>
    </format>
    <format dxfId="1255">
      <pivotArea outline="0" collapsedLevelsAreSubtotals="1" fieldPosition="0"/>
    </format>
    <format dxfId="1254">
      <pivotArea dataOnly="0" labelOnly="1" fieldPosition="0">
        <references count="1">
          <reference field="24" count="0"/>
        </references>
      </pivotArea>
    </format>
    <format dxfId="1253">
      <pivotArea type="origin" dataOnly="0" labelOnly="1" outline="0" offset="A2" fieldPosition="0"/>
    </format>
    <format dxfId="1252">
      <pivotArea field="33" type="button" dataOnly="0" labelOnly="1" outline="0" axis="axisRow" fieldPosition="0"/>
    </format>
    <format dxfId="1251">
      <pivotArea dataOnly="0" labelOnly="1" fieldPosition="0">
        <references count="1">
          <reference field="33" count="0"/>
        </references>
      </pivotArea>
    </format>
    <format dxfId="1250">
      <pivotArea dataOnly="0" labelOnly="1" grandRow="1" outline="0" fieldPosition="0"/>
    </format>
    <format dxfId="1249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248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247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246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245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244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243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242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241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240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239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238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237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236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235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234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233">
      <pivotArea outline="0" collapsedLevelsAreSubtotals="1" fieldPosition="0"/>
    </format>
    <format dxfId="1232">
      <pivotArea type="origin" dataOnly="0" labelOnly="1" outline="0" offset="A2" fieldPosition="0"/>
    </format>
    <format dxfId="1231">
      <pivotArea field="33" type="button" dataOnly="0" labelOnly="1" outline="0" axis="axisRow" fieldPosition="0"/>
    </format>
    <format dxfId="1230">
      <pivotArea dataOnly="0" labelOnly="1" fieldPosition="0">
        <references count="1">
          <reference field="33" count="0"/>
        </references>
      </pivotArea>
    </format>
    <format dxfId="1229">
      <pivotArea dataOnly="0" labelOnly="1" grandRow="1" outline="0" fieldPosition="0"/>
    </format>
    <format dxfId="1228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227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226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225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224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223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222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221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220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219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218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217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216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215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214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213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212">
      <pivotArea dataOnly="0" labelOnly="1" fieldPosition="0">
        <references count="1">
          <reference field="24" count="0"/>
        </references>
      </pivotArea>
    </format>
    <format dxfId="1211">
      <pivotArea outline="0" collapsedLevelsAreSubtotals="1" fieldPosition="0"/>
    </format>
    <format dxfId="1210">
      <pivotArea field="33" type="button" dataOnly="0" labelOnly="1" outline="0" axis="axisRow" fieldPosition="0"/>
    </format>
    <format dxfId="1209">
      <pivotArea dataOnly="0" labelOnly="1" fieldPosition="0">
        <references count="1">
          <reference field="33" count="0"/>
        </references>
      </pivotArea>
    </format>
    <format dxfId="1208">
      <pivotArea dataOnly="0" labelOnly="1" grandRow="1" outline="0" fieldPosition="0"/>
    </format>
    <format dxfId="1207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206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205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204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203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202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201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200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199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198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197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196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195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194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193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192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191">
      <pivotArea dataOnly="0" labelOnly="1" fieldPosition="0">
        <references count="1">
          <reference field="24" count="0"/>
        </references>
      </pivotArea>
    </format>
    <format dxfId="1190">
      <pivotArea dataOnly="0" labelOnly="1" grandCol="1" outline="0" fieldPosition="0"/>
    </format>
    <format dxfId="1189">
      <pivotArea dataOnly="0" labelOnly="1" grandCol="1" outline="0" fieldPosition="0"/>
    </format>
    <format dxfId="1188">
      <pivotArea collapsedLevelsAreSubtotals="1" fieldPosition="0">
        <references count="1">
          <reference field="33" count="1">
            <x v="4"/>
          </reference>
        </references>
      </pivotArea>
    </format>
    <format dxfId="1187">
      <pivotArea dataOnly="0" labelOnly="1" fieldPosition="0">
        <references count="1">
          <reference field="33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A15311-9945-42BD-92C5-EA31A57F3D69}" name="PivotTable2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18 PYHSICAL EDUCATION">
  <location ref="B14:E36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21">
    <i>
      <x/>
    </i>
    <i r="1">
      <x v="173"/>
    </i>
    <i r="2">
      <x v="123"/>
    </i>
    <i r="1">
      <x v="174"/>
    </i>
    <i r="2">
      <x/>
    </i>
    <i r="2">
      <x v="121"/>
    </i>
    <i r="1">
      <x v="175"/>
    </i>
    <i r="2">
      <x v="13"/>
    </i>
    <i>
      <x v="4"/>
    </i>
    <i r="1">
      <x v="168"/>
    </i>
    <i r="2">
      <x v="123"/>
    </i>
    <i r="1">
      <x v="169"/>
    </i>
    <i r="2">
      <x v="123"/>
    </i>
    <i r="1">
      <x v="171"/>
    </i>
    <i r="2">
      <x v="42"/>
    </i>
    <i r="2">
      <x v="123"/>
    </i>
    <i r="2">
      <x v="124"/>
    </i>
    <i r="1">
      <x v="172"/>
    </i>
    <i r="2">
      <x v="123"/>
    </i>
    <i r="2">
      <x v="124"/>
    </i>
    <i t="grand">
      <x/>
    </i>
  </rowItems>
  <colFields count="1">
    <field x="24"/>
  </colFields>
  <colItems count="3"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79">
    <format dxfId="1358">
      <pivotArea outline="0" collapsedLevelsAreSubtotals="1" fieldPosition="0"/>
    </format>
    <format dxfId="1357">
      <pivotArea dataOnly="0" labelOnly="1" grandCol="1" outline="0" fieldPosition="0"/>
    </format>
    <format dxfId="1356">
      <pivotArea field="33" type="button" dataOnly="0" labelOnly="1" outline="0" axis="axisRow" fieldPosition="0"/>
    </format>
    <format dxfId="1355">
      <pivotArea dataOnly="0" labelOnly="1" fieldPosition="0">
        <references count="1">
          <reference field="24" count="0"/>
        </references>
      </pivotArea>
    </format>
    <format dxfId="1354">
      <pivotArea dataOnly="0" labelOnly="1" grandCol="1" outline="0" fieldPosition="0"/>
    </format>
    <format dxfId="1353">
      <pivotArea grandRow="1" outline="0" collapsedLevelsAreSubtotals="1" fieldPosition="0"/>
    </format>
    <format dxfId="1352">
      <pivotArea dataOnly="0" labelOnly="1" grandRow="1" outline="0" fieldPosition="0"/>
    </format>
    <format dxfId="1351">
      <pivotArea collapsedLevelsAreSubtotals="1" fieldPosition="0">
        <references count="1">
          <reference field="33" count="1">
            <x v="0"/>
          </reference>
        </references>
      </pivotArea>
    </format>
    <format dxfId="1350">
      <pivotArea dataOnly="0" labelOnly="1" fieldPosition="0">
        <references count="1">
          <reference field="33" count="1">
            <x v="0"/>
          </reference>
        </references>
      </pivotArea>
    </format>
    <format dxfId="1349">
      <pivotArea collapsedLevelsAreSubtotals="1" fieldPosition="0">
        <references count="1">
          <reference field="33" count="1">
            <x v="1"/>
          </reference>
        </references>
      </pivotArea>
    </format>
    <format dxfId="1348">
      <pivotArea dataOnly="0" labelOnly="1" fieldPosition="0">
        <references count="1">
          <reference field="33" count="1">
            <x v="1"/>
          </reference>
        </references>
      </pivotArea>
    </format>
    <format dxfId="1347">
      <pivotArea collapsedLevelsAreSubtotals="1" fieldPosition="0">
        <references count="1">
          <reference field="33" count="1">
            <x v="0"/>
          </reference>
        </references>
      </pivotArea>
    </format>
    <format dxfId="1346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345">
      <pivotArea collapsedLevelsAreSubtotals="1" fieldPosition="0">
        <references count="1">
          <reference field="33" count="1">
            <x v="1"/>
          </reference>
        </references>
      </pivotArea>
    </format>
    <format dxfId="1344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343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342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341">
      <pivotArea dataOnly="0" labelOnly="1" grandCol="1" outline="0" fieldPosition="0"/>
    </format>
    <format dxfId="1340">
      <pivotArea type="all" dataOnly="0" outline="0" fieldPosition="0"/>
    </format>
    <format dxfId="1339">
      <pivotArea type="origin" dataOnly="0" labelOnly="1" outline="0" fieldPosition="0"/>
    </format>
    <format dxfId="1338">
      <pivotArea field="24" type="button" dataOnly="0" labelOnly="1" outline="0" axis="axisCol" fieldPosition="0"/>
    </format>
    <format dxfId="1337">
      <pivotArea field="-2" type="button" dataOnly="0" labelOnly="1" outline="0" axis="axisValues" fieldPosition="0"/>
    </format>
    <format dxfId="1336">
      <pivotArea type="topRight" dataOnly="0" labelOnly="1" outline="0" fieldPosition="0"/>
    </format>
    <format dxfId="1335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334">
      <pivotArea type="origin" dataOnly="0" labelOnly="1" outline="0" offset="A2" fieldPosition="0"/>
    </format>
    <format dxfId="1333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332">
      <pivotArea outline="0" collapsedLevelsAreSubtotals="1" fieldPosition="0"/>
    </format>
    <format dxfId="1331">
      <pivotArea dataOnly="0" labelOnly="1" fieldPosition="0">
        <references count="1">
          <reference field="24" count="0"/>
        </references>
      </pivotArea>
    </format>
    <format dxfId="1330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329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328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1327">
      <pivotArea type="origin" dataOnly="0" labelOnly="1" outline="0" offset="A2" fieldPosition="0"/>
    </format>
    <format dxfId="1326">
      <pivotArea field="33" type="button" dataOnly="0" labelOnly="1" outline="0" axis="axisRow" fieldPosition="0"/>
    </format>
    <format dxfId="1325">
      <pivotArea dataOnly="0" labelOnly="1" fieldPosition="0">
        <references count="1">
          <reference field="33" count="0"/>
        </references>
      </pivotArea>
    </format>
    <format dxfId="1324">
      <pivotArea dataOnly="0" labelOnly="1" grandRow="1" outline="0" fieldPosition="0"/>
    </format>
    <format dxfId="1323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322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321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320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319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318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317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316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315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314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313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312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311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310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309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308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307">
      <pivotArea outline="0" collapsedLevelsAreSubtotals="1" fieldPosition="0"/>
    </format>
    <format dxfId="1306">
      <pivotArea type="origin" dataOnly="0" labelOnly="1" outline="0" offset="A2" fieldPosition="0"/>
    </format>
    <format dxfId="1305">
      <pivotArea field="33" type="button" dataOnly="0" labelOnly="1" outline="0" axis="axisRow" fieldPosition="0"/>
    </format>
    <format dxfId="1304">
      <pivotArea dataOnly="0" labelOnly="1" fieldPosition="0">
        <references count="1">
          <reference field="33" count="0"/>
        </references>
      </pivotArea>
    </format>
    <format dxfId="1303">
      <pivotArea dataOnly="0" labelOnly="1" grandRow="1" outline="0" fieldPosition="0"/>
    </format>
    <format dxfId="1302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301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300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299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298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297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296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295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294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293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292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291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290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289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288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287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286">
      <pivotArea dataOnly="0" labelOnly="1" fieldPosition="0">
        <references count="1">
          <reference field="24" count="0"/>
        </references>
      </pivotArea>
    </format>
    <format dxfId="1285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284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1283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282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1281">
      <pivotArea collapsedLevelsAreSubtotals="1" fieldPosition="0">
        <references count="1">
          <reference field="33" count="1">
            <x v="4"/>
          </reference>
        </references>
      </pivotArea>
    </format>
    <format dxfId="1280">
      <pivotArea dataOnly="0" labelOnly="1" fieldPosition="0">
        <references count="1">
          <reference field="33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C8BD2E-B053-435D-988B-43E5CB073E9B}" name="PivotTable2" cacheId="0" applyNumberFormats="0" applyBorderFormats="0" applyFontFormats="0" applyPatternFormats="0" applyAlignmentFormats="0" applyWidthHeightFormats="1" dataCaption="Values" grandTotalCaption="Rooms Total" updatedVersion="8" minRefreshableVersion="3" useAutoFormatting="1" itemPrintTitles="1" createdVersion="8" indent="0" outline="1" outlineData="1" multipleFieldFilters="0">
  <location ref="A2:D15" firstHeaderRow="1" firstDataRow="2" firstDataCol="1"/>
  <pivotFields count="13">
    <pivotField showAll="0"/>
    <pivotField showAll="0"/>
    <pivotField axis="axisRow" showAll="0" sortType="ascending">
      <items count="57">
        <item x="0"/>
        <item x="1"/>
        <item x="2"/>
        <item h="1"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h="1" x="25"/>
        <item x="26"/>
        <item x="27"/>
        <item x="28"/>
        <item x="29"/>
        <item h="1" x="30"/>
        <item x="31"/>
        <item x="32"/>
        <item x="33"/>
        <item x="34"/>
        <item x="35"/>
        <item x="36"/>
        <item x="37"/>
        <item h="1" x="38"/>
        <item x="39"/>
        <item x="40"/>
        <item x="41"/>
        <item x="42"/>
        <item x="43"/>
        <item x="44"/>
        <item x="45"/>
        <item x="46"/>
        <item x="47"/>
        <item x="48"/>
        <item h="1" x="49"/>
        <item x="50"/>
        <item x="51"/>
        <item x="52"/>
        <item x="53"/>
        <item x="54"/>
        <item x="55"/>
        <item t="default"/>
      </items>
    </pivotField>
    <pivotField showAll="0"/>
    <pivotField showAll="0"/>
    <pivotField axis="axisCol" showAll="0">
      <items count="49">
        <item h="1" x="10"/>
        <item x="6"/>
        <item h="1" x="11"/>
        <item x="9"/>
        <item h="1" x="0"/>
        <item h="1" x="35"/>
        <item h="1" x="46"/>
        <item h="1" x="45"/>
        <item h="1" x="2"/>
        <item h="1" x="1"/>
        <item h="1" x="7"/>
        <item h="1" x="12"/>
        <item h="1" x="30"/>
        <item h="1" x="32"/>
        <item h="1" x="29"/>
        <item h="1" x="31"/>
        <item h="1" x="34"/>
        <item h="1" x="16"/>
        <item h="1" x="28"/>
        <item h="1" x="43"/>
        <item h="1" x="18"/>
        <item h="1" x="22"/>
        <item h="1" x="19"/>
        <item h="1" x="21"/>
        <item h="1" x="15"/>
        <item h="1" x="26"/>
        <item h="1" x="23"/>
        <item h="1" x="24"/>
        <item h="1" x="25"/>
        <item h="1" x="33"/>
        <item h="1" x="36"/>
        <item h="1" x="8"/>
        <item h="1" x="42"/>
        <item h="1" x="40"/>
        <item h="1" x="41"/>
        <item h="1" x="5"/>
        <item h="1" x="47"/>
        <item h="1" x="3"/>
        <item h="1" x="4"/>
        <item h="1" x="13"/>
        <item h="1" x="20"/>
        <item h="1" x="17"/>
        <item h="1" x="44"/>
        <item h="1" x="27"/>
        <item h="1" x="38"/>
        <item h="1" x="39"/>
        <item h="1" x="14"/>
        <item h="1"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2"/>
  </rowFields>
  <rowItems count="12">
    <i>
      <x/>
    </i>
    <i>
      <x v="18"/>
    </i>
    <i>
      <x v="19"/>
    </i>
    <i>
      <x v="22"/>
    </i>
    <i>
      <x v="26"/>
    </i>
    <i>
      <x v="27"/>
    </i>
    <i>
      <x v="28"/>
    </i>
    <i>
      <x v="29"/>
    </i>
    <i>
      <x v="36"/>
    </i>
    <i>
      <x v="39"/>
    </i>
    <i>
      <x v="44"/>
    </i>
    <i t="grand">
      <x/>
    </i>
  </rowItems>
  <colFields count="1">
    <field x="5"/>
  </colFields>
  <colItems count="3">
    <i>
      <x v="1"/>
    </i>
    <i>
      <x v="3"/>
    </i>
    <i t="grand">
      <x/>
    </i>
  </colItems>
  <dataFields count="1">
    <dataField name="." fld="6" subtotal="count" baseField="2" baseItem="0" numFmtId="164"/>
  </dataFields>
  <formats count="5">
    <format dxfId="2368">
      <pivotArea outline="0" collapsedLevelsAreSubtotals="1" fieldPosition="0"/>
    </format>
    <format dxfId="2367">
      <pivotArea dataOnly="0" labelOnly="1" fieldPosition="0">
        <references count="1">
          <reference field="2" count="0"/>
        </references>
      </pivotArea>
    </format>
    <format dxfId="2366">
      <pivotArea dataOnly="0" labelOnly="1" grandCol="1" outline="0" fieldPosition="0"/>
    </format>
    <format dxfId="2365">
      <pivotArea dataOnly="0" labelOnly="1" fieldPosition="0">
        <references count="1">
          <reference field="2" count="1">
            <x v="38"/>
          </reference>
        </references>
      </pivotArea>
    </format>
    <format dxfId="2364">
      <pivotArea dataOnly="0" labelOnly="1" fieldPosition="0">
        <references count="1">
          <reference field="2" count="2">
            <x v="27"/>
            <x v="2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8D427D-D066-44E0-8ACD-5651155EB7BC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18 PHYSICAL EDUCATION">
  <location ref="M15:N24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9">
    <i>
      <x v="1"/>
    </i>
    <i>
      <x v="2"/>
    </i>
    <i>
      <x v="8"/>
    </i>
    <i>
      <x v="9"/>
    </i>
    <i>
      <x v="16"/>
    </i>
    <i>
      <x v="17"/>
    </i>
    <i>
      <x v="29"/>
    </i>
    <i>
      <x v="35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6">
    <format dxfId="1384">
      <pivotArea outline="0" collapsedLevelsAreSubtotals="1" fieldPosition="0"/>
    </format>
    <format dxfId="1383">
      <pivotArea field="5" type="button" dataOnly="0" labelOnly="1" outline="0" axis="axisRow" fieldPosition="0"/>
    </format>
    <format dxfId="1382">
      <pivotArea dataOnly="0" labelOnly="1" outline="0" axis="axisValues" fieldPosition="0"/>
    </format>
    <format dxfId="1381">
      <pivotArea grandRow="1" outline="0" collapsedLevelsAreSubtotals="1" fieldPosition="0"/>
    </format>
    <format dxfId="1380">
      <pivotArea dataOnly="0" labelOnly="1" grandRow="1" outline="0" fieldPosition="0"/>
    </format>
    <format dxfId="1379">
      <pivotArea type="all" dataOnly="0" outline="0" fieldPosition="0"/>
    </format>
    <format dxfId="1378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1377">
      <pivotArea collapsedLevelsAreSubtotals="1" fieldPosition="0">
        <references count="1">
          <reference field="5" count="1">
            <x v="1"/>
          </reference>
        </references>
      </pivotArea>
    </format>
    <format dxfId="1376">
      <pivotArea dataOnly="0" labelOnly="1" fieldPosition="0">
        <references count="1">
          <reference field="5" count="1">
            <x v="1"/>
          </reference>
        </references>
      </pivotArea>
    </format>
    <format dxfId="1375">
      <pivotArea dataOnly="0" labelOnly="1" fieldPosition="0">
        <references count="1">
          <reference field="5" count="1">
            <x v="3"/>
          </reference>
        </references>
      </pivotArea>
    </format>
    <format dxfId="1374">
      <pivotArea collapsedLevelsAreSubtotals="1" fieldPosition="0">
        <references count="1">
          <reference field="5" count="1">
            <x v="3"/>
          </reference>
        </references>
      </pivotArea>
    </format>
    <format dxfId="1373">
      <pivotArea type="all" dataOnly="0" outline="0" fieldPosition="0"/>
    </format>
    <format dxfId="1372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1371">
      <pivotArea dataOnly="0" fieldPosition="0">
        <references count="1">
          <reference field="5" count="1">
            <x v="3"/>
          </reference>
        </references>
      </pivotArea>
    </format>
    <format dxfId="1370">
      <pivotArea collapsedLevelsAreSubtotals="1" fieldPosition="0">
        <references count="1">
          <reference field="5" count="1">
            <x v="1"/>
          </reference>
        </references>
      </pivotArea>
    </format>
    <format dxfId="1369">
      <pivotArea dataOnly="0" labelOnly="1" fieldPosition="0">
        <references count="1">
          <reference field="5" count="1">
            <x v="1"/>
          </reference>
        </references>
      </pivotArea>
    </format>
    <format dxfId="1368">
      <pivotArea collapsedLevelsAreSubtotals="1" fieldPosition="0">
        <references count="1">
          <reference field="5" count="1">
            <x v="3"/>
          </reference>
        </references>
      </pivotArea>
    </format>
    <format dxfId="1367">
      <pivotArea dataOnly="0" labelOnly="1" fieldPosition="0">
        <references count="1">
          <reference field="5" count="1">
            <x v="3"/>
          </reference>
        </references>
      </pivotArea>
    </format>
    <format dxfId="1366">
      <pivotArea type="all" dataOnly="0" outline="0" fieldPosition="0"/>
    </format>
    <format dxfId="1365">
      <pivotArea outline="0" collapsedLevelsAreSubtotals="1" fieldPosition="0"/>
    </format>
    <format dxfId="1364">
      <pivotArea field="5" type="button" dataOnly="0" labelOnly="1" outline="0" axis="axisRow" fieldPosition="0"/>
    </format>
    <format dxfId="1363">
      <pivotArea dataOnly="0" labelOnly="1" fieldPosition="0">
        <references count="1">
          <reference field="5" count="8">
            <x v="1"/>
            <x v="2"/>
            <x v="8"/>
            <x v="9"/>
            <x v="16"/>
            <x v="17"/>
            <x v="29"/>
            <x v="35"/>
          </reference>
        </references>
      </pivotArea>
    </format>
    <format dxfId="1362">
      <pivotArea dataOnly="0" labelOnly="1" grandRow="1" outline="0" fieldPosition="0"/>
    </format>
    <format dxfId="1361">
      <pivotArea dataOnly="0" labelOnly="1" outline="0" axis="axisValues" fieldPosition="0"/>
    </format>
    <format dxfId="1360">
      <pivotArea collapsedLevelsAreSubtotals="1" fieldPosition="0">
        <references count="1">
          <reference field="5" count="1">
            <x v="16"/>
          </reference>
        </references>
      </pivotArea>
    </format>
    <format dxfId="1359">
      <pivotArea dataOnly="0" labelOnly="1" fieldPosition="0">
        <references count="1">
          <reference field="5" count="1">
            <x v="1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7911E7-A708-42B6-A790-3784CB050DE7}" name="PivotTable5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19 PHYSICAL SCIENCE">
  <location ref="H14:L46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31">
    <i>
      <x/>
    </i>
    <i r="1">
      <x v="138"/>
    </i>
    <i r="2">
      <x v="5"/>
    </i>
    <i r="2">
      <x v="12"/>
    </i>
    <i r="2">
      <x v="21"/>
    </i>
    <i r="2">
      <x v="23"/>
    </i>
    <i r="1">
      <x v="141"/>
    </i>
    <i r="2">
      <x v="12"/>
    </i>
    <i r="2">
      <x v="52"/>
    </i>
    <i r="2">
      <x v="54"/>
    </i>
    <i r="2">
      <x v="57"/>
    </i>
    <i r="1">
      <x v="142"/>
    </i>
    <i r="2">
      <x v="23"/>
    </i>
    <i r="2">
      <x v="121"/>
    </i>
    <i r="2">
      <x v="126"/>
    </i>
    <i>
      <x v="1"/>
    </i>
    <i r="1">
      <x v="139"/>
    </i>
    <i r="2">
      <x v="54"/>
    </i>
    <i r="2">
      <x v="125"/>
    </i>
    <i r="2">
      <x v="126"/>
    </i>
    <i r="1">
      <x v="140"/>
    </i>
    <i r="2">
      <x v="126"/>
    </i>
    <i r="1">
      <x v="143"/>
    </i>
    <i r="2">
      <x v="23"/>
    </i>
    <i r="1">
      <x v="144"/>
    </i>
    <i r="2">
      <x v="23"/>
    </i>
    <i r="1">
      <x v="145"/>
    </i>
    <i r="2">
      <x v="23"/>
    </i>
    <i r="1">
      <x v="146"/>
    </i>
    <i r="2">
      <x v="23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1">
    <format dxfId="1085">
      <pivotArea outline="0" collapsedLevelsAreSubtotals="1" fieldPosition="0"/>
    </format>
    <format dxfId="1084">
      <pivotArea dataOnly="0" labelOnly="1" grandCol="1" outline="0" fieldPosition="0"/>
    </format>
    <format dxfId="1083">
      <pivotArea field="33" type="button" dataOnly="0" labelOnly="1" outline="0" axis="axisRow" fieldPosition="0"/>
    </format>
    <format dxfId="1082">
      <pivotArea dataOnly="0" labelOnly="1" fieldPosition="0">
        <references count="1">
          <reference field="24" count="0"/>
        </references>
      </pivotArea>
    </format>
    <format dxfId="1081">
      <pivotArea dataOnly="0" labelOnly="1" grandCol="1" outline="0" fieldPosition="0"/>
    </format>
    <format dxfId="1080">
      <pivotArea grandRow="1" outline="0" collapsedLevelsAreSubtotals="1" fieldPosition="0"/>
    </format>
    <format dxfId="1079">
      <pivotArea dataOnly="0" labelOnly="1" grandRow="1" outline="0" fieldPosition="0"/>
    </format>
    <format dxfId="1078">
      <pivotArea collapsedLevelsAreSubtotals="1" fieldPosition="0">
        <references count="1">
          <reference field="33" count="1">
            <x v="0"/>
          </reference>
        </references>
      </pivotArea>
    </format>
    <format dxfId="1077">
      <pivotArea dataOnly="0" labelOnly="1" fieldPosition="0">
        <references count="1">
          <reference field="33" count="1">
            <x v="0"/>
          </reference>
        </references>
      </pivotArea>
    </format>
    <format dxfId="1076">
      <pivotArea collapsedLevelsAreSubtotals="1" fieldPosition="0">
        <references count="1">
          <reference field="33" count="1">
            <x v="1"/>
          </reference>
        </references>
      </pivotArea>
    </format>
    <format dxfId="1075">
      <pivotArea dataOnly="0" labelOnly="1" fieldPosition="0">
        <references count="1">
          <reference field="33" count="1">
            <x v="1"/>
          </reference>
        </references>
      </pivotArea>
    </format>
    <format dxfId="1074">
      <pivotArea collapsedLevelsAreSubtotals="1" fieldPosition="0">
        <references count="1">
          <reference field="33" count="1">
            <x v="0"/>
          </reference>
        </references>
      </pivotArea>
    </format>
    <format dxfId="1073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072">
      <pivotArea collapsedLevelsAreSubtotals="1" fieldPosition="0">
        <references count="1">
          <reference field="33" count="1">
            <x v="1"/>
          </reference>
        </references>
      </pivotArea>
    </format>
    <format dxfId="1071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070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069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068">
      <pivotArea dataOnly="0" labelOnly="1" grandCol="1" outline="0" fieldPosition="0"/>
    </format>
    <format dxfId="1067">
      <pivotArea type="all" dataOnly="0" outline="0" fieldPosition="0"/>
    </format>
    <format dxfId="1066">
      <pivotArea type="origin" dataOnly="0" labelOnly="1" outline="0" fieldPosition="0"/>
    </format>
    <format dxfId="1065">
      <pivotArea field="24" type="button" dataOnly="0" labelOnly="1" outline="0" axis="axisCol" fieldPosition="0"/>
    </format>
    <format dxfId="1064">
      <pivotArea field="-2" type="button" dataOnly="0" labelOnly="1" outline="0" axis="axisValues" fieldPosition="0"/>
    </format>
    <format dxfId="1063">
      <pivotArea type="topRight" dataOnly="0" labelOnly="1" outline="0" fieldPosition="0"/>
    </format>
    <format dxfId="1062">
      <pivotArea type="origin" dataOnly="0" labelOnly="1" outline="0" offset="A2" fieldPosition="0"/>
    </format>
    <format dxfId="1061">
      <pivotArea outline="0" collapsedLevelsAreSubtotals="1" fieldPosition="0"/>
    </format>
    <format dxfId="1060">
      <pivotArea dataOnly="0" labelOnly="1" fieldPosition="0">
        <references count="1">
          <reference field="24" count="0"/>
        </references>
      </pivotArea>
    </format>
    <format dxfId="1059">
      <pivotArea type="origin" dataOnly="0" labelOnly="1" outline="0" offset="A2" fieldPosition="0"/>
    </format>
    <format dxfId="1058">
      <pivotArea field="33" type="button" dataOnly="0" labelOnly="1" outline="0" axis="axisRow" fieldPosition="0"/>
    </format>
    <format dxfId="1057">
      <pivotArea dataOnly="0" labelOnly="1" fieldPosition="0">
        <references count="1">
          <reference field="33" count="0"/>
        </references>
      </pivotArea>
    </format>
    <format dxfId="1056">
      <pivotArea dataOnly="0" labelOnly="1" grandRow="1" outline="0" fieldPosition="0"/>
    </format>
    <format dxfId="1055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054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053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052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051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050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049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048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047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046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045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044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043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042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041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040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039">
      <pivotArea outline="0" collapsedLevelsAreSubtotals="1" fieldPosition="0"/>
    </format>
    <format dxfId="1038">
      <pivotArea type="origin" dataOnly="0" labelOnly="1" outline="0" offset="A2" fieldPosition="0"/>
    </format>
    <format dxfId="1037">
      <pivotArea field="33" type="button" dataOnly="0" labelOnly="1" outline="0" axis="axisRow" fieldPosition="0"/>
    </format>
    <format dxfId="1036">
      <pivotArea dataOnly="0" labelOnly="1" fieldPosition="0">
        <references count="1">
          <reference field="33" count="0"/>
        </references>
      </pivotArea>
    </format>
    <format dxfId="1035">
      <pivotArea dataOnly="0" labelOnly="1" grandRow="1" outline="0" fieldPosition="0"/>
    </format>
    <format dxfId="1034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033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032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031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030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029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028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027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026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025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024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023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022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021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020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019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018">
      <pivotArea dataOnly="0" labelOnly="1" fieldPosition="0">
        <references count="1">
          <reference field="24" count="0"/>
        </references>
      </pivotArea>
    </format>
    <format dxfId="1017">
      <pivotArea outline="0" collapsedLevelsAreSubtotals="1" fieldPosition="0"/>
    </format>
    <format dxfId="1016">
      <pivotArea field="33" type="button" dataOnly="0" labelOnly="1" outline="0" axis="axisRow" fieldPosition="0"/>
    </format>
    <format dxfId="1015">
      <pivotArea dataOnly="0" labelOnly="1" fieldPosition="0">
        <references count="1">
          <reference field="33" count="0"/>
        </references>
      </pivotArea>
    </format>
    <format dxfId="1014">
      <pivotArea dataOnly="0" labelOnly="1" grandRow="1" outline="0" fieldPosition="0"/>
    </format>
    <format dxfId="1013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012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011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010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009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008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007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006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005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004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003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002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001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000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999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998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997">
      <pivotArea dataOnly="0" labelOnly="1" fieldPosition="0">
        <references count="1">
          <reference field="24" count="0"/>
        </references>
      </pivotArea>
    </format>
    <format dxfId="996">
      <pivotArea dataOnly="0" labelOnly="1" grandCol="1" outline="0" fieldPosition="0"/>
    </format>
    <format dxfId="995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216319-B35D-4F05-BE5A-DAB511768B4D}" name="PivotTable4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19 PHYSICAL SCIENCE">
  <location ref="B14:F46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31">
    <i>
      <x/>
    </i>
    <i r="1">
      <x v="138"/>
    </i>
    <i r="2">
      <x v="5"/>
    </i>
    <i r="2">
      <x v="12"/>
    </i>
    <i r="2">
      <x v="21"/>
    </i>
    <i r="2">
      <x v="23"/>
    </i>
    <i r="1">
      <x v="141"/>
    </i>
    <i r="2">
      <x v="12"/>
    </i>
    <i r="2">
      <x v="52"/>
    </i>
    <i r="2">
      <x v="54"/>
    </i>
    <i r="2">
      <x v="57"/>
    </i>
    <i r="1">
      <x v="142"/>
    </i>
    <i r="2">
      <x v="23"/>
    </i>
    <i r="2">
      <x v="121"/>
    </i>
    <i r="2">
      <x v="126"/>
    </i>
    <i>
      <x v="1"/>
    </i>
    <i r="1">
      <x v="139"/>
    </i>
    <i r="2">
      <x v="54"/>
    </i>
    <i r="2">
      <x v="125"/>
    </i>
    <i r="2">
      <x v="126"/>
    </i>
    <i r="1">
      <x v="140"/>
    </i>
    <i r="2">
      <x v="126"/>
    </i>
    <i r="1">
      <x v="143"/>
    </i>
    <i r="2">
      <x v="23"/>
    </i>
    <i r="1">
      <x v="144"/>
    </i>
    <i r="2">
      <x v="23"/>
    </i>
    <i r="1">
      <x v="145"/>
    </i>
    <i r="2">
      <x v="23"/>
    </i>
    <i r="1">
      <x v="146"/>
    </i>
    <i r="2">
      <x v="23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77">
    <format dxfId="1162">
      <pivotArea outline="0" collapsedLevelsAreSubtotals="1" fieldPosition="0"/>
    </format>
    <format dxfId="1161">
      <pivotArea dataOnly="0" labelOnly="1" grandCol="1" outline="0" fieldPosition="0"/>
    </format>
    <format dxfId="1160">
      <pivotArea field="33" type="button" dataOnly="0" labelOnly="1" outline="0" axis="axisRow" fieldPosition="0"/>
    </format>
    <format dxfId="1159">
      <pivotArea dataOnly="0" labelOnly="1" fieldPosition="0">
        <references count="1">
          <reference field="24" count="0"/>
        </references>
      </pivotArea>
    </format>
    <format dxfId="1158">
      <pivotArea dataOnly="0" labelOnly="1" grandCol="1" outline="0" fieldPosition="0"/>
    </format>
    <format dxfId="1157">
      <pivotArea grandRow="1" outline="0" collapsedLevelsAreSubtotals="1" fieldPosition="0"/>
    </format>
    <format dxfId="1156">
      <pivotArea dataOnly="0" labelOnly="1" grandRow="1" outline="0" fieldPosition="0"/>
    </format>
    <format dxfId="1155">
      <pivotArea collapsedLevelsAreSubtotals="1" fieldPosition="0">
        <references count="1">
          <reference field="33" count="1">
            <x v="0"/>
          </reference>
        </references>
      </pivotArea>
    </format>
    <format dxfId="1154">
      <pivotArea dataOnly="0" labelOnly="1" fieldPosition="0">
        <references count="1">
          <reference field="33" count="1">
            <x v="0"/>
          </reference>
        </references>
      </pivotArea>
    </format>
    <format dxfId="1153">
      <pivotArea collapsedLevelsAreSubtotals="1" fieldPosition="0">
        <references count="1">
          <reference field="33" count="1">
            <x v="1"/>
          </reference>
        </references>
      </pivotArea>
    </format>
    <format dxfId="1152">
      <pivotArea dataOnly="0" labelOnly="1" fieldPosition="0">
        <references count="1">
          <reference field="33" count="1">
            <x v="1"/>
          </reference>
        </references>
      </pivotArea>
    </format>
    <format dxfId="1151">
      <pivotArea collapsedLevelsAreSubtotals="1" fieldPosition="0">
        <references count="1">
          <reference field="33" count="1">
            <x v="0"/>
          </reference>
        </references>
      </pivotArea>
    </format>
    <format dxfId="1150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149">
      <pivotArea collapsedLevelsAreSubtotals="1" fieldPosition="0">
        <references count="1">
          <reference field="33" count="1">
            <x v="1"/>
          </reference>
        </references>
      </pivotArea>
    </format>
    <format dxfId="1148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147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146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145">
      <pivotArea dataOnly="0" labelOnly="1" grandCol="1" outline="0" fieldPosition="0"/>
    </format>
    <format dxfId="1144">
      <pivotArea type="all" dataOnly="0" outline="0" fieldPosition="0"/>
    </format>
    <format dxfId="1143">
      <pivotArea type="origin" dataOnly="0" labelOnly="1" outline="0" fieldPosition="0"/>
    </format>
    <format dxfId="1142">
      <pivotArea field="24" type="button" dataOnly="0" labelOnly="1" outline="0" axis="axisCol" fieldPosition="0"/>
    </format>
    <format dxfId="1141">
      <pivotArea field="-2" type="button" dataOnly="0" labelOnly="1" outline="0" axis="axisValues" fieldPosition="0"/>
    </format>
    <format dxfId="1140">
      <pivotArea type="topRight" dataOnly="0" labelOnly="1" outline="0" fieldPosition="0"/>
    </format>
    <format dxfId="1139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138">
      <pivotArea type="origin" dataOnly="0" labelOnly="1" outline="0" offset="A2" fieldPosition="0"/>
    </format>
    <format dxfId="113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136">
      <pivotArea outline="0" collapsedLevelsAreSubtotals="1" fieldPosition="0"/>
    </format>
    <format dxfId="1135">
      <pivotArea dataOnly="0" labelOnly="1" fieldPosition="0">
        <references count="1">
          <reference field="24" count="0"/>
        </references>
      </pivotArea>
    </format>
    <format dxfId="1134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133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132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1131">
      <pivotArea type="origin" dataOnly="0" labelOnly="1" outline="0" offset="A2" fieldPosition="0"/>
    </format>
    <format dxfId="1130">
      <pivotArea field="33" type="button" dataOnly="0" labelOnly="1" outline="0" axis="axisRow" fieldPosition="0"/>
    </format>
    <format dxfId="1129">
      <pivotArea dataOnly="0" labelOnly="1" fieldPosition="0">
        <references count="1">
          <reference field="33" count="0"/>
        </references>
      </pivotArea>
    </format>
    <format dxfId="1128">
      <pivotArea dataOnly="0" labelOnly="1" grandRow="1" outline="0" fieldPosition="0"/>
    </format>
    <format dxfId="1127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126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125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124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123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122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121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120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119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118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117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116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115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114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113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112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111">
      <pivotArea outline="0" collapsedLevelsAreSubtotals="1" fieldPosition="0"/>
    </format>
    <format dxfId="1110">
      <pivotArea type="origin" dataOnly="0" labelOnly="1" outline="0" offset="A2" fieldPosition="0"/>
    </format>
    <format dxfId="1109">
      <pivotArea field="33" type="button" dataOnly="0" labelOnly="1" outline="0" axis="axisRow" fieldPosition="0"/>
    </format>
    <format dxfId="1108">
      <pivotArea dataOnly="0" labelOnly="1" fieldPosition="0">
        <references count="1">
          <reference field="33" count="0"/>
        </references>
      </pivotArea>
    </format>
    <format dxfId="1107">
      <pivotArea dataOnly="0" labelOnly="1" grandRow="1" outline="0" fieldPosition="0"/>
    </format>
    <format dxfId="1106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105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104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103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102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101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100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099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098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097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096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095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094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093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092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091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090">
      <pivotArea dataOnly="0" labelOnly="1" fieldPosition="0">
        <references count="1">
          <reference field="24" count="0"/>
        </references>
      </pivotArea>
    </format>
    <format dxfId="1089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088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1087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1086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A200DD-4905-4628-8F41-EC41D493CA5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17 OCCUPATIONAL EDUC">
  <location ref="O15:P22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7">
    <i>
      <x v="1"/>
    </i>
    <i>
      <x v="3"/>
    </i>
    <i>
      <x v="4"/>
    </i>
    <i>
      <x v="8"/>
    </i>
    <i>
      <x v="11"/>
    </i>
    <i>
      <x v="38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4">
    <format dxfId="1186">
      <pivotArea outline="0" collapsedLevelsAreSubtotals="1" fieldPosition="0"/>
    </format>
    <format dxfId="1185">
      <pivotArea field="5" type="button" dataOnly="0" labelOnly="1" outline="0" axis="axisRow" fieldPosition="0"/>
    </format>
    <format dxfId="1184">
      <pivotArea dataOnly="0" labelOnly="1" outline="0" axis="axisValues" fieldPosition="0"/>
    </format>
    <format dxfId="1183">
      <pivotArea grandRow="1" outline="0" collapsedLevelsAreSubtotals="1" fieldPosition="0"/>
    </format>
    <format dxfId="1182">
      <pivotArea dataOnly="0" labelOnly="1" grandRow="1" outline="0" fieldPosition="0"/>
    </format>
    <format dxfId="1181">
      <pivotArea type="all" dataOnly="0" outline="0" fieldPosition="0"/>
    </format>
    <format dxfId="1180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1179">
      <pivotArea collapsedLevelsAreSubtotals="1" fieldPosition="0">
        <references count="1">
          <reference field="5" count="1">
            <x v="1"/>
          </reference>
        </references>
      </pivotArea>
    </format>
    <format dxfId="1178">
      <pivotArea dataOnly="0" labelOnly="1" fieldPosition="0">
        <references count="1">
          <reference field="5" count="1">
            <x v="1"/>
          </reference>
        </references>
      </pivotArea>
    </format>
    <format dxfId="1177">
      <pivotArea dataOnly="0" labelOnly="1" fieldPosition="0">
        <references count="1">
          <reference field="5" count="1">
            <x v="3"/>
          </reference>
        </references>
      </pivotArea>
    </format>
    <format dxfId="1176">
      <pivotArea collapsedLevelsAreSubtotals="1" fieldPosition="0">
        <references count="1">
          <reference field="5" count="1">
            <x v="3"/>
          </reference>
        </references>
      </pivotArea>
    </format>
    <format dxfId="1175">
      <pivotArea type="all" dataOnly="0" outline="0" fieldPosition="0"/>
    </format>
    <format dxfId="1174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1173">
      <pivotArea dataOnly="0" fieldPosition="0">
        <references count="1">
          <reference field="5" count="1">
            <x v="3"/>
          </reference>
        </references>
      </pivotArea>
    </format>
    <format dxfId="1172">
      <pivotArea collapsedLevelsAreSubtotals="1" fieldPosition="0">
        <references count="1">
          <reference field="5" count="1">
            <x v="1"/>
          </reference>
        </references>
      </pivotArea>
    </format>
    <format dxfId="1171">
      <pivotArea dataOnly="0" labelOnly="1" fieldPosition="0">
        <references count="1">
          <reference field="5" count="1">
            <x v="1"/>
          </reference>
        </references>
      </pivotArea>
    </format>
    <format dxfId="1170">
      <pivotArea collapsedLevelsAreSubtotals="1" fieldPosition="0">
        <references count="1">
          <reference field="5" count="1">
            <x v="3"/>
          </reference>
        </references>
      </pivotArea>
    </format>
    <format dxfId="1169">
      <pivotArea dataOnly="0" labelOnly="1" fieldPosition="0">
        <references count="1">
          <reference field="5" count="1">
            <x v="3"/>
          </reference>
        </references>
      </pivotArea>
    </format>
    <format dxfId="1168">
      <pivotArea type="all" dataOnly="0" outline="0" fieldPosition="0"/>
    </format>
    <format dxfId="1167">
      <pivotArea outline="0" collapsedLevelsAreSubtotals="1" fieldPosition="0"/>
    </format>
    <format dxfId="1166">
      <pivotArea field="5" type="button" dataOnly="0" labelOnly="1" outline="0" axis="axisRow" fieldPosition="0"/>
    </format>
    <format dxfId="1165">
      <pivotArea dataOnly="0" labelOnly="1" fieldPosition="0">
        <references count="1">
          <reference field="5" count="6">
            <x v="1"/>
            <x v="3"/>
            <x v="4"/>
            <x v="8"/>
            <x v="11"/>
            <x v="38"/>
          </reference>
        </references>
      </pivotArea>
    </format>
    <format dxfId="1164">
      <pivotArea dataOnly="0" labelOnly="1" grandRow="1" outline="0" fieldPosition="0"/>
    </format>
    <format dxfId="116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971256-E06B-4BAF-B6E1-4FCF690733F4}" name="PivotTable7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2 BUSINESS COMM.">
  <location ref="G14:J48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33">
    <i>
      <x/>
    </i>
    <i r="1">
      <x v="3"/>
    </i>
    <i r="2">
      <x v="18"/>
    </i>
    <i r="2">
      <x v="62"/>
    </i>
    <i r="2">
      <x v="140"/>
    </i>
    <i r="1">
      <x v="4"/>
    </i>
    <i r="2">
      <x v="140"/>
    </i>
    <i r="1">
      <x v="5"/>
    </i>
    <i r="2">
      <x v="1"/>
    </i>
    <i r="2">
      <x v="140"/>
    </i>
    <i r="1">
      <x v="6"/>
    </i>
    <i r="2">
      <x v="1"/>
    </i>
    <i r="2">
      <x v="15"/>
    </i>
    <i r="2">
      <x v="62"/>
    </i>
    <i r="2">
      <x v="140"/>
    </i>
    <i r="1">
      <x v="7"/>
    </i>
    <i r="2">
      <x v="1"/>
    </i>
    <i r="2">
      <x v="18"/>
    </i>
    <i r="2">
      <x v="20"/>
    </i>
    <i r="2">
      <x v="105"/>
    </i>
    <i r="1">
      <x v="8"/>
    </i>
    <i r="2">
      <x v="29"/>
    </i>
    <i r="2">
      <x v="62"/>
    </i>
    <i r="2">
      <x v="106"/>
    </i>
    <i>
      <x v="1"/>
    </i>
    <i r="1">
      <x v="9"/>
    </i>
    <i r="2">
      <x v="1"/>
    </i>
    <i r="2">
      <x v="129"/>
    </i>
    <i r="1">
      <x v="10"/>
    </i>
    <i r="2">
      <x v="1"/>
    </i>
    <i r="2">
      <x v="87"/>
    </i>
    <i r="2">
      <x v="113"/>
    </i>
    <i t="grand">
      <x/>
    </i>
  </rowItems>
  <colFields count="1">
    <field x="24"/>
  </colFields>
  <colItems count="3">
    <i>
      <x v="1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119">
    <format dxfId="865">
      <pivotArea outline="0" collapsedLevelsAreSubtotals="1" fieldPosition="0"/>
    </format>
    <format dxfId="864">
      <pivotArea dataOnly="0" labelOnly="1" grandCol="1" outline="0" fieldPosition="0"/>
    </format>
    <format dxfId="863">
      <pivotArea field="33" type="button" dataOnly="0" labelOnly="1" outline="0" axis="axisRow" fieldPosition="0"/>
    </format>
    <format dxfId="862">
      <pivotArea dataOnly="0" labelOnly="1" fieldPosition="0">
        <references count="1">
          <reference field="24" count="0"/>
        </references>
      </pivotArea>
    </format>
    <format dxfId="861">
      <pivotArea dataOnly="0" labelOnly="1" grandCol="1" outline="0" fieldPosition="0"/>
    </format>
    <format dxfId="860">
      <pivotArea grandRow="1" outline="0" collapsedLevelsAreSubtotals="1" fieldPosition="0"/>
    </format>
    <format dxfId="859">
      <pivotArea dataOnly="0" labelOnly="1" grandRow="1" outline="0" fieldPosition="0"/>
    </format>
    <format dxfId="858">
      <pivotArea collapsedLevelsAreSubtotals="1" fieldPosition="0">
        <references count="1">
          <reference field="33" count="1">
            <x v="0"/>
          </reference>
        </references>
      </pivotArea>
    </format>
    <format dxfId="857">
      <pivotArea dataOnly="0" labelOnly="1" fieldPosition="0">
        <references count="1">
          <reference field="33" count="1">
            <x v="0"/>
          </reference>
        </references>
      </pivotArea>
    </format>
    <format dxfId="856">
      <pivotArea collapsedLevelsAreSubtotals="1" fieldPosition="0">
        <references count="1">
          <reference field="33" count="1">
            <x v="1"/>
          </reference>
        </references>
      </pivotArea>
    </format>
    <format dxfId="855">
      <pivotArea dataOnly="0" labelOnly="1" fieldPosition="0">
        <references count="1">
          <reference field="33" count="1">
            <x v="1"/>
          </reference>
        </references>
      </pivotArea>
    </format>
    <format dxfId="854">
      <pivotArea collapsedLevelsAreSubtotals="1" fieldPosition="0">
        <references count="1">
          <reference field="33" count="1">
            <x v="0"/>
          </reference>
        </references>
      </pivotArea>
    </format>
    <format dxfId="853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852">
      <pivotArea collapsedLevelsAreSubtotals="1" fieldPosition="0">
        <references count="1">
          <reference field="33" count="1">
            <x v="1"/>
          </reference>
        </references>
      </pivotArea>
    </format>
    <format dxfId="851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850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849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848">
      <pivotArea dataOnly="0" labelOnly="1" grandCol="1" outline="0" fieldPosition="0"/>
    </format>
    <format dxfId="847">
      <pivotArea type="all" dataOnly="0" outline="0" fieldPosition="0"/>
    </format>
    <format dxfId="846">
      <pivotArea type="origin" dataOnly="0" labelOnly="1" outline="0" fieldPosition="0"/>
    </format>
    <format dxfId="845">
      <pivotArea field="24" type="button" dataOnly="0" labelOnly="1" outline="0" axis="axisCol" fieldPosition="0"/>
    </format>
    <format dxfId="844">
      <pivotArea field="-2" type="button" dataOnly="0" labelOnly="1" outline="0" axis="axisValues" fieldPosition="0"/>
    </format>
    <format dxfId="843">
      <pivotArea type="topRight" dataOnly="0" labelOnly="1" outline="0" fieldPosition="0"/>
    </format>
    <format dxfId="842">
      <pivotArea type="origin" dataOnly="0" labelOnly="1" outline="0" offset="A2" fieldPosition="0"/>
    </format>
    <format dxfId="841">
      <pivotArea outline="0" collapsedLevelsAreSubtotals="1" fieldPosition="0"/>
    </format>
    <format dxfId="840">
      <pivotArea dataOnly="0" labelOnly="1" fieldPosition="0">
        <references count="1">
          <reference field="24" count="0"/>
        </references>
      </pivotArea>
    </format>
    <format dxfId="839">
      <pivotArea type="origin" dataOnly="0" labelOnly="1" outline="0" offset="A2" fieldPosition="0"/>
    </format>
    <format dxfId="838">
      <pivotArea field="33" type="button" dataOnly="0" labelOnly="1" outline="0" axis="axisRow" fieldPosition="0"/>
    </format>
    <format dxfId="837">
      <pivotArea dataOnly="0" labelOnly="1" fieldPosition="0">
        <references count="1">
          <reference field="33" count="0"/>
        </references>
      </pivotArea>
    </format>
    <format dxfId="836">
      <pivotArea dataOnly="0" labelOnly="1" grandRow="1" outline="0" fieldPosition="0"/>
    </format>
    <format dxfId="835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834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833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832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831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830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829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828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827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826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825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824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823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822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821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820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819">
      <pivotArea outline="0" collapsedLevelsAreSubtotals="1" fieldPosition="0"/>
    </format>
    <format dxfId="818">
      <pivotArea type="origin" dataOnly="0" labelOnly="1" outline="0" offset="A2" fieldPosition="0"/>
    </format>
    <format dxfId="817">
      <pivotArea field="33" type="button" dataOnly="0" labelOnly="1" outline="0" axis="axisRow" fieldPosition="0"/>
    </format>
    <format dxfId="816">
      <pivotArea dataOnly="0" labelOnly="1" fieldPosition="0">
        <references count="1">
          <reference field="33" count="0"/>
        </references>
      </pivotArea>
    </format>
    <format dxfId="815">
      <pivotArea dataOnly="0" labelOnly="1" grandRow="1" outline="0" fieldPosition="0"/>
    </format>
    <format dxfId="814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813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812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811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810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809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808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807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806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805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804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803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802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801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800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799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798">
      <pivotArea dataOnly="0" labelOnly="1" fieldPosition="0">
        <references count="1">
          <reference field="24" count="0"/>
        </references>
      </pivotArea>
    </format>
    <format dxfId="797">
      <pivotArea outline="0" collapsedLevelsAreSubtotals="1" fieldPosition="0"/>
    </format>
    <format dxfId="796">
      <pivotArea field="33" type="button" dataOnly="0" labelOnly="1" outline="0" axis="axisRow" fieldPosition="0"/>
    </format>
    <format dxfId="795">
      <pivotArea dataOnly="0" labelOnly="1" fieldPosition="0">
        <references count="1">
          <reference field="33" count="0"/>
        </references>
      </pivotArea>
    </format>
    <format dxfId="794">
      <pivotArea dataOnly="0" labelOnly="1" grandRow="1" outline="0" fieldPosition="0"/>
    </format>
    <format dxfId="793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792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791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790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789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788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787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786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785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784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783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782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781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780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779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778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777">
      <pivotArea dataOnly="0" labelOnly="1" fieldPosition="0">
        <references count="1">
          <reference field="24" count="0"/>
        </references>
      </pivotArea>
    </format>
    <format dxfId="776">
      <pivotArea dataOnly="0" labelOnly="1" grandCol="1" outline="0" fieldPosition="0"/>
    </format>
    <format dxfId="775">
      <pivotArea dataOnly="0" labelOnly="1" grandCol="1" outline="0" fieldPosition="0"/>
    </format>
    <format dxfId="774">
      <pivotArea collapsedLevelsAreSubtotals="1" fieldPosition="0">
        <references count="1">
          <reference field="33" count="1">
            <x v="0"/>
          </reference>
        </references>
      </pivotArea>
    </format>
    <format dxfId="773">
      <pivotArea collapsedLevelsAreSubtotals="1" fieldPosition="0">
        <references count="2">
          <reference field="29" count="1">
            <x v="3"/>
          </reference>
          <reference field="33" count="1" selected="0">
            <x v="0"/>
          </reference>
        </references>
      </pivotArea>
    </format>
    <format dxfId="772">
      <pivotArea collapsedLevelsAreSubtotals="1" fieldPosition="0">
        <references count="3">
          <reference field="3" count="3">
            <x v="18"/>
            <x v="62"/>
            <x v="140"/>
          </reference>
          <reference field="29" count="1" selected="0">
            <x v="3"/>
          </reference>
          <reference field="33" count="1" selected="0">
            <x v="0"/>
          </reference>
        </references>
      </pivotArea>
    </format>
    <format dxfId="771">
      <pivotArea collapsedLevelsAreSubtotals="1" fieldPosition="0">
        <references count="2">
          <reference field="29" count="1">
            <x v="4"/>
          </reference>
          <reference field="33" count="1" selected="0">
            <x v="0"/>
          </reference>
        </references>
      </pivotArea>
    </format>
    <format dxfId="770">
      <pivotArea collapsedLevelsAreSubtotals="1" fieldPosition="0">
        <references count="3">
          <reference field="3" count="1">
            <x v="140"/>
          </reference>
          <reference field="29" count="1" selected="0">
            <x v="4"/>
          </reference>
          <reference field="33" count="1" selected="0">
            <x v="0"/>
          </reference>
        </references>
      </pivotArea>
    </format>
    <format dxfId="769">
      <pivotArea collapsedLevelsAreSubtotals="1" fieldPosition="0">
        <references count="2">
          <reference field="29" count="1">
            <x v="5"/>
          </reference>
          <reference field="33" count="1" selected="0">
            <x v="0"/>
          </reference>
        </references>
      </pivotArea>
    </format>
    <format dxfId="768">
      <pivotArea collapsedLevelsAreSubtotals="1" fieldPosition="0">
        <references count="3">
          <reference field="3" count="2">
            <x v="1"/>
            <x v="140"/>
          </reference>
          <reference field="29" count="1" selected="0">
            <x v="5"/>
          </reference>
          <reference field="33" count="1" selected="0">
            <x v="0"/>
          </reference>
        </references>
      </pivotArea>
    </format>
    <format dxfId="767">
      <pivotArea collapsedLevelsAreSubtotals="1" fieldPosition="0">
        <references count="2">
          <reference field="29" count="1">
            <x v="6"/>
          </reference>
          <reference field="33" count="1" selected="0">
            <x v="0"/>
          </reference>
        </references>
      </pivotArea>
    </format>
    <format dxfId="766">
      <pivotArea collapsedLevelsAreSubtotals="1" fieldPosition="0">
        <references count="3">
          <reference field="3" count="4">
            <x v="1"/>
            <x v="15"/>
            <x v="62"/>
            <x v="140"/>
          </reference>
          <reference field="29" count="1" selected="0">
            <x v="6"/>
          </reference>
          <reference field="33" count="1" selected="0">
            <x v="0"/>
          </reference>
        </references>
      </pivotArea>
    </format>
    <format dxfId="765">
      <pivotArea collapsedLevelsAreSubtotals="1" fieldPosition="0">
        <references count="2">
          <reference field="29" count="1">
            <x v="7"/>
          </reference>
          <reference field="33" count="1" selected="0">
            <x v="0"/>
          </reference>
        </references>
      </pivotArea>
    </format>
    <format dxfId="764">
      <pivotArea collapsedLevelsAreSubtotals="1" fieldPosition="0">
        <references count="3">
          <reference field="3" count="4">
            <x v="1"/>
            <x v="18"/>
            <x v="20"/>
            <x v="105"/>
          </reference>
          <reference field="29" count="1" selected="0">
            <x v="7"/>
          </reference>
          <reference field="33" count="1" selected="0">
            <x v="0"/>
          </reference>
        </references>
      </pivotArea>
    </format>
    <format dxfId="763">
      <pivotArea collapsedLevelsAreSubtotals="1" fieldPosition="0">
        <references count="2">
          <reference field="29" count="1">
            <x v="8"/>
          </reference>
          <reference field="33" count="1" selected="0">
            <x v="0"/>
          </reference>
        </references>
      </pivotArea>
    </format>
    <format dxfId="762">
      <pivotArea collapsedLevelsAreSubtotals="1" fieldPosition="0">
        <references count="3">
          <reference field="3" count="3">
            <x v="29"/>
            <x v="62"/>
            <x v="106"/>
          </reference>
          <reference field="29" count="1" selected="0">
            <x v="8"/>
          </reference>
          <reference field="33" count="1" selected="0">
            <x v="0"/>
          </reference>
        </references>
      </pivotArea>
    </format>
    <format dxfId="761">
      <pivotArea collapsedLevelsAreSubtotals="1" fieldPosition="0">
        <references count="1">
          <reference field="33" count="1">
            <x v="1"/>
          </reference>
        </references>
      </pivotArea>
    </format>
    <format dxfId="760">
      <pivotArea type="origin" dataOnly="0" labelOnly="1" outline="0" fieldPosition="0"/>
    </format>
    <format dxfId="759">
      <pivotArea field="24" type="button" dataOnly="0" labelOnly="1" outline="0" axis="axisCol" fieldPosition="0"/>
    </format>
    <format dxfId="758">
      <pivotArea type="topRight" dataOnly="0" labelOnly="1" outline="0" fieldPosition="0"/>
    </format>
    <format dxfId="757">
      <pivotArea field="33" type="button" dataOnly="0" labelOnly="1" outline="0" axis="axisRow" fieldPosition="0"/>
    </format>
    <format dxfId="756">
      <pivotArea dataOnly="0" labelOnly="1" fieldPosition="0">
        <references count="1">
          <reference field="33" count="0"/>
        </references>
      </pivotArea>
    </format>
    <format dxfId="755">
      <pivotArea dataOnly="0" labelOnly="1" fieldPosition="0">
        <references count="2">
          <reference field="29" count="6">
            <x v="3"/>
            <x v="4"/>
            <x v="5"/>
            <x v="6"/>
            <x v="7"/>
            <x v="8"/>
          </reference>
          <reference field="33" count="1" selected="0">
            <x v="0"/>
          </reference>
        </references>
      </pivotArea>
    </format>
    <format dxfId="754">
      <pivotArea dataOnly="0" labelOnly="1" fieldPosition="0">
        <references count="3">
          <reference field="3" count="3">
            <x v="18"/>
            <x v="62"/>
            <x v="140"/>
          </reference>
          <reference field="29" count="1" selected="0">
            <x v="3"/>
          </reference>
          <reference field="33" count="1" selected="0">
            <x v="0"/>
          </reference>
        </references>
      </pivotArea>
    </format>
    <format dxfId="753">
      <pivotArea dataOnly="0" labelOnly="1" fieldPosition="0">
        <references count="3">
          <reference field="3" count="1">
            <x v="140"/>
          </reference>
          <reference field="29" count="1" selected="0">
            <x v="4"/>
          </reference>
          <reference field="33" count="1" selected="0">
            <x v="0"/>
          </reference>
        </references>
      </pivotArea>
    </format>
    <format dxfId="752">
      <pivotArea dataOnly="0" labelOnly="1" fieldPosition="0">
        <references count="3">
          <reference field="3" count="2">
            <x v="1"/>
            <x v="140"/>
          </reference>
          <reference field="29" count="1" selected="0">
            <x v="5"/>
          </reference>
          <reference field="33" count="1" selected="0">
            <x v="0"/>
          </reference>
        </references>
      </pivotArea>
    </format>
    <format dxfId="751">
      <pivotArea dataOnly="0" labelOnly="1" fieldPosition="0">
        <references count="3">
          <reference field="3" count="4">
            <x v="1"/>
            <x v="15"/>
            <x v="62"/>
            <x v="140"/>
          </reference>
          <reference field="29" count="1" selected="0">
            <x v="6"/>
          </reference>
          <reference field="33" count="1" selected="0">
            <x v="0"/>
          </reference>
        </references>
      </pivotArea>
    </format>
    <format dxfId="750">
      <pivotArea dataOnly="0" labelOnly="1" fieldPosition="0">
        <references count="3">
          <reference field="3" count="4">
            <x v="1"/>
            <x v="18"/>
            <x v="20"/>
            <x v="105"/>
          </reference>
          <reference field="29" count="1" selected="0">
            <x v="7"/>
          </reference>
          <reference field="33" count="1" selected="0">
            <x v="0"/>
          </reference>
        </references>
      </pivotArea>
    </format>
    <format dxfId="749">
      <pivotArea dataOnly="0" labelOnly="1" fieldPosition="0">
        <references count="3">
          <reference field="3" count="3">
            <x v="29"/>
            <x v="62"/>
            <x v="106"/>
          </reference>
          <reference field="29" count="1" selected="0">
            <x v="8"/>
          </reference>
          <reference field="33" count="1" selected="0">
            <x v="0"/>
          </reference>
        </references>
      </pivotArea>
    </format>
    <format dxfId="748">
      <pivotArea dataOnly="0" labelOnly="1" fieldPosition="0">
        <references count="1">
          <reference field="24" count="2">
            <x v="1"/>
            <x v="7"/>
          </reference>
        </references>
      </pivotArea>
    </format>
    <format dxfId="74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92E85A-1B76-4C32-B7CA-F0B74900857A}" name="PivotTable6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2 BUSINESS COMM.">
  <location ref="B14:E48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33">
    <i>
      <x/>
    </i>
    <i r="1">
      <x v="3"/>
    </i>
    <i r="2">
      <x v="18"/>
    </i>
    <i r="2">
      <x v="62"/>
    </i>
    <i r="2">
      <x v="140"/>
    </i>
    <i r="1">
      <x v="4"/>
    </i>
    <i r="2">
      <x v="140"/>
    </i>
    <i r="1">
      <x v="5"/>
    </i>
    <i r="2">
      <x v="1"/>
    </i>
    <i r="2">
      <x v="140"/>
    </i>
    <i r="1">
      <x v="6"/>
    </i>
    <i r="2">
      <x v="1"/>
    </i>
    <i r="2">
      <x v="15"/>
    </i>
    <i r="2">
      <x v="62"/>
    </i>
    <i r="2">
      <x v="140"/>
    </i>
    <i r="1">
      <x v="7"/>
    </i>
    <i r="2">
      <x v="1"/>
    </i>
    <i r="2">
      <x v="18"/>
    </i>
    <i r="2">
      <x v="20"/>
    </i>
    <i r="2">
      <x v="105"/>
    </i>
    <i r="1">
      <x v="8"/>
    </i>
    <i r="2">
      <x v="29"/>
    </i>
    <i r="2">
      <x v="62"/>
    </i>
    <i r="2">
      <x v="106"/>
    </i>
    <i>
      <x v="1"/>
    </i>
    <i r="1">
      <x v="9"/>
    </i>
    <i r="2">
      <x v="1"/>
    </i>
    <i r="2">
      <x v="129"/>
    </i>
    <i r="1">
      <x v="10"/>
    </i>
    <i r="2">
      <x v="1"/>
    </i>
    <i r="2">
      <x v="87"/>
    </i>
    <i r="2">
      <x v="113"/>
    </i>
    <i t="grand">
      <x/>
    </i>
  </rowItems>
  <colFields count="1">
    <field x="24"/>
  </colFields>
  <colItems count="3">
    <i>
      <x v="1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105">
    <format dxfId="970">
      <pivotArea outline="0" collapsedLevelsAreSubtotals="1" fieldPosition="0"/>
    </format>
    <format dxfId="969">
      <pivotArea dataOnly="0" labelOnly="1" grandCol="1" outline="0" fieldPosition="0"/>
    </format>
    <format dxfId="968">
      <pivotArea field="33" type="button" dataOnly="0" labelOnly="1" outline="0" axis="axisRow" fieldPosition="0"/>
    </format>
    <format dxfId="967">
      <pivotArea dataOnly="0" labelOnly="1" fieldPosition="0">
        <references count="1">
          <reference field="24" count="0"/>
        </references>
      </pivotArea>
    </format>
    <format dxfId="966">
      <pivotArea dataOnly="0" labelOnly="1" grandCol="1" outline="0" fieldPosition="0"/>
    </format>
    <format dxfId="965">
      <pivotArea grandRow="1" outline="0" collapsedLevelsAreSubtotals="1" fieldPosition="0"/>
    </format>
    <format dxfId="964">
      <pivotArea dataOnly="0" labelOnly="1" grandRow="1" outline="0" fieldPosition="0"/>
    </format>
    <format dxfId="963">
      <pivotArea collapsedLevelsAreSubtotals="1" fieldPosition="0">
        <references count="1">
          <reference field="33" count="1">
            <x v="0"/>
          </reference>
        </references>
      </pivotArea>
    </format>
    <format dxfId="962">
      <pivotArea dataOnly="0" labelOnly="1" fieldPosition="0">
        <references count="1">
          <reference field="33" count="1">
            <x v="0"/>
          </reference>
        </references>
      </pivotArea>
    </format>
    <format dxfId="961">
      <pivotArea collapsedLevelsAreSubtotals="1" fieldPosition="0">
        <references count="1">
          <reference field="33" count="1">
            <x v="1"/>
          </reference>
        </references>
      </pivotArea>
    </format>
    <format dxfId="960">
      <pivotArea dataOnly="0" labelOnly="1" fieldPosition="0">
        <references count="1">
          <reference field="33" count="1">
            <x v="1"/>
          </reference>
        </references>
      </pivotArea>
    </format>
    <format dxfId="959">
      <pivotArea collapsedLevelsAreSubtotals="1" fieldPosition="0">
        <references count="1">
          <reference field="33" count="1">
            <x v="0"/>
          </reference>
        </references>
      </pivotArea>
    </format>
    <format dxfId="958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957">
      <pivotArea collapsedLevelsAreSubtotals="1" fieldPosition="0">
        <references count="1">
          <reference field="33" count="1">
            <x v="1"/>
          </reference>
        </references>
      </pivotArea>
    </format>
    <format dxfId="956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955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954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953">
      <pivotArea dataOnly="0" labelOnly="1" grandCol="1" outline="0" fieldPosition="0"/>
    </format>
    <format dxfId="952">
      <pivotArea type="all" dataOnly="0" outline="0" fieldPosition="0"/>
    </format>
    <format dxfId="951">
      <pivotArea type="origin" dataOnly="0" labelOnly="1" outline="0" fieldPosition="0"/>
    </format>
    <format dxfId="950">
      <pivotArea field="24" type="button" dataOnly="0" labelOnly="1" outline="0" axis="axisCol" fieldPosition="0"/>
    </format>
    <format dxfId="949">
      <pivotArea field="-2" type="button" dataOnly="0" labelOnly="1" outline="0" axis="axisValues" fieldPosition="0"/>
    </format>
    <format dxfId="948">
      <pivotArea type="topRight" dataOnly="0" labelOnly="1" outline="0" fieldPosition="0"/>
    </format>
    <format dxfId="94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46">
      <pivotArea type="origin" dataOnly="0" labelOnly="1" outline="0" offset="A2" fieldPosition="0"/>
    </format>
    <format dxfId="945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44">
      <pivotArea outline="0" collapsedLevelsAreSubtotals="1" fieldPosition="0"/>
    </format>
    <format dxfId="943">
      <pivotArea dataOnly="0" labelOnly="1" fieldPosition="0">
        <references count="1">
          <reference field="24" count="0"/>
        </references>
      </pivotArea>
    </format>
    <format dxfId="942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41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940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939">
      <pivotArea type="origin" dataOnly="0" labelOnly="1" outline="0" offset="A2" fieldPosition="0"/>
    </format>
    <format dxfId="938">
      <pivotArea field="33" type="button" dataOnly="0" labelOnly="1" outline="0" axis="axisRow" fieldPosition="0"/>
    </format>
    <format dxfId="937">
      <pivotArea dataOnly="0" labelOnly="1" fieldPosition="0">
        <references count="1">
          <reference field="33" count="0"/>
        </references>
      </pivotArea>
    </format>
    <format dxfId="936">
      <pivotArea dataOnly="0" labelOnly="1" grandRow="1" outline="0" fieldPosition="0"/>
    </format>
    <format dxfId="935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934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933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932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931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930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929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928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927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926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925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924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923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922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921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920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919">
      <pivotArea outline="0" collapsedLevelsAreSubtotals="1" fieldPosition="0"/>
    </format>
    <format dxfId="918">
      <pivotArea type="origin" dataOnly="0" labelOnly="1" outline="0" offset="A2" fieldPosition="0"/>
    </format>
    <format dxfId="917">
      <pivotArea field="33" type="button" dataOnly="0" labelOnly="1" outline="0" axis="axisRow" fieldPosition="0"/>
    </format>
    <format dxfId="916">
      <pivotArea dataOnly="0" labelOnly="1" fieldPosition="0">
        <references count="1">
          <reference field="33" count="0"/>
        </references>
      </pivotArea>
    </format>
    <format dxfId="915">
      <pivotArea dataOnly="0" labelOnly="1" grandRow="1" outline="0" fieldPosition="0"/>
    </format>
    <format dxfId="914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913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912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911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910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909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908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907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906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905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904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903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902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901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900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899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898">
      <pivotArea dataOnly="0" labelOnly="1" fieldPosition="0">
        <references count="1">
          <reference field="24" count="0"/>
        </references>
      </pivotArea>
    </format>
    <format dxfId="89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896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895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894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893">
      <pivotArea collapsedLevelsAreSubtotals="1" fieldPosition="0">
        <references count="1">
          <reference field="33" count="1">
            <x v="0"/>
          </reference>
        </references>
      </pivotArea>
    </format>
    <format dxfId="892">
      <pivotArea collapsedLevelsAreSubtotals="1" fieldPosition="0">
        <references count="2">
          <reference field="29" count="1">
            <x v="3"/>
          </reference>
          <reference field="33" count="1" selected="0">
            <x v="0"/>
          </reference>
        </references>
      </pivotArea>
    </format>
    <format dxfId="891">
      <pivotArea collapsedLevelsAreSubtotals="1" fieldPosition="0">
        <references count="3">
          <reference field="3" count="3">
            <x v="18"/>
            <x v="62"/>
            <x v="140"/>
          </reference>
          <reference field="29" count="1" selected="0">
            <x v="3"/>
          </reference>
          <reference field="33" count="1" selected="0">
            <x v="0"/>
          </reference>
        </references>
      </pivotArea>
    </format>
    <format dxfId="890">
      <pivotArea collapsedLevelsAreSubtotals="1" fieldPosition="0">
        <references count="2">
          <reference field="29" count="1">
            <x v="4"/>
          </reference>
          <reference field="33" count="1" selected="0">
            <x v="0"/>
          </reference>
        </references>
      </pivotArea>
    </format>
    <format dxfId="889">
      <pivotArea collapsedLevelsAreSubtotals="1" fieldPosition="0">
        <references count="3">
          <reference field="3" count="1">
            <x v="140"/>
          </reference>
          <reference field="29" count="1" selected="0">
            <x v="4"/>
          </reference>
          <reference field="33" count="1" selected="0">
            <x v="0"/>
          </reference>
        </references>
      </pivotArea>
    </format>
    <format dxfId="888">
      <pivotArea collapsedLevelsAreSubtotals="1" fieldPosition="0">
        <references count="2">
          <reference field="29" count="1">
            <x v="5"/>
          </reference>
          <reference field="33" count="1" selected="0">
            <x v="0"/>
          </reference>
        </references>
      </pivotArea>
    </format>
    <format dxfId="887">
      <pivotArea collapsedLevelsAreSubtotals="1" fieldPosition="0">
        <references count="3">
          <reference field="3" count="2">
            <x v="1"/>
            <x v="140"/>
          </reference>
          <reference field="29" count="1" selected="0">
            <x v="5"/>
          </reference>
          <reference field="33" count="1" selected="0">
            <x v="0"/>
          </reference>
        </references>
      </pivotArea>
    </format>
    <format dxfId="886">
      <pivotArea collapsedLevelsAreSubtotals="1" fieldPosition="0">
        <references count="2">
          <reference field="29" count="1">
            <x v="6"/>
          </reference>
          <reference field="33" count="1" selected="0">
            <x v="0"/>
          </reference>
        </references>
      </pivotArea>
    </format>
    <format dxfId="885">
      <pivotArea collapsedLevelsAreSubtotals="1" fieldPosition="0">
        <references count="3">
          <reference field="3" count="4">
            <x v="1"/>
            <x v="15"/>
            <x v="62"/>
            <x v="140"/>
          </reference>
          <reference field="29" count="1" selected="0">
            <x v="6"/>
          </reference>
          <reference field="33" count="1" selected="0">
            <x v="0"/>
          </reference>
        </references>
      </pivotArea>
    </format>
    <format dxfId="884">
      <pivotArea collapsedLevelsAreSubtotals="1" fieldPosition="0">
        <references count="2">
          <reference field="29" count="1">
            <x v="7"/>
          </reference>
          <reference field="33" count="1" selected="0">
            <x v="0"/>
          </reference>
        </references>
      </pivotArea>
    </format>
    <format dxfId="883">
      <pivotArea collapsedLevelsAreSubtotals="1" fieldPosition="0">
        <references count="3">
          <reference field="3" count="4">
            <x v="1"/>
            <x v="18"/>
            <x v="20"/>
            <x v="105"/>
          </reference>
          <reference field="29" count="1" selected="0">
            <x v="7"/>
          </reference>
          <reference field="33" count="1" selected="0">
            <x v="0"/>
          </reference>
        </references>
      </pivotArea>
    </format>
    <format dxfId="882">
      <pivotArea collapsedLevelsAreSubtotals="1" fieldPosition="0">
        <references count="2">
          <reference field="29" count="1">
            <x v="8"/>
          </reference>
          <reference field="33" count="1" selected="0">
            <x v="0"/>
          </reference>
        </references>
      </pivotArea>
    </format>
    <format dxfId="881">
      <pivotArea collapsedLevelsAreSubtotals="1" fieldPosition="0">
        <references count="3">
          <reference field="3" count="3">
            <x v="29"/>
            <x v="62"/>
            <x v="106"/>
          </reference>
          <reference field="29" count="1" selected="0">
            <x v="8"/>
          </reference>
          <reference field="33" count="1" selected="0">
            <x v="0"/>
          </reference>
        </references>
      </pivotArea>
    </format>
    <format dxfId="880">
      <pivotArea collapsedLevelsAreSubtotals="1" fieldPosition="0">
        <references count="1">
          <reference field="33" count="1">
            <x v="1"/>
          </reference>
        </references>
      </pivotArea>
    </format>
    <format dxfId="879">
      <pivotArea type="origin" dataOnly="0" labelOnly="1" outline="0" fieldPosition="0"/>
    </format>
    <format dxfId="878">
      <pivotArea field="24" type="button" dataOnly="0" labelOnly="1" outline="0" axis="axisCol" fieldPosition="0"/>
    </format>
    <format dxfId="877">
      <pivotArea type="topRight" dataOnly="0" labelOnly="1" outline="0" fieldPosition="0"/>
    </format>
    <format dxfId="876">
      <pivotArea field="33" type="button" dataOnly="0" labelOnly="1" outline="0" axis="axisRow" fieldPosition="0"/>
    </format>
    <format dxfId="875">
      <pivotArea dataOnly="0" labelOnly="1" fieldPosition="0">
        <references count="1">
          <reference field="33" count="0"/>
        </references>
      </pivotArea>
    </format>
    <format dxfId="874">
      <pivotArea dataOnly="0" labelOnly="1" fieldPosition="0">
        <references count="2">
          <reference field="29" count="6">
            <x v="3"/>
            <x v="4"/>
            <x v="5"/>
            <x v="6"/>
            <x v="7"/>
            <x v="8"/>
          </reference>
          <reference field="33" count="1" selected="0">
            <x v="0"/>
          </reference>
        </references>
      </pivotArea>
    </format>
    <format dxfId="873">
      <pivotArea dataOnly="0" labelOnly="1" fieldPosition="0">
        <references count="3">
          <reference field="3" count="3">
            <x v="18"/>
            <x v="62"/>
            <x v="140"/>
          </reference>
          <reference field="29" count="1" selected="0">
            <x v="3"/>
          </reference>
          <reference field="33" count="1" selected="0">
            <x v="0"/>
          </reference>
        </references>
      </pivotArea>
    </format>
    <format dxfId="872">
      <pivotArea dataOnly="0" labelOnly="1" fieldPosition="0">
        <references count="3">
          <reference field="3" count="1">
            <x v="140"/>
          </reference>
          <reference field="29" count="1" selected="0">
            <x v="4"/>
          </reference>
          <reference field="33" count="1" selected="0">
            <x v="0"/>
          </reference>
        </references>
      </pivotArea>
    </format>
    <format dxfId="871">
      <pivotArea dataOnly="0" labelOnly="1" fieldPosition="0">
        <references count="3">
          <reference field="3" count="2">
            <x v="1"/>
            <x v="140"/>
          </reference>
          <reference field="29" count="1" selected="0">
            <x v="5"/>
          </reference>
          <reference field="33" count="1" selected="0">
            <x v="0"/>
          </reference>
        </references>
      </pivotArea>
    </format>
    <format dxfId="870">
      <pivotArea dataOnly="0" labelOnly="1" fieldPosition="0">
        <references count="3">
          <reference field="3" count="4">
            <x v="1"/>
            <x v="15"/>
            <x v="62"/>
            <x v="140"/>
          </reference>
          <reference field="29" count="1" selected="0">
            <x v="6"/>
          </reference>
          <reference field="33" count="1" selected="0">
            <x v="0"/>
          </reference>
        </references>
      </pivotArea>
    </format>
    <format dxfId="869">
      <pivotArea dataOnly="0" labelOnly="1" fieldPosition="0">
        <references count="3">
          <reference field="3" count="4">
            <x v="1"/>
            <x v="18"/>
            <x v="20"/>
            <x v="105"/>
          </reference>
          <reference field="29" count="1" selected="0">
            <x v="7"/>
          </reference>
          <reference field="33" count="1" selected="0">
            <x v="0"/>
          </reference>
        </references>
      </pivotArea>
    </format>
    <format dxfId="868">
      <pivotArea dataOnly="0" labelOnly="1" fieldPosition="0">
        <references count="3">
          <reference field="3" count="3">
            <x v="29"/>
            <x v="62"/>
            <x v="106"/>
          </reference>
          <reference field="29" count="1" selected="0">
            <x v="8"/>
          </reference>
          <reference field="33" count="1" selected="0">
            <x v="0"/>
          </reference>
        </references>
      </pivotArea>
    </format>
    <format dxfId="867">
      <pivotArea dataOnly="0" labelOnly="1" fieldPosition="0">
        <references count="1">
          <reference field="24" count="2">
            <x v="1"/>
            <x v="7"/>
          </reference>
        </references>
      </pivotArea>
    </format>
    <format dxfId="86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22D08F-D794-4C84-9F7E-09686FB43922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2 BUSINESS COMM.">
  <location ref="M15:N29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14">
    <i>
      <x v="1"/>
    </i>
    <i>
      <x v="2"/>
    </i>
    <i>
      <x v="3"/>
    </i>
    <i>
      <x v="4"/>
    </i>
    <i>
      <x v="5"/>
    </i>
    <i>
      <x v="8"/>
    </i>
    <i>
      <x v="9"/>
    </i>
    <i>
      <x v="11"/>
    </i>
    <i>
      <x v="29"/>
    </i>
    <i>
      <x v="30"/>
    </i>
    <i>
      <x v="35"/>
    </i>
    <i>
      <x v="38"/>
    </i>
    <i>
      <x v="41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4">
    <format dxfId="994">
      <pivotArea outline="0" collapsedLevelsAreSubtotals="1" fieldPosition="0"/>
    </format>
    <format dxfId="993">
      <pivotArea field="5" type="button" dataOnly="0" labelOnly="1" outline="0" axis="axisRow" fieldPosition="0"/>
    </format>
    <format dxfId="992">
      <pivotArea dataOnly="0" labelOnly="1" outline="0" axis="axisValues" fieldPosition="0"/>
    </format>
    <format dxfId="991">
      <pivotArea grandRow="1" outline="0" collapsedLevelsAreSubtotals="1" fieldPosition="0"/>
    </format>
    <format dxfId="990">
      <pivotArea dataOnly="0" labelOnly="1" grandRow="1" outline="0" fieldPosition="0"/>
    </format>
    <format dxfId="989">
      <pivotArea type="all" dataOnly="0" outline="0" fieldPosition="0"/>
    </format>
    <format dxfId="988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987">
      <pivotArea collapsedLevelsAreSubtotals="1" fieldPosition="0">
        <references count="1">
          <reference field="5" count="1">
            <x v="1"/>
          </reference>
        </references>
      </pivotArea>
    </format>
    <format dxfId="986">
      <pivotArea dataOnly="0" labelOnly="1" fieldPosition="0">
        <references count="1">
          <reference field="5" count="1">
            <x v="1"/>
          </reference>
        </references>
      </pivotArea>
    </format>
    <format dxfId="985">
      <pivotArea dataOnly="0" labelOnly="1" fieldPosition="0">
        <references count="1">
          <reference field="5" count="1">
            <x v="3"/>
          </reference>
        </references>
      </pivotArea>
    </format>
    <format dxfId="984">
      <pivotArea collapsedLevelsAreSubtotals="1" fieldPosition="0">
        <references count="1">
          <reference field="5" count="1">
            <x v="3"/>
          </reference>
        </references>
      </pivotArea>
    </format>
    <format dxfId="983">
      <pivotArea type="all" dataOnly="0" outline="0" fieldPosition="0"/>
    </format>
    <format dxfId="982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981">
      <pivotArea dataOnly="0" fieldPosition="0">
        <references count="1">
          <reference field="5" count="1">
            <x v="3"/>
          </reference>
        </references>
      </pivotArea>
    </format>
    <format dxfId="980">
      <pivotArea collapsedLevelsAreSubtotals="1" fieldPosition="0">
        <references count="1">
          <reference field="5" count="1">
            <x v="1"/>
          </reference>
        </references>
      </pivotArea>
    </format>
    <format dxfId="979">
      <pivotArea dataOnly="0" labelOnly="1" fieldPosition="0">
        <references count="1">
          <reference field="5" count="1">
            <x v="1"/>
          </reference>
        </references>
      </pivotArea>
    </format>
    <format dxfId="978">
      <pivotArea collapsedLevelsAreSubtotals="1" fieldPosition="0">
        <references count="1">
          <reference field="5" count="1">
            <x v="3"/>
          </reference>
        </references>
      </pivotArea>
    </format>
    <format dxfId="977">
      <pivotArea dataOnly="0" labelOnly="1" fieldPosition="0">
        <references count="1">
          <reference field="5" count="1">
            <x v="3"/>
          </reference>
        </references>
      </pivotArea>
    </format>
    <format dxfId="976">
      <pivotArea type="all" dataOnly="0" outline="0" fieldPosition="0"/>
    </format>
    <format dxfId="975">
      <pivotArea outline="0" collapsedLevelsAreSubtotals="1" fieldPosition="0"/>
    </format>
    <format dxfId="974">
      <pivotArea field="5" type="button" dataOnly="0" labelOnly="1" outline="0" axis="axisRow" fieldPosition="0"/>
    </format>
    <format dxfId="973">
      <pivotArea dataOnly="0" labelOnly="1" fieldPosition="0">
        <references count="1">
          <reference field="5" count="13">
            <x v="1"/>
            <x v="2"/>
            <x v="3"/>
            <x v="4"/>
            <x v="5"/>
            <x v="8"/>
            <x v="9"/>
            <x v="11"/>
            <x v="29"/>
            <x v="30"/>
            <x v="35"/>
            <x v="38"/>
            <x v="41"/>
          </reference>
        </references>
      </pivotArea>
    </format>
    <format dxfId="972">
      <pivotArea dataOnly="0" labelOnly="1" grandRow="1" outline="0" fieldPosition="0"/>
    </format>
    <format dxfId="97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F9A24B-1AEB-4092-A0A3-E7E846F3BE6B}" name="PivotTable9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4 CAMPUS CENTER">
  <location ref="G14:J22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7">
    <i>
      <x/>
    </i>
    <i r="1">
      <x v="14"/>
    </i>
    <i r="2">
      <x v="41"/>
    </i>
    <i>
      <x v="1"/>
    </i>
    <i r="1">
      <x v="13"/>
    </i>
    <i r="2">
      <x v="41"/>
    </i>
    <i t="grand">
      <x/>
    </i>
  </rowItems>
  <colFields count="1">
    <field x="24"/>
  </colFields>
  <colItems count="3"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1">
    <format dxfId="640">
      <pivotArea outline="0" collapsedLevelsAreSubtotals="1" fieldPosition="0"/>
    </format>
    <format dxfId="639">
      <pivotArea dataOnly="0" labelOnly="1" grandCol="1" outline="0" fieldPosition="0"/>
    </format>
    <format dxfId="638">
      <pivotArea field="33" type="button" dataOnly="0" labelOnly="1" outline="0" axis="axisRow" fieldPosition="0"/>
    </format>
    <format dxfId="637">
      <pivotArea dataOnly="0" labelOnly="1" fieldPosition="0">
        <references count="1">
          <reference field="24" count="0"/>
        </references>
      </pivotArea>
    </format>
    <format dxfId="636">
      <pivotArea dataOnly="0" labelOnly="1" grandCol="1" outline="0" fieldPosition="0"/>
    </format>
    <format dxfId="635">
      <pivotArea grandRow="1" outline="0" collapsedLevelsAreSubtotals="1" fieldPosition="0"/>
    </format>
    <format dxfId="634">
      <pivotArea dataOnly="0" labelOnly="1" grandRow="1" outline="0" fieldPosition="0"/>
    </format>
    <format dxfId="633">
      <pivotArea collapsedLevelsAreSubtotals="1" fieldPosition="0">
        <references count="1">
          <reference field="33" count="1">
            <x v="0"/>
          </reference>
        </references>
      </pivotArea>
    </format>
    <format dxfId="632">
      <pivotArea dataOnly="0" labelOnly="1" fieldPosition="0">
        <references count="1">
          <reference field="33" count="1">
            <x v="0"/>
          </reference>
        </references>
      </pivotArea>
    </format>
    <format dxfId="631">
      <pivotArea collapsedLevelsAreSubtotals="1" fieldPosition="0">
        <references count="1">
          <reference field="33" count="1">
            <x v="1"/>
          </reference>
        </references>
      </pivotArea>
    </format>
    <format dxfId="630">
      <pivotArea dataOnly="0" labelOnly="1" fieldPosition="0">
        <references count="1">
          <reference field="33" count="1">
            <x v="1"/>
          </reference>
        </references>
      </pivotArea>
    </format>
    <format dxfId="629">
      <pivotArea collapsedLevelsAreSubtotals="1" fieldPosition="0">
        <references count="1">
          <reference field="33" count="1">
            <x v="0"/>
          </reference>
        </references>
      </pivotArea>
    </format>
    <format dxfId="628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627">
      <pivotArea collapsedLevelsAreSubtotals="1" fieldPosition="0">
        <references count="1">
          <reference field="33" count="1">
            <x v="1"/>
          </reference>
        </references>
      </pivotArea>
    </format>
    <format dxfId="626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625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624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623">
      <pivotArea dataOnly="0" labelOnly="1" grandCol="1" outline="0" fieldPosition="0"/>
    </format>
    <format dxfId="622">
      <pivotArea type="all" dataOnly="0" outline="0" fieldPosition="0"/>
    </format>
    <format dxfId="621">
      <pivotArea type="origin" dataOnly="0" labelOnly="1" outline="0" fieldPosition="0"/>
    </format>
    <format dxfId="620">
      <pivotArea field="24" type="button" dataOnly="0" labelOnly="1" outline="0" axis="axisCol" fieldPosition="0"/>
    </format>
    <format dxfId="619">
      <pivotArea field="-2" type="button" dataOnly="0" labelOnly="1" outline="0" axis="axisValues" fieldPosition="0"/>
    </format>
    <format dxfId="618">
      <pivotArea type="topRight" dataOnly="0" labelOnly="1" outline="0" fieldPosition="0"/>
    </format>
    <format dxfId="617">
      <pivotArea type="origin" dataOnly="0" labelOnly="1" outline="0" offset="A2" fieldPosition="0"/>
    </format>
    <format dxfId="616">
      <pivotArea outline="0" collapsedLevelsAreSubtotals="1" fieldPosition="0"/>
    </format>
    <format dxfId="615">
      <pivotArea dataOnly="0" labelOnly="1" fieldPosition="0">
        <references count="1">
          <reference field="24" count="0"/>
        </references>
      </pivotArea>
    </format>
    <format dxfId="614">
      <pivotArea type="origin" dataOnly="0" labelOnly="1" outline="0" offset="A2" fieldPosition="0"/>
    </format>
    <format dxfId="613">
      <pivotArea field="33" type="button" dataOnly="0" labelOnly="1" outline="0" axis="axisRow" fieldPosition="0"/>
    </format>
    <format dxfId="612">
      <pivotArea dataOnly="0" labelOnly="1" fieldPosition="0">
        <references count="1">
          <reference field="33" count="0"/>
        </references>
      </pivotArea>
    </format>
    <format dxfId="611">
      <pivotArea dataOnly="0" labelOnly="1" grandRow="1" outline="0" fieldPosition="0"/>
    </format>
    <format dxfId="610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609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608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607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606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605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604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603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602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601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600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599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598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597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596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595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594">
      <pivotArea outline="0" collapsedLevelsAreSubtotals="1" fieldPosition="0"/>
    </format>
    <format dxfId="593">
      <pivotArea type="origin" dataOnly="0" labelOnly="1" outline="0" offset="A2" fieldPosition="0"/>
    </format>
    <format dxfId="592">
      <pivotArea field="33" type="button" dataOnly="0" labelOnly="1" outline="0" axis="axisRow" fieldPosition="0"/>
    </format>
    <format dxfId="591">
      <pivotArea dataOnly="0" labelOnly="1" fieldPosition="0">
        <references count="1">
          <reference field="33" count="0"/>
        </references>
      </pivotArea>
    </format>
    <format dxfId="590">
      <pivotArea dataOnly="0" labelOnly="1" grandRow="1" outline="0" fieldPosition="0"/>
    </format>
    <format dxfId="589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588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587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586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585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584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583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582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581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580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579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578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577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576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575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574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573">
      <pivotArea dataOnly="0" labelOnly="1" fieldPosition="0">
        <references count="1">
          <reference field="24" count="0"/>
        </references>
      </pivotArea>
    </format>
    <format dxfId="572">
      <pivotArea outline="0" collapsedLevelsAreSubtotals="1" fieldPosition="0"/>
    </format>
    <format dxfId="571">
      <pivotArea field="33" type="button" dataOnly="0" labelOnly="1" outline="0" axis="axisRow" fieldPosition="0"/>
    </format>
    <format dxfId="570">
      <pivotArea dataOnly="0" labelOnly="1" fieldPosition="0">
        <references count="1">
          <reference field="33" count="0"/>
        </references>
      </pivotArea>
    </format>
    <format dxfId="569">
      <pivotArea dataOnly="0" labelOnly="1" grandRow="1" outline="0" fieldPosition="0"/>
    </format>
    <format dxfId="568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567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566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565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564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563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562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561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560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559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558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557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556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555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554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553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552">
      <pivotArea dataOnly="0" labelOnly="1" fieldPosition="0">
        <references count="1">
          <reference field="24" count="0"/>
        </references>
      </pivotArea>
    </format>
    <format dxfId="551">
      <pivotArea dataOnly="0" labelOnly="1" grandCol="1" outline="0" fieldPosition="0"/>
    </format>
    <format dxfId="55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ABFA0D-08A8-4DA8-9CC7-C9760E61ABAD}" name="PivotTable8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4 CAMPUS CENTER">
  <location ref="B14:E22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7">
    <i>
      <x/>
    </i>
    <i r="1">
      <x v="14"/>
    </i>
    <i r="2">
      <x v="41"/>
    </i>
    <i>
      <x v="1"/>
    </i>
    <i r="1">
      <x v="13"/>
    </i>
    <i r="2">
      <x v="41"/>
    </i>
    <i t="grand">
      <x/>
    </i>
  </rowItems>
  <colFields count="1">
    <field x="24"/>
  </colFields>
  <colItems count="3"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77">
    <format dxfId="717">
      <pivotArea outline="0" collapsedLevelsAreSubtotals="1" fieldPosition="0"/>
    </format>
    <format dxfId="716">
      <pivotArea dataOnly="0" labelOnly="1" grandCol="1" outline="0" fieldPosition="0"/>
    </format>
    <format dxfId="715">
      <pivotArea field="33" type="button" dataOnly="0" labelOnly="1" outline="0" axis="axisRow" fieldPosition="0"/>
    </format>
    <format dxfId="714">
      <pivotArea dataOnly="0" labelOnly="1" fieldPosition="0">
        <references count="1">
          <reference field="24" count="0"/>
        </references>
      </pivotArea>
    </format>
    <format dxfId="713">
      <pivotArea dataOnly="0" labelOnly="1" grandCol="1" outline="0" fieldPosition="0"/>
    </format>
    <format dxfId="712">
      <pivotArea grandRow="1" outline="0" collapsedLevelsAreSubtotals="1" fieldPosition="0"/>
    </format>
    <format dxfId="711">
      <pivotArea dataOnly="0" labelOnly="1" grandRow="1" outline="0" fieldPosition="0"/>
    </format>
    <format dxfId="710">
      <pivotArea collapsedLevelsAreSubtotals="1" fieldPosition="0">
        <references count="1">
          <reference field="33" count="1">
            <x v="0"/>
          </reference>
        </references>
      </pivotArea>
    </format>
    <format dxfId="709">
      <pivotArea dataOnly="0" labelOnly="1" fieldPosition="0">
        <references count="1">
          <reference field="33" count="1">
            <x v="0"/>
          </reference>
        </references>
      </pivotArea>
    </format>
    <format dxfId="708">
      <pivotArea collapsedLevelsAreSubtotals="1" fieldPosition="0">
        <references count="1">
          <reference field="33" count="1">
            <x v="1"/>
          </reference>
        </references>
      </pivotArea>
    </format>
    <format dxfId="707">
      <pivotArea dataOnly="0" labelOnly="1" fieldPosition="0">
        <references count="1">
          <reference field="33" count="1">
            <x v="1"/>
          </reference>
        </references>
      </pivotArea>
    </format>
    <format dxfId="706">
      <pivotArea collapsedLevelsAreSubtotals="1" fieldPosition="0">
        <references count="1">
          <reference field="33" count="1">
            <x v="0"/>
          </reference>
        </references>
      </pivotArea>
    </format>
    <format dxfId="705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704">
      <pivotArea collapsedLevelsAreSubtotals="1" fieldPosition="0">
        <references count="1">
          <reference field="33" count="1">
            <x v="1"/>
          </reference>
        </references>
      </pivotArea>
    </format>
    <format dxfId="703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702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701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700">
      <pivotArea dataOnly="0" labelOnly="1" grandCol="1" outline="0" fieldPosition="0"/>
    </format>
    <format dxfId="699">
      <pivotArea type="all" dataOnly="0" outline="0" fieldPosition="0"/>
    </format>
    <format dxfId="698">
      <pivotArea type="origin" dataOnly="0" labelOnly="1" outline="0" fieldPosition="0"/>
    </format>
    <format dxfId="697">
      <pivotArea field="24" type="button" dataOnly="0" labelOnly="1" outline="0" axis="axisCol" fieldPosition="0"/>
    </format>
    <format dxfId="696">
      <pivotArea field="-2" type="button" dataOnly="0" labelOnly="1" outline="0" axis="axisValues" fieldPosition="0"/>
    </format>
    <format dxfId="695">
      <pivotArea type="topRight" dataOnly="0" labelOnly="1" outline="0" fieldPosition="0"/>
    </format>
    <format dxfId="694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93">
      <pivotArea type="origin" dataOnly="0" labelOnly="1" outline="0" offset="A2" fieldPosition="0"/>
    </format>
    <format dxfId="692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91">
      <pivotArea outline="0" collapsedLevelsAreSubtotals="1" fieldPosition="0"/>
    </format>
    <format dxfId="690">
      <pivotArea dataOnly="0" labelOnly="1" fieldPosition="0">
        <references count="1">
          <reference field="24" count="0"/>
        </references>
      </pivotArea>
    </format>
    <format dxfId="689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88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687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686">
      <pivotArea type="origin" dataOnly="0" labelOnly="1" outline="0" offset="A2" fieldPosition="0"/>
    </format>
    <format dxfId="685">
      <pivotArea field="33" type="button" dataOnly="0" labelOnly="1" outline="0" axis="axisRow" fieldPosition="0"/>
    </format>
    <format dxfId="684">
      <pivotArea dataOnly="0" labelOnly="1" fieldPosition="0">
        <references count="1">
          <reference field="33" count="0"/>
        </references>
      </pivotArea>
    </format>
    <format dxfId="683">
      <pivotArea dataOnly="0" labelOnly="1" grandRow="1" outline="0" fieldPosition="0"/>
    </format>
    <format dxfId="682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681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680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679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678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677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676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675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674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673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672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671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670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669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668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667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666">
      <pivotArea outline="0" collapsedLevelsAreSubtotals="1" fieldPosition="0"/>
    </format>
    <format dxfId="665">
      <pivotArea type="origin" dataOnly="0" labelOnly="1" outline="0" offset="A2" fieldPosition="0"/>
    </format>
    <format dxfId="664">
      <pivotArea field="33" type="button" dataOnly="0" labelOnly="1" outline="0" axis="axisRow" fieldPosition="0"/>
    </format>
    <format dxfId="663">
      <pivotArea dataOnly="0" labelOnly="1" fieldPosition="0">
        <references count="1">
          <reference field="33" count="0"/>
        </references>
      </pivotArea>
    </format>
    <format dxfId="662">
      <pivotArea dataOnly="0" labelOnly="1" grandRow="1" outline="0" fieldPosition="0"/>
    </format>
    <format dxfId="661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660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659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658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657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656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655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654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653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652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651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650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649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648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647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646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645">
      <pivotArea dataOnly="0" labelOnly="1" fieldPosition="0">
        <references count="1">
          <reference field="24" count="0"/>
        </references>
      </pivotArea>
    </format>
    <format dxfId="644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43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642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641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9718CF-BB39-411E-A17C-D3E699E9E36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4 CAMPUS CENTER">
  <location ref="M15:N28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13">
    <i>
      <x v="1"/>
    </i>
    <i>
      <x v="2"/>
    </i>
    <i>
      <x v="3"/>
    </i>
    <i>
      <x v="4"/>
    </i>
    <i>
      <x v="8"/>
    </i>
    <i>
      <x v="9"/>
    </i>
    <i>
      <x v="11"/>
    </i>
    <i>
      <x v="29"/>
    </i>
    <i>
      <x v="30"/>
    </i>
    <i>
      <x v="32"/>
    </i>
    <i>
      <x v="35"/>
    </i>
    <i>
      <x v="38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9">
    <format dxfId="746">
      <pivotArea outline="0" collapsedLevelsAreSubtotals="1" fieldPosition="0"/>
    </format>
    <format dxfId="745">
      <pivotArea field="5" type="button" dataOnly="0" labelOnly="1" outline="0" axis="axisRow" fieldPosition="0"/>
    </format>
    <format dxfId="744">
      <pivotArea dataOnly="0" labelOnly="1" outline="0" axis="axisValues" fieldPosition="0"/>
    </format>
    <format dxfId="743">
      <pivotArea grandRow="1" outline="0" collapsedLevelsAreSubtotals="1" fieldPosition="0"/>
    </format>
    <format dxfId="742">
      <pivotArea dataOnly="0" labelOnly="1" grandRow="1" outline="0" fieldPosition="0"/>
    </format>
    <format dxfId="741">
      <pivotArea type="all" dataOnly="0" outline="0" fieldPosition="0"/>
    </format>
    <format dxfId="740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739">
      <pivotArea collapsedLevelsAreSubtotals="1" fieldPosition="0">
        <references count="1">
          <reference field="5" count="1">
            <x v="1"/>
          </reference>
        </references>
      </pivotArea>
    </format>
    <format dxfId="738">
      <pivotArea dataOnly="0" labelOnly="1" fieldPosition="0">
        <references count="1">
          <reference field="5" count="1">
            <x v="1"/>
          </reference>
        </references>
      </pivotArea>
    </format>
    <format dxfId="737">
      <pivotArea dataOnly="0" labelOnly="1" fieldPosition="0">
        <references count="1">
          <reference field="5" count="1">
            <x v="3"/>
          </reference>
        </references>
      </pivotArea>
    </format>
    <format dxfId="736">
      <pivotArea collapsedLevelsAreSubtotals="1" fieldPosition="0">
        <references count="1">
          <reference field="5" count="1">
            <x v="3"/>
          </reference>
        </references>
      </pivotArea>
    </format>
    <format dxfId="735">
      <pivotArea type="all" dataOnly="0" outline="0" fieldPosition="0"/>
    </format>
    <format dxfId="734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733">
      <pivotArea dataOnly="0" fieldPosition="0">
        <references count="1">
          <reference field="5" count="1">
            <x v="3"/>
          </reference>
        </references>
      </pivotArea>
    </format>
    <format dxfId="732">
      <pivotArea collapsedLevelsAreSubtotals="1" fieldPosition="0">
        <references count="1">
          <reference field="5" count="1">
            <x v="1"/>
          </reference>
        </references>
      </pivotArea>
    </format>
    <format dxfId="731">
      <pivotArea dataOnly="0" labelOnly="1" fieldPosition="0">
        <references count="1">
          <reference field="5" count="1">
            <x v="1"/>
          </reference>
        </references>
      </pivotArea>
    </format>
    <format dxfId="730">
      <pivotArea collapsedLevelsAreSubtotals="1" fieldPosition="0">
        <references count="1">
          <reference field="5" count="1">
            <x v="3"/>
          </reference>
        </references>
      </pivotArea>
    </format>
    <format dxfId="729">
      <pivotArea dataOnly="0" labelOnly="1" fieldPosition="0">
        <references count="1">
          <reference field="5" count="1">
            <x v="3"/>
          </reference>
        </references>
      </pivotArea>
    </format>
    <format dxfId="728">
      <pivotArea type="all" dataOnly="0" outline="0" fieldPosition="0"/>
    </format>
    <format dxfId="727">
      <pivotArea outline="0" collapsedLevelsAreSubtotals="1" fieldPosition="0"/>
    </format>
    <format dxfId="726">
      <pivotArea dataOnly="0" labelOnly="1" grandRow="1" outline="0" fieldPosition="0"/>
    </format>
    <format dxfId="725">
      <pivotArea type="all" dataOnly="0" outline="0" fieldPosition="0"/>
    </format>
    <format dxfId="724">
      <pivotArea outline="0" collapsedLevelsAreSubtotals="1" fieldPosition="0"/>
    </format>
    <format dxfId="723">
      <pivotArea dataOnly="0" labelOnly="1" fieldPosition="0">
        <references count="1">
          <reference field="5" count="13">
            <x v="1"/>
            <x v="2"/>
            <x v="3"/>
            <x v="4"/>
            <x v="5"/>
            <x v="8"/>
            <x v="9"/>
            <x v="11"/>
            <x v="29"/>
            <x v="30"/>
            <x v="35"/>
            <x v="38"/>
            <x v="41"/>
          </reference>
        </references>
      </pivotArea>
    </format>
    <format dxfId="722">
      <pivotArea dataOnly="0" labelOnly="1" grandRow="1" outline="0" fieldPosition="0"/>
    </format>
    <format dxfId="721">
      <pivotArea collapsedLevelsAreSubtotals="1" fieldPosition="0">
        <references count="1">
          <reference field="5" count="12">
            <x v="1"/>
            <x v="2"/>
            <x v="3"/>
            <x v="4"/>
            <x v="8"/>
            <x v="9"/>
            <x v="11"/>
            <x v="29"/>
            <x v="30"/>
            <x v="32"/>
            <x v="35"/>
            <x v="38"/>
          </reference>
        </references>
      </pivotArea>
    </format>
    <format dxfId="720">
      <pivotArea field="5" type="button" dataOnly="0" labelOnly="1" outline="0" axis="axisRow" fieldPosition="0"/>
    </format>
    <format dxfId="719">
      <pivotArea dataOnly="0" labelOnly="1" fieldPosition="0">
        <references count="1">
          <reference field="5" count="12">
            <x v="1"/>
            <x v="2"/>
            <x v="3"/>
            <x v="4"/>
            <x v="8"/>
            <x v="9"/>
            <x v="11"/>
            <x v="29"/>
            <x v="30"/>
            <x v="32"/>
            <x v="35"/>
            <x v="38"/>
          </reference>
        </references>
      </pivotArea>
    </format>
    <format dxfId="71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D2B3DF-4219-437E-B4EB-FAE12DDA6BEF}" name="PivotTable4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1 ADMINISTRATION">
  <location ref="H14:L60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45">
    <i>
      <x/>
    </i>
    <i r="1">
      <x v="106"/>
    </i>
    <i r="2">
      <x v="18"/>
    </i>
    <i r="2">
      <x v="50"/>
    </i>
    <i r="2">
      <x v="127"/>
    </i>
    <i r="2">
      <x v="138"/>
    </i>
    <i r="1">
      <x v="107"/>
    </i>
    <i r="2">
      <x v="24"/>
    </i>
    <i r="1">
      <x v="108"/>
    </i>
    <i r="2">
      <x v="63"/>
    </i>
    <i r="2">
      <x v="84"/>
    </i>
    <i r="1">
      <x v="109"/>
    </i>
    <i r="2">
      <x v="4"/>
    </i>
    <i r="2">
      <x v="43"/>
    </i>
    <i r="2">
      <x v="77"/>
    </i>
    <i r="1">
      <x v="110"/>
    </i>
    <i r="2">
      <x v="96"/>
    </i>
    <i r="2">
      <x v="109"/>
    </i>
    <i r="2">
      <x v="143"/>
    </i>
    <i r="1">
      <x v="111"/>
    </i>
    <i r="2">
      <x v="4"/>
    </i>
    <i r="1">
      <x v="112"/>
    </i>
    <i r="2">
      <x v="4"/>
    </i>
    <i r="2">
      <x v="30"/>
    </i>
    <i r="2">
      <x v="53"/>
    </i>
    <i r="2">
      <x v="145"/>
    </i>
    <i r="1">
      <x v="113"/>
    </i>
    <i r="2">
      <x v="96"/>
    </i>
    <i r="1">
      <x v="115"/>
    </i>
    <i r="2">
      <x v="50"/>
    </i>
    <i r="2">
      <x v="55"/>
    </i>
    <i r="2">
      <x v="127"/>
    </i>
    <i r="1">
      <x v="116"/>
    </i>
    <i r="2">
      <x v="96"/>
    </i>
    <i r="2">
      <x v="102"/>
    </i>
    <i r="1">
      <x v="119"/>
    </i>
    <i r="2">
      <x v="55"/>
    </i>
    <i r="1">
      <x v="120"/>
    </i>
    <i r="2">
      <x v="102"/>
    </i>
    <i>
      <x v="1"/>
    </i>
    <i r="1">
      <x v="114"/>
    </i>
    <i r="2">
      <x v="14"/>
    </i>
    <i r="1">
      <x v="121"/>
    </i>
    <i r="2">
      <x v="102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1">
    <format dxfId="2253">
      <pivotArea outline="0" collapsedLevelsAreSubtotals="1" fieldPosition="0"/>
    </format>
    <format dxfId="2252">
      <pivotArea dataOnly="0" labelOnly="1" grandCol="1" outline="0" fieldPosition="0"/>
    </format>
    <format dxfId="2251">
      <pivotArea field="33" type="button" dataOnly="0" labelOnly="1" outline="0" axis="axisRow" fieldPosition="0"/>
    </format>
    <format dxfId="2250">
      <pivotArea dataOnly="0" labelOnly="1" fieldPosition="0">
        <references count="1">
          <reference field="24" count="0"/>
        </references>
      </pivotArea>
    </format>
    <format dxfId="2249">
      <pivotArea dataOnly="0" labelOnly="1" grandCol="1" outline="0" fieldPosition="0"/>
    </format>
    <format dxfId="2248">
      <pivotArea grandRow="1" outline="0" collapsedLevelsAreSubtotals="1" fieldPosition="0"/>
    </format>
    <format dxfId="2247">
      <pivotArea dataOnly="0" labelOnly="1" grandRow="1" outline="0" fieldPosition="0"/>
    </format>
    <format dxfId="2246">
      <pivotArea collapsedLevelsAreSubtotals="1" fieldPosition="0">
        <references count="1">
          <reference field="33" count="1">
            <x v="0"/>
          </reference>
        </references>
      </pivotArea>
    </format>
    <format dxfId="2245">
      <pivotArea dataOnly="0" labelOnly="1" fieldPosition="0">
        <references count="1">
          <reference field="33" count="1">
            <x v="0"/>
          </reference>
        </references>
      </pivotArea>
    </format>
    <format dxfId="2244">
      <pivotArea collapsedLevelsAreSubtotals="1" fieldPosition="0">
        <references count="1">
          <reference field="33" count="1">
            <x v="1"/>
          </reference>
        </references>
      </pivotArea>
    </format>
    <format dxfId="2243">
      <pivotArea dataOnly="0" labelOnly="1" fieldPosition="0">
        <references count="1">
          <reference field="33" count="1">
            <x v="1"/>
          </reference>
        </references>
      </pivotArea>
    </format>
    <format dxfId="2242">
      <pivotArea collapsedLevelsAreSubtotals="1" fieldPosition="0">
        <references count="1">
          <reference field="33" count="1">
            <x v="0"/>
          </reference>
        </references>
      </pivotArea>
    </format>
    <format dxfId="2241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240">
      <pivotArea collapsedLevelsAreSubtotals="1" fieldPosition="0">
        <references count="1">
          <reference field="33" count="1">
            <x v="1"/>
          </reference>
        </references>
      </pivotArea>
    </format>
    <format dxfId="2239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238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237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236">
      <pivotArea dataOnly="0" labelOnly="1" grandCol="1" outline="0" fieldPosition="0"/>
    </format>
    <format dxfId="2235">
      <pivotArea type="all" dataOnly="0" outline="0" fieldPosition="0"/>
    </format>
    <format dxfId="2234">
      <pivotArea type="origin" dataOnly="0" labelOnly="1" outline="0" fieldPosition="0"/>
    </format>
    <format dxfId="2233">
      <pivotArea field="24" type="button" dataOnly="0" labelOnly="1" outline="0" axis="axisCol" fieldPosition="0"/>
    </format>
    <format dxfId="2232">
      <pivotArea field="-2" type="button" dataOnly="0" labelOnly="1" outline="0" axis="axisValues" fieldPosition="0"/>
    </format>
    <format dxfId="2231">
      <pivotArea type="topRight" dataOnly="0" labelOnly="1" outline="0" fieldPosition="0"/>
    </format>
    <format dxfId="2230">
      <pivotArea type="origin" dataOnly="0" labelOnly="1" outline="0" offset="A2" fieldPosition="0"/>
    </format>
    <format dxfId="2229">
      <pivotArea outline="0" collapsedLevelsAreSubtotals="1" fieldPosition="0"/>
    </format>
    <format dxfId="2228">
      <pivotArea dataOnly="0" labelOnly="1" fieldPosition="0">
        <references count="1">
          <reference field="24" count="0"/>
        </references>
      </pivotArea>
    </format>
    <format dxfId="2227">
      <pivotArea type="origin" dataOnly="0" labelOnly="1" outline="0" offset="A2" fieldPosition="0"/>
    </format>
    <format dxfId="2226">
      <pivotArea field="33" type="button" dataOnly="0" labelOnly="1" outline="0" axis="axisRow" fieldPosition="0"/>
    </format>
    <format dxfId="2225">
      <pivotArea dataOnly="0" labelOnly="1" fieldPosition="0">
        <references count="1">
          <reference field="33" count="0"/>
        </references>
      </pivotArea>
    </format>
    <format dxfId="2224">
      <pivotArea dataOnly="0" labelOnly="1" grandRow="1" outline="0" fieldPosition="0"/>
    </format>
    <format dxfId="2223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222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221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220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219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218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217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216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215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214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213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212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211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210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209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208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207">
      <pivotArea outline="0" collapsedLevelsAreSubtotals="1" fieldPosition="0"/>
    </format>
    <format dxfId="2206">
      <pivotArea type="origin" dataOnly="0" labelOnly="1" outline="0" offset="A2" fieldPosition="0"/>
    </format>
    <format dxfId="2205">
      <pivotArea field="33" type="button" dataOnly="0" labelOnly="1" outline="0" axis="axisRow" fieldPosition="0"/>
    </format>
    <format dxfId="2204">
      <pivotArea dataOnly="0" labelOnly="1" fieldPosition="0">
        <references count="1">
          <reference field="33" count="0"/>
        </references>
      </pivotArea>
    </format>
    <format dxfId="2203">
      <pivotArea dataOnly="0" labelOnly="1" grandRow="1" outline="0" fieldPosition="0"/>
    </format>
    <format dxfId="2202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201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200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199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198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197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196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195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194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193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192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191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190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189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188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187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186">
      <pivotArea dataOnly="0" labelOnly="1" fieldPosition="0">
        <references count="1">
          <reference field="24" count="0"/>
        </references>
      </pivotArea>
    </format>
    <format dxfId="2185">
      <pivotArea outline="0" collapsedLevelsAreSubtotals="1" fieldPosition="0"/>
    </format>
    <format dxfId="2184">
      <pivotArea field="33" type="button" dataOnly="0" labelOnly="1" outline="0" axis="axisRow" fieldPosition="0"/>
    </format>
    <format dxfId="2183">
      <pivotArea dataOnly="0" labelOnly="1" fieldPosition="0">
        <references count="1">
          <reference field="33" count="0"/>
        </references>
      </pivotArea>
    </format>
    <format dxfId="2182">
      <pivotArea dataOnly="0" labelOnly="1" grandRow="1" outline="0" fieldPosition="0"/>
    </format>
    <format dxfId="2181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180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179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178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177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176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175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174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173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172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171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170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169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168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167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166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165">
      <pivotArea dataOnly="0" labelOnly="1" fieldPosition="0">
        <references count="1">
          <reference field="24" count="0"/>
        </references>
      </pivotArea>
    </format>
    <format dxfId="2164">
      <pivotArea dataOnly="0" labelOnly="1" grandCol="1" outline="0" fieldPosition="0"/>
    </format>
    <format dxfId="216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E81606-5CEF-4146-BC73-457EB92998B8}" name="PivotTable12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7 DRAMA/MUSIC">
  <location ref="G14:J38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23">
    <i>
      <x/>
    </i>
    <i r="1">
      <x v="25"/>
    </i>
    <i r="2">
      <x v="110"/>
    </i>
    <i>
      <x v="1"/>
    </i>
    <i r="1">
      <x v="21"/>
    </i>
    <i r="2">
      <x v="28"/>
    </i>
    <i r="2">
      <x v="110"/>
    </i>
    <i r="1">
      <x v="22"/>
    </i>
    <i r="2">
      <x v="110"/>
    </i>
    <i r="1">
      <x v="23"/>
    </i>
    <i r="2">
      <x v="28"/>
    </i>
    <i r="2">
      <x v="110"/>
    </i>
    <i r="1">
      <x v="24"/>
    </i>
    <i r="2">
      <x v="110"/>
    </i>
    <i r="1">
      <x v="27"/>
    </i>
    <i r="2">
      <x v="46"/>
    </i>
    <i r="2">
      <x v="142"/>
    </i>
    <i r="1">
      <x v="31"/>
    </i>
    <i r="2">
      <x v="46"/>
    </i>
    <i>
      <x v="6"/>
    </i>
    <i r="1">
      <x v="29"/>
    </i>
    <i r="2">
      <x v="46"/>
    </i>
    <i t="grand">
      <x/>
    </i>
  </rowItems>
  <colFields count="1">
    <field x="24"/>
  </colFields>
  <colItems count="3"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5">
    <format dxfId="448">
      <pivotArea outline="0" collapsedLevelsAreSubtotals="1" fieldPosition="0"/>
    </format>
    <format dxfId="447">
      <pivotArea dataOnly="0" labelOnly="1" grandCol="1" outline="0" fieldPosition="0"/>
    </format>
    <format dxfId="446">
      <pivotArea field="33" type="button" dataOnly="0" labelOnly="1" outline="0" axis="axisRow" fieldPosition="0"/>
    </format>
    <format dxfId="445">
      <pivotArea dataOnly="0" labelOnly="1" fieldPosition="0">
        <references count="1">
          <reference field="24" count="0"/>
        </references>
      </pivotArea>
    </format>
    <format dxfId="444">
      <pivotArea dataOnly="0" labelOnly="1" grandCol="1" outline="0" fieldPosition="0"/>
    </format>
    <format dxfId="443">
      <pivotArea grandRow="1" outline="0" collapsedLevelsAreSubtotals="1" fieldPosition="0"/>
    </format>
    <format dxfId="442">
      <pivotArea dataOnly="0" labelOnly="1" grandRow="1" outline="0" fieldPosition="0"/>
    </format>
    <format dxfId="441">
      <pivotArea collapsedLevelsAreSubtotals="1" fieldPosition="0">
        <references count="1">
          <reference field="33" count="1">
            <x v="0"/>
          </reference>
        </references>
      </pivotArea>
    </format>
    <format dxfId="440">
      <pivotArea dataOnly="0" labelOnly="1" fieldPosition="0">
        <references count="1">
          <reference field="33" count="1">
            <x v="0"/>
          </reference>
        </references>
      </pivotArea>
    </format>
    <format dxfId="439">
      <pivotArea collapsedLevelsAreSubtotals="1" fieldPosition="0">
        <references count="1">
          <reference field="33" count="1">
            <x v="1"/>
          </reference>
        </references>
      </pivotArea>
    </format>
    <format dxfId="438">
      <pivotArea dataOnly="0" labelOnly="1" fieldPosition="0">
        <references count="1">
          <reference field="33" count="1">
            <x v="1"/>
          </reference>
        </references>
      </pivotArea>
    </format>
    <format dxfId="437">
      <pivotArea collapsedLevelsAreSubtotals="1" fieldPosition="0">
        <references count="1">
          <reference field="33" count="1">
            <x v="0"/>
          </reference>
        </references>
      </pivotArea>
    </format>
    <format dxfId="436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435">
      <pivotArea collapsedLevelsAreSubtotals="1" fieldPosition="0">
        <references count="1">
          <reference field="33" count="1">
            <x v="1"/>
          </reference>
        </references>
      </pivotArea>
    </format>
    <format dxfId="434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433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432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431">
      <pivotArea dataOnly="0" labelOnly="1" grandCol="1" outline="0" fieldPosition="0"/>
    </format>
    <format dxfId="430">
      <pivotArea type="all" dataOnly="0" outline="0" fieldPosition="0"/>
    </format>
    <format dxfId="429">
      <pivotArea type="origin" dataOnly="0" labelOnly="1" outline="0" fieldPosition="0"/>
    </format>
    <format dxfId="428">
      <pivotArea field="24" type="button" dataOnly="0" labelOnly="1" outline="0" axis="axisCol" fieldPosition="0"/>
    </format>
    <format dxfId="427">
      <pivotArea field="-2" type="button" dataOnly="0" labelOnly="1" outline="0" axis="axisValues" fieldPosition="0"/>
    </format>
    <format dxfId="426">
      <pivotArea type="topRight" dataOnly="0" labelOnly="1" outline="0" fieldPosition="0"/>
    </format>
    <format dxfId="425">
      <pivotArea type="origin" dataOnly="0" labelOnly="1" outline="0" offset="A2" fieldPosition="0"/>
    </format>
    <format dxfId="424">
      <pivotArea outline="0" collapsedLevelsAreSubtotals="1" fieldPosition="0"/>
    </format>
    <format dxfId="423">
      <pivotArea dataOnly="0" labelOnly="1" fieldPosition="0">
        <references count="1">
          <reference field="24" count="0"/>
        </references>
      </pivotArea>
    </format>
    <format dxfId="422">
      <pivotArea type="origin" dataOnly="0" labelOnly="1" outline="0" offset="A2" fieldPosition="0"/>
    </format>
    <format dxfId="421">
      <pivotArea field="33" type="button" dataOnly="0" labelOnly="1" outline="0" axis="axisRow" fieldPosition="0"/>
    </format>
    <format dxfId="420">
      <pivotArea dataOnly="0" labelOnly="1" fieldPosition="0">
        <references count="1">
          <reference field="33" count="0"/>
        </references>
      </pivotArea>
    </format>
    <format dxfId="419">
      <pivotArea dataOnly="0" labelOnly="1" grandRow="1" outline="0" fieldPosition="0"/>
    </format>
    <format dxfId="418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417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416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415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414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413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412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411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410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409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408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407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406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405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404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403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402">
      <pivotArea outline="0" collapsedLevelsAreSubtotals="1" fieldPosition="0"/>
    </format>
    <format dxfId="401">
      <pivotArea type="origin" dataOnly="0" labelOnly="1" outline="0" offset="A2" fieldPosition="0"/>
    </format>
    <format dxfId="400">
      <pivotArea field="33" type="button" dataOnly="0" labelOnly="1" outline="0" axis="axisRow" fieldPosition="0"/>
    </format>
    <format dxfId="399">
      <pivotArea dataOnly="0" labelOnly="1" fieldPosition="0">
        <references count="1">
          <reference field="33" count="0"/>
        </references>
      </pivotArea>
    </format>
    <format dxfId="398">
      <pivotArea dataOnly="0" labelOnly="1" grandRow="1" outline="0" fieldPosition="0"/>
    </format>
    <format dxfId="397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396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395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394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393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392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391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390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389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388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387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386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385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384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383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382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381">
      <pivotArea dataOnly="0" labelOnly="1" fieldPosition="0">
        <references count="1">
          <reference field="24" count="0"/>
        </references>
      </pivotArea>
    </format>
    <format dxfId="380">
      <pivotArea outline="0" collapsedLevelsAreSubtotals="1" fieldPosition="0"/>
    </format>
    <format dxfId="379">
      <pivotArea field="33" type="button" dataOnly="0" labelOnly="1" outline="0" axis="axisRow" fieldPosition="0"/>
    </format>
    <format dxfId="378">
      <pivotArea dataOnly="0" labelOnly="1" fieldPosition="0">
        <references count="1">
          <reference field="33" count="0"/>
        </references>
      </pivotArea>
    </format>
    <format dxfId="377">
      <pivotArea dataOnly="0" labelOnly="1" grandRow="1" outline="0" fieldPosition="0"/>
    </format>
    <format dxfId="376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375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374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373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372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371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370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369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368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367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366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365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364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363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362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361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360">
      <pivotArea dataOnly="0" labelOnly="1" fieldPosition="0">
        <references count="1">
          <reference field="24" count="0"/>
        </references>
      </pivotArea>
    </format>
    <format dxfId="359">
      <pivotArea dataOnly="0" labelOnly="1" grandCol="1" outline="0" fieldPosition="0"/>
    </format>
    <format dxfId="358">
      <pivotArea dataOnly="0" labelOnly="1" grandCol="1" outline="0" fieldPosition="0"/>
    </format>
    <format dxfId="111">
      <pivotArea collapsedLevelsAreSubtotals="1" fieldPosition="0">
        <references count="1">
          <reference field="33" count="1">
            <x v="6"/>
          </reference>
        </references>
      </pivotArea>
    </format>
    <format dxfId="110">
      <pivotArea dataOnly="0" labelOnly="1" fieldPosition="0">
        <references count="1">
          <reference field="33" count="1">
            <x v="6"/>
          </reference>
        </references>
      </pivotArea>
    </format>
    <format dxfId="107">
      <pivotArea collapsedLevelsAreSubtotals="1" fieldPosition="0">
        <references count="1">
          <reference field="33" count="1">
            <x v="6"/>
          </reference>
        </references>
      </pivotArea>
    </format>
    <format dxfId="106">
      <pivotArea dataOnly="0" labelOnly="1" fieldPosition="0">
        <references count="1">
          <reference field="33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C98C8A-1637-4794-B363-F6B97FC5C754}" name="PivotTable10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7 DRAMA/MUSIC">
  <location ref="B14:E38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x="6"/>
        <item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23">
    <i>
      <x/>
    </i>
    <i r="1">
      <x v="25"/>
    </i>
    <i r="2">
      <x v="110"/>
    </i>
    <i>
      <x v="1"/>
    </i>
    <i r="1">
      <x v="21"/>
    </i>
    <i r="2">
      <x v="28"/>
    </i>
    <i r="2">
      <x v="110"/>
    </i>
    <i r="1">
      <x v="22"/>
    </i>
    <i r="2">
      <x v="110"/>
    </i>
    <i r="1">
      <x v="23"/>
    </i>
    <i r="2">
      <x v="28"/>
    </i>
    <i r="2">
      <x v="110"/>
    </i>
    <i r="1">
      <x v="24"/>
    </i>
    <i r="2">
      <x v="110"/>
    </i>
    <i r="1">
      <x v="27"/>
    </i>
    <i r="2">
      <x v="46"/>
    </i>
    <i r="2">
      <x v="142"/>
    </i>
    <i r="1">
      <x v="31"/>
    </i>
    <i r="2">
      <x v="46"/>
    </i>
    <i>
      <x v="6"/>
    </i>
    <i r="1">
      <x v="29"/>
    </i>
    <i r="2">
      <x v="46"/>
    </i>
    <i t="grand">
      <x/>
    </i>
  </rowItems>
  <colFields count="1">
    <field x="24"/>
  </colFields>
  <colItems count="3"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81">
    <format dxfId="525">
      <pivotArea outline="0" collapsedLevelsAreSubtotals="1" fieldPosition="0"/>
    </format>
    <format dxfId="524">
      <pivotArea dataOnly="0" labelOnly="1" grandCol="1" outline="0" fieldPosition="0"/>
    </format>
    <format dxfId="523">
      <pivotArea field="33" type="button" dataOnly="0" labelOnly="1" outline="0" axis="axisRow" fieldPosition="0"/>
    </format>
    <format dxfId="522">
      <pivotArea dataOnly="0" labelOnly="1" fieldPosition="0">
        <references count="1">
          <reference field="24" count="0"/>
        </references>
      </pivotArea>
    </format>
    <format dxfId="521">
      <pivotArea dataOnly="0" labelOnly="1" grandCol="1" outline="0" fieldPosition="0"/>
    </format>
    <format dxfId="520">
      <pivotArea grandRow="1" outline="0" collapsedLevelsAreSubtotals="1" fieldPosition="0"/>
    </format>
    <format dxfId="519">
      <pivotArea dataOnly="0" labelOnly="1" grandRow="1" outline="0" fieldPosition="0"/>
    </format>
    <format dxfId="518">
      <pivotArea collapsedLevelsAreSubtotals="1" fieldPosition="0">
        <references count="1">
          <reference field="33" count="1">
            <x v="0"/>
          </reference>
        </references>
      </pivotArea>
    </format>
    <format dxfId="517">
      <pivotArea dataOnly="0" labelOnly="1" fieldPosition="0">
        <references count="1">
          <reference field="33" count="1">
            <x v="0"/>
          </reference>
        </references>
      </pivotArea>
    </format>
    <format dxfId="516">
      <pivotArea collapsedLevelsAreSubtotals="1" fieldPosition="0">
        <references count="1">
          <reference field="33" count="1">
            <x v="1"/>
          </reference>
        </references>
      </pivotArea>
    </format>
    <format dxfId="515">
      <pivotArea dataOnly="0" labelOnly="1" fieldPosition="0">
        <references count="1">
          <reference field="33" count="1">
            <x v="1"/>
          </reference>
        </references>
      </pivotArea>
    </format>
    <format dxfId="514">
      <pivotArea collapsedLevelsAreSubtotals="1" fieldPosition="0">
        <references count="1">
          <reference field="33" count="1">
            <x v="0"/>
          </reference>
        </references>
      </pivotArea>
    </format>
    <format dxfId="513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512">
      <pivotArea collapsedLevelsAreSubtotals="1" fieldPosition="0">
        <references count="1">
          <reference field="33" count="1">
            <x v="1"/>
          </reference>
        </references>
      </pivotArea>
    </format>
    <format dxfId="511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510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509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508">
      <pivotArea dataOnly="0" labelOnly="1" grandCol="1" outline="0" fieldPosition="0"/>
    </format>
    <format dxfId="507">
      <pivotArea type="all" dataOnly="0" outline="0" fieldPosition="0"/>
    </format>
    <format dxfId="506">
      <pivotArea type="origin" dataOnly="0" labelOnly="1" outline="0" fieldPosition="0"/>
    </format>
    <format dxfId="505">
      <pivotArea field="24" type="button" dataOnly="0" labelOnly="1" outline="0" axis="axisCol" fieldPosition="0"/>
    </format>
    <format dxfId="504">
      <pivotArea field="-2" type="button" dataOnly="0" labelOnly="1" outline="0" axis="axisValues" fieldPosition="0"/>
    </format>
    <format dxfId="503">
      <pivotArea type="topRight" dataOnly="0" labelOnly="1" outline="0" fieldPosition="0"/>
    </format>
    <format dxfId="502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01">
      <pivotArea type="origin" dataOnly="0" labelOnly="1" outline="0" offset="A2" fieldPosition="0"/>
    </format>
    <format dxfId="500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99">
      <pivotArea outline="0" collapsedLevelsAreSubtotals="1" fieldPosition="0"/>
    </format>
    <format dxfId="498">
      <pivotArea dataOnly="0" labelOnly="1" fieldPosition="0">
        <references count="1">
          <reference field="24" count="0"/>
        </references>
      </pivotArea>
    </format>
    <format dxfId="49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96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495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494">
      <pivotArea type="origin" dataOnly="0" labelOnly="1" outline="0" offset="A2" fieldPosition="0"/>
    </format>
    <format dxfId="493">
      <pivotArea field="33" type="button" dataOnly="0" labelOnly="1" outline="0" axis="axisRow" fieldPosition="0"/>
    </format>
    <format dxfId="492">
      <pivotArea dataOnly="0" labelOnly="1" fieldPosition="0">
        <references count="1">
          <reference field="33" count="0"/>
        </references>
      </pivotArea>
    </format>
    <format dxfId="491">
      <pivotArea dataOnly="0" labelOnly="1" grandRow="1" outline="0" fieldPosition="0"/>
    </format>
    <format dxfId="490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489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488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487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486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485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484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483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482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481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480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479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478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477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476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475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474">
      <pivotArea outline="0" collapsedLevelsAreSubtotals="1" fieldPosition="0"/>
    </format>
    <format dxfId="473">
      <pivotArea type="origin" dataOnly="0" labelOnly="1" outline="0" offset="A2" fieldPosition="0"/>
    </format>
    <format dxfId="472">
      <pivotArea field="33" type="button" dataOnly="0" labelOnly="1" outline="0" axis="axisRow" fieldPosition="0"/>
    </format>
    <format dxfId="471">
      <pivotArea dataOnly="0" labelOnly="1" fieldPosition="0">
        <references count="1">
          <reference field="33" count="0"/>
        </references>
      </pivotArea>
    </format>
    <format dxfId="470">
      <pivotArea dataOnly="0" labelOnly="1" grandRow="1" outline="0" fieldPosition="0"/>
    </format>
    <format dxfId="469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468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467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466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465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464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463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462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461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460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459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458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457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456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455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454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453">
      <pivotArea dataOnly="0" labelOnly="1" fieldPosition="0">
        <references count="1">
          <reference field="24" count="0"/>
        </references>
      </pivotArea>
    </format>
    <format dxfId="452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51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450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449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109">
      <pivotArea collapsedLevelsAreSubtotals="1" fieldPosition="0">
        <references count="1">
          <reference field="33" count="1">
            <x v="6"/>
          </reference>
        </references>
      </pivotArea>
    </format>
    <format dxfId="108">
      <pivotArea dataOnly="0" labelOnly="1" fieldPosition="0">
        <references count="1">
          <reference field="33" count="1">
            <x v="6"/>
          </reference>
        </references>
      </pivotArea>
    </format>
    <format dxfId="105">
      <pivotArea collapsedLevelsAreSubtotals="1" fieldPosition="0">
        <references count="1">
          <reference field="33" count="1">
            <x v="6"/>
          </reference>
        </references>
      </pivotArea>
    </format>
    <format dxfId="104">
      <pivotArea dataOnly="0" labelOnly="1" fieldPosition="0">
        <references count="1">
          <reference field="33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DC8544-4A8E-4669-BF01-1E91E9DA7D7E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7 DRAMA/MUSIC">
  <location ref="M15:N29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14"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25"/>
    </i>
    <i>
      <x v="26"/>
    </i>
    <i>
      <x v="31"/>
    </i>
    <i>
      <x v="35"/>
    </i>
    <i>
      <x v="38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6">
    <format dxfId="549">
      <pivotArea outline="0" collapsedLevelsAreSubtotals="1" fieldPosition="0"/>
    </format>
    <format dxfId="548">
      <pivotArea field="5" type="button" dataOnly="0" labelOnly="1" outline="0" axis="axisRow" fieldPosition="0"/>
    </format>
    <format dxfId="547">
      <pivotArea dataOnly="0" labelOnly="1" outline="0" axis="axisValues" fieldPosition="0"/>
    </format>
    <format dxfId="546">
      <pivotArea grandRow="1" outline="0" collapsedLevelsAreSubtotals="1" fieldPosition="0"/>
    </format>
    <format dxfId="545">
      <pivotArea dataOnly="0" labelOnly="1" grandRow="1" outline="0" fieldPosition="0"/>
    </format>
    <format dxfId="544">
      <pivotArea type="all" dataOnly="0" outline="0" fieldPosition="0"/>
    </format>
    <format dxfId="543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542">
      <pivotArea collapsedLevelsAreSubtotals="1" fieldPosition="0">
        <references count="1">
          <reference field="5" count="1">
            <x v="1"/>
          </reference>
        </references>
      </pivotArea>
    </format>
    <format dxfId="541">
      <pivotArea dataOnly="0" labelOnly="1" fieldPosition="0">
        <references count="1">
          <reference field="5" count="1">
            <x v="1"/>
          </reference>
        </references>
      </pivotArea>
    </format>
    <format dxfId="540">
      <pivotArea dataOnly="0" labelOnly="1" fieldPosition="0">
        <references count="1">
          <reference field="5" count="1">
            <x v="3"/>
          </reference>
        </references>
      </pivotArea>
    </format>
    <format dxfId="539">
      <pivotArea collapsedLevelsAreSubtotals="1" fieldPosition="0">
        <references count="1">
          <reference field="5" count="1">
            <x v="3"/>
          </reference>
        </references>
      </pivotArea>
    </format>
    <format dxfId="538">
      <pivotArea type="all" dataOnly="0" outline="0" fieldPosition="0"/>
    </format>
    <format dxfId="537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536">
      <pivotArea dataOnly="0" fieldPosition="0">
        <references count="1">
          <reference field="5" count="1">
            <x v="3"/>
          </reference>
        </references>
      </pivotArea>
    </format>
    <format dxfId="535">
      <pivotArea collapsedLevelsAreSubtotals="1" fieldPosition="0">
        <references count="1">
          <reference field="5" count="1">
            <x v="1"/>
          </reference>
        </references>
      </pivotArea>
    </format>
    <format dxfId="534">
      <pivotArea dataOnly="0" labelOnly="1" fieldPosition="0">
        <references count="1">
          <reference field="5" count="1">
            <x v="1"/>
          </reference>
        </references>
      </pivotArea>
    </format>
    <format dxfId="533">
      <pivotArea collapsedLevelsAreSubtotals="1" fieldPosition="0">
        <references count="1">
          <reference field="5" count="1">
            <x v="3"/>
          </reference>
        </references>
      </pivotArea>
    </format>
    <format dxfId="532">
      <pivotArea dataOnly="0" labelOnly="1" fieldPosition="0">
        <references count="1">
          <reference field="5" count="1">
            <x v="3"/>
          </reference>
        </references>
      </pivotArea>
    </format>
    <format dxfId="531">
      <pivotArea type="all" dataOnly="0" outline="0" fieldPosition="0"/>
    </format>
    <format dxfId="530">
      <pivotArea outline="0" collapsedLevelsAreSubtotals="1" fieldPosition="0"/>
    </format>
    <format dxfId="529">
      <pivotArea field="5" type="button" dataOnly="0" labelOnly="1" outline="0" axis="axisRow" fieldPosition="0"/>
    </format>
    <format dxfId="528">
      <pivotArea dataOnly="0" labelOnly="1" fieldPosition="0">
        <references count="1">
          <reference field="5" count="13">
            <x v="1"/>
            <x v="2"/>
            <x v="3"/>
            <x v="4"/>
            <x v="5"/>
            <x v="7"/>
            <x v="8"/>
            <x v="9"/>
            <x v="25"/>
            <x v="26"/>
            <x v="31"/>
            <x v="35"/>
            <x v="38"/>
          </reference>
        </references>
      </pivotArea>
    </format>
    <format dxfId="527">
      <pivotArea dataOnly="0" labelOnly="1" grandRow="1" outline="0" fieldPosition="0"/>
    </format>
    <format dxfId="526">
      <pivotArea dataOnly="0" labelOnly="1" outline="0" axis="axisValues" fieldPosition="0"/>
    </format>
    <format dxfId="103">
      <pivotArea collapsedLevelsAreSubtotals="1" fieldPosition="0">
        <references count="1">
          <reference field="5" count="1">
            <x v="25"/>
          </reference>
        </references>
      </pivotArea>
    </format>
    <format dxfId="102">
      <pivotArea dataOnly="0" labelOnly="1" fieldPosition="0">
        <references count="1">
          <reference field="5" count="1">
            <x v="2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0455A6-E943-4076-A18B-6362295C728C}" name="PivotTable14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8 EARTH + BIO SCIENCE">
  <location ref="H14:L55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40">
    <i>
      <x/>
    </i>
    <i r="1">
      <x v="33"/>
    </i>
    <i r="2">
      <x v="73"/>
    </i>
    <i r="2">
      <x v="74"/>
    </i>
    <i r="2">
      <x v="112"/>
    </i>
    <i r="1">
      <x v="41"/>
    </i>
    <i r="2">
      <x v="16"/>
    </i>
    <i r="2">
      <x v="17"/>
    </i>
    <i r="2">
      <x v="41"/>
    </i>
    <i r="2">
      <x v="82"/>
    </i>
    <i r="2">
      <x v="134"/>
    </i>
    <i r="1">
      <x v="43"/>
    </i>
    <i r="2">
      <x v="16"/>
    </i>
    <i r="2">
      <x v="23"/>
    </i>
    <i r="2">
      <x v="82"/>
    </i>
    <i r="2">
      <x v="146"/>
    </i>
    <i>
      <x v="1"/>
    </i>
    <i r="1">
      <x v="35"/>
    </i>
    <i r="2">
      <x v="74"/>
    </i>
    <i r="1">
      <x v="36"/>
    </i>
    <i r="2">
      <x v="73"/>
    </i>
    <i r="2">
      <x v="74"/>
    </i>
    <i r="2">
      <x v="112"/>
    </i>
    <i r="1">
      <x v="37"/>
    </i>
    <i r="2">
      <x v="16"/>
    </i>
    <i r="2">
      <x v="17"/>
    </i>
    <i r="1">
      <x v="38"/>
    </i>
    <i r="2">
      <x v="16"/>
    </i>
    <i r="1">
      <x v="39"/>
    </i>
    <i r="2">
      <x v="16"/>
    </i>
    <i r="2">
      <x v="146"/>
    </i>
    <i r="1">
      <x v="40"/>
    </i>
    <i r="2">
      <x v="16"/>
    </i>
    <i r="2">
      <x v="82"/>
    </i>
    <i r="1">
      <x v="44"/>
    </i>
    <i r="2">
      <x v="82"/>
    </i>
    <i r="1">
      <x v="45"/>
    </i>
    <i r="2">
      <x v="16"/>
    </i>
    <i r="2">
      <x v="82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1">
    <format dxfId="256">
      <pivotArea outline="0" collapsedLevelsAreSubtotals="1" fieldPosition="0"/>
    </format>
    <format dxfId="255">
      <pivotArea dataOnly="0" labelOnly="1" grandCol="1" outline="0" fieldPosition="0"/>
    </format>
    <format dxfId="254">
      <pivotArea field="33" type="button" dataOnly="0" labelOnly="1" outline="0" axis="axisRow" fieldPosition="0"/>
    </format>
    <format dxfId="253">
      <pivotArea dataOnly="0" labelOnly="1" fieldPosition="0">
        <references count="1">
          <reference field="24" count="0"/>
        </references>
      </pivotArea>
    </format>
    <format dxfId="252">
      <pivotArea dataOnly="0" labelOnly="1" grandCol="1" outline="0" fieldPosition="0"/>
    </format>
    <format dxfId="251">
      <pivotArea grandRow="1" outline="0" collapsedLevelsAreSubtotals="1" fieldPosition="0"/>
    </format>
    <format dxfId="250">
      <pivotArea dataOnly="0" labelOnly="1" grandRow="1" outline="0" fieldPosition="0"/>
    </format>
    <format dxfId="249">
      <pivotArea collapsedLevelsAreSubtotals="1" fieldPosition="0">
        <references count="1">
          <reference field="33" count="1">
            <x v="0"/>
          </reference>
        </references>
      </pivotArea>
    </format>
    <format dxfId="248">
      <pivotArea dataOnly="0" labelOnly="1" fieldPosition="0">
        <references count="1">
          <reference field="33" count="1">
            <x v="0"/>
          </reference>
        </references>
      </pivotArea>
    </format>
    <format dxfId="247">
      <pivotArea collapsedLevelsAreSubtotals="1" fieldPosition="0">
        <references count="1">
          <reference field="33" count="1">
            <x v="1"/>
          </reference>
        </references>
      </pivotArea>
    </format>
    <format dxfId="246">
      <pivotArea dataOnly="0" labelOnly="1" fieldPosition="0">
        <references count="1">
          <reference field="33" count="1">
            <x v="1"/>
          </reference>
        </references>
      </pivotArea>
    </format>
    <format dxfId="245">
      <pivotArea collapsedLevelsAreSubtotals="1" fieldPosition="0">
        <references count="1">
          <reference field="33" count="1">
            <x v="0"/>
          </reference>
        </references>
      </pivotArea>
    </format>
    <format dxfId="244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43">
      <pivotArea collapsedLevelsAreSubtotals="1" fieldPosition="0">
        <references count="1">
          <reference field="33" count="1">
            <x v="1"/>
          </reference>
        </references>
      </pivotArea>
    </format>
    <format dxfId="242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41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40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39">
      <pivotArea dataOnly="0" labelOnly="1" grandCol="1" outline="0" fieldPosition="0"/>
    </format>
    <format dxfId="238">
      <pivotArea type="all" dataOnly="0" outline="0" fieldPosition="0"/>
    </format>
    <format dxfId="237">
      <pivotArea type="origin" dataOnly="0" labelOnly="1" outline="0" fieldPosition="0"/>
    </format>
    <format dxfId="236">
      <pivotArea field="24" type="button" dataOnly="0" labelOnly="1" outline="0" axis="axisCol" fieldPosition="0"/>
    </format>
    <format dxfId="235">
      <pivotArea field="-2" type="button" dataOnly="0" labelOnly="1" outline="0" axis="axisValues" fieldPosition="0"/>
    </format>
    <format dxfId="234">
      <pivotArea type="topRight" dataOnly="0" labelOnly="1" outline="0" fieldPosition="0"/>
    </format>
    <format dxfId="233">
      <pivotArea type="origin" dataOnly="0" labelOnly="1" outline="0" offset="A2" fieldPosition="0"/>
    </format>
    <format dxfId="232">
      <pivotArea outline="0" collapsedLevelsAreSubtotals="1" fieldPosition="0"/>
    </format>
    <format dxfId="231">
      <pivotArea dataOnly="0" labelOnly="1" fieldPosition="0">
        <references count="1">
          <reference field="24" count="0"/>
        </references>
      </pivotArea>
    </format>
    <format dxfId="230">
      <pivotArea type="origin" dataOnly="0" labelOnly="1" outline="0" offset="A2" fieldPosition="0"/>
    </format>
    <format dxfId="229">
      <pivotArea field="33" type="button" dataOnly="0" labelOnly="1" outline="0" axis="axisRow" fieldPosition="0"/>
    </format>
    <format dxfId="228">
      <pivotArea dataOnly="0" labelOnly="1" fieldPosition="0">
        <references count="1">
          <reference field="33" count="0"/>
        </references>
      </pivotArea>
    </format>
    <format dxfId="227">
      <pivotArea dataOnly="0" labelOnly="1" grandRow="1" outline="0" fieldPosition="0"/>
    </format>
    <format dxfId="226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25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24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23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22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21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20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19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18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17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16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15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14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13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12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11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10">
      <pivotArea outline="0" collapsedLevelsAreSubtotals="1" fieldPosition="0"/>
    </format>
    <format dxfId="209">
      <pivotArea type="origin" dataOnly="0" labelOnly="1" outline="0" offset="A2" fieldPosition="0"/>
    </format>
    <format dxfId="208">
      <pivotArea field="33" type="button" dataOnly="0" labelOnly="1" outline="0" axis="axisRow" fieldPosition="0"/>
    </format>
    <format dxfId="207">
      <pivotArea dataOnly="0" labelOnly="1" fieldPosition="0">
        <references count="1">
          <reference field="33" count="0"/>
        </references>
      </pivotArea>
    </format>
    <format dxfId="206">
      <pivotArea dataOnly="0" labelOnly="1" grandRow="1" outline="0" fieldPosition="0"/>
    </format>
    <format dxfId="205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04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03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02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01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00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99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98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97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96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95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94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93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92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91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90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89">
      <pivotArea dataOnly="0" labelOnly="1" fieldPosition="0">
        <references count="1">
          <reference field="24" count="0"/>
        </references>
      </pivotArea>
    </format>
    <format dxfId="188">
      <pivotArea outline="0" collapsedLevelsAreSubtotals="1" fieldPosition="0"/>
    </format>
    <format dxfId="187">
      <pivotArea field="33" type="button" dataOnly="0" labelOnly="1" outline="0" axis="axisRow" fieldPosition="0"/>
    </format>
    <format dxfId="186">
      <pivotArea dataOnly="0" labelOnly="1" fieldPosition="0">
        <references count="1">
          <reference field="33" count="0"/>
        </references>
      </pivotArea>
    </format>
    <format dxfId="185">
      <pivotArea dataOnly="0" labelOnly="1" grandRow="1" outline="0" fieldPosition="0"/>
    </format>
    <format dxfId="184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83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82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81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80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79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78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77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76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75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74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73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72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71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70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69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68">
      <pivotArea dataOnly="0" labelOnly="1" fieldPosition="0">
        <references count="1">
          <reference field="24" count="0"/>
        </references>
      </pivotArea>
    </format>
    <format dxfId="167">
      <pivotArea dataOnly="0" labelOnly="1" grandCol="1" outline="0" fieldPosition="0"/>
    </format>
    <format dxfId="16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31142D-704B-4A8F-A3C4-14F24D76F116}" name="PivotTable13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8 EARTH + BIO SCIENCE">
  <location ref="B14:F55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40">
    <i>
      <x/>
    </i>
    <i r="1">
      <x v="33"/>
    </i>
    <i r="2">
      <x v="73"/>
    </i>
    <i r="2">
      <x v="74"/>
    </i>
    <i r="2">
      <x v="112"/>
    </i>
    <i r="1">
      <x v="41"/>
    </i>
    <i r="2">
      <x v="16"/>
    </i>
    <i r="2">
      <x v="17"/>
    </i>
    <i r="2">
      <x v="41"/>
    </i>
    <i r="2">
      <x v="82"/>
    </i>
    <i r="2">
      <x v="134"/>
    </i>
    <i r="1">
      <x v="43"/>
    </i>
    <i r="2">
      <x v="16"/>
    </i>
    <i r="2">
      <x v="23"/>
    </i>
    <i r="2">
      <x v="82"/>
    </i>
    <i r="2">
      <x v="146"/>
    </i>
    <i>
      <x v="1"/>
    </i>
    <i r="1">
      <x v="35"/>
    </i>
    <i r="2">
      <x v="74"/>
    </i>
    <i r="1">
      <x v="36"/>
    </i>
    <i r="2">
      <x v="73"/>
    </i>
    <i r="2">
      <x v="74"/>
    </i>
    <i r="2">
      <x v="112"/>
    </i>
    <i r="1">
      <x v="37"/>
    </i>
    <i r="2">
      <x v="16"/>
    </i>
    <i r="2">
      <x v="17"/>
    </i>
    <i r="1">
      <x v="38"/>
    </i>
    <i r="2">
      <x v="16"/>
    </i>
    <i r="1">
      <x v="39"/>
    </i>
    <i r="2">
      <x v="16"/>
    </i>
    <i r="2">
      <x v="146"/>
    </i>
    <i r="1">
      <x v="40"/>
    </i>
    <i r="2">
      <x v="16"/>
    </i>
    <i r="2">
      <x v="82"/>
    </i>
    <i r="1">
      <x v="44"/>
    </i>
    <i r="2">
      <x v="82"/>
    </i>
    <i r="1">
      <x v="45"/>
    </i>
    <i r="2">
      <x v="16"/>
    </i>
    <i r="2">
      <x v="82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77">
    <format dxfId="333">
      <pivotArea outline="0" collapsedLevelsAreSubtotals="1" fieldPosition="0"/>
    </format>
    <format dxfId="332">
      <pivotArea dataOnly="0" labelOnly="1" grandCol="1" outline="0" fieldPosition="0"/>
    </format>
    <format dxfId="331">
      <pivotArea field="33" type="button" dataOnly="0" labelOnly="1" outline="0" axis="axisRow" fieldPosition="0"/>
    </format>
    <format dxfId="330">
      <pivotArea dataOnly="0" labelOnly="1" fieldPosition="0">
        <references count="1">
          <reference field="24" count="0"/>
        </references>
      </pivotArea>
    </format>
    <format dxfId="329">
      <pivotArea dataOnly="0" labelOnly="1" grandCol="1" outline="0" fieldPosition="0"/>
    </format>
    <format dxfId="328">
      <pivotArea grandRow="1" outline="0" collapsedLevelsAreSubtotals="1" fieldPosition="0"/>
    </format>
    <format dxfId="327">
      <pivotArea dataOnly="0" labelOnly="1" grandRow="1" outline="0" fieldPosition="0"/>
    </format>
    <format dxfId="326">
      <pivotArea collapsedLevelsAreSubtotals="1" fieldPosition="0">
        <references count="1">
          <reference field="33" count="1">
            <x v="0"/>
          </reference>
        </references>
      </pivotArea>
    </format>
    <format dxfId="325">
      <pivotArea dataOnly="0" labelOnly="1" fieldPosition="0">
        <references count="1">
          <reference field="33" count="1">
            <x v="0"/>
          </reference>
        </references>
      </pivotArea>
    </format>
    <format dxfId="324">
      <pivotArea collapsedLevelsAreSubtotals="1" fieldPosition="0">
        <references count="1">
          <reference field="33" count="1">
            <x v="1"/>
          </reference>
        </references>
      </pivotArea>
    </format>
    <format dxfId="323">
      <pivotArea dataOnly="0" labelOnly="1" fieldPosition="0">
        <references count="1">
          <reference field="33" count="1">
            <x v="1"/>
          </reference>
        </references>
      </pivotArea>
    </format>
    <format dxfId="322">
      <pivotArea collapsedLevelsAreSubtotals="1" fieldPosition="0">
        <references count="1">
          <reference field="33" count="1">
            <x v="0"/>
          </reference>
        </references>
      </pivotArea>
    </format>
    <format dxfId="321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320">
      <pivotArea collapsedLevelsAreSubtotals="1" fieldPosition="0">
        <references count="1">
          <reference field="33" count="1">
            <x v="1"/>
          </reference>
        </references>
      </pivotArea>
    </format>
    <format dxfId="319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318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317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316">
      <pivotArea dataOnly="0" labelOnly="1" grandCol="1" outline="0" fieldPosition="0"/>
    </format>
    <format dxfId="315">
      <pivotArea type="all" dataOnly="0" outline="0" fieldPosition="0"/>
    </format>
    <format dxfId="314">
      <pivotArea type="origin" dataOnly="0" labelOnly="1" outline="0" fieldPosition="0"/>
    </format>
    <format dxfId="313">
      <pivotArea field="24" type="button" dataOnly="0" labelOnly="1" outline="0" axis="axisCol" fieldPosition="0"/>
    </format>
    <format dxfId="312">
      <pivotArea field="-2" type="button" dataOnly="0" labelOnly="1" outline="0" axis="axisValues" fieldPosition="0"/>
    </format>
    <format dxfId="311">
      <pivotArea type="topRight" dataOnly="0" labelOnly="1" outline="0" fieldPosition="0"/>
    </format>
    <format dxfId="310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09">
      <pivotArea type="origin" dataOnly="0" labelOnly="1" outline="0" offset="A2" fieldPosition="0"/>
    </format>
    <format dxfId="308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07">
      <pivotArea outline="0" collapsedLevelsAreSubtotals="1" fieldPosition="0"/>
    </format>
    <format dxfId="306">
      <pivotArea dataOnly="0" labelOnly="1" fieldPosition="0">
        <references count="1">
          <reference field="24" count="0"/>
        </references>
      </pivotArea>
    </format>
    <format dxfId="305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04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303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302">
      <pivotArea type="origin" dataOnly="0" labelOnly="1" outline="0" offset="A2" fieldPosition="0"/>
    </format>
    <format dxfId="301">
      <pivotArea field="33" type="button" dataOnly="0" labelOnly="1" outline="0" axis="axisRow" fieldPosition="0"/>
    </format>
    <format dxfId="300">
      <pivotArea dataOnly="0" labelOnly="1" fieldPosition="0">
        <references count="1">
          <reference field="33" count="0"/>
        </references>
      </pivotArea>
    </format>
    <format dxfId="299">
      <pivotArea dataOnly="0" labelOnly="1" grandRow="1" outline="0" fieldPosition="0"/>
    </format>
    <format dxfId="298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97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96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95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94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93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92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91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90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89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88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87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86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85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84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83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82">
      <pivotArea outline="0" collapsedLevelsAreSubtotals="1" fieldPosition="0"/>
    </format>
    <format dxfId="281">
      <pivotArea type="origin" dataOnly="0" labelOnly="1" outline="0" offset="A2" fieldPosition="0"/>
    </format>
    <format dxfId="280">
      <pivotArea field="33" type="button" dataOnly="0" labelOnly="1" outline="0" axis="axisRow" fieldPosition="0"/>
    </format>
    <format dxfId="279">
      <pivotArea dataOnly="0" labelOnly="1" fieldPosition="0">
        <references count="1">
          <reference field="33" count="0"/>
        </references>
      </pivotArea>
    </format>
    <format dxfId="278">
      <pivotArea dataOnly="0" labelOnly="1" grandRow="1" outline="0" fieldPosition="0"/>
    </format>
    <format dxfId="277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76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75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74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73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72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71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70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69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68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67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66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65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64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63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62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61">
      <pivotArea dataOnly="0" labelOnly="1" fieldPosition="0">
        <references count="1">
          <reference field="24" count="0"/>
        </references>
      </pivotArea>
    </format>
    <format dxfId="260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59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258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257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48875A-838B-4241-AFC0-863D39F50EC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8 EARTH + BIO SCIENCE">
  <location ref="O15:P26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11">
    <i>
      <x v="1"/>
    </i>
    <i>
      <x v="2"/>
    </i>
    <i>
      <x v="3"/>
    </i>
    <i>
      <x v="4"/>
    </i>
    <i>
      <x v="6"/>
    </i>
    <i>
      <x v="8"/>
    </i>
    <i>
      <x v="9"/>
    </i>
    <i>
      <x v="11"/>
    </i>
    <i>
      <x v="37"/>
    </i>
    <i>
      <x v="38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4">
    <format dxfId="357">
      <pivotArea outline="0" collapsedLevelsAreSubtotals="1" fieldPosition="0"/>
    </format>
    <format dxfId="356">
      <pivotArea field="5" type="button" dataOnly="0" labelOnly="1" outline="0" axis="axisRow" fieldPosition="0"/>
    </format>
    <format dxfId="355">
      <pivotArea dataOnly="0" labelOnly="1" outline="0" axis="axisValues" fieldPosition="0"/>
    </format>
    <format dxfId="354">
      <pivotArea grandRow="1" outline="0" collapsedLevelsAreSubtotals="1" fieldPosition="0"/>
    </format>
    <format dxfId="353">
      <pivotArea dataOnly="0" labelOnly="1" grandRow="1" outline="0" fieldPosition="0"/>
    </format>
    <format dxfId="352">
      <pivotArea type="all" dataOnly="0" outline="0" fieldPosition="0"/>
    </format>
    <format dxfId="351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350">
      <pivotArea collapsedLevelsAreSubtotals="1" fieldPosition="0">
        <references count="1">
          <reference field="5" count="1">
            <x v="1"/>
          </reference>
        </references>
      </pivotArea>
    </format>
    <format dxfId="349">
      <pivotArea dataOnly="0" labelOnly="1" fieldPosition="0">
        <references count="1">
          <reference field="5" count="1">
            <x v="1"/>
          </reference>
        </references>
      </pivotArea>
    </format>
    <format dxfId="348">
      <pivotArea dataOnly="0" labelOnly="1" fieldPosition="0">
        <references count="1">
          <reference field="5" count="1">
            <x v="3"/>
          </reference>
        </references>
      </pivotArea>
    </format>
    <format dxfId="347">
      <pivotArea collapsedLevelsAreSubtotals="1" fieldPosition="0">
        <references count="1">
          <reference field="5" count="1">
            <x v="3"/>
          </reference>
        </references>
      </pivotArea>
    </format>
    <format dxfId="346">
      <pivotArea type="all" dataOnly="0" outline="0" fieldPosition="0"/>
    </format>
    <format dxfId="345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344">
      <pivotArea dataOnly="0" fieldPosition="0">
        <references count="1">
          <reference field="5" count="1">
            <x v="3"/>
          </reference>
        </references>
      </pivotArea>
    </format>
    <format dxfId="343">
      <pivotArea collapsedLevelsAreSubtotals="1" fieldPosition="0">
        <references count="1">
          <reference field="5" count="1">
            <x v="1"/>
          </reference>
        </references>
      </pivotArea>
    </format>
    <format dxfId="342">
      <pivotArea dataOnly="0" labelOnly="1" fieldPosition="0">
        <references count="1">
          <reference field="5" count="1">
            <x v="1"/>
          </reference>
        </references>
      </pivotArea>
    </format>
    <format dxfId="341">
      <pivotArea collapsedLevelsAreSubtotals="1" fieldPosition="0">
        <references count="1">
          <reference field="5" count="1">
            <x v="3"/>
          </reference>
        </references>
      </pivotArea>
    </format>
    <format dxfId="340">
      <pivotArea dataOnly="0" labelOnly="1" fieldPosition="0">
        <references count="1">
          <reference field="5" count="1">
            <x v="3"/>
          </reference>
        </references>
      </pivotArea>
    </format>
    <format dxfId="339">
      <pivotArea type="all" dataOnly="0" outline="0" fieldPosition="0"/>
    </format>
    <format dxfId="338">
      <pivotArea outline="0" collapsedLevelsAreSubtotals="1" fieldPosition="0"/>
    </format>
    <format dxfId="337">
      <pivotArea field="5" type="button" dataOnly="0" labelOnly="1" outline="0" axis="axisRow" fieldPosition="0"/>
    </format>
    <format dxfId="336">
      <pivotArea dataOnly="0" labelOnly="1" fieldPosition="0">
        <references count="1">
          <reference field="5" count="10">
            <x v="1"/>
            <x v="2"/>
            <x v="3"/>
            <x v="4"/>
            <x v="6"/>
            <x v="8"/>
            <x v="9"/>
            <x v="11"/>
            <x v="37"/>
            <x v="38"/>
          </reference>
        </references>
      </pivotArea>
    </format>
    <format dxfId="335">
      <pivotArea dataOnly="0" labelOnly="1" grandRow="1" outline="0" fieldPosition="0"/>
    </format>
    <format dxfId="33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54EE3D-5D98-464B-A0B9-9E73EAC4F073}" name="PivotTable2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1 ADMINISTRATION">
  <location ref="B14:F60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45">
    <i>
      <x/>
    </i>
    <i r="1">
      <x v="106"/>
    </i>
    <i r="2">
      <x v="18"/>
    </i>
    <i r="2">
      <x v="50"/>
    </i>
    <i r="2">
      <x v="127"/>
    </i>
    <i r="2">
      <x v="138"/>
    </i>
    <i r="1">
      <x v="107"/>
    </i>
    <i r="2">
      <x v="24"/>
    </i>
    <i r="1">
      <x v="108"/>
    </i>
    <i r="2">
      <x v="63"/>
    </i>
    <i r="2">
      <x v="84"/>
    </i>
    <i r="1">
      <x v="109"/>
    </i>
    <i r="2">
      <x v="4"/>
    </i>
    <i r="2">
      <x v="43"/>
    </i>
    <i r="2">
      <x v="77"/>
    </i>
    <i r="1">
      <x v="110"/>
    </i>
    <i r="2">
      <x v="96"/>
    </i>
    <i r="2">
      <x v="109"/>
    </i>
    <i r="2">
      <x v="143"/>
    </i>
    <i r="1">
      <x v="111"/>
    </i>
    <i r="2">
      <x v="4"/>
    </i>
    <i r="1">
      <x v="112"/>
    </i>
    <i r="2">
      <x v="4"/>
    </i>
    <i r="2">
      <x v="30"/>
    </i>
    <i r="2">
      <x v="53"/>
    </i>
    <i r="2">
      <x v="145"/>
    </i>
    <i r="1">
      <x v="113"/>
    </i>
    <i r="2">
      <x v="96"/>
    </i>
    <i r="1">
      <x v="115"/>
    </i>
    <i r="2">
      <x v="50"/>
    </i>
    <i r="2">
      <x v="55"/>
    </i>
    <i r="2">
      <x v="127"/>
    </i>
    <i r="1">
      <x v="116"/>
    </i>
    <i r="2">
      <x v="96"/>
    </i>
    <i r="2">
      <x v="102"/>
    </i>
    <i r="1">
      <x v="119"/>
    </i>
    <i r="2">
      <x v="55"/>
    </i>
    <i r="1">
      <x v="120"/>
    </i>
    <i r="2">
      <x v="102"/>
    </i>
    <i>
      <x v="1"/>
    </i>
    <i r="1">
      <x v="114"/>
    </i>
    <i r="2">
      <x v="14"/>
    </i>
    <i r="1">
      <x v="121"/>
    </i>
    <i r="2">
      <x v="102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77">
    <format dxfId="2330">
      <pivotArea outline="0" collapsedLevelsAreSubtotals="1" fieldPosition="0"/>
    </format>
    <format dxfId="2329">
      <pivotArea dataOnly="0" labelOnly="1" grandCol="1" outline="0" fieldPosition="0"/>
    </format>
    <format dxfId="2328">
      <pivotArea field="33" type="button" dataOnly="0" labelOnly="1" outline="0" axis="axisRow" fieldPosition="0"/>
    </format>
    <format dxfId="2327">
      <pivotArea dataOnly="0" labelOnly="1" fieldPosition="0">
        <references count="1">
          <reference field="24" count="0"/>
        </references>
      </pivotArea>
    </format>
    <format dxfId="2326">
      <pivotArea dataOnly="0" labelOnly="1" grandCol="1" outline="0" fieldPosition="0"/>
    </format>
    <format dxfId="2325">
      <pivotArea grandRow="1" outline="0" collapsedLevelsAreSubtotals="1" fieldPosition="0"/>
    </format>
    <format dxfId="2324">
      <pivotArea dataOnly="0" labelOnly="1" grandRow="1" outline="0" fieldPosition="0"/>
    </format>
    <format dxfId="2323">
      <pivotArea collapsedLevelsAreSubtotals="1" fieldPosition="0">
        <references count="1">
          <reference field="33" count="1">
            <x v="0"/>
          </reference>
        </references>
      </pivotArea>
    </format>
    <format dxfId="2322">
      <pivotArea dataOnly="0" labelOnly="1" fieldPosition="0">
        <references count="1">
          <reference field="33" count="1">
            <x v="0"/>
          </reference>
        </references>
      </pivotArea>
    </format>
    <format dxfId="2321">
      <pivotArea collapsedLevelsAreSubtotals="1" fieldPosition="0">
        <references count="1">
          <reference field="33" count="1">
            <x v="1"/>
          </reference>
        </references>
      </pivotArea>
    </format>
    <format dxfId="2320">
      <pivotArea dataOnly="0" labelOnly="1" fieldPosition="0">
        <references count="1">
          <reference field="33" count="1">
            <x v="1"/>
          </reference>
        </references>
      </pivotArea>
    </format>
    <format dxfId="2319">
      <pivotArea collapsedLevelsAreSubtotals="1" fieldPosition="0">
        <references count="1">
          <reference field="33" count="1">
            <x v="0"/>
          </reference>
        </references>
      </pivotArea>
    </format>
    <format dxfId="2318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317">
      <pivotArea collapsedLevelsAreSubtotals="1" fieldPosition="0">
        <references count="1">
          <reference field="33" count="1">
            <x v="1"/>
          </reference>
        </references>
      </pivotArea>
    </format>
    <format dxfId="2316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315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314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313">
      <pivotArea dataOnly="0" labelOnly="1" grandCol="1" outline="0" fieldPosition="0"/>
    </format>
    <format dxfId="2312">
      <pivotArea type="all" dataOnly="0" outline="0" fieldPosition="0"/>
    </format>
    <format dxfId="2311">
      <pivotArea type="origin" dataOnly="0" labelOnly="1" outline="0" fieldPosition="0"/>
    </format>
    <format dxfId="2310">
      <pivotArea field="24" type="button" dataOnly="0" labelOnly="1" outline="0" axis="axisCol" fieldPosition="0"/>
    </format>
    <format dxfId="2309">
      <pivotArea field="-2" type="button" dataOnly="0" labelOnly="1" outline="0" axis="axisValues" fieldPosition="0"/>
    </format>
    <format dxfId="2308">
      <pivotArea type="topRight" dataOnly="0" labelOnly="1" outline="0" fieldPosition="0"/>
    </format>
    <format dxfId="230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306">
      <pivotArea type="origin" dataOnly="0" labelOnly="1" outline="0" offset="A2" fieldPosition="0"/>
    </format>
    <format dxfId="2305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304">
      <pivotArea outline="0" collapsedLevelsAreSubtotals="1" fieldPosition="0"/>
    </format>
    <format dxfId="2303">
      <pivotArea dataOnly="0" labelOnly="1" fieldPosition="0">
        <references count="1">
          <reference field="24" count="0"/>
        </references>
      </pivotArea>
    </format>
    <format dxfId="2302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301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2300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2299">
      <pivotArea type="origin" dataOnly="0" labelOnly="1" outline="0" offset="A2" fieldPosition="0"/>
    </format>
    <format dxfId="2298">
      <pivotArea field="33" type="button" dataOnly="0" labelOnly="1" outline="0" axis="axisRow" fieldPosition="0"/>
    </format>
    <format dxfId="2297">
      <pivotArea dataOnly="0" labelOnly="1" fieldPosition="0">
        <references count="1">
          <reference field="33" count="0"/>
        </references>
      </pivotArea>
    </format>
    <format dxfId="2296">
      <pivotArea dataOnly="0" labelOnly="1" grandRow="1" outline="0" fieldPosition="0"/>
    </format>
    <format dxfId="2295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294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293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292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291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290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289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288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287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286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285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284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283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282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281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280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279">
      <pivotArea outline="0" collapsedLevelsAreSubtotals="1" fieldPosition="0"/>
    </format>
    <format dxfId="2278">
      <pivotArea type="origin" dataOnly="0" labelOnly="1" outline="0" offset="A2" fieldPosition="0"/>
    </format>
    <format dxfId="2277">
      <pivotArea field="33" type="button" dataOnly="0" labelOnly="1" outline="0" axis="axisRow" fieldPosition="0"/>
    </format>
    <format dxfId="2276">
      <pivotArea dataOnly="0" labelOnly="1" fieldPosition="0">
        <references count="1">
          <reference field="33" count="0"/>
        </references>
      </pivotArea>
    </format>
    <format dxfId="2275">
      <pivotArea dataOnly="0" labelOnly="1" grandRow="1" outline="0" fieldPosition="0"/>
    </format>
    <format dxfId="2274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273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272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271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270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269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268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267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266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265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264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263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262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261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260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259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258">
      <pivotArea dataOnly="0" labelOnly="1" fieldPosition="0">
        <references count="1">
          <reference field="24" count="0"/>
        </references>
      </pivotArea>
    </format>
    <format dxfId="225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256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2255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2254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01B434-9718-49A2-9C8C-4D4253B9DB8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1 ADMINISTRATION">
  <location ref="O15:P29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14">
    <i>
      <x/>
    </i>
    <i>
      <x v="1"/>
    </i>
    <i>
      <x v="2"/>
    </i>
    <i>
      <x v="3"/>
    </i>
    <i>
      <x v="4"/>
    </i>
    <i>
      <x v="8"/>
    </i>
    <i>
      <x v="9"/>
    </i>
    <i>
      <x v="10"/>
    </i>
    <i>
      <x v="11"/>
    </i>
    <i>
      <x v="31"/>
    </i>
    <i>
      <x v="35"/>
    </i>
    <i>
      <x v="37"/>
    </i>
    <i>
      <x v="38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31">
    <format dxfId="2361">
      <pivotArea outline="0" collapsedLevelsAreSubtotals="1" fieldPosition="0"/>
    </format>
    <format dxfId="2360">
      <pivotArea field="5" type="button" dataOnly="0" labelOnly="1" outline="0" axis="axisRow" fieldPosition="0"/>
    </format>
    <format dxfId="2359">
      <pivotArea dataOnly="0" labelOnly="1" outline="0" axis="axisValues" fieldPosition="0"/>
    </format>
    <format dxfId="2358">
      <pivotArea grandRow="1" outline="0" collapsedLevelsAreSubtotals="1" fieldPosition="0"/>
    </format>
    <format dxfId="2357">
      <pivotArea dataOnly="0" labelOnly="1" grandRow="1" outline="0" fieldPosition="0"/>
    </format>
    <format dxfId="2356">
      <pivotArea type="all" dataOnly="0" outline="0" fieldPosition="0"/>
    </format>
    <format dxfId="2355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2354">
      <pivotArea collapsedLevelsAreSubtotals="1" fieldPosition="0">
        <references count="1">
          <reference field="5" count="1">
            <x v="1"/>
          </reference>
        </references>
      </pivotArea>
    </format>
    <format dxfId="2353">
      <pivotArea dataOnly="0" labelOnly="1" fieldPosition="0">
        <references count="1">
          <reference field="5" count="1">
            <x v="1"/>
          </reference>
        </references>
      </pivotArea>
    </format>
    <format dxfId="2352">
      <pivotArea dataOnly="0" labelOnly="1" fieldPosition="0">
        <references count="1">
          <reference field="5" count="1">
            <x v="3"/>
          </reference>
        </references>
      </pivotArea>
    </format>
    <format dxfId="2351">
      <pivotArea collapsedLevelsAreSubtotals="1" fieldPosition="0">
        <references count="1">
          <reference field="5" count="1">
            <x v="3"/>
          </reference>
        </references>
      </pivotArea>
    </format>
    <format dxfId="2350">
      <pivotArea type="all" dataOnly="0" outline="0" fieldPosition="0"/>
    </format>
    <format dxfId="2349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2348">
      <pivotArea dataOnly="0" fieldPosition="0">
        <references count="1">
          <reference field="5" count="1">
            <x v="3"/>
          </reference>
        </references>
      </pivotArea>
    </format>
    <format dxfId="2347">
      <pivotArea collapsedLevelsAreSubtotals="1" fieldPosition="0">
        <references count="1">
          <reference field="5" count="1">
            <x v="1"/>
          </reference>
        </references>
      </pivotArea>
    </format>
    <format dxfId="2346">
      <pivotArea dataOnly="0" labelOnly="1" fieldPosition="0">
        <references count="1">
          <reference field="5" count="1">
            <x v="1"/>
          </reference>
        </references>
      </pivotArea>
    </format>
    <format dxfId="2345">
      <pivotArea collapsedLevelsAreSubtotals="1" fieldPosition="0">
        <references count="1">
          <reference field="5" count="1">
            <x v="3"/>
          </reference>
        </references>
      </pivotArea>
    </format>
    <format dxfId="2344">
      <pivotArea dataOnly="0" labelOnly="1" fieldPosition="0">
        <references count="1">
          <reference field="5" count="1">
            <x v="3"/>
          </reference>
        </references>
      </pivotArea>
    </format>
    <format dxfId="2343">
      <pivotArea type="all" dataOnly="0" outline="0" fieldPosition="0"/>
    </format>
    <format dxfId="2342">
      <pivotArea outline="0" collapsedLevelsAreSubtotals="1" fieldPosition="0"/>
    </format>
    <format dxfId="2341">
      <pivotArea field="5" type="button" dataOnly="0" labelOnly="1" outline="0" axis="axisRow" fieldPosition="0"/>
    </format>
    <format dxfId="2340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2339">
      <pivotArea dataOnly="0" labelOnly="1" grandRow="1" outline="0" fieldPosition="0"/>
    </format>
    <format dxfId="2338">
      <pivotArea dataOnly="0" labelOnly="1" outline="0" axis="axisValues" fieldPosition="0"/>
    </format>
    <format dxfId="2337">
      <pivotArea type="all" dataOnly="0" outline="0" fieldPosition="0"/>
    </format>
    <format dxfId="2336">
      <pivotArea outline="0" collapsedLevelsAreSubtotals="1" fieldPosition="0"/>
    </format>
    <format dxfId="2335">
      <pivotArea field="5" type="button" dataOnly="0" labelOnly="1" outline="0" axis="axisRow" fieldPosition="0"/>
    </format>
    <format dxfId="2334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2333">
      <pivotArea dataOnly="0" labelOnly="1" grandRow="1" outline="0" fieldPosition="0"/>
    </format>
    <format dxfId="2332">
      <pivotArea dataOnly="0" labelOnly="1" outline="0" axis="axisValues" fieldPosition="0"/>
    </format>
    <format dxfId="233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76912C-9FF6-4058-951B-B8E11E99A1A6}" name="PivotTable3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12 HUMANITIES">
  <location ref="H14:L82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67">
    <i>
      <x/>
    </i>
    <i r="1">
      <x v="58"/>
    </i>
    <i r="2">
      <x v="10"/>
    </i>
    <i r="1">
      <x v="61"/>
    </i>
    <i r="2">
      <x v="10"/>
    </i>
    <i r="1">
      <x v="64"/>
    </i>
    <i r="2">
      <x v="62"/>
    </i>
    <i r="1">
      <x v="67"/>
    </i>
    <i r="2">
      <x v="34"/>
    </i>
    <i r="2">
      <x v="35"/>
    </i>
    <i r="2">
      <x v="36"/>
    </i>
    <i r="2">
      <x v="62"/>
    </i>
    <i r="1">
      <x v="70"/>
    </i>
    <i r="2">
      <x v="62"/>
    </i>
    <i r="2">
      <x v="71"/>
    </i>
    <i r="2">
      <x v="92"/>
    </i>
    <i r="2">
      <x v="139"/>
    </i>
    <i r="1">
      <x v="71"/>
    </i>
    <i r="2">
      <x v="25"/>
    </i>
    <i r="2">
      <x v="34"/>
    </i>
    <i r="2">
      <x v="36"/>
    </i>
    <i r="2">
      <x v="62"/>
    </i>
    <i r="2">
      <x v="75"/>
    </i>
    <i r="2">
      <x v="141"/>
    </i>
    <i r="1">
      <x v="72"/>
    </i>
    <i r="2">
      <x v="37"/>
    </i>
    <i r="2">
      <x v="58"/>
    </i>
    <i r="2">
      <x v="62"/>
    </i>
    <i r="2">
      <x v="93"/>
    </i>
    <i r="1">
      <x v="73"/>
    </i>
    <i r="2">
      <x v="58"/>
    </i>
    <i r="2">
      <x v="62"/>
    </i>
    <i r="1">
      <x v="74"/>
    </i>
    <i r="2">
      <x v="58"/>
    </i>
    <i r="1">
      <x v="75"/>
    </i>
    <i r="2">
      <x v="58"/>
    </i>
    <i r="1">
      <x v="76"/>
    </i>
    <i r="2">
      <x v="58"/>
    </i>
    <i>
      <x v="1"/>
    </i>
    <i r="1">
      <x v="59"/>
    </i>
    <i r="2">
      <x v="10"/>
    </i>
    <i r="2">
      <x v="136"/>
    </i>
    <i r="1">
      <x v="60"/>
    </i>
    <i r="2">
      <x v="10"/>
    </i>
    <i r="1">
      <x v="62"/>
    </i>
    <i r="2">
      <x v="10"/>
    </i>
    <i r="1">
      <x v="63"/>
    </i>
    <i r="2">
      <x v="10"/>
    </i>
    <i r="2">
      <x v="119"/>
    </i>
    <i r="1">
      <x v="65"/>
    </i>
    <i r="2">
      <x v="10"/>
    </i>
    <i r="1">
      <x v="68"/>
    </i>
    <i r="2">
      <x v="34"/>
    </i>
    <i r="2">
      <x v="36"/>
    </i>
    <i r="2">
      <x v="73"/>
    </i>
    <i r="1">
      <x v="69"/>
    </i>
    <i r="2">
      <x v="34"/>
    </i>
    <i r="2">
      <x v="35"/>
    </i>
    <i r="2">
      <x v="36"/>
    </i>
    <i r="1">
      <x v="78"/>
    </i>
    <i r="2">
      <x v="139"/>
    </i>
    <i>
      <x v="6"/>
    </i>
    <i r="1">
      <x v="66"/>
    </i>
    <i r="2">
      <x v="68"/>
    </i>
    <i r="2">
      <x v="69"/>
    </i>
    <i r="2">
      <x v="143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172">
    <format dxfId="2057">
      <pivotArea outline="0" collapsedLevelsAreSubtotals="1" fieldPosition="0"/>
    </format>
    <format dxfId="2056">
      <pivotArea dataOnly="0" labelOnly="1" grandCol="1" outline="0" fieldPosition="0"/>
    </format>
    <format dxfId="2055">
      <pivotArea field="33" type="button" dataOnly="0" labelOnly="1" outline="0" axis="axisRow" fieldPosition="0"/>
    </format>
    <format dxfId="2054">
      <pivotArea dataOnly="0" labelOnly="1" fieldPosition="0">
        <references count="1">
          <reference field="24" count="0"/>
        </references>
      </pivotArea>
    </format>
    <format dxfId="2053">
      <pivotArea dataOnly="0" labelOnly="1" grandCol="1" outline="0" fieldPosition="0"/>
    </format>
    <format dxfId="2052">
      <pivotArea grandRow="1" outline="0" collapsedLevelsAreSubtotals="1" fieldPosition="0"/>
    </format>
    <format dxfId="2051">
      <pivotArea dataOnly="0" labelOnly="1" grandRow="1" outline="0" fieldPosition="0"/>
    </format>
    <format dxfId="2050">
      <pivotArea collapsedLevelsAreSubtotals="1" fieldPosition="0">
        <references count="1">
          <reference field="33" count="1">
            <x v="0"/>
          </reference>
        </references>
      </pivotArea>
    </format>
    <format dxfId="2049">
      <pivotArea dataOnly="0" labelOnly="1" fieldPosition="0">
        <references count="1">
          <reference field="33" count="1">
            <x v="0"/>
          </reference>
        </references>
      </pivotArea>
    </format>
    <format dxfId="2048">
      <pivotArea collapsedLevelsAreSubtotals="1" fieldPosition="0">
        <references count="1">
          <reference field="33" count="1">
            <x v="1"/>
          </reference>
        </references>
      </pivotArea>
    </format>
    <format dxfId="2047">
      <pivotArea dataOnly="0" labelOnly="1" fieldPosition="0">
        <references count="1">
          <reference field="33" count="1">
            <x v="1"/>
          </reference>
        </references>
      </pivotArea>
    </format>
    <format dxfId="2046">
      <pivotArea collapsedLevelsAreSubtotals="1" fieldPosition="0">
        <references count="1">
          <reference field="33" count="1">
            <x v="0"/>
          </reference>
        </references>
      </pivotArea>
    </format>
    <format dxfId="2045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044">
      <pivotArea collapsedLevelsAreSubtotals="1" fieldPosition="0">
        <references count="1">
          <reference field="33" count="1">
            <x v="1"/>
          </reference>
        </references>
      </pivotArea>
    </format>
    <format dxfId="2043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042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041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040">
      <pivotArea dataOnly="0" labelOnly="1" grandCol="1" outline="0" fieldPosition="0"/>
    </format>
    <format dxfId="2039">
      <pivotArea type="all" dataOnly="0" outline="0" fieldPosition="0"/>
    </format>
    <format dxfId="2038">
      <pivotArea type="origin" dataOnly="0" labelOnly="1" outline="0" fieldPosition="0"/>
    </format>
    <format dxfId="2037">
      <pivotArea field="24" type="button" dataOnly="0" labelOnly="1" outline="0" axis="axisCol" fieldPosition="0"/>
    </format>
    <format dxfId="2036">
      <pivotArea field="-2" type="button" dataOnly="0" labelOnly="1" outline="0" axis="axisValues" fieldPosition="0"/>
    </format>
    <format dxfId="2035">
      <pivotArea type="topRight" dataOnly="0" labelOnly="1" outline="0" fieldPosition="0"/>
    </format>
    <format dxfId="2034">
      <pivotArea type="origin" dataOnly="0" labelOnly="1" outline="0" offset="A2" fieldPosition="0"/>
    </format>
    <format dxfId="2033">
      <pivotArea outline="0" collapsedLevelsAreSubtotals="1" fieldPosition="0"/>
    </format>
    <format dxfId="2032">
      <pivotArea dataOnly="0" labelOnly="1" fieldPosition="0">
        <references count="1">
          <reference field="24" count="0"/>
        </references>
      </pivotArea>
    </format>
    <format dxfId="2031">
      <pivotArea type="origin" dataOnly="0" labelOnly="1" outline="0" offset="A2" fieldPosition="0"/>
    </format>
    <format dxfId="2030">
      <pivotArea field="33" type="button" dataOnly="0" labelOnly="1" outline="0" axis="axisRow" fieldPosition="0"/>
    </format>
    <format dxfId="2029">
      <pivotArea dataOnly="0" labelOnly="1" fieldPosition="0">
        <references count="1">
          <reference field="33" count="0"/>
        </references>
      </pivotArea>
    </format>
    <format dxfId="2028">
      <pivotArea dataOnly="0" labelOnly="1" grandRow="1" outline="0" fieldPosition="0"/>
    </format>
    <format dxfId="2027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026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025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024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023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022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021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020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019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018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017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016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015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014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013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012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011">
      <pivotArea outline="0" collapsedLevelsAreSubtotals="1" fieldPosition="0"/>
    </format>
    <format dxfId="2010">
      <pivotArea type="origin" dataOnly="0" labelOnly="1" outline="0" offset="A2" fieldPosition="0"/>
    </format>
    <format dxfId="2009">
      <pivotArea field="33" type="button" dataOnly="0" labelOnly="1" outline="0" axis="axisRow" fieldPosition="0"/>
    </format>
    <format dxfId="2008">
      <pivotArea dataOnly="0" labelOnly="1" fieldPosition="0">
        <references count="1">
          <reference field="33" count="0"/>
        </references>
      </pivotArea>
    </format>
    <format dxfId="2007">
      <pivotArea dataOnly="0" labelOnly="1" grandRow="1" outline="0" fieldPosition="0"/>
    </format>
    <format dxfId="2006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005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004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003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002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001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000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999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998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997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996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995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994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993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992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991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990">
      <pivotArea dataOnly="0" labelOnly="1" fieldPosition="0">
        <references count="1">
          <reference field="24" count="0"/>
        </references>
      </pivotArea>
    </format>
    <format dxfId="1989">
      <pivotArea outline="0" collapsedLevelsAreSubtotals="1" fieldPosition="0"/>
    </format>
    <format dxfId="1988">
      <pivotArea field="33" type="button" dataOnly="0" labelOnly="1" outline="0" axis="axisRow" fieldPosition="0"/>
    </format>
    <format dxfId="1987">
      <pivotArea dataOnly="0" labelOnly="1" fieldPosition="0">
        <references count="1">
          <reference field="33" count="0"/>
        </references>
      </pivotArea>
    </format>
    <format dxfId="1986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985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984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983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982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981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980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979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978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977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976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975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974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973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972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971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970">
      <pivotArea dataOnly="0" labelOnly="1" fieldPosition="0">
        <references count="1">
          <reference field="24" count="0"/>
        </references>
      </pivotArea>
    </format>
    <format dxfId="1969">
      <pivotArea dataOnly="0" labelOnly="1" grandCol="1" outline="0" fieldPosition="0"/>
    </format>
    <format dxfId="1968">
      <pivotArea dataOnly="0" labelOnly="1" grandCol="1" outline="0" fieldPosition="0"/>
    </format>
    <format dxfId="1967">
      <pivotArea collapsedLevelsAreSubtotals="1" fieldPosition="0">
        <references count="2">
          <reference field="29" count="1">
            <x v="59"/>
          </reference>
          <reference field="33" count="1" selected="0">
            <x v="1"/>
          </reference>
        </references>
      </pivotArea>
    </format>
    <format dxfId="1966">
      <pivotArea collapsedLevelsAreSubtotals="1" fieldPosition="0">
        <references count="3">
          <reference field="3" count="2">
            <x v="10"/>
            <x v="136"/>
          </reference>
          <reference field="29" count="1" selected="0">
            <x v="59"/>
          </reference>
          <reference field="33" count="1" selected="0">
            <x v="1"/>
          </reference>
        </references>
      </pivotArea>
    </format>
    <format dxfId="1965">
      <pivotArea dataOnly="0" labelOnly="1" fieldPosition="0">
        <references count="2">
          <reference field="29" count="5"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964">
      <pivotArea dataOnly="0" labelOnly="1" fieldPosition="0">
        <references count="2">
          <reference field="29" count="1">
            <x v="59"/>
          </reference>
          <reference field="33" count="1" selected="0">
            <x v="1"/>
          </reference>
        </references>
      </pivotArea>
    </format>
    <format dxfId="1963">
      <pivotArea dataOnly="0" labelOnly="1" fieldPosition="0">
        <references count="3">
          <reference field="3" count="2">
            <x v="10"/>
            <x v="136"/>
          </reference>
          <reference field="29" count="1" selected="0">
            <x v="59"/>
          </reference>
          <reference field="33" count="1" selected="0">
            <x v="1"/>
          </reference>
        </references>
      </pivotArea>
    </format>
    <format dxfId="165">
      <pivotArea collapsedLevelsAreSubtotals="1" fieldPosition="0">
        <references count="2">
          <reference field="29" count="1">
            <x v="73"/>
          </reference>
          <reference field="33" count="1" selected="0">
            <x v="0"/>
          </reference>
        </references>
      </pivotArea>
    </format>
    <format dxfId="164">
      <pivotArea collapsedLevelsAreSubtotals="1" fieldPosition="0">
        <references count="3">
          <reference field="3" count="2">
            <x v="58"/>
            <x v="62"/>
          </reference>
          <reference field="29" count="1" selected="0">
            <x v="73"/>
          </reference>
          <reference field="33" count="1" selected="0">
            <x v="0"/>
          </reference>
        </references>
      </pivotArea>
    </format>
    <format dxfId="163">
      <pivotArea collapsedLevelsAreSubtotals="1" fieldPosition="0">
        <references count="2">
          <reference field="29" count="1">
            <x v="74"/>
          </reference>
          <reference field="33" count="1" selected="0">
            <x v="0"/>
          </reference>
        </references>
      </pivotArea>
    </format>
    <format dxfId="162">
      <pivotArea collapsedLevelsAreSubtotals="1" fieldPosition="0">
        <references count="3">
          <reference field="3" count="1">
            <x v="58"/>
          </reference>
          <reference field="29" count="1" selected="0">
            <x v="74"/>
          </reference>
          <reference field="33" count="1" selected="0">
            <x v="0"/>
          </reference>
        </references>
      </pivotArea>
    </format>
    <format dxfId="161">
      <pivotArea collapsedLevelsAreSubtotals="1" fieldPosition="0">
        <references count="2">
          <reference field="29" count="1">
            <x v="75"/>
          </reference>
          <reference field="33" count="1" selected="0">
            <x v="0"/>
          </reference>
        </references>
      </pivotArea>
    </format>
    <format dxfId="160">
      <pivotArea collapsedLevelsAreSubtotals="1" fieldPosition="0">
        <references count="3">
          <reference field="3" count="1">
            <x v="58"/>
          </reference>
          <reference field="29" count="1" selected="0">
            <x v="75"/>
          </reference>
          <reference field="33" count="1" selected="0">
            <x v="0"/>
          </reference>
        </references>
      </pivotArea>
    </format>
    <format dxfId="159">
      <pivotArea collapsedLevelsAreSubtotals="1" fieldPosition="0">
        <references count="2">
          <reference field="29" count="1">
            <x v="76"/>
          </reference>
          <reference field="33" count="1" selected="0">
            <x v="0"/>
          </reference>
        </references>
      </pivotArea>
    </format>
    <format dxfId="158">
      <pivotArea collapsedLevelsAreSubtotals="1" fieldPosition="0">
        <references count="3">
          <reference field="3" count="1">
            <x v="58"/>
          </reference>
          <reference field="29" count="1" selected="0">
            <x v="76"/>
          </reference>
          <reference field="33" count="1" selected="0">
            <x v="0"/>
          </reference>
        </references>
      </pivotArea>
    </format>
    <format dxfId="157">
      <pivotArea collapsedLevelsAreSubtotals="1" fieldPosition="0">
        <references count="1">
          <reference field="33" count="1">
            <x v="1"/>
          </reference>
        </references>
      </pivotArea>
    </format>
    <format dxfId="156">
      <pivotArea dataOnly="0" labelOnly="1" fieldPosition="0">
        <references count="1">
          <reference field="33" count="1">
            <x v="1"/>
          </reference>
        </references>
      </pivotArea>
    </format>
    <format dxfId="155">
      <pivotArea dataOnly="0" labelOnly="1" fieldPosition="0">
        <references count="2">
          <reference field="29" count="4"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54">
      <pivotArea dataOnly="0" labelOnly="1" fieldPosition="0">
        <references count="3">
          <reference field="3" count="2">
            <x v="58"/>
            <x v="62"/>
          </reference>
          <reference field="29" count="1" selected="0">
            <x v="73"/>
          </reference>
          <reference field="33" count="1" selected="0">
            <x v="0"/>
          </reference>
        </references>
      </pivotArea>
    </format>
    <format dxfId="153">
      <pivotArea dataOnly="0" labelOnly="1" fieldPosition="0">
        <references count="3">
          <reference field="3" count="1">
            <x v="58"/>
          </reference>
          <reference field="29" count="1" selected="0">
            <x v="74"/>
          </reference>
          <reference field="33" count="1" selected="0">
            <x v="0"/>
          </reference>
        </references>
      </pivotArea>
    </format>
    <format dxfId="152">
      <pivotArea dataOnly="0" labelOnly="1" fieldPosition="0">
        <references count="3">
          <reference field="3" count="1">
            <x v="58"/>
          </reference>
          <reference field="29" count="1" selected="0">
            <x v="75"/>
          </reference>
          <reference field="33" count="1" selected="0">
            <x v="0"/>
          </reference>
        </references>
      </pivotArea>
    </format>
    <format dxfId="151">
      <pivotArea dataOnly="0" labelOnly="1" fieldPosition="0">
        <references count="3">
          <reference field="3" count="1">
            <x v="58"/>
          </reference>
          <reference field="29" count="1" selected="0">
            <x v="76"/>
          </reference>
          <reference field="33" count="1" selected="0">
            <x v="0"/>
          </reference>
        </references>
      </pivotArea>
    </format>
    <format dxfId="135">
      <pivotArea collapsedLevelsAreSubtotals="1" fieldPosition="0">
        <references count="2">
          <reference field="29" count="1">
            <x v="68"/>
          </reference>
          <reference field="33" count="1" selected="0">
            <x v="1"/>
          </reference>
        </references>
      </pivotArea>
    </format>
    <format dxfId="134">
      <pivotArea collapsedLevelsAreSubtotals="1" fieldPosition="0">
        <references count="3">
          <reference field="3" count="3">
            <x v="34"/>
            <x v="36"/>
            <x v="73"/>
          </reference>
          <reference field="29" count="1" selected="0">
            <x v="68"/>
          </reference>
          <reference field="33" count="1" selected="0">
            <x v="1"/>
          </reference>
        </references>
      </pivotArea>
    </format>
    <format dxfId="133">
      <pivotArea collapsedLevelsAreSubtotals="1" fieldPosition="0">
        <references count="2">
          <reference field="29" count="1">
            <x v="69"/>
          </reference>
          <reference field="33" count="1" selected="0">
            <x v="1"/>
          </reference>
        </references>
      </pivotArea>
    </format>
    <format dxfId="132">
      <pivotArea collapsedLevelsAreSubtotals="1" fieldPosition="0">
        <references count="3">
          <reference field="3" count="3">
            <x v="34"/>
            <x v="35"/>
            <x v="36"/>
          </reference>
          <reference field="29" count="1" selected="0">
            <x v="69"/>
          </reference>
          <reference field="33" count="1" selected="0">
            <x v="1"/>
          </reference>
        </references>
      </pivotArea>
    </format>
    <format dxfId="131">
      <pivotArea collapsedLevelsAreSubtotals="1" fieldPosition="0">
        <references count="2">
          <reference field="29" count="1">
            <x v="78"/>
          </reference>
          <reference field="33" count="1" selected="0">
            <x v="1"/>
          </reference>
        </references>
      </pivotArea>
    </format>
    <format dxfId="130">
      <pivotArea collapsedLevelsAreSubtotals="1" fieldPosition="0">
        <references count="3">
          <reference field="3" count="1">
            <x v="139"/>
          </reference>
          <reference field="29" count="1" selected="0">
            <x v="78"/>
          </reference>
          <reference field="33" count="1" selected="0">
            <x v="1"/>
          </reference>
        </references>
      </pivotArea>
    </format>
    <format dxfId="129">
      <pivotArea grandRow="1" outline="0" collapsedLevelsAreSubtotals="1" fieldPosition="0"/>
    </format>
    <format dxfId="128">
      <pivotArea dataOnly="0" labelOnly="1" grandRow="1" outline="0" fieldPosition="0"/>
    </format>
    <format dxfId="127">
      <pivotArea dataOnly="0" labelOnly="1" fieldPosition="0">
        <references count="2">
          <reference field="29" count="3">
            <x v="68"/>
            <x v="69"/>
            <x v="78"/>
          </reference>
          <reference field="33" count="1" selected="0">
            <x v="1"/>
          </reference>
        </references>
      </pivotArea>
    </format>
    <format dxfId="126">
      <pivotArea dataOnly="0" labelOnly="1" fieldPosition="0">
        <references count="3">
          <reference field="3" count="3">
            <x v="34"/>
            <x v="36"/>
            <x v="73"/>
          </reference>
          <reference field="29" count="1" selected="0">
            <x v="68"/>
          </reference>
          <reference field="33" count="1" selected="0">
            <x v="1"/>
          </reference>
        </references>
      </pivotArea>
    </format>
    <format dxfId="125">
      <pivotArea dataOnly="0" labelOnly="1" fieldPosition="0">
        <references count="3">
          <reference field="3" count="3">
            <x v="34"/>
            <x v="35"/>
            <x v="36"/>
          </reference>
          <reference field="29" count="1" selected="0">
            <x v="69"/>
          </reference>
          <reference field="33" count="1" selected="0">
            <x v="1"/>
          </reference>
        </references>
      </pivotArea>
    </format>
    <format dxfId="124">
      <pivotArea dataOnly="0" labelOnly="1" fieldPosition="0">
        <references count="3">
          <reference field="3" count="1">
            <x v="139"/>
          </reference>
          <reference field="29" count="1" selected="0">
            <x v="78"/>
          </reference>
          <reference field="33" count="1" selected="0">
            <x v="1"/>
          </reference>
        </references>
      </pivotArea>
    </format>
    <format dxfId="101">
      <pivotArea collapsedLevelsAreSubtotals="1" fieldPosition="0">
        <references count="1">
          <reference field="33" count="1">
            <x v="0"/>
          </reference>
        </references>
      </pivotArea>
    </format>
    <format dxfId="100">
      <pivotArea collapsedLevelsAreSubtotals="1" fieldPosition="0">
        <references count="2">
          <reference field="29" count="1">
            <x v="58"/>
          </reference>
          <reference field="33" count="1" selected="0">
            <x v="0"/>
          </reference>
        </references>
      </pivotArea>
    </format>
    <format dxfId="99">
      <pivotArea collapsedLevelsAreSubtotals="1" fieldPosition="0">
        <references count="3">
          <reference field="3" count="1">
            <x v="10"/>
          </reference>
          <reference field="29" count="1" selected="0">
            <x v="58"/>
          </reference>
          <reference field="33" count="1" selected="0">
            <x v="0"/>
          </reference>
        </references>
      </pivotArea>
    </format>
    <format dxfId="98">
      <pivotArea collapsedLevelsAreSubtotals="1" fieldPosition="0">
        <references count="2">
          <reference field="29" count="1">
            <x v="61"/>
          </reference>
          <reference field="33" count="1" selected="0">
            <x v="0"/>
          </reference>
        </references>
      </pivotArea>
    </format>
    <format dxfId="97">
      <pivotArea collapsedLevelsAreSubtotals="1" fieldPosition="0">
        <references count="3">
          <reference field="3" count="1">
            <x v="10"/>
          </reference>
          <reference field="29" count="1" selected="0">
            <x v="61"/>
          </reference>
          <reference field="33" count="1" selected="0">
            <x v="0"/>
          </reference>
        </references>
      </pivotArea>
    </format>
    <format dxfId="96">
      <pivotArea collapsedLevelsAreSubtotals="1" fieldPosition="0">
        <references count="2">
          <reference field="29" count="1">
            <x v="64"/>
          </reference>
          <reference field="33" count="1" selected="0">
            <x v="0"/>
          </reference>
        </references>
      </pivotArea>
    </format>
    <format dxfId="95">
      <pivotArea collapsedLevelsAreSubtotals="1" fieldPosition="0">
        <references count="3">
          <reference field="3" count="1">
            <x v="62"/>
          </reference>
          <reference field="29" count="1" selected="0">
            <x v="64"/>
          </reference>
          <reference field="33" count="1" selected="0">
            <x v="0"/>
          </reference>
        </references>
      </pivotArea>
    </format>
    <format dxfId="94">
      <pivotArea collapsedLevelsAreSubtotals="1" fieldPosition="0">
        <references count="2">
          <reference field="29" count="1">
            <x v="67"/>
          </reference>
          <reference field="33" count="1" selected="0">
            <x v="0"/>
          </reference>
        </references>
      </pivotArea>
    </format>
    <format dxfId="93">
      <pivotArea collapsedLevelsAreSubtotals="1" fieldPosition="0">
        <references count="3">
          <reference field="3" count="4">
            <x v="34"/>
            <x v="35"/>
            <x v="36"/>
            <x v="62"/>
          </reference>
          <reference field="29" count="1" selected="0">
            <x v="67"/>
          </reference>
          <reference field="33" count="1" selected="0">
            <x v="0"/>
          </reference>
        </references>
      </pivotArea>
    </format>
    <format dxfId="92">
      <pivotArea collapsedLevelsAreSubtotals="1" fieldPosition="0">
        <references count="2">
          <reference field="29" count="1">
            <x v="70"/>
          </reference>
          <reference field="33" count="1" selected="0">
            <x v="0"/>
          </reference>
        </references>
      </pivotArea>
    </format>
    <format dxfId="91">
      <pivotArea collapsedLevelsAreSubtotals="1" fieldPosition="0">
        <references count="3">
          <reference field="3" count="4">
            <x v="62"/>
            <x v="71"/>
            <x v="92"/>
            <x v="139"/>
          </reference>
          <reference field="29" count="1" selected="0">
            <x v="70"/>
          </reference>
          <reference field="33" count="1" selected="0">
            <x v="0"/>
          </reference>
        </references>
      </pivotArea>
    </format>
    <format dxfId="90">
      <pivotArea collapsedLevelsAreSubtotals="1" fieldPosition="0">
        <references count="2">
          <reference field="29" count="1">
            <x v="71"/>
          </reference>
          <reference field="33" count="1" selected="0">
            <x v="0"/>
          </reference>
        </references>
      </pivotArea>
    </format>
    <format dxfId="89">
      <pivotArea collapsedLevelsAreSubtotals="1" fieldPosition="0">
        <references count="3">
          <reference field="3" count="6">
            <x v="25"/>
            <x v="34"/>
            <x v="36"/>
            <x v="62"/>
            <x v="75"/>
            <x v="141"/>
          </reference>
          <reference field="29" count="1" selected="0">
            <x v="71"/>
          </reference>
          <reference field="33" count="1" selected="0">
            <x v="0"/>
          </reference>
        </references>
      </pivotArea>
    </format>
    <format dxfId="88">
      <pivotArea collapsedLevelsAreSubtotals="1" fieldPosition="0">
        <references count="2">
          <reference field="29" count="1">
            <x v="72"/>
          </reference>
          <reference field="33" count="1" selected="0">
            <x v="0"/>
          </reference>
        </references>
      </pivotArea>
    </format>
    <format dxfId="87">
      <pivotArea collapsedLevelsAreSubtotals="1" fieldPosition="0">
        <references count="3">
          <reference field="3" count="4">
            <x v="37"/>
            <x v="58"/>
            <x v="62"/>
            <x v="93"/>
          </reference>
          <reference field="29" count="1" selected="0">
            <x v="72"/>
          </reference>
          <reference field="33" count="1" selected="0">
            <x v="0"/>
          </reference>
        </references>
      </pivotArea>
    </format>
    <format dxfId="86">
      <pivotArea field="33" type="button" dataOnly="0" labelOnly="1" outline="0" axis="axisRow" fieldPosition="0"/>
    </format>
    <format dxfId="85">
      <pivotArea dataOnly="0" labelOnly="1" fieldPosition="0">
        <references count="1">
          <reference field="33" count="1">
            <x v="0"/>
          </reference>
        </references>
      </pivotArea>
    </format>
    <format dxfId="84">
      <pivotArea dataOnly="0" labelOnly="1" fieldPosition="0">
        <references count="2">
          <reference field="29" count="7">
            <x v="58"/>
            <x v="61"/>
            <x v="64"/>
            <x v="67"/>
            <x v="70"/>
            <x v="71"/>
            <x v="72"/>
          </reference>
          <reference field="33" count="1" selected="0">
            <x v="0"/>
          </reference>
        </references>
      </pivotArea>
    </format>
    <format dxfId="83">
      <pivotArea dataOnly="0" labelOnly="1" fieldPosition="0">
        <references count="3">
          <reference field="3" count="1">
            <x v="10"/>
          </reference>
          <reference field="29" count="1" selected="0">
            <x v="58"/>
          </reference>
          <reference field="33" count="1" selected="0">
            <x v="0"/>
          </reference>
        </references>
      </pivotArea>
    </format>
    <format dxfId="82">
      <pivotArea dataOnly="0" labelOnly="1" fieldPosition="0">
        <references count="3">
          <reference field="3" count="1">
            <x v="10"/>
          </reference>
          <reference field="29" count="1" selected="0">
            <x v="61"/>
          </reference>
          <reference field="33" count="1" selected="0">
            <x v="0"/>
          </reference>
        </references>
      </pivotArea>
    </format>
    <format dxfId="81">
      <pivotArea dataOnly="0" labelOnly="1" fieldPosition="0">
        <references count="3">
          <reference field="3" count="1">
            <x v="62"/>
          </reference>
          <reference field="29" count="1" selected="0">
            <x v="64"/>
          </reference>
          <reference field="33" count="1" selected="0">
            <x v="0"/>
          </reference>
        </references>
      </pivotArea>
    </format>
    <format dxfId="80">
      <pivotArea dataOnly="0" labelOnly="1" fieldPosition="0">
        <references count="3">
          <reference field="3" count="4">
            <x v="34"/>
            <x v="35"/>
            <x v="36"/>
            <x v="62"/>
          </reference>
          <reference field="29" count="1" selected="0">
            <x v="67"/>
          </reference>
          <reference field="33" count="1" selected="0">
            <x v="0"/>
          </reference>
        </references>
      </pivotArea>
    </format>
    <format dxfId="79">
      <pivotArea dataOnly="0" labelOnly="1" fieldPosition="0">
        <references count="3">
          <reference field="3" count="4">
            <x v="62"/>
            <x v="71"/>
            <x v="92"/>
            <x v="139"/>
          </reference>
          <reference field="29" count="1" selected="0">
            <x v="70"/>
          </reference>
          <reference field="33" count="1" selected="0">
            <x v="0"/>
          </reference>
        </references>
      </pivotArea>
    </format>
    <format dxfId="78">
      <pivotArea dataOnly="0" labelOnly="1" fieldPosition="0">
        <references count="3">
          <reference field="3" count="6">
            <x v="25"/>
            <x v="34"/>
            <x v="36"/>
            <x v="62"/>
            <x v="75"/>
            <x v="141"/>
          </reference>
          <reference field="29" count="1" selected="0">
            <x v="71"/>
          </reference>
          <reference field="33" count="1" selected="0">
            <x v="0"/>
          </reference>
        </references>
      </pivotArea>
    </format>
    <format dxfId="77">
      <pivotArea dataOnly="0" labelOnly="1" fieldPosition="0">
        <references count="3">
          <reference field="3" count="4">
            <x v="37"/>
            <x v="58"/>
            <x v="62"/>
            <x v="93"/>
          </reference>
          <reference field="29" count="1" selected="0">
            <x v="72"/>
          </reference>
          <reference field="33" count="1" selected="0">
            <x v="0"/>
          </reference>
        </references>
      </pivotArea>
    </format>
    <format dxfId="76">
      <pivotArea dataOnly="0" labelOnly="1" fieldPosition="0">
        <references count="1">
          <reference field="24" count="0"/>
        </references>
      </pivotArea>
    </format>
    <format dxfId="75">
      <pivotArea dataOnly="0" labelOnly="1" grandCol="1" outline="0" fieldPosition="0"/>
    </format>
    <format dxfId="47">
      <pivotArea collapsedLevelsAreSubtotals="1" fieldPosition="0">
        <references count="2">
          <reference field="29" count="1">
            <x v="68"/>
          </reference>
          <reference field="33" count="1" selected="0">
            <x v="1"/>
          </reference>
        </references>
      </pivotArea>
    </format>
    <format dxfId="46">
      <pivotArea collapsedLevelsAreSubtotals="1" fieldPosition="0">
        <references count="3">
          <reference field="3" count="3">
            <x v="34"/>
            <x v="36"/>
            <x v="73"/>
          </reference>
          <reference field="29" count="1" selected="0">
            <x v="68"/>
          </reference>
          <reference field="33" count="1" selected="0">
            <x v="1"/>
          </reference>
        </references>
      </pivotArea>
    </format>
    <format dxfId="45">
      <pivotArea collapsedLevelsAreSubtotals="1" fieldPosition="0">
        <references count="2">
          <reference field="29" count="1">
            <x v="69"/>
          </reference>
          <reference field="33" count="1" selected="0">
            <x v="1"/>
          </reference>
        </references>
      </pivotArea>
    </format>
    <format dxfId="44">
      <pivotArea collapsedLevelsAreSubtotals="1" fieldPosition="0">
        <references count="3">
          <reference field="3" count="3">
            <x v="34"/>
            <x v="35"/>
            <x v="36"/>
          </reference>
          <reference field="29" count="1" selected="0">
            <x v="69"/>
          </reference>
          <reference field="33" count="1" selected="0">
            <x v="1"/>
          </reference>
        </references>
      </pivotArea>
    </format>
    <format dxfId="43">
      <pivotArea collapsedLevelsAreSubtotals="1" fieldPosition="0">
        <references count="2">
          <reference field="29" count="1">
            <x v="78"/>
          </reference>
          <reference field="33" count="1" selected="0">
            <x v="1"/>
          </reference>
        </references>
      </pivotArea>
    </format>
    <format dxfId="42">
      <pivotArea collapsedLevelsAreSubtotals="1" fieldPosition="0">
        <references count="3">
          <reference field="3" count="1">
            <x v="139"/>
          </reference>
          <reference field="29" count="1" selected="0">
            <x v="78"/>
          </reference>
          <reference field="33" count="1" selected="0">
            <x v="1"/>
          </reference>
        </references>
      </pivotArea>
    </format>
    <format dxfId="41">
      <pivotArea collapsedLevelsAreSubtotals="1" fieldPosition="0">
        <references count="1">
          <reference field="33" count="1">
            <x v="6"/>
          </reference>
        </references>
      </pivotArea>
    </format>
    <format dxfId="40">
      <pivotArea collapsedLevelsAreSubtotals="1" fieldPosition="0">
        <references count="2">
          <reference field="29" count="1">
            <x v="66"/>
          </reference>
          <reference field="33" count="1" selected="0">
            <x v="6"/>
          </reference>
        </references>
      </pivotArea>
    </format>
    <format dxfId="39">
      <pivotArea collapsedLevelsAreSubtotals="1" fieldPosition="0">
        <references count="3">
          <reference field="3" count="3">
            <x v="68"/>
            <x v="69"/>
            <x v="143"/>
          </reference>
          <reference field="29" count="1" selected="0">
            <x v="66"/>
          </reference>
          <reference field="33" count="1" selected="0">
            <x v="6"/>
          </reference>
        </references>
      </pivotArea>
    </format>
    <format dxfId="38">
      <pivotArea grandRow="1" outline="0" collapsedLevelsAreSubtotals="1" fieldPosition="0"/>
    </format>
    <format dxfId="37">
      <pivotArea dataOnly="0" labelOnly="1" fieldPosition="0">
        <references count="1">
          <reference field="33" count="1">
            <x v="6"/>
          </reference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2">
          <reference field="29" count="3">
            <x v="68"/>
            <x v="69"/>
            <x v="78"/>
          </reference>
          <reference field="33" count="1" selected="0">
            <x v="1"/>
          </reference>
        </references>
      </pivotArea>
    </format>
    <format dxfId="34">
      <pivotArea dataOnly="0" labelOnly="1" fieldPosition="0">
        <references count="2">
          <reference field="29" count="1">
            <x v="66"/>
          </reference>
          <reference field="33" count="1" selected="0">
            <x v="6"/>
          </reference>
        </references>
      </pivotArea>
    </format>
    <format dxfId="33">
      <pivotArea dataOnly="0" labelOnly="1" fieldPosition="0">
        <references count="3">
          <reference field="3" count="3">
            <x v="34"/>
            <x v="36"/>
            <x v="73"/>
          </reference>
          <reference field="29" count="1" selected="0">
            <x v="68"/>
          </reference>
          <reference field="33" count="1" selected="0">
            <x v="1"/>
          </reference>
        </references>
      </pivotArea>
    </format>
    <format dxfId="32">
      <pivotArea dataOnly="0" labelOnly="1" fieldPosition="0">
        <references count="3">
          <reference field="3" count="3">
            <x v="34"/>
            <x v="35"/>
            <x v="36"/>
          </reference>
          <reference field="29" count="1" selected="0">
            <x v="69"/>
          </reference>
          <reference field="33" count="1" selected="0">
            <x v="1"/>
          </reference>
        </references>
      </pivotArea>
    </format>
    <format dxfId="31">
      <pivotArea dataOnly="0" labelOnly="1" fieldPosition="0">
        <references count="3">
          <reference field="3" count="1">
            <x v="139"/>
          </reference>
          <reference field="29" count="1" selected="0">
            <x v="78"/>
          </reference>
          <reference field="33" count="1" selected="0">
            <x v="1"/>
          </reference>
        </references>
      </pivotArea>
    </format>
    <format dxfId="30">
      <pivotArea dataOnly="0" labelOnly="1" fieldPosition="0">
        <references count="3">
          <reference field="3" count="3">
            <x v="68"/>
            <x v="69"/>
            <x v="143"/>
          </reference>
          <reference field="29" count="1" selected="0">
            <x v="66"/>
          </reference>
          <reference field="33" count="1" selected="0">
            <x v="6"/>
          </reference>
        </references>
      </pivotArea>
    </format>
    <format dxfId="11">
      <pivotArea field="33" grandCol="1" collapsedLevelsAreSubtotals="1" axis="axisRow" fieldPosition="0">
        <references count="2">
          <reference field="29" count="1">
            <x v="62"/>
          </reference>
          <reference field="33" count="1" selected="0">
            <x v="1"/>
          </reference>
        </references>
      </pivotArea>
    </format>
    <format dxfId="10">
      <pivotArea collapsedLevelsAreSubtotals="1" fieldPosition="0">
        <references count="1">
          <reference field="33" count="1">
            <x v="6"/>
          </reference>
        </references>
      </pivotArea>
    </format>
    <format dxfId="9">
      <pivotArea dataOnly="0" labelOnly="1" fieldPosition="0">
        <references count="1">
          <reference field="33" count="1">
            <x v="6"/>
          </reference>
        </references>
      </pivotArea>
    </format>
    <format dxfId="6">
      <pivotArea collapsedLevelsAreSubtotals="1" fieldPosition="0">
        <references count="1">
          <reference field="33" count="1">
            <x v="6"/>
          </reference>
        </references>
      </pivotArea>
    </format>
    <format dxfId="5">
      <pivotArea dataOnly="0" labelOnly="1" fieldPosition="0">
        <references count="1">
          <reference field="33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D51A89-A0B5-4510-AAC1-A9DFCF1938E0}" name="PivotTable2" cacheId="13" applyNumberFormats="0" applyBorderFormats="0" applyFontFormats="0" applyPatternFormats="0" applyAlignmentFormats="0" applyWidthHeightFormats="1" dataCaption="Values" grandTotalCaption="Total Weekly Hours" updatedVersion="8" minRefreshableVersion="3" useAutoFormatting="1" itemPrintTitles="1" createdVersion="8" indent="0" outline="1" outlineData="1" multipleFieldFilters="0" rowHeaderCaption="12 HUMANITIES">
  <location ref="B14:F82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dataField="1"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x="6"/>
        <item h="1" x="7"/>
        <item h="1" x="0"/>
        <item h="1" x="4"/>
        <item h="1" x="2"/>
        <item t="default"/>
      </items>
    </pivotField>
    <pivotField showAll="0"/>
    <pivotField showAll="0"/>
    <pivotField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67">
    <i>
      <x/>
    </i>
    <i r="1">
      <x v="58"/>
    </i>
    <i r="2">
      <x v="10"/>
    </i>
    <i r="1">
      <x v="61"/>
    </i>
    <i r="2">
      <x v="10"/>
    </i>
    <i r="1">
      <x v="64"/>
    </i>
    <i r="2">
      <x v="62"/>
    </i>
    <i r="1">
      <x v="67"/>
    </i>
    <i r="2">
      <x v="34"/>
    </i>
    <i r="2">
      <x v="35"/>
    </i>
    <i r="2">
      <x v="36"/>
    </i>
    <i r="2">
      <x v="62"/>
    </i>
    <i r="1">
      <x v="70"/>
    </i>
    <i r="2">
      <x v="62"/>
    </i>
    <i r="2">
      <x v="71"/>
    </i>
    <i r="2">
      <x v="92"/>
    </i>
    <i r="2">
      <x v="139"/>
    </i>
    <i r="1">
      <x v="71"/>
    </i>
    <i r="2">
      <x v="25"/>
    </i>
    <i r="2">
      <x v="34"/>
    </i>
    <i r="2">
      <x v="36"/>
    </i>
    <i r="2">
      <x v="62"/>
    </i>
    <i r="2">
      <x v="75"/>
    </i>
    <i r="2">
      <x v="141"/>
    </i>
    <i r="1">
      <x v="72"/>
    </i>
    <i r="2">
      <x v="37"/>
    </i>
    <i r="2">
      <x v="58"/>
    </i>
    <i r="2">
      <x v="62"/>
    </i>
    <i r="2">
      <x v="93"/>
    </i>
    <i r="1">
      <x v="73"/>
    </i>
    <i r="2">
      <x v="58"/>
    </i>
    <i r="2">
      <x v="62"/>
    </i>
    <i r="1">
      <x v="74"/>
    </i>
    <i r="2">
      <x v="58"/>
    </i>
    <i r="1">
      <x v="75"/>
    </i>
    <i r="2">
      <x v="58"/>
    </i>
    <i r="1">
      <x v="76"/>
    </i>
    <i r="2">
      <x v="58"/>
    </i>
    <i>
      <x v="1"/>
    </i>
    <i r="1">
      <x v="59"/>
    </i>
    <i r="2">
      <x v="10"/>
    </i>
    <i r="2">
      <x v="136"/>
    </i>
    <i r="1">
      <x v="60"/>
    </i>
    <i r="2">
      <x v="10"/>
    </i>
    <i r="1">
      <x v="62"/>
    </i>
    <i r="2">
      <x v="10"/>
    </i>
    <i r="1">
      <x v="63"/>
    </i>
    <i r="2">
      <x v="10"/>
    </i>
    <i r="2">
      <x v="119"/>
    </i>
    <i r="1">
      <x v="65"/>
    </i>
    <i r="2">
      <x v="10"/>
    </i>
    <i r="1">
      <x v="68"/>
    </i>
    <i r="2">
      <x v="34"/>
    </i>
    <i r="2">
      <x v="36"/>
    </i>
    <i r="2">
      <x v="73"/>
    </i>
    <i r="1">
      <x v="69"/>
    </i>
    <i r="2">
      <x v="34"/>
    </i>
    <i r="2">
      <x v="35"/>
    </i>
    <i r="2">
      <x v="36"/>
    </i>
    <i r="1">
      <x v="78"/>
    </i>
    <i r="2">
      <x v="139"/>
    </i>
    <i>
      <x v="6"/>
    </i>
    <i r="1">
      <x v="66"/>
    </i>
    <i r="2">
      <x v="68"/>
    </i>
    <i r="2">
      <x v="69"/>
    </i>
    <i r="2">
      <x v="143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Weekly Contact Hours" fld="19" baseField="23" baseItem="6" numFmtId="165"/>
  </dataFields>
  <formats count="159">
    <format dxfId="2140">
      <pivotArea outline="0" collapsedLevelsAreSubtotals="1" fieldPosition="0"/>
    </format>
    <format dxfId="2139">
      <pivotArea dataOnly="0" labelOnly="1" grandCol="1" outline="0" fieldPosition="0"/>
    </format>
    <format dxfId="2138">
      <pivotArea field="33" type="button" dataOnly="0" labelOnly="1" outline="0" axis="axisRow" fieldPosition="0"/>
    </format>
    <format dxfId="2137">
      <pivotArea dataOnly="0" labelOnly="1" fieldPosition="0">
        <references count="1">
          <reference field="24" count="0"/>
        </references>
      </pivotArea>
    </format>
    <format dxfId="2136">
      <pivotArea dataOnly="0" labelOnly="1" grandCol="1" outline="0" fieldPosition="0"/>
    </format>
    <format dxfId="2135">
      <pivotArea grandRow="1" outline="0" collapsedLevelsAreSubtotals="1" fieldPosition="0"/>
    </format>
    <format dxfId="2134">
      <pivotArea dataOnly="0" labelOnly="1" grandRow="1" outline="0" fieldPosition="0"/>
    </format>
    <format dxfId="2133">
      <pivotArea collapsedLevelsAreSubtotals="1" fieldPosition="0">
        <references count="1">
          <reference field="33" count="1">
            <x v="0"/>
          </reference>
        </references>
      </pivotArea>
    </format>
    <format dxfId="2132">
      <pivotArea dataOnly="0" labelOnly="1" fieldPosition="0">
        <references count="1">
          <reference field="33" count="1">
            <x v="0"/>
          </reference>
        </references>
      </pivotArea>
    </format>
    <format dxfId="2131">
      <pivotArea collapsedLevelsAreSubtotals="1" fieldPosition="0">
        <references count="1">
          <reference field="33" count="1">
            <x v="1"/>
          </reference>
        </references>
      </pivotArea>
    </format>
    <format dxfId="2130">
      <pivotArea dataOnly="0" labelOnly="1" fieldPosition="0">
        <references count="1">
          <reference field="33" count="1">
            <x v="1"/>
          </reference>
        </references>
      </pivotArea>
    </format>
    <format dxfId="2129">
      <pivotArea collapsedLevelsAreSubtotals="1" fieldPosition="0">
        <references count="1">
          <reference field="33" count="1">
            <x v="0"/>
          </reference>
        </references>
      </pivotArea>
    </format>
    <format dxfId="2128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127">
      <pivotArea collapsedLevelsAreSubtotals="1" fieldPosition="0">
        <references count="1">
          <reference field="33" count="1">
            <x v="1"/>
          </reference>
        </references>
      </pivotArea>
    </format>
    <format dxfId="2126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125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124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2123">
      <pivotArea dataOnly="0" labelOnly="1" grandCol="1" outline="0" fieldPosition="0"/>
    </format>
    <format dxfId="2122">
      <pivotArea type="all" dataOnly="0" outline="0" fieldPosition="0"/>
    </format>
    <format dxfId="2121">
      <pivotArea type="origin" dataOnly="0" labelOnly="1" outline="0" fieldPosition="0"/>
    </format>
    <format dxfId="2120">
      <pivotArea field="24" type="button" dataOnly="0" labelOnly="1" outline="0" axis="axisCol" fieldPosition="0"/>
    </format>
    <format dxfId="2119">
      <pivotArea field="-2" type="button" dataOnly="0" labelOnly="1" outline="0" axis="axisValues" fieldPosition="0"/>
    </format>
    <format dxfId="2118">
      <pivotArea type="topRight" dataOnly="0" labelOnly="1" outline="0" fieldPosition="0"/>
    </format>
    <format dxfId="211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116">
      <pivotArea type="origin" dataOnly="0" labelOnly="1" outline="0" offset="A2" fieldPosition="0"/>
    </format>
    <format dxfId="2115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114">
      <pivotArea outline="0" collapsedLevelsAreSubtotals="1" fieldPosition="0"/>
    </format>
    <format dxfId="2113">
      <pivotArea dataOnly="0" labelOnly="1" fieldPosition="0">
        <references count="1">
          <reference field="24" count="0"/>
        </references>
      </pivotArea>
    </format>
    <format dxfId="2112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111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2110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2109">
      <pivotArea type="origin" dataOnly="0" labelOnly="1" outline="0" offset="A2" fieldPosition="0"/>
    </format>
    <format dxfId="2108">
      <pivotArea field="33" type="button" dataOnly="0" labelOnly="1" outline="0" axis="axisRow" fieldPosition="0"/>
    </format>
    <format dxfId="2107">
      <pivotArea dataOnly="0" labelOnly="1" fieldPosition="0">
        <references count="1">
          <reference field="33" count="0"/>
        </references>
      </pivotArea>
    </format>
    <format dxfId="2106">
      <pivotArea dataOnly="0" labelOnly="1" grandRow="1" outline="0" fieldPosition="0"/>
    </format>
    <format dxfId="2105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104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103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102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101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100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099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098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097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096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095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094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093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092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091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090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089">
      <pivotArea outline="0" collapsedLevelsAreSubtotals="1" fieldPosition="0"/>
    </format>
    <format dxfId="2088">
      <pivotArea type="origin" dataOnly="0" labelOnly="1" outline="0" offset="A2" fieldPosition="0"/>
    </format>
    <format dxfId="2087">
      <pivotArea field="33" type="button" dataOnly="0" labelOnly="1" outline="0" axis="axisRow" fieldPosition="0"/>
    </format>
    <format dxfId="2086">
      <pivotArea dataOnly="0" labelOnly="1" fieldPosition="0">
        <references count="1">
          <reference field="33" count="0"/>
        </references>
      </pivotArea>
    </format>
    <format dxfId="2085">
      <pivotArea dataOnly="0" labelOnly="1" grandRow="1" outline="0" fieldPosition="0"/>
    </format>
    <format dxfId="2084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2083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2082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2081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2080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2079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2078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2077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2076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2075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2074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2073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2072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2071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2070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2069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2068">
      <pivotArea dataOnly="0" labelOnly="1" fieldPosition="0">
        <references count="1">
          <reference field="24" count="0"/>
        </references>
      </pivotArea>
    </format>
    <format dxfId="2067">
      <pivotArea field="2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66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1"/>
          </reference>
        </references>
      </pivotArea>
    </format>
    <format dxfId="2065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6"/>
          </reference>
        </references>
      </pivotArea>
    </format>
    <format dxfId="2064">
      <pivotArea dataOnly="0" labelOnly="1" outline="0" fieldPosition="0">
        <references count="2">
          <reference field="4294967294" count="1">
            <x v="0"/>
          </reference>
          <reference field="24" count="1" selected="0">
            <x v="7"/>
          </reference>
        </references>
      </pivotArea>
    </format>
    <format dxfId="2063">
      <pivotArea dataOnly="0" labelOnly="1" grandCol="1" outline="0" fieldPosition="0"/>
    </format>
    <format dxfId="2062">
      <pivotArea collapsedLevelsAreSubtotals="1" fieldPosition="0">
        <references count="2">
          <reference field="29" count="1">
            <x v="59"/>
          </reference>
          <reference field="33" count="1" selected="0">
            <x v="1"/>
          </reference>
        </references>
      </pivotArea>
    </format>
    <format dxfId="2061">
      <pivotArea collapsedLevelsAreSubtotals="1" fieldPosition="0">
        <references count="3">
          <reference field="3" count="2">
            <x v="10"/>
            <x v="136"/>
          </reference>
          <reference field="29" count="1" selected="0">
            <x v="59"/>
          </reference>
          <reference field="33" count="1" selected="0">
            <x v="1"/>
          </reference>
        </references>
      </pivotArea>
    </format>
    <format dxfId="2060">
      <pivotArea dataOnly="0" labelOnly="1" fieldPosition="0">
        <references count="2">
          <reference field="29" count="5"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2059">
      <pivotArea dataOnly="0" labelOnly="1" fieldPosition="0">
        <references count="2">
          <reference field="29" count="1">
            <x v="59"/>
          </reference>
          <reference field="33" count="1" selected="0">
            <x v="1"/>
          </reference>
        </references>
      </pivotArea>
    </format>
    <format dxfId="2058">
      <pivotArea dataOnly="0" labelOnly="1" fieldPosition="0">
        <references count="3">
          <reference field="3" count="2">
            <x v="10"/>
            <x v="136"/>
          </reference>
          <reference field="29" count="1" selected="0">
            <x v="59"/>
          </reference>
          <reference field="33" count="1" selected="0">
            <x v="1"/>
          </reference>
        </references>
      </pivotArea>
    </format>
    <format dxfId="150">
      <pivotArea collapsedLevelsAreSubtotals="1" fieldPosition="0">
        <references count="2">
          <reference field="29" count="1">
            <x v="73"/>
          </reference>
          <reference field="33" count="1" selected="0">
            <x v="0"/>
          </reference>
        </references>
      </pivotArea>
    </format>
    <format dxfId="149">
      <pivotArea collapsedLevelsAreSubtotals="1" fieldPosition="0">
        <references count="3">
          <reference field="3" count="2">
            <x v="58"/>
            <x v="62"/>
          </reference>
          <reference field="29" count="1" selected="0">
            <x v="73"/>
          </reference>
          <reference field="33" count="1" selected="0">
            <x v="0"/>
          </reference>
        </references>
      </pivotArea>
    </format>
    <format dxfId="148">
      <pivotArea collapsedLevelsAreSubtotals="1" fieldPosition="0">
        <references count="2">
          <reference field="29" count="1">
            <x v="74"/>
          </reference>
          <reference field="33" count="1" selected="0">
            <x v="0"/>
          </reference>
        </references>
      </pivotArea>
    </format>
    <format dxfId="147">
      <pivotArea collapsedLevelsAreSubtotals="1" fieldPosition="0">
        <references count="3">
          <reference field="3" count="1">
            <x v="58"/>
          </reference>
          <reference field="29" count="1" selected="0">
            <x v="74"/>
          </reference>
          <reference field="33" count="1" selected="0">
            <x v="0"/>
          </reference>
        </references>
      </pivotArea>
    </format>
    <format dxfId="146">
      <pivotArea collapsedLevelsAreSubtotals="1" fieldPosition="0">
        <references count="2">
          <reference field="29" count="1">
            <x v="75"/>
          </reference>
          <reference field="33" count="1" selected="0">
            <x v="0"/>
          </reference>
        </references>
      </pivotArea>
    </format>
    <format dxfId="145">
      <pivotArea collapsedLevelsAreSubtotals="1" fieldPosition="0">
        <references count="3">
          <reference field="3" count="1">
            <x v="58"/>
          </reference>
          <reference field="29" count="1" selected="0">
            <x v="75"/>
          </reference>
          <reference field="33" count="1" selected="0">
            <x v="0"/>
          </reference>
        </references>
      </pivotArea>
    </format>
    <format dxfId="144">
      <pivotArea collapsedLevelsAreSubtotals="1" fieldPosition="0">
        <references count="2">
          <reference field="29" count="1">
            <x v="76"/>
          </reference>
          <reference field="33" count="1" selected="0">
            <x v="0"/>
          </reference>
        </references>
      </pivotArea>
    </format>
    <format dxfId="143">
      <pivotArea collapsedLevelsAreSubtotals="1" fieldPosition="0">
        <references count="3">
          <reference field="3" count="1">
            <x v="58"/>
          </reference>
          <reference field="29" count="1" selected="0">
            <x v="76"/>
          </reference>
          <reference field="33" count="1" selected="0">
            <x v="0"/>
          </reference>
        </references>
      </pivotArea>
    </format>
    <format dxfId="142">
      <pivotArea collapsedLevelsAreSubtotals="1" fieldPosition="0">
        <references count="1">
          <reference field="33" count="1">
            <x v="1"/>
          </reference>
        </references>
      </pivotArea>
    </format>
    <format dxfId="141">
      <pivotArea dataOnly="0" labelOnly="1" fieldPosition="0">
        <references count="1">
          <reference field="33" count="1">
            <x v="1"/>
          </reference>
        </references>
      </pivotArea>
    </format>
    <format dxfId="140">
      <pivotArea dataOnly="0" labelOnly="1" fieldPosition="0">
        <references count="2">
          <reference field="29" count="4"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39">
      <pivotArea dataOnly="0" labelOnly="1" fieldPosition="0">
        <references count="3">
          <reference field="3" count="2">
            <x v="58"/>
            <x v="62"/>
          </reference>
          <reference field="29" count="1" selected="0">
            <x v="73"/>
          </reference>
          <reference field="33" count="1" selected="0">
            <x v="0"/>
          </reference>
        </references>
      </pivotArea>
    </format>
    <format dxfId="138">
      <pivotArea dataOnly="0" labelOnly="1" fieldPosition="0">
        <references count="3">
          <reference field="3" count="1">
            <x v="58"/>
          </reference>
          <reference field="29" count="1" selected="0">
            <x v="74"/>
          </reference>
          <reference field="33" count="1" selected="0">
            <x v="0"/>
          </reference>
        </references>
      </pivotArea>
    </format>
    <format dxfId="137">
      <pivotArea dataOnly="0" labelOnly="1" fieldPosition="0">
        <references count="3">
          <reference field="3" count="1">
            <x v="58"/>
          </reference>
          <reference field="29" count="1" selected="0">
            <x v="75"/>
          </reference>
          <reference field="33" count="1" selected="0">
            <x v="0"/>
          </reference>
        </references>
      </pivotArea>
    </format>
    <format dxfId="136">
      <pivotArea dataOnly="0" labelOnly="1" fieldPosition="0">
        <references count="3">
          <reference field="3" count="1">
            <x v="58"/>
          </reference>
          <reference field="29" count="1" selected="0">
            <x v="76"/>
          </reference>
          <reference field="33" count="1" selected="0">
            <x v="0"/>
          </reference>
        </references>
      </pivotArea>
    </format>
    <format dxfId="123">
      <pivotArea collapsedLevelsAreSubtotals="1" fieldPosition="0">
        <references count="2">
          <reference field="29" count="1">
            <x v="68"/>
          </reference>
          <reference field="33" count="1" selected="0">
            <x v="1"/>
          </reference>
        </references>
      </pivotArea>
    </format>
    <format dxfId="122">
      <pivotArea collapsedLevelsAreSubtotals="1" fieldPosition="0">
        <references count="3">
          <reference field="3" count="3">
            <x v="34"/>
            <x v="36"/>
            <x v="73"/>
          </reference>
          <reference field="29" count="1" selected="0">
            <x v="68"/>
          </reference>
          <reference field="33" count="1" selected="0">
            <x v="1"/>
          </reference>
        </references>
      </pivotArea>
    </format>
    <format dxfId="121">
      <pivotArea collapsedLevelsAreSubtotals="1" fieldPosition="0">
        <references count="2">
          <reference field="29" count="1">
            <x v="69"/>
          </reference>
          <reference field="33" count="1" selected="0">
            <x v="1"/>
          </reference>
        </references>
      </pivotArea>
    </format>
    <format dxfId="120">
      <pivotArea collapsedLevelsAreSubtotals="1" fieldPosition="0">
        <references count="3">
          <reference field="3" count="3">
            <x v="34"/>
            <x v="35"/>
            <x v="36"/>
          </reference>
          <reference field="29" count="1" selected="0">
            <x v="69"/>
          </reference>
          <reference field="33" count="1" selected="0">
            <x v="1"/>
          </reference>
        </references>
      </pivotArea>
    </format>
    <format dxfId="119">
      <pivotArea collapsedLevelsAreSubtotals="1" fieldPosition="0">
        <references count="2">
          <reference field="29" count="1">
            <x v="78"/>
          </reference>
          <reference field="33" count="1" selected="0">
            <x v="1"/>
          </reference>
        </references>
      </pivotArea>
    </format>
    <format dxfId="118">
      <pivotArea collapsedLevelsAreSubtotals="1" fieldPosition="0">
        <references count="3">
          <reference field="3" count="1">
            <x v="139"/>
          </reference>
          <reference field="29" count="1" selected="0">
            <x v="78"/>
          </reference>
          <reference field="33" count="1" selected="0">
            <x v="1"/>
          </reference>
        </references>
      </pivotArea>
    </format>
    <format dxfId="117">
      <pivotArea grandRow="1" outline="0" collapsedLevelsAreSubtotals="1" fieldPosition="0"/>
    </format>
    <format dxfId="116">
      <pivotArea dataOnly="0" labelOnly="1" grandRow="1" outline="0" fieldPosition="0"/>
    </format>
    <format dxfId="115">
      <pivotArea dataOnly="0" labelOnly="1" fieldPosition="0">
        <references count="2">
          <reference field="29" count="3">
            <x v="68"/>
            <x v="69"/>
            <x v="78"/>
          </reference>
          <reference field="33" count="1" selected="0">
            <x v="1"/>
          </reference>
        </references>
      </pivotArea>
    </format>
    <format dxfId="114">
      <pivotArea dataOnly="0" labelOnly="1" fieldPosition="0">
        <references count="3">
          <reference field="3" count="3">
            <x v="34"/>
            <x v="36"/>
            <x v="73"/>
          </reference>
          <reference field="29" count="1" selected="0">
            <x v="68"/>
          </reference>
          <reference field="33" count="1" selected="0">
            <x v="1"/>
          </reference>
        </references>
      </pivotArea>
    </format>
    <format dxfId="113">
      <pivotArea dataOnly="0" labelOnly="1" fieldPosition="0">
        <references count="3">
          <reference field="3" count="3">
            <x v="34"/>
            <x v="35"/>
            <x v="36"/>
          </reference>
          <reference field="29" count="1" selected="0">
            <x v="69"/>
          </reference>
          <reference field="33" count="1" selected="0">
            <x v="1"/>
          </reference>
        </references>
      </pivotArea>
    </format>
    <format dxfId="112">
      <pivotArea dataOnly="0" labelOnly="1" fieldPosition="0">
        <references count="3">
          <reference field="3" count="1">
            <x v="139"/>
          </reference>
          <reference field="29" count="1" selected="0">
            <x v="78"/>
          </reference>
          <reference field="33" count="1" selected="0">
            <x v="1"/>
          </reference>
        </references>
      </pivotArea>
    </format>
    <format dxfId="74">
      <pivotArea collapsedLevelsAreSubtotals="1" fieldPosition="0">
        <references count="1">
          <reference field="33" count="1">
            <x v="0"/>
          </reference>
        </references>
      </pivotArea>
    </format>
    <format dxfId="73">
      <pivotArea collapsedLevelsAreSubtotals="1" fieldPosition="0">
        <references count="2">
          <reference field="29" count="1">
            <x v="58"/>
          </reference>
          <reference field="33" count="1" selected="0">
            <x v="0"/>
          </reference>
        </references>
      </pivotArea>
    </format>
    <format dxfId="72">
      <pivotArea collapsedLevelsAreSubtotals="1" fieldPosition="0">
        <references count="3">
          <reference field="3" count="1">
            <x v="10"/>
          </reference>
          <reference field="29" count="1" selected="0">
            <x v="58"/>
          </reference>
          <reference field="33" count="1" selected="0">
            <x v="0"/>
          </reference>
        </references>
      </pivotArea>
    </format>
    <format dxfId="71">
      <pivotArea collapsedLevelsAreSubtotals="1" fieldPosition="0">
        <references count="2">
          <reference field="29" count="1">
            <x v="61"/>
          </reference>
          <reference field="33" count="1" selected="0">
            <x v="0"/>
          </reference>
        </references>
      </pivotArea>
    </format>
    <format dxfId="70">
      <pivotArea collapsedLevelsAreSubtotals="1" fieldPosition="0">
        <references count="3">
          <reference field="3" count="1">
            <x v="10"/>
          </reference>
          <reference field="29" count="1" selected="0">
            <x v="61"/>
          </reference>
          <reference field="33" count="1" selected="0">
            <x v="0"/>
          </reference>
        </references>
      </pivotArea>
    </format>
    <format dxfId="69">
      <pivotArea collapsedLevelsAreSubtotals="1" fieldPosition="0">
        <references count="2">
          <reference field="29" count="1">
            <x v="64"/>
          </reference>
          <reference field="33" count="1" selected="0">
            <x v="0"/>
          </reference>
        </references>
      </pivotArea>
    </format>
    <format dxfId="68">
      <pivotArea collapsedLevelsAreSubtotals="1" fieldPosition="0">
        <references count="3">
          <reference field="3" count="1">
            <x v="62"/>
          </reference>
          <reference field="29" count="1" selected="0">
            <x v="64"/>
          </reference>
          <reference field="33" count="1" selected="0">
            <x v="0"/>
          </reference>
        </references>
      </pivotArea>
    </format>
    <format dxfId="67">
      <pivotArea collapsedLevelsAreSubtotals="1" fieldPosition="0">
        <references count="2">
          <reference field="29" count="1">
            <x v="67"/>
          </reference>
          <reference field="33" count="1" selected="0">
            <x v="0"/>
          </reference>
        </references>
      </pivotArea>
    </format>
    <format dxfId="66">
      <pivotArea collapsedLevelsAreSubtotals="1" fieldPosition="0">
        <references count="3">
          <reference field="3" count="4">
            <x v="34"/>
            <x v="35"/>
            <x v="36"/>
            <x v="62"/>
          </reference>
          <reference field="29" count="1" selected="0">
            <x v="67"/>
          </reference>
          <reference field="33" count="1" selected="0">
            <x v="0"/>
          </reference>
        </references>
      </pivotArea>
    </format>
    <format dxfId="65">
      <pivotArea collapsedLevelsAreSubtotals="1" fieldPosition="0">
        <references count="2">
          <reference field="29" count="1">
            <x v="70"/>
          </reference>
          <reference field="33" count="1" selected="0">
            <x v="0"/>
          </reference>
        </references>
      </pivotArea>
    </format>
    <format dxfId="64">
      <pivotArea collapsedLevelsAreSubtotals="1" fieldPosition="0">
        <references count="3">
          <reference field="3" count="4">
            <x v="62"/>
            <x v="71"/>
            <x v="92"/>
            <x v="139"/>
          </reference>
          <reference field="29" count="1" selected="0">
            <x v="70"/>
          </reference>
          <reference field="33" count="1" selected="0">
            <x v="0"/>
          </reference>
        </references>
      </pivotArea>
    </format>
    <format dxfId="63">
      <pivotArea collapsedLevelsAreSubtotals="1" fieldPosition="0">
        <references count="2">
          <reference field="29" count="1">
            <x v="71"/>
          </reference>
          <reference field="33" count="1" selected="0">
            <x v="0"/>
          </reference>
        </references>
      </pivotArea>
    </format>
    <format dxfId="62">
      <pivotArea collapsedLevelsAreSubtotals="1" fieldPosition="0">
        <references count="3">
          <reference field="3" count="6">
            <x v="25"/>
            <x v="34"/>
            <x v="36"/>
            <x v="62"/>
            <x v="75"/>
            <x v="141"/>
          </reference>
          <reference field="29" count="1" selected="0">
            <x v="71"/>
          </reference>
          <reference field="33" count="1" selected="0">
            <x v="0"/>
          </reference>
        </references>
      </pivotArea>
    </format>
    <format dxfId="61">
      <pivotArea collapsedLevelsAreSubtotals="1" fieldPosition="0">
        <references count="2">
          <reference field="29" count="1">
            <x v="72"/>
          </reference>
          <reference field="33" count="1" selected="0">
            <x v="0"/>
          </reference>
        </references>
      </pivotArea>
    </format>
    <format dxfId="60">
      <pivotArea collapsedLevelsAreSubtotals="1" fieldPosition="0">
        <references count="3">
          <reference field="3" count="4">
            <x v="37"/>
            <x v="58"/>
            <x v="62"/>
            <x v="93"/>
          </reference>
          <reference field="29" count="1" selected="0">
            <x v="72"/>
          </reference>
          <reference field="33" count="1" selected="0">
            <x v="0"/>
          </reference>
        </references>
      </pivotArea>
    </format>
    <format dxfId="59">
      <pivotArea field="33" type="button" dataOnly="0" labelOnly="1" outline="0" axis="axisRow" fieldPosition="0"/>
    </format>
    <format dxfId="58">
      <pivotArea dataOnly="0" labelOnly="1" fieldPosition="0">
        <references count="1">
          <reference field="33" count="1">
            <x v="0"/>
          </reference>
        </references>
      </pivotArea>
    </format>
    <format dxfId="57">
      <pivotArea dataOnly="0" labelOnly="1" fieldPosition="0">
        <references count="2">
          <reference field="29" count="7">
            <x v="58"/>
            <x v="61"/>
            <x v="64"/>
            <x v="67"/>
            <x v="70"/>
            <x v="71"/>
            <x v="72"/>
          </reference>
          <reference field="33" count="1" selected="0">
            <x v="0"/>
          </reference>
        </references>
      </pivotArea>
    </format>
    <format dxfId="56">
      <pivotArea dataOnly="0" labelOnly="1" fieldPosition="0">
        <references count="3">
          <reference field="3" count="1">
            <x v="10"/>
          </reference>
          <reference field="29" count="1" selected="0">
            <x v="58"/>
          </reference>
          <reference field="33" count="1" selected="0">
            <x v="0"/>
          </reference>
        </references>
      </pivotArea>
    </format>
    <format dxfId="55">
      <pivotArea dataOnly="0" labelOnly="1" fieldPosition="0">
        <references count="3">
          <reference field="3" count="1">
            <x v="10"/>
          </reference>
          <reference field="29" count="1" selected="0">
            <x v="61"/>
          </reference>
          <reference field="33" count="1" selected="0">
            <x v="0"/>
          </reference>
        </references>
      </pivotArea>
    </format>
    <format dxfId="54">
      <pivotArea dataOnly="0" labelOnly="1" fieldPosition="0">
        <references count="3">
          <reference field="3" count="1">
            <x v="62"/>
          </reference>
          <reference field="29" count="1" selected="0">
            <x v="64"/>
          </reference>
          <reference field="33" count="1" selected="0">
            <x v="0"/>
          </reference>
        </references>
      </pivotArea>
    </format>
    <format dxfId="53">
      <pivotArea dataOnly="0" labelOnly="1" fieldPosition="0">
        <references count="3">
          <reference field="3" count="4">
            <x v="34"/>
            <x v="35"/>
            <x v="36"/>
            <x v="62"/>
          </reference>
          <reference field="29" count="1" selected="0">
            <x v="67"/>
          </reference>
          <reference field="33" count="1" selected="0">
            <x v="0"/>
          </reference>
        </references>
      </pivotArea>
    </format>
    <format dxfId="52">
      <pivotArea dataOnly="0" labelOnly="1" fieldPosition="0">
        <references count="3">
          <reference field="3" count="4">
            <x v="62"/>
            <x v="71"/>
            <x v="92"/>
            <x v="139"/>
          </reference>
          <reference field="29" count="1" selected="0">
            <x v="70"/>
          </reference>
          <reference field="33" count="1" selected="0">
            <x v="0"/>
          </reference>
        </references>
      </pivotArea>
    </format>
    <format dxfId="51">
      <pivotArea dataOnly="0" labelOnly="1" fieldPosition="0">
        <references count="3">
          <reference field="3" count="6">
            <x v="25"/>
            <x v="34"/>
            <x v="36"/>
            <x v="62"/>
            <x v="75"/>
            <x v="141"/>
          </reference>
          <reference field="29" count="1" selected="0">
            <x v="71"/>
          </reference>
          <reference field="33" count="1" selected="0">
            <x v="0"/>
          </reference>
        </references>
      </pivotArea>
    </format>
    <format dxfId="50">
      <pivotArea dataOnly="0" labelOnly="1" fieldPosition="0">
        <references count="3">
          <reference field="3" count="4">
            <x v="37"/>
            <x v="58"/>
            <x v="62"/>
            <x v="93"/>
          </reference>
          <reference field="29" count="1" selected="0">
            <x v="72"/>
          </reference>
          <reference field="33" count="1" selected="0">
            <x v="0"/>
          </reference>
        </references>
      </pivotArea>
    </format>
    <format dxfId="49">
      <pivotArea dataOnly="0" labelOnly="1" fieldPosition="0">
        <references count="1">
          <reference field="24" count="0"/>
        </references>
      </pivotArea>
    </format>
    <format dxfId="48">
      <pivotArea dataOnly="0" labelOnly="1" grandCol="1" outline="0" fieldPosition="0"/>
    </format>
    <format dxfId="29">
      <pivotArea collapsedLevelsAreSubtotals="1" fieldPosition="0">
        <references count="2">
          <reference field="29" count="1">
            <x v="68"/>
          </reference>
          <reference field="33" count="1" selected="0">
            <x v="1"/>
          </reference>
        </references>
      </pivotArea>
    </format>
    <format dxfId="28">
      <pivotArea collapsedLevelsAreSubtotals="1" fieldPosition="0">
        <references count="3">
          <reference field="3" count="3">
            <x v="34"/>
            <x v="36"/>
            <x v="73"/>
          </reference>
          <reference field="29" count="1" selected="0">
            <x v="68"/>
          </reference>
          <reference field="33" count="1" selected="0">
            <x v="1"/>
          </reference>
        </references>
      </pivotArea>
    </format>
    <format dxfId="27">
      <pivotArea collapsedLevelsAreSubtotals="1" fieldPosition="0">
        <references count="2">
          <reference field="29" count="1">
            <x v="69"/>
          </reference>
          <reference field="33" count="1" selected="0">
            <x v="1"/>
          </reference>
        </references>
      </pivotArea>
    </format>
    <format dxfId="26">
      <pivotArea collapsedLevelsAreSubtotals="1" fieldPosition="0">
        <references count="3">
          <reference field="3" count="3">
            <x v="34"/>
            <x v="35"/>
            <x v="36"/>
          </reference>
          <reference field="29" count="1" selected="0">
            <x v="69"/>
          </reference>
          <reference field="33" count="1" selected="0">
            <x v="1"/>
          </reference>
        </references>
      </pivotArea>
    </format>
    <format dxfId="25">
      <pivotArea collapsedLevelsAreSubtotals="1" fieldPosition="0">
        <references count="2">
          <reference field="29" count="1">
            <x v="78"/>
          </reference>
          <reference field="33" count="1" selected="0">
            <x v="1"/>
          </reference>
        </references>
      </pivotArea>
    </format>
    <format dxfId="24">
      <pivotArea collapsedLevelsAreSubtotals="1" fieldPosition="0">
        <references count="3">
          <reference field="3" count="1">
            <x v="139"/>
          </reference>
          <reference field="29" count="1" selected="0">
            <x v="78"/>
          </reference>
          <reference field="33" count="1" selected="0">
            <x v="1"/>
          </reference>
        </references>
      </pivotArea>
    </format>
    <format dxfId="23">
      <pivotArea collapsedLevelsAreSubtotals="1" fieldPosition="0">
        <references count="1">
          <reference field="33" count="1">
            <x v="6"/>
          </reference>
        </references>
      </pivotArea>
    </format>
    <format dxfId="22">
      <pivotArea collapsedLevelsAreSubtotals="1" fieldPosition="0">
        <references count="2">
          <reference field="29" count="1">
            <x v="66"/>
          </reference>
          <reference field="33" count="1" selected="0">
            <x v="6"/>
          </reference>
        </references>
      </pivotArea>
    </format>
    <format dxfId="21">
      <pivotArea collapsedLevelsAreSubtotals="1" fieldPosition="0">
        <references count="3">
          <reference field="3" count="3">
            <x v="68"/>
            <x v="69"/>
            <x v="143"/>
          </reference>
          <reference field="29" count="1" selected="0">
            <x v="66"/>
          </reference>
          <reference field="33" count="1" selected="0">
            <x v="6"/>
          </reference>
        </references>
      </pivotArea>
    </format>
    <format dxfId="20">
      <pivotArea grandRow="1" outline="0" collapsedLevelsAreSubtotals="1" fieldPosition="0"/>
    </format>
    <format dxfId="19">
      <pivotArea dataOnly="0" labelOnly="1" fieldPosition="0">
        <references count="1">
          <reference field="33" count="1">
            <x v="6"/>
          </reference>
        </references>
      </pivotArea>
    </format>
    <format dxfId="18">
      <pivotArea dataOnly="0" labelOnly="1" grandRow="1" outline="0" fieldPosition="0"/>
    </format>
    <format dxfId="17">
      <pivotArea dataOnly="0" labelOnly="1" fieldPosition="0">
        <references count="2">
          <reference field="29" count="3">
            <x v="68"/>
            <x v="69"/>
            <x v="78"/>
          </reference>
          <reference field="33" count="1" selected="0">
            <x v="1"/>
          </reference>
        </references>
      </pivotArea>
    </format>
    <format dxfId="16">
      <pivotArea dataOnly="0" labelOnly="1" fieldPosition="0">
        <references count="2">
          <reference field="29" count="1">
            <x v="66"/>
          </reference>
          <reference field="33" count="1" selected="0">
            <x v="6"/>
          </reference>
        </references>
      </pivotArea>
    </format>
    <format dxfId="15">
      <pivotArea dataOnly="0" labelOnly="1" fieldPosition="0">
        <references count="3">
          <reference field="3" count="3">
            <x v="34"/>
            <x v="36"/>
            <x v="73"/>
          </reference>
          <reference field="29" count="1" selected="0">
            <x v="68"/>
          </reference>
          <reference field="33" count="1" selected="0">
            <x v="1"/>
          </reference>
        </references>
      </pivotArea>
    </format>
    <format dxfId="14">
      <pivotArea dataOnly="0" labelOnly="1" fieldPosition="0">
        <references count="3">
          <reference field="3" count="3">
            <x v="34"/>
            <x v="35"/>
            <x v="36"/>
          </reference>
          <reference field="29" count="1" selected="0">
            <x v="69"/>
          </reference>
          <reference field="33" count="1" selected="0">
            <x v="1"/>
          </reference>
        </references>
      </pivotArea>
    </format>
    <format dxfId="13">
      <pivotArea dataOnly="0" labelOnly="1" fieldPosition="0">
        <references count="3">
          <reference field="3" count="1">
            <x v="139"/>
          </reference>
          <reference field="29" count="1" selected="0">
            <x v="78"/>
          </reference>
          <reference field="33" count="1" selected="0">
            <x v="1"/>
          </reference>
        </references>
      </pivotArea>
    </format>
    <format dxfId="12">
      <pivotArea dataOnly="0" labelOnly="1" fieldPosition="0">
        <references count="3">
          <reference field="3" count="3">
            <x v="68"/>
            <x v="69"/>
            <x v="143"/>
          </reference>
          <reference field="29" count="1" selected="0">
            <x v="66"/>
          </reference>
          <reference field="33" count="1" selected="0">
            <x v="6"/>
          </reference>
        </references>
      </pivotArea>
    </format>
    <format dxfId="8">
      <pivotArea collapsedLevelsAreSubtotals="1" fieldPosition="0">
        <references count="1">
          <reference field="33" count="1">
            <x v="6"/>
          </reference>
        </references>
      </pivotArea>
    </format>
    <format dxfId="7">
      <pivotArea dataOnly="0" labelOnly="1" fieldPosition="0">
        <references count="1">
          <reference field="33" count="1">
            <x v="6"/>
          </reference>
        </references>
      </pivotArea>
    </format>
    <format dxfId="4">
      <pivotArea collapsedLevelsAreSubtotals="1" fieldPosition="0">
        <references count="1">
          <reference field="33" count="1">
            <x v="6"/>
          </reference>
        </references>
      </pivotArea>
    </format>
    <format dxfId="3">
      <pivotArea dataOnly="0" labelOnly="1" fieldPosition="0">
        <references count="1">
          <reference field="33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115D49-C675-48C5-A291-02C637B5654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12 HUMANITIES">
  <location ref="O15:P30" firstHeaderRow="1" firstDataRow="1" firstDataCol="1" rowPageCount="1" colPageCount="1"/>
  <pivotFields count="13">
    <pivotField showAll="0"/>
    <pivotField showAll="0"/>
    <pivotField axis="axisPage" multipleItemSelectionAllowed="1" showAll="0">
      <items count="5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t="default"/>
      </items>
    </pivotField>
    <pivotField showAll="0"/>
    <pivotField showAll="0"/>
    <pivotField axis="axisRow" showAll="0">
      <items count="49">
        <item x="10"/>
        <item x="6"/>
        <item x="11"/>
        <item x="9"/>
        <item x="0"/>
        <item x="35"/>
        <item x="46"/>
        <item x="45"/>
        <item x="2"/>
        <item x="1"/>
        <item x="7"/>
        <item x="12"/>
        <item x="30"/>
        <item x="32"/>
        <item x="29"/>
        <item x="31"/>
        <item x="34"/>
        <item x="16"/>
        <item x="28"/>
        <item x="43"/>
        <item x="18"/>
        <item x="22"/>
        <item x="19"/>
        <item x="21"/>
        <item x="15"/>
        <item x="26"/>
        <item x="23"/>
        <item x="24"/>
        <item x="25"/>
        <item x="33"/>
        <item x="36"/>
        <item x="8"/>
        <item x="42"/>
        <item x="40"/>
        <item x="41"/>
        <item x="5"/>
        <item x="47"/>
        <item x="3"/>
        <item x="4"/>
        <item x="13"/>
        <item x="20"/>
        <item x="17"/>
        <item x="44"/>
        <item x="27"/>
        <item x="38"/>
        <item x="39"/>
        <item x="14"/>
        <item x="37"/>
        <item t="default"/>
      </items>
    </pivotField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15">
    <i>
      <x v="1"/>
    </i>
    <i>
      <x v="2"/>
    </i>
    <i>
      <x v="3"/>
    </i>
    <i>
      <x v="4"/>
    </i>
    <i>
      <x v="8"/>
    </i>
    <i>
      <x v="11"/>
    </i>
    <i>
      <x v="25"/>
    </i>
    <i>
      <x v="26"/>
    </i>
    <i>
      <x v="27"/>
    </i>
    <i>
      <x v="28"/>
    </i>
    <i>
      <x v="31"/>
    </i>
    <i>
      <x v="35"/>
    </i>
    <i>
      <x v="38"/>
    </i>
    <i>
      <x v="41"/>
    </i>
    <i t="grand">
      <x/>
    </i>
  </rowItems>
  <colItems count="1">
    <i/>
  </colItems>
  <pageFields count="1">
    <pageField fld="2" hier="-1"/>
  </pageFields>
  <dataFields count="1">
    <dataField name="Total ASF" fld="6" baseField="0" baseItem="0" numFmtId="164"/>
  </dataFields>
  <formats count="24">
    <format dxfId="2162">
      <pivotArea outline="0" collapsedLevelsAreSubtotals="1" fieldPosition="0"/>
    </format>
    <format dxfId="2161">
      <pivotArea field="5" type="button" dataOnly="0" labelOnly="1" outline="0" axis="axisRow" fieldPosition="0"/>
    </format>
    <format dxfId="2160">
      <pivotArea dataOnly="0" labelOnly="1" outline="0" axis="axisValues" fieldPosition="0"/>
    </format>
    <format dxfId="2159">
      <pivotArea grandRow="1" outline="0" collapsedLevelsAreSubtotals="1" fieldPosition="0"/>
    </format>
    <format dxfId="2158">
      <pivotArea dataOnly="0" labelOnly="1" grandRow="1" outline="0" fieldPosition="0"/>
    </format>
    <format dxfId="2157">
      <pivotArea type="all" dataOnly="0" outline="0" fieldPosition="0"/>
    </format>
    <format dxfId="2156">
      <pivotArea dataOnly="0" labelOnly="1" fieldPosition="0">
        <references count="1">
          <reference field="5" count="13">
            <x v="0"/>
            <x v="1"/>
            <x v="2"/>
            <x v="3"/>
            <x v="4"/>
            <x v="8"/>
            <x v="9"/>
            <x v="10"/>
            <x v="11"/>
            <x v="31"/>
            <x v="35"/>
            <x v="37"/>
            <x v="38"/>
          </reference>
        </references>
      </pivotArea>
    </format>
    <format dxfId="2155">
      <pivotArea collapsedLevelsAreSubtotals="1" fieldPosition="0">
        <references count="1">
          <reference field="5" count="1">
            <x v="1"/>
          </reference>
        </references>
      </pivotArea>
    </format>
    <format dxfId="2154">
      <pivotArea dataOnly="0" labelOnly="1" fieldPosition="0">
        <references count="1">
          <reference field="5" count="1">
            <x v="1"/>
          </reference>
        </references>
      </pivotArea>
    </format>
    <format dxfId="2153">
      <pivotArea dataOnly="0" labelOnly="1" fieldPosition="0">
        <references count="1">
          <reference field="5" count="1">
            <x v="3"/>
          </reference>
        </references>
      </pivotArea>
    </format>
    <format dxfId="2152">
      <pivotArea collapsedLevelsAreSubtotals="1" fieldPosition="0">
        <references count="1">
          <reference field="5" count="1">
            <x v="3"/>
          </reference>
        </references>
      </pivotArea>
    </format>
    <format dxfId="2151">
      <pivotArea type="all" dataOnly="0" outline="0" fieldPosition="0"/>
    </format>
    <format dxfId="2150">
      <pivotArea outline="0" collapsedLevelsAreSubtotals="1" fieldPosition="0"/>
    </format>
    <format dxfId="2149">
      <pivotArea field="5" type="button" dataOnly="0" labelOnly="1" outline="0" axis="axisRow" fieldPosition="0"/>
    </format>
    <format dxfId="2148">
      <pivotArea dataOnly="0" labelOnly="1" fieldPosition="0">
        <references count="1">
          <reference field="5" count="14">
            <x v="1"/>
            <x v="2"/>
            <x v="3"/>
            <x v="4"/>
            <x v="8"/>
            <x v="11"/>
            <x v="25"/>
            <x v="26"/>
            <x v="27"/>
            <x v="28"/>
            <x v="31"/>
            <x v="35"/>
            <x v="38"/>
            <x v="41"/>
          </reference>
        </references>
      </pivotArea>
    </format>
    <format dxfId="2147">
      <pivotArea dataOnly="0" labelOnly="1" grandRow="1" outline="0" fieldPosition="0"/>
    </format>
    <format dxfId="2146">
      <pivotArea dataOnly="0" labelOnly="1" outline="0" axis="axisValues" fieldPosition="0"/>
    </format>
    <format dxfId="2145">
      <pivotArea dataOnly="0" fieldPosition="0">
        <references count="1">
          <reference field="5" count="1">
            <x v="3"/>
          </reference>
        </references>
      </pivotArea>
    </format>
    <format dxfId="2144">
      <pivotArea collapsedLevelsAreSubtotals="1" fieldPosition="0">
        <references count="1">
          <reference field="5" count="1">
            <x v="1"/>
          </reference>
        </references>
      </pivotArea>
    </format>
    <format dxfId="2143">
      <pivotArea dataOnly="0" labelOnly="1" fieldPosition="0">
        <references count="1">
          <reference field="5" count="1">
            <x v="1"/>
          </reference>
        </references>
      </pivotArea>
    </format>
    <format dxfId="2142">
      <pivotArea collapsedLevelsAreSubtotals="1" fieldPosition="0">
        <references count="1">
          <reference field="5" count="1">
            <x v="3"/>
          </reference>
        </references>
      </pivotArea>
    </format>
    <format dxfId="2141">
      <pivotArea dataOnly="0" labelOnly="1" fieldPosition="0">
        <references count="1">
          <reference field="5" count="1">
            <x v="3"/>
          </reference>
        </references>
      </pivotArea>
    </format>
    <format dxfId="2">
      <pivotArea collapsedLevelsAreSubtotals="1" fieldPosition="0">
        <references count="1">
          <reference field="5" count="1">
            <x v="25"/>
          </reference>
        </references>
      </pivotArea>
    </format>
    <format dxfId="1">
      <pivotArea dataOnly="0" labelOnly="1" fieldPosition="0">
        <references count="1">
          <reference field="5" count="1">
            <x v="2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B34641-A10E-4EE2-AC79-38AB0692E62F}" name="PivotTable5" cacheId="13" applyNumberFormats="0" applyBorderFormats="0" applyFontFormats="0" applyPatternFormats="0" applyAlignmentFormats="0" applyWidthHeightFormats="1" dataCaption="Values" grandTotalCaption="Total Student Contact Hours" updatedVersion="8" minRefreshableVersion="3" useAutoFormatting="1" itemPrintTitles="1" createdVersion="8" indent="0" outline="1" outlineData="1" multipleFieldFilters="0" rowHeaderCaption="120 WEST CAMPUS CENTER">
  <location ref="H14:L92" firstHeaderRow="1" firstDataRow="2" firstDataCol="1" rowPageCount="5" colPageCount="1"/>
  <pivotFields count="41">
    <pivotField showAll="0"/>
    <pivotField showAll="0"/>
    <pivotField showAll="0"/>
    <pivotField axis="axisRow" showAll="0">
      <items count="151">
        <item x="139"/>
        <item x="13"/>
        <item x="109"/>
        <item x="61"/>
        <item x="87"/>
        <item x="22"/>
        <item x="123"/>
        <item x="35"/>
        <item x="125"/>
        <item x="99"/>
        <item x="63"/>
        <item x="78"/>
        <item x="92"/>
        <item x="140"/>
        <item x="89"/>
        <item x="14"/>
        <item x="48"/>
        <item x="49"/>
        <item x="12"/>
        <item x="129"/>
        <item x="16"/>
        <item x="54"/>
        <item x="26"/>
        <item x="53"/>
        <item x="60"/>
        <item x="74"/>
        <item x="138"/>
        <item x="117"/>
        <item x="42"/>
        <item x="19"/>
        <item x="33"/>
        <item x="111"/>
        <item x="132"/>
        <item x="101"/>
        <item x="67"/>
        <item x="68"/>
        <item x="57"/>
        <item x="77"/>
        <item x="31"/>
        <item x="137"/>
        <item x="113"/>
        <item x="8"/>
        <item x="2"/>
        <item x="86"/>
        <item x="55"/>
        <item x="96"/>
        <item x="43"/>
        <item x="56"/>
        <item x="119"/>
        <item x="120"/>
        <item x="84"/>
        <item x="59"/>
        <item x="135"/>
        <item x="88"/>
        <item x="134"/>
        <item x="90"/>
        <item x="100"/>
        <item x="39"/>
        <item x="75"/>
        <item x="27"/>
        <item x="108"/>
        <item x="126"/>
        <item x="11"/>
        <item x="85"/>
        <item x="82"/>
        <item x="145"/>
        <item x="144"/>
        <item x="23"/>
        <item x="66"/>
        <item x="65"/>
        <item x="9"/>
        <item x="70"/>
        <item x="124"/>
        <item x="46"/>
        <item x="45"/>
        <item x="73"/>
        <item x="130"/>
        <item x="6"/>
        <item x="105"/>
        <item x="104"/>
        <item x="103"/>
        <item x="136"/>
        <item x="51"/>
        <item x="34"/>
        <item x="3"/>
        <item x="127"/>
        <item x="141"/>
        <item x="20"/>
        <item x="7"/>
        <item x="98"/>
        <item x="115"/>
        <item x="94"/>
        <item x="71"/>
        <item x="76"/>
        <item x="143"/>
        <item x="40"/>
        <item x="58"/>
        <item x="79"/>
        <item x="148"/>
        <item x="121"/>
        <item x="110"/>
        <item x="142"/>
        <item x="30"/>
        <item x="128"/>
        <item x="91"/>
        <item x="17"/>
        <item x="18"/>
        <item x="114"/>
        <item x="146"/>
        <item x="36"/>
        <item x="41"/>
        <item x="62"/>
        <item x="47"/>
        <item x="21"/>
        <item x="131"/>
        <item x="4"/>
        <item x="97"/>
        <item x="102"/>
        <item x="149"/>
        <item x="25"/>
        <item x="83"/>
        <item x="80"/>
        <item x="38"/>
        <item x="1"/>
        <item x="0"/>
        <item x="107"/>
        <item x="106"/>
        <item x="81"/>
        <item x="147"/>
        <item x="5"/>
        <item x="28"/>
        <item x="122"/>
        <item x="112"/>
        <item x="29"/>
        <item x="52"/>
        <item x="116"/>
        <item x="64"/>
        <item x="93"/>
        <item x="24"/>
        <item x="69"/>
        <item x="10"/>
        <item x="72"/>
        <item x="44"/>
        <item x="32"/>
        <item x="118"/>
        <item x="37"/>
        <item x="50"/>
        <item x="95"/>
        <item x="133"/>
        <item x="15"/>
        <item t="default"/>
      </items>
    </pivotField>
    <pivotField showAll="0"/>
    <pivotField showAll="0"/>
    <pivotField numFmtId="14" showAll="0"/>
    <pivotField numFmtId="14" showAll="0"/>
    <pivotField axis="axisPage" numFmtId="43" multipleItemSelectionAllowed="1" showAll="0">
      <items count="64">
        <item h="1" x="3"/>
        <item h="1" x="29"/>
        <item h="1" x="8"/>
        <item h="1" x="25"/>
        <item h="1" x="16"/>
        <item x="18"/>
        <item x="62"/>
        <item x="19"/>
        <item x="56"/>
        <item x="37"/>
        <item x="59"/>
        <item x="32"/>
        <item x="52"/>
        <item x="30"/>
        <item x="51"/>
        <item x="60"/>
        <item x="43"/>
        <item x="39"/>
        <item x="61"/>
        <item x="46"/>
        <item x="40"/>
        <item x="57"/>
        <item x="35"/>
        <item x="45"/>
        <item x="47"/>
        <item x="34"/>
        <item x="38"/>
        <item x="41"/>
        <item x="6"/>
        <item x="48"/>
        <item x="36"/>
        <item x="53"/>
        <item x="49"/>
        <item x="14"/>
        <item x="55"/>
        <item x="13"/>
        <item x="50"/>
        <item x="54"/>
        <item x="17"/>
        <item x="44"/>
        <item x="11"/>
        <item x="33"/>
        <item x="26"/>
        <item x="9"/>
        <item x="21"/>
        <item x="22"/>
        <item x="2"/>
        <item x="20"/>
        <item x="58"/>
        <item x="5"/>
        <item x="24"/>
        <item x="7"/>
        <item x="23"/>
        <item x="42"/>
        <item x="1"/>
        <item x="28"/>
        <item x="31"/>
        <item x="0"/>
        <item x="4"/>
        <item x="12"/>
        <item x="27"/>
        <item x="15"/>
        <item x="10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axis="axisPage" multipleItemSelectionAllowed="1" showAll="0">
      <items count="118">
        <item x="54"/>
        <item x="77"/>
        <item x="51"/>
        <item x="38"/>
        <item x="102"/>
        <item x="50"/>
        <item x="3"/>
        <item x="97"/>
        <item x="2"/>
        <item x="116"/>
        <item x="75"/>
        <item x="25"/>
        <item x="4"/>
        <item x="95"/>
        <item x="34"/>
        <item x="68"/>
        <item x="83"/>
        <item x="18"/>
        <item x="12"/>
        <item x="52"/>
        <item x="105"/>
        <item x="103"/>
        <item x="73"/>
        <item x="26"/>
        <item x="27"/>
        <item x="32"/>
        <item x="37"/>
        <item x="101"/>
        <item x="8"/>
        <item x="20"/>
        <item x="17"/>
        <item x="33"/>
        <item x="90"/>
        <item x="110"/>
        <item x="72"/>
        <item x="48"/>
        <item x="10"/>
        <item x="55"/>
        <item x="86"/>
        <item x="81"/>
        <item x="69"/>
        <item x="100"/>
        <item x="64"/>
        <item x="89"/>
        <item x="19"/>
        <item x="57"/>
        <item x="71"/>
        <item x="45"/>
        <item x="98"/>
        <item x="28"/>
        <item x="58"/>
        <item x="56"/>
        <item x="11"/>
        <item x="31"/>
        <item x="99"/>
        <item x="22"/>
        <item x="44"/>
        <item x="87"/>
        <item x="65"/>
        <item x="30"/>
        <item x="1"/>
        <item x="88"/>
        <item x="108"/>
        <item x="104"/>
        <item x="43"/>
        <item x="7"/>
        <item x="35"/>
        <item x="70"/>
        <item x="36"/>
        <item x="13"/>
        <item x="49"/>
        <item x="92"/>
        <item x="53"/>
        <item x="78"/>
        <item x="62"/>
        <item x="5"/>
        <item x="15"/>
        <item x="23"/>
        <item x="60"/>
        <item x="115"/>
        <item x="96"/>
        <item x="39"/>
        <item x="46"/>
        <item x="6"/>
        <item x="114"/>
        <item x="24"/>
        <item x="74"/>
        <item x="21"/>
        <item x="47"/>
        <item x="79"/>
        <item x="14"/>
        <item x="76"/>
        <item x="109"/>
        <item x="9"/>
        <item x="29"/>
        <item x="84"/>
        <item x="106"/>
        <item x="66"/>
        <item x="63"/>
        <item x="107"/>
        <item x="113"/>
        <item x="41"/>
        <item x="40"/>
        <item x="59"/>
        <item x="61"/>
        <item x="85"/>
        <item x="91"/>
        <item x="42"/>
        <item x="82"/>
        <item x="80"/>
        <item x="67"/>
        <item x="94"/>
        <item x="112"/>
        <item x="111"/>
        <item h="1" x="0"/>
        <item h="1" x="93"/>
        <item h="1" x="16"/>
        <item t="default"/>
      </items>
    </pivotField>
    <pivotField showAll="0"/>
    <pivotField showAll="0"/>
    <pivotField axis="axisCol" showAll="0">
      <items count="11">
        <item h="1" x="5"/>
        <item x="4"/>
        <item h="1" x="7"/>
        <item h="1" x="9"/>
        <item h="1" x="8"/>
        <item h="1" x="6"/>
        <item n="Lab Hours" x="1"/>
        <item n="Lecture Hours" x="0"/>
        <item h="1" x="3"/>
        <item h="1" x="2"/>
        <item t="default"/>
      </items>
    </pivotField>
    <pivotField showAll="0"/>
    <pivotField showAll="0"/>
    <pivotField showAll="0"/>
    <pivotField axis="axisPage" multipleItemSelectionAllowed="1" showAll="0">
      <items count="7">
        <item h="1" x="2"/>
        <item h="1" x="1"/>
        <item h="1" x="4"/>
        <item x="0"/>
        <item h="1" x="3"/>
        <item h="1" x="5"/>
        <item t="default"/>
      </items>
    </pivotField>
    <pivotField axis="axisRow" showAll="0">
      <items count="234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140"/>
        <item x="7"/>
        <item t="default"/>
      </items>
    </pivotField>
    <pivotField axis="axisPage" multipleItemSelectionAllowed="1" showAll="0">
      <items count="70"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x="67"/>
        <item h="1" x="68"/>
        <item h="1" x="0"/>
        <item t="default"/>
      </items>
    </pivotField>
    <pivotField showAll="0"/>
    <pivotField showAll="0"/>
    <pivotField axis="axisRow" showAll="0">
      <items count="12">
        <item x="1"/>
        <item x="3"/>
        <item h="1" x="5"/>
        <item h="1" x="8"/>
        <item h="1" x="9"/>
        <item h="1" x="10"/>
        <item h="1" x="6"/>
        <item h="1" x="7"/>
        <item h="1" x="0"/>
        <item h="1" x="4"/>
        <item h="1" x="2"/>
        <item t="default"/>
      </items>
    </pivotField>
    <pivotField showAll="0"/>
    <pivotField showAll="0"/>
    <pivotField dataField="1" numFmtId="165" showAll="0"/>
    <pivotField showAll="0"/>
    <pivotField showAll="0"/>
    <pivotField showAll="0"/>
    <pivotField showAll="0" defaultSubtotal="0">
      <items count="1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</items>
    </pivotField>
  </pivotFields>
  <rowFields count="3">
    <field x="33"/>
    <field x="29"/>
    <field x="3"/>
  </rowFields>
  <rowItems count="77">
    <i>
      <x/>
    </i>
    <i r="1">
      <x v="209"/>
    </i>
    <i r="2">
      <x v="64"/>
    </i>
    <i r="2">
      <x v="121"/>
    </i>
    <i r="2">
      <x v="129"/>
    </i>
    <i r="1">
      <x v="210"/>
    </i>
    <i r="2">
      <x v="18"/>
    </i>
    <i r="2">
      <x v="64"/>
    </i>
    <i r="2">
      <x v="95"/>
    </i>
    <i r="2">
      <x v="105"/>
    </i>
    <i r="1">
      <x v="211"/>
    </i>
    <i r="2">
      <x v="21"/>
    </i>
    <i r="1">
      <x v="212"/>
    </i>
    <i r="2">
      <x v="5"/>
    </i>
    <i r="2">
      <x v="24"/>
    </i>
    <i r="2">
      <x v="63"/>
    </i>
    <i r="2">
      <x v="83"/>
    </i>
    <i r="1">
      <x v="213"/>
    </i>
    <i r="2">
      <x v="64"/>
    </i>
    <i r="2">
      <x v="83"/>
    </i>
    <i r="2">
      <x v="129"/>
    </i>
    <i r="2">
      <x v="138"/>
    </i>
    <i r="1">
      <x v="214"/>
    </i>
    <i r="2">
      <x v="83"/>
    </i>
    <i r="2">
      <x v="105"/>
    </i>
    <i r="2">
      <x v="121"/>
    </i>
    <i r="2">
      <x v="140"/>
    </i>
    <i r="1">
      <x v="215"/>
    </i>
    <i r="2">
      <x v="62"/>
    </i>
    <i r="2">
      <x v="129"/>
    </i>
    <i r="1">
      <x v="216"/>
    </i>
    <i r="2">
      <x v="62"/>
    </i>
    <i r="2">
      <x v="64"/>
    </i>
    <i r="2">
      <x v="83"/>
    </i>
    <i r="1">
      <x v="217"/>
    </i>
    <i r="2">
      <x v="62"/>
    </i>
    <i r="1">
      <x v="218"/>
    </i>
    <i r="2">
      <x v="5"/>
    </i>
    <i r="2">
      <x v="18"/>
    </i>
    <i r="2">
      <x v="62"/>
    </i>
    <i r="2">
      <x v="129"/>
    </i>
    <i r="1">
      <x v="219"/>
    </i>
    <i r="2">
      <x v="64"/>
    </i>
    <i r="2">
      <x v="83"/>
    </i>
    <i r="2">
      <x v="121"/>
    </i>
    <i r="1">
      <x v="220"/>
    </i>
    <i r="2">
      <x v="62"/>
    </i>
    <i r="2">
      <x v="117"/>
    </i>
    <i r="2">
      <x v="141"/>
    </i>
    <i r="1">
      <x v="221"/>
    </i>
    <i r="2">
      <x v="129"/>
    </i>
    <i r="2">
      <x v="138"/>
    </i>
    <i r="1">
      <x v="222"/>
    </i>
    <i r="2">
      <x v="5"/>
    </i>
    <i r="1">
      <x v="223"/>
    </i>
    <i r="2">
      <x v="5"/>
    </i>
    <i r="2">
      <x v="118"/>
    </i>
    <i r="2">
      <x v="121"/>
    </i>
    <i r="2">
      <x v="129"/>
    </i>
    <i r="1">
      <x v="224"/>
    </i>
    <i r="2">
      <x v="67"/>
    </i>
    <i r="2">
      <x v="107"/>
    </i>
    <i r="2">
      <x v="143"/>
    </i>
    <i r="1">
      <x v="225"/>
    </i>
    <i r="2">
      <x v="62"/>
    </i>
    <i r="1">
      <x v="226"/>
    </i>
    <i r="2">
      <x v="3"/>
    </i>
    <i r="2">
      <x v="24"/>
    </i>
    <i r="2">
      <x v="62"/>
    </i>
    <i r="1">
      <x v="227"/>
    </i>
    <i r="2">
      <x v="62"/>
    </i>
    <i r="1">
      <x v="228"/>
    </i>
    <i r="2">
      <x v="2"/>
    </i>
    <i r="1">
      <x v="229"/>
    </i>
    <i r="2">
      <x v="29"/>
    </i>
    <i r="2">
      <x v="62"/>
    </i>
    <i t="grand">
      <x/>
    </i>
  </rowItems>
  <colFields count="1">
    <field x="24"/>
  </colFields>
  <colItems count="4">
    <i>
      <x v="1"/>
    </i>
    <i>
      <x v="6"/>
    </i>
    <i>
      <x v="7"/>
    </i>
    <i t="grand">
      <x/>
    </i>
  </colItems>
  <pageFields count="5">
    <pageField fld="30" hier="-1"/>
    <pageField fld="9" hier="-1"/>
    <pageField fld="28" hier="-1"/>
    <pageField fld="21" hier="-1"/>
    <pageField fld="8" hier="-1"/>
  </pageFields>
  <dataFields count="1">
    <dataField name="Sum of STUDENT CONTACT HOURS" fld="36" baseField="29" baseItem="109"/>
  </dataFields>
  <formats count="91">
    <format dxfId="1861">
      <pivotArea outline="0" collapsedLevelsAreSubtotals="1" fieldPosition="0"/>
    </format>
    <format dxfId="1860">
      <pivotArea dataOnly="0" labelOnly="1" grandCol="1" outline="0" fieldPosition="0"/>
    </format>
    <format dxfId="1859">
      <pivotArea field="33" type="button" dataOnly="0" labelOnly="1" outline="0" axis="axisRow" fieldPosition="0"/>
    </format>
    <format dxfId="1858">
      <pivotArea dataOnly="0" labelOnly="1" fieldPosition="0">
        <references count="1">
          <reference field="24" count="0"/>
        </references>
      </pivotArea>
    </format>
    <format dxfId="1857">
      <pivotArea dataOnly="0" labelOnly="1" grandCol="1" outline="0" fieldPosition="0"/>
    </format>
    <format dxfId="1856">
      <pivotArea grandRow="1" outline="0" collapsedLevelsAreSubtotals="1" fieldPosition="0"/>
    </format>
    <format dxfId="1855">
      <pivotArea dataOnly="0" labelOnly="1" grandRow="1" outline="0" fieldPosition="0"/>
    </format>
    <format dxfId="1854">
      <pivotArea collapsedLevelsAreSubtotals="1" fieldPosition="0">
        <references count="1">
          <reference field="33" count="1">
            <x v="0"/>
          </reference>
        </references>
      </pivotArea>
    </format>
    <format dxfId="1853">
      <pivotArea dataOnly="0" labelOnly="1" fieldPosition="0">
        <references count="1">
          <reference field="33" count="1">
            <x v="0"/>
          </reference>
        </references>
      </pivotArea>
    </format>
    <format dxfId="1852">
      <pivotArea collapsedLevelsAreSubtotals="1" fieldPosition="0">
        <references count="1">
          <reference field="33" count="1">
            <x v="1"/>
          </reference>
        </references>
      </pivotArea>
    </format>
    <format dxfId="1851">
      <pivotArea dataOnly="0" labelOnly="1" fieldPosition="0">
        <references count="1">
          <reference field="33" count="1">
            <x v="1"/>
          </reference>
        </references>
      </pivotArea>
    </format>
    <format dxfId="1850">
      <pivotArea collapsedLevelsAreSubtotals="1" fieldPosition="0">
        <references count="1">
          <reference field="33" count="1">
            <x v="0"/>
          </reference>
        </references>
      </pivotArea>
    </format>
    <format dxfId="1849">
      <pivotArea collapsedLevelsAreSubtotals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848">
      <pivotArea collapsedLevelsAreSubtotals="1" fieldPosition="0">
        <references count="1">
          <reference field="33" count="1">
            <x v="1"/>
          </reference>
        </references>
      </pivotArea>
    </format>
    <format dxfId="1847">
      <pivotArea collapsedLevelsAreSubtotals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846">
      <pivotArea dataOnly="0" labelOnly="1" fieldPosition="0">
        <references count="2">
          <reference field="29" count="11">
            <x v="58"/>
            <x v="61"/>
            <x v="64"/>
            <x v="67"/>
            <x v="70"/>
            <x v="71"/>
            <x v="72"/>
            <x v="73"/>
            <x v="74"/>
            <x v="75"/>
            <x v="76"/>
          </reference>
          <reference field="33" count="1" selected="0">
            <x v="0"/>
          </reference>
        </references>
      </pivotArea>
    </format>
    <format dxfId="1845">
      <pivotArea dataOnly="0" labelOnly="1" fieldPosition="0">
        <references count="2">
          <reference field="29" count="5">
            <x v="59"/>
            <x v="60"/>
            <x v="68"/>
            <x v="69"/>
            <x v="78"/>
          </reference>
          <reference field="33" count="1" selected="0">
            <x v="1"/>
          </reference>
        </references>
      </pivotArea>
    </format>
    <format dxfId="1844">
      <pivotArea dataOnly="0" labelOnly="1" grandCol="1" outline="0" fieldPosition="0"/>
    </format>
    <format dxfId="1843">
      <pivotArea type="all" dataOnly="0" outline="0" fieldPosition="0"/>
    </format>
    <format dxfId="1842">
      <pivotArea type="origin" dataOnly="0" labelOnly="1" outline="0" fieldPosition="0"/>
    </format>
    <format dxfId="1841">
      <pivotArea field="24" type="button" dataOnly="0" labelOnly="1" outline="0" axis="axisCol" fieldPosition="0"/>
    </format>
    <format dxfId="1840">
      <pivotArea field="-2" type="button" dataOnly="0" labelOnly="1" outline="0" axis="axisValues" fieldPosition="0"/>
    </format>
    <format dxfId="1839">
      <pivotArea type="topRight" dataOnly="0" labelOnly="1" outline="0" fieldPosition="0"/>
    </format>
    <format dxfId="1838">
      <pivotArea type="origin" dataOnly="0" labelOnly="1" outline="0" offset="A2" fieldPosition="0"/>
    </format>
    <format dxfId="1837">
      <pivotArea outline="0" collapsedLevelsAreSubtotals="1" fieldPosition="0"/>
    </format>
    <format dxfId="1836">
      <pivotArea dataOnly="0" labelOnly="1" fieldPosition="0">
        <references count="1">
          <reference field="24" count="0"/>
        </references>
      </pivotArea>
    </format>
    <format dxfId="1835">
      <pivotArea type="origin" dataOnly="0" labelOnly="1" outline="0" offset="A2" fieldPosition="0"/>
    </format>
    <format dxfId="1834">
      <pivotArea field="33" type="button" dataOnly="0" labelOnly="1" outline="0" axis="axisRow" fieldPosition="0"/>
    </format>
    <format dxfId="1833">
      <pivotArea dataOnly="0" labelOnly="1" fieldPosition="0">
        <references count="1">
          <reference field="33" count="0"/>
        </references>
      </pivotArea>
    </format>
    <format dxfId="1832">
      <pivotArea dataOnly="0" labelOnly="1" grandRow="1" outline="0" fieldPosition="0"/>
    </format>
    <format dxfId="1831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830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829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828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827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826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825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824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823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822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821">
      <pivotArea dataOnly="0" labelOnly="1" fieldPosition="0">
        <references count="3">
          <reference field="3" count="4">
            <x v="50"/>
            <x v="55"/>
            <x v="106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820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819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818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817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816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815">
      <pivotArea outline="0" collapsedLevelsAreSubtotals="1" fieldPosition="0"/>
    </format>
    <format dxfId="1814">
      <pivotArea type="origin" dataOnly="0" labelOnly="1" outline="0" offset="A2" fieldPosition="0"/>
    </format>
    <format dxfId="1813">
      <pivotArea field="33" type="button" dataOnly="0" labelOnly="1" outline="0" axis="axisRow" fieldPosition="0"/>
    </format>
    <format dxfId="1812">
      <pivotArea dataOnly="0" labelOnly="1" fieldPosition="0">
        <references count="1">
          <reference field="33" count="0"/>
        </references>
      </pivotArea>
    </format>
    <format dxfId="1811">
      <pivotArea dataOnly="0" labelOnly="1" grandRow="1" outline="0" fieldPosition="0"/>
    </format>
    <format dxfId="1810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809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808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807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806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805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804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803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802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801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800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799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798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797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796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795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794">
      <pivotArea dataOnly="0" labelOnly="1" fieldPosition="0">
        <references count="1">
          <reference field="24" count="0"/>
        </references>
      </pivotArea>
    </format>
    <format dxfId="1793">
      <pivotArea outline="0" collapsedLevelsAreSubtotals="1" fieldPosition="0"/>
    </format>
    <format dxfId="1792">
      <pivotArea field="33" type="button" dataOnly="0" labelOnly="1" outline="0" axis="axisRow" fieldPosition="0"/>
    </format>
    <format dxfId="1791">
      <pivotArea dataOnly="0" labelOnly="1" fieldPosition="0">
        <references count="1">
          <reference field="33" count="0"/>
        </references>
      </pivotArea>
    </format>
    <format dxfId="1790">
      <pivotArea dataOnly="0" labelOnly="1" grandRow="1" outline="0" fieldPosition="0"/>
    </format>
    <format dxfId="1789">
      <pivotArea dataOnly="0" labelOnly="1" fieldPosition="0">
        <references count="2">
          <reference field="29" count="12">
            <x v="106"/>
            <x v="107"/>
            <x v="108"/>
            <x v="109"/>
            <x v="110"/>
            <x v="111"/>
            <x v="112"/>
            <x v="113"/>
            <x v="115"/>
            <x v="116"/>
            <x v="119"/>
            <x v="120"/>
          </reference>
          <reference field="33" count="1" selected="0">
            <x v="0"/>
          </reference>
        </references>
      </pivotArea>
    </format>
    <format dxfId="1788">
      <pivotArea dataOnly="0" labelOnly="1" fieldPosition="0">
        <references count="2">
          <reference field="29" count="2">
            <x v="114"/>
            <x v="121"/>
          </reference>
          <reference field="33" count="1" selected="0">
            <x v="1"/>
          </reference>
        </references>
      </pivotArea>
    </format>
    <format dxfId="1787">
      <pivotArea dataOnly="0" labelOnly="1" fieldPosition="0">
        <references count="3">
          <reference field="3" count="4">
            <x v="18"/>
            <x v="50"/>
            <x v="127"/>
            <x v="138"/>
          </reference>
          <reference field="29" count="1" selected="0">
            <x v="106"/>
          </reference>
          <reference field="33" count="1" selected="0">
            <x v="0"/>
          </reference>
        </references>
      </pivotArea>
    </format>
    <format dxfId="1786">
      <pivotArea dataOnly="0" labelOnly="1" fieldPosition="0">
        <references count="3">
          <reference field="3" count="1">
            <x v="24"/>
          </reference>
          <reference field="29" count="1" selected="0">
            <x v="107"/>
          </reference>
          <reference field="33" count="1" selected="0">
            <x v="0"/>
          </reference>
        </references>
      </pivotArea>
    </format>
    <format dxfId="1785">
      <pivotArea dataOnly="0" labelOnly="1" fieldPosition="0">
        <references count="3">
          <reference field="3" count="2">
            <x v="63"/>
            <x v="84"/>
          </reference>
          <reference field="29" count="1" selected="0">
            <x v="108"/>
          </reference>
          <reference field="33" count="1" selected="0">
            <x v="0"/>
          </reference>
        </references>
      </pivotArea>
    </format>
    <format dxfId="1784">
      <pivotArea dataOnly="0" labelOnly="1" fieldPosition="0">
        <references count="3">
          <reference field="3" count="3">
            <x v="4"/>
            <x v="43"/>
            <x v="77"/>
          </reference>
          <reference field="29" count="1" selected="0">
            <x v="109"/>
          </reference>
          <reference field="33" count="1" selected="0">
            <x v="0"/>
          </reference>
        </references>
      </pivotArea>
    </format>
    <format dxfId="1783">
      <pivotArea dataOnly="0" labelOnly="1" fieldPosition="0">
        <references count="3">
          <reference field="3" count="3">
            <x v="96"/>
            <x v="109"/>
            <x v="143"/>
          </reference>
          <reference field="29" count="1" selected="0">
            <x v="110"/>
          </reference>
          <reference field="33" count="1" selected="0">
            <x v="0"/>
          </reference>
        </references>
      </pivotArea>
    </format>
    <format dxfId="1782">
      <pivotArea dataOnly="0" labelOnly="1" fieldPosition="0">
        <references count="3">
          <reference field="3" count="1">
            <x v="4"/>
          </reference>
          <reference field="29" count="1" selected="0">
            <x v="111"/>
          </reference>
          <reference field="33" count="1" selected="0">
            <x v="0"/>
          </reference>
        </references>
      </pivotArea>
    </format>
    <format dxfId="1781">
      <pivotArea dataOnly="0" labelOnly="1" fieldPosition="0">
        <references count="3">
          <reference field="3" count="4">
            <x v="4"/>
            <x v="30"/>
            <x v="53"/>
            <x v="145"/>
          </reference>
          <reference field="29" count="1" selected="0">
            <x v="112"/>
          </reference>
          <reference field="33" count="1" selected="0">
            <x v="0"/>
          </reference>
        </references>
      </pivotArea>
    </format>
    <format dxfId="1780">
      <pivotArea dataOnly="0" labelOnly="1" fieldPosition="0">
        <references count="3">
          <reference field="3" count="1">
            <x v="96"/>
          </reference>
          <reference field="29" count="1" selected="0">
            <x v="113"/>
          </reference>
          <reference field="33" count="1" selected="0">
            <x v="0"/>
          </reference>
        </references>
      </pivotArea>
    </format>
    <format dxfId="1779">
      <pivotArea dataOnly="0" labelOnly="1" fieldPosition="0">
        <references count="3">
          <reference field="3" count="3">
            <x v="50"/>
            <x v="55"/>
            <x v="127"/>
          </reference>
          <reference field="29" count="1" selected="0">
            <x v="115"/>
          </reference>
          <reference field="33" count="1" selected="0">
            <x v="0"/>
          </reference>
        </references>
      </pivotArea>
    </format>
    <format dxfId="1778">
      <pivotArea dataOnly="0" labelOnly="1" fieldPosition="0">
        <references count="3">
          <reference field="3" count="2">
            <x v="96"/>
            <x v="102"/>
          </reference>
          <reference field="29" count="1" selected="0">
            <x v="116"/>
          </reference>
          <reference field="33" count="1" selected="0">
            <x v="0"/>
          </reference>
        </references>
      </pivotArea>
    </format>
    <format dxfId="1777">
      <pivotArea dataOnly="0" labelOnly="1" fieldPosition="0">
        <references count="3">
          <reference field="3" count="1">
            <x v="55"/>
          </reference>
          <reference field="29" count="1" selected="0">
            <x v="119"/>
          </reference>
          <reference field="33" count="1" selected="0">
            <x v="0"/>
          </reference>
        </references>
      </pivotArea>
    </format>
    <format dxfId="1776">
      <pivotArea dataOnly="0" labelOnly="1" fieldPosition="0">
        <references count="3">
          <reference field="3" count="1">
            <x v="102"/>
          </reference>
          <reference field="29" count="1" selected="0">
            <x v="120"/>
          </reference>
          <reference field="33" count="1" selected="0">
            <x v="0"/>
          </reference>
        </references>
      </pivotArea>
    </format>
    <format dxfId="1775">
      <pivotArea dataOnly="0" labelOnly="1" fieldPosition="0">
        <references count="3">
          <reference field="3" count="1">
            <x v="14"/>
          </reference>
          <reference field="29" count="1" selected="0">
            <x v="114"/>
          </reference>
          <reference field="33" count="1" selected="0">
            <x v="1"/>
          </reference>
        </references>
      </pivotArea>
    </format>
    <format dxfId="1774">
      <pivotArea dataOnly="0" labelOnly="1" fieldPosition="0">
        <references count="3">
          <reference field="3" count="1">
            <x v="102"/>
          </reference>
          <reference field="29" count="1" selected="0">
            <x v="121"/>
          </reference>
          <reference field="33" count="1" selected="0">
            <x v="1"/>
          </reference>
        </references>
      </pivotArea>
    </format>
    <format dxfId="1773">
      <pivotArea dataOnly="0" labelOnly="1" fieldPosition="0">
        <references count="1">
          <reference field="24" count="0"/>
        </references>
      </pivotArea>
    </format>
    <format dxfId="1772">
      <pivotArea dataOnly="0" labelOnly="1" grandCol="1" outline="0" fieldPosition="0"/>
    </format>
    <format dxfId="177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DED881-46CE-4AB8-9618-A021EC848019}" name="Table172" displayName="Table172" ref="A3:L1270" totalsRowCount="1" headerRowDxfId="2397" dataDxfId="2396">
  <autoFilter ref="A3:L1269" xr:uid="{F49A4AF6-973A-42D4-AAF2-5C0961AC479C}"/>
  <sortState xmlns:xlrd2="http://schemas.microsoft.com/office/spreadsheetml/2017/richdata2" ref="A44:L1241">
    <sortCondition ref="C386:C1269"/>
  </sortState>
  <tableColumns count="12">
    <tableColumn id="1" xr3:uid="{23DD2BF0-5CAC-4858-B404-29A9E17CD54E}" name="Campus" totalsRowLabel="Total" dataDxfId="2395" totalsRowDxfId="2394"/>
    <tableColumn id="2" xr3:uid="{1FD8C12D-AE3E-4B90-A09E-CA67D45912CD}" name="Description" dataDxfId="2393" totalsRowDxfId="2392"/>
    <tableColumn id="3" xr3:uid="{E0DCEC7E-5FBE-4FF7-A2A1-70DF4FBB50A3}" name="Building " dataDxfId="2391" totalsRowDxfId="2390"/>
    <tableColumn id="4" xr3:uid="{1B7D5A8E-3280-492F-B171-600981FCE5B9}" name="Room #" dataDxfId="2389" totalsRowDxfId="2388"/>
    <tableColumn id="12" xr3:uid="{9FB6907C-42EB-4DCE-A3D6-DE8F71BDF945}" name="In Use" dataDxfId="2387" totalsRowDxfId="2386" dataCellStyle="Normal 2"/>
    <tableColumn id="5" xr3:uid="{6F77F59F-E0F2-4FB8-9288-F988C6CD0A33}" name="Room Type" totalsRowFunction="count" dataDxfId="2385" totalsRowDxfId="2384"/>
    <tableColumn id="6" xr3:uid="{EA4BDC0A-D3ED-431A-8CEF-C2CD5F25FE5A}" name="ASF" totalsRowFunction="sum" dataDxfId="2383" totalsRowDxfId="2382"/>
    <tableColumn id="7" xr3:uid="{CC3D544C-F632-40BB-B2E8-D3B4D57C3B40}" name="Stations" dataDxfId="2381" totalsRowDxfId="2380"/>
    <tableColumn id="8" xr3:uid="{0521A8CD-1B94-4E60-A9F9-9EA29C2C6DF2}" name="Dept" dataDxfId="2379" totalsRowDxfId="2378"/>
    <tableColumn id="9" xr3:uid="{6B92D4E8-1696-48F6-8469-B731020EC0C8}" name="Prog" dataDxfId="2377" totalsRowDxfId="2376"/>
    <tableColumn id="10" xr3:uid="{7C704AF3-C733-43CF-984B-27F50E498B45}" name="TOP/Service and Support" dataDxfId="2375" totalsRowDxfId="2374"/>
    <tableColumn id="11" xr3:uid="{23F4D7DE-7066-40D0-B318-272343BEA6D0}" name="Status" totalsRowFunction="count" dataDxfId="2373" totalsRowDxfId="237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3A26390-DAB5-474D-A37F-66B04C21E2AC}" name="Table4" displayName="Table4" ref="A18:B30" totalsRowCount="1" headerRowDxfId="2363">
  <autoFilter ref="A18:B29" xr:uid="{63A26390-DAB5-474D-A37F-66B04C21E2AC}"/>
  <tableColumns count="2">
    <tableColumn id="1" xr3:uid="{ABE37A53-C9C8-4DAA-8E10-DD8B3FA363F8}" name="Building" totalsRowLabel="Total"/>
    <tableColumn id="2" xr3:uid="{DCD904B7-63E0-456E-B4F7-65A449B3C0B9}" name="Fall FTES" totalsRowFunction="sum" dataDxfId="2362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0.xml"/><Relationship Id="rId2" Type="http://schemas.openxmlformats.org/officeDocument/2006/relationships/pivotTable" Target="../pivotTables/pivotTable19.xml"/><Relationship Id="rId1" Type="http://schemas.openxmlformats.org/officeDocument/2006/relationships/pivotTable" Target="../pivotTables/pivotTable18.xml"/><Relationship Id="rId4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3.xml"/><Relationship Id="rId2" Type="http://schemas.openxmlformats.org/officeDocument/2006/relationships/pivotTable" Target="../pivotTables/pivotTable22.xml"/><Relationship Id="rId1" Type="http://schemas.openxmlformats.org/officeDocument/2006/relationships/pivotTable" Target="../pivotTables/pivotTable21.xml"/><Relationship Id="rId4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6.xml"/><Relationship Id="rId2" Type="http://schemas.openxmlformats.org/officeDocument/2006/relationships/pivotTable" Target="../pivotTables/pivotTable25.xml"/><Relationship Id="rId1" Type="http://schemas.openxmlformats.org/officeDocument/2006/relationships/pivotTable" Target="../pivotTables/pivotTable24.xml"/><Relationship Id="rId4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9.xml"/><Relationship Id="rId2" Type="http://schemas.openxmlformats.org/officeDocument/2006/relationships/pivotTable" Target="../pivotTables/pivotTable28.xml"/><Relationship Id="rId1" Type="http://schemas.openxmlformats.org/officeDocument/2006/relationships/pivotTable" Target="../pivotTables/pivotTable27.xml"/><Relationship Id="rId4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2.xml"/><Relationship Id="rId2" Type="http://schemas.openxmlformats.org/officeDocument/2006/relationships/pivotTable" Target="../pivotTables/pivotTable31.xml"/><Relationship Id="rId1" Type="http://schemas.openxmlformats.org/officeDocument/2006/relationships/pivotTable" Target="../pivotTables/pivotTable30.xml"/><Relationship Id="rId4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5.xml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5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1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4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4.xml"/><Relationship Id="rId2" Type="http://schemas.openxmlformats.org/officeDocument/2006/relationships/pivotTable" Target="../pivotTables/pivotTable13.xml"/><Relationship Id="rId1" Type="http://schemas.openxmlformats.org/officeDocument/2006/relationships/pivotTable" Target="../pivotTables/pivotTable12.xml"/><Relationship Id="rId4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7.xml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6F9E-A523-465E-84A5-8B5520D80577}">
  <sheetPr filterMode="1"/>
  <dimension ref="A1:AN3448"/>
  <sheetViews>
    <sheetView topLeftCell="Q1" workbookViewId="0">
      <pane ySplit="1" topLeftCell="A45" activePane="bottomLeft" state="frozen"/>
      <selection pane="bottomLeft" activeCell="AH45" sqref="AH45"/>
    </sheetView>
  </sheetViews>
  <sheetFormatPr defaultRowHeight="15" x14ac:dyDescent="0.25"/>
  <cols>
    <col min="2" max="2" width="8.42578125" customWidth="1"/>
    <col min="3" max="3" width="10.28515625" customWidth="1"/>
    <col min="4" max="4" width="45.85546875" customWidth="1"/>
    <col min="5" max="5" width="32.7109375" bestFit="1" customWidth="1"/>
    <col min="6" max="6" width="8.140625" customWidth="1"/>
    <col min="7" max="7" width="12" bestFit="1" customWidth="1"/>
    <col min="8" max="8" width="10.7109375" bestFit="1" customWidth="1"/>
    <col min="9" max="9" width="10.7109375" customWidth="1"/>
    <col min="10" max="18" width="3.7109375" customWidth="1"/>
    <col min="19" max="19" width="6.5703125" customWidth="1"/>
    <col min="20" max="20" width="6.42578125" customWidth="1"/>
    <col min="21" max="24" width="5.5703125" customWidth="1"/>
    <col min="25" max="25" width="27.85546875" bestFit="1" customWidth="1"/>
    <col min="26" max="28" width="9.140625" hidden="1" customWidth="1"/>
    <col min="29" max="29" width="8.7109375" customWidth="1"/>
    <col min="30" max="30" width="40" bestFit="1" customWidth="1"/>
    <col min="31" max="31" width="32.5703125" customWidth="1"/>
    <col min="34" max="34" width="30.140625" bestFit="1" customWidth="1"/>
    <col min="36" max="36" width="11.5703125" bestFit="1" customWidth="1"/>
    <col min="37" max="37" width="11.5703125" customWidth="1"/>
    <col min="39" max="39" width="14.42578125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5739</v>
      </c>
      <c r="E1" t="s">
        <v>3</v>
      </c>
      <c r="F1" t="s">
        <v>4</v>
      </c>
      <c r="G1" t="s">
        <v>5</v>
      </c>
      <c r="H1" t="s">
        <v>6</v>
      </c>
      <c r="I1" t="s">
        <v>5554</v>
      </c>
      <c r="J1" t="s">
        <v>7</v>
      </c>
      <c r="K1" t="s">
        <v>5532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5556</v>
      </c>
      <c r="T1" t="s">
        <v>5553</v>
      </c>
      <c r="U1" t="s">
        <v>5365</v>
      </c>
      <c r="V1" t="s">
        <v>15</v>
      </c>
      <c r="W1" t="s">
        <v>5366</v>
      </c>
      <c r="X1" t="s">
        <v>16</v>
      </c>
      <c r="Y1" t="s">
        <v>17</v>
      </c>
      <c r="Z1" t="s">
        <v>18</v>
      </c>
      <c r="AA1" t="s">
        <v>19</v>
      </c>
      <c r="AB1" t="s">
        <v>20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5357</v>
      </c>
      <c r="AI1" t="s">
        <v>26</v>
      </c>
      <c r="AJ1" t="s">
        <v>27</v>
      </c>
      <c r="AK1" t="s">
        <v>5774</v>
      </c>
      <c r="AL1" t="s">
        <v>28</v>
      </c>
      <c r="AM1" t="s">
        <v>29</v>
      </c>
      <c r="AN1" t="s">
        <v>30</v>
      </c>
    </row>
    <row r="2" spans="1:40" hidden="1" x14ac:dyDescent="0.25">
      <c r="A2">
        <v>202430</v>
      </c>
      <c r="B2">
        <v>31427</v>
      </c>
      <c r="C2" t="s">
        <v>1801</v>
      </c>
      <c r="D2" t="s">
        <v>5671</v>
      </c>
      <c r="E2" t="s">
        <v>1802</v>
      </c>
      <c r="F2">
        <v>1.5</v>
      </c>
      <c r="G2" s="1">
        <v>45166</v>
      </c>
      <c r="H2" s="1">
        <v>45276</v>
      </c>
      <c r="I2" s="21">
        <f t="shared" ref="I2:I65" si="0">(DATEDIF(G2,H2,"d")/7)+1</f>
        <v>16.714285714285715</v>
      </c>
      <c r="J2" s="1"/>
      <c r="K2" s="1" t="s">
        <v>5552</v>
      </c>
      <c r="S2" s="22">
        <f t="shared" ref="S2:S65" si="1">W2-U2</f>
        <v>0</v>
      </c>
      <c r="T2" s="22">
        <f t="shared" ref="T2:T65" si="2">(LEN(K2)*S2)*(I2/16.5)</f>
        <v>0</v>
      </c>
      <c r="U2" s="22">
        <v>0</v>
      </c>
      <c r="W2" s="22">
        <v>0</v>
      </c>
      <c r="Y2" t="s">
        <v>49</v>
      </c>
      <c r="Z2" t="s">
        <v>1788</v>
      </c>
      <c r="AA2" t="s">
        <v>1789</v>
      </c>
      <c r="AB2" t="s">
        <v>61</v>
      </c>
      <c r="AC2" t="s">
        <v>62</v>
      </c>
      <c r="AD2" t="str">
        <f t="shared" ref="AD2:AD65" si="3">CONCATENATE(AE2," - ",AG2)</f>
        <v xml:space="preserve"> - </v>
      </c>
      <c r="AH2" t="s">
        <v>5220</v>
      </c>
      <c r="AI2">
        <v>20</v>
      </c>
      <c r="AJ2">
        <v>18</v>
      </c>
      <c r="AK2" s="22">
        <f t="shared" ref="AK2:AK65" si="4">I2*T2*AJ2</f>
        <v>0</v>
      </c>
      <c r="AL2" t="s">
        <v>52</v>
      </c>
      <c r="AM2" t="s">
        <v>66</v>
      </c>
      <c r="AN2" t="s">
        <v>67</v>
      </c>
    </row>
    <row r="3" spans="1:40" hidden="1" x14ac:dyDescent="0.25">
      <c r="A3">
        <v>202430</v>
      </c>
      <c r="B3">
        <v>33524</v>
      </c>
      <c r="C3" t="s">
        <v>1803</v>
      </c>
      <c r="D3" t="s">
        <v>5671</v>
      </c>
      <c r="E3" t="s">
        <v>1804</v>
      </c>
      <c r="F3">
        <v>1.5</v>
      </c>
      <c r="G3" s="1">
        <v>45166</v>
      </c>
      <c r="H3" s="1">
        <v>45276</v>
      </c>
      <c r="I3" s="21">
        <f t="shared" si="0"/>
        <v>16.714285714285715</v>
      </c>
      <c r="J3" s="1"/>
      <c r="K3" s="1" t="s">
        <v>5552</v>
      </c>
      <c r="S3" s="22">
        <f t="shared" si="1"/>
        <v>0</v>
      </c>
      <c r="T3" s="22">
        <f t="shared" si="2"/>
        <v>0</v>
      </c>
      <c r="U3" s="22">
        <v>0</v>
      </c>
      <c r="W3" s="22">
        <v>0</v>
      </c>
      <c r="Y3" t="s">
        <v>49</v>
      </c>
      <c r="Z3" t="s">
        <v>1788</v>
      </c>
      <c r="AA3" t="s">
        <v>1789</v>
      </c>
      <c r="AB3" t="s">
        <v>41</v>
      </c>
      <c r="AC3" t="s">
        <v>62</v>
      </c>
      <c r="AD3" t="str">
        <f t="shared" si="3"/>
        <v xml:space="preserve"> - </v>
      </c>
      <c r="AH3" t="s">
        <v>5220</v>
      </c>
      <c r="AI3">
        <v>20</v>
      </c>
      <c r="AJ3">
        <v>8</v>
      </c>
      <c r="AK3" s="22">
        <f t="shared" si="4"/>
        <v>0</v>
      </c>
      <c r="AL3" t="s">
        <v>52</v>
      </c>
      <c r="AM3" t="s">
        <v>66</v>
      </c>
      <c r="AN3" t="s">
        <v>67</v>
      </c>
    </row>
    <row r="4" spans="1:40" hidden="1" x14ac:dyDescent="0.25">
      <c r="A4">
        <v>202430</v>
      </c>
      <c r="B4">
        <v>33525</v>
      </c>
      <c r="C4" t="s">
        <v>2249</v>
      </c>
      <c r="D4" t="s">
        <v>5732</v>
      </c>
      <c r="E4" t="s">
        <v>2250</v>
      </c>
      <c r="F4">
        <v>1.5</v>
      </c>
      <c r="G4" s="1">
        <v>45166</v>
      </c>
      <c r="H4" s="1">
        <v>45276</v>
      </c>
      <c r="I4" s="21">
        <f t="shared" si="0"/>
        <v>16.714285714285715</v>
      </c>
      <c r="J4" s="1"/>
      <c r="K4" s="1" t="s">
        <v>5552</v>
      </c>
      <c r="S4" s="22">
        <f t="shared" si="1"/>
        <v>0</v>
      </c>
      <c r="T4" s="22">
        <f t="shared" si="2"/>
        <v>0</v>
      </c>
      <c r="U4" s="22">
        <v>0</v>
      </c>
      <c r="W4" s="22">
        <v>0</v>
      </c>
      <c r="Y4" t="s">
        <v>49</v>
      </c>
      <c r="Z4" t="s">
        <v>1788</v>
      </c>
      <c r="AA4" t="s">
        <v>1789</v>
      </c>
      <c r="AB4" t="s">
        <v>61</v>
      </c>
      <c r="AC4" t="s">
        <v>62</v>
      </c>
      <c r="AD4" t="str">
        <f t="shared" si="3"/>
        <v xml:space="preserve"> - </v>
      </c>
      <c r="AH4" t="s">
        <v>5220</v>
      </c>
      <c r="AI4">
        <v>15</v>
      </c>
      <c r="AJ4">
        <v>14</v>
      </c>
      <c r="AK4" s="22">
        <f t="shared" si="4"/>
        <v>0</v>
      </c>
      <c r="AL4" t="s">
        <v>52</v>
      </c>
      <c r="AM4" t="s">
        <v>66</v>
      </c>
      <c r="AN4" t="s">
        <v>67</v>
      </c>
    </row>
    <row r="5" spans="1:40" hidden="1" x14ac:dyDescent="0.25">
      <c r="A5">
        <v>202430</v>
      </c>
      <c r="B5">
        <v>33540</v>
      </c>
      <c r="C5" t="s">
        <v>398</v>
      </c>
      <c r="D5" t="s">
        <v>5732</v>
      </c>
      <c r="E5" t="s">
        <v>399</v>
      </c>
      <c r="F5">
        <v>1.5</v>
      </c>
      <c r="G5" s="1">
        <v>45166</v>
      </c>
      <c r="H5" s="1">
        <v>45276</v>
      </c>
      <c r="I5" s="21">
        <f t="shared" si="0"/>
        <v>16.714285714285715</v>
      </c>
      <c r="J5" s="1"/>
      <c r="K5" s="1" t="s">
        <v>5552</v>
      </c>
      <c r="S5" s="22">
        <f t="shared" si="1"/>
        <v>0</v>
      </c>
      <c r="T5" s="22">
        <f t="shared" si="2"/>
        <v>0</v>
      </c>
      <c r="U5" s="22">
        <v>0</v>
      </c>
      <c r="W5" s="22">
        <v>0</v>
      </c>
      <c r="Y5" t="s">
        <v>49</v>
      </c>
      <c r="Z5" t="s">
        <v>400</v>
      </c>
      <c r="AA5" t="s">
        <v>401</v>
      </c>
      <c r="AB5" t="s">
        <v>277</v>
      </c>
      <c r="AC5" t="s">
        <v>87</v>
      </c>
      <c r="AD5" t="str">
        <f t="shared" si="3"/>
        <v xml:space="preserve"> - </v>
      </c>
      <c r="AH5" t="s">
        <v>5220</v>
      </c>
      <c r="AI5">
        <v>5</v>
      </c>
      <c r="AJ5">
        <v>5</v>
      </c>
      <c r="AK5" s="22">
        <f t="shared" si="4"/>
        <v>0</v>
      </c>
      <c r="AL5" t="s">
        <v>52</v>
      </c>
      <c r="AM5" t="s">
        <v>66</v>
      </c>
      <c r="AN5" t="s">
        <v>46</v>
      </c>
    </row>
    <row r="6" spans="1:40" hidden="1" x14ac:dyDescent="0.25">
      <c r="A6">
        <v>202430</v>
      </c>
      <c r="B6">
        <v>33544</v>
      </c>
      <c r="C6" t="s">
        <v>2053</v>
      </c>
      <c r="D6" t="s">
        <v>5733</v>
      </c>
      <c r="E6" t="s">
        <v>2054</v>
      </c>
      <c r="F6">
        <v>1.5</v>
      </c>
      <c r="G6" s="1">
        <v>45166</v>
      </c>
      <c r="H6" s="1">
        <v>45276</v>
      </c>
      <c r="I6" s="21">
        <f t="shared" si="0"/>
        <v>16.714285714285715</v>
      </c>
      <c r="J6" s="1"/>
      <c r="K6" s="1" t="s">
        <v>5552</v>
      </c>
      <c r="S6" s="22">
        <f t="shared" si="1"/>
        <v>0</v>
      </c>
      <c r="T6" s="22">
        <f t="shared" si="2"/>
        <v>0</v>
      </c>
      <c r="U6" s="22">
        <v>0</v>
      </c>
      <c r="W6" s="22">
        <v>0</v>
      </c>
      <c r="Y6" t="s">
        <v>49</v>
      </c>
      <c r="Z6" t="s">
        <v>2051</v>
      </c>
      <c r="AA6" t="s">
        <v>2052</v>
      </c>
      <c r="AB6" t="s">
        <v>61</v>
      </c>
      <c r="AC6" t="s">
        <v>62</v>
      </c>
      <c r="AD6" t="str">
        <f t="shared" si="3"/>
        <v xml:space="preserve"> - </v>
      </c>
      <c r="AH6" t="s">
        <v>5220</v>
      </c>
      <c r="AI6">
        <v>30</v>
      </c>
      <c r="AJ6">
        <v>29</v>
      </c>
      <c r="AK6" s="22">
        <f t="shared" si="4"/>
        <v>0</v>
      </c>
      <c r="AL6" t="s">
        <v>52</v>
      </c>
      <c r="AM6" t="s">
        <v>66</v>
      </c>
      <c r="AN6" t="s">
        <v>67</v>
      </c>
    </row>
    <row r="7" spans="1:40" hidden="1" x14ac:dyDescent="0.25">
      <c r="A7">
        <v>202430</v>
      </c>
      <c r="B7">
        <v>34445</v>
      </c>
      <c r="C7" t="s">
        <v>381</v>
      </c>
      <c r="D7" t="s">
        <v>5671</v>
      </c>
      <c r="E7" t="s">
        <v>382</v>
      </c>
      <c r="F7">
        <v>1.5</v>
      </c>
      <c r="G7" s="1">
        <v>45166</v>
      </c>
      <c r="H7" s="1">
        <v>45276</v>
      </c>
      <c r="I7" s="21">
        <f t="shared" si="0"/>
        <v>16.714285714285715</v>
      </c>
      <c r="J7" s="1"/>
      <c r="K7" s="1" t="s">
        <v>5552</v>
      </c>
      <c r="S7" s="22">
        <f t="shared" si="1"/>
        <v>0</v>
      </c>
      <c r="T7" s="22">
        <f t="shared" si="2"/>
        <v>0</v>
      </c>
      <c r="U7" s="22">
        <v>0</v>
      </c>
      <c r="W7" s="22">
        <v>0</v>
      </c>
      <c r="Y7" t="s">
        <v>205</v>
      </c>
      <c r="Z7" t="s">
        <v>383</v>
      </c>
      <c r="AA7" t="s">
        <v>384</v>
      </c>
      <c r="AB7" t="s">
        <v>61</v>
      </c>
      <c r="AC7" t="s">
        <v>62</v>
      </c>
      <c r="AD7" t="str">
        <f t="shared" si="3"/>
        <v xml:space="preserve"> - </v>
      </c>
      <c r="AH7" t="s">
        <v>5220</v>
      </c>
      <c r="AI7">
        <v>40</v>
      </c>
      <c r="AJ7">
        <v>35</v>
      </c>
      <c r="AK7" s="22">
        <f t="shared" si="4"/>
        <v>0</v>
      </c>
      <c r="AL7" t="s">
        <v>52</v>
      </c>
      <c r="AM7" t="s">
        <v>66</v>
      </c>
      <c r="AN7" t="s">
        <v>67</v>
      </c>
    </row>
    <row r="8" spans="1:40" hidden="1" x14ac:dyDescent="0.25">
      <c r="A8">
        <v>202430</v>
      </c>
      <c r="B8">
        <v>34456</v>
      </c>
      <c r="C8" t="s">
        <v>1793</v>
      </c>
      <c r="D8" t="s">
        <v>5732</v>
      </c>
      <c r="E8" t="s">
        <v>1794</v>
      </c>
      <c r="F8">
        <v>1.5</v>
      </c>
      <c r="G8" s="1">
        <v>45166</v>
      </c>
      <c r="H8" s="1">
        <v>45276</v>
      </c>
      <c r="I8" s="21">
        <f t="shared" si="0"/>
        <v>16.714285714285715</v>
      </c>
      <c r="J8" s="1"/>
      <c r="K8" s="1" t="s">
        <v>5552</v>
      </c>
      <c r="S8" s="22">
        <f t="shared" si="1"/>
        <v>0</v>
      </c>
      <c r="T8" s="22">
        <f t="shared" si="2"/>
        <v>0</v>
      </c>
      <c r="U8" s="22">
        <v>0</v>
      </c>
      <c r="W8" s="22">
        <v>0</v>
      </c>
      <c r="Y8" t="s">
        <v>205</v>
      </c>
      <c r="Z8" t="s">
        <v>383</v>
      </c>
      <c r="AA8" t="s">
        <v>384</v>
      </c>
      <c r="AB8" t="s">
        <v>61</v>
      </c>
      <c r="AC8" t="s">
        <v>87</v>
      </c>
      <c r="AD8" t="str">
        <f t="shared" si="3"/>
        <v xml:space="preserve"> - </v>
      </c>
      <c r="AH8" t="s">
        <v>5220</v>
      </c>
      <c r="AI8">
        <v>24</v>
      </c>
      <c r="AJ8">
        <v>24</v>
      </c>
      <c r="AK8" s="22">
        <f t="shared" si="4"/>
        <v>0</v>
      </c>
      <c r="AL8" t="s">
        <v>52</v>
      </c>
      <c r="AM8" t="s">
        <v>66</v>
      </c>
      <c r="AN8" t="s">
        <v>46</v>
      </c>
    </row>
    <row r="9" spans="1:40" hidden="1" x14ac:dyDescent="0.25">
      <c r="A9">
        <v>202430</v>
      </c>
      <c r="B9">
        <v>34579</v>
      </c>
      <c r="C9" t="s">
        <v>2251</v>
      </c>
      <c r="D9" t="s">
        <v>5732</v>
      </c>
      <c r="E9" t="s">
        <v>2252</v>
      </c>
      <c r="F9">
        <v>1.5</v>
      </c>
      <c r="G9" s="1">
        <v>45166</v>
      </c>
      <c r="H9" s="1">
        <v>45276</v>
      </c>
      <c r="I9" s="21">
        <f t="shared" si="0"/>
        <v>16.714285714285715</v>
      </c>
      <c r="J9" s="1"/>
      <c r="K9" s="1" t="s">
        <v>5552</v>
      </c>
      <c r="S9" s="22">
        <f t="shared" si="1"/>
        <v>0</v>
      </c>
      <c r="T9" s="22">
        <f t="shared" si="2"/>
        <v>0</v>
      </c>
      <c r="U9" s="22">
        <v>0</v>
      </c>
      <c r="W9" s="22">
        <v>0</v>
      </c>
      <c r="Y9" t="s">
        <v>49</v>
      </c>
      <c r="Z9" t="s">
        <v>672</v>
      </c>
      <c r="AA9" t="s">
        <v>673</v>
      </c>
      <c r="AB9" t="s">
        <v>61</v>
      </c>
      <c r="AC9" t="s">
        <v>62</v>
      </c>
      <c r="AD9" t="str">
        <f t="shared" si="3"/>
        <v xml:space="preserve"> - </v>
      </c>
      <c r="AH9" t="s">
        <v>5220</v>
      </c>
      <c r="AI9">
        <v>30</v>
      </c>
      <c r="AJ9">
        <v>16</v>
      </c>
      <c r="AK9" s="22">
        <f t="shared" si="4"/>
        <v>0</v>
      </c>
      <c r="AL9" t="s">
        <v>52</v>
      </c>
      <c r="AM9" t="s">
        <v>66</v>
      </c>
      <c r="AN9" t="s">
        <v>67</v>
      </c>
    </row>
    <row r="10" spans="1:40" hidden="1" x14ac:dyDescent="0.25">
      <c r="A10">
        <v>202430</v>
      </c>
      <c r="B10">
        <v>34582</v>
      </c>
      <c r="C10" t="s">
        <v>2055</v>
      </c>
      <c r="D10" t="s">
        <v>5732</v>
      </c>
      <c r="E10" t="s">
        <v>2056</v>
      </c>
      <c r="F10">
        <v>1.5</v>
      </c>
      <c r="G10" s="1">
        <v>45166</v>
      </c>
      <c r="H10" s="1">
        <v>45276</v>
      </c>
      <c r="I10" s="21">
        <f t="shared" si="0"/>
        <v>16.714285714285715</v>
      </c>
      <c r="J10" s="1"/>
      <c r="K10" s="1" t="s">
        <v>5552</v>
      </c>
      <c r="S10" s="22">
        <f t="shared" si="1"/>
        <v>0</v>
      </c>
      <c r="T10" s="22">
        <f t="shared" si="2"/>
        <v>0</v>
      </c>
      <c r="U10" s="22">
        <v>0</v>
      </c>
      <c r="W10" s="22">
        <v>0</v>
      </c>
      <c r="Y10" t="s">
        <v>49</v>
      </c>
      <c r="Z10" t="s">
        <v>2057</v>
      </c>
      <c r="AA10" t="s">
        <v>2058</v>
      </c>
      <c r="AB10" t="s">
        <v>277</v>
      </c>
      <c r="AC10" t="s">
        <v>62</v>
      </c>
      <c r="AD10" t="str">
        <f t="shared" si="3"/>
        <v xml:space="preserve"> - </v>
      </c>
      <c r="AH10" t="s">
        <v>5220</v>
      </c>
      <c r="AI10">
        <v>35</v>
      </c>
      <c r="AJ10">
        <v>29</v>
      </c>
      <c r="AK10" s="22">
        <f t="shared" si="4"/>
        <v>0</v>
      </c>
      <c r="AL10" t="s">
        <v>52</v>
      </c>
      <c r="AM10" t="s">
        <v>66</v>
      </c>
      <c r="AN10" t="s">
        <v>67</v>
      </c>
    </row>
    <row r="11" spans="1:40" s="77" customFormat="1" hidden="1" x14ac:dyDescent="0.25">
      <c r="A11">
        <v>202430</v>
      </c>
      <c r="B11">
        <v>35497</v>
      </c>
      <c r="C11" t="s">
        <v>2253</v>
      </c>
      <c r="D11" t="s">
        <v>5595</v>
      </c>
      <c r="E11" t="s">
        <v>2254</v>
      </c>
      <c r="F11">
        <v>2</v>
      </c>
      <c r="G11" s="1">
        <v>45166</v>
      </c>
      <c r="H11" s="1">
        <v>45276</v>
      </c>
      <c r="I11" s="21">
        <f t="shared" si="0"/>
        <v>16.714285714285715</v>
      </c>
      <c r="J11" s="1"/>
      <c r="K11" s="1" t="s">
        <v>5552</v>
      </c>
      <c r="L11"/>
      <c r="M11"/>
      <c r="N11"/>
      <c r="O11"/>
      <c r="P11"/>
      <c r="Q11"/>
      <c r="R11"/>
      <c r="S11" s="22">
        <f t="shared" si="1"/>
        <v>0</v>
      </c>
      <c r="T11" s="22">
        <f t="shared" si="2"/>
        <v>0</v>
      </c>
      <c r="U11" s="22">
        <v>0</v>
      </c>
      <c r="V11"/>
      <c r="W11" s="22">
        <v>0</v>
      </c>
      <c r="X11"/>
      <c r="Y11" t="s">
        <v>38</v>
      </c>
      <c r="Z11" t="s">
        <v>1820</v>
      </c>
      <c r="AA11" t="s">
        <v>1821</v>
      </c>
      <c r="AB11" t="s">
        <v>41</v>
      </c>
      <c r="AC11" t="s">
        <v>62</v>
      </c>
      <c r="AD11" t="str">
        <f t="shared" si="3"/>
        <v xml:space="preserve"> - </v>
      </c>
      <c r="AE11"/>
      <c r="AF11"/>
      <c r="AG11"/>
      <c r="AH11" t="s">
        <v>5220</v>
      </c>
      <c r="AI11">
        <v>2</v>
      </c>
      <c r="AJ11">
        <v>2</v>
      </c>
      <c r="AK11" s="22">
        <f t="shared" si="4"/>
        <v>0</v>
      </c>
      <c r="AL11" t="s">
        <v>52</v>
      </c>
      <c r="AM11" t="s">
        <v>182</v>
      </c>
      <c r="AN11" t="s">
        <v>46</v>
      </c>
    </row>
    <row r="12" spans="1:40" hidden="1" x14ac:dyDescent="0.25">
      <c r="A12">
        <v>202430</v>
      </c>
      <c r="B12">
        <v>37494</v>
      </c>
      <c r="C12" t="s">
        <v>1786</v>
      </c>
      <c r="D12" t="s">
        <v>5732</v>
      </c>
      <c r="E12" t="s">
        <v>1787</v>
      </c>
      <c r="F12">
        <v>1.5</v>
      </c>
      <c r="G12" s="1">
        <v>45166</v>
      </c>
      <c r="H12" s="1">
        <v>45276</v>
      </c>
      <c r="I12" s="21">
        <f t="shared" si="0"/>
        <v>16.714285714285715</v>
      </c>
      <c r="J12" s="1"/>
      <c r="K12" s="1" t="s">
        <v>5552</v>
      </c>
      <c r="S12" s="22">
        <f t="shared" si="1"/>
        <v>0</v>
      </c>
      <c r="T12" s="22">
        <f t="shared" si="2"/>
        <v>0</v>
      </c>
      <c r="U12" s="22">
        <v>0</v>
      </c>
      <c r="W12" s="22">
        <v>0</v>
      </c>
      <c r="Y12" t="s">
        <v>49</v>
      </c>
      <c r="Z12" t="s">
        <v>1788</v>
      </c>
      <c r="AA12" t="s">
        <v>1789</v>
      </c>
      <c r="AB12" t="s">
        <v>61</v>
      </c>
      <c r="AC12" t="s">
        <v>62</v>
      </c>
      <c r="AD12" t="str">
        <f t="shared" si="3"/>
        <v xml:space="preserve"> - </v>
      </c>
      <c r="AH12" t="s">
        <v>5220</v>
      </c>
      <c r="AI12">
        <v>10</v>
      </c>
      <c r="AJ12">
        <v>4</v>
      </c>
      <c r="AK12" s="22">
        <f t="shared" si="4"/>
        <v>0</v>
      </c>
      <c r="AL12" t="s">
        <v>52</v>
      </c>
      <c r="AM12" t="s">
        <v>66</v>
      </c>
      <c r="AN12" t="s">
        <v>67</v>
      </c>
    </row>
    <row r="13" spans="1:40" hidden="1" x14ac:dyDescent="0.25">
      <c r="A13">
        <v>202430</v>
      </c>
      <c r="B13">
        <v>37495</v>
      </c>
      <c r="C13" t="s">
        <v>1791</v>
      </c>
      <c r="D13" t="s">
        <v>5732</v>
      </c>
      <c r="E13" t="s">
        <v>1792</v>
      </c>
      <c r="F13">
        <v>1.5</v>
      </c>
      <c r="G13" s="1">
        <v>45166</v>
      </c>
      <c r="H13" s="1">
        <v>45276</v>
      </c>
      <c r="I13" s="21">
        <f t="shared" si="0"/>
        <v>16.714285714285715</v>
      </c>
      <c r="J13" s="1"/>
      <c r="K13" s="1" t="s">
        <v>5552</v>
      </c>
      <c r="S13" s="22">
        <f t="shared" si="1"/>
        <v>0</v>
      </c>
      <c r="T13" s="22">
        <f t="shared" si="2"/>
        <v>0</v>
      </c>
      <c r="U13" s="22">
        <v>0</v>
      </c>
      <c r="W13" s="22">
        <v>0</v>
      </c>
      <c r="Y13" t="s">
        <v>49</v>
      </c>
      <c r="Z13" t="s">
        <v>1788</v>
      </c>
      <c r="AA13" t="s">
        <v>1789</v>
      </c>
      <c r="AB13" t="s">
        <v>41</v>
      </c>
      <c r="AC13" t="s">
        <v>62</v>
      </c>
      <c r="AD13" t="str">
        <f t="shared" si="3"/>
        <v xml:space="preserve"> - </v>
      </c>
      <c r="AH13" t="s">
        <v>5220</v>
      </c>
      <c r="AI13">
        <v>15</v>
      </c>
      <c r="AJ13">
        <v>16</v>
      </c>
      <c r="AK13" s="22">
        <f t="shared" si="4"/>
        <v>0</v>
      </c>
      <c r="AL13" t="s">
        <v>52</v>
      </c>
      <c r="AM13" t="s">
        <v>66</v>
      </c>
      <c r="AN13" t="s">
        <v>46</v>
      </c>
    </row>
    <row r="14" spans="1:40" hidden="1" x14ac:dyDescent="0.25">
      <c r="A14">
        <v>202430</v>
      </c>
      <c r="B14">
        <v>37514</v>
      </c>
      <c r="C14" t="s">
        <v>404</v>
      </c>
      <c r="D14" t="s">
        <v>5732</v>
      </c>
      <c r="E14" t="s">
        <v>405</v>
      </c>
      <c r="F14">
        <v>1.5</v>
      </c>
      <c r="G14" s="1">
        <v>45166</v>
      </c>
      <c r="H14" s="1">
        <v>45276</v>
      </c>
      <c r="I14" s="21">
        <f t="shared" si="0"/>
        <v>16.714285714285715</v>
      </c>
      <c r="J14" s="1"/>
      <c r="K14" s="1" t="s">
        <v>5552</v>
      </c>
      <c r="S14" s="22">
        <f t="shared" si="1"/>
        <v>0</v>
      </c>
      <c r="T14" s="22">
        <f t="shared" si="2"/>
        <v>0</v>
      </c>
      <c r="U14" s="22">
        <v>0</v>
      </c>
      <c r="W14" s="22">
        <v>0</v>
      </c>
      <c r="Y14" t="s">
        <v>49</v>
      </c>
      <c r="Z14" t="s">
        <v>400</v>
      </c>
      <c r="AA14" t="s">
        <v>401</v>
      </c>
      <c r="AB14" t="s">
        <v>41</v>
      </c>
      <c r="AC14" t="s">
        <v>87</v>
      </c>
      <c r="AD14" t="str">
        <f t="shared" si="3"/>
        <v xml:space="preserve"> - </v>
      </c>
      <c r="AH14" t="s">
        <v>5220</v>
      </c>
      <c r="AI14">
        <v>15</v>
      </c>
      <c r="AJ14">
        <v>12</v>
      </c>
      <c r="AK14" s="22">
        <f t="shared" si="4"/>
        <v>0</v>
      </c>
      <c r="AL14" t="s">
        <v>52</v>
      </c>
      <c r="AM14" t="s">
        <v>66</v>
      </c>
      <c r="AN14" t="s">
        <v>67</v>
      </c>
    </row>
    <row r="15" spans="1:40" hidden="1" x14ac:dyDescent="0.25">
      <c r="A15">
        <v>202430</v>
      </c>
      <c r="B15">
        <v>37529</v>
      </c>
      <c r="C15" t="s">
        <v>627</v>
      </c>
      <c r="D15" t="s">
        <v>5732</v>
      </c>
      <c r="E15" t="s">
        <v>628</v>
      </c>
      <c r="F15">
        <v>1.5</v>
      </c>
      <c r="G15" s="1">
        <v>45166</v>
      </c>
      <c r="H15" s="1">
        <v>45276</v>
      </c>
      <c r="I15" s="21">
        <f t="shared" si="0"/>
        <v>16.714285714285715</v>
      </c>
      <c r="J15" s="1"/>
      <c r="K15" s="1" t="s">
        <v>5552</v>
      </c>
      <c r="S15" s="22">
        <f t="shared" si="1"/>
        <v>0</v>
      </c>
      <c r="T15" s="22">
        <f t="shared" si="2"/>
        <v>0</v>
      </c>
      <c r="U15" s="22">
        <v>0</v>
      </c>
      <c r="W15" s="22">
        <v>0</v>
      </c>
      <c r="Y15" t="s">
        <v>49</v>
      </c>
      <c r="Z15" t="s">
        <v>629</v>
      </c>
      <c r="AA15" t="s">
        <v>630</v>
      </c>
      <c r="AB15" t="s">
        <v>41</v>
      </c>
      <c r="AC15" t="s">
        <v>62</v>
      </c>
      <c r="AD15" t="str">
        <f t="shared" si="3"/>
        <v xml:space="preserve"> - </v>
      </c>
      <c r="AH15" t="s">
        <v>5220</v>
      </c>
      <c r="AI15">
        <v>15</v>
      </c>
      <c r="AJ15">
        <v>11</v>
      </c>
      <c r="AK15" s="22">
        <f t="shared" si="4"/>
        <v>0</v>
      </c>
      <c r="AL15" t="s">
        <v>52</v>
      </c>
      <c r="AM15" t="s">
        <v>633</v>
      </c>
      <c r="AN15" t="s">
        <v>67</v>
      </c>
    </row>
    <row r="16" spans="1:40" hidden="1" x14ac:dyDescent="0.25">
      <c r="A16">
        <v>202430</v>
      </c>
      <c r="B16">
        <v>37540</v>
      </c>
      <c r="C16" t="s">
        <v>406</v>
      </c>
      <c r="D16" t="s">
        <v>5732</v>
      </c>
      <c r="E16" t="s">
        <v>407</v>
      </c>
      <c r="F16">
        <v>1.5</v>
      </c>
      <c r="G16" s="1">
        <v>45166</v>
      </c>
      <c r="H16" s="1">
        <v>45276</v>
      </c>
      <c r="I16" s="21">
        <f t="shared" si="0"/>
        <v>16.714285714285715</v>
      </c>
      <c r="J16" s="1"/>
      <c r="K16" s="1" t="s">
        <v>5552</v>
      </c>
      <c r="S16" s="22">
        <f t="shared" si="1"/>
        <v>0</v>
      </c>
      <c r="T16" s="22">
        <f t="shared" si="2"/>
        <v>0</v>
      </c>
      <c r="U16" s="22">
        <v>0</v>
      </c>
      <c r="W16" s="22">
        <v>0</v>
      </c>
      <c r="Y16" t="s">
        <v>49</v>
      </c>
      <c r="Z16" t="s">
        <v>408</v>
      </c>
      <c r="AA16" t="s">
        <v>409</v>
      </c>
      <c r="AB16" t="s">
        <v>277</v>
      </c>
      <c r="AC16" t="s">
        <v>87</v>
      </c>
      <c r="AD16" t="str">
        <f t="shared" si="3"/>
        <v xml:space="preserve"> - </v>
      </c>
      <c r="AH16" t="s">
        <v>5220</v>
      </c>
      <c r="AI16">
        <v>7</v>
      </c>
      <c r="AJ16">
        <v>7</v>
      </c>
      <c r="AK16" s="22">
        <f t="shared" si="4"/>
        <v>0</v>
      </c>
      <c r="AL16" t="s">
        <v>52</v>
      </c>
      <c r="AM16" t="s">
        <v>66</v>
      </c>
      <c r="AN16" t="s">
        <v>46</v>
      </c>
    </row>
    <row r="17" spans="1:40" hidden="1" x14ac:dyDescent="0.25">
      <c r="A17">
        <v>202430</v>
      </c>
      <c r="B17">
        <v>37542</v>
      </c>
      <c r="C17" t="s">
        <v>410</v>
      </c>
      <c r="D17" t="s">
        <v>5732</v>
      </c>
      <c r="E17" t="s">
        <v>411</v>
      </c>
      <c r="F17">
        <v>1.5</v>
      </c>
      <c r="G17" s="1">
        <v>45166</v>
      </c>
      <c r="H17" s="1">
        <v>45276</v>
      </c>
      <c r="I17" s="21">
        <f t="shared" si="0"/>
        <v>16.714285714285715</v>
      </c>
      <c r="J17" s="1"/>
      <c r="K17" s="1" t="s">
        <v>5552</v>
      </c>
      <c r="S17" s="22">
        <f t="shared" si="1"/>
        <v>0</v>
      </c>
      <c r="T17" s="22">
        <f t="shared" si="2"/>
        <v>0</v>
      </c>
      <c r="U17" s="22">
        <v>0</v>
      </c>
      <c r="W17" s="22">
        <v>0</v>
      </c>
      <c r="Y17" t="s">
        <v>49</v>
      </c>
      <c r="Z17" t="s">
        <v>400</v>
      </c>
      <c r="AA17" t="s">
        <v>401</v>
      </c>
      <c r="AB17" t="s">
        <v>277</v>
      </c>
      <c r="AC17" t="s">
        <v>87</v>
      </c>
      <c r="AD17" t="str">
        <f t="shared" si="3"/>
        <v xml:space="preserve"> - </v>
      </c>
      <c r="AH17" t="s">
        <v>5220</v>
      </c>
      <c r="AI17">
        <v>15</v>
      </c>
      <c r="AJ17">
        <v>12</v>
      </c>
      <c r="AK17" s="22">
        <f t="shared" si="4"/>
        <v>0</v>
      </c>
      <c r="AL17" t="s">
        <v>52</v>
      </c>
      <c r="AM17" t="s">
        <v>66</v>
      </c>
      <c r="AN17" t="s">
        <v>67</v>
      </c>
    </row>
    <row r="18" spans="1:40" hidden="1" x14ac:dyDescent="0.25">
      <c r="A18">
        <v>202430</v>
      </c>
      <c r="B18">
        <v>37543</v>
      </c>
      <c r="C18" t="s">
        <v>412</v>
      </c>
      <c r="D18" t="s">
        <v>5732</v>
      </c>
      <c r="E18" t="s">
        <v>413</v>
      </c>
      <c r="F18">
        <v>1.5</v>
      </c>
      <c r="G18" s="1">
        <v>45166</v>
      </c>
      <c r="H18" s="1">
        <v>45276</v>
      </c>
      <c r="I18" s="21">
        <f t="shared" si="0"/>
        <v>16.714285714285715</v>
      </c>
      <c r="J18" s="1"/>
      <c r="K18" s="1" t="s">
        <v>5552</v>
      </c>
      <c r="S18" s="22">
        <f t="shared" si="1"/>
        <v>0</v>
      </c>
      <c r="T18" s="22">
        <f t="shared" si="2"/>
        <v>0</v>
      </c>
      <c r="U18" s="22">
        <v>0</v>
      </c>
      <c r="W18" s="22">
        <v>0</v>
      </c>
      <c r="Y18" t="s">
        <v>49</v>
      </c>
      <c r="Z18" t="s">
        <v>400</v>
      </c>
      <c r="AA18" t="s">
        <v>401</v>
      </c>
      <c r="AB18" t="s">
        <v>41</v>
      </c>
      <c r="AC18" t="s">
        <v>87</v>
      </c>
      <c r="AD18" t="str">
        <f t="shared" si="3"/>
        <v xml:space="preserve"> - </v>
      </c>
      <c r="AH18" t="s">
        <v>5220</v>
      </c>
      <c r="AI18">
        <v>7</v>
      </c>
      <c r="AJ18">
        <v>5</v>
      </c>
      <c r="AK18" s="22">
        <f t="shared" si="4"/>
        <v>0</v>
      </c>
      <c r="AL18" t="s">
        <v>52</v>
      </c>
      <c r="AM18" t="s">
        <v>66</v>
      </c>
      <c r="AN18" t="s">
        <v>67</v>
      </c>
    </row>
    <row r="19" spans="1:40" hidden="1" x14ac:dyDescent="0.25">
      <c r="A19">
        <v>202430</v>
      </c>
      <c r="B19">
        <v>38112</v>
      </c>
      <c r="C19" t="s">
        <v>414</v>
      </c>
      <c r="D19" t="s">
        <v>5732</v>
      </c>
      <c r="E19" t="s">
        <v>415</v>
      </c>
      <c r="F19">
        <v>1.5</v>
      </c>
      <c r="G19" s="1">
        <v>45166</v>
      </c>
      <c r="H19" s="1">
        <v>45276</v>
      </c>
      <c r="I19" s="21">
        <f t="shared" si="0"/>
        <v>16.714285714285715</v>
      </c>
      <c r="J19" s="1"/>
      <c r="K19" s="1" t="s">
        <v>5552</v>
      </c>
      <c r="S19" s="22">
        <f t="shared" si="1"/>
        <v>0</v>
      </c>
      <c r="T19" s="22">
        <f t="shared" si="2"/>
        <v>0</v>
      </c>
      <c r="U19" s="22">
        <v>0</v>
      </c>
      <c r="W19" s="22">
        <v>0</v>
      </c>
      <c r="Y19" t="s">
        <v>49</v>
      </c>
      <c r="Z19" t="s">
        <v>408</v>
      </c>
      <c r="AA19" t="s">
        <v>409</v>
      </c>
      <c r="AB19" t="s">
        <v>41</v>
      </c>
      <c r="AC19" t="s">
        <v>87</v>
      </c>
      <c r="AD19" t="str">
        <f t="shared" si="3"/>
        <v xml:space="preserve"> - </v>
      </c>
      <c r="AH19" t="s">
        <v>5220</v>
      </c>
      <c r="AI19">
        <v>5</v>
      </c>
      <c r="AJ19">
        <v>2</v>
      </c>
      <c r="AK19" s="22">
        <f t="shared" si="4"/>
        <v>0</v>
      </c>
      <c r="AL19" t="s">
        <v>52</v>
      </c>
      <c r="AM19" t="s">
        <v>66</v>
      </c>
      <c r="AN19" t="s">
        <v>67</v>
      </c>
    </row>
    <row r="20" spans="1:40" hidden="1" x14ac:dyDescent="0.25">
      <c r="A20">
        <v>202430</v>
      </c>
      <c r="B20">
        <v>40012</v>
      </c>
      <c r="C20" t="s">
        <v>1793</v>
      </c>
      <c r="D20" t="s">
        <v>5732</v>
      </c>
      <c r="E20" t="s">
        <v>1794</v>
      </c>
      <c r="F20">
        <v>1.5</v>
      </c>
      <c r="G20" s="1">
        <v>45166</v>
      </c>
      <c r="H20" s="1">
        <v>45276</v>
      </c>
      <c r="I20" s="21">
        <f t="shared" si="0"/>
        <v>16.714285714285715</v>
      </c>
      <c r="J20" s="1"/>
      <c r="K20" s="1" t="s">
        <v>5552</v>
      </c>
      <c r="S20" s="22">
        <f t="shared" si="1"/>
        <v>0</v>
      </c>
      <c r="T20" s="22">
        <f t="shared" si="2"/>
        <v>0</v>
      </c>
      <c r="U20" s="22">
        <v>0</v>
      </c>
      <c r="W20" s="22">
        <v>0</v>
      </c>
      <c r="Y20" t="s">
        <v>49</v>
      </c>
      <c r="Z20" t="s">
        <v>383</v>
      </c>
      <c r="AA20" t="s">
        <v>384</v>
      </c>
      <c r="AB20" t="s">
        <v>61</v>
      </c>
      <c r="AC20" t="s">
        <v>87</v>
      </c>
      <c r="AD20" t="str">
        <f t="shared" si="3"/>
        <v xml:space="preserve"> - </v>
      </c>
      <c r="AH20" t="s">
        <v>5220</v>
      </c>
      <c r="AI20">
        <v>24</v>
      </c>
      <c r="AJ20">
        <v>23</v>
      </c>
      <c r="AK20" s="22">
        <f t="shared" si="4"/>
        <v>0</v>
      </c>
      <c r="AL20" t="s">
        <v>52</v>
      </c>
      <c r="AM20" t="s">
        <v>66</v>
      </c>
      <c r="AN20" t="s">
        <v>67</v>
      </c>
    </row>
    <row r="21" spans="1:40" hidden="1" x14ac:dyDescent="0.25">
      <c r="A21">
        <v>202430</v>
      </c>
      <c r="B21">
        <v>43138</v>
      </c>
      <c r="C21" t="s">
        <v>2061</v>
      </c>
      <c r="D21" t="s">
        <v>5732</v>
      </c>
      <c r="E21" t="s">
        <v>2062</v>
      </c>
      <c r="F21">
        <v>1.5</v>
      </c>
      <c r="G21" s="1">
        <v>45166</v>
      </c>
      <c r="H21" s="1">
        <v>45276</v>
      </c>
      <c r="I21" s="21">
        <f t="shared" si="0"/>
        <v>16.714285714285715</v>
      </c>
      <c r="J21" s="1"/>
      <c r="K21" s="1" t="s">
        <v>5552</v>
      </c>
      <c r="S21" s="22">
        <f t="shared" si="1"/>
        <v>0</v>
      </c>
      <c r="T21" s="22">
        <f t="shared" si="2"/>
        <v>0</v>
      </c>
      <c r="U21" s="22">
        <v>0</v>
      </c>
      <c r="W21" s="22">
        <v>0</v>
      </c>
      <c r="Y21" t="s">
        <v>205</v>
      </c>
      <c r="Z21" t="s">
        <v>639</v>
      </c>
      <c r="AA21" t="s">
        <v>640</v>
      </c>
      <c r="AB21" t="s">
        <v>61</v>
      </c>
      <c r="AC21" t="s">
        <v>62</v>
      </c>
      <c r="AD21" t="str">
        <f t="shared" si="3"/>
        <v xml:space="preserve"> - </v>
      </c>
      <c r="AH21" t="s">
        <v>5220</v>
      </c>
      <c r="AI21">
        <v>15</v>
      </c>
      <c r="AJ21">
        <v>11</v>
      </c>
      <c r="AK21" s="22">
        <f t="shared" si="4"/>
        <v>0</v>
      </c>
      <c r="AL21" t="s">
        <v>52</v>
      </c>
      <c r="AM21" t="s">
        <v>66</v>
      </c>
      <c r="AN21" t="s">
        <v>67</v>
      </c>
    </row>
    <row r="22" spans="1:40" hidden="1" x14ac:dyDescent="0.25">
      <c r="A22">
        <v>202430</v>
      </c>
      <c r="B22">
        <v>43264</v>
      </c>
      <c r="C22" t="s">
        <v>2255</v>
      </c>
      <c r="D22" t="s">
        <v>5671</v>
      </c>
      <c r="E22" t="s">
        <v>2256</v>
      </c>
      <c r="F22">
        <v>2</v>
      </c>
      <c r="G22" s="1">
        <v>45166</v>
      </c>
      <c r="H22" s="1">
        <v>45268</v>
      </c>
      <c r="I22" s="21">
        <f t="shared" si="0"/>
        <v>15.571428571428571</v>
      </c>
      <c r="J22" s="1"/>
      <c r="K22" s="1" t="s">
        <v>5552</v>
      </c>
      <c r="S22" s="22">
        <f t="shared" si="1"/>
        <v>0</v>
      </c>
      <c r="T22" s="22">
        <f t="shared" si="2"/>
        <v>0</v>
      </c>
      <c r="U22" s="22">
        <v>0</v>
      </c>
      <c r="W22" s="22">
        <v>0</v>
      </c>
      <c r="Y22" t="s">
        <v>205</v>
      </c>
      <c r="Z22" t="s">
        <v>2257</v>
      </c>
      <c r="AA22" t="s">
        <v>2258</v>
      </c>
      <c r="AB22" t="s">
        <v>277</v>
      </c>
      <c r="AC22" t="s">
        <v>62</v>
      </c>
      <c r="AD22" t="str">
        <f t="shared" si="3"/>
        <v xml:space="preserve"> - </v>
      </c>
      <c r="AH22" t="s">
        <v>5220</v>
      </c>
      <c r="AI22">
        <v>25</v>
      </c>
      <c r="AJ22">
        <v>20</v>
      </c>
      <c r="AK22" s="22">
        <f t="shared" si="4"/>
        <v>0</v>
      </c>
      <c r="AL22" t="s">
        <v>52</v>
      </c>
      <c r="AM22" t="s">
        <v>172</v>
      </c>
      <c r="AN22" t="s">
        <v>67</v>
      </c>
    </row>
    <row r="23" spans="1:40" hidden="1" x14ac:dyDescent="0.25">
      <c r="A23">
        <v>202430</v>
      </c>
      <c r="B23">
        <v>43264</v>
      </c>
      <c r="C23" t="s">
        <v>2255</v>
      </c>
      <c r="D23" t="s">
        <v>5671</v>
      </c>
      <c r="E23" t="s">
        <v>2256</v>
      </c>
      <c r="F23">
        <v>2</v>
      </c>
      <c r="G23" s="1">
        <v>45166</v>
      </c>
      <c r="H23" s="1">
        <v>45268</v>
      </c>
      <c r="I23" s="21">
        <f t="shared" si="0"/>
        <v>15.571428571428571</v>
      </c>
      <c r="J23" s="1"/>
      <c r="K23" s="1" t="s">
        <v>5552</v>
      </c>
      <c r="S23" s="22">
        <f t="shared" si="1"/>
        <v>0</v>
      </c>
      <c r="T23" s="22">
        <f t="shared" si="2"/>
        <v>0</v>
      </c>
      <c r="U23" s="22">
        <v>0</v>
      </c>
      <c r="W23" s="22">
        <v>0</v>
      </c>
      <c r="Y23" t="s">
        <v>205</v>
      </c>
      <c r="Z23" t="s">
        <v>2257</v>
      </c>
      <c r="AA23" t="s">
        <v>2258</v>
      </c>
      <c r="AB23" t="s">
        <v>277</v>
      </c>
      <c r="AC23" t="s">
        <v>62</v>
      </c>
      <c r="AD23" t="str">
        <f t="shared" si="3"/>
        <v xml:space="preserve"> - </v>
      </c>
      <c r="AH23" t="s">
        <v>5220</v>
      </c>
      <c r="AI23">
        <v>25</v>
      </c>
      <c r="AJ23">
        <v>20</v>
      </c>
      <c r="AK23" s="22">
        <f t="shared" si="4"/>
        <v>0</v>
      </c>
      <c r="AL23" t="s">
        <v>52</v>
      </c>
      <c r="AM23" t="s">
        <v>172</v>
      </c>
      <c r="AN23" t="s">
        <v>67</v>
      </c>
    </row>
    <row r="24" spans="1:40" hidden="1" x14ac:dyDescent="0.25">
      <c r="A24">
        <v>202430</v>
      </c>
      <c r="B24">
        <v>43599</v>
      </c>
      <c r="C24" t="s">
        <v>31</v>
      </c>
      <c r="D24" t="s">
        <v>5657</v>
      </c>
      <c r="E24" t="s">
        <v>32</v>
      </c>
      <c r="F24">
        <v>1</v>
      </c>
      <c r="G24" s="1">
        <v>45229</v>
      </c>
      <c r="H24" s="1">
        <v>45317</v>
      </c>
      <c r="I24" s="21">
        <f t="shared" si="0"/>
        <v>13.571428571428571</v>
      </c>
      <c r="J24" s="1"/>
      <c r="K24" s="1" t="s">
        <v>5552</v>
      </c>
      <c r="S24" s="22">
        <f t="shared" si="1"/>
        <v>0</v>
      </c>
      <c r="T24" s="22">
        <f t="shared" si="2"/>
        <v>0</v>
      </c>
      <c r="U24" s="22">
        <v>0</v>
      </c>
      <c r="W24" s="22">
        <v>0</v>
      </c>
      <c r="Y24" t="s">
        <v>38</v>
      </c>
      <c r="Z24" t="s">
        <v>1368</v>
      </c>
      <c r="AA24" t="s">
        <v>1369</v>
      </c>
      <c r="AB24" t="s">
        <v>41</v>
      </c>
      <c r="AC24" t="s">
        <v>42</v>
      </c>
      <c r="AD24" t="str">
        <f t="shared" si="3"/>
        <v xml:space="preserve"> - </v>
      </c>
      <c r="AH24" t="s">
        <v>5220</v>
      </c>
      <c r="AI24">
        <v>0</v>
      </c>
      <c r="AJ24">
        <v>21</v>
      </c>
      <c r="AK24" s="22">
        <f t="shared" si="4"/>
        <v>0</v>
      </c>
      <c r="AL24">
        <v>20</v>
      </c>
      <c r="AM24" t="s">
        <v>45</v>
      </c>
      <c r="AN24" t="s">
        <v>46</v>
      </c>
    </row>
    <row r="25" spans="1:40" hidden="1" x14ac:dyDescent="0.25">
      <c r="A25">
        <v>202430</v>
      </c>
      <c r="B25">
        <v>43800</v>
      </c>
      <c r="C25" t="s">
        <v>2243</v>
      </c>
      <c r="D25" t="s">
        <v>5619</v>
      </c>
      <c r="E25" t="s">
        <v>2244</v>
      </c>
      <c r="F25">
        <v>0</v>
      </c>
      <c r="G25" s="1">
        <v>45220</v>
      </c>
      <c r="H25" s="1">
        <v>45220</v>
      </c>
      <c r="I25" s="21">
        <f t="shared" si="0"/>
        <v>1</v>
      </c>
      <c r="J25" s="1"/>
      <c r="K25" s="1" t="s">
        <v>2245</v>
      </c>
      <c r="Q25" t="s">
        <v>2245</v>
      </c>
      <c r="S25" s="22">
        <f t="shared" si="1"/>
        <v>0.125</v>
      </c>
      <c r="T25" s="22">
        <f t="shared" si="2"/>
        <v>7.575757575757576E-3</v>
      </c>
      <c r="U25" s="22" t="s">
        <v>5368</v>
      </c>
      <c r="V25">
        <v>1330</v>
      </c>
      <c r="W25" s="22" t="s">
        <v>5439</v>
      </c>
      <c r="X25">
        <v>1630</v>
      </c>
      <c r="Y25" t="s">
        <v>49</v>
      </c>
      <c r="Z25" t="s">
        <v>2246</v>
      </c>
      <c r="AA25" t="s">
        <v>2247</v>
      </c>
      <c r="AB25">
        <v>11</v>
      </c>
      <c r="AC25" t="s">
        <v>242</v>
      </c>
      <c r="AD25" t="str">
        <f t="shared" si="3"/>
        <v xml:space="preserve"> - </v>
      </c>
      <c r="AH25" t="s">
        <v>5220</v>
      </c>
      <c r="AI25">
        <v>40</v>
      </c>
      <c r="AJ25">
        <v>22</v>
      </c>
      <c r="AK25" s="22">
        <f t="shared" si="4"/>
        <v>0.16666666666666669</v>
      </c>
      <c r="AL25" t="s">
        <v>52</v>
      </c>
      <c r="AM25" t="s">
        <v>2248</v>
      </c>
      <c r="AN25" t="s">
        <v>67</v>
      </c>
    </row>
    <row r="26" spans="1:40" hidden="1" x14ac:dyDescent="0.25">
      <c r="A26">
        <v>202430</v>
      </c>
      <c r="B26">
        <v>43973</v>
      </c>
      <c r="C26" t="s">
        <v>625</v>
      </c>
      <c r="D26" t="s">
        <v>5733</v>
      </c>
      <c r="E26" t="s">
        <v>626</v>
      </c>
      <c r="F26">
        <v>1.5</v>
      </c>
      <c r="G26" s="1">
        <v>45166</v>
      </c>
      <c r="H26" s="1">
        <v>45276</v>
      </c>
      <c r="I26" s="21">
        <f t="shared" si="0"/>
        <v>16.714285714285715</v>
      </c>
      <c r="J26" s="1"/>
      <c r="K26" s="1" t="s">
        <v>5552</v>
      </c>
      <c r="S26" s="22">
        <f t="shared" si="1"/>
        <v>0</v>
      </c>
      <c r="T26" s="22">
        <f t="shared" si="2"/>
        <v>0</v>
      </c>
      <c r="U26" s="22">
        <v>0</v>
      </c>
      <c r="W26" s="22">
        <v>0</v>
      </c>
      <c r="Y26" t="s">
        <v>205</v>
      </c>
      <c r="Z26" t="s">
        <v>622</v>
      </c>
      <c r="AA26" t="s">
        <v>623</v>
      </c>
      <c r="AB26" t="s">
        <v>41</v>
      </c>
      <c r="AC26" t="s">
        <v>62</v>
      </c>
      <c r="AD26" t="str">
        <f t="shared" si="3"/>
        <v xml:space="preserve"> - </v>
      </c>
      <c r="AH26" t="s">
        <v>5220</v>
      </c>
      <c r="AI26">
        <v>10</v>
      </c>
      <c r="AJ26">
        <v>4</v>
      </c>
      <c r="AK26" s="22">
        <f t="shared" si="4"/>
        <v>0</v>
      </c>
      <c r="AL26" t="s">
        <v>52</v>
      </c>
      <c r="AM26" t="s">
        <v>66</v>
      </c>
      <c r="AN26" t="s">
        <v>67</v>
      </c>
    </row>
    <row r="27" spans="1:40" hidden="1" x14ac:dyDescent="0.25">
      <c r="A27">
        <v>202430</v>
      </c>
      <c r="B27">
        <v>44717</v>
      </c>
      <c r="C27" t="s">
        <v>881</v>
      </c>
      <c r="D27" t="s">
        <v>5631</v>
      </c>
      <c r="E27" t="s">
        <v>882</v>
      </c>
      <c r="F27">
        <v>3</v>
      </c>
      <c r="G27" s="1">
        <v>45159</v>
      </c>
      <c r="H27" s="1">
        <v>45275</v>
      </c>
      <c r="I27" s="21">
        <f t="shared" si="0"/>
        <v>17.571428571428573</v>
      </c>
      <c r="J27" s="1"/>
      <c r="K27" s="1" t="s">
        <v>5538</v>
      </c>
      <c r="N27" t="s">
        <v>35</v>
      </c>
      <c r="O27" t="s">
        <v>36</v>
      </c>
      <c r="S27" s="22">
        <f t="shared" si="1"/>
        <v>3.819444444444442E-2</v>
      </c>
      <c r="T27" s="22">
        <f t="shared" si="2"/>
        <v>8.134920634920631E-2</v>
      </c>
      <c r="U27" s="22" t="s">
        <v>5367</v>
      </c>
      <c r="V27">
        <v>830</v>
      </c>
      <c r="W27" s="22" t="s">
        <v>5453</v>
      </c>
      <c r="X27">
        <v>925</v>
      </c>
      <c r="Y27" t="s">
        <v>49</v>
      </c>
      <c r="Z27" t="s">
        <v>1554</v>
      </c>
      <c r="AA27" t="s">
        <v>1555</v>
      </c>
      <c r="AB27" t="s">
        <v>277</v>
      </c>
      <c r="AC27" t="s">
        <v>42</v>
      </c>
      <c r="AD27" t="str">
        <f t="shared" si="3"/>
        <v xml:space="preserve"> - </v>
      </c>
      <c r="AH27" t="s">
        <v>5220</v>
      </c>
      <c r="AI27">
        <v>13</v>
      </c>
      <c r="AJ27">
        <v>13</v>
      </c>
      <c r="AK27" s="22">
        <f t="shared" si="4"/>
        <v>18.582482993197271</v>
      </c>
      <c r="AL27" t="s">
        <v>52</v>
      </c>
      <c r="AM27" t="s">
        <v>45</v>
      </c>
      <c r="AN27" t="s">
        <v>46</v>
      </c>
    </row>
    <row r="28" spans="1:40" hidden="1" x14ac:dyDescent="0.25">
      <c r="A28">
        <v>202430</v>
      </c>
      <c r="B28">
        <v>44768</v>
      </c>
      <c r="C28" t="s">
        <v>2259</v>
      </c>
      <c r="D28" t="s">
        <v>5643</v>
      </c>
      <c r="E28" t="s">
        <v>2260</v>
      </c>
      <c r="F28">
        <v>3</v>
      </c>
      <c r="G28" s="1">
        <v>45166</v>
      </c>
      <c r="H28" s="1">
        <v>45276</v>
      </c>
      <c r="I28" s="21">
        <f t="shared" si="0"/>
        <v>16.714285714285715</v>
      </c>
      <c r="J28" s="1"/>
      <c r="K28" s="1" t="s">
        <v>5552</v>
      </c>
      <c r="S28" s="22">
        <f t="shared" si="1"/>
        <v>0</v>
      </c>
      <c r="T28" s="22">
        <f t="shared" si="2"/>
        <v>0</v>
      </c>
      <c r="U28" s="22">
        <v>0</v>
      </c>
      <c r="W28" s="22">
        <v>0</v>
      </c>
      <c r="Y28" t="s">
        <v>205</v>
      </c>
      <c r="Z28" t="s">
        <v>2261</v>
      </c>
      <c r="AA28" t="s">
        <v>2262</v>
      </c>
      <c r="AB28" t="s">
        <v>277</v>
      </c>
      <c r="AC28" t="s">
        <v>62</v>
      </c>
      <c r="AD28" t="str">
        <f t="shared" si="3"/>
        <v xml:space="preserve"> - </v>
      </c>
      <c r="AH28" t="s">
        <v>5220</v>
      </c>
      <c r="AI28">
        <v>25</v>
      </c>
      <c r="AJ28">
        <v>16</v>
      </c>
      <c r="AK28" s="22">
        <f t="shared" si="4"/>
        <v>0</v>
      </c>
      <c r="AL28" t="s">
        <v>52</v>
      </c>
      <c r="AM28" t="s">
        <v>172</v>
      </c>
      <c r="AN28" t="s">
        <v>67</v>
      </c>
    </row>
    <row r="29" spans="1:40" hidden="1" x14ac:dyDescent="0.25">
      <c r="A29">
        <v>202430</v>
      </c>
      <c r="B29">
        <v>44777</v>
      </c>
      <c r="C29" t="s">
        <v>2263</v>
      </c>
      <c r="D29" t="s">
        <v>5643</v>
      </c>
      <c r="E29" t="s">
        <v>2264</v>
      </c>
      <c r="F29">
        <v>1</v>
      </c>
      <c r="G29" s="1">
        <v>45174</v>
      </c>
      <c r="H29" s="1">
        <v>45268</v>
      </c>
      <c r="I29" s="21">
        <f t="shared" si="0"/>
        <v>14.428571428571429</v>
      </c>
      <c r="J29" s="1"/>
      <c r="K29" s="1" t="s">
        <v>5552</v>
      </c>
      <c r="S29" s="22">
        <f t="shared" si="1"/>
        <v>0</v>
      </c>
      <c r="T29" s="22">
        <f t="shared" si="2"/>
        <v>0</v>
      </c>
      <c r="U29" s="22">
        <v>0</v>
      </c>
      <c r="W29" s="22">
        <v>0</v>
      </c>
      <c r="Y29" t="s">
        <v>205</v>
      </c>
      <c r="Z29" t="s">
        <v>389</v>
      </c>
      <c r="AA29" t="s">
        <v>390</v>
      </c>
      <c r="AB29" t="s">
        <v>61</v>
      </c>
      <c r="AC29" t="s">
        <v>62</v>
      </c>
      <c r="AD29" t="str">
        <f t="shared" si="3"/>
        <v xml:space="preserve"> - </v>
      </c>
      <c r="AH29" t="s">
        <v>5220</v>
      </c>
      <c r="AI29">
        <v>25</v>
      </c>
      <c r="AJ29">
        <v>25</v>
      </c>
      <c r="AK29" s="22">
        <f t="shared" si="4"/>
        <v>0</v>
      </c>
      <c r="AL29" t="s">
        <v>52</v>
      </c>
      <c r="AM29" t="s">
        <v>172</v>
      </c>
      <c r="AN29" t="s">
        <v>46</v>
      </c>
    </row>
    <row r="30" spans="1:40" hidden="1" x14ac:dyDescent="0.25">
      <c r="A30">
        <v>202430</v>
      </c>
      <c r="B30">
        <v>44777</v>
      </c>
      <c r="C30" t="s">
        <v>2263</v>
      </c>
      <c r="D30" t="s">
        <v>5643</v>
      </c>
      <c r="E30" t="s">
        <v>2264</v>
      </c>
      <c r="F30">
        <v>1</v>
      </c>
      <c r="G30" s="1">
        <v>45174</v>
      </c>
      <c r="H30" s="1">
        <v>45268</v>
      </c>
      <c r="I30" s="21">
        <f t="shared" si="0"/>
        <v>14.428571428571429</v>
      </c>
      <c r="J30" s="1"/>
      <c r="K30" s="1" t="s">
        <v>5552</v>
      </c>
      <c r="S30" s="22">
        <f t="shared" si="1"/>
        <v>0</v>
      </c>
      <c r="T30" s="22">
        <f t="shared" si="2"/>
        <v>0</v>
      </c>
      <c r="U30" s="22">
        <v>0</v>
      </c>
      <c r="W30" s="22">
        <v>0</v>
      </c>
      <c r="Y30" t="s">
        <v>205</v>
      </c>
      <c r="Z30" t="s">
        <v>389</v>
      </c>
      <c r="AA30" t="s">
        <v>390</v>
      </c>
      <c r="AB30" t="s">
        <v>61</v>
      </c>
      <c r="AC30" t="s">
        <v>62</v>
      </c>
      <c r="AD30" t="str">
        <f t="shared" si="3"/>
        <v xml:space="preserve"> - </v>
      </c>
      <c r="AH30" t="s">
        <v>5220</v>
      </c>
      <c r="AI30">
        <v>25</v>
      </c>
      <c r="AJ30">
        <v>25</v>
      </c>
      <c r="AK30" s="22">
        <f t="shared" si="4"/>
        <v>0</v>
      </c>
      <c r="AL30" t="s">
        <v>52</v>
      </c>
      <c r="AM30" t="s">
        <v>172</v>
      </c>
      <c r="AN30" t="s">
        <v>46</v>
      </c>
    </row>
    <row r="31" spans="1:40" hidden="1" x14ac:dyDescent="0.25">
      <c r="A31">
        <v>202430</v>
      </c>
      <c r="B31">
        <v>41970</v>
      </c>
      <c r="C31" t="s">
        <v>208</v>
      </c>
      <c r="D31" t="s">
        <v>5694</v>
      </c>
      <c r="E31" t="s">
        <v>209</v>
      </c>
      <c r="F31">
        <v>2</v>
      </c>
      <c r="G31" s="1">
        <v>45166</v>
      </c>
      <c r="H31" s="1">
        <v>45276</v>
      </c>
      <c r="I31" s="21">
        <f t="shared" si="0"/>
        <v>16.714285714285715</v>
      </c>
      <c r="J31" s="1"/>
      <c r="K31" s="1" t="s">
        <v>33</v>
      </c>
      <c r="L31" t="s">
        <v>33</v>
      </c>
      <c r="S31" s="22">
        <f t="shared" si="1"/>
        <v>4.1666666666666685E-2</v>
      </c>
      <c r="T31" s="22">
        <f t="shared" si="2"/>
        <v>4.2207792207792229E-2</v>
      </c>
      <c r="U31" s="22" t="s">
        <v>5369</v>
      </c>
      <c r="V31">
        <v>800</v>
      </c>
      <c r="W31" s="22" t="s">
        <v>5390</v>
      </c>
      <c r="X31">
        <v>900</v>
      </c>
      <c r="Y31" t="s">
        <v>205</v>
      </c>
      <c r="Z31" t="s">
        <v>782</v>
      </c>
      <c r="AA31" t="s">
        <v>783</v>
      </c>
      <c r="AB31" t="s">
        <v>61</v>
      </c>
      <c r="AC31" t="s">
        <v>62</v>
      </c>
      <c r="AD31" t="str">
        <f t="shared" si="3"/>
        <v>Bake Shop (Campus Center) - BKSHOP</v>
      </c>
      <c r="AE31" t="s">
        <v>784</v>
      </c>
      <c r="AF31" t="s">
        <v>785</v>
      </c>
      <c r="AG31" t="s">
        <v>785</v>
      </c>
      <c r="AH31" t="s">
        <v>5220</v>
      </c>
      <c r="AI31">
        <v>12</v>
      </c>
      <c r="AJ31">
        <v>10</v>
      </c>
      <c r="AK31" s="22">
        <f t="shared" si="4"/>
        <v>7.0547309833024165</v>
      </c>
      <c r="AL31" t="s">
        <v>52</v>
      </c>
      <c r="AM31" t="s">
        <v>66</v>
      </c>
      <c r="AN31" t="s">
        <v>67</v>
      </c>
    </row>
    <row r="32" spans="1:40" hidden="1" x14ac:dyDescent="0.25">
      <c r="A32">
        <v>202430</v>
      </c>
      <c r="B32">
        <v>41970</v>
      </c>
      <c r="C32" t="s">
        <v>208</v>
      </c>
      <c r="D32" t="s">
        <v>5694</v>
      </c>
      <c r="E32" t="s">
        <v>209</v>
      </c>
      <c r="F32">
        <v>2</v>
      </c>
      <c r="G32" s="1">
        <v>45166</v>
      </c>
      <c r="H32" s="1">
        <v>45276</v>
      </c>
      <c r="I32" s="21">
        <f t="shared" si="0"/>
        <v>16.714285714285715</v>
      </c>
      <c r="J32" s="1"/>
      <c r="K32" s="1" t="s">
        <v>33</v>
      </c>
      <c r="L32" t="s">
        <v>33</v>
      </c>
      <c r="S32" s="22">
        <f t="shared" si="1"/>
        <v>0.125</v>
      </c>
      <c r="T32" s="22">
        <f t="shared" si="2"/>
        <v>0.12662337662337664</v>
      </c>
      <c r="U32" s="22" t="s">
        <v>5370</v>
      </c>
      <c r="V32">
        <v>905</v>
      </c>
      <c r="W32" s="22" t="s">
        <v>5422</v>
      </c>
      <c r="X32">
        <v>1205</v>
      </c>
      <c r="Y32" t="s">
        <v>205</v>
      </c>
      <c r="Z32" t="s">
        <v>782</v>
      </c>
      <c r="AA32" t="s">
        <v>783</v>
      </c>
      <c r="AB32" t="s">
        <v>61</v>
      </c>
      <c r="AC32" t="s">
        <v>62</v>
      </c>
      <c r="AD32" t="str">
        <f t="shared" si="3"/>
        <v>Bake Shop (Campus Center) - BKSHOP</v>
      </c>
      <c r="AE32" t="s">
        <v>784</v>
      </c>
      <c r="AF32" t="s">
        <v>785</v>
      </c>
      <c r="AG32" t="s">
        <v>785</v>
      </c>
      <c r="AH32" t="s">
        <v>5220</v>
      </c>
      <c r="AI32">
        <v>12</v>
      </c>
      <c r="AJ32">
        <v>10</v>
      </c>
      <c r="AK32" s="22">
        <f t="shared" si="4"/>
        <v>21.164192949907239</v>
      </c>
      <c r="AL32" t="s">
        <v>52</v>
      </c>
      <c r="AM32" t="s">
        <v>66</v>
      </c>
      <c r="AN32" t="s">
        <v>67</v>
      </c>
    </row>
    <row r="33" spans="1:40" hidden="1" x14ac:dyDescent="0.25">
      <c r="A33">
        <v>202430</v>
      </c>
      <c r="B33">
        <v>44540</v>
      </c>
      <c r="C33" t="s">
        <v>786</v>
      </c>
      <c r="D33" t="s">
        <v>5694</v>
      </c>
      <c r="E33" t="s">
        <v>787</v>
      </c>
      <c r="F33">
        <v>2</v>
      </c>
      <c r="G33" s="1">
        <v>45166</v>
      </c>
      <c r="H33" s="1">
        <v>45276</v>
      </c>
      <c r="I33" s="21">
        <f t="shared" si="0"/>
        <v>16.714285714285715</v>
      </c>
      <c r="J33" s="1"/>
      <c r="K33" s="1" t="s">
        <v>33</v>
      </c>
      <c r="L33" t="s">
        <v>33</v>
      </c>
      <c r="S33" s="22">
        <f t="shared" si="1"/>
        <v>4.166666666666663E-2</v>
      </c>
      <c r="T33" s="22">
        <f t="shared" si="2"/>
        <v>4.2207792207792173E-2</v>
      </c>
      <c r="U33" s="22" t="s">
        <v>5371</v>
      </c>
      <c r="V33">
        <v>1500</v>
      </c>
      <c r="W33" s="22" t="s">
        <v>5411</v>
      </c>
      <c r="X33">
        <v>1600</v>
      </c>
      <c r="Y33" t="s">
        <v>49</v>
      </c>
      <c r="Z33" t="s">
        <v>70</v>
      </c>
      <c r="AA33" t="s">
        <v>71</v>
      </c>
      <c r="AB33" t="s">
        <v>61</v>
      </c>
      <c r="AC33" t="s">
        <v>62</v>
      </c>
      <c r="AD33" t="str">
        <f t="shared" si="3"/>
        <v>Bake Shop (Campus Center) - BKSHOP</v>
      </c>
      <c r="AE33" t="s">
        <v>784</v>
      </c>
      <c r="AF33" t="s">
        <v>785</v>
      </c>
      <c r="AG33" t="s">
        <v>785</v>
      </c>
      <c r="AH33" t="s">
        <v>5220</v>
      </c>
      <c r="AI33">
        <v>12</v>
      </c>
      <c r="AJ33">
        <v>9</v>
      </c>
      <c r="AK33" s="22">
        <f t="shared" si="4"/>
        <v>6.3492578849721655</v>
      </c>
      <c r="AL33" t="s">
        <v>52</v>
      </c>
      <c r="AM33" t="s">
        <v>66</v>
      </c>
      <c r="AN33" t="s">
        <v>67</v>
      </c>
    </row>
    <row r="34" spans="1:40" hidden="1" x14ac:dyDescent="0.25">
      <c r="A34">
        <v>202430</v>
      </c>
      <c r="B34">
        <v>44540</v>
      </c>
      <c r="C34" t="s">
        <v>786</v>
      </c>
      <c r="D34" t="s">
        <v>5694</v>
      </c>
      <c r="E34" t="s">
        <v>787</v>
      </c>
      <c r="F34">
        <v>2</v>
      </c>
      <c r="G34" s="1">
        <v>45166</v>
      </c>
      <c r="H34" s="1">
        <v>45276</v>
      </c>
      <c r="I34" s="21">
        <f t="shared" si="0"/>
        <v>16.714285714285715</v>
      </c>
      <c r="J34" s="1"/>
      <c r="K34" s="1" t="s">
        <v>33</v>
      </c>
      <c r="L34" t="s">
        <v>33</v>
      </c>
      <c r="S34" s="22">
        <f t="shared" si="1"/>
        <v>0.13194444444444453</v>
      </c>
      <c r="T34" s="22">
        <f t="shared" si="2"/>
        <v>0.13365800865800875</v>
      </c>
      <c r="U34" s="22" t="s">
        <v>5372</v>
      </c>
      <c r="V34">
        <v>1605</v>
      </c>
      <c r="W34" s="22" t="s">
        <v>5451</v>
      </c>
      <c r="X34">
        <v>1915</v>
      </c>
      <c r="Y34" t="s">
        <v>49</v>
      </c>
      <c r="Z34" t="s">
        <v>70</v>
      </c>
      <c r="AA34" t="s">
        <v>71</v>
      </c>
      <c r="AB34" t="s">
        <v>61</v>
      </c>
      <c r="AC34" t="s">
        <v>62</v>
      </c>
      <c r="AD34" t="str">
        <f t="shared" si="3"/>
        <v>Bake Shop (Campus Center) - BKSHOP</v>
      </c>
      <c r="AE34" t="s">
        <v>784</v>
      </c>
      <c r="AF34" t="s">
        <v>785</v>
      </c>
      <c r="AG34" t="s">
        <v>785</v>
      </c>
      <c r="AH34" t="s">
        <v>5220</v>
      </c>
      <c r="AI34">
        <v>12</v>
      </c>
      <c r="AJ34">
        <v>9</v>
      </c>
      <c r="AK34" s="22">
        <f t="shared" si="4"/>
        <v>20.105983302411886</v>
      </c>
      <c r="AL34" t="s">
        <v>52</v>
      </c>
      <c r="AM34" t="s">
        <v>66</v>
      </c>
      <c r="AN34" t="s">
        <v>67</v>
      </c>
    </row>
    <row r="35" spans="1:40" hidden="1" x14ac:dyDescent="0.25">
      <c r="A35">
        <v>202430</v>
      </c>
      <c r="B35">
        <v>41277</v>
      </c>
      <c r="C35" t="s">
        <v>1081</v>
      </c>
      <c r="D35" t="s">
        <v>5619</v>
      </c>
      <c r="E35" t="s">
        <v>1082</v>
      </c>
      <c r="F35">
        <v>0</v>
      </c>
      <c r="G35" s="1">
        <v>45166</v>
      </c>
      <c r="H35" s="1">
        <v>45220</v>
      </c>
      <c r="I35" s="21">
        <f t="shared" si="0"/>
        <v>8.7142857142857153</v>
      </c>
      <c r="J35" s="1"/>
      <c r="K35" s="1" t="s">
        <v>36</v>
      </c>
      <c r="O35" t="s">
        <v>36</v>
      </c>
      <c r="S35" s="22">
        <f t="shared" si="1"/>
        <v>5.2083333333333259E-2</v>
      </c>
      <c r="T35" s="22">
        <f t="shared" si="2"/>
        <v>2.7507215007214973E-2</v>
      </c>
      <c r="U35" s="22" t="s">
        <v>5374</v>
      </c>
      <c r="V35">
        <v>1400</v>
      </c>
      <c r="W35" s="22" t="s">
        <v>5388</v>
      </c>
      <c r="X35">
        <v>1515</v>
      </c>
      <c r="Y35" t="s">
        <v>49</v>
      </c>
      <c r="Z35" t="s">
        <v>1083</v>
      </c>
      <c r="AA35" t="s">
        <v>1084</v>
      </c>
      <c r="AB35">
        <v>9</v>
      </c>
      <c r="AC35" t="s">
        <v>87</v>
      </c>
      <c r="AD35" t="str">
        <f t="shared" si="3"/>
        <v>Buena Vista Care Center - BVISTAMTG ROOM</v>
      </c>
      <c r="AE35" t="s">
        <v>1489</v>
      </c>
      <c r="AF35" t="s">
        <v>1490</v>
      </c>
      <c r="AG35" t="s">
        <v>1491</v>
      </c>
      <c r="AH35" t="s">
        <v>5220</v>
      </c>
      <c r="AI35">
        <v>40</v>
      </c>
      <c r="AJ35">
        <v>25</v>
      </c>
      <c r="AK35" s="22">
        <f t="shared" si="4"/>
        <v>5.9926432694289771</v>
      </c>
      <c r="AL35" t="s">
        <v>52</v>
      </c>
      <c r="AM35" t="s">
        <v>66</v>
      </c>
      <c r="AN35" t="s">
        <v>67</v>
      </c>
    </row>
    <row r="36" spans="1:40" hidden="1" x14ac:dyDescent="0.25">
      <c r="A36">
        <v>202430</v>
      </c>
      <c r="B36">
        <v>41278</v>
      </c>
      <c r="C36" t="s">
        <v>1081</v>
      </c>
      <c r="D36" t="s">
        <v>5619</v>
      </c>
      <c r="E36" t="s">
        <v>1082</v>
      </c>
      <c r="F36">
        <v>0</v>
      </c>
      <c r="G36" s="1">
        <v>45222</v>
      </c>
      <c r="H36" s="1">
        <v>45276</v>
      </c>
      <c r="I36" s="21">
        <f t="shared" si="0"/>
        <v>8.7142857142857153</v>
      </c>
      <c r="J36" s="1"/>
      <c r="K36" s="1" t="s">
        <v>36</v>
      </c>
      <c r="O36" t="s">
        <v>36</v>
      </c>
      <c r="S36" s="22">
        <f t="shared" si="1"/>
        <v>5.2083333333333259E-2</v>
      </c>
      <c r="T36" s="22">
        <f t="shared" si="2"/>
        <v>2.7507215007214973E-2</v>
      </c>
      <c r="U36" s="22" t="s">
        <v>5374</v>
      </c>
      <c r="V36">
        <v>1400</v>
      </c>
      <c r="W36" s="22" t="s">
        <v>5388</v>
      </c>
      <c r="X36">
        <v>1515</v>
      </c>
      <c r="Y36" t="s">
        <v>101</v>
      </c>
      <c r="Z36" t="s">
        <v>1083</v>
      </c>
      <c r="AA36" t="s">
        <v>1084</v>
      </c>
      <c r="AB36">
        <v>11</v>
      </c>
      <c r="AC36" t="s">
        <v>87</v>
      </c>
      <c r="AD36" t="str">
        <f t="shared" si="3"/>
        <v>Buena Vista Care Center - BVISTAMTG ROOM</v>
      </c>
      <c r="AE36" t="s">
        <v>1489</v>
      </c>
      <c r="AF36" t="s">
        <v>1490</v>
      </c>
      <c r="AG36" t="s">
        <v>1491</v>
      </c>
      <c r="AH36" t="s">
        <v>5220</v>
      </c>
      <c r="AI36">
        <v>40</v>
      </c>
      <c r="AJ36">
        <v>25</v>
      </c>
      <c r="AK36" s="22">
        <f t="shared" si="4"/>
        <v>5.9926432694289771</v>
      </c>
      <c r="AL36" t="s">
        <v>52</v>
      </c>
      <c r="AM36" t="s">
        <v>66</v>
      </c>
      <c r="AN36" t="s">
        <v>67</v>
      </c>
    </row>
    <row r="37" spans="1:40" s="77" customFormat="1" hidden="1" x14ac:dyDescent="0.25">
      <c r="A37">
        <v>202430</v>
      </c>
      <c r="B37">
        <v>41319</v>
      </c>
      <c r="C37" t="s">
        <v>1255</v>
      </c>
      <c r="D37" t="s">
        <v>5619</v>
      </c>
      <c r="E37" t="s">
        <v>1256</v>
      </c>
      <c r="F37">
        <v>0</v>
      </c>
      <c r="G37" s="1">
        <v>45166</v>
      </c>
      <c r="H37" s="1">
        <v>45220</v>
      </c>
      <c r="I37" s="21">
        <f t="shared" si="0"/>
        <v>8.7142857142857153</v>
      </c>
      <c r="J37" s="1"/>
      <c r="K37" s="1" t="s">
        <v>34</v>
      </c>
      <c r="L37"/>
      <c r="M37" t="s">
        <v>34</v>
      </c>
      <c r="N37"/>
      <c r="O37"/>
      <c r="P37"/>
      <c r="Q37"/>
      <c r="R37"/>
      <c r="S37" s="22">
        <f t="shared" si="1"/>
        <v>5.208333333333337E-2</v>
      </c>
      <c r="T37" s="22">
        <f t="shared" si="2"/>
        <v>2.7507215007215032E-2</v>
      </c>
      <c r="U37" s="22" t="s">
        <v>5371</v>
      </c>
      <c r="V37">
        <v>1500</v>
      </c>
      <c r="W37" s="22" t="s">
        <v>5389</v>
      </c>
      <c r="X37">
        <v>1615</v>
      </c>
      <c r="Y37" t="s">
        <v>101</v>
      </c>
      <c r="Z37" t="s">
        <v>1487</v>
      </c>
      <c r="AA37" t="s">
        <v>1488</v>
      </c>
      <c r="AB37">
        <v>9</v>
      </c>
      <c r="AC37" t="s">
        <v>87</v>
      </c>
      <c r="AD37" t="str">
        <f t="shared" si="3"/>
        <v>Buena Vista Care Center - BVISTAMTG ROOM</v>
      </c>
      <c r="AE37" t="s">
        <v>1489</v>
      </c>
      <c r="AF37" t="s">
        <v>1490</v>
      </c>
      <c r="AG37" t="s">
        <v>1491</v>
      </c>
      <c r="AH37" t="s">
        <v>5220</v>
      </c>
      <c r="AI37">
        <v>40</v>
      </c>
      <c r="AJ37">
        <v>23</v>
      </c>
      <c r="AK37" s="22">
        <f t="shared" si="4"/>
        <v>5.5132318078746705</v>
      </c>
      <c r="AL37" t="s">
        <v>52</v>
      </c>
      <c r="AM37" t="s">
        <v>66</v>
      </c>
      <c r="AN37" t="s">
        <v>67</v>
      </c>
    </row>
    <row r="38" spans="1:40" hidden="1" x14ac:dyDescent="0.25">
      <c r="A38">
        <v>202430</v>
      </c>
      <c r="B38">
        <v>41320</v>
      </c>
      <c r="C38" t="s">
        <v>1255</v>
      </c>
      <c r="D38" t="s">
        <v>5619</v>
      </c>
      <c r="E38" t="s">
        <v>1256</v>
      </c>
      <c r="F38">
        <v>0</v>
      </c>
      <c r="G38" s="1">
        <v>45222</v>
      </c>
      <c r="H38" s="1">
        <v>45276</v>
      </c>
      <c r="I38" s="21">
        <f t="shared" si="0"/>
        <v>8.7142857142857153</v>
      </c>
      <c r="J38" s="1"/>
      <c r="K38" s="1" t="s">
        <v>34</v>
      </c>
      <c r="M38" t="s">
        <v>34</v>
      </c>
      <c r="S38" s="22">
        <f t="shared" si="1"/>
        <v>5.208333333333337E-2</v>
      </c>
      <c r="T38" s="22">
        <f t="shared" si="2"/>
        <v>2.7507215007215032E-2</v>
      </c>
      <c r="U38" s="22" t="s">
        <v>5371</v>
      </c>
      <c r="V38">
        <v>1500</v>
      </c>
      <c r="W38" s="22" t="s">
        <v>5389</v>
      </c>
      <c r="X38">
        <v>1615</v>
      </c>
      <c r="Y38" t="s">
        <v>101</v>
      </c>
      <c r="Z38" t="s">
        <v>1487</v>
      </c>
      <c r="AA38" t="s">
        <v>1488</v>
      </c>
      <c r="AB38">
        <v>11</v>
      </c>
      <c r="AC38" t="s">
        <v>87</v>
      </c>
      <c r="AD38" t="str">
        <f t="shared" si="3"/>
        <v>Buena Vista Care Center - BVISTAMTG ROOM</v>
      </c>
      <c r="AE38" t="s">
        <v>1489</v>
      </c>
      <c r="AF38" t="s">
        <v>1490</v>
      </c>
      <c r="AG38" t="s">
        <v>1491</v>
      </c>
      <c r="AH38" t="s">
        <v>5220</v>
      </c>
      <c r="AI38">
        <v>40</v>
      </c>
      <c r="AJ38">
        <v>22</v>
      </c>
      <c r="AK38" s="22">
        <f t="shared" si="4"/>
        <v>5.273526077097511</v>
      </c>
      <c r="AL38" t="s">
        <v>52</v>
      </c>
      <c r="AM38" t="s">
        <v>66</v>
      </c>
      <c r="AN38" t="s">
        <v>67</v>
      </c>
    </row>
    <row r="39" spans="1:40" hidden="1" x14ac:dyDescent="0.25">
      <c r="A39">
        <v>202430</v>
      </c>
      <c r="B39">
        <v>41408</v>
      </c>
      <c r="C39" t="s">
        <v>1070</v>
      </c>
      <c r="D39" t="s">
        <v>5619</v>
      </c>
      <c r="E39" t="s">
        <v>1071</v>
      </c>
      <c r="F39">
        <v>0</v>
      </c>
      <c r="G39" s="1">
        <v>45166</v>
      </c>
      <c r="H39" s="1">
        <v>45220</v>
      </c>
      <c r="I39" s="21">
        <f t="shared" si="0"/>
        <v>8.7142857142857153</v>
      </c>
      <c r="J39" s="1"/>
      <c r="K39" s="1" t="s">
        <v>37</v>
      </c>
      <c r="P39" t="s">
        <v>37</v>
      </c>
      <c r="S39" s="22">
        <f t="shared" si="1"/>
        <v>5.2083333333333315E-2</v>
      </c>
      <c r="T39" s="22">
        <f t="shared" si="2"/>
        <v>2.7507215007215004E-2</v>
      </c>
      <c r="U39" s="22" t="s">
        <v>5373</v>
      </c>
      <c r="V39">
        <v>1030</v>
      </c>
      <c r="W39" s="22" t="s">
        <v>5429</v>
      </c>
      <c r="X39">
        <v>1145</v>
      </c>
      <c r="Y39" t="s">
        <v>101</v>
      </c>
      <c r="Z39" t="s">
        <v>1487</v>
      </c>
      <c r="AA39" t="s">
        <v>1488</v>
      </c>
      <c r="AB39">
        <v>9</v>
      </c>
      <c r="AC39" t="s">
        <v>87</v>
      </c>
      <c r="AD39" t="str">
        <f t="shared" si="3"/>
        <v>Buena Vista Care Center - BVISTAMTG ROOM</v>
      </c>
      <c r="AE39" t="s">
        <v>1489</v>
      </c>
      <c r="AF39" t="s">
        <v>1490</v>
      </c>
      <c r="AG39" t="s">
        <v>1491</v>
      </c>
      <c r="AH39" t="s">
        <v>5220</v>
      </c>
      <c r="AI39">
        <v>40</v>
      </c>
      <c r="AJ39">
        <v>24</v>
      </c>
      <c r="AK39" s="22">
        <f t="shared" si="4"/>
        <v>5.7529375386518247</v>
      </c>
      <c r="AL39" t="s">
        <v>52</v>
      </c>
      <c r="AM39" t="s">
        <v>66</v>
      </c>
      <c r="AN39" t="s">
        <v>67</v>
      </c>
    </row>
    <row r="40" spans="1:40" hidden="1" x14ac:dyDescent="0.25">
      <c r="A40">
        <v>202430</v>
      </c>
      <c r="B40">
        <v>41409</v>
      </c>
      <c r="C40" t="s">
        <v>1070</v>
      </c>
      <c r="D40" t="s">
        <v>5619</v>
      </c>
      <c r="E40" t="s">
        <v>1071</v>
      </c>
      <c r="F40">
        <v>0</v>
      </c>
      <c r="G40" s="1">
        <v>45222</v>
      </c>
      <c r="H40" s="1">
        <v>45276</v>
      </c>
      <c r="I40" s="21">
        <f t="shared" si="0"/>
        <v>8.7142857142857153</v>
      </c>
      <c r="J40" s="1"/>
      <c r="K40" s="1" t="s">
        <v>37</v>
      </c>
      <c r="P40" t="s">
        <v>37</v>
      </c>
      <c r="S40" s="22">
        <f t="shared" si="1"/>
        <v>5.2083333333333315E-2</v>
      </c>
      <c r="T40" s="22">
        <f t="shared" si="2"/>
        <v>2.7507215007215004E-2</v>
      </c>
      <c r="U40" s="22" t="s">
        <v>5373</v>
      </c>
      <c r="V40">
        <v>1030</v>
      </c>
      <c r="W40" s="22" t="s">
        <v>5429</v>
      </c>
      <c r="X40">
        <v>1145</v>
      </c>
      <c r="Y40" t="s">
        <v>101</v>
      </c>
      <c r="Z40" t="s">
        <v>1487</v>
      </c>
      <c r="AA40" t="s">
        <v>1488</v>
      </c>
      <c r="AB40">
        <v>11</v>
      </c>
      <c r="AC40" t="s">
        <v>87</v>
      </c>
      <c r="AD40" t="str">
        <f t="shared" si="3"/>
        <v>Buena Vista Care Center - BVISTAMTG ROOM</v>
      </c>
      <c r="AE40" t="s">
        <v>1489</v>
      </c>
      <c r="AF40" t="s">
        <v>1490</v>
      </c>
      <c r="AG40" t="s">
        <v>1491</v>
      </c>
      <c r="AH40" t="s">
        <v>5220</v>
      </c>
      <c r="AI40">
        <v>40</v>
      </c>
      <c r="AJ40">
        <v>23</v>
      </c>
      <c r="AK40" s="22">
        <f t="shared" si="4"/>
        <v>5.5132318078746652</v>
      </c>
      <c r="AL40" t="s">
        <v>52</v>
      </c>
      <c r="AM40" t="s">
        <v>66</v>
      </c>
      <c r="AN40" t="s">
        <v>67</v>
      </c>
    </row>
    <row r="41" spans="1:40" hidden="1" x14ac:dyDescent="0.25">
      <c r="A41">
        <v>202430</v>
      </c>
      <c r="B41">
        <v>41452</v>
      </c>
      <c r="C41" t="s">
        <v>1077</v>
      </c>
      <c r="D41" t="s">
        <v>5692</v>
      </c>
      <c r="E41" t="s">
        <v>1078</v>
      </c>
      <c r="F41">
        <v>0</v>
      </c>
      <c r="G41" s="1">
        <v>45222</v>
      </c>
      <c r="H41" s="1">
        <v>45276</v>
      </c>
      <c r="I41" s="21">
        <f t="shared" si="0"/>
        <v>8.7142857142857153</v>
      </c>
      <c r="J41" s="1"/>
      <c r="K41" s="1" t="s">
        <v>35</v>
      </c>
      <c r="N41" t="s">
        <v>35</v>
      </c>
      <c r="S41" s="22">
        <f t="shared" si="1"/>
        <v>5.2083333333333259E-2</v>
      </c>
      <c r="T41" s="22">
        <f t="shared" si="2"/>
        <v>2.7507215007214973E-2</v>
      </c>
      <c r="U41" s="22" t="s">
        <v>5374</v>
      </c>
      <c r="V41">
        <v>1400</v>
      </c>
      <c r="W41" s="22" t="s">
        <v>5388</v>
      </c>
      <c r="X41">
        <v>1515</v>
      </c>
      <c r="Y41" t="s">
        <v>101</v>
      </c>
      <c r="Z41" t="s">
        <v>1072</v>
      </c>
      <c r="AA41" t="s">
        <v>1073</v>
      </c>
      <c r="AB41">
        <v>11</v>
      </c>
      <c r="AC41" t="s">
        <v>87</v>
      </c>
      <c r="AD41" t="str">
        <f t="shared" si="3"/>
        <v>Buena Vista Care Center - BVISTAMTG ROOM</v>
      </c>
      <c r="AE41" t="s">
        <v>1489</v>
      </c>
      <c r="AF41" t="s">
        <v>1490</v>
      </c>
      <c r="AG41" t="s">
        <v>1491</v>
      </c>
      <c r="AH41" t="s">
        <v>5220</v>
      </c>
      <c r="AI41">
        <v>40</v>
      </c>
      <c r="AJ41">
        <v>25</v>
      </c>
      <c r="AK41" s="22">
        <f t="shared" si="4"/>
        <v>5.9926432694289771</v>
      </c>
      <c r="AL41" t="s">
        <v>52</v>
      </c>
      <c r="AM41" t="s">
        <v>66</v>
      </c>
      <c r="AN41" t="s">
        <v>67</v>
      </c>
    </row>
    <row r="42" spans="1:40" hidden="1" x14ac:dyDescent="0.25">
      <c r="A42">
        <v>202430</v>
      </c>
      <c r="B42">
        <v>43588</v>
      </c>
      <c r="C42" t="s">
        <v>1077</v>
      </c>
      <c r="D42" t="s">
        <v>5692</v>
      </c>
      <c r="E42" t="s">
        <v>1078</v>
      </c>
      <c r="F42">
        <v>0</v>
      </c>
      <c r="G42" s="1">
        <v>45166</v>
      </c>
      <c r="H42" s="1">
        <v>45220</v>
      </c>
      <c r="I42" s="21">
        <f t="shared" si="0"/>
        <v>8.7142857142857153</v>
      </c>
      <c r="J42" s="1"/>
      <c r="K42" s="1" t="s">
        <v>35</v>
      </c>
      <c r="N42" t="s">
        <v>35</v>
      </c>
      <c r="S42" s="22">
        <f t="shared" si="1"/>
        <v>5.2083333333333259E-2</v>
      </c>
      <c r="T42" s="22">
        <f t="shared" si="2"/>
        <v>2.7507215007214973E-2</v>
      </c>
      <c r="U42" s="22" t="s">
        <v>5374</v>
      </c>
      <c r="V42">
        <v>1400</v>
      </c>
      <c r="W42" s="22" t="s">
        <v>5388</v>
      </c>
      <c r="X42">
        <v>1515</v>
      </c>
      <c r="Y42" t="s">
        <v>101</v>
      </c>
      <c r="Z42" t="s">
        <v>1072</v>
      </c>
      <c r="AA42" t="s">
        <v>1073</v>
      </c>
      <c r="AB42">
        <v>9</v>
      </c>
      <c r="AC42" t="s">
        <v>87</v>
      </c>
      <c r="AD42" t="str">
        <f t="shared" si="3"/>
        <v>Buena Vista Care Center - BVISTAMTG ROOM</v>
      </c>
      <c r="AE42" t="s">
        <v>1489</v>
      </c>
      <c r="AF42" t="s">
        <v>1490</v>
      </c>
      <c r="AG42" t="s">
        <v>1491</v>
      </c>
      <c r="AH42" t="s">
        <v>5220</v>
      </c>
      <c r="AI42">
        <v>40</v>
      </c>
      <c r="AJ42">
        <v>22</v>
      </c>
      <c r="AK42" s="22">
        <f t="shared" si="4"/>
        <v>5.2735260770975003</v>
      </c>
      <c r="AL42" t="s">
        <v>52</v>
      </c>
      <c r="AM42" t="s">
        <v>66</v>
      </c>
      <c r="AN42" t="s">
        <v>67</v>
      </c>
    </row>
    <row r="43" spans="1:40" hidden="1" x14ac:dyDescent="0.25">
      <c r="A43">
        <v>202430</v>
      </c>
      <c r="B43">
        <v>43591</v>
      </c>
      <c r="C43" t="s">
        <v>1070</v>
      </c>
      <c r="D43" t="s">
        <v>5619</v>
      </c>
      <c r="E43" t="s">
        <v>1071</v>
      </c>
      <c r="F43">
        <v>0</v>
      </c>
      <c r="G43" s="1">
        <v>45166</v>
      </c>
      <c r="H43" s="1">
        <v>45220</v>
      </c>
      <c r="I43" s="21">
        <f t="shared" si="0"/>
        <v>8.7142857142857153</v>
      </c>
      <c r="J43" s="1"/>
      <c r="K43" s="1" t="s">
        <v>34</v>
      </c>
      <c r="M43" t="s">
        <v>34</v>
      </c>
      <c r="S43" s="22">
        <f t="shared" si="1"/>
        <v>5.2083333333333315E-2</v>
      </c>
      <c r="T43" s="22">
        <f t="shared" si="2"/>
        <v>2.7507215007215004E-2</v>
      </c>
      <c r="U43" s="22" t="s">
        <v>5373</v>
      </c>
      <c r="V43">
        <v>1030</v>
      </c>
      <c r="W43" s="22" t="s">
        <v>5429</v>
      </c>
      <c r="X43">
        <v>1145</v>
      </c>
      <c r="Y43" t="s">
        <v>101</v>
      </c>
      <c r="Z43" t="s">
        <v>1072</v>
      </c>
      <c r="AA43" t="s">
        <v>1073</v>
      </c>
      <c r="AB43">
        <v>9</v>
      </c>
      <c r="AC43" t="s">
        <v>87</v>
      </c>
      <c r="AD43" t="str">
        <f t="shared" si="3"/>
        <v>Buena Vista Care Center - BVISTAMTG ROOM</v>
      </c>
      <c r="AE43" t="s">
        <v>1489</v>
      </c>
      <c r="AF43" t="s">
        <v>1490</v>
      </c>
      <c r="AG43" t="s">
        <v>1491</v>
      </c>
      <c r="AH43" t="s">
        <v>5220</v>
      </c>
      <c r="AI43">
        <v>40</v>
      </c>
      <c r="AJ43">
        <v>25</v>
      </c>
      <c r="AK43" s="22">
        <f t="shared" si="4"/>
        <v>5.9926432694289833</v>
      </c>
      <c r="AL43" t="s">
        <v>52</v>
      </c>
      <c r="AM43" t="s">
        <v>66</v>
      </c>
      <c r="AN43" t="s">
        <v>67</v>
      </c>
    </row>
    <row r="44" spans="1:40" hidden="1" x14ac:dyDescent="0.25">
      <c r="A44">
        <v>202430</v>
      </c>
      <c r="B44">
        <v>44224</v>
      </c>
      <c r="C44" t="s">
        <v>1070</v>
      </c>
      <c r="D44" t="s">
        <v>5619</v>
      </c>
      <c r="E44" t="s">
        <v>1071</v>
      </c>
      <c r="F44">
        <v>0</v>
      </c>
      <c r="G44" s="1">
        <v>45222</v>
      </c>
      <c r="H44" s="1">
        <v>45276</v>
      </c>
      <c r="I44" s="21">
        <f t="shared" si="0"/>
        <v>8.7142857142857153</v>
      </c>
      <c r="J44" s="1"/>
      <c r="K44" s="1" t="s">
        <v>34</v>
      </c>
      <c r="M44" t="s">
        <v>34</v>
      </c>
      <c r="S44" s="22">
        <f t="shared" si="1"/>
        <v>5.2083333333333315E-2</v>
      </c>
      <c r="T44" s="22">
        <f t="shared" si="2"/>
        <v>2.7507215007215004E-2</v>
      </c>
      <c r="U44" s="22" t="s">
        <v>5373</v>
      </c>
      <c r="V44">
        <v>1030</v>
      </c>
      <c r="W44" s="22" t="s">
        <v>5429</v>
      </c>
      <c r="X44">
        <v>1145</v>
      </c>
      <c r="Y44" t="s">
        <v>101</v>
      </c>
      <c r="Z44" t="s">
        <v>1072</v>
      </c>
      <c r="AA44" t="s">
        <v>1073</v>
      </c>
      <c r="AB44">
        <v>11</v>
      </c>
      <c r="AC44" t="s">
        <v>87</v>
      </c>
      <c r="AD44" t="str">
        <f t="shared" si="3"/>
        <v>Buena Vista Care Center - BVISTAMTG ROOM</v>
      </c>
      <c r="AE44" t="s">
        <v>1489</v>
      </c>
      <c r="AF44" t="s">
        <v>1490</v>
      </c>
      <c r="AG44" t="s">
        <v>1491</v>
      </c>
      <c r="AH44" t="s">
        <v>5220</v>
      </c>
      <c r="AI44">
        <v>40</v>
      </c>
      <c r="AJ44">
        <v>25</v>
      </c>
      <c r="AK44" s="22">
        <f t="shared" si="4"/>
        <v>5.9926432694289833</v>
      </c>
      <c r="AL44" t="s">
        <v>52</v>
      </c>
      <c r="AM44" t="s">
        <v>66</v>
      </c>
      <c r="AN44" t="s">
        <v>67</v>
      </c>
    </row>
    <row r="45" spans="1:40" x14ac:dyDescent="0.25">
      <c r="A45">
        <v>202430</v>
      </c>
      <c r="B45">
        <v>42238</v>
      </c>
      <c r="C45" t="s">
        <v>788</v>
      </c>
      <c r="D45" t="s">
        <v>5617</v>
      </c>
      <c r="E45" t="s">
        <v>789</v>
      </c>
      <c r="F45">
        <v>3</v>
      </c>
      <c r="G45" s="1">
        <v>45180</v>
      </c>
      <c r="H45" s="1">
        <v>45276</v>
      </c>
      <c r="I45" s="21">
        <f t="shared" si="0"/>
        <v>14.714285714285714</v>
      </c>
      <c r="J45" s="1"/>
      <c r="K45" s="1" t="s">
        <v>33</v>
      </c>
      <c r="L45" t="s">
        <v>33</v>
      </c>
      <c r="S45" s="22">
        <f t="shared" si="1"/>
        <v>0.12847222222222221</v>
      </c>
      <c r="T45" s="22">
        <f t="shared" si="2"/>
        <v>0.11456830206830206</v>
      </c>
      <c r="U45" s="22" t="s">
        <v>5378</v>
      </c>
      <c r="V45">
        <v>1800</v>
      </c>
      <c r="W45" s="22" t="s">
        <v>5518</v>
      </c>
      <c r="X45">
        <v>2105</v>
      </c>
      <c r="Y45" t="s">
        <v>304</v>
      </c>
      <c r="Z45" t="s">
        <v>795</v>
      </c>
      <c r="AA45" t="s">
        <v>796</v>
      </c>
      <c r="AB45" t="s">
        <v>277</v>
      </c>
      <c r="AC45" t="s">
        <v>62</v>
      </c>
      <c r="AD45" t="str">
        <f t="shared" si="3"/>
        <v>Business/Communication Center - BC101</v>
      </c>
      <c r="AE45" t="s">
        <v>278</v>
      </c>
      <c r="AF45" t="s">
        <v>279</v>
      </c>
      <c r="AG45" t="s">
        <v>792</v>
      </c>
      <c r="AH45" t="s">
        <v>3688</v>
      </c>
      <c r="AI45">
        <v>40</v>
      </c>
      <c r="AJ45">
        <v>33</v>
      </c>
      <c r="AK45" s="22">
        <f t="shared" si="4"/>
        <v>55.631094104308382</v>
      </c>
      <c r="AL45" t="s">
        <v>430</v>
      </c>
      <c r="AM45" t="s">
        <v>306</v>
      </c>
      <c r="AN45" t="s">
        <v>67</v>
      </c>
    </row>
    <row r="46" spans="1:40" x14ac:dyDescent="0.25">
      <c r="A46">
        <v>202430</v>
      </c>
      <c r="B46">
        <v>43623</v>
      </c>
      <c r="C46" t="s">
        <v>183</v>
      </c>
      <c r="D46" t="s">
        <v>5707</v>
      </c>
      <c r="E46" t="s">
        <v>184</v>
      </c>
      <c r="F46">
        <v>4</v>
      </c>
      <c r="G46" s="1">
        <v>45166</v>
      </c>
      <c r="H46" s="1">
        <v>45276</v>
      </c>
      <c r="I46" s="21">
        <f t="shared" si="0"/>
        <v>16.714285714285715</v>
      </c>
      <c r="J46" s="1"/>
      <c r="K46" s="1" t="s">
        <v>33</v>
      </c>
      <c r="L46" t="s">
        <v>33</v>
      </c>
      <c r="S46" s="22">
        <f t="shared" si="1"/>
        <v>8.680555555555558E-2</v>
      </c>
      <c r="T46" s="22">
        <f t="shared" si="2"/>
        <v>8.7932900432900474E-2</v>
      </c>
      <c r="U46" s="22" t="s">
        <v>5371</v>
      </c>
      <c r="V46">
        <v>1500</v>
      </c>
      <c r="W46" s="22" t="s">
        <v>5412</v>
      </c>
      <c r="X46">
        <v>1705</v>
      </c>
      <c r="Y46" t="s">
        <v>304</v>
      </c>
      <c r="Z46" t="s">
        <v>793</v>
      </c>
      <c r="AA46" t="s">
        <v>794</v>
      </c>
      <c r="AB46" t="s">
        <v>277</v>
      </c>
      <c r="AC46" t="s">
        <v>62</v>
      </c>
      <c r="AD46" t="str">
        <f t="shared" si="3"/>
        <v>Business/Communication Center - BC101</v>
      </c>
      <c r="AE46" t="s">
        <v>278</v>
      </c>
      <c r="AF46" t="s">
        <v>279</v>
      </c>
      <c r="AG46" t="s">
        <v>792</v>
      </c>
      <c r="AH46" t="s">
        <v>3688</v>
      </c>
      <c r="AI46">
        <v>28</v>
      </c>
      <c r="AJ46">
        <v>16</v>
      </c>
      <c r="AK46" s="22">
        <f t="shared" si="4"/>
        <v>23.515769944341386</v>
      </c>
      <c r="AL46" t="s">
        <v>430</v>
      </c>
      <c r="AM46" t="s">
        <v>306</v>
      </c>
      <c r="AN46" t="s">
        <v>67</v>
      </c>
    </row>
    <row r="47" spans="1:40" x14ac:dyDescent="0.25">
      <c r="A47">
        <v>202430</v>
      </c>
      <c r="B47">
        <v>41021</v>
      </c>
      <c r="C47" t="s">
        <v>273</v>
      </c>
      <c r="D47" t="s">
        <v>5617</v>
      </c>
      <c r="E47" t="s">
        <v>274</v>
      </c>
      <c r="F47">
        <v>3</v>
      </c>
      <c r="G47" s="1">
        <v>45166</v>
      </c>
      <c r="H47" s="1">
        <v>45276</v>
      </c>
      <c r="I47" s="21">
        <f t="shared" si="0"/>
        <v>16.714285714285715</v>
      </c>
      <c r="J47" s="1"/>
      <c r="K47" s="1" t="s">
        <v>5537</v>
      </c>
      <c r="M47" t="s">
        <v>34</v>
      </c>
      <c r="O47" t="s">
        <v>36</v>
      </c>
      <c r="S47" s="22">
        <f t="shared" si="1"/>
        <v>5.555555555555558E-2</v>
      </c>
      <c r="T47" s="22">
        <f t="shared" si="2"/>
        <v>0.11255411255411261</v>
      </c>
      <c r="U47" s="22" t="s">
        <v>5376</v>
      </c>
      <c r="V47">
        <v>1110</v>
      </c>
      <c r="W47" s="22" t="s">
        <v>5393</v>
      </c>
      <c r="X47">
        <v>1230</v>
      </c>
      <c r="Y47" t="s">
        <v>49</v>
      </c>
      <c r="Z47" t="s">
        <v>1492</v>
      </c>
      <c r="AA47" t="s">
        <v>1493</v>
      </c>
      <c r="AB47" t="s">
        <v>277</v>
      </c>
      <c r="AC47" t="s">
        <v>62</v>
      </c>
      <c r="AD47" t="str">
        <f t="shared" si="3"/>
        <v>Business/Communication Center - BC101</v>
      </c>
      <c r="AE47" t="s">
        <v>278</v>
      </c>
      <c r="AF47" t="s">
        <v>279</v>
      </c>
      <c r="AG47" t="s">
        <v>792</v>
      </c>
      <c r="AH47" t="s">
        <v>3688</v>
      </c>
      <c r="AI47">
        <v>30</v>
      </c>
      <c r="AJ47">
        <v>27</v>
      </c>
      <c r="AK47" s="22">
        <f t="shared" si="4"/>
        <v>50.794063079777395</v>
      </c>
      <c r="AL47" t="s">
        <v>52</v>
      </c>
      <c r="AM47" t="s">
        <v>534</v>
      </c>
      <c r="AN47" t="s">
        <v>67</v>
      </c>
    </row>
    <row r="48" spans="1:40" x14ac:dyDescent="0.25">
      <c r="A48">
        <v>202430</v>
      </c>
      <c r="B48">
        <v>41243</v>
      </c>
      <c r="C48" t="s">
        <v>273</v>
      </c>
      <c r="D48" t="s">
        <v>5617</v>
      </c>
      <c r="E48" t="s">
        <v>274</v>
      </c>
      <c r="F48">
        <v>3</v>
      </c>
      <c r="G48" s="1">
        <v>45166</v>
      </c>
      <c r="H48" s="1">
        <v>45276</v>
      </c>
      <c r="I48" s="21">
        <f t="shared" si="0"/>
        <v>16.714285714285715</v>
      </c>
      <c r="J48" s="1"/>
      <c r="K48" s="1" t="s">
        <v>5537</v>
      </c>
      <c r="M48" t="s">
        <v>34</v>
      </c>
      <c r="O48" t="s">
        <v>36</v>
      </c>
      <c r="S48" s="22">
        <f t="shared" si="1"/>
        <v>5.555555555555558E-2</v>
      </c>
      <c r="T48" s="22">
        <f t="shared" si="2"/>
        <v>0.11255411255411261</v>
      </c>
      <c r="U48" s="22" t="s">
        <v>5377</v>
      </c>
      <c r="V48">
        <v>1245</v>
      </c>
      <c r="W48" s="22" t="s">
        <v>5398</v>
      </c>
      <c r="X48">
        <v>1405</v>
      </c>
      <c r="Y48" t="s">
        <v>49</v>
      </c>
      <c r="Z48" t="s">
        <v>1492</v>
      </c>
      <c r="AA48" t="s">
        <v>1493</v>
      </c>
      <c r="AB48" t="s">
        <v>277</v>
      </c>
      <c r="AC48" t="s">
        <v>62</v>
      </c>
      <c r="AD48" t="str">
        <f t="shared" si="3"/>
        <v>Business/Communication Center - BC101</v>
      </c>
      <c r="AE48" t="s">
        <v>278</v>
      </c>
      <c r="AF48" t="s">
        <v>279</v>
      </c>
      <c r="AG48" t="s">
        <v>792</v>
      </c>
      <c r="AH48" t="s">
        <v>3688</v>
      </c>
      <c r="AI48">
        <v>30</v>
      </c>
      <c r="AJ48">
        <v>25</v>
      </c>
      <c r="AK48" s="22">
        <f t="shared" si="4"/>
        <v>47.031539888682772</v>
      </c>
      <c r="AL48" t="s">
        <v>52</v>
      </c>
      <c r="AM48" t="s">
        <v>66</v>
      </c>
      <c r="AN48" t="s">
        <v>67</v>
      </c>
    </row>
    <row r="49" spans="1:40" x14ac:dyDescent="0.25">
      <c r="A49">
        <v>202430</v>
      </c>
      <c r="B49">
        <v>41531</v>
      </c>
      <c r="C49" t="s">
        <v>788</v>
      </c>
      <c r="D49" t="s">
        <v>5617</v>
      </c>
      <c r="E49" t="s">
        <v>789</v>
      </c>
      <c r="F49">
        <v>3</v>
      </c>
      <c r="G49" s="1">
        <v>45166</v>
      </c>
      <c r="H49" s="1">
        <v>45276</v>
      </c>
      <c r="I49" s="21">
        <f t="shared" si="0"/>
        <v>16.714285714285715</v>
      </c>
      <c r="J49" s="1"/>
      <c r="K49" s="1" t="s">
        <v>5536</v>
      </c>
      <c r="L49" t="s">
        <v>33</v>
      </c>
      <c r="N49" t="s">
        <v>35</v>
      </c>
      <c r="S49" s="22">
        <f t="shared" si="1"/>
        <v>5.5555555555555525E-2</v>
      </c>
      <c r="T49" s="22">
        <f t="shared" si="2"/>
        <v>0.1125541125541125</v>
      </c>
      <c r="U49" s="22" t="s">
        <v>5375</v>
      </c>
      <c r="V49">
        <v>935</v>
      </c>
      <c r="W49" s="22" t="s">
        <v>5474</v>
      </c>
      <c r="X49">
        <v>1055</v>
      </c>
      <c r="Y49" t="s">
        <v>49</v>
      </c>
      <c r="Z49" t="s">
        <v>790</v>
      </c>
      <c r="AA49" t="s">
        <v>791</v>
      </c>
      <c r="AB49" t="s">
        <v>277</v>
      </c>
      <c r="AC49" t="s">
        <v>62</v>
      </c>
      <c r="AD49" t="str">
        <f t="shared" si="3"/>
        <v>Business/Communication Center - BC101</v>
      </c>
      <c r="AE49" t="s">
        <v>278</v>
      </c>
      <c r="AF49" t="s">
        <v>279</v>
      </c>
      <c r="AG49" t="s">
        <v>792</v>
      </c>
      <c r="AH49" t="s">
        <v>3688</v>
      </c>
      <c r="AI49">
        <v>40</v>
      </c>
      <c r="AJ49">
        <v>42</v>
      </c>
      <c r="AK49" s="22">
        <f t="shared" si="4"/>
        <v>79.012987012986983</v>
      </c>
      <c r="AL49" t="s">
        <v>52</v>
      </c>
      <c r="AM49" t="s">
        <v>66</v>
      </c>
      <c r="AN49" t="s">
        <v>46</v>
      </c>
    </row>
    <row r="50" spans="1:40" x14ac:dyDescent="0.25">
      <c r="A50">
        <v>202430</v>
      </c>
      <c r="B50">
        <v>42239</v>
      </c>
      <c r="C50" t="s">
        <v>788</v>
      </c>
      <c r="D50" t="s">
        <v>5617</v>
      </c>
      <c r="E50" t="s">
        <v>789</v>
      </c>
      <c r="F50">
        <v>3</v>
      </c>
      <c r="G50" s="1">
        <v>45166</v>
      </c>
      <c r="H50" s="1">
        <v>45276</v>
      </c>
      <c r="I50" s="21">
        <f t="shared" si="0"/>
        <v>16.714285714285715</v>
      </c>
      <c r="J50" s="1"/>
      <c r="K50" s="1" t="s">
        <v>5536</v>
      </c>
      <c r="L50" t="s">
        <v>33</v>
      </c>
      <c r="N50" t="s">
        <v>35</v>
      </c>
      <c r="S50" s="22">
        <f t="shared" si="1"/>
        <v>5.902777777777779E-2</v>
      </c>
      <c r="T50" s="22">
        <f t="shared" si="2"/>
        <v>0.11958874458874463</v>
      </c>
      <c r="U50" s="22" t="s">
        <v>5376</v>
      </c>
      <c r="V50">
        <v>1110</v>
      </c>
      <c r="W50" s="22" t="s">
        <v>5425</v>
      </c>
      <c r="X50">
        <v>1235</v>
      </c>
      <c r="Y50" t="s">
        <v>49</v>
      </c>
      <c r="Z50" t="s">
        <v>790</v>
      </c>
      <c r="AA50" t="s">
        <v>791</v>
      </c>
      <c r="AB50" t="s">
        <v>277</v>
      </c>
      <c r="AC50" t="s">
        <v>62</v>
      </c>
      <c r="AD50" t="str">
        <f t="shared" si="3"/>
        <v>Business/Communication Center - BC101</v>
      </c>
      <c r="AE50" t="s">
        <v>278</v>
      </c>
      <c r="AF50" t="s">
        <v>279</v>
      </c>
      <c r="AG50" t="s">
        <v>792</v>
      </c>
      <c r="AH50" t="s">
        <v>3688</v>
      </c>
      <c r="AI50">
        <v>40</v>
      </c>
      <c r="AJ50">
        <v>39</v>
      </c>
      <c r="AK50" s="22">
        <f t="shared" si="4"/>
        <v>77.95477736549168</v>
      </c>
      <c r="AL50" t="s">
        <v>52</v>
      </c>
      <c r="AM50" t="s">
        <v>66</v>
      </c>
      <c r="AN50" t="s">
        <v>67</v>
      </c>
    </row>
    <row r="51" spans="1:40" x14ac:dyDescent="0.25">
      <c r="A51">
        <v>202430</v>
      </c>
      <c r="B51">
        <v>42241</v>
      </c>
      <c r="C51" t="s">
        <v>273</v>
      </c>
      <c r="D51" t="s">
        <v>5617</v>
      </c>
      <c r="E51" t="s">
        <v>274</v>
      </c>
      <c r="F51">
        <v>3</v>
      </c>
      <c r="G51" s="1">
        <v>45166</v>
      </c>
      <c r="H51" s="1">
        <v>45276</v>
      </c>
      <c r="I51" s="21">
        <f t="shared" si="0"/>
        <v>16.714285714285715</v>
      </c>
      <c r="J51" s="1"/>
      <c r="K51" s="1" t="s">
        <v>36</v>
      </c>
      <c r="O51" t="s">
        <v>36</v>
      </c>
      <c r="S51" s="22">
        <f t="shared" si="1"/>
        <v>0.12847222222222221</v>
      </c>
      <c r="T51" s="22">
        <f t="shared" si="2"/>
        <v>0.13014069264069264</v>
      </c>
      <c r="U51" s="22" t="s">
        <v>5378</v>
      </c>
      <c r="V51">
        <v>1800</v>
      </c>
      <c r="W51" s="22" t="s">
        <v>5518</v>
      </c>
      <c r="X51">
        <v>2105</v>
      </c>
      <c r="Y51" t="s">
        <v>49</v>
      </c>
      <c r="Z51" t="s">
        <v>2265</v>
      </c>
      <c r="AA51" t="s">
        <v>2266</v>
      </c>
      <c r="AB51" t="s">
        <v>277</v>
      </c>
      <c r="AC51" t="s">
        <v>62</v>
      </c>
      <c r="AD51" t="str">
        <f t="shared" si="3"/>
        <v>Business/Communication Center - BC101</v>
      </c>
      <c r="AE51" t="s">
        <v>278</v>
      </c>
      <c r="AF51" t="s">
        <v>279</v>
      </c>
      <c r="AG51" t="s">
        <v>792</v>
      </c>
      <c r="AH51" t="s">
        <v>3688</v>
      </c>
      <c r="AI51">
        <v>30</v>
      </c>
      <c r="AJ51">
        <v>28</v>
      </c>
      <c r="AK51" s="22">
        <f t="shared" si="4"/>
        <v>60.905844155844157</v>
      </c>
      <c r="AL51" t="s">
        <v>52</v>
      </c>
      <c r="AM51" t="s">
        <v>66</v>
      </c>
      <c r="AN51" t="s">
        <v>67</v>
      </c>
    </row>
    <row r="52" spans="1:40" x14ac:dyDescent="0.25">
      <c r="A52">
        <v>202430</v>
      </c>
      <c r="B52">
        <v>43871</v>
      </c>
      <c r="C52" t="s">
        <v>788</v>
      </c>
      <c r="D52" t="s">
        <v>5617</v>
      </c>
      <c r="E52" t="s">
        <v>789</v>
      </c>
      <c r="F52">
        <v>3</v>
      </c>
      <c r="G52" s="1">
        <v>45166</v>
      </c>
      <c r="H52" s="1">
        <v>45276</v>
      </c>
      <c r="I52" s="21">
        <f t="shared" si="0"/>
        <v>16.714285714285715</v>
      </c>
      <c r="J52" s="1"/>
      <c r="K52" s="1" t="s">
        <v>5536</v>
      </c>
      <c r="L52" t="s">
        <v>33</v>
      </c>
      <c r="N52" t="s">
        <v>35</v>
      </c>
      <c r="S52" s="22">
        <f t="shared" si="1"/>
        <v>5.555555555555558E-2</v>
      </c>
      <c r="T52" s="22">
        <f t="shared" si="2"/>
        <v>0.11255411255411261</v>
      </c>
      <c r="U52" s="22" t="s">
        <v>5377</v>
      </c>
      <c r="V52">
        <v>1245</v>
      </c>
      <c r="W52" s="22" t="s">
        <v>5398</v>
      </c>
      <c r="X52">
        <v>1405</v>
      </c>
      <c r="Y52" t="s">
        <v>49</v>
      </c>
      <c r="Z52" t="s">
        <v>790</v>
      </c>
      <c r="AA52" t="s">
        <v>791</v>
      </c>
      <c r="AB52" t="s">
        <v>277</v>
      </c>
      <c r="AC52" t="s">
        <v>62</v>
      </c>
      <c r="AD52" t="str">
        <f t="shared" si="3"/>
        <v>Business/Communication Center - BC101</v>
      </c>
      <c r="AE52" t="s">
        <v>278</v>
      </c>
      <c r="AF52" t="s">
        <v>279</v>
      </c>
      <c r="AG52" t="s">
        <v>792</v>
      </c>
      <c r="AH52" t="s">
        <v>3688</v>
      </c>
      <c r="AI52">
        <v>40</v>
      </c>
      <c r="AJ52">
        <v>42</v>
      </c>
      <c r="AK52" s="22">
        <f t="shared" si="4"/>
        <v>79.012987012987054</v>
      </c>
      <c r="AL52" t="s">
        <v>52</v>
      </c>
      <c r="AM52" t="s">
        <v>66</v>
      </c>
      <c r="AN52" t="s">
        <v>46</v>
      </c>
    </row>
    <row r="53" spans="1:40" x14ac:dyDescent="0.25">
      <c r="A53">
        <v>202430</v>
      </c>
      <c r="B53">
        <v>43878</v>
      </c>
      <c r="C53" t="s">
        <v>273</v>
      </c>
      <c r="D53" t="s">
        <v>5617</v>
      </c>
      <c r="E53" t="s">
        <v>274</v>
      </c>
      <c r="F53">
        <v>3</v>
      </c>
      <c r="G53" s="1">
        <v>45166</v>
      </c>
      <c r="H53" s="1">
        <v>45276</v>
      </c>
      <c r="I53" s="21">
        <f t="shared" si="0"/>
        <v>16.714285714285715</v>
      </c>
      <c r="J53" s="1"/>
      <c r="K53" s="1" t="s">
        <v>5537</v>
      </c>
      <c r="M53" t="s">
        <v>34</v>
      </c>
      <c r="O53" t="s">
        <v>36</v>
      </c>
      <c r="S53" s="22">
        <f t="shared" si="1"/>
        <v>5.5555555555555525E-2</v>
      </c>
      <c r="T53" s="22">
        <f t="shared" si="2"/>
        <v>0.1125541125541125</v>
      </c>
      <c r="U53" s="22" t="s">
        <v>5375</v>
      </c>
      <c r="V53">
        <v>935</v>
      </c>
      <c r="W53" s="22" t="s">
        <v>5474</v>
      </c>
      <c r="X53">
        <v>1055</v>
      </c>
      <c r="Y53" t="s">
        <v>49</v>
      </c>
      <c r="Z53" t="s">
        <v>1492</v>
      </c>
      <c r="AA53" t="s">
        <v>1493</v>
      </c>
      <c r="AB53" t="s">
        <v>277</v>
      </c>
      <c r="AC53" t="s">
        <v>62</v>
      </c>
      <c r="AD53" t="str">
        <f t="shared" si="3"/>
        <v>Business/Communication Center - BC101</v>
      </c>
      <c r="AE53" t="s">
        <v>278</v>
      </c>
      <c r="AF53" t="s">
        <v>279</v>
      </c>
      <c r="AG53" t="s">
        <v>792</v>
      </c>
      <c r="AH53" t="s">
        <v>3688</v>
      </c>
      <c r="AI53">
        <v>30</v>
      </c>
      <c r="AJ53">
        <v>23</v>
      </c>
      <c r="AK53" s="22">
        <f t="shared" si="4"/>
        <v>43.269016697588107</v>
      </c>
      <c r="AL53" t="s">
        <v>52</v>
      </c>
      <c r="AM53" t="s">
        <v>66</v>
      </c>
      <c r="AN53" t="s">
        <v>67</v>
      </c>
    </row>
    <row r="54" spans="1:40" x14ac:dyDescent="0.25">
      <c r="A54">
        <v>202430</v>
      </c>
      <c r="B54">
        <v>44652</v>
      </c>
      <c r="C54" t="s">
        <v>816</v>
      </c>
      <c r="D54" t="s">
        <v>5635</v>
      </c>
      <c r="E54" t="s">
        <v>817</v>
      </c>
      <c r="F54">
        <v>3</v>
      </c>
      <c r="G54" s="1">
        <v>45166</v>
      </c>
      <c r="H54" s="1">
        <v>45276</v>
      </c>
      <c r="I54" s="21">
        <f t="shared" si="0"/>
        <v>16.714285714285715</v>
      </c>
      <c r="J54" s="1"/>
      <c r="K54" s="1" t="s">
        <v>34</v>
      </c>
      <c r="M54" t="s">
        <v>34</v>
      </c>
      <c r="S54" s="22">
        <f t="shared" si="1"/>
        <v>0.12847222222222221</v>
      </c>
      <c r="T54" s="22">
        <f t="shared" si="2"/>
        <v>0.13014069264069264</v>
      </c>
      <c r="U54" s="22" t="s">
        <v>5378</v>
      </c>
      <c r="V54">
        <v>1800</v>
      </c>
      <c r="W54" s="22" t="s">
        <v>5518</v>
      </c>
      <c r="X54">
        <v>2105</v>
      </c>
      <c r="Y54" t="s">
        <v>49</v>
      </c>
      <c r="Z54" t="s">
        <v>1494</v>
      </c>
      <c r="AA54" t="s">
        <v>1495</v>
      </c>
      <c r="AB54" t="s">
        <v>277</v>
      </c>
      <c r="AC54" t="s">
        <v>62</v>
      </c>
      <c r="AD54" t="str">
        <f t="shared" si="3"/>
        <v>Business/Communication Center - BC101</v>
      </c>
      <c r="AE54" t="s">
        <v>278</v>
      </c>
      <c r="AF54" t="s">
        <v>279</v>
      </c>
      <c r="AG54" t="s">
        <v>792</v>
      </c>
      <c r="AH54" t="s">
        <v>3688</v>
      </c>
      <c r="AI54">
        <v>35</v>
      </c>
      <c r="AJ54">
        <v>33</v>
      </c>
      <c r="AK54" s="22">
        <f t="shared" si="4"/>
        <v>71.781887755102048</v>
      </c>
      <c r="AL54" t="s">
        <v>52</v>
      </c>
      <c r="AM54" t="s">
        <v>66</v>
      </c>
      <c r="AN54" t="s">
        <v>67</v>
      </c>
    </row>
    <row r="55" spans="1:40" x14ac:dyDescent="0.25">
      <c r="A55">
        <v>202430</v>
      </c>
      <c r="B55">
        <v>34398</v>
      </c>
      <c r="C55" t="s">
        <v>797</v>
      </c>
      <c r="D55" t="s">
        <v>5617</v>
      </c>
      <c r="E55" t="s">
        <v>798</v>
      </c>
      <c r="F55">
        <v>3</v>
      </c>
      <c r="G55" s="1">
        <v>45166</v>
      </c>
      <c r="H55" s="1">
        <v>45276</v>
      </c>
      <c r="I55" s="21">
        <f t="shared" si="0"/>
        <v>16.714285714285715</v>
      </c>
      <c r="J55" s="1"/>
      <c r="K55" s="1" t="s">
        <v>5536</v>
      </c>
      <c r="L55" t="s">
        <v>33</v>
      </c>
      <c r="N55" t="s">
        <v>35</v>
      </c>
      <c r="S55" s="22">
        <f t="shared" si="1"/>
        <v>5.5555555555555525E-2</v>
      </c>
      <c r="T55" s="22">
        <f t="shared" si="2"/>
        <v>0.1125541125541125</v>
      </c>
      <c r="U55" s="22" t="s">
        <v>5375</v>
      </c>
      <c r="V55">
        <v>935</v>
      </c>
      <c r="W55" s="22" t="s">
        <v>5474</v>
      </c>
      <c r="X55">
        <v>1055</v>
      </c>
      <c r="Y55" t="s">
        <v>49</v>
      </c>
      <c r="Z55" t="s">
        <v>799</v>
      </c>
      <c r="AA55" t="s">
        <v>800</v>
      </c>
      <c r="AB55" t="s">
        <v>61</v>
      </c>
      <c r="AC55" t="s">
        <v>62</v>
      </c>
      <c r="AD55" t="str">
        <f t="shared" si="3"/>
        <v>Business/Communication Center - BC222</v>
      </c>
      <c r="AE55" t="s">
        <v>278</v>
      </c>
      <c r="AF55" t="s">
        <v>279</v>
      </c>
      <c r="AG55" t="s">
        <v>801</v>
      </c>
      <c r="AH55" t="s">
        <v>3688</v>
      </c>
      <c r="AI55">
        <v>30</v>
      </c>
      <c r="AJ55">
        <v>33</v>
      </c>
      <c r="AK55" s="22">
        <f t="shared" si="4"/>
        <v>62.081632653061199</v>
      </c>
      <c r="AL55" t="s">
        <v>52</v>
      </c>
      <c r="AM55" t="s">
        <v>66</v>
      </c>
      <c r="AN55" t="s">
        <v>46</v>
      </c>
    </row>
    <row r="56" spans="1:40" x14ac:dyDescent="0.25">
      <c r="A56">
        <v>202430</v>
      </c>
      <c r="B56">
        <v>40137</v>
      </c>
      <c r="C56" t="s">
        <v>802</v>
      </c>
      <c r="D56" t="s">
        <v>5617</v>
      </c>
      <c r="E56" t="s">
        <v>803</v>
      </c>
      <c r="F56">
        <v>3</v>
      </c>
      <c r="G56" s="1">
        <v>45166</v>
      </c>
      <c r="H56" s="1">
        <v>45276</v>
      </c>
      <c r="I56" s="21">
        <f t="shared" si="0"/>
        <v>16.714285714285715</v>
      </c>
      <c r="J56" s="1"/>
      <c r="K56" s="1" t="s">
        <v>5536</v>
      </c>
      <c r="L56" t="s">
        <v>33</v>
      </c>
      <c r="N56" t="s">
        <v>35</v>
      </c>
      <c r="S56" s="22">
        <f t="shared" si="1"/>
        <v>5.555555555555558E-2</v>
      </c>
      <c r="T56" s="22">
        <f t="shared" si="2"/>
        <v>0.11255411255411261</v>
      </c>
      <c r="U56" s="22" t="s">
        <v>5377</v>
      </c>
      <c r="V56">
        <v>1245</v>
      </c>
      <c r="W56" s="22" t="s">
        <v>5398</v>
      </c>
      <c r="X56">
        <v>1405</v>
      </c>
      <c r="Y56" t="s">
        <v>49</v>
      </c>
      <c r="Z56" t="s">
        <v>804</v>
      </c>
      <c r="AA56" t="s">
        <v>805</v>
      </c>
      <c r="AB56" t="s">
        <v>277</v>
      </c>
      <c r="AC56" t="s">
        <v>62</v>
      </c>
      <c r="AD56" t="str">
        <f t="shared" si="3"/>
        <v>Business/Communication Center - BC222</v>
      </c>
      <c r="AE56" t="s">
        <v>278</v>
      </c>
      <c r="AF56" t="s">
        <v>279</v>
      </c>
      <c r="AG56" t="s">
        <v>801</v>
      </c>
      <c r="AH56" t="s">
        <v>3688</v>
      </c>
      <c r="AI56">
        <v>30</v>
      </c>
      <c r="AJ56">
        <v>29</v>
      </c>
      <c r="AK56" s="22">
        <f t="shared" si="4"/>
        <v>54.556586270872018</v>
      </c>
      <c r="AL56" t="s">
        <v>52</v>
      </c>
      <c r="AM56" t="s">
        <v>66</v>
      </c>
      <c r="AN56" t="s">
        <v>67</v>
      </c>
    </row>
    <row r="57" spans="1:40" x14ac:dyDescent="0.25">
      <c r="A57">
        <v>202430</v>
      </c>
      <c r="B57">
        <v>42352</v>
      </c>
      <c r="C57" t="s">
        <v>788</v>
      </c>
      <c r="D57" t="s">
        <v>5617</v>
      </c>
      <c r="E57" t="s">
        <v>789</v>
      </c>
      <c r="F57">
        <v>3</v>
      </c>
      <c r="G57" s="1">
        <v>45166</v>
      </c>
      <c r="H57" s="1">
        <v>45276</v>
      </c>
      <c r="I57" s="21">
        <f t="shared" si="0"/>
        <v>16.714285714285715</v>
      </c>
      <c r="J57" s="1"/>
      <c r="K57" s="1" t="s">
        <v>5537</v>
      </c>
      <c r="M57" t="s">
        <v>34</v>
      </c>
      <c r="O57" t="s">
        <v>36</v>
      </c>
      <c r="S57" s="22">
        <f t="shared" si="1"/>
        <v>5.902777777777779E-2</v>
      </c>
      <c r="T57" s="22">
        <f t="shared" si="2"/>
        <v>0.11958874458874463</v>
      </c>
      <c r="U57" s="22" t="s">
        <v>5376</v>
      </c>
      <c r="V57">
        <v>1110</v>
      </c>
      <c r="W57" s="22" t="s">
        <v>5425</v>
      </c>
      <c r="X57">
        <v>1235</v>
      </c>
      <c r="Y57" t="s">
        <v>49</v>
      </c>
      <c r="Z57" t="s">
        <v>1498</v>
      </c>
      <c r="AA57" t="s">
        <v>1499</v>
      </c>
      <c r="AB57" t="s">
        <v>277</v>
      </c>
      <c r="AC57" t="s">
        <v>62</v>
      </c>
      <c r="AD57" t="str">
        <f t="shared" si="3"/>
        <v>Business/Communication Center - BC222</v>
      </c>
      <c r="AE57" t="s">
        <v>278</v>
      </c>
      <c r="AF57" t="s">
        <v>279</v>
      </c>
      <c r="AG57" t="s">
        <v>801</v>
      </c>
      <c r="AH57" t="s">
        <v>3688</v>
      </c>
      <c r="AI57">
        <v>40</v>
      </c>
      <c r="AJ57">
        <v>39</v>
      </c>
      <c r="AK57" s="22">
        <f t="shared" si="4"/>
        <v>77.95477736549168</v>
      </c>
      <c r="AL57" t="s">
        <v>52</v>
      </c>
      <c r="AM57" t="s">
        <v>66</v>
      </c>
      <c r="AN57" t="s">
        <v>67</v>
      </c>
    </row>
    <row r="58" spans="1:40" x14ac:dyDescent="0.25">
      <c r="A58">
        <v>202430</v>
      </c>
      <c r="B58">
        <v>42831</v>
      </c>
      <c r="C58" t="s">
        <v>797</v>
      </c>
      <c r="D58" t="s">
        <v>5617</v>
      </c>
      <c r="E58" t="s">
        <v>798</v>
      </c>
      <c r="F58">
        <v>3</v>
      </c>
      <c r="G58" s="1">
        <v>45166</v>
      </c>
      <c r="H58" s="1">
        <v>45276</v>
      </c>
      <c r="I58" s="21">
        <f t="shared" si="0"/>
        <v>16.714285714285715</v>
      </c>
      <c r="J58" s="1"/>
      <c r="K58" s="1" t="s">
        <v>5536</v>
      </c>
      <c r="L58" t="s">
        <v>33</v>
      </c>
      <c r="N58" t="s">
        <v>35</v>
      </c>
      <c r="S58" s="22">
        <f t="shared" si="1"/>
        <v>5.555555555555558E-2</v>
      </c>
      <c r="T58" s="22">
        <f t="shared" si="2"/>
        <v>0.11255411255411261</v>
      </c>
      <c r="U58" s="22" t="s">
        <v>5376</v>
      </c>
      <c r="V58">
        <v>1110</v>
      </c>
      <c r="W58" s="22" t="s">
        <v>5393</v>
      </c>
      <c r="X58">
        <v>1230</v>
      </c>
      <c r="Y58" t="s">
        <v>49</v>
      </c>
      <c r="Z58" t="s">
        <v>799</v>
      </c>
      <c r="AA58" t="s">
        <v>800</v>
      </c>
      <c r="AB58" t="s">
        <v>61</v>
      </c>
      <c r="AC58" t="s">
        <v>62</v>
      </c>
      <c r="AD58" t="str">
        <f t="shared" si="3"/>
        <v>Business/Communication Center - BC222</v>
      </c>
      <c r="AE58" t="s">
        <v>278</v>
      </c>
      <c r="AF58" t="s">
        <v>279</v>
      </c>
      <c r="AG58" t="s">
        <v>801</v>
      </c>
      <c r="AH58" t="s">
        <v>3688</v>
      </c>
      <c r="AI58">
        <v>30</v>
      </c>
      <c r="AJ58">
        <v>32</v>
      </c>
      <c r="AK58" s="22">
        <f t="shared" si="4"/>
        <v>60.200371057513948</v>
      </c>
      <c r="AL58" t="s">
        <v>52</v>
      </c>
      <c r="AM58" t="s">
        <v>66</v>
      </c>
      <c r="AN58" t="s">
        <v>46</v>
      </c>
    </row>
    <row r="59" spans="1:40" hidden="1" x14ac:dyDescent="0.25">
      <c r="A59">
        <v>202430</v>
      </c>
      <c r="B59">
        <v>43681</v>
      </c>
      <c r="C59" t="s">
        <v>802</v>
      </c>
      <c r="D59" t="s">
        <v>5617</v>
      </c>
      <c r="E59" t="s">
        <v>803</v>
      </c>
      <c r="F59">
        <v>3</v>
      </c>
      <c r="G59" s="1">
        <v>45166</v>
      </c>
      <c r="H59" s="1">
        <v>45168</v>
      </c>
      <c r="I59" s="21">
        <f t="shared" si="0"/>
        <v>1.2857142857142856</v>
      </c>
      <c r="J59" s="1"/>
      <c r="K59" s="1" t="s">
        <v>5536</v>
      </c>
      <c r="L59" t="s">
        <v>33</v>
      </c>
      <c r="N59" t="s">
        <v>35</v>
      </c>
      <c r="S59" s="22">
        <f t="shared" si="1"/>
        <v>5.555555555555558E-2</v>
      </c>
      <c r="T59" s="22">
        <f t="shared" si="2"/>
        <v>8.6580086580086615E-3</v>
      </c>
      <c r="U59" s="22" t="s">
        <v>5379</v>
      </c>
      <c r="V59">
        <v>1420</v>
      </c>
      <c r="W59" s="22" t="s">
        <v>5500</v>
      </c>
      <c r="X59">
        <v>1540</v>
      </c>
      <c r="Y59" t="s">
        <v>304</v>
      </c>
      <c r="Z59" t="s">
        <v>804</v>
      </c>
      <c r="AA59" t="s">
        <v>805</v>
      </c>
      <c r="AB59" t="s">
        <v>277</v>
      </c>
      <c r="AC59" t="s">
        <v>62</v>
      </c>
      <c r="AD59" t="str">
        <f t="shared" si="3"/>
        <v>Business/Communication Center - BC222</v>
      </c>
      <c r="AE59" t="s">
        <v>278</v>
      </c>
      <c r="AF59" t="s">
        <v>279</v>
      </c>
      <c r="AG59" t="s">
        <v>801</v>
      </c>
      <c r="AH59" t="s">
        <v>3688</v>
      </c>
      <c r="AI59">
        <v>30</v>
      </c>
      <c r="AJ59">
        <v>27</v>
      </c>
      <c r="AK59" s="22">
        <f t="shared" si="4"/>
        <v>0.30055658627087206</v>
      </c>
      <c r="AL59" t="s">
        <v>430</v>
      </c>
      <c r="AM59" t="s">
        <v>306</v>
      </c>
      <c r="AN59" t="s">
        <v>67</v>
      </c>
    </row>
    <row r="60" spans="1:40" hidden="1" x14ac:dyDescent="0.25">
      <c r="A60">
        <v>202430</v>
      </c>
      <c r="B60">
        <v>43681</v>
      </c>
      <c r="C60" t="s">
        <v>802</v>
      </c>
      <c r="D60" t="s">
        <v>5617</v>
      </c>
      <c r="E60" t="s">
        <v>803</v>
      </c>
      <c r="F60">
        <v>3</v>
      </c>
      <c r="G60" s="1">
        <v>45222</v>
      </c>
      <c r="H60" s="1">
        <v>45224</v>
      </c>
      <c r="I60" s="21">
        <f t="shared" si="0"/>
        <v>1.2857142857142856</v>
      </c>
      <c r="J60" s="1"/>
      <c r="K60" s="1" t="s">
        <v>5536</v>
      </c>
      <c r="L60" t="s">
        <v>33</v>
      </c>
      <c r="N60" t="s">
        <v>35</v>
      </c>
      <c r="S60" s="22">
        <f t="shared" si="1"/>
        <v>5.555555555555558E-2</v>
      </c>
      <c r="T60" s="22">
        <f t="shared" si="2"/>
        <v>8.6580086580086615E-3</v>
      </c>
      <c r="U60" s="22" t="s">
        <v>5379</v>
      </c>
      <c r="V60">
        <v>1420</v>
      </c>
      <c r="W60" s="22" t="s">
        <v>5500</v>
      </c>
      <c r="X60">
        <v>1540</v>
      </c>
      <c r="Y60" t="s">
        <v>304</v>
      </c>
      <c r="Z60" t="s">
        <v>804</v>
      </c>
      <c r="AA60" t="s">
        <v>805</v>
      </c>
      <c r="AB60" t="s">
        <v>277</v>
      </c>
      <c r="AC60" t="s">
        <v>62</v>
      </c>
      <c r="AD60" t="str">
        <f t="shared" si="3"/>
        <v>Business/Communication Center - BC222</v>
      </c>
      <c r="AE60" t="s">
        <v>278</v>
      </c>
      <c r="AF60" t="s">
        <v>279</v>
      </c>
      <c r="AG60" t="s">
        <v>801</v>
      </c>
      <c r="AH60" t="s">
        <v>3688</v>
      </c>
      <c r="AI60">
        <v>30</v>
      </c>
      <c r="AJ60">
        <v>27</v>
      </c>
      <c r="AK60" s="22">
        <f t="shared" si="4"/>
        <v>0.30055658627087206</v>
      </c>
      <c r="AL60" t="s">
        <v>430</v>
      </c>
      <c r="AM60" t="s">
        <v>306</v>
      </c>
      <c r="AN60" t="s">
        <v>67</v>
      </c>
    </row>
    <row r="61" spans="1:40" hidden="1" x14ac:dyDescent="0.25">
      <c r="A61">
        <v>202430</v>
      </c>
      <c r="B61">
        <v>43681</v>
      </c>
      <c r="C61" t="s">
        <v>802</v>
      </c>
      <c r="D61" t="s">
        <v>5617</v>
      </c>
      <c r="E61" t="s">
        <v>803</v>
      </c>
      <c r="F61">
        <v>3</v>
      </c>
      <c r="G61" s="1">
        <v>45264</v>
      </c>
      <c r="H61" s="1">
        <v>45266</v>
      </c>
      <c r="I61" s="21">
        <f t="shared" si="0"/>
        <v>1.2857142857142856</v>
      </c>
      <c r="J61" s="1"/>
      <c r="K61" s="1" t="s">
        <v>5536</v>
      </c>
      <c r="L61" t="s">
        <v>33</v>
      </c>
      <c r="N61" t="s">
        <v>35</v>
      </c>
      <c r="S61" s="22">
        <f t="shared" si="1"/>
        <v>5.555555555555558E-2</v>
      </c>
      <c r="T61" s="22">
        <f t="shared" si="2"/>
        <v>8.6580086580086615E-3</v>
      </c>
      <c r="U61" s="22" t="s">
        <v>5379</v>
      </c>
      <c r="V61">
        <v>1420</v>
      </c>
      <c r="W61" s="22" t="s">
        <v>5500</v>
      </c>
      <c r="X61">
        <v>1540</v>
      </c>
      <c r="Y61" t="s">
        <v>304</v>
      </c>
      <c r="Z61" t="s">
        <v>804</v>
      </c>
      <c r="AA61" t="s">
        <v>805</v>
      </c>
      <c r="AB61" t="s">
        <v>277</v>
      </c>
      <c r="AC61" t="s">
        <v>62</v>
      </c>
      <c r="AD61" t="str">
        <f t="shared" si="3"/>
        <v>Business/Communication Center - BC222</v>
      </c>
      <c r="AE61" t="s">
        <v>278</v>
      </c>
      <c r="AF61" t="s">
        <v>279</v>
      </c>
      <c r="AG61" t="s">
        <v>801</v>
      </c>
      <c r="AH61" t="s">
        <v>3688</v>
      </c>
      <c r="AI61">
        <v>30</v>
      </c>
      <c r="AJ61">
        <v>27</v>
      </c>
      <c r="AK61" s="22">
        <f t="shared" si="4"/>
        <v>0.30055658627087206</v>
      </c>
      <c r="AL61" t="s">
        <v>430</v>
      </c>
      <c r="AM61" t="s">
        <v>306</v>
      </c>
      <c r="AN61" t="s">
        <v>67</v>
      </c>
    </row>
    <row r="62" spans="1:40" s="77" customFormat="1" x14ac:dyDescent="0.25">
      <c r="A62">
        <v>202430</v>
      </c>
      <c r="B62">
        <v>44408</v>
      </c>
      <c r="C62" t="s">
        <v>788</v>
      </c>
      <c r="D62" t="s">
        <v>5617</v>
      </c>
      <c r="E62" t="s">
        <v>789</v>
      </c>
      <c r="F62">
        <v>3</v>
      </c>
      <c r="G62" s="1">
        <v>45166</v>
      </c>
      <c r="H62" s="1">
        <v>45276</v>
      </c>
      <c r="I62" s="21">
        <f t="shared" si="0"/>
        <v>16.714285714285715</v>
      </c>
      <c r="J62" s="1"/>
      <c r="K62" s="1" t="s">
        <v>5537</v>
      </c>
      <c r="L62"/>
      <c r="M62" t="s">
        <v>34</v>
      </c>
      <c r="N62"/>
      <c r="O62" t="s">
        <v>36</v>
      </c>
      <c r="P62"/>
      <c r="Q62"/>
      <c r="R62"/>
      <c r="S62" s="22">
        <f t="shared" si="1"/>
        <v>5.555555555555558E-2</v>
      </c>
      <c r="T62" s="22">
        <f t="shared" si="2"/>
        <v>0.11255411255411261</v>
      </c>
      <c r="U62" s="22" t="s">
        <v>5377</v>
      </c>
      <c r="V62">
        <v>1245</v>
      </c>
      <c r="W62" s="22" t="s">
        <v>5398</v>
      </c>
      <c r="X62">
        <v>1405</v>
      </c>
      <c r="Y62" t="s">
        <v>49</v>
      </c>
      <c r="Z62" t="s">
        <v>1498</v>
      </c>
      <c r="AA62" t="s">
        <v>1499</v>
      </c>
      <c r="AB62" t="s">
        <v>277</v>
      </c>
      <c r="AC62" t="s">
        <v>62</v>
      </c>
      <c r="AD62" t="str">
        <f t="shared" si="3"/>
        <v>Business/Communication Center - BC222</v>
      </c>
      <c r="AE62" t="s">
        <v>278</v>
      </c>
      <c r="AF62" t="s">
        <v>279</v>
      </c>
      <c r="AG62" t="s">
        <v>801</v>
      </c>
      <c r="AH62" t="s">
        <v>3688</v>
      </c>
      <c r="AI62">
        <v>40</v>
      </c>
      <c r="AJ62">
        <v>33</v>
      </c>
      <c r="AK62" s="22">
        <f t="shared" si="4"/>
        <v>62.081632653061256</v>
      </c>
      <c r="AL62" t="s">
        <v>52</v>
      </c>
      <c r="AM62" t="s">
        <v>66</v>
      </c>
      <c r="AN62" t="s">
        <v>67</v>
      </c>
    </row>
    <row r="63" spans="1:40" s="77" customFormat="1" x14ac:dyDescent="0.25">
      <c r="A63">
        <v>202430</v>
      </c>
      <c r="B63">
        <v>44411</v>
      </c>
      <c r="C63" t="s">
        <v>1496</v>
      </c>
      <c r="D63" t="s">
        <v>5617</v>
      </c>
      <c r="E63" t="s">
        <v>1497</v>
      </c>
      <c r="F63">
        <v>3</v>
      </c>
      <c r="G63" s="1">
        <v>45166</v>
      </c>
      <c r="H63" s="1">
        <v>45276</v>
      </c>
      <c r="I63" s="21">
        <f t="shared" si="0"/>
        <v>16.714285714285715</v>
      </c>
      <c r="J63" s="1"/>
      <c r="K63" s="1" t="s">
        <v>5537</v>
      </c>
      <c r="L63"/>
      <c r="M63" t="s">
        <v>34</v>
      </c>
      <c r="N63"/>
      <c r="O63" t="s">
        <v>36</v>
      </c>
      <c r="P63"/>
      <c r="Q63"/>
      <c r="R63"/>
      <c r="S63" s="22">
        <f t="shared" si="1"/>
        <v>5.5555555555555525E-2</v>
      </c>
      <c r="T63" s="22">
        <f t="shared" si="2"/>
        <v>0.1125541125541125</v>
      </c>
      <c r="U63" s="22" t="s">
        <v>5375</v>
      </c>
      <c r="V63">
        <v>935</v>
      </c>
      <c r="W63" s="22" t="s">
        <v>5474</v>
      </c>
      <c r="X63">
        <v>1055</v>
      </c>
      <c r="Y63" t="s">
        <v>49</v>
      </c>
      <c r="Z63" t="s">
        <v>799</v>
      </c>
      <c r="AA63" t="s">
        <v>800</v>
      </c>
      <c r="AB63" t="s">
        <v>61</v>
      </c>
      <c r="AC63" t="s">
        <v>62</v>
      </c>
      <c r="AD63" t="str">
        <f t="shared" si="3"/>
        <v>Business/Communication Center - BC222</v>
      </c>
      <c r="AE63" t="s">
        <v>278</v>
      </c>
      <c r="AF63" t="s">
        <v>279</v>
      </c>
      <c r="AG63" t="s">
        <v>801</v>
      </c>
      <c r="AH63" t="s">
        <v>3688</v>
      </c>
      <c r="AI63">
        <v>30</v>
      </c>
      <c r="AJ63">
        <v>20</v>
      </c>
      <c r="AK63" s="22">
        <f t="shared" si="4"/>
        <v>37.625231910946184</v>
      </c>
      <c r="AL63" t="s">
        <v>52</v>
      </c>
      <c r="AM63" t="s">
        <v>66</v>
      </c>
      <c r="AN63" t="s">
        <v>67</v>
      </c>
    </row>
    <row r="64" spans="1:40" x14ac:dyDescent="0.25">
      <c r="A64">
        <v>202430</v>
      </c>
      <c r="B64">
        <v>36622</v>
      </c>
      <c r="C64" t="s">
        <v>802</v>
      </c>
      <c r="D64" t="s">
        <v>5617</v>
      </c>
      <c r="E64" t="s">
        <v>803</v>
      </c>
      <c r="F64">
        <v>3</v>
      </c>
      <c r="G64" s="1">
        <v>45166</v>
      </c>
      <c r="H64" s="1">
        <v>45276</v>
      </c>
      <c r="I64" s="21">
        <f t="shared" si="0"/>
        <v>16.714285714285715</v>
      </c>
      <c r="J64" s="1"/>
      <c r="K64" s="1" t="s">
        <v>5536</v>
      </c>
      <c r="L64" t="s">
        <v>33</v>
      </c>
      <c r="N64" t="s">
        <v>35</v>
      </c>
      <c r="S64" s="22">
        <f t="shared" si="1"/>
        <v>5.555555555555558E-2</v>
      </c>
      <c r="T64" s="22">
        <f t="shared" si="2"/>
        <v>0.11255411255411261</v>
      </c>
      <c r="U64" s="22" t="s">
        <v>5369</v>
      </c>
      <c r="V64">
        <v>800</v>
      </c>
      <c r="W64" s="22" t="s">
        <v>5433</v>
      </c>
      <c r="X64">
        <v>920</v>
      </c>
      <c r="Y64" t="s">
        <v>49</v>
      </c>
      <c r="Z64" t="s">
        <v>806</v>
      </c>
      <c r="AA64" t="s">
        <v>807</v>
      </c>
      <c r="AB64" t="s">
        <v>277</v>
      </c>
      <c r="AC64" t="s">
        <v>62</v>
      </c>
      <c r="AD64" t="str">
        <f t="shared" si="3"/>
        <v>Business/Communication Center - BC224</v>
      </c>
      <c r="AE64" t="s">
        <v>278</v>
      </c>
      <c r="AF64" t="s">
        <v>279</v>
      </c>
      <c r="AG64" t="s">
        <v>808</v>
      </c>
      <c r="AH64" t="s">
        <v>3688</v>
      </c>
      <c r="AI64">
        <v>30</v>
      </c>
      <c r="AJ64">
        <v>25</v>
      </c>
      <c r="AK64" s="22">
        <f t="shared" si="4"/>
        <v>47.031539888682772</v>
      </c>
      <c r="AL64" t="s">
        <v>52</v>
      </c>
      <c r="AM64" t="s">
        <v>66</v>
      </c>
      <c r="AN64" t="s">
        <v>67</v>
      </c>
    </row>
    <row r="65" spans="1:40" x14ac:dyDescent="0.25">
      <c r="A65">
        <v>202430</v>
      </c>
      <c r="B65">
        <v>36761</v>
      </c>
      <c r="C65" t="s">
        <v>802</v>
      </c>
      <c r="D65" t="s">
        <v>5617</v>
      </c>
      <c r="E65" t="s">
        <v>803</v>
      </c>
      <c r="F65">
        <v>3</v>
      </c>
      <c r="G65" s="1">
        <v>45166</v>
      </c>
      <c r="H65" s="1">
        <v>45276</v>
      </c>
      <c r="I65" s="21">
        <f t="shared" si="0"/>
        <v>16.714285714285715</v>
      </c>
      <c r="J65" s="1"/>
      <c r="K65" s="1" t="s">
        <v>5536</v>
      </c>
      <c r="L65" t="s">
        <v>33</v>
      </c>
      <c r="N65" t="s">
        <v>35</v>
      </c>
      <c r="S65" s="22">
        <f t="shared" si="1"/>
        <v>5.5555555555555525E-2</v>
      </c>
      <c r="T65" s="22">
        <f t="shared" si="2"/>
        <v>0.1125541125541125</v>
      </c>
      <c r="U65" s="22" t="s">
        <v>5375</v>
      </c>
      <c r="V65">
        <v>935</v>
      </c>
      <c r="W65" s="22" t="s">
        <v>5474</v>
      </c>
      <c r="X65">
        <v>1055</v>
      </c>
      <c r="Y65" t="s">
        <v>49</v>
      </c>
      <c r="Z65" t="s">
        <v>806</v>
      </c>
      <c r="AA65" t="s">
        <v>807</v>
      </c>
      <c r="AB65" t="s">
        <v>277</v>
      </c>
      <c r="AC65" t="s">
        <v>62</v>
      </c>
      <c r="AD65" t="str">
        <f t="shared" si="3"/>
        <v>Business/Communication Center - BC224</v>
      </c>
      <c r="AE65" t="s">
        <v>278</v>
      </c>
      <c r="AF65" t="s">
        <v>279</v>
      </c>
      <c r="AG65" t="s">
        <v>808</v>
      </c>
      <c r="AH65" t="s">
        <v>3688</v>
      </c>
      <c r="AI65">
        <v>30</v>
      </c>
      <c r="AJ65">
        <v>32</v>
      </c>
      <c r="AK65" s="22">
        <f t="shared" si="4"/>
        <v>60.200371057513891</v>
      </c>
      <c r="AL65" t="s">
        <v>52</v>
      </c>
      <c r="AM65" t="s">
        <v>66</v>
      </c>
      <c r="AN65" t="s">
        <v>46</v>
      </c>
    </row>
    <row r="66" spans="1:40" hidden="1" x14ac:dyDescent="0.25">
      <c r="A66">
        <v>202430</v>
      </c>
      <c r="B66">
        <v>36764</v>
      </c>
      <c r="C66" t="s">
        <v>1504</v>
      </c>
      <c r="D66" t="s">
        <v>5617</v>
      </c>
      <c r="E66" t="s">
        <v>1505</v>
      </c>
      <c r="F66">
        <v>3</v>
      </c>
      <c r="G66" s="1">
        <v>45181</v>
      </c>
      <c r="H66" s="1">
        <v>45183</v>
      </c>
      <c r="I66" s="21">
        <f t="shared" ref="I66:I129" si="5">(DATEDIF(G66,H66,"d")/7)+1</f>
        <v>1.2857142857142856</v>
      </c>
      <c r="J66" s="1"/>
      <c r="K66" s="1" t="s">
        <v>5537</v>
      </c>
      <c r="M66" t="s">
        <v>34</v>
      </c>
      <c r="O66" t="s">
        <v>36</v>
      </c>
      <c r="S66" s="22">
        <f t="shared" ref="S66:S129" si="6">W66-U66</f>
        <v>5.555555555555558E-2</v>
      </c>
      <c r="T66" s="22">
        <f t="shared" ref="T66:T129" si="7">(LEN(K66)*S66)*(I66/16.5)</f>
        <v>8.6580086580086615E-3</v>
      </c>
      <c r="U66" s="22" t="s">
        <v>5377</v>
      </c>
      <c r="V66">
        <v>1245</v>
      </c>
      <c r="W66" s="22" t="s">
        <v>5398</v>
      </c>
      <c r="X66">
        <v>1405</v>
      </c>
      <c r="Y66" t="s">
        <v>304</v>
      </c>
      <c r="Z66" t="s">
        <v>1500</v>
      </c>
      <c r="AA66" t="s">
        <v>1501</v>
      </c>
      <c r="AB66" t="s">
        <v>61</v>
      </c>
      <c r="AC66" t="s">
        <v>62</v>
      </c>
      <c r="AD66" t="str">
        <f t="shared" ref="AD66:AD129" si="8">CONCATENATE(AE66," - ",AG66)</f>
        <v>Business/Communication Center - BC224</v>
      </c>
      <c r="AE66" t="s">
        <v>278</v>
      </c>
      <c r="AF66" t="s">
        <v>279</v>
      </c>
      <c r="AG66" t="s">
        <v>808</v>
      </c>
      <c r="AH66" t="s">
        <v>3688</v>
      </c>
      <c r="AI66">
        <v>25</v>
      </c>
      <c r="AJ66">
        <v>25</v>
      </c>
      <c r="AK66" s="22">
        <f t="shared" ref="AK66:AK129" si="9">I66*T66*AJ66</f>
        <v>0.27829313543599266</v>
      </c>
      <c r="AL66" t="s">
        <v>363</v>
      </c>
      <c r="AM66" t="s">
        <v>306</v>
      </c>
      <c r="AN66" t="s">
        <v>46</v>
      </c>
    </row>
    <row r="67" spans="1:40" hidden="1" x14ac:dyDescent="0.25">
      <c r="A67">
        <v>202430</v>
      </c>
      <c r="B67">
        <v>36764</v>
      </c>
      <c r="C67" t="s">
        <v>1504</v>
      </c>
      <c r="D67" t="s">
        <v>5617</v>
      </c>
      <c r="E67" t="s">
        <v>1505</v>
      </c>
      <c r="F67">
        <v>3</v>
      </c>
      <c r="G67" s="1">
        <v>45216</v>
      </c>
      <c r="H67" s="1">
        <v>45218</v>
      </c>
      <c r="I67" s="21">
        <f t="shared" si="5"/>
        <v>1.2857142857142856</v>
      </c>
      <c r="J67" s="1"/>
      <c r="K67" s="1" t="s">
        <v>5537</v>
      </c>
      <c r="M67" t="s">
        <v>34</v>
      </c>
      <c r="O67" t="s">
        <v>36</v>
      </c>
      <c r="S67" s="22">
        <f t="shared" si="6"/>
        <v>5.555555555555558E-2</v>
      </c>
      <c r="T67" s="22">
        <f t="shared" si="7"/>
        <v>8.6580086580086615E-3</v>
      </c>
      <c r="U67" s="22" t="s">
        <v>5377</v>
      </c>
      <c r="V67">
        <v>1245</v>
      </c>
      <c r="W67" s="22" t="s">
        <v>5398</v>
      </c>
      <c r="X67">
        <v>1405</v>
      </c>
      <c r="Y67" t="s">
        <v>304</v>
      </c>
      <c r="Z67" t="s">
        <v>1500</v>
      </c>
      <c r="AA67" t="s">
        <v>1501</v>
      </c>
      <c r="AB67" t="s">
        <v>61</v>
      </c>
      <c r="AC67" t="s">
        <v>62</v>
      </c>
      <c r="AD67" t="str">
        <f t="shared" si="8"/>
        <v>Business/Communication Center - BC224</v>
      </c>
      <c r="AE67" t="s">
        <v>278</v>
      </c>
      <c r="AF67" t="s">
        <v>279</v>
      </c>
      <c r="AG67" t="s">
        <v>808</v>
      </c>
      <c r="AH67" t="s">
        <v>3688</v>
      </c>
      <c r="AI67">
        <v>25</v>
      </c>
      <c r="AJ67">
        <v>25</v>
      </c>
      <c r="AK67" s="22">
        <f t="shared" si="9"/>
        <v>0.27829313543599266</v>
      </c>
      <c r="AL67" t="s">
        <v>363</v>
      </c>
      <c r="AM67" t="s">
        <v>306</v>
      </c>
      <c r="AN67" t="s">
        <v>46</v>
      </c>
    </row>
    <row r="68" spans="1:40" hidden="1" x14ac:dyDescent="0.25">
      <c r="A68">
        <v>202430</v>
      </c>
      <c r="B68">
        <v>36764</v>
      </c>
      <c r="C68" t="s">
        <v>1504</v>
      </c>
      <c r="D68" t="s">
        <v>5617</v>
      </c>
      <c r="E68" t="s">
        <v>1505</v>
      </c>
      <c r="F68">
        <v>3</v>
      </c>
      <c r="G68" s="1">
        <v>45258</v>
      </c>
      <c r="H68" s="1">
        <v>45260</v>
      </c>
      <c r="I68" s="21">
        <f t="shared" si="5"/>
        <v>1.2857142857142856</v>
      </c>
      <c r="J68" s="1"/>
      <c r="K68" s="1" t="s">
        <v>5537</v>
      </c>
      <c r="M68" t="s">
        <v>34</v>
      </c>
      <c r="O68" t="s">
        <v>36</v>
      </c>
      <c r="S68" s="22">
        <f t="shared" si="6"/>
        <v>5.555555555555558E-2</v>
      </c>
      <c r="T68" s="22">
        <f t="shared" si="7"/>
        <v>8.6580086580086615E-3</v>
      </c>
      <c r="U68" s="22" t="s">
        <v>5377</v>
      </c>
      <c r="V68">
        <v>1245</v>
      </c>
      <c r="W68" s="22" t="s">
        <v>5398</v>
      </c>
      <c r="X68">
        <v>1405</v>
      </c>
      <c r="Y68" t="s">
        <v>304</v>
      </c>
      <c r="Z68" t="s">
        <v>1500</v>
      </c>
      <c r="AA68" t="s">
        <v>1501</v>
      </c>
      <c r="AB68" t="s">
        <v>61</v>
      </c>
      <c r="AC68" t="s">
        <v>62</v>
      </c>
      <c r="AD68" t="str">
        <f t="shared" si="8"/>
        <v>Business/Communication Center - BC224</v>
      </c>
      <c r="AE68" t="s">
        <v>278</v>
      </c>
      <c r="AF68" t="s">
        <v>279</v>
      </c>
      <c r="AG68" t="s">
        <v>808</v>
      </c>
      <c r="AH68" t="s">
        <v>3688</v>
      </c>
      <c r="AI68">
        <v>25</v>
      </c>
      <c r="AJ68">
        <v>25</v>
      </c>
      <c r="AK68" s="22">
        <f t="shared" si="9"/>
        <v>0.27829313543599266</v>
      </c>
      <c r="AL68" t="s">
        <v>363</v>
      </c>
      <c r="AM68" t="s">
        <v>306</v>
      </c>
      <c r="AN68" t="s">
        <v>46</v>
      </c>
    </row>
    <row r="69" spans="1:40" x14ac:dyDescent="0.25">
      <c r="A69">
        <v>202430</v>
      </c>
      <c r="B69">
        <v>37020</v>
      </c>
      <c r="C69" t="s">
        <v>802</v>
      </c>
      <c r="D69" t="s">
        <v>5617</v>
      </c>
      <c r="E69" t="s">
        <v>803</v>
      </c>
      <c r="F69">
        <v>3</v>
      </c>
      <c r="G69" s="1">
        <v>45166</v>
      </c>
      <c r="H69" s="1">
        <v>45276</v>
      </c>
      <c r="I69" s="21">
        <f t="shared" si="5"/>
        <v>16.714285714285715</v>
      </c>
      <c r="J69" s="1"/>
      <c r="K69" s="1" t="s">
        <v>5536</v>
      </c>
      <c r="L69" t="s">
        <v>33</v>
      </c>
      <c r="N69" t="s">
        <v>35</v>
      </c>
      <c r="S69" s="22">
        <f t="shared" si="6"/>
        <v>5.555555555555558E-2</v>
      </c>
      <c r="T69" s="22">
        <f t="shared" si="7"/>
        <v>0.11255411255411261</v>
      </c>
      <c r="U69" s="22" t="s">
        <v>5376</v>
      </c>
      <c r="V69">
        <v>1110</v>
      </c>
      <c r="W69" s="22" t="s">
        <v>5393</v>
      </c>
      <c r="X69">
        <v>1230</v>
      </c>
      <c r="Y69" t="s">
        <v>49</v>
      </c>
      <c r="Z69" t="s">
        <v>806</v>
      </c>
      <c r="AA69" t="s">
        <v>807</v>
      </c>
      <c r="AB69" t="s">
        <v>277</v>
      </c>
      <c r="AC69" t="s">
        <v>62</v>
      </c>
      <c r="AD69" t="str">
        <f t="shared" si="8"/>
        <v>Business/Communication Center - BC224</v>
      </c>
      <c r="AE69" t="s">
        <v>278</v>
      </c>
      <c r="AF69" t="s">
        <v>279</v>
      </c>
      <c r="AG69" t="s">
        <v>808</v>
      </c>
      <c r="AH69" t="s">
        <v>3688</v>
      </c>
      <c r="AI69">
        <v>30</v>
      </c>
      <c r="AJ69">
        <v>31</v>
      </c>
      <c r="AK69" s="22">
        <f t="shared" si="9"/>
        <v>58.31910946196664</v>
      </c>
      <c r="AL69" t="s">
        <v>52</v>
      </c>
      <c r="AM69" t="s">
        <v>66</v>
      </c>
      <c r="AN69" t="s">
        <v>46</v>
      </c>
    </row>
    <row r="70" spans="1:40" hidden="1" x14ac:dyDescent="0.25">
      <c r="A70">
        <v>202430</v>
      </c>
      <c r="B70">
        <v>41018</v>
      </c>
      <c r="C70" t="s">
        <v>1502</v>
      </c>
      <c r="D70" t="s">
        <v>5617</v>
      </c>
      <c r="E70" t="s">
        <v>1503</v>
      </c>
      <c r="F70">
        <v>3</v>
      </c>
      <c r="G70" s="1">
        <v>45181</v>
      </c>
      <c r="H70" s="1">
        <v>45183</v>
      </c>
      <c r="I70" s="21">
        <f t="shared" si="5"/>
        <v>1.2857142857142856</v>
      </c>
      <c r="J70" s="1"/>
      <c r="K70" s="1" t="s">
        <v>5537</v>
      </c>
      <c r="M70" t="s">
        <v>34</v>
      </c>
      <c r="O70" t="s">
        <v>36</v>
      </c>
      <c r="S70" s="22">
        <f t="shared" si="6"/>
        <v>5.555555555555558E-2</v>
      </c>
      <c r="T70" s="22">
        <f t="shared" si="7"/>
        <v>8.6580086580086615E-3</v>
      </c>
      <c r="U70" s="22" t="s">
        <v>5376</v>
      </c>
      <c r="V70">
        <v>1110</v>
      </c>
      <c r="W70" s="22" t="s">
        <v>5393</v>
      </c>
      <c r="X70">
        <v>1230</v>
      </c>
      <c r="Y70" t="s">
        <v>304</v>
      </c>
      <c r="Z70" t="s">
        <v>1500</v>
      </c>
      <c r="AA70" t="s">
        <v>1501</v>
      </c>
      <c r="AB70" t="s">
        <v>61</v>
      </c>
      <c r="AC70" t="s">
        <v>62</v>
      </c>
      <c r="AD70" t="str">
        <f t="shared" si="8"/>
        <v>Business/Communication Center - BC224</v>
      </c>
      <c r="AE70" t="s">
        <v>278</v>
      </c>
      <c r="AF70" t="s">
        <v>279</v>
      </c>
      <c r="AG70" t="s">
        <v>808</v>
      </c>
      <c r="AH70" t="s">
        <v>3688</v>
      </c>
      <c r="AI70">
        <v>30</v>
      </c>
      <c r="AJ70">
        <v>21</v>
      </c>
      <c r="AK70" s="22">
        <f t="shared" si="9"/>
        <v>0.23376623376623384</v>
      </c>
      <c r="AL70" t="s">
        <v>430</v>
      </c>
      <c r="AM70" t="s">
        <v>306</v>
      </c>
      <c r="AN70" t="s">
        <v>67</v>
      </c>
    </row>
    <row r="71" spans="1:40" s="77" customFormat="1" ht="14.25" hidden="1" customHeight="1" x14ac:dyDescent="0.25">
      <c r="A71">
        <v>202430</v>
      </c>
      <c r="B71">
        <v>41018</v>
      </c>
      <c r="C71" t="s">
        <v>1502</v>
      </c>
      <c r="D71" t="s">
        <v>5617</v>
      </c>
      <c r="E71" t="s">
        <v>1503</v>
      </c>
      <c r="F71">
        <v>3</v>
      </c>
      <c r="G71" s="1">
        <v>45258</v>
      </c>
      <c r="H71" s="1">
        <v>45260</v>
      </c>
      <c r="I71" s="21">
        <f t="shared" si="5"/>
        <v>1.2857142857142856</v>
      </c>
      <c r="J71" s="1"/>
      <c r="K71" s="1" t="s">
        <v>5537</v>
      </c>
      <c r="L71"/>
      <c r="M71" t="s">
        <v>34</v>
      </c>
      <c r="N71"/>
      <c r="O71" t="s">
        <v>36</v>
      </c>
      <c r="P71"/>
      <c r="Q71"/>
      <c r="R71"/>
      <c r="S71" s="22">
        <f t="shared" si="6"/>
        <v>5.555555555555558E-2</v>
      </c>
      <c r="T71" s="22">
        <f t="shared" si="7"/>
        <v>8.6580086580086615E-3</v>
      </c>
      <c r="U71" s="22" t="s">
        <v>5376</v>
      </c>
      <c r="V71">
        <v>1110</v>
      </c>
      <c r="W71" s="22" t="s">
        <v>5393</v>
      </c>
      <c r="X71">
        <v>1230</v>
      </c>
      <c r="Y71" t="s">
        <v>304</v>
      </c>
      <c r="Z71" t="s">
        <v>1500</v>
      </c>
      <c r="AA71" t="s">
        <v>1501</v>
      </c>
      <c r="AB71" t="s">
        <v>61</v>
      </c>
      <c r="AC71" t="s">
        <v>62</v>
      </c>
      <c r="AD71" t="str">
        <f t="shared" si="8"/>
        <v>Business/Communication Center - BC224</v>
      </c>
      <c r="AE71" t="s">
        <v>278</v>
      </c>
      <c r="AF71" t="s">
        <v>279</v>
      </c>
      <c r="AG71" t="s">
        <v>808</v>
      </c>
      <c r="AH71" t="s">
        <v>3688</v>
      </c>
      <c r="AI71">
        <v>30</v>
      </c>
      <c r="AJ71">
        <v>21</v>
      </c>
      <c r="AK71" s="22">
        <f t="shared" si="9"/>
        <v>0.23376623376623384</v>
      </c>
      <c r="AL71" t="s">
        <v>430</v>
      </c>
      <c r="AM71" t="s">
        <v>306</v>
      </c>
      <c r="AN71" t="s">
        <v>67</v>
      </c>
    </row>
    <row r="72" spans="1:40" s="77" customFormat="1" ht="14.25" hidden="1" customHeight="1" x14ac:dyDescent="0.25">
      <c r="A72">
        <v>202430</v>
      </c>
      <c r="B72">
        <v>41018</v>
      </c>
      <c r="C72" t="s">
        <v>1502</v>
      </c>
      <c r="D72" t="s">
        <v>5617</v>
      </c>
      <c r="E72" t="s">
        <v>1503</v>
      </c>
      <c r="F72">
        <v>3</v>
      </c>
      <c r="G72" s="1">
        <v>45216</v>
      </c>
      <c r="H72" s="1">
        <v>45218</v>
      </c>
      <c r="I72" s="21">
        <f t="shared" si="5"/>
        <v>1.2857142857142856</v>
      </c>
      <c r="J72" s="1"/>
      <c r="K72" s="1" t="s">
        <v>5537</v>
      </c>
      <c r="L72"/>
      <c r="M72" t="s">
        <v>34</v>
      </c>
      <c r="N72"/>
      <c r="O72" t="s">
        <v>36</v>
      </c>
      <c r="P72"/>
      <c r="Q72"/>
      <c r="R72"/>
      <c r="S72" s="22">
        <f t="shared" si="6"/>
        <v>5.555555555555558E-2</v>
      </c>
      <c r="T72" s="22">
        <f t="shared" si="7"/>
        <v>8.6580086580086615E-3</v>
      </c>
      <c r="U72" s="22" t="s">
        <v>5376</v>
      </c>
      <c r="V72">
        <v>1110</v>
      </c>
      <c r="W72" s="22" t="s">
        <v>5393</v>
      </c>
      <c r="X72">
        <v>1230</v>
      </c>
      <c r="Y72" t="s">
        <v>304</v>
      </c>
      <c r="Z72" t="s">
        <v>1500</v>
      </c>
      <c r="AA72" t="s">
        <v>1501</v>
      </c>
      <c r="AB72" t="s">
        <v>61</v>
      </c>
      <c r="AC72" t="s">
        <v>62</v>
      </c>
      <c r="AD72" t="str">
        <f t="shared" si="8"/>
        <v>Business/Communication Center - BC224</v>
      </c>
      <c r="AE72" t="s">
        <v>278</v>
      </c>
      <c r="AF72" t="s">
        <v>279</v>
      </c>
      <c r="AG72" t="s">
        <v>808</v>
      </c>
      <c r="AH72" t="s">
        <v>3688</v>
      </c>
      <c r="AI72">
        <v>30</v>
      </c>
      <c r="AJ72">
        <v>21</v>
      </c>
      <c r="AK72" s="22">
        <f t="shared" si="9"/>
        <v>0.23376623376623384</v>
      </c>
      <c r="AL72" t="s">
        <v>430</v>
      </c>
      <c r="AM72" t="s">
        <v>306</v>
      </c>
      <c r="AN72" t="s">
        <v>67</v>
      </c>
    </row>
    <row r="73" spans="1:40" x14ac:dyDescent="0.25">
      <c r="A73">
        <v>202430</v>
      </c>
      <c r="B73">
        <v>43879</v>
      </c>
      <c r="C73" t="s">
        <v>273</v>
      </c>
      <c r="D73" t="s">
        <v>5617</v>
      </c>
      <c r="E73" t="s">
        <v>274</v>
      </c>
      <c r="F73">
        <v>3</v>
      </c>
      <c r="G73" s="1">
        <v>45166</v>
      </c>
      <c r="H73" s="1">
        <v>45276</v>
      </c>
      <c r="I73" s="21">
        <f t="shared" si="5"/>
        <v>16.714285714285715</v>
      </c>
      <c r="J73" s="1"/>
      <c r="K73" s="1" t="s">
        <v>5536</v>
      </c>
      <c r="L73" t="s">
        <v>33</v>
      </c>
      <c r="N73" t="s">
        <v>35</v>
      </c>
      <c r="S73" s="22">
        <f t="shared" si="6"/>
        <v>5.555555555555558E-2</v>
      </c>
      <c r="T73" s="22">
        <f t="shared" si="7"/>
        <v>0.11255411255411261</v>
      </c>
      <c r="U73" s="22" t="s">
        <v>5377</v>
      </c>
      <c r="V73">
        <v>1245</v>
      </c>
      <c r="W73" s="22" t="s">
        <v>5398</v>
      </c>
      <c r="X73">
        <v>1405</v>
      </c>
      <c r="Y73" t="s">
        <v>49</v>
      </c>
      <c r="Z73" t="s">
        <v>275</v>
      </c>
      <c r="AA73" t="s">
        <v>276</v>
      </c>
      <c r="AB73" t="s">
        <v>277</v>
      </c>
      <c r="AC73" t="s">
        <v>62</v>
      </c>
      <c r="AD73" t="str">
        <f t="shared" si="8"/>
        <v>Business/Communication Center - BC224</v>
      </c>
      <c r="AE73" t="s">
        <v>278</v>
      </c>
      <c r="AF73" t="s">
        <v>279</v>
      </c>
      <c r="AG73" t="s">
        <v>808</v>
      </c>
      <c r="AH73" t="s">
        <v>3688</v>
      </c>
      <c r="AI73">
        <v>30</v>
      </c>
      <c r="AJ73">
        <v>28</v>
      </c>
      <c r="AK73" s="22">
        <f t="shared" si="9"/>
        <v>52.675324675324703</v>
      </c>
      <c r="AL73" t="s">
        <v>52</v>
      </c>
      <c r="AM73" t="s">
        <v>66</v>
      </c>
      <c r="AN73" t="s">
        <v>67</v>
      </c>
    </row>
    <row r="74" spans="1:40" hidden="1" x14ac:dyDescent="0.25">
      <c r="A74">
        <v>202430</v>
      </c>
      <c r="B74">
        <v>44003</v>
      </c>
      <c r="C74" t="s">
        <v>273</v>
      </c>
      <c r="D74" t="s">
        <v>5617</v>
      </c>
      <c r="E74" t="s">
        <v>274</v>
      </c>
      <c r="F74">
        <v>3</v>
      </c>
      <c r="G74" s="1">
        <v>45181</v>
      </c>
      <c r="H74" s="1">
        <v>45183</v>
      </c>
      <c r="I74" s="21">
        <f t="shared" si="5"/>
        <v>1.2857142857142856</v>
      </c>
      <c r="J74" s="1"/>
      <c r="K74" s="1" t="s">
        <v>5537</v>
      </c>
      <c r="M74" t="s">
        <v>34</v>
      </c>
      <c r="O74" t="s">
        <v>36</v>
      </c>
      <c r="S74" s="22">
        <f t="shared" si="6"/>
        <v>5.5555555555555525E-2</v>
      </c>
      <c r="T74" s="22">
        <f t="shared" si="7"/>
        <v>8.6580086580086528E-3</v>
      </c>
      <c r="U74" s="22" t="s">
        <v>5375</v>
      </c>
      <c r="V74">
        <v>935</v>
      </c>
      <c r="W74" s="22" t="s">
        <v>5474</v>
      </c>
      <c r="X74">
        <v>1055</v>
      </c>
      <c r="Y74" t="s">
        <v>304</v>
      </c>
      <c r="Z74" t="s">
        <v>1500</v>
      </c>
      <c r="AA74" t="s">
        <v>1501</v>
      </c>
      <c r="AB74" t="s">
        <v>61</v>
      </c>
      <c r="AC74" t="s">
        <v>62</v>
      </c>
      <c r="AD74" t="str">
        <f t="shared" si="8"/>
        <v>Business/Communication Center - BC224</v>
      </c>
      <c r="AE74" t="s">
        <v>278</v>
      </c>
      <c r="AF74" t="s">
        <v>279</v>
      </c>
      <c r="AG74" t="s">
        <v>808</v>
      </c>
      <c r="AH74" t="s">
        <v>3688</v>
      </c>
      <c r="AI74">
        <v>30</v>
      </c>
      <c r="AJ74">
        <v>25</v>
      </c>
      <c r="AK74" s="22">
        <f t="shared" si="9"/>
        <v>0.27829313543599238</v>
      </c>
      <c r="AL74" t="s">
        <v>430</v>
      </c>
      <c r="AM74" t="s">
        <v>306</v>
      </c>
      <c r="AN74" t="s">
        <v>67</v>
      </c>
    </row>
    <row r="75" spans="1:40" hidden="1" x14ac:dyDescent="0.25">
      <c r="A75">
        <v>202430</v>
      </c>
      <c r="B75">
        <v>44003</v>
      </c>
      <c r="C75" t="s">
        <v>273</v>
      </c>
      <c r="D75" t="s">
        <v>5617</v>
      </c>
      <c r="E75" t="s">
        <v>274</v>
      </c>
      <c r="F75">
        <v>3</v>
      </c>
      <c r="G75" s="1">
        <v>45216</v>
      </c>
      <c r="H75" s="1">
        <v>45218</v>
      </c>
      <c r="I75" s="21">
        <f t="shared" si="5"/>
        <v>1.2857142857142856</v>
      </c>
      <c r="J75" s="1"/>
      <c r="K75" s="1" t="s">
        <v>5537</v>
      </c>
      <c r="M75" t="s">
        <v>34</v>
      </c>
      <c r="O75" t="s">
        <v>36</v>
      </c>
      <c r="S75" s="22">
        <f t="shared" si="6"/>
        <v>5.5555555555555525E-2</v>
      </c>
      <c r="T75" s="22">
        <f t="shared" si="7"/>
        <v>8.6580086580086528E-3</v>
      </c>
      <c r="U75" s="22" t="s">
        <v>5375</v>
      </c>
      <c r="V75">
        <v>935</v>
      </c>
      <c r="W75" s="22" t="s">
        <v>5474</v>
      </c>
      <c r="X75">
        <v>1055</v>
      </c>
      <c r="Y75" t="s">
        <v>304</v>
      </c>
      <c r="Z75" t="s">
        <v>1500</v>
      </c>
      <c r="AA75" t="s">
        <v>1501</v>
      </c>
      <c r="AB75" t="s">
        <v>61</v>
      </c>
      <c r="AC75" t="s">
        <v>62</v>
      </c>
      <c r="AD75" t="str">
        <f t="shared" si="8"/>
        <v>Business/Communication Center - BC224</v>
      </c>
      <c r="AE75" t="s">
        <v>278</v>
      </c>
      <c r="AF75" t="s">
        <v>279</v>
      </c>
      <c r="AG75" t="s">
        <v>808</v>
      </c>
      <c r="AH75" t="s">
        <v>3688</v>
      </c>
      <c r="AI75">
        <v>30</v>
      </c>
      <c r="AJ75">
        <v>25</v>
      </c>
      <c r="AK75" s="22">
        <f t="shared" si="9"/>
        <v>0.27829313543599238</v>
      </c>
      <c r="AL75" t="s">
        <v>430</v>
      </c>
      <c r="AM75" t="s">
        <v>306</v>
      </c>
      <c r="AN75" t="s">
        <v>67</v>
      </c>
    </row>
    <row r="76" spans="1:40" s="77" customFormat="1" hidden="1" x14ac:dyDescent="0.25">
      <c r="A76">
        <v>202430</v>
      </c>
      <c r="B76">
        <v>44003</v>
      </c>
      <c r="C76" t="s">
        <v>273</v>
      </c>
      <c r="D76" t="s">
        <v>5617</v>
      </c>
      <c r="E76" t="s">
        <v>274</v>
      </c>
      <c r="F76">
        <v>3</v>
      </c>
      <c r="G76" s="1">
        <v>45258</v>
      </c>
      <c r="H76" s="1">
        <v>45260</v>
      </c>
      <c r="I76" s="21">
        <f t="shared" si="5"/>
        <v>1.2857142857142856</v>
      </c>
      <c r="J76" s="1"/>
      <c r="K76" s="1" t="s">
        <v>5537</v>
      </c>
      <c r="L76"/>
      <c r="M76" t="s">
        <v>34</v>
      </c>
      <c r="N76"/>
      <c r="O76" t="s">
        <v>36</v>
      </c>
      <c r="P76"/>
      <c r="Q76"/>
      <c r="R76"/>
      <c r="S76" s="22">
        <f t="shared" si="6"/>
        <v>5.5555555555555525E-2</v>
      </c>
      <c r="T76" s="22">
        <f t="shared" si="7"/>
        <v>8.6580086580086528E-3</v>
      </c>
      <c r="U76" s="22" t="s">
        <v>5375</v>
      </c>
      <c r="V76">
        <v>935</v>
      </c>
      <c r="W76" s="22" t="s">
        <v>5474</v>
      </c>
      <c r="X76">
        <v>1055</v>
      </c>
      <c r="Y76" t="s">
        <v>304</v>
      </c>
      <c r="Z76" t="s">
        <v>1500</v>
      </c>
      <c r="AA76" t="s">
        <v>1501</v>
      </c>
      <c r="AB76" t="s">
        <v>61</v>
      </c>
      <c r="AC76" t="s">
        <v>62</v>
      </c>
      <c r="AD76" t="str">
        <f t="shared" si="8"/>
        <v>Business/Communication Center - BC224</v>
      </c>
      <c r="AE76" t="s">
        <v>278</v>
      </c>
      <c r="AF76" t="s">
        <v>279</v>
      </c>
      <c r="AG76" t="s">
        <v>808</v>
      </c>
      <c r="AH76" t="s">
        <v>3688</v>
      </c>
      <c r="AI76">
        <v>30</v>
      </c>
      <c r="AJ76">
        <v>25</v>
      </c>
      <c r="AK76" s="22">
        <f t="shared" si="9"/>
        <v>0.27829313543599238</v>
      </c>
      <c r="AL76" t="s">
        <v>430</v>
      </c>
      <c r="AM76" t="s">
        <v>306</v>
      </c>
      <c r="AN76" t="s">
        <v>67</v>
      </c>
    </row>
    <row r="77" spans="1:40" x14ac:dyDescent="0.25">
      <c r="A77">
        <v>202430</v>
      </c>
      <c r="B77">
        <v>44580</v>
      </c>
      <c r="C77" t="s">
        <v>1506</v>
      </c>
      <c r="D77" t="s">
        <v>5592</v>
      </c>
      <c r="E77" t="s">
        <v>1507</v>
      </c>
      <c r="F77">
        <v>3</v>
      </c>
      <c r="G77" s="1">
        <v>45180</v>
      </c>
      <c r="H77" s="1">
        <v>45276</v>
      </c>
      <c r="I77" s="21">
        <f t="shared" si="5"/>
        <v>14.714285714285714</v>
      </c>
      <c r="J77" s="1"/>
      <c r="K77" s="1" t="s">
        <v>34</v>
      </c>
      <c r="M77" t="s">
        <v>34</v>
      </c>
      <c r="S77" s="22">
        <f t="shared" si="6"/>
        <v>0.13541666666666674</v>
      </c>
      <c r="T77" s="22">
        <f t="shared" si="7"/>
        <v>0.12076118326118333</v>
      </c>
      <c r="U77" s="22" t="s">
        <v>5380</v>
      </c>
      <c r="V77">
        <v>1730</v>
      </c>
      <c r="W77" s="22" t="s">
        <v>5517</v>
      </c>
      <c r="X77">
        <v>2045</v>
      </c>
      <c r="Y77" t="s">
        <v>49</v>
      </c>
      <c r="Z77" t="s">
        <v>825</v>
      </c>
      <c r="AA77" t="s">
        <v>826</v>
      </c>
      <c r="AB77" t="s">
        <v>41</v>
      </c>
      <c r="AC77" t="s">
        <v>62</v>
      </c>
      <c r="AD77" t="str">
        <f t="shared" si="8"/>
        <v>Business/Communication Center - BC224</v>
      </c>
      <c r="AE77" t="s">
        <v>278</v>
      </c>
      <c r="AF77" t="s">
        <v>279</v>
      </c>
      <c r="AG77" t="s">
        <v>808</v>
      </c>
      <c r="AH77" t="s">
        <v>3688</v>
      </c>
      <c r="AI77">
        <v>0</v>
      </c>
      <c r="AJ77">
        <v>0</v>
      </c>
      <c r="AK77" s="22">
        <f t="shared" si="9"/>
        <v>0</v>
      </c>
      <c r="AL77" t="s">
        <v>52</v>
      </c>
      <c r="AM77" t="s">
        <v>182</v>
      </c>
      <c r="AN77" t="s">
        <v>46</v>
      </c>
    </row>
    <row r="78" spans="1:40" x14ac:dyDescent="0.25">
      <c r="A78" s="77">
        <v>202430</v>
      </c>
      <c r="B78" s="77">
        <v>30250</v>
      </c>
      <c r="C78" s="77" t="s">
        <v>809</v>
      </c>
      <c r="D78" s="77" t="s">
        <v>5592</v>
      </c>
      <c r="E78" s="77" t="s">
        <v>810</v>
      </c>
      <c r="F78" s="77">
        <v>4</v>
      </c>
      <c r="G78" s="78">
        <v>45166</v>
      </c>
      <c r="H78" s="78">
        <v>45276</v>
      </c>
      <c r="I78" s="79">
        <f t="shared" si="5"/>
        <v>16.714285714285715</v>
      </c>
      <c r="J78" s="78"/>
      <c r="K78" s="78" t="s">
        <v>33</v>
      </c>
      <c r="L78" s="77" t="s">
        <v>33</v>
      </c>
      <c r="M78" s="77"/>
      <c r="N78" s="77"/>
      <c r="O78" s="77"/>
      <c r="P78" s="77"/>
      <c r="Q78" s="77"/>
      <c r="R78" s="77"/>
      <c r="S78" s="80">
        <f t="shared" si="6"/>
        <v>7.6388888888888951E-2</v>
      </c>
      <c r="T78" s="80">
        <f t="shared" si="7"/>
        <v>7.7380952380952453E-2</v>
      </c>
      <c r="U78" s="80" t="s">
        <v>5381</v>
      </c>
      <c r="V78" s="77">
        <v>1510</v>
      </c>
      <c r="W78" s="80" t="s">
        <v>5387</v>
      </c>
      <c r="X78" s="77">
        <v>1700</v>
      </c>
      <c r="Y78" s="77" t="s">
        <v>304</v>
      </c>
      <c r="Z78" s="77" t="s">
        <v>811</v>
      </c>
      <c r="AA78" s="77" t="s">
        <v>812</v>
      </c>
      <c r="AB78" s="77" t="s">
        <v>61</v>
      </c>
      <c r="AC78" s="77" t="s">
        <v>62</v>
      </c>
      <c r="AD78" s="77" t="str">
        <f t="shared" si="8"/>
        <v>Business/Communication Center - BC226</v>
      </c>
      <c r="AE78" s="77" t="s">
        <v>278</v>
      </c>
      <c r="AF78" s="77" t="s">
        <v>279</v>
      </c>
      <c r="AG78" s="77" t="s">
        <v>280</v>
      </c>
      <c r="AH78" s="77" t="s">
        <v>3688</v>
      </c>
      <c r="AI78" s="77">
        <v>35</v>
      </c>
      <c r="AJ78" s="77">
        <v>33</v>
      </c>
      <c r="AK78" s="80">
        <f t="shared" si="9"/>
        <v>42.681122448979636</v>
      </c>
      <c r="AL78" s="77" t="s">
        <v>430</v>
      </c>
      <c r="AM78" s="77" t="s">
        <v>306</v>
      </c>
      <c r="AN78" s="77" t="s">
        <v>67</v>
      </c>
    </row>
    <row r="79" spans="1:40" x14ac:dyDescent="0.25">
      <c r="A79">
        <v>202430</v>
      </c>
      <c r="B79">
        <v>43752</v>
      </c>
      <c r="C79" t="s">
        <v>218</v>
      </c>
      <c r="D79" t="s">
        <v>5622</v>
      </c>
      <c r="E79" t="s">
        <v>219</v>
      </c>
      <c r="F79">
        <v>3</v>
      </c>
      <c r="G79" s="1">
        <v>45194</v>
      </c>
      <c r="H79" s="1">
        <v>45276</v>
      </c>
      <c r="I79" s="21">
        <f t="shared" si="5"/>
        <v>12.714285714285714</v>
      </c>
      <c r="J79" s="1"/>
      <c r="K79" s="1" t="s">
        <v>34</v>
      </c>
      <c r="M79" t="s">
        <v>34</v>
      </c>
      <c r="S79" s="22">
        <f t="shared" si="6"/>
        <v>8.333333333333337E-2</v>
      </c>
      <c r="T79" s="22">
        <f t="shared" si="7"/>
        <v>6.4213564213564236E-2</v>
      </c>
      <c r="U79" s="22" t="s">
        <v>5380</v>
      </c>
      <c r="V79">
        <v>1730</v>
      </c>
      <c r="W79" s="22" t="s">
        <v>5509</v>
      </c>
      <c r="X79">
        <v>1930</v>
      </c>
      <c r="Y79" t="s">
        <v>304</v>
      </c>
      <c r="Z79" t="s">
        <v>281</v>
      </c>
      <c r="AA79" t="s">
        <v>282</v>
      </c>
      <c r="AB79" t="s">
        <v>277</v>
      </c>
      <c r="AC79" t="s">
        <v>62</v>
      </c>
      <c r="AD79" t="str">
        <f t="shared" si="8"/>
        <v>Business/Communication Center - BC226</v>
      </c>
      <c r="AE79" t="s">
        <v>278</v>
      </c>
      <c r="AF79" t="s">
        <v>279</v>
      </c>
      <c r="AG79" t="s">
        <v>280</v>
      </c>
      <c r="AH79" t="s">
        <v>3688</v>
      </c>
      <c r="AI79">
        <v>35</v>
      </c>
      <c r="AJ79">
        <v>35</v>
      </c>
      <c r="AK79" s="22">
        <f t="shared" si="9"/>
        <v>28.575036075036085</v>
      </c>
      <c r="AL79" t="s">
        <v>430</v>
      </c>
      <c r="AM79" t="s">
        <v>306</v>
      </c>
      <c r="AN79" t="s">
        <v>46</v>
      </c>
    </row>
    <row r="80" spans="1:40" x14ac:dyDescent="0.25">
      <c r="A80">
        <v>202430</v>
      </c>
      <c r="B80">
        <v>36820</v>
      </c>
      <c r="C80" t="s">
        <v>218</v>
      </c>
      <c r="D80" t="s">
        <v>5622</v>
      </c>
      <c r="E80" t="s">
        <v>219</v>
      </c>
      <c r="F80">
        <v>3</v>
      </c>
      <c r="G80" s="1">
        <v>45166</v>
      </c>
      <c r="H80" s="1">
        <v>45276</v>
      </c>
      <c r="I80" s="21">
        <f t="shared" si="5"/>
        <v>16.714285714285715</v>
      </c>
      <c r="J80" s="1"/>
      <c r="K80" s="1" t="s">
        <v>5536</v>
      </c>
      <c r="L80" t="s">
        <v>33</v>
      </c>
      <c r="N80" t="s">
        <v>35</v>
      </c>
      <c r="S80" s="22">
        <f t="shared" si="6"/>
        <v>5.555555555555558E-2</v>
      </c>
      <c r="T80" s="22">
        <f t="shared" si="7"/>
        <v>0.11255411255411261</v>
      </c>
      <c r="U80" s="22" t="s">
        <v>5376</v>
      </c>
      <c r="V80">
        <v>1110</v>
      </c>
      <c r="W80" s="22" t="s">
        <v>5393</v>
      </c>
      <c r="X80">
        <v>1230</v>
      </c>
      <c r="Y80" t="s">
        <v>49</v>
      </c>
      <c r="Z80" t="s">
        <v>281</v>
      </c>
      <c r="AA80" t="s">
        <v>282</v>
      </c>
      <c r="AB80" t="s">
        <v>277</v>
      </c>
      <c r="AC80" t="s">
        <v>62</v>
      </c>
      <c r="AD80" t="str">
        <f t="shared" si="8"/>
        <v>Business/Communication Center - BC226</v>
      </c>
      <c r="AE80" t="s">
        <v>278</v>
      </c>
      <c r="AF80" t="s">
        <v>279</v>
      </c>
      <c r="AG80" t="s">
        <v>280</v>
      </c>
      <c r="AH80" t="s">
        <v>3688</v>
      </c>
      <c r="AI80">
        <v>35</v>
      </c>
      <c r="AJ80">
        <v>34</v>
      </c>
      <c r="AK80" s="22">
        <f t="shared" si="9"/>
        <v>63.962894248608571</v>
      </c>
      <c r="AL80" t="s">
        <v>52</v>
      </c>
      <c r="AM80" t="s">
        <v>66</v>
      </c>
      <c r="AN80" t="s">
        <v>67</v>
      </c>
    </row>
    <row r="81" spans="1:40" x14ac:dyDescent="0.25">
      <c r="A81">
        <v>202430</v>
      </c>
      <c r="B81">
        <v>37417</v>
      </c>
      <c r="C81" t="s">
        <v>218</v>
      </c>
      <c r="D81" t="s">
        <v>5622</v>
      </c>
      <c r="E81" t="s">
        <v>219</v>
      </c>
      <c r="F81">
        <v>3</v>
      </c>
      <c r="G81" s="1">
        <v>45166</v>
      </c>
      <c r="H81" s="1">
        <v>45276</v>
      </c>
      <c r="I81" s="21">
        <f t="shared" si="5"/>
        <v>16.714285714285715</v>
      </c>
      <c r="J81" s="1"/>
      <c r="K81" s="1" t="s">
        <v>5536</v>
      </c>
      <c r="L81" t="s">
        <v>33</v>
      </c>
      <c r="N81" t="s">
        <v>35</v>
      </c>
      <c r="S81" s="22">
        <f t="shared" si="6"/>
        <v>5.555555555555558E-2</v>
      </c>
      <c r="T81" s="22">
        <f t="shared" si="7"/>
        <v>0.11255411255411261</v>
      </c>
      <c r="U81" s="22" t="s">
        <v>5377</v>
      </c>
      <c r="V81">
        <v>1245</v>
      </c>
      <c r="W81" s="22" t="s">
        <v>5398</v>
      </c>
      <c r="X81">
        <v>1405</v>
      </c>
      <c r="Y81" t="s">
        <v>49</v>
      </c>
      <c r="Z81" t="s">
        <v>281</v>
      </c>
      <c r="AA81" t="s">
        <v>282</v>
      </c>
      <c r="AB81" t="s">
        <v>277</v>
      </c>
      <c r="AC81" t="s">
        <v>62</v>
      </c>
      <c r="AD81" t="str">
        <f t="shared" si="8"/>
        <v>Business/Communication Center - BC226</v>
      </c>
      <c r="AE81" t="s">
        <v>278</v>
      </c>
      <c r="AF81" t="s">
        <v>279</v>
      </c>
      <c r="AG81" t="s">
        <v>280</v>
      </c>
      <c r="AH81" t="s">
        <v>3688</v>
      </c>
      <c r="AI81">
        <v>35</v>
      </c>
      <c r="AJ81">
        <v>36</v>
      </c>
      <c r="AK81" s="22">
        <f t="shared" si="9"/>
        <v>67.725417439703193</v>
      </c>
      <c r="AL81" t="s">
        <v>52</v>
      </c>
      <c r="AM81" t="s">
        <v>66</v>
      </c>
      <c r="AN81" t="s">
        <v>46</v>
      </c>
    </row>
    <row r="82" spans="1:40" x14ac:dyDescent="0.25">
      <c r="A82">
        <v>202430</v>
      </c>
      <c r="B82">
        <v>41062</v>
      </c>
      <c r="C82" t="s">
        <v>183</v>
      </c>
      <c r="D82" t="s">
        <v>5707</v>
      </c>
      <c r="E82" t="s">
        <v>184</v>
      </c>
      <c r="F82">
        <v>4</v>
      </c>
      <c r="G82" s="1">
        <v>45166</v>
      </c>
      <c r="H82" s="1">
        <v>45276</v>
      </c>
      <c r="I82" s="21">
        <f t="shared" si="5"/>
        <v>16.714285714285715</v>
      </c>
      <c r="J82" s="1"/>
      <c r="K82" s="1" t="s">
        <v>5537</v>
      </c>
      <c r="M82" t="s">
        <v>34</v>
      </c>
      <c r="O82" t="s">
        <v>36</v>
      </c>
      <c r="S82" s="22">
        <f t="shared" si="6"/>
        <v>8.680555555555558E-2</v>
      </c>
      <c r="T82" s="22">
        <f t="shared" si="7"/>
        <v>0.17586580086580095</v>
      </c>
      <c r="U82" s="22" t="s">
        <v>5377</v>
      </c>
      <c r="V82">
        <v>1245</v>
      </c>
      <c r="W82" s="22" t="s">
        <v>5483</v>
      </c>
      <c r="X82">
        <v>1450</v>
      </c>
      <c r="Y82" t="s">
        <v>49</v>
      </c>
      <c r="Z82" t="s">
        <v>1508</v>
      </c>
      <c r="AA82" t="s">
        <v>1509</v>
      </c>
      <c r="AB82" t="s">
        <v>277</v>
      </c>
      <c r="AC82" t="s">
        <v>62</v>
      </c>
      <c r="AD82" t="str">
        <f t="shared" si="8"/>
        <v>Business/Communication Center - BC226</v>
      </c>
      <c r="AE82" t="s">
        <v>278</v>
      </c>
      <c r="AF82" t="s">
        <v>279</v>
      </c>
      <c r="AG82" t="s">
        <v>280</v>
      </c>
      <c r="AH82" t="s">
        <v>3688</v>
      </c>
      <c r="AI82">
        <v>28</v>
      </c>
      <c r="AJ82">
        <v>26</v>
      </c>
      <c r="AK82" s="22">
        <f t="shared" si="9"/>
        <v>76.426252319109508</v>
      </c>
      <c r="AL82" t="s">
        <v>52</v>
      </c>
      <c r="AM82" t="s">
        <v>66</v>
      </c>
      <c r="AN82" t="s">
        <v>67</v>
      </c>
    </row>
    <row r="83" spans="1:40" x14ac:dyDescent="0.25">
      <c r="A83">
        <v>202430</v>
      </c>
      <c r="B83">
        <v>42684</v>
      </c>
      <c r="C83" t="s">
        <v>273</v>
      </c>
      <c r="D83" t="s">
        <v>5617</v>
      </c>
      <c r="E83" t="s">
        <v>274</v>
      </c>
      <c r="F83">
        <v>3</v>
      </c>
      <c r="G83" s="1">
        <v>45166</v>
      </c>
      <c r="H83" s="1">
        <v>45276</v>
      </c>
      <c r="I83" s="21">
        <f t="shared" si="5"/>
        <v>16.714285714285715</v>
      </c>
      <c r="J83" s="1"/>
      <c r="K83" s="1" t="s">
        <v>5536</v>
      </c>
      <c r="L83" t="s">
        <v>33</v>
      </c>
      <c r="N83" t="s">
        <v>35</v>
      </c>
      <c r="S83" s="22">
        <f t="shared" si="6"/>
        <v>5.5555555555555525E-2</v>
      </c>
      <c r="T83" s="22">
        <f t="shared" si="7"/>
        <v>0.1125541125541125</v>
      </c>
      <c r="U83" s="22" t="s">
        <v>5375</v>
      </c>
      <c r="V83">
        <v>935</v>
      </c>
      <c r="W83" s="22" t="s">
        <v>5474</v>
      </c>
      <c r="X83">
        <v>1055</v>
      </c>
      <c r="Y83" t="s">
        <v>49</v>
      </c>
      <c r="Z83" t="s">
        <v>275</v>
      </c>
      <c r="AA83" t="s">
        <v>276</v>
      </c>
      <c r="AB83" t="s">
        <v>277</v>
      </c>
      <c r="AC83" t="s">
        <v>62</v>
      </c>
      <c r="AD83" t="str">
        <f t="shared" si="8"/>
        <v>Business/Communication Center - BC226</v>
      </c>
      <c r="AE83" t="s">
        <v>278</v>
      </c>
      <c r="AF83" t="s">
        <v>279</v>
      </c>
      <c r="AG83" t="s">
        <v>280</v>
      </c>
      <c r="AH83" t="s">
        <v>3688</v>
      </c>
      <c r="AI83">
        <v>30</v>
      </c>
      <c r="AJ83">
        <v>26</v>
      </c>
      <c r="AK83" s="22">
        <f t="shared" si="9"/>
        <v>48.912801484230037</v>
      </c>
      <c r="AL83" t="s">
        <v>52</v>
      </c>
      <c r="AM83" t="s">
        <v>66</v>
      </c>
      <c r="AN83" t="s">
        <v>67</v>
      </c>
    </row>
    <row r="84" spans="1:40" hidden="1" x14ac:dyDescent="0.25">
      <c r="A84" s="77">
        <v>202430</v>
      </c>
      <c r="B84" s="77">
        <v>30250</v>
      </c>
      <c r="C84" s="77" t="s">
        <v>5785</v>
      </c>
      <c r="D84" s="77" t="s">
        <v>5786</v>
      </c>
      <c r="E84" s="77" t="s">
        <v>810</v>
      </c>
      <c r="F84" s="77">
        <v>5</v>
      </c>
      <c r="G84" s="78">
        <v>45166</v>
      </c>
      <c r="H84" s="78">
        <v>45276</v>
      </c>
      <c r="I84" s="79">
        <f t="shared" si="5"/>
        <v>16.714285714285715</v>
      </c>
      <c r="J84" s="78"/>
      <c r="K84" s="78" t="s">
        <v>33</v>
      </c>
      <c r="L84" s="77" t="s">
        <v>33</v>
      </c>
      <c r="M84" s="77"/>
      <c r="N84" s="77"/>
      <c r="O84" s="77"/>
      <c r="P84" s="77"/>
      <c r="Q84" s="77"/>
      <c r="R84" s="77"/>
      <c r="S84" s="80">
        <f t="shared" si="6"/>
        <v>7.6388888888888951E-2</v>
      </c>
      <c r="T84" s="80">
        <f t="shared" si="7"/>
        <v>7.7380952380952453E-2</v>
      </c>
      <c r="U84" s="80" t="s">
        <v>5787</v>
      </c>
      <c r="V84" s="77">
        <v>1511</v>
      </c>
      <c r="W84" s="80" t="s">
        <v>5788</v>
      </c>
      <c r="X84" s="77">
        <v>1701</v>
      </c>
      <c r="Y84" s="77" t="s">
        <v>304</v>
      </c>
      <c r="Z84" s="77" t="s">
        <v>811</v>
      </c>
      <c r="AA84" s="77" t="s">
        <v>5789</v>
      </c>
      <c r="AB84" s="77" t="s">
        <v>61</v>
      </c>
      <c r="AC84" s="77" t="s">
        <v>62</v>
      </c>
      <c r="AD84" s="77" t="str">
        <f t="shared" si="8"/>
        <v>Business/Communication Center - BC227</v>
      </c>
      <c r="AE84" s="77" t="s">
        <v>278</v>
      </c>
      <c r="AF84" s="77" t="s">
        <v>279</v>
      </c>
      <c r="AG84" s="77" t="s">
        <v>5790</v>
      </c>
      <c r="AH84" s="77" t="s">
        <v>5784</v>
      </c>
      <c r="AI84" s="77">
        <v>35</v>
      </c>
      <c r="AJ84" s="77">
        <v>33</v>
      </c>
      <c r="AK84" s="80">
        <f t="shared" si="9"/>
        <v>42.681122448979636</v>
      </c>
      <c r="AL84" s="77" t="s">
        <v>430</v>
      </c>
      <c r="AM84" s="77" t="s">
        <v>306</v>
      </c>
      <c r="AN84" s="77" t="s">
        <v>67</v>
      </c>
    </row>
    <row r="85" spans="1:40" x14ac:dyDescent="0.25">
      <c r="A85">
        <v>202430</v>
      </c>
      <c r="B85">
        <v>36750</v>
      </c>
      <c r="C85" t="s">
        <v>813</v>
      </c>
      <c r="D85" t="s">
        <v>5592</v>
      </c>
      <c r="E85" t="s">
        <v>814</v>
      </c>
      <c r="F85">
        <v>4</v>
      </c>
      <c r="G85" s="1">
        <v>45166</v>
      </c>
      <c r="H85" s="1">
        <v>45276</v>
      </c>
      <c r="I85" s="21">
        <f t="shared" si="5"/>
        <v>16.714285714285715</v>
      </c>
      <c r="J85" s="1"/>
      <c r="K85" s="1" t="s">
        <v>33</v>
      </c>
      <c r="L85" t="s">
        <v>33</v>
      </c>
      <c r="S85" s="22">
        <f t="shared" si="6"/>
        <v>8.333333333333337E-2</v>
      </c>
      <c r="T85" s="22">
        <f t="shared" si="7"/>
        <v>8.4415584415584458E-2</v>
      </c>
      <c r="U85" s="22" t="s">
        <v>5382</v>
      </c>
      <c r="V85">
        <v>1040</v>
      </c>
      <c r="W85" s="22" t="s">
        <v>5421</v>
      </c>
      <c r="X85">
        <v>1240</v>
      </c>
      <c r="Y85" t="s">
        <v>304</v>
      </c>
      <c r="Z85" t="s">
        <v>811</v>
      </c>
      <c r="AA85" t="s">
        <v>812</v>
      </c>
      <c r="AB85" t="s">
        <v>61</v>
      </c>
      <c r="AC85" t="s">
        <v>62</v>
      </c>
      <c r="AD85" t="str">
        <f t="shared" si="8"/>
        <v>Business/Communication Center - BC228</v>
      </c>
      <c r="AE85" t="s">
        <v>278</v>
      </c>
      <c r="AF85" t="s">
        <v>279</v>
      </c>
      <c r="AG85" t="s">
        <v>815</v>
      </c>
      <c r="AH85" t="s">
        <v>3688</v>
      </c>
      <c r="AI85">
        <v>30</v>
      </c>
      <c r="AJ85">
        <v>19</v>
      </c>
      <c r="AK85" s="22">
        <f t="shared" si="9"/>
        <v>26.807977736549184</v>
      </c>
      <c r="AL85" t="s">
        <v>430</v>
      </c>
      <c r="AM85" t="s">
        <v>306</v>
      </c>
      <c r="AN85" t="s">
        <v>67</v>
      </c>
    </row>
    <row r="86" spans="1:40" x14ac:dyDescent="0.25">
      <c r="A86">
        <v>202430</v>
      </c>
      <c r="B86">
        <v>37278</v>
      </c>
      <c r="C86" t="s">
        <v>823</v>
      </c>
      <c r="D86" t="s">
        <v>5592</v>
      </c>
      <c r="E86" t="s">
        <v>824</v>
      </c>
      <c r="F86">
        <v>5</v>
      </c>
      <c r="G86" s="1">
        <v>45166</v>
      </c>
      <c r="H86" s="1">
        <v>45276</v>
      </c>
      <c r="I86" s="21">
        <f t="shared" si="5"/>
        <v>16.714285714285715</v>
      </c>
      <c r="J86" s="1"/>
      <c r="K86" s="1" t="s">
        <v>35</v>
      </c>
      <c r="N86" t="s">
        <v>35</v>
      </c>
      <c r="S86" s="22">
        <f t="shared" si="6"/>
        <v>9.375E-2</v>
      </c>
      <c r="T86" s="22">
        <f t="shared" si="7"/>
        <v>9.4967532467532478E-2</v>
      </c>
      <c r="U86" s="22" t="s">
        <v>5382</v>
      </c>
      <c r="V86">
        <v>1040</v>
      </c>
      <c r="W86" s="22" t="s">
        <v>5463</v>
      </c>
      <c r="X86">
        <v>1255</v>
      </c>
      <c r="Y86" t="s">
        <v>304</v>
      </c>
      <c r="Z86" t="s">
        <v>811</v>
      </c>
      <c r="AA86" t="s">
        <v>812</v>
      </c>
      <c r="AB86" t="s">
        <v>61</v>
      </c>
      <c r="AC86" t="s">
        <v>62</v>
      </c>
      <c r="AD86" t="str">
        <f t="shared" si="8"/>
        <v>Business/Communication Center - BC228</v>
      </c>
      <c r="AE86" t="s">
        <v>278</v>
      </c>
      <c r="AF86" t="s">
        <v>279</v>
      </c>
      <c r="AG86" t="s">
        <v>815</v>
      </c>
      <c r="AH86" t="s">
        <v>3688</v>
      </c>
      <c r="AI86">
        <v>35</v>
      </c>
      <c r="AJ86">
        <v>35</v>
      </c>
      <c r="AK86" s="22">
        <f t="shared" si="9"/>
        <v>55.556006493506501</v>
      </c>
      <c r="AL86" t="s">
        <v>430</v>
      </c>
      <c r="AM86" t="s">
        <v>306</v>
      </c>
      <c r="AN86" t="s">
        <v>46</v>
      </c>
    </row>
    <row r="87" spans="1:40" x14ac:dyDescent="0.25">
      <c r="A87">
        <v>202430</v>
      </c>
      <c r="B87">
        <v>43838</v>
      </c>
      <c r="C87" t="s">
        <v>1514</v>
      </c>
      <c r="D87" t="s">
        <v>5635</v>
      </c>
      <c r="E87" t="s">
        <v>1515</v>
      </c>
      <c r="F87">
        <v>4</v>
      </c>
      <c r="G87" s="1">
        <v>45215</v>
      </c>
      <c r="H87" s="1">
        <v>45269</v>
      </c>
      <c r="I87" s="21">
        <f t="shared" si="5"/>
        <v>8.7142857142857153</v>
      </c>
      <c r="J87" s="1"/>
      <c r="K87" s="1" t="s">
        <v>34</v>
      </c>
      <c r="M87" t="s">
        <v>34</v>
      </c>
      <c r="S87" s="22">
        <f t="shared" si="6"/>
        <v>8.3333333333333259E-2</v>
      </c>
      <c r="T87" s="22">
        <f t="shared" si="7"/>
        <v>4.4011544011543981E-2</v>
      </c>
      <c r="U87" s="22" t="s">
        <v>5374</v>
      </c>
      <c r="V87">
        <v>1400</v>
      </c>
      <c r="W87" s="22" t="s">
        <v>5411</v>
      </c>
      <c r="X87">
        <v>1600</v>
      </c>
      <c r="Y87" t="s">
        <v>304</v>
      </c>
      <c r="Z87" t="s">
        <v>1516</v>
      </c>
      <c r="AA87" t="s">
        <v>1517</v>
      </c>
      <c r="AB87" t="s">
        <v>277</v>
      </c>
      <c r="AC87" t="s">
        <v>62</v>
      </c>
      <c r="AD87" t="str">
        <f t="shared" si="8"/>
        <v>Business/Communication Center - BC228</v>
      </c>
      <c r="AE87" t="s">
        <v>278</v>
      </c>
      <c r="AF87" t="s">
        <v>279</v>
      </c>
      <c r="AG87" t="s">
        <v>815</v>
      </c>
      <c r="AH87" t="s">
        <v>3688</v>
      </c>
      <c r="AI87">
        <v>35</v>
      </c>
      <c r="AJ87">
        <v>32</v>
      </c>
      <c r="AK87" s="22">
        <f t="shared" si="9"/>
        <v>12.272933415790552</v>
      </c>
      <c r="AL87" t="s">
        <v>430</v>
      </c>
      <c r="AM87" t="s">
        <v>306</v>
      </c>
      <c r="AN87" t="s">
        <v>67</v>
      </c>
    </row>
    <row r="88" spans="1:40" x14ac:dyDescent="0.25">
      <c r="A88">
        <v>202430</v>
      </c>
      <c r="B88">
        <v>36078</v>
      </c>
      <c r="C88" t="s">
        <v>1510</v>
      </c>
      <c r="D88" t="s">
        <v>5614</v>
      </c>
      <c r="E88" t="s">
        <v>1511</v>
      </c>
      <c r="F88">
        <v>3</v>
      </c>
      <c r="G88" s="1">
        <v>45166</v>
      </c>
      <c r="H88" s="1">
        <v>45276</v>
      </c>
      <c r="I88" s="21">
        <f t="shared" si="5"/>
        <v>16.714285714285715</v>
      </c>
      <c r="J88" s="1"/>
      <c r="K88" s="1" t="s">
        <v>5537</v>
      </c>
      <c r="M88" t="s">
        <v>34</v>
      </c>
      <c r="O88" t="s">
        <v>36</v>
      </c>
      <c r="S88" s="22">
        <f t="shared" si="6"/>
        <v>5.555555555555558E-2</v>
      </c>
      <c r="T88" s="22">
        <f t="shared" si="7"/>
        <v>0.11255411255411261</v>
      </c>
      <c r="U88" s="22" t="s">
        <v>5383</v>
      </c>
      <c r="V88">
        <v>930</v>
      </c>
      <c r="W88" s="22" t="s">
        <v>5450</v>
      </c>
      <c r="X88">
        <v>1050</v>
      </c>
      <c r="Y88" t="s">
        <v>49</v>
      </c>
      <c r="Z88" t="s">
        <v>1512</v>
      </c>
      <c r="AA88" t="s">
        <v>1513</v>
      </c>
      <c r="AB88" t="s">
        <v>277</v>
      </c>
      <c r="AC88" t="s">
        <v>62</v>
      </c>
      <c r="AD88" t="str">
        <f t="shared" si="8"/>
        <v>Business/Communication Center - BC228</v>
      </c>
      <c r="AE88" t="s">
        <v>278</v>
      </c>
      <c r="AF88" t="s">
        <v>279</v>
      </c>
      <c r="AG88" t="s">
        <v>815</v>
      </c>
      <c r="AH88" t="s">
        <v>3688</v>
      </c>
      <c r="AI88">
        <v>35</v>
      </c>
      <c r="AJ88">
        <v>29</v>
      </c>
      <c r="AK88" s="22">
        <f t="shared" si="9"/>
        <v>54.556586270872018</v>
      </c>
      <c r="AL88" t="s">
        <v>52</v>
      </c>
      <c r="AM88" t="s">
        <v>66</v>
      </c>
      <c r="AN88" t="s">
        <v>67</v>
      </c>
    </row>
    <row r="89" spans="1:40" x14ac:dyDescent="0.25">
      <c r="A89">
        <v>202430</v>
      </c>
      <c r="B89">
        <v>43120</v>
      </c>
      <c r="C89" t="s">
        <v>816</v>
      </c>
      <c r="D89" t="s">
        <v>5635</v>
      </c>
      <c r="E89" t="s">
        <v>817</v>
      </c>
      <c r="F89">
        <v>3</v>
      </c>
      <c r="G89" s="1">
        <v>45166</v>
      </c>
      <c r="H89" s="1">
        <v>45276</v>
      </c>
      <c r="I89" s="21">
        <f t="shared" si="5"/>
        <v>16.714285714285715</v>
      </c>
      <c r="J89" s="1"/>
      <c r="K89" s="1" t="s">
        <v>33</v>
      </c>
      <c r="L89" t="s">
        <v>33</v>
      </c>
      <c r="S89" s="22">
        <f t="shared" si="6"/>
        <v>0.12847222222222221</v>
      </c>
      <c r="T89" s="22">
        <f t="shared" si="7"/>
        <v>0.13014069264069264</v>
      </c>
      <c r="U89" s="22" t="s">
        <v>5378</v>
      </c>
      <c r="V89">
        <v>1800</v>
      </c>
      <c r="W89" s="22" t="s">
        <v>5518</v>
      </c>
      <c r="X89">
        <v>2105</v>
      </c>
      <c r="Y89" t="s">
        <v>49</v>
      </c>
      <c r="Z89" t="s">
        <v>818</v>
      </c>
      <c r="AA89" t="s">
        <v>819</v>
      </c>
      <c r="AB89" t="s">
        <v>277</v>
      </c>
      <c r="AC89" t="s">
        <v>62</v>
      </c>
      <c r="AD89" t="str">
        <f t="shared" si="8"/>
        <v>Business/Communication Center - BC228</v>
      </c>
      <c r="AE89" t="s">
        <v>278</v>
      </c>
      <c r="AF89" t="s">
        <v>279</v>
      </c>
      <c r="AG89" t="s">
        <v>815</v>
      </c>
      <c r="AH89" t="s">
        <v>3688</v>
      </c>
      <c r="AI89">
        <v>35</v>
      </c>
      <c r="AJ89">
        <v>32</v>
      </c>
      <c r="AK89" s="22">
        <f t="shared" si="9"/>
        <v>69.606679035250465</v>
      </c>
      <c r="AL89" t="s">
        <v>52</v>
      </c>
      <c r="AM89" t="s">
        <v>182</v>
      </c>
      <c r="AN89" t="s">
        <v>67</v>
      </c>
    </row>
    <row r="90" spans="1:40" x14ac:dyDescent="0.25">
      <c r="A90">
        <v>202430</v>
      </c>
      <c r="B90">
        <v>44484</v>
      </c>
      <c r="C90" t="s">
        <v>1518</v>
      </c>
      <c r="D90" t="s">
        <v>5646</v>
      </c>
      <c r="E90" t="s">
        <v>1341</v>
      </c>
      <c r="F90">
        <v>3</v>
      </c>
      <c r="G90" s="1">
        <v>45166</v>
      </c>
      <c r="H90" s="1">
        <v>45276</v>
      </c>
      <c r="I90" s="21">
        <f t="shared" si="5"/>
        <v>16.714285714285715</v>
      </c>
      <c r="J90" s="1"/>
      <c r="K90" s="1" t="s">
        <v>34</v>
      </c>
      <c r="M90" t="s">
        <v>34</v>
      </c>
      <c r="S90" s="22">
        <f t="shared" si="6"/>
        <v>0.12847222222222221</v>
      </c>
      <c r="T90" s="22">
        <f t="shared" si="7"/>
        <v>0.13014069264069264</v>
      </c>
      <c r="U90" s="22" t="s">
        <v>5378</v>
      </c>
      <c r="V90">
        <v>1800</v>
      </c>
      <c r="W90" s="22" t="s">
        <v>5518</v>
      </c>
      <c r="X90">
        <v>2105</v>
      </c>
      <c r="Y90" t="s">
        <v>49</v>
      </c>
      <c r="Z90" t="s">
        <v>1519</v>
      </c>
      <c r="AA90" t="s">
        <v>1520</v>
      </c>
      <c r="AB90" t="s">
        <v>277</v>
      </c>
      <c r="AC90" t="s">
        <v>62</v>
      </c>
      <c r="AD90" t="str">
        <f t="shared" si="8"/>
        <v>Business/Communication Center - BC228</v>
      </c>
      <c r="AE90" t="s">
        <v>278</v>
      </c>
      <c r="AF90" t="s">
        <v>279</v>
      </c>
      <c r="AG90" t="s">
        <v>815</v>
      </c>
      <c r="AH90" t="s">
        <v>3688</v>
      </c>
      <c r="AI90">
        <v>35</v>
      </c>
      <c r="AJ90">
        <v>19</v>
      </c>
      <c r="AK90" s="22">
        <f t="shared" si="9"/>
        <v>41.328965677179966</v>
      </c>
      <c r="AL90" t="s">
        <v>52</v>
      </c>
      <c r="AM90" t="s">
        <v>182</v>
      </c>
      <c r="AN90" t="s">
        <v>67</v>
      </c>
    </row>
    <row r="91" spans="1:40" x14ac:dyDescent="0.25">
      <c r="A91">
        <v>202430</v>
      </c>
      <c r="B91">
        <v>44585</v>
      </c>
      <c r="C91" t="s">
        <v>1340</v>
      </c>
      <c r="D91" t="s">
        <v>5646</v>
      </c>
      <c r="E91" t="s">
        <v>1341</v>
      </c>
      <c r="F91">
        <v>3</v>
      </c>
      <c r="G91" s="1">
        <v>45166</v>
      </c>
      <c r="H91" s="1">
        <v>45276</v>
      </c>
      <c r="I91" s="21">
        <f t="shared" si="5"/>
        <v>16.714285714285715</v>
      </c>
      <c r="J91" s="1" t="s">
        <v>393</v>
      </c>
      <c r="K91" s="1" t="s">
        <v>34</v>
      </c>
      <c r="M91" t="s">
        <v>34</v>
      </c>
      <c r="S91" s="22">
        <f t="shared" si="6"/>
        <v>0.12847222222222221</v>
      </c>
      <c r="T91" s="22">
        <f t="shared" si="7"/>
        <v>0.13014069264069264</v>
      </c>
      <c r="U91" s="22" t="s">
        <v>5378</v>
      </c>
      <c r="V91">
        <v>1800</v>
      </c>
      <c r="W91" s="22" t="s">
        <v>5518</v>
      </c>
      <c r="X91">
        <v>2105</v>
      </c>
      <c r="Y91" t="s">
        <v>49</v>
      </c>
      <c r="Z91" t="s">
        <v>1519</v>
      </c>
      <c r="AA91" t="s">
        <v>1520</v>
      </c>
      <c r="AB91" t="s">
        <v>41</v>
      </c>
      <c r="AC91" t="s">
        <v>62</v>
      </c>
      <c r="AD91" t="str">
        <f t="shared" si="8"/>
        <v>Business/Communication Center - BC228</v>
      </c>
      <c r="AE91" t="s">
        <v>278</v>
      </c>
      <c r="AF91" t="s">
        <v>279</v>
      </c>
      <c r="AG91" t="s">
        <v>815</v>
      </c>
      <c r="AH91" t="s">
        <v>3688</v>
      </c>
      <c r="AI91">
        <v>35</v>
      </c>
      <c r="AJ91">
        <v>1</v>
      </c>
      <c r="AK91" s="22">
        <f t="shared" si="9"/>
        <v>2.175208719851577</v>
      </c>
      <c r="AL91" t="s">
        <v>52</v>
      </c>
      <c r="AM91" t="s">
        <v>66</v>
      </c>
      <c r="AN91" t="s">
        <v>67</v>
      </c>
    </row>
    <row r="92" spans="1:40" hidden="1" x14ac:dyDescent="0.25">
      <c r="A92">
        <v>202430</v>
      </c>
      <c r="B92">
        <v>44773</v>
      </c>
      <c r="C92" t="s">
        <v>1510</v>
      </c>
      <c r="D92" t="s">
        <v>5614</v>
      </c>
      <c r="E92" t="s">
        <v>1511</v>
      </c>
      <c r="F92">
        <v>3</v>
      </c>
      <c r="G92" s="1">
        <v>45239</v>
      </c>
      <c r="H92" s="1">
        <v>45239</v>
      </c>
      <c r="I92" s="21">
        <f t="shared" si="5"/>
        <v>1</v>
      </c>
      <c r="J92" s="1"/>
      <c r="K92" s="1" t="s">
        <v>36</v>
      </c>
      <c r="O92" t="s">
        <v>36</v>
      </c>
      <c r="S92" s="22">
        <f t="shared" si="6"/>
        <v>8.333333333333337E-2</v>
      </c>
      <c r="T92" s="22">
        <f t="shared" si="7"/>
        <v>5.0505050505050527E-3</v>
      </c>
      <c r="U92" s="22" t="s">
        <v>5384</v>
      </c>
      <c r="V92">
        <v>1200</v>
      </c>
      <c r="W92" s="22" t="s">
        <v>5374</v>
      </c>
      <c r="X92">
        <v>1400</v>
      </c>
      <c r="Y92" t="s">
        <v>304</v>
      </c>
      <c r="Z92" t="s">
        <v>2267</v>
      </c>
      <c r="AA92" t="s">
        <v>2268</v>
      </c>
      <c r="AB92" t="s">
        <v>277</v>
      </c>
      <c r="AC92" t="s">
        <v>62</v>
      </c>
      <c r="AD92" t="str">
        <f t="shared" si="8"/>
        <v>Business/Communication Center - BC228</v>
      </c>
      <c r="AE92" t="s">
        <v>278</v>
      </c>
      <c r="AF92" t="s">
        <v>279</v>
      </c>
      <c r="AG92" t="s">
        <v>815</v>
      </c>
      <c r="AH92" t="s">
        <v>3688</v>
      </c>
      <c r="AI92">
        <v>35</v>
      </c>
      <c r="AJ92">
        <v>17</v>
      </c>
      <c r="AK92" s="22">
        <f t="shared" si="9"/>
        <v>8.5858585858585898E-2</v>
      </c>
      <c r="AL92" t="s">
        <v>430</v>
      </c>
      <c r="AM92" t="s">
        <v>306</v>
      </c>
      <c r="AN92" t="s">
        <v>67</v>
      </c>
    </row>
    <row r="93" spans="1:40" hidden="1" x14ac:dyDescent="0.25">
      <c r="A93">
        <v>202430</v>
      </c>
      <c r="B93">
        <v>44773</v>
      </c>
      <c r="C93" t="s">
        <v>1510</v>
      </c>
      <c r="D93" t="s">
        <v>5614</v>
      </c>
      <c r="E93" t="s">
        <v>1511</v>
      </c>
      <c r="F93">
        <v>3</v>
      </c>
      <c r="G93" s="1">
        <v>45260</v>
      </c>
      <c r="H93" s="1">
        <v>45260</v>
      </c>
      <c r="I93" s="21">
        <f t="shared" si="5"/>
        <v>1</v>
      </c>
      <c r="J93" s="1"/>
      <c r="K93" s="1" t="s">
        <v>36</v>
      </c>
      <c r="O93" t="s">
        <v>36</v>
      </c>
      <c r="S93" s="22">
        <f t="shared" si="6"/>
        <v>8.333333333333337E-2</v>
      </c>
      <c r="T93" s="22">
        <f t="shared" si="7"/>
        <v>5.0505050505050527E-3</v>
      </c>
      <c r="U93" s="22" t="s">
        <v>5384</v>
      </c>
      <c r="V93">
        <v>1200</v>
      </c>
      <c r="W93" s="22" t="s">
        <v>5374</v>
      </c>
      <c r="X93">
        <v>1400</v>
      </c>
      <c r="Y93" t="s">
        <v>304</v>
      </c>
      <c r="Z93" t="s">
        <v>2267</v>
      </c>
      <c r="AA93" t="s">
        <v>2268</v>
      </c>
      <c r="AB93" t="s">
        <v>277</v>
      </c>
      <c r="AC93" t="s">
        <v>62</v>
      </c>
      <c r="AD93" t="str">
        <f t="shared" si="8"/>
        <v>Business/Communication Center - BC228</v>
      </c>
      <c r="AE93" t="s">
        <v>278</v>
      </c>
      <c r="AF93" t="s">
        <v>279</v>
      </c>
      <c r="AG93" t="s">
        <v>815</v>
      </c>
      <c r="AH93" t="s">
        <v>3688</v>
      </c>
      <c r="AI93">
        <v>35</v>
      </c>
      <c r="AJ93">
        <v>17</v>
      </c>
      <c r="AK93" s="22">
        <f t="shared" si="9"/>
        <v>8.5858585858585898E-2</v>
      </c>
      <c r="AL93" t="s">
        <v>430</v>
      </c>
      <c r="AM93" t="s">
        <v>306</v>
      </c>
      <c r="AN93" t="s">
        <v>67</v>
      </c>
    </row>
    <row r="94" spans="1:40" hidden="1" x14ac:dyDescent="0.25">
      <c r="A94">
        <v>202430</v>
      </c>
      <c r="B94">
        <v>44773</v>
      </c>
      <c r="C94" t="s">
        <v>1510</v>
      </c>
      <c r="D94" t="s">
        <v>5614</v>
      </c>
      <c r="E94" t="s">
        <v>1511</v>
      </c>
      <c r="F94">
        <v>3</v>
      </c>
      <c r="G94" s="1">
        <v>45274</v>
      </c>
      <c r="H94" s="1">
        <v>45274</v>
      </c>
      <c r="I94" s="21">
        <f t="shared" si="5"/>
        <v>1</v>
      </c>
      <c r="J94" s="1"/>
      <c r="K94" s="1" t="s">
        <v>36</v>
      </c>
      <c r="O94" t="s">
        <v>36</v>
      </c>
      <c r="S94" s="22">
        <f t="shared" si="6"/>
        <v>8.333333333333337E-2</v>
      </c>
      <c r="T94" s="22">
        <f t="shared" si="7"/>
        <v>5.0505050505050527E-3</v>
      </c>
      <c r="U94" s="22" t="s">
        <v>5384</v>
      </c>
      <c r="V94">
        <v>1200</v>
      </c>
      <c r="W94" s="22" t="s">
        <v>5374</v>
      </c>
      <c r="X94">
        <v>1400</v>
      </c>
      <c r="Y94" t="s">
        <v>304</v>
      </c>
      <c r="Z94" t="s">
        <v>2267</v>
      </c>
      <c r="AA94" t="s">
        <v>2268</v>
      </c>
      <c r="AB94" t="s">
        <v>277</v>
      </c>
      <c r="AC94" t="s">
        <v>62</v>
      </c>
      <c r="AD94" t="str">
        <f t="shared" si="8"/>
        <v>Business/Communication Center - BC228</v>
      </c>
      <c r="AE94" t="s">
        <v>278</v>
      </c>
      <c r="AF94" t="s">
        <v>279</v>
      </c>
      <c r="AG94" t="s">
        <v>815</v>
      </c>
      <c r="AH94" t="s">
        <v>3688</v>
      </c>
      <c r="AI94">
        <v>35</v>
      </c>
      <c r="AJ94">
        <v>17</v>
      </c>
      <c r="AK94" s="22">
        <f t="shared" si="9"/>
        <v>8.5858585858585898E-2</v>
      </c>
      <c r="AL94" t="s">
        <v>430</v>
      </c>
      <c r="AM94" t="s">
        <v>306</v>
      </c>
      <c r="AN94" t="s">
        <v>67</v>
      </c>
    </row>
    <row r="95" spans="1:40" x14ac:dyDescent="0.25">
      <c r="A95">
        <v>202430</v>
      </c>
      <c r="B95">
        <v>31131</v>
      </c>
      <c r="C95" t="s">
        <v>283</v>
      </c>
      <c r="D95" t="s">
        <v>5623</v>
      </c>
      <c r="E95" t="s">
        <v>284</v>
      </c>
      <c r="F95">
        <v>4</v>
      </c>
      <c r="G95" s="1">
        <v>45166</v>
      </c>
      <c r="H95" s="1">
        <v>45276</v>
      </c>
      <c r="I95" s="21">
        <f t="shared" si="5"/>
        <v>16.714285714285715</v>
      </c>
      <c r="J95" s="1"/>
      <c r="K95" s="1" t="s">
        <v>5536</v>
      </c>
      <c r="L95" t="s">
        <v>33</v>
      </c>
      <c r="N95" t="s">
        <v>35</v>
      </c>
      <c r="S95" s="22">
        <f t="shared" si="6"/>
        <v>8.680555555555558E-2</v>
      </c>
      <c r="T95" s="22">
        <f t="shared" si="7"/>
        <v>0.17586580086580095</v>
      </c>
      <c r="U95" s="22" t="s">
        <v>5369</v>
      </c>
      <c r="V95">
        <v>800</v>
      </c>
      <c r="W95" s="22" t="s">
        <v>5392</v>
      </c>
      <c r="X95">
        <v>1005</v>
      </c>
      <c r="Y95" t="s">
        <v>49</v>
      </c>
      <c r="Z95" t="s">
        <v>820</v>
      </c>
      <c r="AA95" t="s">
        <v>821</v>
      </c>
      <c r="AB95" t="s">
        <v>277</v>
      </c>
      <c r="AC95" t="s">
        <v>62</v>
      </c>
      <c r="AD95" t="str">
        <f t="shared" si="8"/>
        <v>Business/Communication Center - BC301</v>
      </c>
      <c r="AE95" t="s">
        <v>278</v>
      </c>
      <c r="AF95" t="s">
        <v>279</v>
      </c>
      <c r="AG95" t="s">
        <v>822</v>
      </c>
      <c r="AH95" t="s">
        <v>3688</v>
      </c>
      <c r="AI95">
        <v>33</v>
      </c>
      <c r="AJ95">
        <v>30</v>
      </c>
      <c r="AK95" s="22">
        <f t="shared" si="9"/>
        <v>88.184137291280194</v>
      </c>
      <c r="AL95" t="s">
        <v>52</v>
      </c>
      <c r="AM95" t="s">
        <v>66</v>
      </c>
      <c r="AN95" t="s">
        <v>67</v>
      </c>
    </row>
    <row r="96" spans="1:40" x14ac:dyDescent="0.25">
      <c r="A96">
        <v>202430</v>
      </c>
      <c r="B96">
        <v>33263</v>
      </c>
      <c r="C96" t="s">
        <v>283</v>
      </c>
      <c r="D96" t="s">
        <v>5623</v>
      </c>
      <c r="E96" t="s">
        <v>284</v>
      </c>
      <c r="F96">
        <v>4</v>
      </c>
      <c r="G96" s="1">
        <v>45166</v>
      </c>
      <c r="H96" s="1">
        <v>45276</v>
      </c>
      <c r="I96" s="21">
        <f t="shared" si="5"/>
        <v>16.714285714285715</v>
      </c>
      <c r="J96" s="1"/>
      <c r="K96" s="1" t="s">
        <v>5536</v>
      </c>
      <c r="L96" t="s">
        <v>33</v>
      </c>
      <c r="N96" t="s">
        <v>35</v>
      </c>
      <c r="S96" s="22">
        <f t="shared" si="6"/>
        <v>8.680555555555558E-2</v>
      </c>
      <c r="T96" s="22">
        <f t="shared" si="7"/>
        <v>0.17586580086580095</v>
      </c>
      <c r="U96" s="22" t="s">
        <v>5373</v>
      </c>
      <c r="V96">
        <v>1030</v>
      </c>
      <c r="W96" s="22" t="s">
        <v>5425</v>
      </c>
      <c r="X96">
        <v>1235</v>
      </c>
      <c r="Y96" t="s">
        <v>49</v>
      </c>
      <c r="Z96" t="s">
        <v>820</v>
      </c>
      <c r="AA96" t="s">
        <v>821</v>
      </c>
      <c r="AB96" t="s">
        <v>277</v>
      </c>
      <c r="AC96" t="s">
        <v>62</v>
      </c>
      <c r="AD96" t="str">
        <f t="shared" si="8"/>
        <v>Business/Communication Center - BC301</v>
      </c>
      <c r="AE96" t="s">
        <v>278</v>
      </c>
      <c r="AF96" t="s">
        <v>279</v>
      </c>
      <c r="AG96" t="s">
        <v>822</v>
      </c>
      <c r="AH96" t="s">
        <v>3688</v>
      </c>
      <c r="AI96">
        <v>33</v>
      </c>
      <c r="AJ96">
        <v>32</v>
      </c>
      <c r="AK96" s="22">
        <f t="shared" si="9"/>
        <v>94.063079777365544</v>
      </c>
      <c r="AL96" t="s">
        <v>52</v>
      </c>
      <c r="AM96" t="s">
        <v>66</v>
      </c>
      <c r="AN96" t="s">
        <v>67</v>
      </c>
    </row>
    <row r="97" spans="1:40" x14ac:dyDescent="0.25">
      <c r="A97">
        <v>202430</v>
      </c>
      <c r="B97">
        <v>35645</v>
      </c>
      <c r="C97" t="s">
        <v>1523</v>
      </c>
      <c r="D97" t="s">
        <v>5629</v>
      </c>
      <c r="E97" t="s">
        <v>1524</v>
      </c>
      <c r="F97">
        <v>3</v>
      </c>
      <c r="G97" s="1">
        <v>45166</v>
      </c>
      <c r="H97" s="1">
        <v>45276</v>
      </c>
      <c r="I97" s="21">
        <f t="shared" si="5"/>
        <v>16.714285714285715</v>
      </c>
      <c r="J97" s="1"/>
      <c r="K97" s="1" t="s">
        <v>5537</v>
      </c>
      <c r="M97" t="s">
        <v>34</v>
      </c>
      <c r="O97" t="s">
        <v>36</v>
      </c>
      <c r="S97" s="22">
        <f t="shared" si="6"/>
        <v>5.555555555555558E-2</v>
      </c>
      <c r="T97" s="22">
        <f t="shared" si="7"/>
        <v>0.11255411255411261</v>
      </c>
      <c r="U97" s="22" t="s">
        <v>5377</v>
      </c>
      <c r="V97">
        <v>1245</v>
      </c>
      <c r="W97" s="22" t="s">
        <v>5398</v>
      </c>
      <c r="X97">
        <v>1405</v>
      </c>
      <c r="Y97" t="s">
        <v>49</v>
      </c>
      <c r="Z97" t="s">
        <v>743</v>
      </c>
      <c r="AA97" t="s">
        <v>744</v>
      </c>
      <c r="AB97" t="s">
        <v>646</v>
      </c>
      <c r="AC97" t="s">
        <v>62</v>
      </c>
      <c r="AD97" t="str">
        <f t="shared" si="8"/>
        <v>Business/Communication Center - BC301</v>
      </c>
      <c r="AE97" t="s">
        <v>278</v>
      </c>
      <c r="AF97" t="s">
        <v>279</v>
      </c>
      <c r="AG97" t="s">
        <v>822</v>
      </c>
      <c r="AH97" t="s">
        <v>3688</v>
      </c>
      <c r="AI97">
        <v>40</v>
      </c>
      <c r="AJ97">
        <v>13</v>
      </c>
      <c r="AK97" s="22">
        <f t="shared" si="9"/>
        <v>24.45640074211504</v>
      </c>
      <c r="AL97" t="s">
        <v>52</v>
      </c>
      <c r="AM97" t="s">
        <v>66</v>
      </c>
      <c r="AN97" t="s">
        <v>67</v>
      </c>
    </row>
    <row r="98" spans="1:40" x14ac:dyDescent="0.25">
      <c r="A98">
        <v>202430</v>
      </c>
      <c r="B98">
        <v>41046</v>
      </c>
      <c r="C98" t="s">
        <v>183</v>
      </c>
      <c r="D98" t="s">
        <v>5707</v>
      </c>
      <c r="E98" t="s">
        <v>184</v>
      </c>
      <c r="F98">
        <v>4</v>
      </c>
      <c r="G98" s="1">
        <v>45166</v>
      </c>
      <c r="H98" s="1">
        <v>45276</v>
      </c>
      <c r="I98" s="21">
        <f t="shared" si="5"/>
        <v>16.714285714285715</v>
      </c>
      <c r="J98" s="1"/>
      <c r="K98" s="1" t="s">
        <v>5537</v>
      </c>
      <c r="M98" t="s">
        <v>34</v>
      </c>
      <c r="O98" t="s">
        <v>36</v>
      </c>
      <c r="S98" s="22">
        <f t="shared" si="6"/>
        <v>8.680555555555558E-2</v>
      </c>
      <c r="T98" s="22">
        <f t="shared" si="7"/>
        <v>0.17586580086580095</v>
      </c>
      <c r="U98" s="22" t="s">
        <v>5373</v>
      </c>
      <c r="V98">
        <v>1030</v>
      </c>
      <c r="W98" s="22" t="s">
        <v>5425</v>
      </c>
      <c r="X98">
        <v>1235</v>
      </c>
      <c r="Y98" t="s">
        <v>49</v>
      </c>
      <c r="Z98" t="s">
        <v>1521</v>
      </c>
      <c r="AA98" t="s">
        <v>1522</v>
      </c>
      <c r="AB98" t="s">
        <v>277</v>
      </c>
      <c r="AC98" t="s">
        <v>62</v>
      </c>
      <c r="AD98" t="str">
        <f t="shared" si="8"/>
        <v>Business/Communication Center - BC301</v>
      </c>
      <c r="AE98" t="s">
        <v>278</v>
      </c>
      <c r="AF98" t="s">
        <v>279</v>
      </c>
      <c r="AG98" t="s">
        <v>822</v>
      </c>
      <c r="AH98" t="s">
        <v>3688</v>
      </c>
      <c r="AI98">
        <v>28</v>
      </c>
      <c r="AJ98">
        <v>26</v>
      </c>
      <c r="AK98" s="22">
        <f t="shared" si="9"/>
        <v>76.426252319109508</v>
      </c>
      <c r="AL98" t="s">
        <v>345</v>
      </c>
      <c r="AM98" t="s">
        <v>346</v>
      </c>
      <c r="AN98" t="s">
        <v>67</v>
      </c>
    </row>
    <row r="99" spans="1:40" x14ac:dyDescent="0.25">
      <c r="A99">
        <v>202430</v>
      </c>
      <c r="B99">
        <v>41105</v>
      </c>
      <c r="C99" t="s">
        <v>183</v>
      </c>
      <c r="D99" t="s">
        <v>5707</v>
      </c>
      <c r="E99" t="s">
        <v>184</v>
      </c>
      <c r="F99">
        <v>4</v>
      </c>
      <c r="G99" s="1">
        <v>45166</v>
      </c>
      <c r="H99" s="1">
        <v>45276</v>
      </c>
      <c r="I99" s="21">
        <f t="shared" si="5"/>
        <v>16.714285714285715</v>
      </c>
      <c r="J99" s="1"/>
      <c r="K99" s="1" t="s">
        <v>5537</v>
      </c>
      <c r="M99" t="s">
        <v>34</v>
      </c>
      <c r="O99" t="s">
        <v>36</v>
      </c>
      <c r="S99" s="22">
        <f t="shared" si="6"/>
        <v>8.680555555555558E-2</v>
      </c>
      <c r="T99" s="22">
        <f t="shared" si="7"/>
        <v>0.17586580086580095</v>
      </c>
      <c r="U99" s="22" t="s">
        <v>5371</v>
      </c>
      <c r="V99">
        <v>1500</v>
      </c>
      <c r="W99" s="22" t="s">
        <v>5412</v>
      </c>
      <c r="X99">
        <v>1705</v>
      </c>
      <c r="Y99" t="s">
        <v>49</v>
      </c>
      <c r="Z99" t="s">
        <v>1521</v>
      </c>
      <c r="AA99" t="s">
        <v>1522</v>
      </c>
      <c r="AB99" t="s">
        <v>277</v>
      </c>
      <c r="AC99" t="s">
        <v>62</v>
      </c>
      <c r="AD99" t="str">
        <f t="shared" si="8"/>
        <v>Business/Communication Center - BC301</v>
      </c>
      <c r="AE99" t="s">
        <v>278</v>
      </c>
      <c r="AF99" t="s">
        <v>279</v>
      </c>
      <c r="AG99" t="s">
        <v>822</v>
      </c>
      <c r="AH99" t="s">
        <v>3688</v>
      </c>
      <c r="AI99">
        <v>28</v>
      </c>
      <c r="AJ99">
        <v>26</v>
      </c>
      <c r="AK99" s="22">
        <f t="shared" si="9"/>
        <v>76.426252319109508</v>
      </c>
      <c r="AL99" t="s">
        <v>52</v>
      </c>
      <c r="AM99" t="s">
        <v>66</v>
      </c>
      <c r="AN99" t="s">
        <v>67</v>
      </c>
    </row>
    <row r="100" spans="1:40" x14ac:dyDescent="0.25">
      <c r="A100">
        <v>202430</v>
      </c>
      <c r="B100">
        <v>41878</v>
      </c>
      <c r="C100" t="s">
        <v>183</v>
      </c>
      <c r="D100" t="s">
        <v>5707</v>
      </c>
      <c r="E100" t="s">
        <v>184</v>
      </c>
      <c r="F100">
        <v>4</v>
      </c>
      <c r="G100" s="1">
        <v>45166</v>
      </c>
      <c r="H100" s="1">
        <v>45276</v>
      </c>
      <c r="I100" s="21">
        <f t="shared" si="5"/>
        <v>16.714285714285715</v>
      </c>
      <c r="J100" s="1"/>
      <c r="K100" s="1" t="s">
        <v>5537</v>
      </c>
      <c r="M100" t="s">
        <v>34</v>
      </c>
      <c r="O100" t="s">
        <v>36</v>
      </c>
      <c r="S100" s="22">
        <f t="shared" si="6"/>
        <v>8.680555555555558E-2</v>
      </c>
      <c r="T100" s="22">
        <f t="shared" si="7"/>
        <v>0.17586580086580095</v>
      </c>
      <c r="U100" s="22" t="s">
        <v>5369</v>
      </c>
      <c r="V100">
        <v>800</v>
      </c>
      <c r="W100" s="22" t="s">
        <v>5392</v>
      </c>
      <c r="X100">
        <v>1005</v>
      </c>
      <c r="Y100" t="s">
        <v>49</v>
      </c>
      <c r="Z100" t="s">
        <v>338</v>
      </c>
      <c r="AA100" t="s">
        <v>339</v>
      </c>
      <c r="AB100" t="s">
        <v>277</v>
      </c>
      <c r="AC100" t="s">
        <v>62</v>
      </c>
      <c r="AD100" t="str">
        <f t="shared" si="8"/>
        <v>Business/Communication Center - BC301</v>
      </c>
      <c r="AE100" t="s">
        <v>278</v>
      </c>
      <c r="AF100" t="s">
        <v>279</v>
      </c>
      <c r="AG100" t="s">
        <v>822</v>
      </c>
      <c r="AH100" t="s">
        <v>3688</v>
      </c>
      <c r="AI100">
        <v>28</v>
      </c>
      <c r="AJ100">
        <v>28</v>
      </c>
      <c r="AK100" s="22">
        <f t="shared" si="9"/>
        <v>82.305194805194844</v>
      </c>
      <c r="AL100" t="s">
        <v>52</v>
      </c>
      <c r="AM100" t="s">
        <v>66</v>
      </c>
      <c r="AN100" t="s">
        <v>46</v>
      </c>
    </row>
    <row r="101" spans="1:40" x14ac:dyDescent="0.25">
      <c r="A101">
        <v>202430</v>
      </c>
      <c r="B101">
        <v>30244</v>
      </c>
      <c r="C101" t="s">
        <v>823</v>
      </c>
      <c r="D101" t="s">
        <v>5592</v>
      </c>
      <c r="E101" t="s">
        <v>824</v>
      </c>
      <c r="F101">
        <v>5</v>
      </c>
      <c r="G101" s="1">
        <v>45166</v>
      </c>
      <c r="H101" s="1">
        <v>45276</v>
      </c>
      <c r="I101" s="21">
        <f t="shared" si="5"/>
        <v>16.714285714285715</v>
      </c>
      <c r="J101" s="1"/>
      <c r="K101" s="1" t="s">
        <v>5536</v>
      </c>
      <c r="L101" t="s">
        <v>33</v>
      </c>
      <c r="N101" t="s">
        <v>35</v>
      </c>
      <c r="S101" s="22">
        <f t="shared" si="6"/>
        <v>9.722222222222221E-2</v>
      </c>
      <c r="T101" s="22">
        <f t="shared" si="7"/>
        <v>0.19696969696969696</v>
      </c>
      <c r="U101" s="22" t="s">
        <v>5385</v>
      </c>
      <c r="V101">
        <v>1035</v>
      </c>
      <c r="W101" s="22" t="s">
        <v>5463</v>
      </c>
      <c r="X101">
        <v>1255</v>
      </c>
      <c r="Y101" t="s">
        <v>49</v>
      </c>
      <c r="Z101" t="s">
        <v>825</v>
      </c>
      <c r="AA101" t="s">
        <v>826</v>
      </c>
      <c r="AB101" t="s">
        <v>61</v>
      </c>
      <c r="AC101" t="s">
        <v>62</v>
      </c>
      <c r="AD101" t="str">
        <f t="shared" si="8"/>
        <v>Business/Communication Center - BC302</v>
      </c>
      <c r="AE101" t="s">
        <v>278</v>
      </c>
      <c r="AF101" t="s">
        <v>279</v>
      </c>
      <c r="AG101" t="s">
        <v>827</v>
      </c>
      <c r="AH101" t="s">
        <v>4162</v>
      </c>
      <c r="AI101">
        <v>35</v>
      </c>
      <c r="AJ101">
        <v>35</v>
      </c>
      <c r="AK101" s="22">
        <f t="shared" si="9"/>
        <v>115.22727272727272</v>
      </c>
      <c r="AL101" t="s">
        <v>52</v>
      </c>
      <c r="AM101" t="s">
        <v>66</v>
      </c>
      <c r="AN101" t="s">
        <v>46</v>
      </c>
    </row>
    <row r="102" spans="1:40" x14ac:dyDescent="0.25">
      <c r="A102">
        <v>202430</v>
      </c>
      <c r="B102">
        <v>30248</v>
      </c>
      <c r="C102" t="s">
        <v>823</v>
      </c>
      <c r="D102" t="s">
        <v>5592</v>
      </c>
      <c r="E102" t="s">
        <v>824</v>
      </c>
      <c r="F102">
        <v>5</v>
      </c>
      <c r="G102" s="1">
        <v>45166</v>
      </c>
      <c r="H102" s="1">
        <v>45276</v>
      </c>
      <c r="I102" s="21">
        <f t="shared" si="5"/>
        <v>16.714285714285715</v>
      </c>
      <c r="J102" s="1"/>
      <c r="K102" s="1" t="s">
        <v>33</v>
      </c>
      <c r="L102" t="s">
        <v>33</v>
      </c>
      <c r="S102" s="22">
        <f t="shared" si="6"/>
        <v>9.7222222222222265E-2</v>
      </c>
      <c r="T102" s="22">
        <f t="shared" si="7"/>
        <v>9.8484848484848536E-2</v>
      </c>
      <c r="U102" s="22" t="s">
        <v>5369</v>
      </c>
      <c r="V102">
        <v>800</v>
      </c>
      <c r="W102" s="22" t="s">
        <v>5465</v>
      </c>
      <c r="X102">
        <v>1020</v>
      </c>
      <c r="Y102" t="s">
        <v>304</v>
      </c>
      <c r="Z102" t="s">
        <v>811</v>
      </c>
      <c r="AA102" t="s">
        <v>812</v>
      </c>
      <c r="AB102" t="s">
        <v>61</v>
      </c>
      <c r="AC102" t="s">
        <v>62</v>
      </c>
      <c r="AD102" t="str">
        <f t="shared" si="8"/>
        <v>Business/Communication Center - BC302</v>
      </c>
      <c r="AE102" t="s">
        <v>278</v>
      </c>
      <c r="AF102" t="s">
        <v>279</v>
      </c>
      <c r="AG102" t="s">
        <v>827</v>
      </c>
      <c r="AH102" t="s">
        <v>4162</v>
      </c>
      <c r="AI102">
        <v>35</v>
      </c>
      <c r="AJ102">
        <v>32</v>
      </c>
      <c r="AK102" s="22">
        <f t="shared" si="9"/>
        <v>52.675324675324703</v>
      </c>
      <c r="AL102" t="s">
        <v>430</v>
      </c>
      <c r="AM102" t="s">
        <v>306</v>
      </c>
      <c r="AN102" t="s">
        <v>67</v>
      </c>
    </row>
    <row r="103" spans="1:40" x14ac:dyDescent="0.25">
      <c r="A103">
        <v>202430</v>
      </c>
      <c r="B103">
        <v>37156</v>
      </c>
      <c r="C103" t="s">
        <v>823</v>
      </c>
      <c r="D103" t="s">
        <v>5592</v>
      </c>
      <c r="E103" t="s">
        <v>824</v>
      </c>
      <c r="F103">
        <v>5</v>
      </c>
      <c r="G103" s="1">
        <v>45194</v>
      </c>
      <c r="H103" s="1">
        <v>45276</v>
      </c>
      <c r="I103" s="21">
        <f t="shared" si="5"/>
        <v>12.714285714285714</v>
      </c>
      <c r="J103" s="1"/>
      <c r="K103" s="1" t="s">
        <v>34</v>
      </c>
      <c r="M103" t="s">
        <v>34</v>
      </c>
      <c r="S103" s="22">
        <f t="shared" si="6"/>
        <v>0.125</v>
      </c>
      <c r="T103" s="22">
        <f t="shared" si="7"/>
        <v>9.632034632034632E-2</v>
      </c>
      <c r="U103" s="22" t="s">
        <v>5387</v>
      </c>
      <c r="V103">
        <v>1700</v>
      </c>
      <c r="W103" s="22" t="s">
        <v>5432</v>
      </c>
      <c r="X103">
        <v>2000</v>
      </c>
      <c r="Y103" t="s">
        <v>304</v>
      </c>
      <c r="Z103" t="s">
        <v>1527</v>
      </c>
      <c r="AA103" t="s">
        <v>1528</v>
      </c>
      <c r="AB103" t="s">
        <v>61</v>
      </c>
      <c r="AC103" t="s">
        <v>62</v>
      </c>
      <c r="AD103" t="str">
        <f t="shared" si="8"/>
        <v>Business/Communication Center - BC302</v>
      </c>
      <c r="AE103" t="s">
        <v>278</v>
      </c>
      <c r="AF103" t="s">
        <v>279</v>
      </c>
      <c r="AG103" t="s">
        <v>827</v>
      </c>
      <c r="AH103" t="s">
        <v>4162</v>
      </c>
      <c r="AI103">
        <v>35</v>
      </c>
      <c r="AJ103">
        <v>22</v>
      </c>
      <c r="AK103" s="22">
        <f t="shared" si="9"/>
        <v>26.942176870748298</v>
      </c>
      <c r="AL103" t="s">
        <v>430</v>
      </c>
      <c r="AM103" t="s">
        <v>306</v>
      </c>
      <c r="AN103" t="s">
        <v>67</v>
      </c>
    </row>
    <row r="104" spans="1:40" x14ac:dyDescent="0.25">
      <c r="A104">
        <v>202430</v>
      </c>
      <c r="B104">
        <v>37553</v>
      </c>
      <c r="C104" t="s">
        <v>505</v>
      </c>
      <c r="D104" t="s">
        <v>5619</v>
      </c>
      <c r="E104" t="s">
        <v>506</v>
      </c>
      <c r="F104">
        <v>4</v>
      </c>
      <c r="G104" s="1">
        <v>45166</v>
      </c>
      <c r="H104" s="1">
        <v>45276</v>
      </c>
      <c r="I104" s="21">
        <f t="shared" si="5"/>
        <v>16.714285714285715</v>
      </c>
      <c r="J104" s="1"/>
      <c r="K104" s="1" t="s">
        <v>5537</v>
      </c>
      <c r="M104" t="s">
        <v>34</v>
      </c>
      <c r="O104" t="s">
        <v>36</v>
      </c>
      <c r="S104" s="22">
        <f t="shared" si="6"/>
        <v>5.5555555555555525E-2</v>
      </c>
      <c r="T104" s="22">
        <f t="shared" si="7"/>
        <v>0.1125541125541125</v>
      </c>
      <c r="U104" s="22" t="s">
        <v>5375</v>
      </c>
      <c r="V104">
        <v>935</v>
      </c>
      <c r="W104" s="22" t="s">
        <v>5474</v>
      </c>
      <c r="X104">
        <v>1055</v>
      </c>
      <c r="Y104" t="s">
        <v>304</v>
      </c>
      <c r="Z104" t="s">
        <v>1525</v>
      </c>
      <c r="AA104" t="s">
        <v>1526</v>
      </c>
      <c r="AB104" t="s">
        <v>61</v>
      </c>
      <c r="AC104" t="s">
        <v>62</v>
      </c>
      <c r="AD104" t="str">
        <f t="shared" si="8"/>
        <v>Business/Communication Center - BC302</v>
      </c>
      <c r="AE104" t="s">
        <v>278</v>
      </c>
      <c r="AF104" t="s">
        <v>279</v>
      </c>
      <c r="AG104" t="s">
        <v>827</v>
      </c>
      <c r="AH104" t="s">
        <v>4162</v>
      </c>
      <c r="AI104">
        <v>33</v>
      </c>
      <c r="AJ104">
        <v>29</v>
      </c>
      <c r="AK104" s="22">
        <f t="shared" si="9"/>
        <v>54.556586270871961</v>
      </c>
      <c r="AL104" t="s">
        <v>430</v>
      </c>
      <c r="AM104" t="s">
        <v>306</v>
      </c>
      <c r="AN104" t="s">
        <v>67</v>
      </c>
    </row>
    <row r="105" spans="1:40" x14ac:dyDescent="0.25">
      <c r="A105">
        <v>202430</v>
      </c>
      <c r="B105">
        <v>40090</v>
      </c>
      <c r="C105" t="s">
        <v>813</v>
      </c>
      <c r="D105" t="s">
        <v>5592</v>
      </c>
      <c r="E105" t="s">
        <v>814</v>
      </c>
      <c r="F105">
        <v>4</v>
      </c>
      <c r="G105" s="1">
        <v>45166</v>
      </c>
      <c r="H105" s="1">
        <v>45276</v>
      </c>
      <c r="I105" s="21">
        <f t="shared" si="5"/>
        <v>16.714285714285715</v>
      </c>
      <c r="J105" s="1"/>
      <c r="K105" s="1" t="s">
        <v>35</v>
      </c>
      <c r="N105" t="s">
        <v>35</v>
      </c>
      <c r="S105" s="22">
        <f t="shared" si="6"/>
        <v>8.333333333333337E-2</v>
      </c>
      <c r="T105" s="22">
        <f t="shared" si="7"/>
        <v>8.4415584415584458E-2</v>
      </c>
      <c r="U105" s="22" t="s">
        <v>5369</v>
      </c>
      <c r="V105">
        <v>800</v>
      </c>
      <c r="W105" s="22" t="s">
        <v>5391</v>
      </c>
      <c r="X105">
        <v>1000</v>
      </c>
      <c r="Y105" t="s">
        <v>304</v>
      </c>
      <c r="Z105" t="s">
        <v>811</v>
      </c>
      <c r="AA105" t="s">
        <v>812</v>
      </c>
      <c r="AB105" t="s">
        <v>61</v>
      </c>
      <c r="AC105" t="s">
        <v>62</v>
      </c>
      <c r="AD105" t="str">
        <f t="shared" si="8"/>
        <v>Business/Communication Center - BC302</v>
      </c>
      <c r="AE105" t="s">
        <v>278</v>
      </c>
      <c r="AF105" t="s">
        <v>279</v>
      </c>
      <c r="AG105" t="s">
        <v>827</v>
      </c>
      <c r="AH105" t="s">
        <v>4162</v>
      </c>
      <c r="AI105">
        <v>30</v>
      </c>
      <c r="AJ105">
        <v>23</v>
      </c>
      <c r="AK105" s="22">
        <f t="shared" si="9"/>
        <v>32.451762523191114</v>
      </c>
      <c r="AL105" t="s">
        <v>430</v>
      </c>
      <c r="AM105" t="s">
        <v>306</v>
      </c>
      <c r="AN105" t="s">
        <v>67</v>
      </c>
    </row>
    <row r="106" spans="1:40" x14ac:dyDescent="0.25">
      <c r="A106">
        <v>202430</v>
      </c>
      <c r="B106">
        <v>42186</v>
      </c>
      <c r="C106" t="s">
        <v>813</v>
      </c>
      <c r="D106" t="s">
        <v>5592</v>
      </c>
      <c r="E106" t="s">
        <v>814</v>
      </c>
      <c r="F106">
        <v>4</v>
      </c>
      <c r="G106" s="1">
        <v>45194</v>
      </c>
      <c r="H106" s="1">
        <v>45276</v>
      </c>
      <c r="I106" s="21">
        <f t="shared" si="5"/>
        <v>12.714285714285714</v>
      </c>
      <c r="J106" s="1"/>
      <c r="K106" s="1" t="s">
        <v>36</v>
      </c>
      <c r="O106" t="s">
        <v>36</v>
      </c>
      <c r="S106" s="22">
        <f t="shared" si="6"/>
        <v>0.10416666666666674</v>
      </c>
      <c r="T106" s="22">
        <f t="shared" si="7"/>
        <v>8.026695526695532E-2</v>
      </c>
      <c r="U106" s="22" t="s">
        <v>5380</v>
      </c>
      <c r="V106">
        <v>1730</v>
      </c>
      <c r="W106" s="22" t="s">
        <v>5432</v>
      </c>
      <c r="X106">
        <v>2000</v>
      </c>
      <c r="Y106" t="s">
        <v>304</v>
      </c>
      <c r="Z106" t="s">
        <v>828</v>
      </c>
      <c r="AA106" t="s">
        <v>829</v>
      </c>
      <c r="AB106" t="s">
        <v>41</v>
      </c>
      <c r="AC106" t="s">
        <v>62</v>
      </c>
      <c r="AD106" t="str">
        <f t="shared" si="8"/>
        <v>Business/Communication Center - BC302</v>
      </c>
      <c r="AE106" t="s">
        <v>278</v>
      </c>
      <c r="AF106" t="s">
        <v>279</v>
      </c>
      <c r="AG106" t="s">
        <v>827</v>
      </c>
      <c r="AH106" t="s">
        <v>4162</v>
      </c>
      <c r="AI106">
        <v>35</v>
      </c>
      <c r="AJ106">
        <v>22</v>
      </c>
      <c r="AK106" s="22">
        <f t="shared" si="9"/>
        <v>22.451814058956927</v>
      </c>
      <c r="AL106" t="s">
        <v>430</v>
      </c>
      <c r="AM106" t="s">
        <v>306</v>
      </c>
      <c r="AN106" t="s">
        <v>67</v>
      </c>
    </row>
    <row r="107" spans="1:40" x14ac:dyDescent="0.25">
      <c r="A107">
        <v>202430</v>
      </c>
      <c r="B107">
        <v>40998</v>
      </c>
      <c r="C107" t="s">
        <v>823</v>
      </c>
      <c r="D107" t="s">
        <v>5592</v>
      </c>
      <c r="E107" t="s">
        <v>824</v>
      </c>
      <c r="F107">
        <v>5</v>
      </c>
      <c r="G107" s="1">
        <v>45180</v>
      </c>
      <c r="H107" s="1">
        <v>45276</v>
      </c>
      <c r="I107" s="21">
        <f t="shared" si="5"/>
        <v>14.714285714285714</v>
      </c>
      <c r="J107" s="1"/>
      <c r="K107" s="1" t="s">
        <v>5537</v>
      </c>
      <c r="M107" t="s">
        <v>34</v>
      </c>
      <c r="O107" t="s">
        <v>36</v>
      </c>
      <c r="S107" s="22">
        <f t="shared" si="6"/>
        <v>0.11805555555555558</v>
      </c>
      <c r="T107" s="22">
        <f t="shared" si="7"/>
        <v>0.21055796055796061</v>
      </c>
      <c r="U107" s="22" t="s">
        <v>5386</v>
      </c>
      <c r="V107">
        <v>1300</v>
      </c>
      <c r="W107" s="22" t="s">
        <v>5460</v>
      </c>
      <c r="X107">
        <v>1550</v>
      </c>
      <c r="Y107" t="s">
        <v>49</v>
      </c>
      <c r="Z107" t="s">
        <v>1527</v>
      </c>
      <c r="AA107" t="s">
        <v>1528</v>
      </c>
      <c r="AB107" t="s">
        <v>61</v>
      </c>
      <c r="AC107" t="s">
        <v>62</v>
      </c>
      <c r="AD107" t="str">
        <f t="shared" si="8"/>
        <v>Business/Communication Center - BC302</v>
      </c>
      <c r="AE107" t="s">
        <v>278</v>
      </c>
      <c r="AF107" t="s">
        <v>279</v>
      </c>
      <c r="AG107" t="s">
        <v>827</v>
      </c>
      <c r="AH107" t="s">
        <v>4162</v>
      </c>
      <c r="AI107">
        <v>35</v>
      </c>
      <c r="AJ107">
        <v>28</v>
      </c>
      <c r="AK107" s="22">
        <f t="shared" si="9"/>
        <v>86.749879749879767</v>
      </c>
      <c r="AL107" t="s">
        <v>52</v>
      </c>
      <c r="AM107" t="s">
        <v>66</v>
      </c>
      <c r="AN107" t="s">
        <v>67</v>
      </c>
    </row>
    <row r="108" spans="1:40" x14ac:dyDescent="0.25">
      <c r="A108">
        <v>202430</v>
      </c>
      <c r="B108">
        <v>44553</v>
      </c>
      <c r="C108" t="s">
        <v>809</v>
      </c>
      <c r="D108" t="s">
        <v>5592</v>
      </c>
      <c r="E108" t="s">
        <v>810</v>
      </c>
      <c r="F108">
        <v>4</v>
      </c>
      <c r="G108" s="1">
        <v>45166</v>
      </c>
      <c r="H108" s="1">
        <v>45276</v>
      </c>
      <c r="I108" s="21">
        <f t="shared" si="5"/>
        <v>16.714285714285715</v>
      </c>
      <c r="J108" s="1"/>
      <c r="K108" s="1" t="s">
        <v>5536</v>
      </c>
      <c r="L108" t="s">
        <v>33</v>
      </c>
      <c r="N108" t="s">
        <v>35</v>
      </c>
      <c r="S108" s="22">
        <f t="shared" si="6"/>
        <v>8.333333333333337E-2</v>
      </c>
      <c r="T108" s="22">
        <f t="shared" si="7"/>
        <v>0.16883116883116892</v>
      </c>
      <c r="U108" s="22" t="s">
        <v>5371</v>
      </c>
      <c r="V108">
        <v>1500</v>
      </c>
      <c r="W108" s="22" t="s">
        <v>5387</v>
      </c>
      <c r="X108">
        <v>1700</v>
      </c>
      <c r="Y108" t="s">
        <v>49</v>
      </c>
      <c r="Z108" t="s">
        <v>825</v>
      </c>
      <c r="AA108" t="s">
        <v>826</v>
      </c>
      <c r="AB108" t="s">
        <v>61</v>
      </c>
      <c r="AC108" t="s">
        <v>62</v>
      </c>
      <c r="AD108" t="str">
        <f t="shared" si="8"/>
        <v>Business/Communication Center - BC302</v>
      </c>
      <c r="AE108" t="s">
        <v>278</v>
      </c>
      <c r="AF108" t="s">
        <v>279</v>
      </c>
      <c r="AG108" t="s">
        <v>827</v>
      </c>
      <c r="AH108" t="s">
        <v>4162</v>
      </c>
      <c r="AI108">
        <v>35</v>
      </c>
      <c r="AJ108">
        <v>29</v>
      </c>
      <c r="AK108" s="22">
        <f t="shared" si="9"/>
        <v>81.834879406308033</v>
      </c>
      <c r="AL108" t="s">
        <v>52</v>
      </c>
      <c r="AM108" t="s">
        <v>66</v>
      </c>
      <c r="AN108" t="s">
        <v>67</v>
      </c>
    </row>
    <row r="109" spans="1:40" x14ac:dyDescent="0.25">
      <c r="A109">
        <v>202430</v>
      </c>
      <c r="B109">
        <v>30240</v>
      </c>
      <c r="C109" t="s">
        <v>813</v>
      </c>
      <c r="D109" t="s">
        <v>5592</v>
      </c>
      <c r="E109" t="s">
        <v>814</v>
      </c>
      <c r="F109">
        <v>4</v>
      </c>
      <c r="G109" s="1">
        <v>45166</v>
      </c>
      <c r="H109" s="1">
        <v>45276</v>
      </c>
      <c r="I109" s="21">
        <f t="shared" si="5"/>
        <v>16.714285714285715</v>
      </c>
      <c r="J109" s="1"/>
      <c r="K109" s="1" t="s">
        <v>5536</v>
      </c>
      <c r="L109" t="s">
        <v>33</v>
      </c>
      <c r="N109" t="s">
        <v>35</v>
      </c>
      <c r="S109" s="22">
        <f t="shared" si="6"/>
        <v>8.680555555555558E-2</v>
      </c>
      <c r="T109" s="22">
        <f t="shared" si="7"/>
        <v>0.17586580086580095</v>
      </c>
      <c r="U109" s="22" t="s">
        <v>5388</v>
      </c>
      <c r="V109">
        <v>1515</v>
      </c>
      <c r="W109" s="22" t="s">
        <v>5503</v>
      </c>
      <c r="X109">
        <v>1720</v>
      </c>
      <c r="Y109" t="s">
        <v>49</v>
      </c>
      <c r="Z109" t="s">
        <v>828</v>
      </c>
      <c r="AA109" t="s">
        <v>829</v>
      </c>
      <c r="AB109" t="s">
        <v>61</v>
      </c>
      <c r="AC109" t="s">
        <v>62</v>
      </c>
      <c r="AD109" t="str">
        <f t="shared" si="8"/>
        <v>Business/Communication Center - BC314</v>
      </c>
      <c r="AE109" t="s">
        <v>278</v>
      </c>
      <c r="AF109" t="s">
        <v>279</v>
      </c>
      <c r="AG109" t="s">
        <v>830</v>
      </c>
      <c r="AH109" t="s">
        <v>4162</v>
      </c>
      <c r="AI109">
        <v>30</v>
      </c>
      <c r="AJ109">
        <v>24</v>
      </c>
      <c r="AK109" s="22">
        <f t="shared" si="9"/>
        <v>70.547309833024158</v>
      </c>
      <c r="AL109" t="s">
        <v>52</v>
      </c>
      <c r="AM109" t="s">
        <v>66</v>
      </c>
      <c r="AN109" t="s">
        <v>67</v>
      </c>
    </row>
    <row r="110" spans="1:40" x14ac:dyDescent="0.25">
      <c r="A110">
        <v>202430</v>
      </c>
      <c r="B110">
        <v>39480</v>
      </c>
      <c r="C110" t="s">
        <v>1529</v>
      </c>
      <c r="D110" t="s">
        <v>5592</v>
      </c>
      <c r="E110" t="s">
        <v>1530</v>
      </c>
      <c r="F110">
        <v>4</v>
      </c>
      <c r="G110" s="1">
        <v>45166</v>
      </c>
      <c r="H110" s="1">
        <v>45276</v>
      </c>
      <c r="I110" s="21">
        <f t="shared" si="5"/>
        <v>16.714285714285715</v>
      </c>
      <c r="J110" s="1"/>
      <c r="K110" s="1" t="s">
        <v>5537</v>
      </c>
      <c r="M110" t="s">
        <v>34</v>
      </c>
      <c r="O110" t="s">
        <v>36</v>
      </c>
      <c r="S110" s="22">
        <f t="shared" si="6"/>
        <v>8.680555555555558E-2</v>
      </c>
      <c r="T110" s="22">
        <f t="shared" si="7"/>
        <v>0.17586580086580095</v>
      </c>
      <c r="U110" s="22" t="s">
        <v>5369</v>
      </c>
      <c r="V110">
        <v>800</v>
      </c>
      <c r="W110" s="22" t="s">
        <v>5392</v>
      </c>
      <c r="X110">
        <v>1005</v>
      </c>
      <c r="Y110" t="s">
        <v>49</v>
      </c>
      <c r="Z110" t="s">
        <v>1531</v>
      </c>
      <c r="AA110" t="s">
        <v>1532</v>
      </c>
      <c r="AB110" t="s">
        <v>277</v>
      </c>
      <c r="AC110" t="s">
        <v>62</v>
      </c>
      <c r="AD110" t="str">
        <f t="shared" si="8"/>
        <v>Business/Communication Center - BC314</v>
      </c>
      <c r="AE110" t="s">
        <v>278</v>
      </c>
      <c r="AF110" t="s">
        <v>279</v>
      </c>
      <c r="AG110" t="s">
        <v>830</v>
      </c>
      <c r="AH110" t="s">
        <v>4162</v>
      </c>
      <c r="AI110">
        <v>15</v>
      </c>
      <c r="AJ110">
        <v>7</v>
      </c>
      <c r="AK110" s="22">
        <f t="shared" si="9"/>
        <v>20.576298701298711</v>
      </c>
      <c r="AL110" t="s">
        <v>52</v>
      </c>
      <c r="AM110" t="s">
        <v>66</v>
      </c>
      <c r="AN110" t="s">
        <v>67</v>
      </c>
    </row>
    <row r="111" spans="1:40" x14ac:dyDescent="0.25">
      <c r="A111">
        <v>202430</v>
      </c>
      <c r="B111">
        <v>42595</v>
      </c>
      <c r="C111" t="s">
        <v>1533</v>
      </c>
      <c r="D111" t="s">
        <v>5592</v>
      </c>
      <c r="E111" t="s">
        <v>1534</v>
      </c>
      <c r="F111">
        <v>0</v>
      </c>
      <c r="G111" s="1">
        <v>45166</v>
      </c>
      <c r="H111" s="1">
        <v>45276</v>
      </c>
      <c r="I111" s="21">
        <f t="shared" si="5"/>
        <v>16.714285714285715</v>
      </c>
      <c r="J111" s="1" t="s">
        <v>393</v>
      </c>
      <c r="K111" s="1" t="s">
        <v>5537</v>
      </c>
      <c r="M111" t="s">
        <v>34</v>
      </c>
      <c r="O111" t="s">
        <v>36</v>
      </c>
      <c r="S111" s="22">
        <f t="shared" si="6"/>
        <v>8.680555555555558E-2</v>
      </c>
      <c r="T111" s="22">
        <f t="shared" si="7"/>
        <v>0.17586580086580095</v>
      </c>
      <c r="U111" s="22" t="s">
        <v>5369</v>
      </c>
      <c r="V111">
        <v>800</v>
      </c>
      <c r="W111" s="22" t="s">
        <v>5392</v>
      </c>
      <c r="X111">
        <v>1005</v>
      </c>
      <c r="Y111" t="s">
        <v>49</v>
      </c>
      <c r="Z111" t="s">
        <v>1531</v>
      </c>
      <c r="AA111" t="s">
        <v>1532</v>
      </c>
      <c r="AB111" t="s">
        <v>41</v>
      </c>
      <c r="AC111" t="s">
        <v>62</v>
      </c>
      <c r="AD111" t="str">
        <f t="shared" si="8"/>
        <v>Business/Communication Center - BC314</v>
      </c>
      <c r="AE111" t="s">
        <v>278</v>
      </c>
      <c r="AF111" t="s">
        <v>279</v>
      </c>
      <c r="AG111" t="s">
        <v>830</v>
      </c>
      <c r="AH111" t="s">
        <v>4162</v>
      </c>
      <c r="AI111">
        <v>30</v>
      </c>
      <c r="AJ111">
        <v>7</v>
      </c>
      <c r="AK111" s="22">
        <f t="shared" si="9"/>
        <v>20.576298701298711</v>
      </c>
      <c r="AL111" t="s">
        <v>52</v>
      </c>
      <c r="AM111" t="s">
        <v>66</v>
      </c>
      <c r="AN111" t="s">
        <v>67</v>
      </c>
    </row>
    <row r="112" spans="1:40" x14ac:dyDescent="0.25">
      <c r="A112">
        <v>202430</v>
      </c>
      <c r="B112">
        <v>43918</v>
      </c>
      <c r="C112" t="s">
        <v>2269</v>
      </c>
      <c r="D112" t="s">
        <v>5663</v>
      </c>
      <c r="E112" t="s">
        <v>2270</v>
      </c>
      <c r="F112">
        <v>4</v>
      </c>
      <c r="G112" s="1">
        <v>45166</v>
      </c>
      <c r="H112" s="1">
        <v>45276</v>
      </c>
      <c r="I112" s="21">
        <f t="shared" si="5"/>
        <v>16.714285714285715</v>
      </c>
      <c r="J112" s="1"/>
      <c r="K112" s="1" t="s">
        <v>36</v>
      </c>
      <c r="O112" t="s">
        <v>36</v>
      </c>
      <c r="S112" s="22">
        <f t="shared" si="6"/>
        <v>0.17013888888888895</v>
      </c>
      <c r="T112" s="22">
        <f t="shared" si="7"/>
        <v>0.17234848484848492</v>
      </c>
      <c r="U112" s="22" t="s">
        <v>5380</v>
      </c>
      <c r="V112">
        <v>1730</v>
      </c>
      <c r="W112" s="22" t="s">
        <v>5515</v>
      </c>
      <c r="X112">
        <v>2135</v>
      </c>
      <c r="Y112" t="s">
        <v>49</v>
      </c>
      <c r="Z112" t="s">
        <v>2271</v>
      </c>
      <c r="AA112" t="s">
        <v>2272</v>
      </c>
      <c r="AB112" t="s">
        <v>61</v>
      </c>
      <c r="AC112" t="s">
        <v>62</v>
      </c>
      <c r="AD112" t="str">
        <f t="shared" si="8"/>
        <v>Business/Communication Center - BC314</v>
      </c>
      <c r="AE112" t="s">
        <v>278</v>
      </c>
      <c r="AF112" t="s">
        <v>279</v>
      </c>
      <c r="AG112" t="s">
        <v>830</v>
      </c>
      <c r="AH112" t="s">
        <v>4162</v>
      </c>
      <c r="AI112">
        <v>30</v>
      </c>
      <c r="AJ112">
        <v>8</v>
      </c>
      <c r="AK112" s="22">
        <f t="shared" si="9"/>
        <v>23.045454545454557</v>
      </c>
      <c r="AL112" t="s">
        <v>52</v>
      </c>
      <c r="AM112" t="s">
        <v>182</v>
      </c>
      <c r="AN112" t="s">
        <v>67</v>
      </c>
    </row>
    <row r="113" spans="1:40" x14ac:dyDescent="0.25">
      <c r="A113">
        <v>202430</v>
      </c>
      <c r="B113">
        <v>44461</v>
      </c>
      <c r="C113" t="s">
        <v>1535</v>
      </c>
      <c r="D113" t="s">
        <v>5687</v>
      </c>
      <c r="E113" t="s">
        <v>1536</v>
      </c>
      <c r="F113">
        <v>4</v>
      </c>
      <c r="G113" s="1">
        <v>45166</v>
      </c>
      <c r="H113" s="1">
        <v>45276</v>
      </c>
      <c r="I113" s="21">
        <f t="shared" si="5"/>
        <v>16.714285714285715</v>
      </c>
      <c r="J113" s="1"/>
      <c r="K113" s="1" t="s">
        <v>34</v>
      </c>
      <c r="M113" t="s">
        <v>34</v>
      </c>
      <c r="S113" s="22">
        <f t="shared" si="6"/>
        <v>0.17013888888888895</v>
      </c>
      <c r="T113" s="22">
        <f t="shared" si="7"/>
        <v>0.17234848484848492</v>
      </c>
      <c r="U113" s="22" t="s">
        <v>5380</v>
      </c>
      <c r="V113">
        <v>1730</v>
      </c>
      <c r="W113" s="22" t="s">
        <v>5515</v>
      </c>
      <c r="X113">
        <v>2135</v>
      </c>
      <c r="Y113" t="s">
        <v>49</v>
      </c>
      <c r="Z113" t="s">
        <v>545</v>
      </c>
      <c r="AA113" t="s">
        <v>546</v>
      </c>
      <c r="AB113" t="s">
        <v>277</v>
      </c>
      <c r="AC113" t="s">
        <v>62</v>
      </c>
      <c r="AD113" t="str">
        <f t="shared" si="8"/>
        <v>Business/Communication Center - BC314</v>
      </c>
      <c r="AE113" t="s">
        <v>278</v>
      </c>
      <c r="AF113" t="s">
        <v>279</v>
      </c>
      <c r="AG113" t="s">
        <v>830</v>
      </c>
      <c r="AH113" t="s">
        <v>4162</v>
      </c>
      <c r="AI113">
        <v>15</v>
      </c>
      <c r="AJ113">
        <v>5</v>
      </c>
      <c r="AK113" s="22">
        <f t="shared" si="9"/>
        <v>14.403409090909099</v>
      </c>
      <c r="AL113" t="s">
        <v>52</v>
      </c>
      <c r="AM113" t="s">
        <v>66</v>
      </c>
      <c r="AN113" t="s">
        <v>67</v>
      </c>
    </row>
    <row r="114" spans="1:40" hidden="1" x14ac:dyDescent="0.25">
      <c r="A114">
        <v>202430</v>
      </c>
      <c r="B114">
        <v>30923</v>
      </c>
      <c r="C114" t="s">
        <v>834</v>
      </c>
      <c r="D114" t="s">
        <v>5593</v>
      </c>
      <c r="E114" t="s">
        <v>835</v>
      </c>
      <c r="F114">
        <v>3</v>
      </c>
      <c r="G114" s="1">
        <v>45166</v>
      </c>
      <c r="H114" s="1">
        <v>45276</v>
      </c>
      <c r="I114" s="21">
        <f t="shared" si="5"/>
        <v>16.714285714285715</v>
      </c>
      <c r="J114" s="1"/>
      <c r="K114" s="1" t="s">
        <v>33</v>
      </c>
      <c r="L114" t="s">
        <v>33</v>
      </c>
      <c r="S114" s="22">
        <f t="shared" si="6"/>
        <v>5.902777777777779E-2</v>
      </c>
      <c r="T114" s="22">
        <f t="shared" si="7"/>
        <v>5.9794372294372317E-2</v>
      </c>
      <c r="U114" s="22" t="s">
        <v>5376</v>
      </c>
      <c r="V114">
        <v>1110</v>
      </c>
      <c r="W114" s="22" t="s">
        <v>5425</v>
      </c>
      <c r="X114">
        <v>1235</v>
      </c>
      <c r="Y114" t="s">
        <v>304</v>
      </c>
      <c r="Z114" t="s">
        <v>836</v>
      </c>
      <c r="AA114" t="s">
        <v>837</v>
      </c>
      <c r="AB114" t="s">
        <v>61</v>
      </c>
      <c r="AC114" t="s">
        <v>62</v>
      </c>
      <c r="AD114" t="str">
        <f t="shared" si="8"/>
        <v>Business/Communication Center - BCFORUM</v>
      </c>
      <c r="AE114" t="s">
        <v>278</v>
      </c>
      <c r="AF114" t="s">
        <v>279</v>
      </c>
      <c r="AG114" t="s">
        <v>833</v>
      </c>
      <c r="AH114" t="s">
        <v>5220</v>
      </c>
      <c r="AI114">
        <v>100</v>
      </c>
      <c r="AJ114">
        <v>99</v>
      </c>
      <c r="AK114" s="22">
        <f t="shared" si="9"/>
        <v>98.942602040816368</v>
      </c>
      <c r="AL114" t="s">
        <v>430</v>
      </c>
      <c r="AM114" t="s">
        <v>306</v>
      </c>
      <c r="AN114" t="s">
        <v>67</v>
      </c>
    </row>
    <row r="115" spans="1:40" hidden="1" x14ac:dyDescent="0.25">
      <c r="A115">
        <v>202430</v>
      </c>
      <c r="B115">
        <v>31811</v>
      </c>
      <c r="C115" t="s">
        <v>840</v>
      </c>
      <c r="D115" t="s">
        <v>5645</v>
      </c>
      <c r="E115" t="s">
        <v>841</v>
      </c>
      <c r="F115">
        <v>3</v>
      </c>
      <c r="G115" s="1">
        <v>45166</v>
      </c>
      <c r="H115" s="1">
        <v>45276</v>
      </c>
      <c r="I115" s="21">
        <f t="shared" si="5"/>
        <v>16.714285714285715</v>
      </c>
      <c r="J115" s="1"/>
      <c r="K115" s="1" t="s">
        <v>33</v>
      </c>
      <c r="L115" t="s">
        <v>33</v>
      </c>
      <c r="S115" s="22">
        <f t="shared" si="6"/>
        <v>8.680555555555558E-2</v>
      </c>
      <c r="T115" s="22">
        <f t="shared" si="7"/>
        <v>8.7932900432900474E-2</v>
      </c>
      <c r="U115" s="22" t="s">
        <v>5377</v>
      </c>
      <c r="V115">
        <v>1245</v>
      </c>
      <c r="W115" s="22" t="s">
        <v>5483</v>
      </c>
      <c r="X115">
        <v>1450</v>
      </c>
      <c r="Y115" t="s">
        <v>304</v>
      </c>
      <c r="Z115" t="s">
        <v>842</v>
      </c>
      <c r="AA115" t="s">
        <v>843</v>
      </c>
      <c r="AB115" t="s">
        <v>646</v>
      </c>
      <c r="AC115" t="s">
        <v>62</v>
      </c>
      <c r="AD115" t="str">
        <f t="shared" si="8"/>
        <v>Business/Communication Center - BCFORUM</v>
      </c>
      <c r="AE115" t="s">
        <v>278</v>
      </c>
      <c r="AF115" t="s">
        <v>279</v>
      </c>
      <c r="AG115" t="s">
        <v>833</v>
      </c>
      <c r="AH115" t="s">
        <v>5220</v>
      </c>
      <c r="AI115">
        <v>60</v>
      </c>
      <c r="AJ115">
        <v>71</v>
      </c>
      <c r="AK115" s="22">
        <f t="shared" si="9"/>
        <v>104.35122912801491</v>
      </c>
      <c r="AL115" t="s">
        <v>430</v>
      </c>
      <c r="AM115" t="s">
        <v>306</v>
      </c>
      <c r="AN115" t="s">
        <v>46</v>
      </c>
    </row>
    <row r="116" spans="1:40" s="77" customFormat="1" hidden="1" x14ac:dyDescent="0.25">
      <c r="A116">
        <v>202430</v>
      </c>
      <c r="B116">
        <v>31812</v>
      </c>
      <c r="C116" t="s">
        <v>840</v>
      </c>
      <c r="D116" t="s">
        <v>5645</v>
      </c>
      <c r="E116" t="s">
        <v>841</v>
      </c>
      <c r="F116">
        <v>3</v>
      </c>
      <c r="G116" s="1">
        <v>45166</v>
      </c>
      <c r="H116" s="1">
        <v>45276</v>
      </c>
      <c r="I116" s="21">
        <f t="shared" si="5"/>
        <v>16.714285714285715</v>
      </c>
      <c r="J116" s="1"/>
      <c r="K116" s="1" t="s">
        <v>33</v>
      </c>
      <c r="L116" t="s">
        <v>33</v>
      </c>
      <c r="M116"/>
      <c r="N116"/>
      <c r="O116"/>
      <c r="P116"/>
      <c r="Q116"/>
      <c r="R116"/>
      <c r="S116" s="22">
        <f t="shared" si="6"/>
        <v>8.680555555555558E-2</v>
      </c>
      <c r="T116" s="22">
        <f t="shared" si="7"/>
        <v>8.7932900432900474E-2</v>
      </c>
      <c r="U116" s="22" t="s">
        <v>5371</v>
      </c>
      <c r="V116">
        <v>1500</v>
      </c>
      <c r="W116" s="22" t="s">
        <v>5412</v>
      </c>
      <c r="X116">
        <v>1705</v>
      </c>
      <c r="Y116" t="s">
        <v>304</v>
      </c>
      <c r="Z116" t="s">
        <v>842</v>
      </c>
      <c r="AA116" t="s">
        <v>843</v>
      </c>
      <c r="AB116" t="s">
        <v>646</v>
      </c>
      <c r="AC116" t="s">
        <v>62</v>
      </c>
      <c r="AD116" t="str">
        <f t="shared" si="8"/>
        <v>Business/Communication Center - BCFORUM</v>
      </c>
      <c r="AE116" t="s">
        <v>278</v>
      </c>
      <c r="AF116" t="s">
        <v>279</v>
      </c>
      <c r="AG116" t="s">
        <v>833</v>
      </c>
      <c r="AH116" t="s">
        <v>5220</v>
      </c>
      <c r="AI116">
        <v>35</v>
      </c>
      <c r="AJ116">
        <v>36</v>
      </c>
      <c r="AK116" s="22">
        <f t="shared" si="9"/>
        <v>52.910482374768122</v>
      </c>
      <c r="AL116" t="s">
        <v>430</v>
      </c>
      <c r="AM116" t="s">
        <v>306</v>
      </c>
      <c r="AN116" t="s">
        <v>46</v>
      </c>
    </row>
    <row r="117" spans="1:40" hidden="1" x14ac:dyDescent="0.25">
      <c r="A117">
        <v>202430</v>
      </c>
      <c r="B117">
        <v>34350</v>
      </c>
      <c r="C117" t="s">
        <v>834</v>
      </c>
      <c r="D117" t="s">
        <v>5593</v>
      </c>
      <c r="E117" t="s">
        <v>835</v>
      </c>
      <c r="F117">
        <v>3</v>
      </c>
      <c r="G117" s="1">
        <v>45166</v>
      </c>
      <c r="H117" s="1">
        <v>45276</v>
      </c>
      <c r="I117" s="21">
        <f t="shared" si="5"/>
        <v>16.714285714285715</v>
      </c>
      <c r="J117" s="1"/>
      <c r="K117" s="1" t="s">
        <v>35</v>
      </c>
      <c r="N117" t="s">
        <v>35</v>
      </c>
      <c r="S117" s="22">
        <f t="shared" si="6"/>
        <v>5.555555555555558E-2</v>
      </c>
      <c r="T117" s="22">
        <f t="shared" si="7"/>
        <v>5.6277056277056307E-2</v>
      </c>
      <c r="U117" s="22" t="s">
        <v>5376</v>
      </c>
      <c r="V117">
        <v>1110</v>
      </c>
      <c r="W117" s="22" t="s">
        <v>5393</v>
      </c>
      <c r="X117">
        <v>1230</v>
      </c>
      <c r="Y117" t="s">
        <v>304</v>
      </c>
      <c r="Z117" t="s">
        <v>836</v>
      </c>
      <c r="AA117" t="s">
        <v>837</v>
      </c>
      <c r="AB117" t="s">
        <v>61</v>
      </c>
      <c r="AC117" t="s">
        <v>62</v>
      </c>
      <c r="AD117" t="str">
        <f t="shared" si="8"/>
        <v>Business/Communication Center - BCFORUM</v>
      </c>
      <c r="AE117" t="s">
        <v>278</v>
      </c>
      <c r="AF117" t="s">
        <v>279</v>
      </c>
      <c r="AG117" t="s">
        <v>833</v>
      </c>
      <c r="AH117" t="s">
        <v>5220</v>
      </c>
      <c r="AI117">
        <v>50</v>
      </c>
      <c r="AJ117">
        <v>52</v>
      </c>
      <c r="AK117" s="22">
        <f t="shared" si="9"/>
        <v>48.91280148423008</v>
      </c>
      <c r="AL117" t="s">
        <v>430</v>
      </c>
      <c r="AM117" t="s">
        <v>306</v>
      </c>
      <c r="AN117" t="s">
        <v>46</v>
      </c>
    </row>
    <row r="118" spans="1:40" hidden="1" x14ac:dyDescent="0.25">
      <c r="A118">
        <v>202430</v>
      </c>
      <c r="B118">
        <v>37018</v>
      </c>
      <c r="C118" t="s">
        <v>1539</v>
      </c>
      <c r="D118" t="s">
        <v>5736</v>
      </c>
      <c r="E118" t="s">
        <v>1540</v>
      </c>
      <c r="F118">
        <v>3</v>
      </c>
      <c r="G118" s="1">
        <v>45194</v>
      </c>
      <c r="H118" s="1">
        <v>45276</v>
      </c>
      <c r="I118" s="21">
        <f t="shared" si="5"/>
        <v>12.714285714285714</v>
      </c>
      <c r="J118" s="1"/>
      <c r="K118" s="1" t="s">
        <v>34</v>
      </c>
      <c r="M118" t="s">
        <v>34</v>
      </c>
      <c r="S118" s="22">
        <f t="shared" si="6"/>
        <v>5.555555555555558E-2</v>
      </c>
      <c r="T118" s="22">
        <f t="shared" si="7"/>
        <v>4.2809042809042831E-2</v>
      </c>
      <c r="U118" s="22" t="s">
        <v>5376</v>
      </c>
      <c r="V118">
        <v>1110</v>
      </c>
      <c r="W118" s="22" t="s">
        <v>5393</v>
      </c>
      <c r="X118">
        <v>1230</v>
      </c>
      <c r="Y118" t="s">
        <v>304</v>
      </c>
      <c r="Z118" t="s">
        <v>1541</v>
      </c>
      <c r="AA118" t="s">
        <v>1542</v>
      </c>
      <c r="AB118" t="s">
        <v>277</v>
      </c>
      <c r="AC118" t="s">
        <v>62</v>
      </c>
      <c r="AD118" t="str">
        <f t="shared" si="8"/>
        <v>Business/Communication Center - BCFORUM</v>
      </c>
      <c r="AE118" t="s">
        <v>278</v>
      </c>
      <c r="AF118" t="s">
        <v>279</v>
      </c>
      <c r="AG118" t="s">
        <v>833</v>
      </c>
      <c r="AH118" t="s">
        <v>5220</v>
      </c>
      <c r="AI118">
        <v>125</v>
      </c>
      <c r="AJ118">
        <v>110</v>
      </c>
      <c r="AK118" s="22">
        <f t="shared" si="9"/>
        <v>59.871504157218467</v>
      </c>
      <c r="AL118" t="s">
        <v>430</v>
      </c>
      <c r="AM118" t="s">
        <v>306</v>
      </c>
      <c r="AN118" t="s">
        <v>67</v>
      </c>
    </row>
    <row r="119" spans="1:40" hidden="1" x14ac:dyDescent="0.25">
      <c r="A119">
        <v>202430</v>
      </c>
      <c r="B119">
        <v>42117</v>
      </c>
      <c r="C119" t="s">
        <v>840</v>
      </c>
      <c r="D119" t="s">
        <v>5645</v>
      </c>
      <c r="E119" t="s">
        <v>841</v>
      </c>
      <c r="F119">
        <v>3</v>
      </c>
      <c r="G119" s="1">
        <v>45166</v>
      </c>
      <c r="H119" s="1">
        <v>45276</v>
      </c>
      <c r="I119" s="21">
        <f t="shared" si="5"/>
        <v>16.714285714285715</v>
      </c>
      <c r="J119" s="1"/>
      <c r="K119" s="1" t="s">
        <v>36</v>
      </c>
      <c r="O119" t="s">
        <v>36</v>
      </c>
      <c r="S119" s="22">
        <f t="shared" si="6"/>
        <v>8.680555555555558E-2</v>
      </c>
      <c r="T119" s="22">
        <f t="shared" si="7"/>
        <v>8.7932900432900474E-2</v>
      </c>
      <c r="U119" s="22" t="s">
        <v>5377</v>
      </c>
      <c r="V119">
        <v>1245</v>
      </c>
      <c r="W119" s="22" t="s">
        <v>5483</v>
      </c>
      <c r="X119">
        <v>1450</v>
      </c>
      <c r="Y119" t="s">
        <v>304</v>
      </c>
      <c r="Z119" t="s">
        <v>2275</v>
      </c>
      <c r="AA119" t="s">
        <v>2276</v>
      </c>
      <c r="AB119" t="s">
        <v>646</v>
      </c>
      <c r="AC119" t="s">
        <v>62</v>
      </c>
      <c r="AD119" t="str">
        <f t="shared" si="8"/>
        <v>Business/Communication Center - BCFORUM</v>
      </c>
      <c r="AE119" t="s">
        <v>278</v>
      </c>
      <c r="AF119" t="s">
        <v>279</v>
      </c>
      <c r="AG119" t="s">
        <v>833</v>
      </c>
      <c r="AH119" t="s">
        <v>5220</v>
      </c>
      <c r="AI119">
        <v>35</v>
      </c>
      <c r="AJ119">
        <v>33</v>
      </c>
      <c r="AK119" s="22">
        <f t="shared" si="9"/>
        <v>48.50127551020411</v>
      </c>
      <c r="AL119" t="s">
        <v>430</v>
      </c>
      <c r="AM119" t="s">
        <v>306</v>
      </c>
      <c r="AN119" t="s">
        <v>67</v>
      </c>
    </row>
    <row r="120" spans="1:40" hidden="1" x14ac:dyDescent="0.25">
      <c r="A120">
        <v>202430</v>
      </c>
      <c r="B120">
        <v>42333</v>
      </c>
      <c r="C120" t="s">
        <v>1543</v>
      </c>
      <c r="D120" t="s">
        <v>5645</v>
      </c>
      <c r="E120" t="s">
        <v>1544</v>
      </c>
      <c r="F120">
        <v>3</v>
      </c>
      <c r="G120" s="1">
        <v>45194</v>
      </c>
      <c r="H120" s="1">
        <v>45276</v>
      </c>
      <c r="I120" s="21">
        <f t="shared" si="5"/>
        <v>12.714285714285714</v>
      </c>
      <c r="J120" s="1"/>
      <c r="K120" s="1" t="s">
        <v>34</v>
      </c>
      <c r="M120" t="s">
        <v>34</v>
      </c>
      <c r="S120" s="22">
        <f t="shared" si="6"/>
        <v>8.680555555555558E-2</v>
      </c>
      <c r="T120" s="22">
        <f t="shared" si="7"/>
        <v>6.6889129389129415E-2</v>
      </c>
      <c r="U120" s="22" t="s">
        <v>5377</v>
      </c>
      <c r="V120">
        <v>1245</v>
      </c>
      <c r="W120" s="22" t="s">
        <v>5483</v>
      </c>
      <c r="X120">
        <v>1450</v>
      </c>
      <c r="Y120" t="s">
        <v>304</v>
      </c>
      <c r="Z120" t="s">
        <v>1545</v>
      </c>
      <c r="AA120" t="s">
        <v>1546</v>
      </c>
      <c r="AB120" t="s">
        <v>61</v>
      </c>
      <c r="AC120" t="s">
        <v>62</v>
      </c>
      <c r="AD120" t="str">
        <f t="shared" si="8"/>
        <v>Business/Communication Center - BCFORUM</v>
      </c>
      <c r="AE120" t="s">
        <v>278</v>
      </c>
      <c r="AF120" t="s">
        <v>279</v>
      </c>
      <c r="AG120" t="s">
        <v>833</v>
      </c>
      <c r="AH120" t="s">
        <v>5220</v>
      </c>
      <c r="AI120">
        <v>35</v>
      </c>
      <c r="AJ120">
        <v>33</v>
      </c>
      <c r="AK120" s="22">
        <f t="shared" si="9"/>
        <v>28.064767573696152</v>
      </c>
      <c r="AL120" t="s">
        <v>430</v>
      </c>
      <c r="AM120" t="s">
        <v>306</v>
      </c>
      <c r="AN120" t="s">
        <v>67</v>
      </c>
    </row>
    <row r="121" spans="1:40" hidden="1" x14ac:dyDescent="0.25">
      <c r="A121">
        <v>202430</v>
      </c>
      <c r="B121">
        <v>42662</v>
      </c>
      <c r="C121" t="s">
        <v>840</v>
      </c>
      <c r="D121" t="s">
        <v>5645</v>
      </c>
      <c r="E121" t="s">
        <v>841</v>
      </c>
      <c r="F121">
        <v>3</v>
      </c>
      <c r="G121" s="1">
        <v>45166</v>
      </c>
      <c r="H121" s="1">
        <v>45276</v>
      </c>
      <c r="I121" s="21">
        <f t="shared" si="5"/>
        <v>16.714285714285715</v>
      </c>
      <c r="J121" s="1"/>
      <c r="K121" s="1" t="s">
        <v>35</v>
      </c>
      <c r="N121" t="s">
        <v>35</v>
      </c>
      <c r="S121" s="22">
        <f t="shared" si="6"/>
        <v>8.680555555555558E-2</v>
      </c>
      <c r="T121" s="22">
        <f t="shared" si="7"/>
        <v>8.7932900432900474E-2</v>
      </c>
      <c r="U121" s="22" t="s">
        <v>5377</v>
      </c>
      <c r="V121">
        <v>1245</v>
      </c>
      <c r="W121" s="22" t="s">
        <v>5483</v>
      </c>
      <c r="X121">
        <v>1450</v>
      </c>
      <c r="Y121" t="s">
        <v>304</v>
      </c>
      <c r="Z121" t="s">
        <v>842</v>
      </c>
      <c r="AA121" t="s">
        <v>843</v>
      </c>
      <c r="AB121" t="s">
        <v>61</v>
      </c>
      <c r="AC121" t="s">
        <v>62</v>
      </c>
      <c r="AD121" t="str">
        <f t="shared" si="8"/>
        <v>Business/Communication Center - BCFORUM</v>
      </c>
      <c r="AE121" t="s">
        <v>278</v>
      </c>
      <c r="AF121" t="s">
        <v>279</v>
      </c>
      <c r="AG121" t="s">
        <v>833</v>
      </c>
      <c r="AH121" t="s">
        <v>5220</v>
      </c>
      <c r="AI121">
        <v>35</v>
      </c>
      <c r="AJ121">
        <v>34</v>
      </c>
      <c r="AK121" s="22">
        <f t="shared" si="9"/>
        <v>49.971011131725447</v>
      </c>
      <c r="AL121" t="s">
        <v>430</v>
      </c>
      <c r="AM121" t="s">
        <v>306</v>
      </c>
      <c r="AN121" t="s">
        <v>67</v>
      </c>
    </row>
    <row r="122" spans="1:40" hidden="1" x14ac:dyDescent="0.25">
      <c r="A122">
        <v>202430</v>
      </c>
      <c r="B122">
        <v>42663</v>
      </c>
      <c r="C122" t="s">
        <v>840</v>
      </c>
      <c r="D122" t="s">
        <v>5645</v>
      </c>
      <c r="E122" t="s">
        <v>841</v>
      </c>
      <c r="F122">
        <v>3</v>
      </c>
      <c r="G122" s="1">
        <v>45166</v>
      </c>
      <c r="H122" s="1">
        <v>45276</v>
      </c>
      <c r="I122" s="21">
        <f t="shared" si="5"/>
        <v>16.714285714285715</v>
      </c>
      <c r="J122" s="1"/>
      <c r="K122" s="1" t="s">
        <v>35</v>
      </c>
      <c r="N122" t="s">
        <v>35</v>
      </c>
      <c r="S122" s="22">
        <f t="shared" si="6"/>
        <v>8.680555555555558E-2</v>
      </c>
      <c r="T122" s="22">
        <f t="shared" si="7"/>
        <v>8.7932900432900474E-2</v>
      </c>
      <c r="U122" s="22" t="s">
        <v>5371</v>
      </c>
      <c r="V122">
        <v>1500</v>
      </c>
      <c r="W122" s="22" t="s">
        <v>5412</v>
      </c>
      <c r="X122">
        <v>1705</v>
      </c>
      <c r="Y122" t="s">
        <v>304</v>
      </c>
      <c r="Z122" t="s">
        <v>842</v>
      </c>
      <c r="AA122" t="s">
        <v>843</v>
      </c>
      <c r="AB122" t="s">
        <v>61</v>
      </c>
      <c r="AC122" t="s">
        <v>62</v>
      </c>
      <c r="AD122" t="str">
        <f t="shared" si="8"/>
        <v>Business/Communication Center - BCFORUM</v>
      </c>
      <c r="AE122" t="s">
        <v>278</v>
      </c>
      <c r="AF122" t="s">
        <v>279</v>
      </c>
      <c r="AG122" t="s">
        <v>833</v>
      </c>
      <c r="AH122" t="s">
        <v>5220</v>
      </c>
      <c r="AI122">
        <v>35</v>
      </c>
      <c r="AJ122">
        <v>37</v>
      </c>
      <c r="AK122" s="22">
        <f t="shared" si="9"/>
        <v>54.380217996289453</v>
      </c>
      <c r="AL122" t="s">
        <v>430</v>
      </c>
      <c r="AM122" t="s">
        <v>306</v>
      </c>
      <c r="AN122" t="s">
        <v>46</v>
      </c>
    </row>
    <row r="123" spans="1:40" hidden="1" x14ac:dyDescent="0.25">
      <c r="A123">
        <v>202430</v>
      </c>
      <c r="B123">
        <v>42963</v>
      </c>
      <c r="C123" t="s">
        <v>838</v>
      </c>
      <c r="D123" t="s">
        <v>5593</v>
      </c>
      <c r="E123" t="s">
        <v>839</v>
      </c>
      <c r="F123">
        <v>4</v>
      </c>
      <c r="G123" s="1">
        <v>45166</v>
      </c>
      <c r="H123" s="1">
        <v>45276</v>
      </c>
      <c r="I123" s="21">
        <f t="shared" si="5"/>
        <v>16.714285714285715</v>
      </c>
      <c r="J123" s="1"/>
      <c r="K123" s="1" t="s">
        <v>33</v>
      </c>
      <c r="L123" t="s">
        <v>33</v>
      </c>
      <c r="S123" s="22">
        <f t="shared" si="6"/>
        <v>5.555555555555558E-2</v>
      </c>
      <c r="T123" s="22">
        <f t="shared" si="7"/>
        <v>5.6277056277056307E-2</v>
      </c>
      <c r="U123" s="22" t="s">
        <v>5376</v>
      </c>
      <c r="V123">
        <v>1110</v>
      </c>
      <c r="W123" s="22" t="s">
        <v>5393</v>
      </c>
      <c r="X123">
        <v>1230</v>
      </c>
      <c r="Y123" t="s">
        <v>304</v>
      </c>
      <c r="Z123" t="s">
        <v>836</v>
      </c>
      <c r="AA123" t="s">
        <v>837</v>
      </c>
      <c r="AB123" t="s">
        <v>61</v>
      </c>
      <c r="AC123" t="s">
        <v>62</v>
      </c>
      <c r="AD123" t="str">
        <f t="shared" si="8"/>
        <v>Business/Communication Center - BCFORUM</v>
      </c>
      <c r="AE123" t="s">
        <v>278</v>
      </c>
      <c r="AF123" t="s">
        <v>279</v>
      </c>
      <c r="AG123" t="s">
        <v>833</v>
      </c>
      <c r="AH123" t="s">
        <v>5220</v>
      </c>
      <c r="AI123">
        <v>25</v>
      </c>
      <c r="AJ123">
        <v>26</v>
      </c>
      <c r="AK123" s="22">
        <f t="shared" si="9"/>
        <v>24.45640074211504</v>
      </c>
      <c r="AL123" t="s">
        <v>363</v>
      </c>
      <c r="AM123" t="s">
        <v>306</v>
      </c>
      <c r="AN123" t="s">
        <v>46</v>
      </c>
    </row>
    <row r="124" spans="1:40" hidden="1" x14ac:dyDescent="0.25">
      <c r="A124">
        <v>202430</v>
      </c>
      <c r="B124">
        <v>43203</v>
      </c>
      <c r="C124" t="s">
        <v>816</v>
      </c>
      <c r="D124" t="s">
        <v>5635</v>
      </c>
      <c r="E124" t="s">
        <v>817</v>
      </c>
      <c r="F124">
        <v>3</v>
      </c>
      <c r="G124" s="1">
        <v>45166</v>
      </c>
      <c r="H124" s="1">
        <v>45276</v>
      </c>
      <c r="I124" s="21">
        <f t="shared" si="5"/>
        <v>16.714285714285715</v>
      </c>
      <c r="J124" s="1"/>
      <c r="K124" s="1" t="s">
        <v>36</v>
      </c>
      <c r="O124" t="s">
        <v>36</v>
      </c>
      <c r="S124" s="22">
        <f t="shared" si="6"/>
        <v>5.555555555555558E-2</v>
      </c>
      <c r="T124" s="22">
        <f t="shared" si="7"/>
        <v>5.6277056277056307E-2</v>
      </c>
      <c r="U124" s="22" t="s">
        <v>5376</v>
      </c>
      <c r="V124">
        <v>1110</v>
      </c>
      <c r="W124" s="22" t="s">
        <v>5393</v>
      </c>
      <c r="X124">
        <v>1230</v>
      </c>
      <c r="Y124" t="s">
        <v>304</v>
      </c>
      <c r="Z124" t="s">
        <v>2273</v>
      </c>
      <c r="AA124" t="s">
        <v>2274</v>
      </c>
      <c r="AB124" t="s">
        <v>61</v>
      </c>
      <c r="AC124" t="s">
        <v>62</v>
      </c>
      <c r="AD124" t="str">
        <f t="shared" si="8"/>
        <v>Business/Communication Center - BCFORUM</v>
      </c>
      <c r="AE124" t="s">
        <v>278</v>
      </c>
      <c r="AF124" t="s">
        <v>279</v>
      </c>
      <c r="AG124" t="s">
        <v>833</v>
      </c>
      <c r="AH124" t="s">
        <v>5220</v>
      </c>
      <c r="AI124">
        <v>85</v>
      </c>
      <c r="AJ124">
        <v>83</v>
      </c>
      <c r="AK124" s="22">
        <f t="shared" si="9"/>
        <v>78.072356215213404</v>
      </c>
      <c r="AL124" t="s">
        <v>430</v>
      </c>
      <c r="AM124" t="s">
        <v>306</v>
      </c>
      <c r="AN124" t="s">
        <v>67</v>
      </c>
    </row>
    <row r="125" spans="1:40" hidden="1" x14ac:dyDescent="0.25">
      <c r="A125">
        <v>202430</v>
      </c>
      <c r="B125">
        <v>41010</v>
      </c>
      <c r="C125" t="s">
        <v>840</v>
      </c>
      <c r="D125" t="s">
        <v>5645</v>
      </c>
      <c r="E125" t="s">
        <v>841</v>
      </c>
      <c r="F125">
        <v>3</v>
      </c>
      <c r="G125" s="1">
        <v>45166</v>
      </c>
      <c r="H125" s="1">
        <v>45276</v>
      </c>
      <c r="I125" s="21">
        <f t="shared" si="5"/>
        <v>16.714285714285715</v>
      </c>
      <c r="J125" s="1"/>
      <c r="K125" s="1" t="s">
        <v>5537</v>
      </c>
      <c r="M125" t="s">
        <v>34</v>
      </c>
      <c r="O125" t="s">
        <v>36</v>
      </c>
      <c r="S125" s="22">
        <f t="shared" si="6"/>
        <v>4.513888888888884E-2</v>
      </c>
      <c r="T125" s="22">
        <f t="shared" si="7"/>
        <v>9.1450216450216365E-2</v>
      </c>
      <c r="U125" s="22" t="s">
        <v>5371</v>
      </c>
      <c r="V125">
        <v>1500</v>
      </c>
      <c r="W125" s="22" t="s">
        <v>5372</v>
      </c>
      <c r="X125">
        <v>1605</v>
      </c>
      <c r="Y125" t="s">
        <v>49</v>
      </c>
      <c r="Z125" t="s">
        <v>1537</v>
      </c>
      <c r="AA125" t="s">
        <v>1538</v>
      </c>
      <c r="AB125" t="s">
        <v>277</v>
      </c>
      <c r="AC125" t="s">
        <v>62</v>
      </c>
      <c r="AD125" t="str">
        <f t="shared" si="8"/>
        <v>Business/Communication Center - BCFORUM</v>
      </c>
      <c r="AE125" t="s">
        <v>278</v>
      </c>
      <c r="AF125" t="s">
        <v>279</v>
      </c>
      <c r="AG125" t="s">
        <v>833</v>
      </c>
      <c r="AH125" t="s">
        <v>5220</v>
      </c>
      <c r="AI125">
        <v>60</v>
      </c>
      <c r="AJ125">
        <v>64</v>
      </c>
      <c r="AK125" s="22">
        <f t="shared" si="9"/>
        <v>97.825602968460032</v>
      </c>
      <c r="AL125" t="s">
        <v>52</v>
      </c>
      <c r="AM125" t="s">
        <v>66</v>
      </c>
      <c r="AN125" t="s">
        <v>46</v>
      </c>
    </row>
    <row r="126" spans="1:40" hidden="1" x14ac:dyDescent="0.25">
      <c r="A126">
        <v>202430</v>
      </c>
      <c r="B126">
        <v>41010</v>
      </c>
      <c r="C126" t="s">
        <v>840</v>
      </c>
      <c r="D126" t="s">
        <v>5645</v>
      </c>
      <c r="E126" t="s">
        <v>841</v>
      </c>
      <c r="F126">
        <v>3</v>
      </c>
      <c r="G126" s="1">
        <v>45166</v>
      </c>
      <c r="H126" s="1">
        <v>45276</v>
      </c>
      <c r="I126" s="21">
        <f t="shared" si="5"/>
        <v>16.714285714285715</v>
      </c>
      <c r="J126" s="1"/>
      <c r="K126" s="1" t="s">
        <v>5537</v>
      </c>
      <c r="M126" t="s">
        <v>34</v>
      </c>
      <c r="O126" t="s">
        <v>36</v>
      </c>
      <c r="S126" s="22">
        <f t="shared" si="6"/>
        <v>3.472222222222221E-2</v>
      </c>
      <c r="T126" s="22">
        <f t="shared" si="7"/>
        <v>7.0346320346320323E-2</v>
      </c>
      <c r="U126" s="22" t="s">
        <v>5389</v>
      </c>
      <c r="V126">
        <v>1615</v>
      </c>
      <c r="W126" s="22" t="s">
        <v>5412</v>
      </c>
      <c r="X126">
        <v>1705</v>
      </c>
      <c r="Y126" t="s">
        <v>49</v>
      </c>
      <c r="Z126" t="s">
        <v>1537</v>
      </c>
      <c r="AA126" t="s">
        <v>1538</v>
      </c>
      <c r="AB126" t="s">
        <v>277</v>
      </c>
      <c r="AC126" t="s">
        <v>62</v>
      </c>
      <c r="AD126" t="str">
        <f t="shared" si="8"/>
        <v>Business/Communication Center - BCFORUM</v>
      </c>
      <c r="AE126" t="s">
        <v>278</v>
      </c>
      <c r="AF126" t="s">
        <v>279</v>
      </c>
      <c r="AG126" t="s">
        <v>833</v>
      </c>
      <c r="AH126" t="s">
        <v>5220</v>
      </c>
      <c r="AI126">
        <v>60</v>
      </c>
      <c r="AJ126">
        <v>64</v>
      </c>
      <c r="AK126" s="22">
        <f t="shared" si="9"/>
        <v>75.250463821892367</v>
      </c>
      <c r="AL126" t="s">
        <v>52</v>
      </c>
      <c r="AM126" t="s">
        <v>66</v>
      </c>
      <c r="AN126" t="s">
        <v>46</v>
      </c>
    </row>
    <row r="127" spans="1:40" hidden="1" x14ac:dyDescent="0.25">
      <c r="A127">
        <v>202430</v>
      </c>
      <c r="B127">
        <v>44672</v>
      </c>
      <c r="C127" t="s">
        <v>816</v>
      </c>
      <c r="D127" t="s">
        <v>5635</v>
      </c>
      <c r="E127" t="s">
        <v>817</v>
      </c>
      <c r="F127">
        <v>3</v>
      </c>
      <c r="G127" s="1">
        <v>45166</v>
      </c>
      <c r="H127" s="1">
        <v>45276</v>
      </c>
      <c r="I127" s="21">
        <f t="shared" si="5"/>
        <v>16.714285714285715</v>
      </c>
      <c r="J127" s="1"/>
      <c r="K127" s="1" t="s">
        <v>33</v>
      </c>
      <c r="L127" t="s">
        <v>33</v>
      </c>
      <c r="S127" s="22">
        <f t="shared" si="6"/>
        <v>0.12847222222222227</v>
      </c>
      <c r="T127" s="22">
        <f t="shared" si="7"/>
        <v>0.1301406926406927</v>
      </c>
      <c r="U127" s="22" t="s">
        <v>5369</v>
      </c>
      <c r="V127">
        <v>800</v>
      </c>
      <c r="W127" s="22" t="s">
        <v>5413</v>
      </c>
      <c r="X127">
        <v>1105</v>
      </c>
      <c r="Y127" t="s">
        <v>49</v>
      </c>
      <c r="Z127" t="s">
        <v>831</v>
      </c>
      <c r="AA127" t="s">
        <v>832</v>
      </c>
      <c r="AB127" t="s">
        <v>61</v>
      </c>
      <c r="AC127" t="s">
        <v>62</v>
      </c>
      <c r="AD127" t="str">
        <f t="shared" si="8"/>
        <v>Business/Communication Center - BCFORUM</v>
      </c>
      <c r="AE127" t="s">
        <v>278</v>
      </c>
      <c r="AF127" t="s">
        <v>279</v>
      </c>
      <c r="AG127" t="s">
        <v>833</v>
      </c>
      <c r="AH127" t="s">
        <v>5220</v>
      </c>
      <c r="AI127">
        <v>95</v>
      </c>
      <c r="AJ127">
        <v>99</v>
      </c>
      <c r="AK127" s="22">
        <f t="shared" si="9"/>
        <v>215.34566326530623</v>
      </c>
      <c r="AL127" t="s">
        <v>52</v>
      </c>
      <c r="AM127" t="s">
        <v>66</v>
      </c>
      <c r="AN127" t="s">
        <v>46</v>
      </c>
    </row>
    <row r="128" spans="1:40" hidden="1" x14ac:dyDescent="0.25">
      <c r="A128">
        <v>202430</v>
      </c>
      <c r="B128">
        <v>44032</v>
      </c>
      <c r="C128" t="s">
        <v>1547</v>
      </c>
      <c r="D128" t="s">
        <v>5613</v>
      </c>
      <c r="E128" t="s">
        <v>1548</v>
      </c>
      <c r="F128">
        <v>0</v>
      </c>
      <c r="G128" s="1">
        <v>45166</v>
      </c>
      <c r="H128" s="1">
        <v>45220</v>
      </c>
      <c r="I128" s="21">
        <f t="shared" si="5"/>
        <v>8.7142857142857153</v>
      </c>
      <c r="J128" s="1"/>
      <c r="K128" s="1" t="s">
        <v>34</v>
      </c>
      <c r="M128" t="s">
        <v>34</v>
      </c>
      <c r="S128" s="22">
        <f t="shared" si="6"/>
        <v>3.472222222222221E-2</v>
      </c>
      <c r="T128" s="22">
        <f t="shared" si="7"/>
        <v>1.8338143338143334E-2</v>
      </c>
      <c r="U128" s="22" t="s">
        <v>5390</v>
      </c>
      <c r="V128">
        <v>900</v>
      </c>
      <c r="W128" s="22" t="s">
        <v>5468</v>
      </c>
      <c r="X128">
        <v>950</v>
      </c>
      <c r="Y128" t="s">
        <v>101</v>
      </c>
      <c r="Z128" t="s">
        <v>1306</v>
      </c>
      <c r="AA128" t="s">
        <v>1307</v>
      </c>
      <c r="AB128">
        <v>9</v>
      </c>
      <c r="AC128" t="s">
        <v>242</v>
      </c>
      <c r="AD128" t="str">
        <f t="shared" si="8"/>
        <v>Butterfly Beach - BTRFLY</v>
      </c>
      <c r="AE128" t="s">
        <v>1549</v>
      </c>
      <c r="AF128" t="s">
        <v>1550</v>
      </c>
      <c r="AG128" t="s">
        <v>1550</v>
      </c>
      <c r="AH128" t="e">
        <v>#N/A</v>
      </c>
      <c r="AI128">
        <v>30</v>
      </c>
      <c r="AJ128">
        <v>27</v>
      </c>
      <c r="AK128" s="22">
        <f t="shared" si="9"/>
        <v>4.3147031539888676</v>
      </c>
      <c r="AL128" t="s">
        <v>52</v>
      </c>
      <c r="AM128" t="s">
        <v>66</v>
      </c>
      <c r="AN128" t="s">
        <v>67</v>
      </c>
    </row>
    <row r="129" spans="1:40" hidden="1" x14ac:dyDescent="0.25">
      <c r="A129">
        <v>202430</v>
      </c>
      <c r="B129">
        <v>44032</v>
      </c>
      <c r="C129" t="s">
        <v>1547</v>
      </c>
      <c r="D129" t="s">
        <v>5613</v>
      </c>
      <c r="E129" t="s">
        <v>1548</v>
      </c>
      <c r="F129">
        <v>0</v>
      </c>
      <c r="G129" s="1">
        <v>45166</v>
      </c>
      <c r="H129" s="1">
        <v>45220</v>
      </c>
      <c r="I129" s="21">
        <f t="shared" si="5"/>
        <v>8.7142857142857153</v>
      </c>
      <c r="J129" s="1"/>
      <c r="K129" s="1" t="s">
        <v>34</v>
      </c>
      <c r="M129" t="s">
        <v>34</v>
      </c>
      <c r="S129" s="22">
        <f t="shared" si="6"/>
        <v>8.3333333333333315E-2</v>
      </c>
      <c r="T129" s="22">
        <f t="shared" si="7"/>
        <v>4.4011544011544008E-2</v>
      </c>
      <c r="U129" s="22" t="s">
        <v>5391</v>
      </c>
      <c r="V129">
        <v>1000</v>
      </c>
      <c r="W129" s="22" t="s">
        <v>5384</v>
      </c>
      <c r="X129">
        <v>1200</v>
      </c>
      <c r="Y129" t="s">
        <v>101</v>
      </c>
      <c r="Z129" t="s">
        <v>1306</v>
      </c>
      <c r="AA129" t="s">
        <v>1307</v>
      </c>
      <c r="AB129">
        <v>9</v>
      </c>
      <c r="AC129" t="s">
        <v>242</v>
      </c>
      <c r="AD129" t="str">
        <f t="shared" si="8"/>
        <v>Butterfly Beach - BTRFLY</v>
      </c>
      <c r="AE129" t="s">
        <v>1549</v>
      </c>
      <c r="AF129" t="s">
        <v>1550</v>
      </c>
      <c r="AG129" t="s">
        <v>1550</v>
      </c>
      <c r="AH129" t="e">
        <v>#N/A</v>
      </c>
      <c r="AI129">
        <v>30</v>
      </c>
      <c r="AJ129">
        <v>27</v>
      </c>
      <c r="AK129" s="22">
        <f t="shared" si="9"/>
        <v>10.355287569573285</v>
      </c>
      <c r="AL129" t="s">
        <v>52</v>
      </c>
      <c r="AM129" t="s">
        <v>66</v>
      </c>
      <c r="AN129" t="s">
        <v>67</v>
      </c>
    </row>
    <row r="130" spans="1:40" hidden="1" x14ac:dyDescent="0.25">
      <c r="A130">
        <v>202430</v>
      </c>
      <c r="B130">
        <v>44033</v>
      </c>
      <c r="C130" t="s">
        <v>1547</v>
      </c>
      <c r="D130" t="s">
        <v>5613</v>
      </c>
      <c r="E130" t="s">
        <v>1548</v>
      </c>
      <c r="F130">
        <v>0</v>
      </c>
      <c r="G130" s="1">
        <v>45222</v>
      </c>
      <c r="H130" s="1">
        <v>45276</v>
      </c>
      <c r="I130" s="21">
        <f t="shared" ref="I130:I193" si="10">(DATEDIF(G130,H130,"d")/7)+1</f>
        <v>8.7142857142857153</v>
      </c>
      <c r="J130" s="1"/>
      <c r="K130" s="1" t="s">
        <v>34</v>
      </c>
      <c r="M130" t="s">
        <v>34</v>
      </c>
      <c r="S130" s="22">
        <f t="shared" ref="S130:S193" si="11">W130-U130</f>
        <v>3.472222222222221E-2</v>
      </c>
      <c r="T130" s="22">
        <f t="shared" ref="T130:T193" si="12">(LEN(K130)*S130)*(I130/16.5)</f>
        <v>1.8338143338143334E-2</v>
      </c>
      <c r="U130" s="22" t="s">
        <v>5390</v>
      </c>
      <c r="V130">
        <v>900</v>
      </c>
      <c r="W130" s="22" t="s">
        <v>5468</v>
      </c>
      <c r="X130">
        <v>950</v>
      </c>
      <c r="Y130" t="s">
        <v>101</v>
      </c>
      <c r="Z130" t="s">
        <v>1306</v>
      </c>
      <c r="AA130" t="s">
        <v>1307</v>
      </c>
      <c r="AB130">
        <v>11</v>
      </c>
      <c r="AC130" t="s">
        <v>242</v>
      </c>
      <c r="AD130" t="str">
        <f t="shared" ref="AD130:AD193" si="13">CONCATENATE(AE130," - ",AG130)</f>
        <v>Butterfly Beach - BTRFLY</v>
      </c>
      <c r="AE130" t="s">
        <v>1549</v>
      </c>
      <c r="AF130" t="s">
        <v>1550</v>
      </c>
      <c r="AG130" t="s">
        <v>1550</v>
      </c>
      <c r="AH130" t="e">
        <v>#N/A</v>
      </c>
      <c r="AI130">
        <v>30</v>
      </c>
      <c r="AJ130">
        <v>26</v>
      </c>
      <c r="AK130" s="22">
        <f t="shared" ref="AK130:AK193" si="14">I130*T130*AJ130</f>
        <v>4.1548993334707616</v>
      </c>
      <c r="AL130" t="s">
        <v>52</v>
      </c>
      <c r="AM130" t="s">
        <v>66</v>
      </c>
      <c r="AN130" t="s">
        <v>67</v>
      </c>
    </row>
    <row r="131" spans="1:40" hidden="1" x14ac:dyDescent="0.25">
      <c r="A131">
        <v>202430</v>
      </c>
      <c r="B131">
        <v>44033</v>
      </c>
      <c r="C131" t="s">
        <v>1547</v>
      </c>
      <c r="D131" t="s">
        <v>5613</v>
      </c>
      <c r="E131" t="s">
        <v>1548</v>
      </c>
      <c r="F131">
        <v>0</v>
      </c>
      <c r="G131" s="1">
        <v>45222</v>
      </c>
      <c r="H131" s="1">
        <v>45276</v>
      </c>
      <c r="I131" s="21">
        <f t="shared" si="10"/>
        <v>8.7142857142857153</v>
      </c>
      <c r="J131" s="1"/>
      <c r="K131" s="1" t="s">
        <v>34</v>
      </c>
      <c r="M131" t="s">
        <v>34</v>
      </c>
      <c r="S131" s="22">
        <f t="shared" si="11"/>
        <v>8.3333333333333315E-2</v>
      </c>
      <c r="T131" s="22">
        <f t="shared" si="12"/>
        <v>4.4011544011544008E-2</v>
      </c>
      <c r="U131" s="22" t="s">
        <v>5391</v>
      </c>
      <c r="V131">
        <v>1000</v>
      </c>
      <c r="W131" s="22" t="s">
        <v>5384</v>
      </c>
      <c r="X131">
        <v>1200</v>
      </c>
      <c r="Y131" t="s">
        <v>101</v>
      </c>
      <c r="Z131" t="s">
        <v>1306</v>
      </c>
      <c r="AA131" t="s">
        <v>1307</v>
      </c>
      <c r="AB131">
        <v>11</v>
      </c>
      <c r="AC131" t="s">
        <v>242</v>
      </c>
      <c r="AD131" t="str">
        <f t="shared" si="13"/>
        <v>Butterfly Beach - BTRFLY</v>
      </c>
      <c r="AE131" t="s">
        <v>1549</v>
      </c>
      <c r="AF131" t="s">
        <v>1550</v>
      </c>
      <c r="AG131" t="s">
        <v>1550</v>
      </c>
      <c r="AH131" t="e">
        <v>#N/A</v>
      </c>
      <c r="AI131">
        <v>30</v>
      </c>
      <c r="AJ131">
        <v>26</v>
      </c>
      <c r="AK131" s="22">
        <f t="shared" si="14"/>
        <v>9.9717584003298292</v>
      </c>
      <c r="AL131" t="s">
        <v>52</v>
      </c>
      <c r="AM131" t="s">
        <v>66</v>
      </c>
      <c r="AN131" t="s">
        <v>67</v>
      </c>
    </row>
    <row r="132" spans="1:40" x14ac:dyDescent="0.25">
      <c r="A132">
        <v>202430</v>
      </c>
      <c r="B132">
        <v>30893</v>
      </c>
      <c r="C132" t="s">
        <v>203</v>
      </c>
      <c r="D132" t="s">
        <v>5694</v>
      </c>
      <c r="E132" t="s">
        <v>204</v>
      </c>
      <c r="F132">
        <v>2</v>
      </c>
      <c r="G132" s="1">
        <v>45166</v>
      </c>
      <c r="H132" s="1">
        <v>45276</v>
      </c>
      <c r="I132" s="21">
        <f t="shared" si="10"/>
        <v>16.714285714285715</v>
      </c>
      <c r="J132" s="1"/>
      <c r="K132" s="1" t="s">
        <v>35</v>
      </c>
      <c r="N132" t="s">
        <v>35</v>
      </c>
      <c r="S132" s="22">
        <f t="shared" si="11"/>
        <v>4.1666666666666685E-2</v>
      </c>
      <c r="T132" s="22">
        <f t="shared" si="12"/>
        <v>4.2207792207792229E-2</v>
      </c>
      <c r="U132" s="22" t="s">
        <v>5390</v>
      </c>
      <c r="V132">
        <v>900</v>
      </c>
      <c r="W132" s="22" t="s">
        <v>5391</v>
      </c>
      <c r="X132">
        <v>1000</v>
      </c>
      <c r="Y132" t="s">
        <v>205</v>
      </c>
      <c r="Z132" t="s">
        <v>782</v>
      </c>
      <c r="AA132" t="s">
        <v>783</v>
      </c>
      <c r="AB132" t="s">
        <v>61</v>
      </c>
      <c r="AC132" t="s">
        <v>62</v>
      </c>
      <c r="AD132" t="str">
        <f t="shared" si="13"/>
        <v>Campus Center - CC108</v>
      </c>
      <c r="AE132" t="s">
        <v>846</v>
      </c>
      <c r="AF132" t="s">
        <v>847</v>
      </c>
      <c r="AG132" t="s">
        <v>1553</v>
      </c>
      <c r="AH132" t="s">
        <v>4162</v>
      </c>
      <c r="AI132">
        <v>18</v>
      </c>
      <c r="AJ132">
        <v>8</v>
      </c>
      <c r="AK132" s="22">
        <f t="shared" si="14"/>
        <v>5.6437847866419331</v>
      </c>
      <c r="AL132" t="s">
        <v>52</v>
      </c>
      <c r="AM132" t="s">
        <v>66</v>
      </c>
      <c r="AN132" t="s">
        <v>67</v>
      </c>
    </row>
    <row r="133" spans="1:40" x14ac:dyDescent="0.25">
      <c r="A133">
        <v>202430</v>
      </c>
      <c r="B133">
        <v>30893</v>
      </c>
      <c r="C133" t="s">
        <v>203</v>
      </c>
      <c r="D133" t="s">
        <v>5694</v>
      </c>
      <c r="E133" t="s">
        <v>204</v>
      </c>
      <c r="F133">
        <v>2</v>
      </c>
      <c r="G133" s="1">
        <v>45166</v>
      </c>
      <c r="H133" s="1">
        <v>45276</v>
      </c>
      <c r="I133" s="21">
        <f t="shared" si="10"/>
        <v>16.714285714285715</v>
      </c>
      <c r="J133" s="1"/>
      <c r="K133" s="1" t="s">
        <v>35</v>
      </c>
      <c r="N133" t="s">
        <v>35</v>
      </c>
      <c r="S133" s="22">
        <f t="shared" si="11"/>
        <v>0.12499999999999994</v>
      </c>
      <c r="T133" s="22">
        <f t="shared" si="12"/>
        <v>0.12662337662337658</v>
      </c>
      <c r="U133" s="22" t="s">
        <v>5392</v>
      </c>
      <c r="V133">
        <v>1005</v>
      </c>
      <c r="W133" s="22" t="s">
        <v>5488</v>
      </c>
      <c r="X133">
        <v>1305</v>
      </c>
      <c r="Y133" t="s">
        <v>205</v>
      </c>
      <c r="Z133" t="s">
        <v>782</v>
      </c>
      <c r="AA133" t="s">
        <v>783</v>
      </c>
      <c r="AB133" t="s">
        <v>61</v>
      </c>
      <c r="AC133" t="s">
        <v>62</v>
      </c>
      <c r="AD133" t="str">
        <f t="shared" si="13"/>
        <v>Campus Center - CC108</v>
      </c>
      <c r="AE133" t="s">
        <v>846</v>
      </c>
      <c r="AF133" t="s">
        <v>847</v>
      </c>
      <c r="AG133" t="s">
        <v>1553</v>
      </c>
      <c r="AH133" t="s">
        <v>4162</v>
      </c>
      <c r="AI133">
        <v>18</v>
      </c>
      <c r="AJ133">
        <v>8</v>
      </c>
      <c r="AK133" s="22">
        <f t="shared" si="14"/>
        <v>16.931354359925784</v>
      </c>
      <c r="AL133" t="s">
        <v>52</v>
      </c>
      <c r="AM133" t="s">
        <v>66</v>
      </c>
      <c r="AN133" t="s">
        <v>67</v>
      </c>
    </row>
    <row r="134" spans="1:40" x14ac:dyDescent="0.25">
      <c r="A134">
        <v>202430</v>
      </c>
      <c r="B134">
        <v>43056</v>
      </c>
      <c r="C134" t="s">
        <v>1551</v>
      </c>
      <c r="D134" t="s">
        <v>5694</v>
      </c>
      <c r="E134" t="s">
        <v>1552</v>
      </c>
      <c r="F134">
        <v>4</v>
      </c>
      <c r="G134" s="1">
        <v>45166</v>
      </c>
      <c r="H134" s="1">
        <v>45276</v>
      </c>
      <c r="I134" s="21">
        <f t="shared" si="10"/>
        <v>16.714285714285715</v>
      </c>
      <c r="J134" s="1"/>
      <c r="K134" s="1" t="s">
        <v>5537</v>
      </c>
      <c r="M134" t="s">
        <v>34</v>
      </c>
      <c r="O134" t="s">
        <v>36</v>
      </c>
      <c r="S134" s="22">
        <f t="shared" si="11"/>
        <v>4.1666666666666685E-2</v>
      </c>
      <c r="T134" s="22">
        <f t="shared" si="12"/>
        <v>8.4415584415584458E-2</v>
      </c>
      <c r="U134" s="22" t="s">
        <v>5390</v>
      </c>
      <c r="V134">
        <v>900</v>
      </c>
      <c r="W134" s="22" t="s">
        <v>5391</v>
      </c>
      <c r="X134">
        <v>1000</v>
      </c>
      <c r="Y134" t="s">
        <v>49</v>
      </c>
      <c r="Z134" t="s">
        <v>782</v>
      </c>
      <c r="AA134" t="s">
        <v>783</v>
      </c>
      <c r="AB134" t="s">
        <v>61</v>
      </c>
      <c r="AC134" t="s">
        <v>62</v>
      </c>
      <c r="AD134" t="str">
        <f t="shared" si="13"/>
        <v>Campus Center - CC108</v>
      </c>
      <c r="AE134" t="s">
        <v>846</v>
      </c>
      <c r="AF134" t="s">
        <v>847</v>
      </c>
      <c r="AG134" t="s">
        <v>1553</v>
      </c>
      <c r="AH134" t="s">
        <v>4162</v>
      </c>
      <c r="AI134">
        <v>18</v>
      </c>
      <c r="AJ134">
        <v>14</v>
      </c>
      <c r="AK134" s="22">
        <f t="shared" si="14"/>
        <v>19.753246753246767</v>
      </c>
      <c r="AL134" t="s">
        <v>52</v>
      </c>
      <c r="AM134" t="s">
        <v>66</v>
      </c>
      <c r="AN134" t="s">
        <v>67</v>
      </c>
    </row>
    <row r="135" spans="1:40" x14ac:dyDescent="0.25">
      <c r="A135">
        <v>202430</v>
      </c>
      <c r="B135">
        <v>43056</v>
      </c>
      <c r="C135" t="s">
        <v>1551</v>
      </c>
      <c r="D135" t="s">
        <v>5694</v>
      </c>
      <c r="E135" t="s">
        <v>1552</v>
      </c>
      <c r="F135">
        <v>4</v>
      </c>
      <c r="G135" s="1">
        <v>45166</v>
      </c>
      <c r="H135" s="1">
        <v>45276</v>
      </c>
      <c r="I135" s="21">
        <f t="shared" si="10"/>
        <v>16.714285714285715</v>
      </c>
      <c r="J135" s="1"/>
      <c r="K135" s="1" t="s">
        <v>5537</v>
      </c>
      <c r="M135" t="s">
        <v>34</v>
      </c>
      <c r="O135" t="s">
        <v>36</v>
      </c>
      <c r="S135" s="22">
        <f t="shared" si="11"/>
        <v>0.12499999999999994</v>
      </c>
      <c r="T135" s="22">
        <f t="shared" si="12"/>
        <v>0.25324675324675316</v>
      </c>
      <c r="U135" s="22" t="s">
        <v>5392</v>
      </c>
      <c r="V135">
        <v>1005</v>
      </c>
      <c r="W135" s="22" t="s">
        <v>5488</v>
      </c>
      <c r="X135">
        <v>1305</v>
      </c>
      <c r="Y135" t="s">
        <v>49</v>
      </c>
      <c r="Z135" t="s">
        <v>782</v>
      </c>
      <c r="AA135" t="s">
        <v>783</v>
      </c>
      <c r="AB135" t="s">
        <v>61</v>
      </c>
      <c r="AC135" t="s">
        <v>62</v>
      </c>
      <c r="AD135" t="str">
        <f t="shared" si="13"/>
        <v>Campus Center - CC108</v>
      </c>
      <c r="AE135" t="s">
        <v>846</v>
      </c>
      <c r="AF135" t="s">
        <v>847</v>
      </c>
      <c r="AG135" t="s">
        <v>1553</v>
      </c>
      <c r="AH135" t="s">
        <v>4162</v>
      </c>
      <c r="AI135">
        <v>18</v>
      </c>
      <c r="AJ135">
        <v>14</v>
      </c>
      <c r="AK135" s="22">
        <f t="shared" si="14"/>
        <v>59.259740259740241</v>
      </c>
      <c r="AL135" t="s">
        <v>52</v>
      </c>
      <c r="AM135" t="s">
        <v>66</v>
      </c>
      <c r="AN135" t="s">
        <v>67</v>
      </c>
    </row>
    <row r="136" spans="1:40" x14ac:dyDescent="0.25">
      <c r="A136">
        <v>202430</v>
      </c>
      <c r="B136">
        <v>44796</v>
      </c>
      <c r="C136" t="s">
        <v>1551</v>
      </c>
      <c r="D136" t="s">
        <v>5694</v>
      </c>
      <c r="E136" t="s">
        <v>1552</v>
      </c>
      <c r="F136">
        <v>4</v>
      </c>
      <c r="G136" s="1">
        <v>45166</v>
      </c>
      <c r="H136" s="1">
        <v>45276</v>
      </c>
      <c r="I136" s="21">
        <f t="shared" si="10"/>
        <v>16.714285714285715</v>
      </c>
      <c r="J136" s="1"/>
      <c r="K136" s="1" t="s">
        <v>5537</v>
      </c>
      <c r="M136" t="s">
        <v>34</v>
      </c>
      <c r="O136" t="s">
        <v>36</v>
      </c>
      <c r="S136" s="22">
        <f t="shared" si="11"/>
        <v>3.472222222222221E-2</v>
      </c>
      <c r="T136" s="22">
        <f t="shared" si="12"/>
        <v>7.0346320346320323E-2</v>
      </c>
      <c r="U136" s="22" t="s">
        <v>5374</v>
      </c>
      <c r="V136">
        <v>1400</v>
      </c>
      <c r="W136" s="22" t="s">
        <v>5483</v>
      </c>
      <c r="X136">
        <v>1450</v>
      </c>
      <c r="Y136" t="s">
        <v>205</v>
      </c>
      <c r="Z136" t="s">
        <v>70</v>
      </c>
      <c r="AA136" t="s">
        <v>71</v>
      </c>
      <c r="AB136" t="s">
        <v>61</v>
      </c>
      <c r="AC136" t="s">
        <v>62</v>
      </c>
      <c r="AD136" t="str">
        <f t="shared" si="13"/>
        <v>Campus Center - CC108</v>
      </c>
      <c r="AE136" t="s">
        <v>846</v>
      </c>
      <c r="AF136" t="s">
        <v>847</v>
      </c>
      <c r="AG136" t="s">
        <v>1553</v>
      </c>
      <c r="AH136" t="s">
        <v>4162</v>
      </c>
      <c r="AI136">
        <v>18</v>
      </c>
      <c r="AJ136">
        <v>9</v>
      </c>
      <c r="AK136" s="22">
        <f t="shared" si="14"/>
        <v>10.582096474953614</v>
      </c>
      <c r="AL136" t="s">
        <v>52</v>
      </c>
      <c r="AM136" t="s">
        <v>66</v>
      </c>
      <c r="AN136" t="s">
        <v>67</v>
      </c>
    </row>
    <row r="137" spans="1:40" x14ac:dyDescent="0.25">
      <c r="A137">
        <v>202430</v>
      </c>
      <c r="B137">
        <v>44796</v>
      </c>
      <c r="C137" t="s">
        <v>1551</v>
      </c>
      <c r="D137" t="s">
        <v>5694</v>
      </c>
      <c r="E137" t="s">
        <v>1552</v>
      </c>
      <c r="F137">
        <v>4</v>
      </c>
      <c r="G137" s="1">
        <v>45166</v>
      </c>
      <c r="H137" s="1">
        <v>45276</v>
      </c>
      <c r="I137" s="21">
        <f t="shared" si="10"/>
        <v>16.714285714285715</v>
      </c>
      <c r="J137" s="1"/>
      <c r="K137" s="1" t="s">
        <v>5537</v>
      </c>
      <c r="M137" t="s">
        <v>34</v>
      </c>
      <c r="O137" t="s">
        <v>36</v>
      </c>
      <c r="S137" s="22">
        <f t="shared" si="11"/>
        <v>0.12847222222222221</v>
      </c>
      <c r="T137" s="22">
        <f t="shared" si="12"/>
        <v>0.26028138528138528</v>
      </c>
      <c r="U137" s="22" t="s">
        <v>5371</v>
      </c>
      <c r="V137">
        <v>1500</v>
      </c>
      <c r="W137" s="22" t="s">
        <v>5507</v>
      </c>
      <c r="X137">
        <v>1805</v>
      </c>
      <c r="Y137" t="s">
        <v>205</v>
      </c>
      <c r="Z137" t="s">
        <v>70</v>
      </c>
      <c r="AA137" t="s">
        <v>71</v>
      </c>
      <c r="AB137" t="s">
        <v>61</v>
      </c>
      <c r="AC137" t="s">
        <v>62</v>
      </c>
      <c r="AD137" t="str">
        <f t="shared" si="13"/>
        <v>Campus Center - CC108</v>
      </c>
      <c r="AE137" t="s">
        <v>846</v>
      </c>
      <c r="AF137" t="s">
        <v>847</v>
      </c>
      <c r="AG137" t="s">
        <v>1553</v>
      </c>
      <c r="AH137" t="s">
        <v>4162</v>
      </c>
      <c r="AI137">
        <v>18</v>
      </c>
      <c r="AJ137">
        <v>9</v>
      </c>
      <c r="AK137" s="22">
        <f t="shared" si="14"/>
        <v>39.153756957328383</v>
      </c>
      <c r="AL137" t="s">
        <v>52</v>
      </c>
      <c r="AM137" t="s">
        <v>66</v>
      </c>
      <c r="AN137" t="s">
        <v>67</v>
      </c>
    </row>
    <row r="138" spans="1:40" x14ac:dyDescent="0.25">
      <c r="A138">
        <v>202430</v>
      </c>
      <c r="B138">
        <v>43060</v>
      </c>
      <c r="C138" t="s">
        <v>2277</v>
      </c>
      <c r="D138" t="s">
        <v>5694</v>
      </c>
      <c r="E138" t="s">
        <v>2278</v>
      </c>
      <c r="F138">
        <v>2</v>
      </c>
      <c r="G138" s="1">
        <v>45166</v>
      </c>
      <c r="H138" s="1">
        <v>45276</v>
      </c>
      <c r="I138" s="21">
        <f t="shared" si="10"/>
        <v>16.714285714285715</v>
      </c>
      <c r="J138" s="1"/>
      <c r="K138" s="1" t="s">
        <v>35</v>
      </c>
      <c r="N138" t="s">
        <v>35</v>
      </c>
      <c r="S138" s="22">
        <f t="shared" si="11"/>
        <v>4.166666666666663E-2</v>
      </c>
      <c r="T138" s="22">
        <f t="shared" si="12"/>
        <v>4.2207792207792173E-2</v>
      </c>
      <c r="U138" s="22" t="s">
        <v>5371</v>
      </c>
      <c r="V138">
        <v>1500</v>
      </c>
      <c r="W138" s="22" t="s">
        <v>5411</v>
      </c>
      <c r="X138">
        <v>1600</v>
      </c>
      <c r="Y138" t="s">
        <v>49</v>
      </c>
      <c r="Z138" t="s">
        <v>70</v>
      </c>
      <c r="AA138" t="s">
        <v>71</v>
      </c>
      <c r="AB138" t="s">
        <v>61</v>
      </c>
      <c r="AC138" t="s">
        <v>62</v>
      </c>
      <c r="AD138" t="str">
        <f t="shared" si="13"/>
        <v>Campus Center - CC122</v>
      </c>
      <c r="AE138" t="s">
        <v>846</v>
      </c>
      <c r="AF138" t="s">
        <v>847</v>
      </c>
      <c r="AG138" t="s">
        <v>848</v>
      </c>
      <c r="AH138" t="s">
        <v>3688</v>
      </c>
      <c r="AI138">
        <v>18</v>
      </c>
      <c r="AJ138">
        <v>17</v>
      </c>
      <c r="AK138" s="22">
        <f t="shared" si="14"/>
        <v>11.993042671614091</v>
      </c>
      <c r="AL138" t="s">
        <v>52</v>
      </c>
      <c r="AM138" t="s">
        <v>66</v>
      </c>
      <c r="AN138" t="s">
        <v>67</v>
      </c>
    </row>
    <row r="139" spans="1:40" x14ac:dyDescent="0.25">
      <c r="A139">
        <v>202430</v>
      </c>
      <c r="B139">
        <v>43060</v>
      </c>
      <c r="C139" t="s">
        <v>2277</v>
      </c>
      <c r="D139" t="s">
        <v>5694</v>
      </c>
      <c r="E139" t="s">
        <v>2278</v>
      </c>
      <c r="F139">
        <v>2</v>
      </c>
      <c r="G139" s="1">
        <v>45166</v>
      </c>
      <c r="H139" s="1">
        <v>45276</v>
      </c>
      <c r="I139" s="21">
        <f t="shared" si="10"/>
        <v>16.714285714285715</v>
      </c>
      <c r="J139" s="1"/>
      <c r="K139" s="1" t="s">
        <v>35</v>
      </c>
      <c r="N139" t="s">
        <v>35</v>
      </c>
      <c r="S139" s="22">
        <f t="shared" si="11"/>
        <v>0.125</v>
      </c>
      <c r="T139" s="22">
        <f t="shared" si="12"/>
        <v>0.12662337662337664</v>
      </c>
      <c r="U139" s="22" t="s">
        <v>5372</v>
      </c>
      <c r="V139">
        <v>1605</v>
      </c>
      <c r="W139" s="22" t="s">
        <v>5424</v>
      </c>
      <c r="X139">
        <v>1905</v>
      </c>
      <c r="Y139" t="s">
        <v>49</v>
      </c>
      <c r="Z139" t="s">
        <v>70</v>
      </c>
      <c r="AA139" t="s">
        <v>71</v>
      </c>
      <c r="AB139" t="s">
        <v>61</v>
      </c>
      <c r="AC139" t="s">
        <v>62</v>
      </c>
      <c r="AD139" t="str">
        <f t="shared" si="13"/>
        <v>Campus Center - CC122</v>
      </c>
      <c r="AE139" t="s">
        <v>846</v>
      </c>
      <c r="AF139" t="s">
        <v>847</v>
      </c>
      <c r="AG139" t="s">
        <v>848</v>
      </c>
      <c r="AH139" t="s">
        <v>3688</v>
      </c>
      <c r="AI139">
        <v>18</v>
      </c>
      <c r="AJ139">
        <v>17</v>
      </c>
      <c r="AK139" s="22">
        <f t="shared" si="14"/>
        <v>35.979128014842303</v>
      </c>
      <c r="AL139" t="s">
        <v>52</v>
      </c>
      <c r="AM139" t="s">
        <v>66</v>
      </c>
      <c r="AN139" t="s">
        <v>67</v>
      </c>
    </row>
    <row r="140" spans="1:40" x14ac:dyDescent="0.25">
      <c r="A140">
        <v>202430</v>
      </c>
      <c r="B140">
        <v>43748</v>
      </c>
      <c r="C140" t="s">
        <v>844</v>
      </c>
      <c r="D140" t="s">
        <v>5694</v>
      </c>
      <c r="E140" t="s">
        <v>845</v>
      </c>
      <c r="F140">
        <v>2</v>
      </c>
      <c r="G140" s="1">
        <v>45166</v>
      </c>
      <c r="H140" s="1">
        <v>45276</v>
      </c>
      <c r="I140" s="21">
        <f t="shared" si="10"/>
        <v>16.714285714285715</v>
      </c>
      <c r="J140" s="1"/>
      <c r="K140" s="1" t="s">
        <v>33</v>
      </c>
      <c r="L140" t="s">
        <v>33</v>
      </c>
      <c r="S140" s="22">
        <f t="shared" si="11"/>
        <v>8.3333333333333259E-2</v>
      </c>
      <c r="T140" s="22">
        <f t="shared" si="12"/>
        <v>8.4415584415584347E-2</v>
      </c>
      <c r="U140" s="22" t="s">
        <v>5393</v>
      </c>
      <c r="V140">
        <v>1230</v>
      </c>
      <c r="W140" s="22" t="s">
        <v>5414</v>
      </c>
      <c r="X140">
        <v>1430</v>
      </c>
      <c r="Y140" t="s">
        <v>49</v>
      </c>
      <c r="Z140" t="s">
        <v>782</v>
      </c>
      <c r="AA140" t="s">
        <v>783</v>
      </c>
      <c r="AB140" t="s">
        <v>61</v>
      </c>
      <c r="AC140" t="s">
        <v>62</v>
      </c>
      <c r="AD140" t="str">
        <f t="shared" si="13"/>
        <v>Campus Center - CC122</v>
      </c>
      <c r="AE140" t="s">
        <v>846</v>
      </c>
      <c r="AF140" t="s">
        <v>847</v>
      </c>
      <c r="AG140" t="s">
        <v>848</v>
      </c>
      <c r="AH140" t="s">
        <v>3688</v>
      </c>
      <c r="AI140">
        <v>40</v>
      </c>
      <c r="AJ140">
        <v>35</v>
      </c>
      <c r="AK140" s="22">
        <f t="shared" si="14"/>
        <v>49.383116883116841</v>
      </c>
      <c r="AL140" t="s">
        <v>52</v>
      </c>
      <c r="AM140" t="s">
        <v>66</v>
      </c>
      <c r="AN140" t="s">
        <v>67</v>
      </c>
    </row>
    <row r="141" spans="1:40" hidden="1" x14ac:dyDescent="0.25">
      <c r="A141">
        <v>202430</v>
      </c>
      <c r="B141">
        <v>43985</v>
      </c>
      <c r="C141" t="s">
        <v>849</v>
      </c>
      <c r="D141" t="s">
        <v>5700</v>
      </c>
      <c r="E141" t="s">
        <v>850</v>
      </c>
      <c r="F141">
        <v>0</v>
      </c>
      <c r="G141" s="1">
        <v>45166</v>
      </c>
      <c r="H141" s="1">
        <v>45220</v>
      </c>
      <c r="I141" s="21">
        <f t="shared" si="10"/>
        <v>8.7142857142857153</v>
      </c>
      <c r="J141" s="1"/>
      <c r="K141" s="1" t="s">
        <v>33</v>
      </c>
      <c r="L141" t="s">
        <v>33</v>
      </c>
      <c r="S141" s="22">
        <f t="shared" si="11"/>
        <v>4.166666666666663E-2</v>
      </c>
      <c r="T141" s="22">
        <f t="shared" si="12"/>
        <v>2.200577200577199E-2</v>
      </c>
      <c r="U141" s="22" t="s">
        <v>5387</v>
      </c>
      <c r="V141">
        <v>1700</v>
      </c>
      <c r="W141" s="22" t="s">
        <v>5378</v>
      </c>
      <c r="X141">
        <v>1800</v>
      </c>
      <c r="Y141" t="s">
        <v>49</v>
      </c>
      <c r="Z141" t="s">
        <v>851</v>
      </c>
      <c r="AA141" t="s">
        <v>852</v>
      </c>
      <c r="AB141">
        <v>9</v>
      </c>
      <c r="AC141" t="s">
        <v>42</v>
      </c>
      <c r="AD141" t="str">
        <f t="shared" si="13"/>
        <v>Carpinteria High School - CHS</v>
      </c>
      <c r="AE141" t="s">
        <v>43</v>
      </c>
      <c r="AF141" t="s">
        <v>44</v>
      </c>
      <c r="AG141" t="s">
        <v>44</v>
      </c>
      <c r="AH141" t="s">
        <v>5220</v>
      </c>
      <c r="AI141">
        <v>25</v>
      </c>
      <c r="AJ141">
        <v>22</v>
      </c>
      <c r="AK141" s="22">
        <f t="shared" si="14"/>
        <v>4.2188208616780027</v>
      </c>
      <c r="AL141" t="s">
        <v>52</v>
      </c>
      <c r="AM141" t="s">
        <v>182</v>
      </c>
      <c r="AN141" t="s">
        <v>67</v>
      </c>
    </row>
    <row r="142" spans="1:40" hidden="1" x14ac:dyDescent="0.25">
      <c r="A142">
        <v>202430</v>
      </c>
      <c r="B142">
        <v>43985</v>
      </c>
      <c r="C142" t="s">
        <v>849</v>
      </c>
      <c r="D142" t="s">
        <v>5700</v>
      </c>
      <c r="E142" t="s">
        <v>850</v>
      </c>
      <c r="F142">
        <v>0</v>
      </c>
      <c r="G142" s="1">
        <v>45166</v>
      </c>
      <c r="H142" s="1">
        <v>45220</v>
      </c>
      <c r="I142" s="21">
        <f t="shared" si="10"/>
        <v>8.7142857142857153</v>
      </c>
      <c r="J142" s="1"/>
      <c r="K142" s="1" t="s">
        <v>33</v>
      </c>
      <c r="L142" t="s">
        <v>33</v>
      </c>
      <c r="S142" s="22">
        <f t="shared" si="11"/>
        <v>8.680555555555558E-2</v>
      </c>
      <c r="T142" s="22">
        <f t="shared" si="12"/>
        <v>4.584535834535837E-2</v>
      </c>
      <c r="U142" s="22" t="s">
        <v>5395</v>
      </c>
      <c r="V142">
        <v>1810</v>
      </c>
      <c r="W142" s="22" t="s">
        <v>5476</v>
      </c>
      <c r="X142">
        <v>2015</v>
      </c>
      <c r="Y142" t="s">
        <v>49</v>
      </c>
      <c r="Z142" t="s">
        <v>851</v>
      </c>
      <c r="AA142" t="s">
        <v>852</v>
      </c>
      <c r="AB142">
        <v>9</v>
      </c>
      <c r="AC142" t="s">
        <v>42</v>
      </c>
      <c r="AD142" t="str">
        <f t="shared" si="13"/>
        <v>Carpinteria High School - CHS</v>
      </c>
      <c r="AE142" t="s">
        <v>43</v>
      </c>
      <c r="AF142" t="s">
        <v>44</v>
      </c>
      <c r="AG142" t="s">
        <v>44</v>
      </c>
      <c r="AH142" t="s">
        <v>5220</v>
      </c>
      <c r="AI142">
        <v>25</v>
      </c>
      <c r="AJ142">
        <v>22</v>
      </c>
      <c r="AK142" s="22">
        <f t="shared" si="14"/>
        <v>8.7892101284958475</v>
      </c>
      <c r="AL142" t="s">
        <v>52</v>
      </c>
      <c r="AM142" t="s">
        <v>182</v>
      </c>
      <c r="AN142" t="s">
        <v>67</v>
      </c>
    </row>
    <row r="143" spans="1:40" hidden="1" x14ac:dyDescent="0.25">
      <c r="A143">
        <v>202430</v>
      </c>
      <c r="B143">
        <v>44167</v>
      </c>
      <c r="C143" t="s">
        <v>31</v>
      </c>
      <c r="D143" t="s">
        <v>5657</v>
      </c>
      <c r="E143" t="s">
        <v>32</v>
      </c>
      <c r="F143">
        <v>1</v>
      </c>
      <c r="G143" s="1">
        <v>45041</v>
      </c>
      <c r="H143" s="1">
        <v>45322</v>
      </c>
      <c r="I143" s="21">
        <f t="shared" si="10"/>
        <v>41.142857142857146</v>
      </c>
      <c r="J143" s="1"/>
      <c r="K143" s="1" t="s">
        <v>5534</v>
      </c>
      <c r="L143" t="s">
        <v>33</v>
      </c>
      <c r="M143" t="s">
        <v>34</v>
      </c>
      <c r="N143" t="s">
        <v>35</v>
      </c>
      <c r="O143" t="s">
        <v>36</v>
      </c>
      <c r="P143" t="s">
        <v>37</v>
      </c>
      <c r="S143" s="22">
        <f t="shared" si="11"/>
        <v>3.819444444444442E-2</v>
      </c>
      <c r="T143" s="22">
        <f t="shared" si="12"/>
        <v>0.47619047619047594</v>
      </c>
      <c r="U143" s="22" t="s">
        <v>5394</v>
      </c>
      <c r="V143">
        <v>1325</v>
      </c>
      <c r="W143" s="22" t="s">
        <v>5379</v>
      </c>
      <c r="X143">
        <v>1420</v>
      </c>
      <c r="Y143" t="s">
        <v>38</v>
      </c>
      <c r="Z143" t="s">
        <v>39</v>
      </c>
      <c r="AA143" t="s">
        <v>40</v>
      </c>
      <c r="AB143" t="s">
        <v>41</v>
      </c>
      <c r="AC143" t="s">
        <v>42</v>
      </c>
      <c r="AD143" t="str">
        <f t="shared" si="13"/>
        <v>Carpinteria High School - CHS</v>
      </c>
      <c r="AE143" t="s">
        <v>43</v>
      </c>
      <c r="AF143" t="s">
        <v>44</v>
      </c>
      <c r="AG143" t="s">
        <v>44</v>
      </c>
      <c r="AH143" t="s">
        <v>5220</v>
      </c>
      <c r="AI143">
        <v>0</v>
      </c>
      <c r="AJ143">
        <v>0</v>
      </c>
      <c r="AK143" s="22">
        <f t="shared" si="14"/>
        <v>0</v>
      </c>
      <c r="AL143">
        <v>40</v>
      </c>
      <c r="AM143" t="s">
        <v>45</v>
      </c>
      <c r="AN143" t="s">
        <v>46</v>
      </c>
    </row>
    <row r="144" spans="1:40" hidden="1" x14ac:dyDescent="0.25">
      <c r="A144">
        <v>202430</v>
      </c>
      <c r="B144">
        <v>44507</v>
      </c>
      <c r="C144" t="s">
        <v>283</v>
      </c>
      <c r="D144" t="s">
        <v>5623</v>
      </c>
      <c r="E144" t="s">
        <v>284</v>
      </c>
      <c r="F144">
        <v>4</v>
      </c>
      <c r="G144" s="1">
        <v>45159</v>
      </c>
      <c r="H144" s="1">
        <v>45275</v>
      </c>
      <c r="I144" s="21">
        <f t="shared" si="10"/>
        <v>17.571428571428573</v>
      </c>
      <c r="J144" s="1"/>
      <c r="K144" s="1" t="s">
        <v>5539</v>
      </c>
      <c r="M144" t="s">
        <v>34</v>
      </c>
      <c r="O144" t="s">
        <v>36</v>
      </c>
      <c r="P144" t="s">
        <v>37</v>
      </c>
      <c r="S144" s="22">
        <f t="shared" si="11"/>
        <v>5.555555555555558E-2</v>
      </c>
      <c r="T144" s="22">
        <f t="shared" si="12"/>
        <v>0.17748917748917759</v>
      </c>
      <c r="U144" s="22" t="s">
        <v>5369</v>
      </c>
      <c r="V144">
        <v>800</v>
      </c>
      <c r="W144" s="22" t="s">
        <v>5433</v>
      </c>
      <c r="X144">
        <v>920</v>
      </c>
      <c r="Y144" t="s">
        <v>49</v>
      </c>
      <c r="Z144" t="s">
        <v>820</v>
      </c>
      <c r="AA144" t="s">
        <v>821</v>
      </c>
      <c r="AB144" t="s">
        <v>277</v>
      </c>
      <c r="AC144" t="s">
        <v>42</v>
      </c>
      <c r="AD144" t="str">
        <f t="shared" si="13"/>
        <v>Carpinteria High School - CHS</v>
      </c>
      <c r="AE144" t="s">
        <v>43</v>
      </c>
      <c r="AF144" t="s">
        <v>44</v>
      </c>
      <c r="AG144" t="s">
        <v>44</v>
      </c>
      <c r="AH144" t="s">
        <v>5220</v>
      </c>
      <c r="AI144">
        <v>0</v>
      </c>
      <c r="AJ144">
        <v>37</v>
      </c>
      <c r="AK144" s="22">
        <f t="shared" si="14"/>
        <v>115.39332096474962</v>
      </c>
      <c r="AL144" t="s">
        <v>52</v>
      </c>
      <c r="AM144" t="s">
        <v>45</v>
      </c>
      <c r="AN144" t="s">
        <v>46</v>
      </c>
    </row>
    <row r="145" spans="1:40" hidden="1" x14ac:dyDescent="0.25">
      <c r="A145">
        <v>202430</v>
      </c>
      <c r="B145">
        <v>44717</v>
      </c>
      <c r="C145" t="s">
        <v>881</v>
      </c>
      <c r="D145" t="s">
        <v>5631</v>
      </c>
      <c r="E145" t="s">
        <v>882</v>
      </c>
      <c r="F145">
        <v>3</v>
      </c>
      <c r="G145" s="1">
        <v>45159</v>
      </c>
      <c r="H145" s="1">
        <v>45275</v>
      </c>
      <c r="I145" s="21">
        <f t="shared" si="10"/>
        <v>17.571428571428573</v>
      </c>
      <c r="J145" s="1"/>
      <c r="K145" s="1" t="s">
        <v>34</v>
      </c>
      <c r="M145" t="s">
        <v>34</v>
      </c>
      <c r="S145" s="22">
        <f t="shared" si="11"/>
        <v>3.819444444444442E-2</v>
      </c>
      <c r="T145" s="22">
        <f t="shared" si="12"/>
        <v>4.0674603174603155E-2</v>
      </c>
      <c r="U145" s="22" t="s">
        <v>5367</v>
      </c>
      <c r="V145">
        <v>830</v>
      </c>
      <c r="W145" s="22" t="s">
        <v>5453</v>
      </c>
      <c r="X145">
        <v>925</v>
      </c>
      <c r="Y145" t="s">
        <v>49</v>
      </c>
      <c r="Z145" t="s">
        <v>1554</v>
      </c>
      <c r="AA145" t="s">
        <v>1555</v>
      </c>
      <c r="AB145" t="s">
        <v>277</v>
      </c>
      <c r="AC145" t="s">
        <v>42</v>
      </c>
      <c r="AD145" t="str">
        <f t="shared" si="13"/>
        <v>Carpinteria High School - CHS</v>
      </c>
      <c r="AE145" t="s">
        <v>43</v>
      </c>
      <c r="AF145" t="s">
        <v>44</v>
      </c>
      <c r="AG145" t="s">
        <v>44</v>
      </c>
      <c r="AH145" t="s">
        <v>5220</v>
      </c>
      <c r="AI145">
        <v>13</v>
      </c>
      <c r="AJ145">
        <v>13</v>
      </c>
      <c r="AK145" s="22">
        <f t="shared" si="14"/>
        <v>9.2912414965986354</v>
      </c>
      <c r="AL145" t="s">
        <v>52</v>
      </c>
      <c r="AM145" t="s">
        <v>45</v>
      </c>
      <c r="AN145" t="s">
        <v>46</v>
      </c>
    </row>
    <row r="146" spans="1:40" hidden="1" x14ac:dyDescent="0.25">
      <c r="A146">
        <v>202430</v>
      </c>
      <c r="B146">
        <v>44719</v>
      </c>
      <c r="C146" t="s">
        <v>47</v>
      </c>
      <c r="D146" t="s">
        <v>5657</v>
      </c>
      <c r="E146" t="s">
        <v>48</v>
      </c>
      <c r="F146">
        <v>3</v>
      </c>
      <c r="G146" s="1">
        <v>45159</v>
      </c>
      <c r="H146" s="1">
        <v>45275</v>
      </c>
      <c r="I146" s="21">
        <f t="shared" si="10"/>
        <v>17.571428571428573</v>
      </c>
      <c r="J146" s="1"/>
      <c r="K146" s="1" t="s">
        <v>5534</v>
      </c>
      <c r="L146" t="s">
        <v>33</v>
      </c>
      <c r="M146" t="s">
        <v>34</v>
      </c>
      <c r="N146" t="s">
        <v>35</v>
      </c>
      <c r="O146" t="s">
        <v>36</v>
      </c>
      <c r="P146" t="s">
        <v>37</v>
      </c>
      <c r="S146" s="22">
        <f t="shared" si="11"/>
        <v>3.819444444444442E-2</v>
      </c>
      <c r="T146" s="22">
        <f t="shared" si="12"/>
        <v>0.20337301587301576</v>
      </c>
      <c r="U146" s="22" t="s">
        <v>5367</v>
      </c>
      <c r="V146">
        <v>830</v>
      </c>
      <c r="W146" s="22" t="s">
        <v>5453</v>
      </c>
      <c r="X146">
        <v>925</v>
      </c>
      <c r="Y146" t="s">
        <v>49</v>
      </c>
      <c r="Z146" t="s">
        <v>50</v>
      </c>
      <c r="AA146" t="s">
        <v>51</v>
      </c>
      <c r="AB146" t="s">
        <v>41</v>
      </c>
      <c r="AC146" t="s">
        <v>42</v>
      </c>
      <c r="AD146" t="str">
        <f t="shared" si="13"/>
        <v>Carpinteria High School - CHS</v>
      </c>
      <c r="AE146" t="s">
        <v>43</v>
      </c>
      <c r="AF146" t="s">
        <v>44</v>
      </c>
      <c r="AG146" t="s">
        <v>44</v>
      </c>
      <c r="AH146" t="s">
        <v>5220</v>
      </c>
      <c r="AI146">
        <v>0</v>
      </c>
      <c r="AJ146">
        <v>27</v>
      </c>
      <c r="AK146" s="22">
        <f t="shared" si="14"/>
        <v>96.485969387755063</v>
      </c>
      <c r="AL146" t="s">
        <v>52</v>
      </c>
      <c r="AM146" t="s">
        <v>45</v>
      </c>
      <c r="AN146" t="s">
        <v>46</v>
      </c>
    </row>
    <row r="147" spans="1:40" hidden="1" x14ac:dyDescent="0.25">
      <c r="A147">
        <v>202430</v>
      </c>
      <c r="B147">
        <v>44720</v>
      </c>
      <c r="C147" t="s">
        <v>47</v>
      </c>
      <c r="D147" t="s">
        <v>5657</v>
      </c>
      <c r="E147" t="s">
        <v>48</v>
      </c>
      <c r="F147">
        <v>3</v>
      </c>
      <c r="G147" s="1">
        <v>45159</v>
      </c>
      <c r="H147" s="1">
        <v>45275</v>
      </c>
      <c r="I147" s="21">
        <f t="shared" si="10"/>
        <v>17.571428571428573</v>
      </c>
      <c r="J147" s="1"/>
      <c r="K147" s="1" t="s">
        <v>5534</v>
      </c>
      <c r="L147" t="s">
        <v>33</v>
      </c>
      <c r="M147" t="s">
        <v>34</v>
      </c>
      <c r="N147" t="s">
        <v>35</v>
      </c>
      <c r="O147" t="s">
        <v>36</v>
      </c>
      <c r="P147" t="s">
        <v>37</v>
      </c>
      <c r="S147" s="22">
        <f t="shared" si="11"/>
        <v>3.8194444444444475E-2</v>
      </c>
      <c r="T147" s="22">
        <f t="shared" si="12"/>
        <v>0.20337301587301607</v>
      </c>
      <c r="U147" s="22" t="s">
        <v>5383</v>
      </c>
      <c r="V147">
        <v>930</v>
      </c>
      <c r="W147" s="22" t="s">
        <v>5485</v>
      </c>
      <c r="X147">
        <v>1025</v>
      </c>
      <c r="Y147" t="s">
        <v>49</v>
      </c>
      <c r="Z147" t="s">
        <v>50</v>
      </c>
      <c r="AA147" t="s">
        <v>51</v>
      </c>
      <c r="AB147" t="s">
        <v>41</v>
      </c>
      <c r="AC147" t="s">
        <v>42</v>
      </c>
      <c r="AD147" t="str">
        <f t="shared" si="13"/>
        <v>Carpinteria High School - CHS</v>
      </c>
      <c r="AE147" t="s">
        <v>43</v>
      </c>
      <c r="AF147" t="s">
        <v>44</v>
      </c>
      <c r="AG147" t="s">
        <v>44</v>
      </c>
      <c r="AH147" t="s">
        <v>5220</v>
      </c>
      <c r="AI147">
        <v>0</v>
      </c>
      <c r="AJ147">
        <v>11</v>
      </c>
      <c r="AK147" s="22">
        <f t="shared" si="14"/>
        <v>39.309098639455826</v>
      </c>
      <c r="AL147" t="s">
        <v>52</v>
      </c>
      <c r="AM147" t="s">
        <v>45</v>
      </c>
      <c r="AN147" t="s">
        <v>46</v>
      </c>
    </row>
    <row r="148" spans="1:40" hidden="1" x14ac:dyDescent="0.25">
      <c r="A148">
        <v>202430</v>
      </c>
      <c r="B148">
        <v>44721</v>
      </c>
      <c r="C148" t="s">
        <v>47</v>
      </c>
      <c r="D148" t="s">
        <v>5657</v>
      </c>
      <c r="E148" t="s">
        <v>48</v>
      </c>
      <c r="F148">
        <v>3</v>
      </c>
      <c r="G148" s="1">
        <v>45159</v>
      </c>
      <c r="H148" s="1">
        <v>45275</v>
      </c>
      <c r="I148" s="21">
        <f t="shared" si="10"/>
        <v>17.571428571428573</v>
      </c>
      <c r="J148" s="1"/>
      <c r="K148" s="1" t="s">
        <v>5534</v>
      </c>
      <c r="L148" t="s">
        <v>33</v>
      </c>
      <c r="M148" t="s">
        <v>34</v>
      </c>
      <c r="N148" t="s">
        <v>35</v>
      </c>
      <c r="O148" t="s">
        <v>36</v>
      </c>
      <c r="P148" t="s">
        <v>37</v>
      </c>
      <c r="S148" s="22">
        <f t="shared" si="11"/>
        <v>3.8194444444444475E-2</v>
      </c>
      <c r="T148" s="22">
        <f t="shared" si="12"/>
        <v>0.20337301587301607</v>
      </c>
      <c r="U148" s="22" t="s">
        <v>5385</v>
      </c>
      <c r="V148">
        <v>1035</v>
      </c>
      <c r="W148" s="22" t="s">
        <v>5434</v>
      </c>
      <c r="X148">
        <v>1130</v>
      </c>
      <c r="Y148" t="s">
        <v>49</v>
      </c>
      <c r="Z148" t="s">
        <v>50</v>
      </c>
      <c r="AA148" t="s">
        <v>51</v>
      </c>
      <c r="AB148" t="s">
        <v>41</v>
      </c>
      <c r="AC148" t="s">
        <v>42</v>
      </c>
      <c r="AD148" t="str">
        <f t="shared" si="13"/>
        <v>Carpinteria High School - CHS</v>
      </c>
      <c r="AE148" t="s">
        <v>43</v>
      </c>
      <c r="AF148" t="s">
        <v>44</v>
      </c>
      <c r="AG148" t="s">
        <v>44</v>
      </c>
      <c r="AH148" t="s">
        <v>5220</v>
      </c>
      <c r="AI148">
        <v>0</v>
      </c>
      <c r="AJ148">
        <v>19</v>
      </c>
      <c r="AK148" s="22">
        <f t="shared" si="14"/>
        <v>67.897534013605508</v>
      </c>
      <c r="AL148" t="s">
        <v>52</v>
      </c>
      <c r="AM148" t="s">
        <v>45</v>
      </c>
      <c r="AN148" t="s">
        <v>46</v>
      </c>
    </row>
    <row r="149" spans="1:40" hidden="1" x14ac:dyDescent="0.25">
      <c r="A149">
        <v>202430</v>
      </c>
      <c r="B149">
        <v>44698</v>
      </c>
      <c r="C149" t="s">
        <v>1556</v>
      </c>
      <c r="D149" t="s">
        <v>5713</v>
      </c>
      <c r="E149" t="s">
        <v>1557</v>
      </c>
      <c r="F149">
        <v>0</v>
      </c>
      <c r="G149" s="1">
        <v>45167</v>
      </c>
      <c r="H149" s="1">
        <v>45246</v>
      </c>
      <c r="I149" s="21">
        <f t="shared" si="10"/>
        <v>12.285714285714286</v>
      </c>
      <c r="J149" s="1"/>
      <c r="K149" s="1" t="s">
        <v>5537</v>
      </c>
      <c r="M149" t="s">
        <v>34</v>
      </c>
      <c r="O149" t="s">
        <v>36</v>
      </c>
      <c r="S149" s="22">
        <f t="shared" si="11"/>
        <v>4.1666666666666741E-2</v>
      </c>
      <c r="T149" s="22">
        <f t="shared" si="12"/>
        <v>6.2049062049062166E-2</v>
      </c>
      <c r="U149" s="22" t="s">
        <v>5380</v>
      </c>
      <c r="V149">
        <v>1730</v>
      </c>
      <c r="W149" s="22" t="s">
        <v>5431</v>
      </c>
      <c r="X149">
        <v>1830</v>
      </c>
      <c r="Y149" t="s">
        <v>101</v>
      </c>
      <c r="Z149" t="s">
        <v>1558</v>
      </c>
      <c r="AA149" t="s">
        <v>1559</v>
      </c>
      <c r="AB149">
        <v>9</v>
      </c>
      <c r="AC149" t="s">
        <v>87</v>
      </c>
      <c r="AD149" t="str">
        <f t="shared" si="13"/>
        <v>Carpinteria Library - CARPLB</v>
      </c>
      <c r="AE149" t="s">
        <v>1560</v>
      </c>
      <c r="AF149" t="s">
        <v>1561</v>
      </c>
      <c r="AG149" t="s">
        <v>1561</v>
      </c>
      <c r="AH149" t="e">
        <v>#N/A</v>
      </c>
      <c r="AI149">
        <v>50</v>
      </c>
      <c r="AJ149">
        <v>31</v>
      </c>
      <c r="AK149" s="22">
        <f t="shared" si="14"/>
        <v>23.631828488971394</v>
      </c>
      <c r="AL149" t="s">
        <v>52</v>
      </c>
      <c r="AM149" t="s">
        <v>182</v>
      </c>
      <c r="AN149" t="s">
        <v>67</v>
      </c>
    </row>
    <row r="150" spans="1:40" hidden="1" x14ac:dyDescent="0.25">
      <c r="A150">
        <v>202430</v>
      </c>
      <c r="B150">
        <v>30867</v>
      </c>
      <c r="C150" t="s">
        <v>2279</v>
      </c>
      <c r="D150" t="s">
        <v>5628</v>
      </c>
      <c r="E150" t="s">
        <v>2280</v>
      </c>
      <c r="F150">
        <v>8</v>
      </c>
      <c r="G150" s="1">
        <v>45166</v>
      </c>
      <c r="H150" s="1">
        <v>45276</v>
      </c>
      <c r="I150" s="21">
        <f t="shared" si="10"/>
        <v>16.714285714285715</v>
      </c>
      <c r="J150" s="1"/>
      <c r="K150" s="1" t="s">
        <v>5552</v>
      </c>
      <c r="S150" s="22">
        <f t="shared" si="11"/>
        <v>0</v>
      </c>
      <c r="T150" s="22">
        <f t="shared" si="12"/>
        <v>0</v>
      </c>
      <c r="U150" s="22">
        <v>0</v>
      </c>
      <c r="W150" s="22">
        <v>0</v>
      </c>
      <c r="Y150" t="s">
        <v>205</v>
      </c>
      <c r="Z150" t="s">
        <v>2281</v>
      </c>
      <c r="AA150" t="s">
        <v>2282</v>
      </c>
      <c r="AB150" t="s">
        <v>41</v>
      </c>
      <c r="AC150" t="s">
        <v>87</v>
      </c>
      <c r="AD150" t="str">
        <f t="shared" si="13"/>
        <v>Clinic - CLINIC</v>
      </c>
      <c r="AE150" t="s">
        <v>2283</v>
      </c>
      <c r="AF150" t="s">
        <v>2284</v>
      </c>
      <c r="AG150" t="s">
        <v>2284</v>
      </c>
      <c r="AH150" t="s">
        <v>5220</v>
      </c>
      <c r="AI150">
        <v>27</v>
      </c>
      <c r="AJ150">
        <v>27</v>
      </c>
      <c r="AK150" s="22">
        <f t="shared" si="14"/>
        <v>0</v>
      </c>
      <c r="AL150" t="s">
        <v>52</v>
      </c>
      <c r="AM150" t="s">
        <v>66</v>
      </c>
      <c r="AN150" t="s">
        <v>46</v>
      </c>
    </row>
    <row r="151" spans="1:40" hidden="1" x14ac:dyDescent="0.25">
      <c r="A151">
        <v>202430</v>
      </c>
      <c r="B151">
        <v>40751</v>
      </c>
      <c r="C151" t="s">
        <v>2285</v>
      </c>
      <c r="D151" t="s">
        <v>5730</v>
      </c>
      <c r="E151" t="s">
        <v>2286</v>
      </c>
      <c r="F151">
        <v>2</v>
      </c>
      <c r="G151" s="1">
        <v>45166</v>
      </c>
      <c r="H151" s="1">
        <v>45276</v>
      </c>
      <c r="I151" s="21">
        <f t="shared" si="10"/>
        <v>16.714285714285715</v>
      </c>
      <c r="J151" s="1"/>
      <c r="K151" s="1" t="s">
        <v>5552</v>
      </c>
      <c r="S151" s="22">
        <f t="shared" si="11"/>
        <v>0</v>
      </c>
      <c r="T151" s="22">
        <f t="shared" si="12"/>
        <v>0</v>
      </c>
      <c r="U151" s="22">
        <v>0</v>
      </c>
      <c r="W151" s="22">
        <v>0</v>
      </c>
      <c r="Y151" t="s">
        <v>304</v>
      </c>
      <c r="Z151" t="s">
        <v>1248</v>
      </c>
      <c r="AA151" t="s">
        <v>1249</v>
      </c>
      <c r="AB151" t="s">
        <v>41</v>
      </c>
      <c r="AC151" t="s">
        <v>62</v>
      </c>
      <c r="AD151" t="str">
        <f t="shared" si="13"/>
        <v>Clinic - CLINIC</v>
      </c>
      <c r="AE151" t="s">
        <v>2283</v>
      </c>
      <c r="AF151" t="s">
        <v>2284</v>
      </c>
      <c r="AG151" t="s">
        <v>2284</v>
      </c>
      <c r="AH151" t="s">
        <v>5220</v>
      </c>
      <c r="AI151">
        <v>40</v>
      </c>
      <c r="AJ151">
        <v>38</v>
      </c>
      <c r="AK151" s="22">
        <f t="shared" si="14"/>
        <v>0</v>
      </c>
      <c r="AL151" t="s">
        <v>430</v>
      </c>
      <c r="AM151" t="s">
        <v>306</v>
      </c>
      <c r="AN151" t="s">
        <v>67</v>
      </c>
    </row>
    <row r="152" spans="1:40" hidden="1" x14ac:dyDescent="0.25">
      <c r="A152">
        <v>202430</v>
      </c>
      <c r="B152">
        <v>42128</v>
      </c>
      <c r="C152" t="s">
        <v>2287</v>
      </c>
      <c r="D152" t="s">
        <v>5628</v>
      </c>
      <c r="E152" t="s">
        <v>2288</v>
      </c>
      <c r="F152">
        <v>5</v>
      </c>
      <c r="G152" s="1">
        <v>45159</v>
      </c>
      <c r="H152" s="1">
        <v>45276</v>
      </c>
      <c r="I152" s="21">
        <f t="shared" si="10"/>
        <v>17.714285714285715</v>
      </c>
      <c r="J152" s="1"/>
      <c r="K152" s="1" t="s">
        <v>5552</v>
      </c>
      <c r="S152" s="22">
        <f t="shared" si="11"/>
        <v>0</v>
      </c>
      <c r="T152" s="22">
        <f t="shared" si="12"/>
        <v>0</v>
      </c>
      <c r="U152" s="22">
        <v>0</v>
      </c>
      <c r="W152" s="22">
        <v>0</v>
      </c>
      <c r="Y152" t="s">
        <v>205</v>
      </c>
      <c r="Z152" t="s">
        <v>2281</v>
      </c>
      <c r="AA152" t="s">
        <v>2282</v>
      </c>
      <c r="AB152" t="s">
        <v>41</v>
      </c>
      <c r="AC152" t="s">
        <v>87</v>
      </c>
      <c r="AD152" t="str">
        <f t="shared" si="13"/>
        <v>Clinic - CLINIC</v>
      </c>
      <c r="AE152" t="s">
        <v>2283</v>
      </c>
      <c r="AF152" t="s">
        <v>2284</v>
      </c>
      <c r="AG152" t="s">
        <v>2284</v>
      </c>
      <c r="AH152" t="s">
        <v>5220</v>
      </c>
      <c r="AI152">
        <v>29</v>
      </c>
      <c r="AJ152">
        <v>21</v>
      </c>
      <c r="AK152" s="22">
        <f t="shared" si="14"/>
        <v>0</v>
      </c>
      <c r="AL152" t="s">
        <v>52</v>
      </c>
      <c r="AM152" t="s">
        <v>66</v>
      </c>
      <c r="AN152" t="s">
        <v>67</v>
      </c>
    </row>
    <row r="153" spans="1:40" hidden="1" x14ac:dyDescent="0.25">
      <c r="A153">
        <v>202430</v>
      </c>
      <c r="B153">
        <v>44538</v>
      </c>
      <c r="C153" t="s">
        <v>1857</v>
      </c>
      <c r="D153" t="s">
        <v>5651</v>
      </c>
      <c r="E153" t="s">
        <v>1858</v>
      </c>
      <c r="F153">
        <v>6</v>
      </c>
      <c r="G153" s="1">
        <v>45194</v>
      </c>
      <c r="H153" s="1">
        <v>45276</v>
      </c>
      <c r="I153" s="21">
        <f t="shared" si="10"/>
        <v>12.714285714285714</v>
      </c>
      <c r="J153" s="1"/>
      <c r="K153" s="1" t="s">
        <v>5552</v>
      </c>
      <c r="S153" s="22">
        <f t="shared" si="11"/>
        <v>0</v>
      </c>
      <c r="T153" s="22">
        <f t="shared" si="12"/>
        <v>0</v>
      </c>
      <c r="U153" s="22">
        <v>0</v>
      </c>
      <c r="W153" s="22">
        <v>0</v>
      </c>
      <c r="Y153" t="s">
        <v>205</v>
      </c>
      <c r="Z153" t="s">
        <v>1223</v>
      </c>
      <c r="AA153" t="s">
        <v>1224</v>
      </c>
      <c r="AB153" t="s">
        <v>41</v>
      </c>
      <c r="AC153" t="s">
        <v>62</v>
      </c>
      <c r="AD153" t="str">
        <f t="shared" si="13"/>
        <v>Clinic - CLINIC</v>
      </c>
      <c r="AE153" t="s">
        <v>2283</v>
      </c>
      <c r="AF153" t="s">
        <v>2284</v>
      </c>
      <c r="AG153" t="s">
        <v>2284</v>
      </c>
      <c r="AH153" t="s">
        <v>5220</v>
      </c>
      <c r="AI153">
        <v>35</v>
      </c>
      <c r="AJ153">
        <v>32</v>
      </c>
      <c r="AK153" s="22">
        <f t="shared" si="14"/>
        <v>0</v>
      </c>
      <c r="AL153" t="s">
        <v>52</v>
      </c>
      <c r="AM153" t="s">
        <v>66</v>
      </c>
      <c r="AN153" t="s">
        <v>67</v>
      </c>
    </row>
    <row r="154" spans="1:40" hidden="1" x14ac:dyDescent="0.25">
      <c r="A154">
        <v>202430</v>
      </c>
      <c r="B154">
        <v>35137</v>
      </c>
      <c r="C154" t="s">
        <v>2299</v>
      </c>
      <c r="D154" t="s">
        <v>5730</v>
      </c>
      <c r="E154" t="s">
        <v>2300</v>
      </c>
      <c r="F154">
        <v>5</v>
      </c>
      <c r="G154" s="1">
        <v>45166</v>
      </c>
      <c r="H154" s="1">
        <v>45276</v>
      </c>
      <c r="I154" s="21">
        <f t="shared" si="10"/>
        <v>16.714285714285715</v>
      </c>
      <c r="J154" s="1"/>
      <c r="K154" s="1" t="s">
        <v>5552</v>
      </c>
      <c r="S154" s="22">
        <f t="shared" si="11"/>
        <v>0</v>
      </c>
      <c r="T154" s="22">
        <f t="shared" si="12"/>
        <v>0</v>
      </c>
      <c r="U154" s="22">
        <v>0</v>
      </c>
      <c r="W154" s="22">
        <v>0</v>
      </c>
      <c r="Y154" t="s">
        <v>304</v>
      </c>
      <c r="Z154" t="s">
        <v>2301</v>
      </c>
      <c r="AA154" t="s">
        <v>2302</v>
      </c>
      <c r="AB154" t="s">
        <v>41</v>
      </c>
      <c r="AC154" t="s">
        <v>62</v>
      </c>
      <c r="AD154" t="str">
        <f t="shared" si="13"/>
        <v>Cottage Hospital - COHOSP</v>
      </c>
      <c r="AE154" t="s">
        <v>2293</v>
      </c>
      <c r="AF154" t="s">
        <v>2294</v>
      </c>
      <c r="AG154" t="s">
        <v>2294</v>
      </c>
      <c r="AH154" t="s">
        <v>5220</v>
      </c>
      <c r="AI154">
        <v>38</v>
      </c>
      <c r="AJ154">
        <v>38</v>
      </c>
      <c r="AK154" s="22">
        <f t="shared" si="14"/>
        <v>0</v>
      </c>
      <c r="AL154" t="s">
        <v>430</v>
      </c>
      <c r="AM154" t="s">
        <v>306</v>
      </c>
      <c r="AN154" t="s">
        <v>46</v>
      </c>
    </row>
    <row r="155" spans="1:40" hidden="1" x14ac:dyDescent="0.25">
      <c r="A155">
        <v>202430</v>
      </c>
      <c r="B155">
        <v>35132</v>
      </c>
      <c r="C155" t="s">
        <v>2289</v>
      </c>
      <c r="D155" t="s">
        <v>5730</v>
      </c>
      <c r="E155" t="s">
        <v>2290</v>
      </c>
      <c r="F155">
        <v>6</v>
      </c>
      <c r="G155" s="1">
        <v>45166</v>
      </c>
      <c r="H155" s="1">
        <v>45276</v>
      </c>
      <c r="I155" s="21">
        <f t="shared" si="10"/>
        <v>16.714285714285715</v>
      </c>
      <c r="J155" s="1"/>
      <c r="K155" s="1" t="s">
        <v>5552</v>
      </c>
      <c r="S155" s="22">
        <f t="shared" si="11"/>
        <v>0</v>
      </c>
      <c r="T155" s="22">
        <f t="shared" si="12"/>
        <v>0</v>
      </c>
      <c r="U155" s="22">
        <v>0</v>
      </c>
      <c r="W155" s="22">
        <v>0</v>
      </c>
      <c r="Y155" t="s">
        <v>49</v>
      </c>
      <c r="Z155" t="s">
        <v>2291</v>
      </c>
      <c r="AA155" t="s">
        <v>2292</v>
      </c>
      <c r="AB155" t="s">
        <v>41</v>
      </c>
      <c r="AC155" t="s">
        <v>62</v>
      </c>
      <c r="AD155" t="str">
        <f t="shared" si="13"/>
        <v>Cottage Hospital - COHOSP</v>
      </c>
      <c r="AE155" t="s">
        <v>2293</v>
      </c>
      <c r="AF155" t="s">
        <v>2294</v>
      </c>
      <c r="AG155" t="s">
        <v>2294</v>
      </c>
      <c r="AH155" t="s">
        <v>5220</v>
      </c>
      <c r="AI155">
        <v>31</v>
      </c>
      <c r="AJ155">
        <v>30</v>
      </c>
      <c r="AK155" s="22">
        <f t="shared" si="14"/>
        <v>0</v>
      </c>
      <c r="AL155" t="s">
        <v>52</v>
      </c>
      <c r="AM155" t="s">
        <v>66</v>
      </c>
      <c r="AN155" t="s">
        <v>67</v>
      </c>
    </row>
    <row r="156" spans="1:40" hidden="1" x14ac:dyDescent="0.25">
      <c r="A156">
        <v>202430</v>
      </c>
      <c r="B156">
        <v>35134</v>
      </c>
      <c r="C156" t="s">
        <v>2295</v>
      </c>
      <c r="D156" t="s">
        <v>5730</v>
      </c>
      <c r="E156" t="s">
        <v>2296</v>
      </c>
      <c r="F156">
        <v>2.5</v>
      </c>
      <c r="G156" s="1">
        <v>45166</v>
      </c>
      <c r="H156" s="1">
        <v>45276</v>
      </c>
      <c r="I156" s="21">
        <f t="shared" si="10"/>
        <v>16.714285714285715</v>
      </c>
      <c r="J156" s="1"/>
      <c r="K156" s="1" t="s">
        <v>5552</v>
      </c>
      <c r="S156" s="22">
        <f t="shared" si="11"/>
        <v>0</v>
      </c>
      <c r="T156" s="22">
        <f t="shared" si="12"/>
        <v>0</v>
      </c>
      <c r="U156" s="22">
        <v>0</v>
      </c>
      <c r="W156" s="22">
        <v>0</v>
      </c>
      <c r="Y156" t="s">
        <v>49</v>
      </c>
      <c r="Z156" t="s">
        <v>2297</v>
      </c>
      <c r="AA156" t="s">
        <v>2298</v>
      </c>
      <c r="AB156" t="s">
        <v>41</v>
      </c>
      <c r="AC156" t="s">
        <v>62</v>
      </c>
      <c r="AD156" t="str">
        <f t="shared" si="13"/>
        <v>Cottage Hospital - COHOSP</v>
      </c>
      <c r="AE156" t="s">
        <v>2293</v>
      </c>
      <c r="AF156" t="s">
        <v>2294</v>
      </c>
      <c r="AG156" t="s">
        <v>2294</v>
      </c>
      <c r="AH156" t="s">
        <v>5220</v>
      </c>
      <c r="AI156">
        <v>31</v>
      </c>
      <c r="AJ156">
        <v>39</v>
      </c>
      <c r="AK156" s="22">
        <f t="shared" si="14"/>
        <v>0</v>
      </c>
      <c r="AL156" t="s">
        <v>52</v>
      </c>
      <c r="AM156" t="s">
        <v>66</v>
      </c>
      <c r="AN156" t="s">
        <v>46</v>
      </c>
    </row>
    <row r="157" spans="1:40" hidden="1" x14ac:dyDescent="0.25">
      <c r="A157">
        <v>202430</v>
      </c>
      <c r="B157">
        <v>38665</v>
      </c>
      <c r="C157" t="s">
        <v>853</v>
      </c>
      <c r="D157" t="s">
        <v>5658</v>
      </c>
      <c r="E157" t="s">
        <v>854</v>
      </c>
      <c r="F157">
        <v>3</v>
      </c>
      <c r="G157" s="1">
        <v>45159</v>
      </c>
      <c r="H157" s="1">
        <v>45226</v>
      </c>
      <c r="I157" s="21">
        <f t="shared" si="10"/>
        <v>10.571428571428571</v>
      </c>
      <c r="J157" s="1"/>
      <c r="K157" s="1" t="s">
        <v>33</v>
      </c>
      <c r="L157" t="s">
        <v>33</v>
      </c>
      <c r="S157" s="22">
        <f t="shared" si="11"/>
        <v>6.25E-2</v>
      </c>
      <c r="T157" s="22">
        <f t="shared" si="12"/>
        <v>4.004329004329004E-2</v>
      </c>
      <c r="U157" s="22" t="s">
        <v>5393</v>
      </c>
      <c r="V157">
        <v>1230</v>
      </c>
      <c r="W157" s="22" t="s">
        <v>5374</v>
      </c>
      <c r="X157">
        <v>1400</v>
      </c>
      <c r="Y157" t="s">
        <v>49</v>
      </c>
      <c r="Z157" t="s">
        <v>855</v>
      </c>
      <c r="AA157" t="s">
        <v>856</v>
      </c>
      <c r="AB157" t="s">
        <v>41</v>
      </c>
      <c r="AC157" t="s">
        <v>42</v>
      </c>
      <c r="AD157" t="str">
        <f t="shared" si="13"/>
        <v>Dos Pueblos High School - DPHS</v>
      </c>
      <c r="AE157" t="s">
        <v>55</v>
      </c>
      <c r="AF157" t="s">
        <v>56</v>
      </c>
      <c r="AG157" t="s">
        <v>56</v>
      </c>
      <c r="AH157" t="s">
        <v>5220</v>
      </c>
      <c r="AI157">
        <v>0</v>
      </c>
      <c r="AJ157">
        <v>9</v>
      </c>
      <c r="AK157" s="22">
        <f t="shared" si="14"/>
        <v>3.8098330241187379</v>
      </c>
      <c r="AL157" t="s">
        <v>52</v>
      </c>
      <c r="AM157" t="s">
        <v>45</v>
      </c>
      <c r="AN157" t="s">
        <v>46</v>
      </c>
    </row>
    <row r="158" spans="1:40" hidden="1" x14ac:dyDescent="0.25">
      <c r="A158">
        <v>202430</v>
      </c>
      <c r="B158">
        <v>38665</v>
      </c>
      <c r="C158" t="s">
        <v>853</v>
      </c>
      <c r="D158" t="s">
        <v>5658</v>
      </c>
      <c r="E158" t="s">
        <v>854</v>
      </c>
      <c r="F158">
        <v>3</v>
      </c>
      <c r="G158" s="1">
        <v>45159</v>
      </c>
      <c r="H158" s="1">
        <v>45226</v>
      </c>
      <c r="I158" s="21">
        <f t="shared" si="10"/>
        <v>10.571428571428571</v>
      </c>
      <c r="J158" s="1"/>
      <c r="K158" s="1" t="s">
        <v>5550</v>
      </c>
      <c r="M158" t="s">
        <v>34</v>
      </c>
      <c r="N158" t="s">
        <v>35</v>
      </c>
      <c r="O158" t="s">
        <v>36</v>
      </c>
      <c r="P158" t="s">
        <v>37</v>
      </c>
      <c r="S158" s="22">
        <f t="shared" si="11"/>
        <v>5.555555555555558E-2</v>
      </c>
      <c r="T158" s="22">
        <f t="shared" si="12"/>
        <v>0.14237614237614243</v>
      </c>
      <c r="U158" s="22" t="s">
        <v>5400</v>
      </c>
      <c r="V158">
        <v>1250</v>
      </c>
      <c r="W158" s="22" t="s">
        <v>5435</v>
      </c>
      <c r="X158">
        <v>1410</v>
      </c>
      <c r="Y158" t="s">
        <v>49</v>
      </c>
      <c r="Z158" t="s">
        <v>855</v>
      </c>
      <c r="AA158" t="s">
        <v>856</v>
      </c>
      <c r="AB158" t="s">
        <v>41</v>
      </c>
      <c r="AC158" t="s">
        <v>42</v>
      </c>
      <c r="AD158" t="str">
        <f t="shared" si="13"/>
        <v>Dos Pueblos High School - DPHS</v>
      </c>
      <c r="AE158" t="s">
        <v>55</v>
      </c>
      <c r="AF158" t="s">
        <v>56</v>
      </c>
      <c r="AG158" t="s">
        <v>56</v>
      </c>
      <c r="AH158" t="s">
        <v>5220</v>
      </c>
      <c r="AI158">
        <v>0</v>
      </c>
      <c r="AJ158">
        <v>9</v>
      </c>
      <c r="AK158" s="22">
        <f t="shared" si="14"/>
        <v>13.546072974644408</v>
      </c>
      <c r="AL158" t="s">
        <v>52</v>
      </c>
      <c r="AM158" t="s">
        <v>45</v>
      </c>
      <c r="AN158" t="s">
        <v>46</v>
      </c>
    </row>
    <row r="159" spans="1:40" hidden="1" x14ac:dyDescent="0.25">
      <c r="A159">
        <v>202430</v>
      </c>
      <c r="B159">
        <v>39431</v>
      </c>
      <c r="C159" t="s">
        <v>423</v>
      </c>
      <c r="D159" t="s">
        <v>5631</v>
      </c>
      <c r="E159" t="s">
        <v>424</v>
      </c>
      <c r="F159">
        <v>3</v>
      </c>
      <c r="G159" s="1">
        <v>45159</v>
      </c>
      <c r="H159" s="1">
        <v>45226</v>
      </c>
      <c r="I159" s="21">
        <f t="shared" si="10"/>
        <v>10.571428571428571</v>
      </c>
      <c r="J159" s="1"/>
      <c r="K159" s="1" t="s">
        <v>33</v>
      </c>
      <c r="L159" t="s">
        <v>33</v>
      </c>
      <c r="S159" s="22">
        <f t="shared" si="11"/>
        <v>6.9444444444444475E-2</v>
      </c>
      <c r="T159" s="22">
        <f t="shared" si="12"/>
        <v>4.4492544492544507E-2</v>
      </c>
      <c r="U159" s="22" t="s">
        <v>5397</v>
      </c>
      <c r="V159">
        <v>1010</v>
      </c>
      <c r="W159" s="22" t="s">
        <v>5482</v>
      </c>
      <c r="X159">
        <v>1150</v>
      </c>
      <c r="Y159" t="s">
        <v>49</v>
      </c>
      <c r="Z159" t="s">
        <v>857</v>
      </c>
      <c r="AA159" t="s">
        <v>858</v>
      </c>
      <c r="AB159" t="s">
        <v>41</v>
      </c>
      <c r="AC159" t="s">
        <v>42</v>
      </c>
      <c r="AD159" t="str">
        <f t="shared" si="13"/>
        <v>Dos Pueblos High School - DPHS</v>
      </c>
      <c r="AE159" t="s">
        <v>55</v>
      </c>
      <c r="AF159" t="s">
        <v>56</v>
      </c>
      <c r="AG159" t="s">
        <v>56</v>
      </c>
      <c r="AH159" t="s">
        <v>5220</v>
      </c>
      <c r="AI159">
        <v>16</v>
      </c>
      <c r="AJ159">
        <v>16</v>
      </c>
      <c r="AK159" s="22">
        <f t="shared" si="14"/>
        <v>7.5255960970246711</v>
      </c>
      <c r="AL159" t="s">
        <v>52</v>
      </c>
      <c r="AM159" t="s">
        <v>45</v>
      </c>
      <c r="AN159" t="s">
        <v>46</v>
      </c>
    </row>
    <row r="160" spans="1:40" hidden="1" x14ac:dyDescent="0.25">
      <c r="A160">
        <v>202430</v>
      </c>
      <c r="B160">
        <v>39431</v>
      </c>
      <c r="C160" t="s">
        <v>423</v>
      </c>
      <c r="D160" t="s">
        <v>5631</v>
      </c>
      <c r="E160" t="s">
        <v>424</v>
      </c>
      <c r="F160">
        <v>3</v>
      </c>
      <c r="G160" s="1">
        <v>45159</v>
      </c>
      <c r="H160" s="1">
        <v>45226</v>
      </c>
      <c r="I160" s="21">
        <f t="shared" si="10"/>
        <v>10.571428571428571</v>
      </c>
      <c r="J160" s="1"/>
      <c r="K160" s="1" t="s">
        <v>5550</v>
      </c>
      <c r="M160" t="s">
        <v>34</v>
      </c>
      <c r="N160" t="s">
        <v>35</v>
      </c>
      <c r="O160" t="s">
        <v>36</v>
      </c>
      <c r="P160" t="s">
        <v>37</v>
      </c>
      <c r="S160" s="22">
        <f t="shared" si="11"/>
        <v>5.9027777777777735E-2</v>
      </c>
      <c r="T160" s="22">
        <f t="shared" si="12"/>
        <v>0.15127465127465115</v>
      </c>
      <c r="U160" s="22" t="s">
        <v>5401</v>
      </c>
      <c r="V160">
        <v>1045</v>
      </c>
      <c r="W160" s="22" t="s">
        <v>5436</v>
      </c>
      <c r="X160">
        <v>1210</v>
      </c>
      <c r="Y160" t="s">
        <v>49</v>
      </c>
      <c r="Z160" t="s">
        <v>857</v>
      </c>
      <c r="AA160" t="s">
        <v>858</v>
      </c>
      <c r="AB160" t="s">
        <v>41</v>
      </c>
      <c r="AC160" t="s">
        <v>42</v>
      </c>
      <c r="AD160" t="str">
        <f t="shared" si="13"/>
        <v>Dos Pueblos High School - DPHS</v>
      </c>
      <c r="AE160" t="s">
        <v>55</v>
      </c>
      <c r="AF160" t="s">
        <v>56</v>
      </c>
      <c r="AG160" t="s">
        <v>56</v>
      </c>
      <c r="AH160" t="s">
        <v>5220</v>
      </c>
      <c r="AI160">
        <v>16</v>
      </c>
      <c r="AJ160">
        <v>16</v>
      </c>
      <c r="AK160" s="22">
        <f t="shared" si="14"/>
        <v>25.587026729883849</v>
      </c>
      <c r="AL160" t="s">
        <v>52</v>
      </c>
      <c r="AM160" t="s">
        <v>45</v>
      </c>
      <c r="AN160" t="s">
        <v>46</v>
      </c>
    </row>
    <row r="161" spans="1:40" hidden="1" x14ac:dyDescent="0.25">
      <c r="A161">
        <v>202430</v>
      </c>
      <c r="B161">
        <v>40020</v>
      </c>
      <c r="C161" t="s">
        <v>859</v>
      </c>
      <c r="D161" t="s">
        <v>5686</v>
      </c>
      <c r="E161" t="s">
        <v>860</v>
      </c>
      <c r="F161">
        <v>3</v>
      </c>
      <c r="G161" s="1">
        <v>45229</v>
      </c>
      <c r="H161" s="1">
        <v>45317</v>
      </c>
      <c r="I161" s="21">
        <f t="shared" si="10"/>
        <v>13.571428571428571</v>
      </c>
      <c r="J161" s="1"/>
      <c r="K161" s="1" t="s">
        <v>33</v>
      </c>
      <c r="L161" t="s">
        <v>33</v>
      </c>
      <c r="S161" s="22">
        <f t="shared" si="11"/>
        <v>6.25E-2</v>
      </c>
      <c r="T161" s="22">
        <f t="shared" si="12"/>
        <v>5.1406926406926408E-2</v>
      </c>
      <c r="U161" s="22" t="s">
        <v>5367</v>
      </c>
      <c r="V161">
        <v>830</v>
      </c>
      <c r="W161" s="22" t="s">
        <v>5391</v>
      </c>
      <c r="X161">
        <v>1000</v>
      </c>
      <c r="Y161" t="s">
        <v>49</v>
      </c>
      <c r="Z161" t="s">
        <v>861</v>
      </c>
      <c r="AA161" t="s">
        <v>862</v>
      </c>
      <c r="AB161" t="s">
        <v>41</v>
      </c>
      <c r="AC161" t="s">
        <v>42</v>
      </c>
      <c r="AD161" t="str">
        <f t="shared" si="13"/>
        <v>Dos Pueblos High School - DPHS</v>
      </c>
      <c r="AE161" t="s">
        <v>55</v>
      </c>
      <c r="AF161" t="s">
        <v>56</v>
      </c>
      <c r="AG161" t="s">
        <v>56</v>
      </c>
      <c r="AH161" t="s">
        <v>5220</v>
      </c>
      <c r="AI161">
        <v>7</v>
      </c>
      <c r="AJ161">
        <v>7</v>
      </c>
      <c r="AK161" s="22">
        <f t="shared" si="14"/>
        <v>4.8836580086580081</v>
      </c>
      <c r="AL161" t="s">
        <v>52</v>
      </c>
      <c r="AM161" t="s">
        <v>45</v>
      </c>
      <c r="AN161" t="s">
        <v>46</v>
      </c>
    </row>
    <row r="162" spans="1:40" hidden="1" x14ac:dyDescent="0.25">
      <c r="A162">
        <v>202430</v>
      </c>
      <c r="B162">
        <v>40020</v>
      </c>
      <c r="C162" t="s">
        <v>859</v>
      </c>
      <c r="D162" t="s">
        <v>5686</v>
      </c>
      <c r="E162" t="s">
        <v>860</v>
      </c>
      <c r="F162">
        <v>3</v>
      </c>
      <c r="G162" s="1">
        <v>45229</v>
      </c>
      <c r="H162" s="1">
        <v>45317</v>
      </c>
      <c r="I162" s="21">
        <f t="shared" si="10"/>
        <v>13.571428571428571</v>
      </c>
      <c r="J162" s="1"/>
      <c r="K162" s="1" t="s">
        <v>5537</v>
      </c>
      <c r="M162" t="s">
        <v>34</v>
      </c>
      <c r="O162" t="s">
        <v>36</v>
      </c>
      <c r="S162" s="22">
        <f t="shared" si="11"/>
        <v>5.5555555555555525E-2</v>
      </c>
      <c r="T162" s="22">
        <f t="shared" si="12"/>
        <v>9.1390091390091341E-2</v>
      </c>
      <c r="U162" s="22" t="s">
        <v>5403</v>
      </c>
      <c r="V162">
        <v>915</v>
      </c>
      <c r="W162" s="22" t="s">
        <v>5385</v>
      </c>
      <c r="X162">
        <v>1035</v>
      </c>
      <c r="Y162" t="s">
        <v>49</v>
      </c>
      <c r="Z162" t="s">
        <v>861</v>
      </c>
      <c r="AA162" t="s">
        <v>862</v>
      </c>
      <c r="AB162" t="s">
        <v>41</v>
      </c>
      <c r="AC162" t="s">
        <v>42</v>
      </c>
      <c r="AD162" t="str">
        <f t="shared" si="13"/>
        <v>Dos Pueblos High School - DPHS</v>
      </c>
      <c r="AE162" t="s">
        <v>55</v>
      </c>
      <c r="AF162" t="s">
        <v>56</v>
      </c>
      <c r="AG162" t="s">
        <v>56</v>
      </c>
      <c r="AH162" t="s">
        <v>5220</v>
      </c>
      <c r="AI162">
        <v>7</v>
      </c>
      <c r="AJ162">
        <v>7</v>
      </c>
      <c r="AK162" s="22">
        <f t="shared" si="14"/>
        <v>8.6820586820586776</v>
      </c>
      <c r="AL162" t="s">
        <v>52</v>
      </c>
      <c r="AM162" t="s">
        <v>45</v>
      </c>
      <c r="AN162" t="s">
        <v>46</v>
      </c>
    </row>
    <row r="163" spans="1:40" hidden="1" x14ac:dyDescent="0.25">
      <c r="A163">
        <v>202430</v>
      </c>
      <c r="B163">
        <v>40020</v>
      </c>
      <c r="C163" t="s">
        <v>859</v>
      </c>
      <c r="D163" t="s">
        <v>5686</v>
      </c>
      <c r="E163" t="s">
        <v>860</v>
      </c>
      <c r="F163">
        <v>3</v>
      </c>
      <c r="G163" s="1">
        <v>45229</v>
      </c>
      <c r="H163" s="1">
        <v>45317</v>
      </c>
      <c r="I163" s="21">
        <f t="shared" si="10"/>
        <v>13.571428571428571</v>
      </c>
      <c r="J163" s="1"/>
      <c r="K163" s="1" t="s">
        <v>5542</v>
      </c>
      <c r="N163" t="s">
        <v>35</v>
      </c>
      <c r="P163" t="s">
        <v>37</v>
      </c>
      <c r="S163" s="22">
        <f t="shared" si="11"/>
        <v>5.5555555555555525E-2</v>
      </c>
      <c r="T163" s="22">
        <f t="shared" si="12"/>
        <v>9.1390091390091341E-2</v>
      </c>
      <c r="U163" s="22" t="s">
        <v>5367</v>
      </c>
      <c r="V163">
        <v>830</v>
      </c>
      <c r="W163" s="22" t="s">
        <v>5468</v>
      </c>
      <c r="X163">
        <v>950</v>
      </c>
      <c r="Y163" t="s">
        <v>49</v>
      </c>
      <c r="Z163" t="s">
        <v>861</v>
      </c>
      <c r="AA163" t="s">
        <v>862</v>
      </c>
      <c r="AB163" t="s">
        <v>41</v>
      </c>
      <c r="AC163" t="s">
        <v>42</v>
      </c>
      <c r="AD163" t="str">
        <f t="shared" si="13"/>
        <v>Dos Pueblos High School - DPHS</v>
      </c>
      <c r="AE163" t="s">
        <v>55</v>
      </c>
      <c r="AF163" t="s">
        <v>56</v>
      </c>
      <c r="AG163" t="s">
        <v>56</v>
      </c>
      <c r="AH163" t="s">
        <v>5220</v>
      </c>
      <c r="AI163">
        <v>7</v>
      </c>
      <c r="AJ163">
        <v>7</v>
      </c>
      <c r="AK163" s="22">
        <f t="shared" si="14"/>
        <v>8.6820586820586776</v>
      </c>
      <c r="AL163" t="s">
        <v>52</v>
      </c>
      <c r="AM163" t="s">
        <v>45</v>
      </c>
      <c r="AN163" t="s">
        <v>46</v>
      </c>
    </row>
    <row r="164" spans="1:40" hidden="1" x14ac:dyDescent="0.25">
      <c r="A164">
        <v>202430</v>
      </c>
      <c r="B164">
        <v>40040</v>
      </c>
      <c r="C164" t="s">
        <v>863</v>
      </c>
      <c r="D164" t="s">
        <v>5686</v>
      </c>
      <c r="E164" t="s">
        <v>864</v>
      </c>
      <c r="F164">
        <v>3</v>
      </c>
      <c r="G164" s="1">
        <v>45159</v>
      </c>
      <c r="H164" s="1">
        <v>45220</v>
      </c>
      <c r="I164" s="21">
        <f t="shared" si="10"/>
        <v>9.7142857142857135</v>
      </c>
      <c r="J164" s="1"/>
      <c r="K164" s="1" t="s">
        <v>33</v>
      </c>
      <c r="L164" t="s">
        <v>33</v>
      </c>
      <c r="S164" s="22">
        <f t="shared" si="11"/>
        <v>6.25E-2</v>
      </c>
      <c r="T164" s="22">
        <f t="shared" si="12"/>
        <v>3.6796536796536793E-2</v>
      </c>
      <c r="U164" s="22" t="s">
        <v>5367</v>
      </c>
      <c r="V164">
        <v>830</v>
      </c>
      <c r="W164" s="22" t="s">
        <v>5391</v>
      </c>
      <c r="X164">
        <v>1000</v>
      </c>
      <c r="Y164" t="s">
        <v>49</v>
      </c>
      <c r="Z164" t="s">
        <v>861</v>
      </c>
      <c r="AA164" t="s">
        <v>862</v>
      </c>
      <c r="AB164" t="s">
        <v>41</v>
      </c>
      <c r="AC164" t="s">
        <v>42</v>
      </c>
      <c r="AD164" t="str">
        <f t="shared" si="13"/>
        <v>Dos Pueblos High School - DPHS</v>
      </c>
      <c r="AE164" t="s">
        <v>55</v>
      </c>
      <c r="AF164" t="s">
        <v>56</v>
      </c>
      <c r="AG164" t="s">
        <v>56</v>
      </c>
      <c r="AH164" t="s">
        <v>5220</v>
      </c>
      <c r="AI164">
        <v>12</v>
      </c>
      <c r="AJ164">
        <v>11</v>
      </c>
      <c r="AK164" s="22">
        <f t="shared" si="14"/>
        <v>3.9319727891156457</v>
      </c>
      <c r="AL164" t="s">
        <v>52</v>
      </c>
      <c r="AM164" t="s">
        <v>45</v>
      </c>
      <c r="AN164" t="s">
        <v>67</v>
      </c>
    </row>
    <row r="165" spans="1:40" hidden="1" x14ac:dyDescent="0.25">
      <c r="A165">
        <v>202430</v>
      </c>
      <c r="B165">
        <v>40040</v>
      </c>
      <c r="C165" t="s">
        <v>863</v>
      </c>
      <c r="D165" t="s">
        <v>5686</v>
      </c>
      <c r="E165" t="s">
        <v>864</v>
      </c>
      <c r="F165">
        <v>3</v>
      </c>
      <c r="G165" s="1">
        <v>45159</v>
      </c>
      <c r="H165" s="1">
        <v>45220</v>
      </c>
      <c r="I165" s="21">
        <f t="shared" si="10"/>
        <v>9.7142857142857135</v>
      </c>
      <c r="J165" s="1"/>
      <c r="K165" s="1" t="s">
        <v>5537</v>
      </c>
      <c r="M165" t="s">
        <v>34</v>
      </c>
      <c r="O165" t="s">
        <v>36</v>
      </c>
      <c r="S165" s="22">
        <f t="shared" si="11"/>
        <v>5.5555555555555525E-2</v>
      </c>
      <c r="T165" s="22">
        <f t="shared" si="12"/>
        <v>6.5416065416065372E-2</v>
      </c>
      <c r="U165" s="22" t="s">
        <v>5403</v>
      </c>
      <c r="V165">
        <v>915</v>
      </c>
      <c r="W165" s="22" t="s">
        <v>5385</v>
      </c>
      <c r="X165">
        <v>1035</v>
      </c>
      <c r="Y165" t="s">
        <v>49</v>
      </c>
      <c r="Z165" t="s">
        <v>861</v>
      </c>
      <c r="AA165" t="s">
        <v>862</v>
      </c>
      <c r="AB165" t="s">
        <v>41</v>
      </c>
      <c r="AC165" t="s">
        <v>42</v>
      </c>
      <c r="AD165" t="str">
        <f t="shared" si="13"/>
        <v>Dos Pueblos High School - DPHS</v>
      </c>
      <c r="AE165" t="s">
        <v>55</v>
      </c>
      <c r="AF165" t="s">
        <v>56</v>
      </c>
      <c r="AG165" t="s">
        <v>56</v>
      </c>
      <c r="AH165" t="s">
        <v>5220</v>
      </c>
      <c r="AI165">
        <v>12</v>
      </c>
      <c r="AJ165">
        <v>11</v>
      </c>
      <c r="AK165" s="22">
        <f t="shared" si="14"/>
        <v>6.990173847316699</v>
      </c>
      <c r="AL165" t="s">
        <v>52</v>
      </c>
      <c r="AM165" t="s">
        <v>45</v>
      </c>
      <c r="AN165" t="s">
        <v>67</v>
      </c>
    </row>
    <row r="166" spans="1:40" hidden="1" x14ac:dyDescent="0.25">
      <c r="A166">
        <v>202430</v>
      </c>
      <c r="B166">
        <v>40040</v>
      </c>
      <c r="C166" t="s">
        <v>863</v>
      </c>
      <c r="D166" t="s">
        <v>5686</v>
      </c>
      <c r="E166" t="s">
        <v>864</v>
      </c>
      <c r="F166">
        <v>3</v>
      </c>
      <c r="G166" s="1">
        <v>45159</v>
      </c>
      <c r="H166" s="1">
        <v>45220</v>
      </c>
      <c r="I166" s="21">
        <f t="shared" si="10"/>
        <v>9.7142857142857135</v>
      </c>
      <c r="J166" s="1"/>
      <c r="K166" s="1" t="s">
        <v>5542</v>
      </c>
      <c r="N166" t="s">
        <v>35</v>
      </c>
      <c r="P166" t="s">
        <v>37</v>
      </c>
      <c r="S166" s="22">
        <f t="shared" si="11"/>
        <v>5.5555555555555525E-2</v>
      </c>
      <c r="T166" s="22">
        <f t="shared" si="12"/>
        <v>6.5416065416065372E-2</v>
      </c>
      <c r="U166" s="22" t="s">
        <v>5367</v>
      </c>
      <c r="V166">
        <v>830</v>
      </c>
      <c r="W166" s="22" t="s">
        <v>5468</v>
      </c>
      <c r="X166">
        <v>950</v>
      </c>
      <c r="Y166" t="s">
        <v>49</v>
      </c>
      <c r="Z166" t="s">
        <v>861</v>
      </c>
      <c r="AA166" t="s">
        <v>862</v>
      </c>
      <c r="AB166" t="s">
        <v>41</v>
      </c>
      <c r="AC166" t="s">
        <v>42</v>
      </c>
      <c r="AD166" t="str">
        <f t="shared" si="13"/>
        <v>Dos Pueblos High School - DPHS</v>
      </c>
      <c r="AE166" t="s">
        <v>55</v>
      </c>
      <c r="AF166" t="s">
        <v>56</v>
      </c>
      <c r="AG166" t="s">
        <v>56</v>
      </c>
      <c r="AH166" t="s">
        <v>5220</v>
      </c>
      <c r="AI166">
        <v>12</v>
      </c>
      <c r="AJ166">
        <v>11</v>
      </c>
      <c r="AK166" s="22">
        <f t="shared" si="14"/>
        <v>6.990173847316699</v>
      </c>
      <c r="AL166" t="s">
        <v>52</v>
      </c>
      <c r="AM166" t="s">
        <v>45</v>
      </c>
      <c r="AN166" t="s">
        <v>67</v>
      </c>
    </row>
    <row r="167" spans="1:40" hidden="1" x14ac:dyDescent="0.25">
      <c r="A167">
        <v>202430</v>
      </c>
      <c r="B167">
        <v>40818</v>
      </c>
      <c r="C167" t="s">
        <v>865</v>
      </c>
      <c r="D167" t="s">
        <v>5677</v>
      </c>
      <c r="E167" t="s">
        <v>866</v>
      </c>
      <c r="F167">
        <v>3</v>
      </c>
      <c r="G167" s="1">
        <v>45159</v>
      </c>
      <c r="H167" s="1">
        <v>45226</v>
      </c>
      <c r="I167" s="21">
        <f t="shared" si="10"/>
        <v>10.571428571428571</v>
      </c>
      <c r="J167" s="1"/>
      <c r="K167" s="1" t="s">
        <v>33</v>
      </c>
      <c r="L167" t="s">
        <v>33</v>
      </c>
      <c r="S167" s="22">
        <f t="shared" si="11"/>
        <v>5.555555555555558E-2</v>
      </c>
      <c r="T167" s="22">
        <f t="shared" si="12"/>
        <v>3.5594035594035608E-2</v>
      </c>
      <c r="U167" s="22" t="s">
        <v>5398</v>
      </c>
      <c r="V167">
        <v>1405</v>
      </c>
      <c r="W167" s="22" t="s">
        <v>5501</v>
      </c>
      <c r="X167">
        <v>1525</v>
      </c>
      <c r="Y167" t="s">
        <v>49</v>
      </c>
      <c r="Z167" t="s">
        <v>867</v>
      </c>
      <c r="AA167" t="s">
        <v>868</v>
      </c>
      <c r="AB167" t="s">
        <v>41</v>
      </c>
      <c r="AC167" t="s">
        <v>42</v>
      </c>
      <c r="AD167" t="str">
        <f t="shared" si="13"/>
        <v>Dos Pueblos High School - DPHS</v>
      </c>
      <c r="AE167" t="s">
        <v>55</v>
      </c>
      <c r="AF167" t="s">
        <v>56</v>
      </c>
      <c r="AG167" t="s">
        <v>56</v>
      </c>
      <c r="AH167" t="s">
        <v>5220</v>
      </c>
      <c r="AI167">
        <v>23</v>
      </c>
      <c r="AJ167">
        <v>23</v>
      </c>
      <c r="AK167" s="22">
        <f t="shared" si="14"/>
        <v>8.654435511578372</v>
      </c>
      <c r="AL167" t="s">
        <v>52</v>
      </c>
      <c r="AM167" t="s">
        <v>45</v>
      </c>
      <c r="AN167" t="s">
        <v>46</v>
      </c>
    </row>
    <row r="168" spans="1:40" hidden="1" x14ac:dyDescent="0.25">
      <c r="A168">
        <v>202430</v>
      </c>
      <c r="B168">
        <v>40818</v>
      </c>
      <c r="C168" t="s">
        <v>865</v>
      </c>
      <c r="D168" t="s">
        <v>5677</v>
      </c>
      <c r="E168" t="s">
        <v>866</v>
      </c>
      <c r="F168">
        <v>3</v>
      </c>
      <c r="G168" s="1">
        <v>45159</v>
      </c>
      <c r="H168" s="1">
        <v>45226</v>
      </c>
      <c r="I168" s="21">
        <f t="shared" si="10"/>
        <v>10.571428571428571</v>
      </c>
      <c r="J168" s="1"/>
      <c r="K168" s="1" t="s">
        <v>5550</v>
      </c>
      <c r="M168" t="s">
        <v>34</v>
      </c>
      <c r="N168" t="s">
        <v>35</v>
      </c>
      <c r="O168" t="s">
        <v>36</v>
      </c>
      <c r="P168" t="s">
        <v>37</v>
      </c>
      <c r="S168" s="22">
        <f t="shared" si="11"/>
        <v>5.555555555555558E-2</v>
      </c>
      <c r="T168" s="22">
        <f t="shared" si="12"/>
        <v>0.14237614237614243</v>
      </c>
      <c r="U168" s="22" t="s">
        <v>5402</v>
      </c>
      <c r="V168">
        <v>1415</v>
      </c>
      <c r="W168" s="22" t="s">
        <v>5494</v>
      </c>
      <c r="X168">
        <v>1535</v>
      </c>
      <c r="Y168" t="s">
        <v>49</v>
      </c>
      <c r="Z168" t="s">
        <v>867</v>
      </c>
      <c r="AA168" t="s">
        <v>868</v>
      </c>
      <c r="AB168" t="s">
        <v>41</v>
      </c>
      <c r="AC168" t="s">
        <v>42</v>
      </c>
      <c r="AD168" t="str">
        <f t="shared" si="13"/>
        <v>Dos Pueblos High School - DPHS</v>
      </c>
      <c r="AE168" t="s">
        <v>55</v>
      </c>
      <c r="AF168" t="s">
        <v>56</v>
      </c>
      <c r="AG168" t="s">
        <v>56</v>
      </c>
      <c r="AH168" t="s">
        <v>5220</v>
      </c>
      <c r="AI168">
        <v>23</v>
      </c>
      <c r="AJ168">
        <v>23</v>
      </c>
      <c r="AK168" s="22">
        <f t="shared" si="14"/>
        <v>34.617742046313488</v>
      </c>
      <c r="AL168" t="s">
        <v>52</v>
      </c>
      <c r="AM168" t="s">
        <v>45</v>
      </c>
      <c r="AN168" t="s">
        <v>46</v>
      </c>
    </row>
    <row r="169" spans="1:40" hidden="1" x14ac:dyDescent="0.25">
      <c r="A169">
        <v>202430</v>
      </c>
      <c r="B169">
        <v>42070</v>
      </c>
      <c r="C169" t="s">
        <v>869</v>
      </c>
      <c r="D169" t="s">
        <v>5658</v>
      </c>
      <c r="E169" t="s">
        <v>870</v>
      </c>
      <c r="F169">
        <v>3</v>
      </c>
      <c r="G169" s="1">
        <v>45229</v>
      </c>
      <c r="H169" s="1">
        <v>45317</v>
      </c>
      <c r="I169" s="21">
        <f t="shared" si="10"/>
        <v>13.571428571428571</v>
      </c>
      <c r="J169" s="1"/>
      <c r="K169" s="1" t="s">
        <v>33</v>
      </c>
      <c r="L169" t="s">
        <v>33</v>
      </c>
      <c r="S169" s="22">
        <f t="shared" si="11"/>
        <v>6.25E-2</v>
      </c>
      <c r="T169" s="22">
        <f t="shared" si="12"/>
        <v>5.1406926406926408E-2</v>
      </c>
      <c r="U169" s="22" t="s">
        <v>5393</v>
      </c>
      <c r="V169">
        <v>1230</v>
      </c>
      <c r="W169" s="22" t="s">
        <v>5374</v>
      </c>
      <c r="X169">
        <v>1400</v>
      </c>
      <c r="Y169" t="s">
        <v>49</v>
      </c>
      <c r="Z169" t="s">
        <v>855</v>
      </c>
      <c r="AA169" t="s">
        <v>856</v>
      </c>
      <c r="AB169" t="s">
        <v>41</v>
      </c>
      <c r="AC169" t="s">
        <v>42</v>
      </c>
      <c r="AD169" t="str">
        <f t="shared" si="13"/>
        <v>Dos Pueblos High School - DPHS</v>
      </c>
      <c r="AE169" t="s">
        <v>55</v>
      </c>
      <c r="AF169" t="s">
        <v>56</v>
      </c>
      <c r="AG169" t="s">
        <v>56</v>
      </c>
      <c r="AH169" t="s">
        <v>5220</v>
      </c>
      <c r="AI169">
        <v>0</v>
      </c>
      <c r="AJ169">
        <v>2</v>
      </c>
      <c r="AK169" s="22">
        <f t="shared" si="14"/>
        <v>1.3953308596165739</v>
      </c>
      <c r="AL169" t="s">
        <v>52</v>
      </c>
      <c r="AM169" t="s">
        <v>45</v>
      </c>
      <c r="AN169" t="s">
        <v>46</v>
      </c>
    </row>
    <row r="170" spans="1:40" hidden="1" x14ac:dyDescent="0.25">
      <c r="A170">
        <v>202430</v>
      </c>
      <c r="B170">
        <v>42070</v>
      </c>
      <c r="C170" t="s">
        <v>869</v>
      </c>
      <c r="D170" t="s">
        <v>5658</v>
      </c>
      <c r="E170" t="s">
        <v>870</v>
      </c>
      <c r="F170">
        <v>3</v>
      </c>
      <c r="G170" s="1">
        <v>45229</v>
      </c>
      <c r="H170" s="1">
        <v>45317</v>
      </c>
      <c r="I170" s="21">
        <f t="shared" si="10"/>
        <v>13.571428571428571</v>
      </c>
      <c r="J170" s="1"/>
      <c r="K170" s="1" t="s">
        <v>5550</v>
      </c>
      <c r="M170" t="s">
        <v>34</v>
      </c>
      <c r="N170" t="s">
        <v>35</v>
      </c>
      <c r="O170" t="s">
        <v>36</v>
      </c>
      <c r="P170" t="s">
        <v>37</v>
      </c>
      <c r="S170" s="22">
        <f t="shared" si="11"/>
        <v>5.555555555555558E-2</v>
      </c>
      <c r="T170" s="22">
        <f t="shared" si="12"/>
        <v>0.18278018278018288</v>
      </c>
      <c r="U170" s="22" t="s">
        <v>5400</v>
      </c>
      <c r="V170">
        <v>1250</v>
      </c>
      <c r="W170" s="22" t="s">
        <v>5435</v>
      </c>
      <c r="X170">
        <v>1410</v>
      </c>
      <c r="Y170" t="s">
        <v>49</v>
      </c>
      <c r="Z170" t="s">
        <v>855</v>
      </c>
      <c r="AA170" t="s">
        <v>856</v>
      </c>
      <c r="AB170" t="s">
        <v>41</v>
      </c>
      <c r="AC170" t="s">
        <v>42</v>
      </c>
      <c r="AD170" t="str">
        <f t="shared" si="13"/>
        <v>Dos Pueblos High School - DPHS</v>
      </c>
      <c r="AE170" t="s">
        <v>55</v>
      </c>
      <c r="AF170" t="s">
        <v>56</v>
      </c>
      <c r="AG170" t="s">
        <v>56</v>
      </c>
      <c r="AH170" t="s">
        <v>5220</v>
      </c>
      <c r="AI170">
        <v>0</v>
      </c>
      <c r="AJ170">
        <v>2</v>
      </c>
      <c r="AK170" s="22">
        <f t="shared" si="14"/>
        <v>4.9611763897478207</v>
      </c>
      <c r="AL170" t="s">
        <v>52</v>
      </c>
      <c r="AM170" t="s">
        <v>45</v>
      </c>
      <c r="AN170" t="s">
        <v>46</v>
      </c>
    </row>
    <row r="171" spans="1:40" hidden="1" x14ac:dyDescent="0.25">
      <c r="A171">
        <v>202430</v>
      </c>
      <c r="B171">
        <v>42082</v>
      </c>
      <c r="C171" t="s">
        <v>189</v>
      </c>
      <c r="D171" t="s">
        <v>5719</v>
      </c>
      <c r="E171" t="s">
        <v>190</v>
      </c>
      <c r="F171">
        <v>3</v>
      </c>
      <c r="G171" s="1">
        <v>45159</v>
      </c>
      <c r="H171" s="1">
        <v>45226</v>
      </c>
      <c r="I171" s="21">
        <f t="shared" si="10"/>
        <v>10.571428571428571</v>
      </c>
      <c r="J171" s="1"/>
      <c r="K171" s="1" t="s">
        <v>33</v>
      </c>
      <c r="L171" t="s">
        <v>33</v>
      </c>
      <c r="S171" s="22">
        <f t="shared" si="11"/>
        <v>6.5972222222222265E-2</v>
      </c>
      <c r="T171" s="22">
        <f t="shared" si="12"/>
        <v>4.2267917267917295E-2</v>
      </c>
      <c r="U171" s="22" t="s">
        <v>5399</v>
      </c>
      <c r="V171">
        <v>1015</v>
      </c>
      <c r="W171" s="22" t="s">
        <v>5482</v>
      </c>
      <c r="X171">
        <v>1150</v>
      </c>
      <c r="Y171" t="s">
        <v>49</v>
      </c>
      <c r="Z171" t="s">
        <v>871</v>
      </c>
      <c r="AA171" t="s">
        <v>872</v>
      </c>
      <c r="AB171" t="s">
        <v>41</v>
      </c>
      <c r="AC171" t="s">
        <v>42</v>
      </c>
      <c r="AD171" t="str">
        <f t="shared" si="13"/>
        <v>Dos Pueblos High School - DPHS</v>
      </c>
      <c r="AE171" t="s">
        <v>55</v>
      </c>
      <c r="AF171" t="s">
        <v>56</v>
      </c>
      <c r="AG171" t="s">
        <v>56</v>
      </c>
      <c r="AH171" t="s">
        <v>5220</v>
      </c>
      <c r="AI171">
        <v>0</v>
      </c>
      <c r="AJ171">
        <v>31</v>
      </c>
      <c r="AK171" s="22">
        <f t="shared" si="14"/>
        <v>13.851800316086038</v>
      </c>
      <c r="AL171" t="s">
        <v>52</v>
      </c>
      <c r="AM171" t="s">
        <v>45</v>
      </c>
      <c r="AN171" t="s">
        <v>46</v>
      </c>
    </row>
    <row r="172" spans="1:40" hidden="1" x14ac:dyDescent="0.25">
      <c r="A172">
        <v>202430</v>
      </c>
      <c r="B172">
        <v>42082</v>
      </c>
      <c r="C172" t="s">
        <v>189</v>
      </c>
      <c r="D172" t="s">
        <v>5719</v>
      </c>
      <c r="E172" t="s">
        <v>190</v>
      </c>
      <c r="F172">
        <v>3</v>
      </c>
      <c r="G172" s="1">
        <v>45159</v>
      </c>
      <c r="H172" s="1">
        <v>45226</v>
      </c>
      <c r="I172" s="21">
        <f t="shared" si="10"/>
        <v>10.571428571428571</v>
      </c>
      <c r="J172" s="1"/>
      <c r="K172" s="1" t="s">
        <v>5550</v>
      </c>
      <c r="M172" t="s">
        <v>34</v>
      </c>
      <c r="N172" t="s">
        <v>35</v>
      </c>
      <c r="O172" t="s">
        <v>36</v>
      </c>
      <c r="P172" t="s">
        <v>37</v>
      </c>
      <c r="S172" s="22">
        <f t="shared" si="11"/>
        <v>5.9027777777777735E-2</v>
      </c>
      <c r="T172" s="22">
        <f t="shared" si="12"/>
        <v>0.15127465127465115</v>
      </c>
      <c r="U172" s="22" t="s">
        <v>5401</v>
      </c>
      <c r="V172">
        <v>1045</v>
      </c>
      <c r="W172" s="22" t="s">
        <v>5436</v>
      </c>
      <c r="X172">
        <v>1210</v>
      </c>
      <c r="Y172" t="s">
        <v>49</v>
      </c>
      <c r="Z172" t="s">
        <v>871</v>
      </c>
      <c r="AA172" t="s">
        <v>872</v>
      </c>
      <c r="AB172" t="s">
        <v>41</v>
      </c>
      <c r="AC172" t="s">
        <v>42</v>
      </c>
      <c r="AD172" t="str">
        <f t="shared" si="13"/>
        <v>Dos Pueblos High School - DPHS</v>
      </c>
      <c r="AE172" t="s">
        <v>55</v>
      </c>
      <c r="AF172" t="s">
        <v>56</v>
      </c>
      <c r="AG172" t="s">
        <v>56</v>
      </c>
      <c r="AH172" t="s">
        <v>5220</v>
      </c>
      <c r="AI172">
        <v>0</v>
      </c>
      <c r="AJ172">
        <v>31</v>
      </c>
      <c r="AK172" s="22">
        <f t="shared" si="14"/>
        <v>49.574864289149957</v>
      </c>
      <c r="AL172" t="s">
        <v>52</v>
      </c>
      <c r="AM172" t="s">
        <v>45</v>
      </c>
      <c r="AN172" t="s">
        <v>46</v>
      </c>
    </row>
    <row r="173" spans="1:40" hidden="1" x14ac:dyDescent="0.25">
      <c r="A173">
        <v>202430</v>
      </c>
      <c r="B173">
        <v>42091</v>
      </c>
      <c r="C173" t="s">
        <v>283</v>
      </c>
      <c r="D173" t="s">
        <v>5623</v>
      </c>
      <c r="E173" t="s">
        <v>284</v>
      </c>
      <c r="F173">
        <v>4</v>
      </c>
      <c r="G173" s="1">
        <v>45159</v>
      </c>
      <c r="H173" s="1">
        <v>45317</v>
      </c>
      <c r="I173" s="21">
        <f t="shared" si="10"/>
        <v>23.571428571428573</v>
      </c>
      <c r="J173" s="1"/>
      <c r="K173" s="1" t="s">
        <v>33</v>
      </c>
      <c r="L173" t="s">
        <v>33</v>
      </c>
      <c r="S173" s="22">
        <f t="shared" si="11"/>
        <v>6.5972222222222265E-2</v>
      </c>
      <c r="T173" s="22">
        <f t="shared" si="12"/>
        <v>9.4246031746031814E-2</v>
      </c>
      <c r="U173" s="22" t="s">
        <v>5399</v>
      </c>
      <c r="V173">
        <v>1015</v>
      </c>
      <c r="W173" s="22" t="s">
        <v>5482</v>
      </c>
      <c r="X173">
        <v>1150</v>
      </c>
      <c r="Y173" t="s">
        <v>49</v>
      </c>
      <c r="Z173" t="s">
        <v>873</v>
      </c>
      <c r="AA173" t="s">
        <v>874</v>
      </c>
      <c r="AB173" t="s">
        <v>41</v>
      </c>
      <c r="AC173" t="s">
        <v>42</v>
      </c>
      <c r="AD173" t="str">
        <f t="shared" si="13"/>
        <v>Dos Pueblos High School - DPHS</v>
      </c>
      <c r="AE173" t="s">
        <v>55</v>
      </c>
      <c r="AF173" t="s">
        <v>56</v>
      </c>
      <c r="AG173" t="s">
        <v>56</v>
      </c>
      <c r="AH173" t="s">
        <v>5220</v>
      </c>
      <c r="AI173">
        <v>0</v>
      </c>
      <c r="AJ173">
        <v>23</v>
      </c>
      <c r="AK173" s="22">
        <f t="shared" si="14"/>
        <v>51.094812925170103</v>
      </c>
      <c r="AL173" t="s">
        <v>52</v>
      </c>
      <c r="AM173" t="s">
        <v>45</v>
      </c>
      <c r="AN173" t="s">
        <v>46</v>
      </c>
    </row>
    <row r="174" spans="1:40" hidden="1" x14ac:dyDescent="0.25">
      <c r="A174">
        <v>202430</v>
      </c>
      <c r="B174">
        <v>42091</v>
      </c>
      <c r="C174" t="s">
        <v>283</v>
      </c>
      <c r="D174" t="s">
        <v>5623</v>
      </c>
      <c r="E174" t="s">
        <v>284</v>
      </c>
      <c r="F174">
        <v>4</v>
      </c>
      <c r="G174" s="1">
        <v>45159</v>
      </c>
      <c r="H174" s="1">
        <v>45317</v>
      </c>
      <c r="I174" s="21">
        <f t="shared" si="10"/>
        <v>23.571428571428573</v>
      </c>
      <c r="J174" s="1"/>
      <c r="K174" s="1" t="s">
        <v>5550</v>
      </c>
      <c r="M174" t="s">
        <v>34</v>
      </c>
      <c r="N174" t="s">
        <v>35</v>
      </c>
      <c r="O174" t="s">
        <v>36</v>
      </c>
      <c r="P174" t="s">
        <v>37</v>
      </c>
      <c r="S174" s="22">
        <f t="shared" si="11"/>
        <v>5.9027777777777735E-2</v>
      </c>
      <c r="T174" s="22">
        <f t="shared" si="12"/>
        <v>0.33730158730158705</v>
      </c>
      <c r="U174" s="22" t="s">
        <v>5401</v>
      </c>
      <c r="V174">
        <v>1045</v>
      </c>
      <c r="W174" s="22" t="s">
        <v>5436</v>
      </c>
      <c r="X174">
        <v>1210</v>
      </c>
      <c r="Y174" t="s">
        <v>49</v>
      </c>
      <c r="Z174" t="s">
        <v>873</v>
      </c>
      <c r="AA174" t="s">
        <v>874</v>
      </c>
      <c r="AB174" t="s">
        <v>41</v>
      </c>
      <c r="AC174" t="s">
        <v>42</v>
      </c>
      <c r="AD174" t="str">
        <f t="shared" si="13"/>
        <v>Dos Pueblos High School - DPHS</v>
      </c>
      <c r="AE174" t="s">
        <v>55</v>
      </c>
      <c r="AF174" t="s">
        <v>56</v>
      </c>
      <c r="AG174" t="s">
        <v>56</v>
      </c>
      <c r="AH174" t="s">
        <v>5220</v>
      </c>
      <c r="AI174">
        <v>0</v>
      </c>
      <c r="AJ174">
        <v>23</v>
      </c>
      <c r="AK174" s="22">
        <f t="shared" si="14"/>
        <v>182.86564625850326</v>
      </c>
      <c r="AL174" t="s">
        <v>52</v>
      </c>
      <c r="AM174" t="s">
        <v>45</v>
      </c>
      <c r="AN174" t="s">
        <v>46</v>
      </c>
    </row>
    <row r="175" spans="1:40" hidden="1" x14ac:dyDescent="0.25">
      <c r="A175">
        <v>202430</v>
      </c>
      <c r="B175">
        <v>42092</v>
      </c>
      <c r="C175" t="s">
        <v>288</v>
      </c>
      <c r="D175" t="s">
        <v>5623</v>
      </c>
      <c r="E175" t="s">
        <v>289</v>
      </c>
      <c r="F175">
        <v>5</v>
      </c>
      <c r="G175" s="1">
        <v>45159</v>
      </c>
      <c r="H175" s="1">
        <v>45317</v>
      </c>
      <c r="I175" s="21">
        <f t="shared" si="10"/>
        <v>23.571428571428573</v>
      </c>
      <c r="J175" s="1"/>
      <c r="K175" s="1" t="s">
        <v>33</v>
      </c>
      <c r="L175" t="s">
        <v>33</v>
      </c>
      <c r="S175" s="22">
        <f t="shared" si="11"/>
        <v>5.5555555555555525E-2</v>
      </c>
      <c r="T175" s="22">
        <f t="shared" si="12"/>
        <v>7.9365079365079319E-2</v>
      </c>
      <c r="U175" s="22" t="s">
        <v>5367</v>
      </c>
      <c r="V175">
        <v>830</v>
      </c>
      <c r="W175" s="22" t="s">
        <v>5468</v>
      </c>
      <c r="X175">
        <v>950</v>
      </c>
      <c r="Y175" t="s">
        <v>49</v>
      </c>
      <c r="Z175" t="s">
        <v>873</v>
      </c>
      <c r="AA175" t="s">
        <v>874</v>
      </c>
      <c r="AB175" t="s">
        <v>41</v>
      </c>
      <c r="AC175" t="s">
        <v>42</v>
      </c>
      <c r="AD175" t="str">
        <f t="shared" si="13"/>
        <v>Dos Pueblos High School - DPHS</v>
      </c>
      <c r="AE175" t="s">
        <v>55</v>
      </c>
      <c r="AF175" t="s">
        <v>56</v>
      </c>
      <c r="AG175" t="s">
        <v>56</v>
      </c>
      <c r="AH175" t="s">
        <v>5220</v>
      </c>
      <c r="AI175">
        <v>0</v>
      </c>
      <c r="AJ175">
        <v>30</v>
      </c>
      <c r="AK175" s="22">
        <f t="shared" si="14"/>
        <v>56.122448979591809</v>
      </c>
      <c r="AL175" t="s">
        <v>52</v>
      </c>
      <c r="AM175" t="s">
        <v>45</v>
      </c>
      <c r="AN175" t="s">
        <v>46</v>
      </c>
    </row>
    <row r="176" spans="1:40" hidden="1" x14ac:dyDescent="0.25">
      <c r="A176">
        <v>202430</v>
      </c>
      <c r="B176">
        <v>42092</v>
      </c>
      <c r="C176" t="s">
        <v>288</v>
      </c>
      <c r="D176" t="s">
        <v>5623</v>
      </c>
      <c r="E176" t="s">
        <v>289</v>
      </c>
      <c r="F176">
        <v>5</v>
      </c>
      <c r="G176" s="1">
        <v>45159</v>
      </c>
      <c r="H176" s="1">
        <v>45317</v>
      </c>
      <c r="I176" s="21">
        <f t="shared" si="10"/>
        <v>23.571428571428573</v>
      </c>
      <c r="J176" s="1"/>
      <c r="K176" s="1" t="s">
        <v>5537</v>
      </c>
      <c r="M176" t="s">
        <v>34</v>
      </c>
      <c r="O176" t="s">
        <v>36</v>
      </c>
      <c r="S176" s="22">
        <f t="shared" si="11"/>
        <v>5.5555555555555525E-2</v>
      </c>
      <c r="T176" s="22">
        <f t="shared" si="12"/>
        <v>0.15873015873015864</v>
      </c>
      <c r="U176" s="22" t="s">
        <v>5403</v>
      </c>
      <c r="V176">
        <v>915</v>
      </c>
      <c r="W176" s="22" t="s">
        <v>5385</v>
      </c>
      <c r="X176">
        <v>1035</v>
      </c>
      <c r="Y176" t="s">
        <v>49</v>
      </c>
      <c r="Z176" t="s">
        <v>873</v>
      </c>
      <c r="AA176" t="s">
        <v>874</v>
      </c>
      <c r="AB176" t="s">
        <v>41</v>
      </c>
      <c r="AC176" t="s">
        <v>42</v>
      </c>
      <c r="AD176" t="str">
        <f t="shared" si="13"/>
        <v>Dos Pueblos High School - DPHS</v>
      </c>
      <c r="AE176" t="s">
        <v>55</v>
      </c>
      <c r="AF176" t="s">
        <v>56</v>
      </c>
      <c r="AG176" t="s">
        <v>56</v>
      </c>
      <c r="AH176" t="s">
        <v>5220</v>
      </c>
      <c r="AI176">
        <v>0</v>
      </c>
      <c r="AJ176">
        <v>30</v>
      </c>
      <c r="AK176" s="22">
        <f t="shared" si="14"/>
        <v>112.24489795918362</v>
      </c>
      <c r="AL176" t="s">
        <v>52</v>
      </c>
      <c r="AM176" t="s">
        <v>45</v>
      </c>
      <c r="AN176" t="s">
        <v>46</v>
      </c>
    </row>
    <row r="177" spans="1:40" hidden="1" x14ac:dyDescent="0.25">
      <c r="A177">
        <v>202430</v>
      </c>
      <c r="B177">
        <v>42092</v>
      </c>
      <c r="C177" t="s">
        <v>288</v>
      </c>
      <c r="D177" t="s">
        <v>5623</v>
      </c>
      <c r="E177" t="s">
        <v>289</v>
      </c>
      <c r="F177">
        <v>5</v>
      </c>
      <c r="G177" s="1">
        <v>45159</v>
      </c>
      <c r="H177" s="1">
        <v>45317</v>
      </c>
      <c r="I177" s="21">
        <f t="shared" si="10"/>
        <v>23.571428571428573</v>
      </c>
      <c r="J177" s="1"/>
      <c r="K177" s="1" t="s">
        <v>5542</v>
      </c>
      <c r="N177" t="s">
        <v>35</v>
      </c>
      <c r="P177" t="s">
        <v>37</v>
      </c>
      <c r="S177" s="22">
        <f t="shared" si="11"/>
        <v>7.6388888888888895E-2</v>
      </c>
      <c r="T177" s="22">
        <f t="shared" si="12"/>
        <v>0.21825396825396828</v>
      </c>
      <c r="U177" s="22" t="s">
        <v>5369</v>
      </c>
      <c r="V177">
        <v>800</v>
      </c>
      <c r="W177" s="22" t="s">
        <v>5468</v>
      </c>
      <c r="X177">
        <v>950</v>
      </c>
      <c r="Y177" t="s">
        <v>49</v>
      </c>
      <c r="Z177" t="s">
        <v>873</v>
      </c>
      <c r="AA177" t="s">
        <v>874</v>
      </c>
      <c r="AB177" t="s">
        <v>41</v>
      </c>
      <c r="AC177" t="s">
        <v>42</v>
      </c>
      <c r="AD177" t="str">
        <f t="shared" si="13"/>
        <v>Dos Pueblos High School - DPHS</v>
      </c>
      <c r="AE177" t="s">
        <v>55</v>
      </c>
      <c r="AF177" t="s">
        <v>56</v>
      </c>
      <c r="AG177" t="s">
        <v>56</v>
      </c>
      <c r="AH177" t="s">
        <v>5220</v>
      </c>
      <c r="AI177">
        <v>0</v>
      </c>
      <c r="AJ177">
        <v>30</v>
      </c>
      <c r="AK177" s="22">
        <f t="shared" si="14"/>
        <v>154.33673469387759</v>
      </c>
      <c r="AL177" t="s">
        <v>52</v>
      </c>
      <c r="AM177" t="s">
        <v>45</v>
      </c>
      <c r="AN177" t="s">
        <v>46</v>
      </c>
    </row>
    <row r="178" spans="1:40" hidden="1" x14ac:dyDescent="0.25">
      <c r="A178">
        <v>202430</v>
      </c>
      <c r="B178">
        <v>42093</v>
      </c>
      <c r="C178" t="s">
        <v>288</v>
      </c>
      <c r="D178" t="s">
        <v>5623</v>
      </c>
      <c r="E178" t="s">
        <v>289</v>
      </c>
      <c r="F178">
        <v>5</v>
      </c>
      <c r="G178" s="1">
        <v>45159</v>
      </c>
      <c r="H178" s="1">
        <v>45317</v>
      </c>
      <c r="I178" s="21">
        <f t="shared" si="10"/>
        <v>23.571428571428573</v>
      </c>
      <c r="J178" s="1"/>
      <c r="K178" s="1" t="s">
        <v>33</v>
      </c>
      <c r="L178" t="s">
        <v>33</v>
      </c>
      <c r="S178" s="22">
        <f t="shared" si="11"/>
        <v>6.25E-2</v>
      </c>
      <c r="T178" s="22">
        <f t="shared" si="12"/>
        <v>8.9285714285714288E-2</v>
      </c>
      <c r="U178" s="22" t="s">
        <v>5393</v>
      </c>
      <c r="V178">
        <v>1230</v>
      </c>
      <c r="W178" s="22" t="s">
        <v>5374</v>
      </c>
      <c r="X178">
        <v>1400</v>
      </c>
      <c r="Y178" t="s">
        <v>49</v>
      </c>
      <c r="Z178" t="s">
        <v>873</v>
      </c>
      <c r="AA178" t="s">
        <v>874</v>
      </c>
      <c r="AB178" t="s">
        <v>41</v>
      </c>
      <c r="AC178" t="s">
        <v>42</v>
      </c>
      <c r="AD178" t="str">
        <f t="shared" si="13"/>
        <v>Dos Pueblos High School - DPHS</v>
      </c>
      <c r="AE178" t="s">
        <v>55</v>
      </c>
      <c r="AF178" t="s">
        <v>56</v>
      </c>
      <c r="AG178" t="s">
        <v>56</v>
      </c>
      <c r="AH178" t="s">
        <v>5220</v>
      </c>
      <c r="AI178">
        <v>0</v>
      </c>
      <c r="AJ178">
        <v>24</v>
      </c>
      <c r="AK178" s="22">
        <f t="shared" si="14"/>
        <v>50.510204081632658</v>
      </c>
      <c r="AL178" t="s">
        <v>52</v>
      </c>
      <c r="AM178" t="s">
        <v>45</v>
      </c>
      <c r="AN178" t="s">
        <v>46</v>
      </c>
    </row>
    <row r="179" spans="1:40" hidden="1" x14ac:dyDescent="0.25">
      <c r="A179">
        <v>202430</v>
      </c>
      <c r="B179">
        <v>42093</v>
      </c>
      <c r="C179" t="s">
        <v>288</v>
      </c>
      <c r="D179" t="s">
        <v>5623</v>
      </c>
      <c r="E179" t="s">
        <v>289</v>
      </c>
      <c r="F179">
        <v>5</v>
      </c>
      <c r="G179" s="1">
        <v>45159</v>
      </c>
      <c r="H179" s="1">
        <v>45317</v>
      </c>
      <c r="I179" s="21">
        <f t="shared" si="10"/>
        <v>23.571428571428573</v>
      </c>
      <c r="J179" s="1"/>
      <c r="K179" s="1" t="s">
        <v>5550</v>
      </c>
      <c r="M179" t="s">
        <v>34</v>
      </c>
      <c r="N179" t="s">
        <v>35</v>
      </c>
      <c r="O179" t="s">
        <v>36</v>
      </c>
      <c r="P179" t="s">
        <v>37</v>
      </c>
      <c r="S179" s="22">
        <f t="shared" si="11"/>
        <v>5.555555555555558E-2</v>
      </c>
      <c r="T179" s="22">
        <f t="shared" si="12"/>
        <v>0.31746031746031761</v>
      </c>
      <c r="U179" s="22" t="s">
        <v>5400</v>
      </c>
      <c r="V179">
        <v>1250</v>
      </c>
      <c r="W179" s="22" t="s">
        <v>5435</v>
      </c>
      <c r="X179">
        <v>1410</v>
      </c>
      <c r="Y179" t="s">
        <v>49</v>
      </c>
      <c r="Z179" t="s">
        <v>873</v>
      </c>
      <c r="AA179" t="s">
        <v>874</v>
      </c>
      <c r="AB179" t="s">
        <v>41</v>
      </c>
      <c r="AC179" t="s">
        <v>42</v>
      </c>
      <c r="AD179" t="str">
        <f t="shared" si="13"/>
        <v>Dos Pueblos High School - DPHS</v>
      </c>
      <c r="AE179" t="s">
        <v>55</v>
      </c>
      <c r="AF179" t="s">
        <v>56</v>
      </c>
      <c r="AG179" t="s">
        <v>56</v>
      </c>
      <c r="AH179" t="s">
        <v>5220</v>
      </c>
      <c r="AI179">
        <v>0</v>
      </c>
      <c r="AJ179">
        <v>24</v>
      </c>
      <c r="AK179" s="22">
        <f t="shared" si="14"/>
        <v>179.59183673469397</v>
      </c>
      <c r="AL179" t="s">
        <v>52</v>
      </c>
      <c r="AM179" t="s">
        <v>45</v>
      </c>
      <c r="AN179" t="s">
        <v>46</v>
      </c>
    </row>
    <row r="180" spans="1:40" hidden="1" x14ac:dyDescent="0.25">
      <c r="A180">
        <v>202430</v>
      </c>
      <c r="B180">
        <v>42095</v>
      </c>
      <c r="C180" t="s">
        <v>494</v>
      </c>
      <c r="D180" t="s">
        <v>5624</v>
      </c>
      <c r="E180" t="s">
        <v>495</v>
      </c>
      <c r="F180">
        <v>3</v>
      </c>
      <c r="G180" s="1">
        <v>45159</v>
      </c>
      <c r="H180" s="1">
        <v>45317</v>
      </c>
      <c r="I180" s="21">
        <f t="shared" si="10"/>
        <v>23.571428571428573</v>
      </c>
      <c r="J180" s="1"/>
      <c r="K180" s="1" t="s">
        <v>33</v>
      </c>
      <c r="L180" t="s">
        <v>33</v>
      </c>
      <c r="S180" s="22">
        <f t="shared" si="11"/>
        <v>6.25E-2</v>
      </c>
      <c r="T180" s="22">
        <f t="shared" si="12"/>
        <v>8.9285714285714288E-2</v>
      </c>
      <c r="U180" s="22" t="s">
        <v>5393</v>
      </c>
      <c r="V180">
        <v>1230</v>
      </c>
      <c r="W180" s="22" t="s">
        <v>5374</v>
      </c>
      <c r="X180">
        <v>1400</v>
      </c>
      <c r="Y180" t="s">
        <v>49</v>
      </c>
      <c r="Z180" t="s">
        <v>867</v>
      </c>
      <c r="AA180" t="s">
        <v>868</v>
      </c>
      <c r="AB180" t="s">
        <v>41</v>
      </c>
      <c r="AC180" t="s">
        <v>42</v>
      </c>
      <c r="AD180" t="str">
        <f t="shared" si="13"/>
        <v>Dos Pueblos High School - DPHS</v>
      </c>
      <c r="AE180" t="s">
        <v>55</v>
      </c>
      <c r="AF180" t="s">
        <v>56</v>
      </c>
      <c r="AG180" t="s">
        <v>56</v>
      </c>
      <c r="AH180" t="s">
        <v>5220</v>
      </c>
      <c r="AI180">
        <v>20</v>
      </c>
      <c r="AJ180">
        <v>27</v>
      </c>
      <c r="AK180" s="22">
        <f t="shared" si="14"/>
        <v>56.823979591836739</v>
      </c>
      <c r="AL180" t="s">
        <v>52</v>
      </c>
      <c r="AM180" t="s">
        <v>45</v>
      </c>
      <c r="AN180" t="s">
        <v>46</v>
      </c>
    </row>
    <row r="181" spans="1:40" hidden="1" x14ac:dyDescent="0.25">
      <c r="A181">
        <v>202430</v>
      </c>
      <c r="B181">
        <v>42095</v>
      </c>
      <c r="C181" t="s">
        <v>494</v>
      </c>
      <c r="D181" t="s">
        <v>5624</v>
      </c>
      <c r="E181" t="s">
        <v>495</v>
      </c>
      <c r="F181">
        <v>3</v>
      </c>
      <c r="G181" s="1">
        <v>45159</v>
      </c>
      <c r="H181" s="1">
        <v>45317</v>
      </c>
      <c r="I181" s="21">
        <f t="shared" si="10"/>
        <v>23.571428571428573</v>
      </c>
      <c r="J181" s="1"/>
      <c r="K181" s="1" t="s">
        <v>5550</v>
      </c>
      <c r="M181" t="s">
        <v>34</v>
      </c>
      <c r="N181" t="s">
        <v>35</v>
      </c>
      <c r="O181" t="s">
        <v>36</v>
      </c>
      <c r="P181" t="s">
        <v>37</v>
      </c>
      <c r="S181" s="22">
        <f t="shared" si="11"/>
        <v>5.555555555555558E-2</v>
      </c>
      <c r="T181" s="22">
        <f t="shared" si="12"/>
        <v>0.31746031746031761</v>
      </c>
      <c r="U181" s="22" t="s">
        <v>5400</v>
      </c>
      <c r="V181">
        <v>1250</v>
      </c>
      <c r="W181" s="22" t="s">
        <v>5435</v>
      </c>
      <c r="X181">
        <v>1410</v>
      </c>
      <c r="Y181" t="s">
        <v>49</v>
      </c>
      <c r="Z181" t="s">
        <v>867</v>
      </c>
      <c r="AA181" t="s">
        <v>868</v>
      </c>
      <c r="AB181" t="s">
        <v>41</v>
      </c>
      <c r="AC181" t="s">
        <v>42</v>
      </c>
      <c r="AD181" t="str">
        <f t="shared" si="13"/>
        <v>Dos Pueblos High School - DPHS</v>
      </c>
      <c r="AE181" t="s">
        <v>55</v>
      </c>
      <c r="AF181" t="s">
        <v>56</v>
      </c>
      <c r="AG181" t="s">
        <v>56</v>
      </c>
      <c r="AH181" t="s">
        <v>5220</v>
      </c>
      <c r="AI181">
        <v>20</v>
      </c>
      <c r="AJ181">
        <v>27</v>
      </c>
      <c r="AK181" s="22">
        <f t="shared" si="14"/>
        <v>202.04081632653072</v>
      </c>
      <c r="AL181" t="s">
        <v>52</v>
      </c>
      <c r="AM181" t="s">
        <v>45</v>
      </c>
      <c r="AN181" t="s">
        <v>46</v>
      </c>
    </row>
    <row r="182" spans="1:40" hidden="1" x14ac:dyDescent="0.25">
      <c r="A182">
        <v>202430</v>
      </c>
      <c r="B182">
        <v>42098</v>
      </c>
      <c r="C182" t="s">
        <v>494</v>
      </c>
      <c r="D182" t="s">
        <v>5624</v>
      </c>
      <c r="E182" t="s">
        <v>495</v>
      </c>
      <c r="F182">
        <v>3</v>
      </c>
      <c r="G182" s="1">
        <v>45159</v>
      </c>
      <c r="H182" s="1">
        <v>45317</v>
      </c>
      <c r="I182" s="21">
        <f t="shared" si="10"/>
        <v>23.571428571428573</v>
      </c>
      <c r="J182" s="1"/>
      <c r="K182" s="1" t="s">
        <v>33</v>
      </c>
      <c r="L182" t="s">
        <v>33</v>
      </c>
      <c r="S182" s="22">
        <f t="shared" si="11"/>
        <v>5.555555555555558E-2</v>
      </c>
      <c r="T182" s="22">
        <f t="shared" si="12"/>
        <v>7.9365079365079402E-2</v>
      </c>
      <c r="U182" s="22" t="s">
        <v>5398</v>
      </c>
      <c r="V182">
        <v>1405</v>
      </c>
      <c r="W182" s="22" t="s">
        <v>5501</v>
      </c>
      <c r="X182">
        <v>1525</v>
      </c>
      <c r="Y182" t="s">
        <v>49</v>
      </c>
      <c r="Z182" t="s">
        <v>875</v>
      </c>
      <c r="AA182" t="s">
        <v>876</v>
      </c>
      <c r="AB182" t="s">
        <v>41</v>
      </c>
      <c r="AC182" t="s">
        <v>42</v>
      </c>
      <c r="AD182" t="str">
        <f t="shared" si="13"/>
        <v>Dos Pueblos High School - DPHS</v>
      </c>
      <c r="AE182" t="s">
        <v>55</v>
      </c>
      <c r="AF182" t="s">
        <v>56</v>
      </c>
      <c r="AG182" t="s">
        <v>56</v>
      </c>
      <c r="AH182" t="s">
        <v>5220</v>
      </c>
      <c r="AI182">
        <v>0</v>
      </c>
      <c r="AJ182">
        <v>6</v>
      </c>
      <c r="AK182" s="22">
        <f t="shared" si="14"/>
        <v>11.224489795918373</v>
      </c>
      <c r="AL182" t="s">
        <v>52</v>
      </c>
      <c r="AM182" t="s">
        <v>45</v>
      </c>
      <c r="AN182" t="s">
        <v>46</v>
      </c>
    </row>
    <row r="183" spans="1:40" hidden="1" x14ac:dyDescent="0.25">
      <c r="A183">
        <v>202430</v>
      </c>
      <c r="B183">
        <v>42098</v>
      </c>
      <c r="C183" t="s">
        <v>494</v>
      </c>
      <c r="D183" t="s">
        <v>5624</v>
      </c>
      <c r="E183" t="s">
        <v>495</v>
      </c>
      <c r="F183">
        <v>3</v>
      </c>
      <c r="G183" s="1">
        <v>45159</v>
      </c>
      <c r="H183" s="1">
        <v>45317</v>
      </c>
      <c r="I183" s="21">
        <f t="shared" si="10"/>
        <v>23.571428571428573</v>
      </c>
      <c r="J183" s="1"/>
      <c r="K183" s="1" t="s">
        <v>5550</v>
      </c>
      <c r="M183" t="s">
        <v>34</v>
      </c>
      <c r="N183" t="s">
        <v>35</v>
      </c>
      <c r="O183" t="s">
        <v>36</v>
      </c>
      <c r="P183" t="s">
        <v>37</v>
      </c>
      <c r="S183" s="22">
        <f t="shared" si="11"/>
        <v>5.555555555555558E-2</v>
      </c>
      <c r="T183" s="22">
        <f t="shared" si="12"/>
        <v>0.31746031746031761</v>
      </c>
      <c r="U183" s="22" t="s">
        <v>5402</v>
      </c>
      <c r="V183">
        <v>1415</v>
      </c>
      <c r="W183" s="22" t="s">
        <v>5494</v>
      </c>
      <c r="X183">
        <v>1535</v>
      </c>
      <c r="Y183" t="s">
        <v>49</v>
      </c>
      <c r="Z183" t="s">
        <v>875</v>
      </c>
      <c r="AA183" t="s">
        <v>876</v>
      </c>
      <c r="AB183" t="s">
        <v>41</v>
      </c>
      <c r="AC183" t="s">
        <v>42</v>
      </c>
      <c r="AD183" t="str">
        <f t="shared" si="13"/>
        <v>Dos Pueblos High School - DPHS</v>
      </c>
      <c r="AE183" t="s">
        <v>55</v>
      </c>
      <c r="AF183" t="s">
        <v>56</v>
      </c>
      <c r="AG183" t="s">
        <v>56</v>
      </c>
      <c r="AH183" t="s">
        <v>5220</v>
      </c>
      <c r="AI183">
        <v>0</v>
      </c>
      <c r="AJ183">
        <v>6</v>
      </c>
      <c r="AK183" s="22">
        <f t="shared" si="14"/>
        <v>44.897959183673493</v>
      </c>
      <c r="AL183" t="s">
        <v>52</v>
      </c>
      <c r="AM183" t="s">
        <v>45</v>
      </c>
      <c r="AN183" t="s">
        <v>46</v>
      </c>
    </row>
    <row r="184" spans="1:40" hidden="1" x14ac:dyDescent="0.25">
      <c r="A184">
        <v>202430</v>
      </c>
      <c r="B184">
        <v>42883</v>
      </c>
      <c r="C184" t="s">
        <v>433</v>
      </c>
      <c r="D184" t="s">
        <v>5686</v>
      </c>
      <c r="E184" t="s">
        <v>434</v>
      </c>
      <c r="F184">
        <v>3</v>
      </c>
      <c r="G184" s="1">
        <v>45159</v>
      </c>
      <c r="H184" s="1">
        <v>45226</v>
      </c>
      <c r="I184" s="21">
        <f t="shared" si="10"/>
        <v>10.571428571428571</v>
      </c>
      <c r="J184" s="1"/>
      <c r="K184" s="1" t="s">
        <v>33</v>
      </c>
      <c r="L184" t="s">
        <v>33</v>
      </c>
      <c r="S184" s="22">
        <f t="shared" si="11"/>
        <v>6.25E-2</v>
      </c>
      <c r="T184" s="22">
        <f t="shared" si="12"/>
        <v>4.004329004329004E-2</v>
      </c>
      <c r="U184" s="22" t="s">
        <v>5367</v>
      </c>
      <c r="V184">
        <v>830</v>
      </c>
      <c r="W184" s="22" t="s">
        <v>5391</v>
      </c>
      <c r="X184">
        <v>1000</v>
      </c>
      <c r="Y184" t="s">
        <v>49</v>
      </c>
      <c r="Z184" t="s">
        <v>857</v>
      </c>
      <c r="AA184" t="s">
        <v>858</v>
      </c>
      <c r="AB184" t="s">
        <v>41</v>
      </c>
      <c r="AC184" t="s">
        <v>42</v>
      </c>
      <c r="AD184" t="str">
        <f t="shared" si="13"/>
        <v>Dos Pueblos High School - DPHS</v>
      </c>
      <c r="AE184" t="s">
        <v>55</v>
      </c>
      <c r="AF184" t="s">
        <v>56</v>
      </c>
      <c r="AG184" t="s">
        <v>56</v>
      </c>
      <c r="AH184" t="s">
        <v>5220</v>
      </c>
      <c r="AI184">
        <v>30</v>
      </c>
      <c r="AJ184">
        <v>30</v>
      </c>
      <c r="AK184" s="22">
        <f t="shared" si="14"/>
        <v>12.699443413729126</v>
      </c>
      <c r="AL184" t="s">
        <v>52</v>
      </c>
      <c r="AM184" t="s">
        <v>45</v>
      </c>
      <c r="AN184" t="s">
        <v>46</v>
      </c>
    </row>
    <row r="185" spans="1:40" hidden="1" x14ac:dyDescent="0.25">
      <c r="A185">
        <v>202430</v>
      </c>
      <c r="B185">
        <v>42883</v>
      </c>
      <c r="C185" t="s">
        <v>433</v>
      </c>
      <c r="D185" t="s">
        <v>5686</v>
      </c>
      <c r="E185" t="s">
        <v>434</v>
      </c>
      <c r="F185">
        <v>3</v>
      </c>
      <c r="G185" s="1">
        <v>45159</v>
      </c>
      <c r="H185" s="1">
        <v>45226</v>
      </c>
      <c r="I185" s="21">
        <f t="shared" si="10"/>
        <v>10.571428571428571</v>
      </c>
      <c r="J185" s="1"/>
      <c r="K185" s="1" t="s">
        <v>5537</v>
      </c>
      <c r="M185" t="s">
        <v>34</v>
      </c>
      <c r="O185" t="s">
        <v>36</v>
      </c>
      <c r="S185" s="22">
        <f t="shared" si="11"/>
        <v>5.5555555555555525E-2</v>
      </c>
      <c r="T185" s="22">
        <f t="shared" si="12"/>
        <v>7.1188071188071148E-2</v>
      </c>
      <c r="U185" s="22" t="s">
        <v>5403</v>
      </c>
      <c r="V185">
        <v>915</v>
      </c>
      <c r="W185" s="22" t="s">
        <v>5385</v>
      </c>
      <c r="X185">
        <v>1035</v>
      </c>
      <c r="Y185" t="s">
        <v>49</v>
      </c>
      <c r="Z185" t="s">
        <v>857</v>
      </c>
      <c r="AA185" t="s">
        <v>858</v>
      </c>
      <c r="AB185" t="s">
        <v>41</v>
      </c>
      <c r="AC185" t="s">
        <v>42</v>
      </c>
      <c r="AD185" t="str">
        <f t="shared" si="13"/>
        <v>Dos Pueblos High School - DPHS</v>
      </c>
      <c r="AE185" t="s">
        <v>55</v>
      </c>
      <c r="AF185" t="s">
        <v>56</v>
      </c>
      <c r="AG185" t="s">
        <v>56</v>
      </c>
      <c r="AH185" t="s">
        <v>5220</v>
      </c>
      <c r="AI185">
        <v>30</v>
      </c>
      <c r="AJ185">
        <v>30</v>
      </c>
      <c r="AK185" s="22">
        <f t="shared" si="14"/>
        <v>22.576788291073992</v>
      </c>
      <c r="AL185" t="s">
        <v>52</v>
      </c>
      <c r="AM185" t="s">
        <v>45</v>
      </c>
      <c r="AN185" t="s">
        <v>46</v>
      </c>
    </row>
    <row r="186" spans="1:40" hidden="1" x14ac:dyDescent="0.25">
      <c r="A186">
        <v>202430</v>
      </c>
      <c r="B186">
        <v>42883</v>
      </c>
      <c r="C186" t="s">
        <v>433</v>
      </c>
      <c r="D186" t="s">
        <v>5686</v>
      </c>
      <c r="E186" t="s">
        <v>434</v>
      </c>
      <c r="F186">
        <v>3</v>
      </c>
      <c r="G186" s="1">
        <v>45159</v>
      </c>
      <c r="H186" s="1">
        <v>45226</v>
      </c>
      <c r="I186" s="21">
        <f t="shared" si="10"/>
        <v>10.571428571428571</v>
      </c>
      <c r="J186" s="1"/>
      <c r="K186" s="1" t="s">
        <v>5542</v>
      </c>
      <c r="N186" t="s">
        <v>35</v>
      </c>
      <c r="P186" t="s">
        <v>37</v>
      </c>
      <c r="S186" s="22">
        <f t="shared" si="11"/>
        <v>5.5555555555555525E-2</v>
      </c>
      <c r="T186" s="22">
        <f t="shared" si="12"/>
        <v>7.1188071188071148E-2</v>
      </c>
      <c r="U186" s="22" t="s">
        <v>5367</v>
      </c>
      <c r="V186">
        <v>830</v>
      </c>
      <c r="W186" s="22" t="s">
        <v>5468</v>
      </c>
      <c r="X186">
        <v>950</v>
      </c>
      <c r="Y186" t="s">
        <v>49</v>
      </c>
      <c r="Z186" t="s">
        <v>857</v>
      </c>
      <c r="AA186" t="s">
        <v>858</v>
      </c>
      <c r="AB186" t="s">
        <v>41</v>
      </c>
      <c r="AC186" t="s">
        <v>42</v>
      </c>
      <c r="AD186" t="str">
        <f t="shared" si="13"/>
        <v>Dos Pueblos High School - DPHS</v>
      </c>
      <c r="AE186" t="s">
        <v>55</v>
      </c>
      <c r="AF186" t="s">
        <v>56</v>
      </c>
      <c r="AG186" t="s">
        <v>56</v>
      </c>
      <c r="AH186" t="s">
        <v>5220</v>
      </c>
      <c r="AI186">
        <v>30</v>
      </c>
      <c r="AJ186">
        <v>30</v>
      </c>
      <c r="AK186" s="22">
        <f t="shared" si="14"/>
        <v>22.576788291073992</v>
      </c>
      <c r="AL186" t="s">
        <v>52</v>
      </c>
      <c r="AM186" t="s">
        <v>45</v>
      </c>
      <c r="AN186" t="s">
        <v>46</v>
      </c>
    </row>
    <row r="187" spans="1:40" hidden="1" x14ac:dyDescent="0.25">
      <c r="A187">
        <v>202430</v>
      </c>
      <c r="B187">
        <v>42885</v>
      </c>
      <c r="C187" t="s">
        <v>877</v>
      </c>
      <c r="D187" t="s">
        <v>5677</v>
      </c>
      <c r="E187" t="s">
        <v>878</v>
      </c>
      <c r="F187">
        <v>3</v>
      </c>
      <c r="G187" s="1">
        <v>45229</v>
      </c>
      <c r="H187" s="1">
        <v>45317</v>
      </c>
      <c r="I187" s="21">
        <f t="shared" si="10"/>
        <v>13.571428571428571</v>
      </c>
      <c r="J187" s="1"/>
      <c r="K187" s="1" t="s">
        <v>33</v>
      </c>
      <c r="L187" t="s">
        <v>33</v>
      </c>
      <c r="S187" s="22">
        <f t="shared" si="11"/>
        <v>5.555555555555558E-2</v>
      </c>
      <c r="T187" s="22">
        <f t="shared" si="12"/>
        <v>4.5695045695045719E-2</v>
      </c>
      <c r="U187" s="22" t="s">
        <v>5398</v>
      </c>
      <c r="V187">
        <v>1405</v>
      </c>
      <c r="W187" s="22" t="s">
        <v>5501</v>
      </c>
      <c r="X187">
        <v>1525</v>
      </c>
      <c r="Y187" t="s">
        <v>49</v>
      </c>
      <c r="Z187" t="s">
        <v>867</v>
      </c>
      <c r="AA187" t="s">
        <v>868</v>
      </c>
      <c r="AB187" t="s">
        <v>41</v>
      </c>
      <c r="AC187" t="s">
        <v>42</v>
      </c>
      <c r="AD187" t="str">
        <f t="shared" si="13"/>
        <v>Dos Pueblos High School - DPHS</v>
      </c>
      <c r="AE187" t="s">
        <v>55</v>
      </c>
      <c r="AF187" t="s">
        <v>56</v>
      </c>
      <c r="AG187" t="s">
        <v>56</v>
      </c>
      <c r="AH187" t="s">
        <v>5220</v>
      </c>
      <c r="AI187">
        <v>23</v>
      </c>
      <c r="AJ187">
        <v>24</v>
      </c>
      <c r="AK187" s="22">
        <f t="shared" si="14"/>
        <v>14.883529169243463</v>
      </c>
      <c r="AL187" t="s">
        <v>52</v>
      </c>
      <c r="AM187" t="s">
        <v>45</v>
      </c>
      <c r="AN187" t="s">
        <v>46</v>
      </c>
    </row>
    <row r="188" spans="1:40" hidden="1" x14ac:dyDescent="0.25">
      <c r="A188">
        <v>202430</v>
      </c>
      <c r="B188">
        <v>42885</v>
      </c>
      <c r="C188" t="s">
        <v>877</v>
      </c>
      <c r="D188" t="s">
        <v>5677</v>
      </c>
      <c r="E188" t="s">
        <v>878</v>
      </c>
      <c r="F188">
        <v>3</v>
      </c>
      <c r="G188" s="1">
        <v>45229</v>
      </c>
      <c r="H188" s="1">
        <v>45317</v>
      </c>
      <c r="I188" s="21">
        <f t="shared" si="10"/>
        <v>13.571428571428571</v>
      </c>
      <c r="J188" s="1"/>
      <c r="K188" s="1" t="s">
        <v>5550</v>
      </c>
      <c r="M188" t="s">
        <v>34</v>
      </c>
      <c r="N188" t="s">
        <v>35</v>
      </c>
      <c r="O188" t="s">
        <v>36</v>
      </c>
      <c r="P188" t="s">
        <v>37</v>
      </c>
      <c r="S188" s="22">
        <f t="shared" si="11"/>
        <v>5.555555555555558E-2</v>
      </c>
      <c r="T188" s="22">
        <f t="shared" si="12"/>
        <v>0.18278018278018288</v>
      </c>
      <c r="U188" s="22" t="s">
        <v>5402</v>
      </c>
      <c r="V188">
        <v>1415</v>
      </c>
      <c r="W188" s="22" t="s">
        <v>5494</v>
      </c>
      <c r="X188">
        <v>1535</v>
      </c>
      <c r="Y188" t="s">
        <v>49</v>
      </c>
      <c r="Z188" t="s">
        <v>867</v>
      </c>
      <c r="AA188" t="s">
        <v>868</v>
      </c>
      <c r="AB188" t="s">
        <v>41</v>
      </c>
      <c r="AC188" t="s">
        <v>42</v>
      </c>
      <c r="AD188" t="str">
        <f t="shared" si="13"/>
        <v>Dos Pueblos High School - DPHS</v>
      </c>
      <c r="AE188" t="s">
        <v>55</v>
      </c>
      <c r="AF188" t="s">
        <v>56</v>
      </c>
      <c r="AG188" t="s">
        <v>56</v>
      </c>
      <c r="AH188" t="s">
        <v>5220</v>
      </c>
      <c r="AI188">
        <v>23</v>
      </c>
      <c r="AJ188">
        <v>24</v>
      </c>
      <c r="AK188" s="22">
        <f t="shared" si="14"/>
        <v>59.534116676973852</v>
      </c>
      <c r="AL188" t="s">
        <v>52</v>
      </c>
      <c r="AM188" t="s">
        <v>45</v>
      </c>
      <c r="AN188" t="s">
        <v>46</v>
      </c>
    </row>
    <row r="189" spans="1:40" hidden="1" x14ac:dyDescent="0.25">
      <c r="A189">
        <v>202430</v>
      </c>
      <c r="B189">
        <v>42886</v>
      </c>
      <c r="C189" t="s">
        <v>879</v>
      </c>
      <c r="D189" t="s">
        <v>5727</v>
      </c>
      <c r="E189" t="s">
        <v>880</v>
      </c>
      <c r="F189">
        <v>3</v>
      </c>
      <c r="G189" s="1">
        <v>45159</v>
      </c>
      <c r="H189" s="1">
        <v>45226</v>
      </c>
      <c r="I189" s="21">
        <f t="shared" si="10"/>
        <v>10.571428571428571</v>
      </c>
      <c r="J189" s="1"/>
      <c r="K189" s="1" t="s">
        <v>33</v>
      </c>
      <c r="L189" t="s">
        <v>33</v>
      </c>
      <c r="S189" s="22">
        <f t="shared" si="11"/>
        <v>6.5972222222222265E-2</v>
      </c>
      <c r="T189" s="22">
        <f t="shared" si="12"/>
        <v>4.2267917267917295E-2</v>
      </c>
      <c r="U189" s="22" t="s">
        <v>5399</v>
      </c>
      <c r="V189">
        <v>1015</v>
      </c>
      <c r="W189" s="22" t="s">
        <v>5482</v>
      </c>
      <c r="X189">
        <v>1150</v>
      </c>
      <c r="Y189" t="s">
        <v>49</v>
      </c>
      <c r="Z189" t="s">
        <v>861</v>
      </c>
      <c r="AA189" t="s">
        <v>862</v>
      </c>
      <c r="AB189" t="s">
        <v>41</v>
      </c>
      <c r="AC189" t="s">
        <v>42</v>
      </c>
      <c r="AD189" t="str">
        <f t="shared" si="13"/>
        <v>Dos Pueblos High School - DPHS</v>
      </c>
      <c r="AE189" t="s">
        <v>55</v>
      </c>
      <c r="AF189" t="s">
        <v>56</v>
      </c>
      <c r="AG189" t="s">
        <v>56</v>
      </c>
      <c r="AH189" t="s">
        <v>5220</v>
      </c>
      <c r="AI189">
        <v>10</v>
      </c>
      <c r="AJ189">
        <v>10</v>
      </c>
      <c r="AK189" s="22">
        <f t="shared" si="14"/>
        <v>4.4683226826083997</v>
      </c>
      <c r="AL189" t="s">
        <v>52</v>
      </c>
      <c r="AM189" t="s">
        <v>45</v>
      </c>
      <c r="AN189" t="s">
        <v>46</v>
      </c>
    </row>
    <row r="190" spans="1:40" hidden="1" x14ac:dyDescent="0.25">
      <c r="A190">
        <v>202430</v>
      </c>
      <c r="B190">
        <v>42886</v>
      </c>
      <c r="C190" t="s">
        <v>879</v>
      </c>
      <c r="D190" t="s">
        <v>5727</v>
      </c>
      <c r="E190" t="s">
        <v>880</v>
      </c>
      <c r="F190">
        <v>3</v>
      </c>
      <c r="G190" s="1">
        <v>45159</v>
      </c>
      <c r="H190" s="1">
        <v>45226</v>
      </c>
      <c r="I190" s="21">
        <f t="shared" si="10"/>
        <v>10.571428571428571</v>
      </c>
      <c r="J190" s="1"/>
      <c r="K190" s="1" t="s">
        <v>5550</v>
      </c>
      <c r="M190" t="s">
        <v>34</v>
      </c>
      <c r="N190" t="s">
        <v>35</v>
      </c>
      <c r="O190" t="s">
        <v>36</v>
      </c>
      <c r="P190" t="s">
        <v>37</v>
      </c>
      <c r="S190" s="22">
        <f t="shared" si="11"/>
        <v>5.9027777777777735E-2</v>
      </c>
      <c r="T190" s="22">
        <f t="shared" si="12"/>
        <v>0.15127465127465115</v>
      </c>
      <c r="U190" s="22" t="s">
        <v>5401</v>
      </c>
      <c r="V190">
        <v>1045</v>
      </c>
      <c r="W190" s="22" t="s">
        <v>5436</v>
      </c>
      <c r="X190">
        <v>1210</v>
      </c>
      <c r="Y190" t="s">
        <v>49</v>
      </c>
      <c r="Z190" t="s">
        <v>861</v>
      </c>
      <c r="AA190" t="s">
        <v>862</v>
      </c>
      <c r="AB190" t="s">
        <v>41</v>
      </c>
      <c r="AC190" t="s">
        <v>42</v>
      </c>
      <c r="AD190" t="str">
        <f t="shared" si="13"/>
        <v>Dos Pueblos High School - DPHS</v>
      </c>
      <c r="AE190" t="s">
        <v>55</v>
      </c>
      <c r="AF190" t="s">
        <v>56</v>
      </c>
      <c r="AG190" t="s">
        <v>56</v>
      </c>
      <c r="AH190" t="s">
        <v>5220</v>
      </c>
      <c r="AI190">
        <v>10</v>
      </c>
      <c r="AJ190">
        <v>10</v>
      </c>
      <c r="AK190" s="22">
        <f t="shared" si="14"/>
        <v>15.991891706177405</v>
      </c>
      <c r="AL190" t="s">
        <v>52</v>
      </c>
      <c r="AM190" t="s">
        <v>45</v>
      </c>
      <c r="AN190" t="s">
        <v>46</v>
      </c>
    </row>
    <row r="191" spans="1:40" hidden="1" x14ac:dyDescent="0.25">
      <c r="A191">
        <v>202430</v>
      </c>
      <c r="B191">
        <v>42887</v>
      </c>
      <c r="C191" t="s">
        <v>879</v>
      </c>
      <c r="D191" t="s">
        <v>5727</v>
      </c>
      <c r="E191" t="s">
        <v>880</v>
      </c>
      <c r="F191">
        <v>3</v>
      </c>
      <c r="G191" s="1">
        <v>45229</v>
      </c>
      <c r="H191" s="1">
        <v>45317</v>
      </c>
      <c r="I191" s="21">
        <f t="shared" si="10"/>
        <v>13.571428571428571</v>
      </c>
      <c r="J191" s="1"/>
      <c r="K191" s="1" t="s">
        <v>33</v>
      </c>
      <c r="L191" t="s">
        <v>33</v>
      </c>
      <c r="S191" s="22">
        <f t="shared" si="11"/>
        <v>6.5972222222222265E-2</v>
      </c>
      <c r="T191" s="22">
        <f t="shared" si="12"/>
        <v>5.4262866762866797E-2</v>
      </c>
      <c r="U191" s="22" t="s">
        <v>5399</v>
      </c>
      <c r="V191">
        <v>1015</v>
      </c>
      <c r="W191" s="22" t="s">
        <v>5482</v>
      </c>
      <c r="X191">
        <v>1150</v>
      </c>
      <c r="Y191" t="s">
        <v>49</v>
      </c>
      <c r="Z191" t="s">
        <v>861</v>
      </c>
      <c r="AA191" t="s">
        <v>862</v>
      </c>
      <c r="AB191" t="s">
        <v>41</v>
      </c>
      <c r="AC191" t="s">
        <v>42</v>
      </c>
      <c r="AD191" t="str">
        <f t="shared" si="13"/>
        <v>Dos Pueblos High School - DPHS</v>
      </c>
      <c r="AE191" t="s">
        <v>55</v>
      </c>
      <c r="AF191" t="s">
        <v>56</v>
      </c>
      <c r="AG191" t="s">
        <v>56</v>
      </c>
      <c r="AH191" t="s">
        <v>5220</v>
      </c>
      <c r="AI191">
        <v>16</v>
      </c>
      <c r="AJ191">
        <v>16</v>
      </c>
      <c r="AK191" s="22">
        <f t="shared" si="14"/>
        <v>11.782793925651076</v>
      </c>
      <c r="AL191" t="s">
        <v>52</v>
      </c>
      <c r="AM191" t="s">
        <v>45</v>
      </c>
      <c r="AN191" t="s">
        <v>46</v>
      </c>
    </row>
    <row r="192" spans="1:40" hidden="1" x14ac:dyDescent="0.25">
      <c r="A192">
        <v>202430</v>
      </c>
      <c r="B192">
        <v>42887</v>
      </c>
      <c r="C192" t="s">
        <v>879</v>
      </c>
      <c r="D192" t="s">
        <v>5727</v>
      </c>
      <c r="E192" t="s">
        <v>880</v>
      </c>
      <c r="F192">
        <v>3</v>
      </c>
      <c r="G192" s="1">
        <v>45229</v>
      </c>
      <c r="H192" s="1">
        <v>45317</v>
      </c>
      <c r="I192" s="21">
        <f t="shared" si="10"/>
        <v>13.571428571428571</v>
      </c>
      <c r="J192" s="1"/>
      <c r="K192" s="1" t="s">
        <v>5550</v>
      </c>
      <c r="M192" t="s">
        <v>34</v>
      </c>
      <c r="N192" t="s">
        <v>35</v>
      </c>
      <c r="O192" t="s">
        <v>36</v>
      </c>
      <c r="P192" t="s">
        <v>37</v>
      </c>
      <c r="S192" s="22">
        <f t="shared" si="11"/>
        <v>5.9027777777777735E-2</v>
      </c>
      <c r="T192" s="22">
        <f t="shared" si="12"/>
        <v>0.19420394420394407</v>
      </c>
      <c r="U192" s="22" t="s">
        <v>5401</v>
      </c>
      <c r="V192">
        <v>1045</v>
      </c>
      <c r="W192" s="22" t="s">
        <v>5436</v>
      </c>
      <c r="X192">
        <v>1210</v>
      </c>
      <c r="Y192" t="s">
        <v>49</v>
      </c>
      <c r="Z192" t="s">
        <v>861</v>
      </c>
      <c r="AA192" t="s">
        <v>862</v>
      </c>
      <c r="AB192" t="s">
        <v>41</v>
      </c>
      <c r="AC192" t="s">
        <v>42</v>
      </c>
      <c r="AD192" t="str">
        <f t="shared" si="13"/>
        <v>Dos Pueblos High School - DPHS</v>
      </c>
      <c r="AE192" t="s">
        <v>55</v>
      </c>
      <c r="AF192" t="s">
        <v>56</v>
      </c>
      <c r="AG192" t="s">
        <v>56</v>
      </c>
      <c r="AH192" t="s">
        <v>5220</v>
      </c>
      <c r="AI192">
        <v>16</v>
      </c>
      <c r="AJ192">
        <v>16</v>
      </c>
      <c r="AK192" s="22">
        <f t="shared" si="14"/>
        <v>42.169999312856426</v>
      </c>
      <c r="AL192" t="s">
        <v>52</v>
      </c>
      <c r="AM192" t="s">
        <v>45</v>
      </c>
      <c r="AN192" t="s">
        <v>46</v>
      </c>
    </row>
    <row r="193" spans="1:40" hidden="1" x14ac:dyDescent="0.25">
      <c r="A193">
        <v>202430</v>
      </c>
      <c r="B193">
        <v>42902</v>
      </c>
      <c r="C193" t="s">
        <v>193</v>
      </c>
      <c r="D193" t="s">
        <v>5719</v>
      </c>
      <c r="E193" t="s">
        <v>194</v>
      </c>
      <c r="F193">
        <v>3</v>
      </c>
      <c r="G193" s="1">
        <v>45229</v>
      </c>
      <c r="H193" s="1">
        <v>45317</v>
      </c>
      <c r="I193" s="21">
        <f t="shared" si="10"/>
        <v>13.571428571428571</v>
      </c>
      <c r="J193" s="1"/>
      <c r="K193" s="1" t="s">
        <v>33</v>
      </c>
      <c r="L193" t="s">
        <v>33</v>
      </c>
      <c r="S193" s="22">
        <f t="shared" si="11"/>
        <v>6.5972222222222265E-2</v>
      </c>
      <c r="T193" s="22">
        <f t="shared" si="12"/>
        <v>5.4262866762866797E-2</v>
      </c>
      <c r="U193" s="22" t="s">
        <v>5399</v>
      </c>
      <c r="V193">
        <v>1015</v>
      </c>
      <c r="W193" s="22" t="s">
        <v>5482</v>
      </c>
      <c r="X193">
        <v>1150</v>
      </c>
      <c r="Y193" t="s">
        <v>49</v>
      </c>
      <c r="Z193" t="s">
        <v>871</v>
      </c>
      <c r="AA193" t="s">
        <v>872</v>
      </c>
      <c r="AB193" t="s">
        <v>41</v>
      </c>
      <c r="AC193" t="s">
        <v>42</v>
      </c>
      <c r="AD193" t="str">
        <f t="shared" si="13"/>
        <v>Dos Pueblos High School - DPHS</v>
      </c>
      <c r="AE193" t="s">
        <v>55</v>
      </c>
      <c r="AF193" t="s">
        <v>56</v>
      </c>
      <c r="AG193" t="s">
        <v>56</v>
      </c>
      <c r="AH193" t="s">
        <v>5220</v>
      </c>
      <c r="AI193">
        <v>0</v>
      </c>
      <c r="AJ193">
        <v>32</v>
      </c>
      <c r="AK193" s="22">
        <f t="shared" si="14"/>
        <v>23.565587851302151</v>
      </c>
      <c r="AL193" t="s">
        <v>52</v>
      </c>
      <c r="AM193" t="s">
        <v>45</v>
      </c>
      <c r="AN193" t="s">
        <v>46</v>
      </c>
    </row>
    <row r="194" spans="1:40" hidden="1" x14ac:dyDescent="0.25">
      <c r="A194">
        <v>202430</v>
      </c>
      <c r="B194">
        <v>42902</v>
      </c>
      <c r="C194" t="s">
        <v>193</v>
      </c>
      <c r="D194" t="s">
        <v>5719</v>
      </c>
      <c r="E194" t="s">
        <v>194</v>
      </c>
      <c r="F194">
        <v>3</v>
      </c>
      <c r="G194" s="1">
        <v>45229</v>
      </c>
      <c r="H194" s="1">
        <v>45317</v>
      </c>
      <c r="I194" s="21">
        <f t="shared" ref="I194:I257" si="15">(DATEDIF(G194,H194,"d")/7)+1</f>
        <v>13.571428571428571</v>
      </c>
      <c r="J194" s="1"/>
      <c r="K194" s="1" t="s">
        <v>5550</v>
      </c>
      <c r="M194" t="s">
        <v>34</v>
      </c>
      <c r="N194" t="s">
        <v>35</v>
      </c>
      <c r="O194" t="s">
        <v>36</v>
      </c>
      <c r="P194" t="s">
        <v>37</v>
      </c>
      <c r="S194" s="22">
        <f t="shared" ref="S194:S257" si="16">W194-U194</f>
        <v>5.9027777777777735E-2</v>
      </c>
      <c r="T194" s="22">
        <f t="shared" ref="T194:T257" si="17">(LEN(K194)*S194)*(I194/16.5)</f>
        <v>0.19420394420394407</v>
      </c>
      <c r="U194" s="22" t="s">
        <v>5401</v>
      </c>
      <c r="V194">
        <v>1045</v>
      </c>
      <c r="W194" s="22" t="s">
        <v>5436</v>
      </c>
      <c r="X194">
        <v>1210</v>
      </c>
      <c r="Y194" t="s">
        <v>49</v>
      </c>
      <c r="Z194" t="s">
        <v>871</v>
      </c>
      <c r="AA194" t="s">
        <v>872</v>
      </c>
      <c r="AB194" t="s">
        <v>41</v>
      </c>
      <c r="AC194" t="s">
        <v>42</v>
      </c>
      <c r="AD194" t="str">
        <f t="shared" ref="AD194:AD257" si="18">CONCATENATE(AE194," - ",AG194)</f>
        <v>Dos Pueblos High School - DPHS</v>
      </c>
      <c r="AE194" t="s">
        <v>55</v>
      </c>
      <c r="AF194" t="s">
        <v>56</v>
      </c>
      <c r="AG194" t="s">
        <v>56</v>
      </c>
      <c r="AH194" t="s">
        <v>5220</v>
      </c>
      <c r="AI194">
        <v>0</v>
      </c>
      <c r="AJ194">
        <v>32</v>
      </c>
      <c r="AK194" s="22">
        <f t="shared" ref="AK194:AK257" si="19">I194*T194*AJ194</f>
        <v>84.339998625712852</v>
      </c>
      <c r="AL194" t="s">
        <v>52</v>
      </c>
      <c r="AM194" t="s">
        <v>45</v>
      </c>
      <c r="AN194" t="s">
        <v>46</v>
      </c>
    </row>
    <row r="195" spans="1:40" hidden="1" x14ac:dyDescent="0.25">
      <c r="A195">
        <v>202430</v>
      </c>
      <c r="B195">
        <v>42903</v>
      </c>
      <c r="C195" t="s">
        <v>494</v>
      </c>
      <c r="D195" t="s">
        <v>5624</v>
      </c>
      <c r="E195" t="s">
        <v>495</v>
      </c>
      <c r="F195">
        <v>3</v>
      </c>
      <c r="G195" s="1">
        <v>45159</v>
      </c>
      <c r="H195" s="1">
        <v>45317</v>
      </c>
      <c r="I195" s="21">
        <f t="shared" si="15"/>
        <v>23.571428571428573</v>
      </c>
      <c r="J195" s="1"/>
      <c r="K195" s="1" t="s">
        <v>33</v>
      </c>
      <c r="L195" t="s">
        <v>33</v>
      </c>
      <c r="S195" s="22">
        <f t="shared" si="16"/>
        <v>6.25E-2</v>
      </c>
      <c r="T195" s="22">
        <f t="shared" si="17"/>
        <v>8.9285714285714288E-2</v>
      </c>
      <c r="U195" s="22" t="s">
        <v>5367</v>
      </c>
      <c r="V195">
        <v>830</v>
      </c>
      <c r="W195" s="22" t="s">
        <v>5391</v>
      </c>
      <c r="X195">
        <v>1000</v>
      </c>
      <c r="Y195" t="s">
        <v>49</v>
      </c>
      <c r="Z195" t="s">
        <v>875</v>
      </c>
      <c r="AA195" t="s">
        <v>876</v>
      </c>
      <c r="AB195" t="s">
        <v>41</v>
      </c>
      <c r="AC195" t="s">
        <v>42</v>
      </c>
      <c r="AD195" t="str">
        <f t="shared" si="18"/>
        <v>Dos Pueblos High School - DPHS</v>
      </c>
      <c r="AE195" t="s">
        <v>55</v>
      </c>
      <c r="AF195" t="s">
        <v>56</v>
      </c>
      <c r="AG195" t="s">
        <v>56</v>
      </c>
      <c r="AH195" t="s">
        <v>5220</v>
      </c>
      <c r="AI195">
        <v>10</v>
      </c>
      <c r="AJ195">
        <v>13</v>
      </c>
      <c r="AK195" s="22">
        <f t="shared" si="19"/>
        <v>27.359693877551024</v>
      </c>
      <c r="AL195" t="s">
        <v>52</v>
      </c>
      <c r="AM195" t="s">
        <v>45</v>
      </c>
      <c r="AN195" t="s">
        <v>46</v>
      </c>
    </row>
    <row r="196" spans="1:40" hidden="1" x14ac:dyDescent="0.25">
      <c r="A196">
        <v>202430</v>
      </c>
      <c r="B196">
        <v>42903</v>
      </c>
      <c r="C196" t="s">
        <v>494</v>
      </c>
      <c r="D196" t="s">
        <v>5624</v>
      </c>
      <c r="E196" t="s">
        <v>495</v>
      </c>
      <c r="F196">
        <v>3</v>
      </c>
      <c r="G196" s="1">
        <v>45159</v>
      </c>
      <c r="H196" s="1">
        <v>45317</v>
      </c>
      <c r="I196" s="21">
        <f t="shared" si="15"/>
        <v>23.571428571428573</v>
      </c>
      <c r="J196" s="1"/>
      <c r="K196" s="1" t="s">
        <v>5537</v>
      </c>
      <c r="M196" t="s">
        <v>34</v>
      </c>
      <c r="O196" t="s">
        <v>36</v>
      </c>
      <c r="S196" s="22">
        <f t="shared" si="16"/>
        <v>5.5555555555555525E-2</v>
      </c>
      <c r="T196" s="22">
        <f t="shared" si="17"/>
        <v>0.15873015873015864</v>
      </c>
      <c r="U196" s="22" t="s">
        <v>5403</v>
      </c>
      <c r="V196">
        <v>915</v>
      </c>
      <c r="W196" s="22" t="s">
        <v>5385</v>
      </c>
      <c r="X196">
        <v>1035</v>
      </c>
      <c r="Y196" t="s">
        <v>49</v>
      </c>
      <c r="Z196" t="s">
        <v>875</v>
      </c>
      <c r="AA196" t="s">
        <v>876</v>
      </c>
      <c r="AB196" t="s">
        <v>41</v>
      </c>
      <c r="AC196" t="s">
        <v>42</v>
      </c>
      <c r="AD196" t="str">
        <f t="shared" si="18"/>
        <v>Dos Pueblos High School - DPHS</v>
      </c>
      <c r="AE196" t="s">
        <v>55</v>
      </c>
      <c r="AF196" t="s">
        <v>56</v>
      </c>
      <c r="AG196" t="s">
        <v>56</v>
      </c>
      <c r="AH196" t="s">
        <v>5220</v>
      </c>
      <c r="AI196">
        <v>10</v>
      </c>
      <c r="AJ196">
        <v>13</v>
      </c>
      <c r="AK196" s="22">
        <f t="shared" si="19"/>
        <v>48.639455782312901</v>
      </c>
      <c r="AL196" t="s">
        <v>52</v>
      </c>
      <c r="AM196" t="s">
        <v>45</v>
      </c>
      <c r="AN196" t="s">
        <v>46</v>
      </c>
    </row>
    <row r="197" spans="1:40" hidden="1" x14ac:dyDescent="0.25">
      <c r="A197">
        <v>202430</v>
      </c>
      <c r="B197">
        <v>42903</v>
      </c>
      <c r="C197" t="s">
        <v>494</v>
      </c>
      <c r="D197" t="s">
        <v>5624</v>
      </c>
      <c r="E197" t="s">
        <v>495</v>
      </c>
      <c r="F197">
        <v>3</v>
      </c>
      <c r="G197" s="1">
        <v>45159</v>
      </c>
      <c r="H197" s="1">
        <v>45317</v>
      </c>
      <c r="I197" s="21">
        <f t="shared" si="15"/>
        <v>23.571428571428573</v>
      </c>
      <c r="J197" s="1"/>
      <c r="K197" s="1" t="s">
        <v>5542</v>
      </c>
      <c r="N197" t="s">
        <v>35</v>
      </c>
      <c r="P197" t="s">
        <v>37</v>
      </c>
      <c r="S197" s="22">
        <f t="shared" si="16"/>
        <v>5.5555555555555525E-2</v>
      </c>
      <c r="T197" s="22">
        <f t="shared" si="17"/>
        <v>0.15873015873015864</v>
      </c>
      <c r="U197" s="22" t="s">
        <v>5367</v>
      </c>
      <c r="V197">
        <v>830</v>
      </c>
      <c r="W197" s="22" t="s">
        <v>5468</v>
      </c>
      <c r="X197">
        <v>950</v>
      </c>
      <c r="Y197" t="s">
        <v>49</v>
      </c>
      <c r="Z197" t="s">
        <v>875</v>
      </c>
      <c r="AA197" t="s">
        <v>876</v>
      </c>
      <c r="AB197" t="s">
        <v>41</v>
      </c>
      <c r="AC197" t="s">
        <v>42</v>
      </c>
      <c r="AD197" t="str">
        <f t="shared" si="18"/>
        <v>Dos Pueblos High School - DPHS</v>
      </c>
      <c r="AE197" t="s">
        <v>55</v>
      </c>
      <c r="AF197" t="s">
        <v>56</v>
      </c>
      <c r="AG197" t="s">
        <v>56</v>
      </c>
      <c r="AH197" t="s">
        <v>5220</v>
      </c>
      <c r="AI197">
        <v>10</v>
      </c>
      <c r="AJ197">
        <v>13</v>
      </c>
      <c r="AK197" s="22">
        <f t="shared" si="19"/>
        <v>48.639455782312901</v>
      </c>
      <c r="AL197" t="s">
        <v>52</v>
      </c>
      <c r="AM197" t="s">
        <v>45</v>
      </c>
      <c r="AN197" t="s">
        <v>46</v>
      </c>
    </row>
    <row r="198" spans="1:40" hidden="1" x14ac:dyDescent="0.25">
      <c r="A198">
        <v>202430</v>
      </c>
      <c r="B198">
        <v>42904</v>
      </c>
      <c r="C198" t="s">
        <v>494</v>
      </c>
      <c r="D198" t="s">
        <v>5624</v>
      </c>
      <c r="E198" t="s">
        <v>495</v>
      </c>
      <c r="F198">
        <v>3</v>
      </c>
      <c r="G198" s="1">
        <v>45159</v>
      </c>
      <c r="H198" s="1">
        <v>45317</v>
      </c>
      <c r="I198" s="21">
        <f t="shared" si="15"/>
        <v>23.571428571428573</v>
      </c>
      <c r="J198" s="1"/>
      <c r="K198" s="1" t="s">
        <v>33</v>
      </c>
      <c r="L198" t="s">
        <v>33</v>
      </c>
      <c r="S198" s="22">
        <f t="shared" si="16"/>
        <v>6.5972222222222265E-2</v>
      </c>
      <c r="T198" s="22">
        <f t="shared" si="17"/>
        <v>9.4246031746031814E-2</v>
      </c>
      <c r="U198" s="22" t="s">
        <v>5399</v>
      </c>
      <c r="V198">
        <v>1015</v>
      </c>
      <c r="W198" s="22" t="s">
        <v>5482</v>
      </c>
      <c r="X198">
        <v>1150</v>
      </c>
      <c r="Y198" t="s">
        <v>49</v>
      </c>
      <c r="Z198" t="s">
        <v>875</v>
      </c>
      <c r="AA198" t="s">
        <v>876</v>
      </c>
      <c r="AB198" t="s">
        <v>41</v>
      </c>
      <c r="AC198" t="s">
        <v>42</v>
      </c>
      <c r="AD198" t="str">
        <f t="shared" si="18"/>
        <v>Dos Pueblos High School - DPHS</v>
      </c>
      <c r="AE198" t="s">
        <v>55</v>
      </c>
      <c r="AF198" t="s">
        <v>56</v>
      </c>
      <c r="AG198" t="s">
        <v>56</v>
      </c>
      <c r="AH198" t="s">
        <v>5220</v>
      </c>
      <c r="AI198">
        <v>14</v>
      </c>
      <c r="AJ198">
        <v>15</v>
      </c>
      <c r="AK198" s="22">
        <f t="shared" si="19"/>
        <v>33.322704081632679</v>
      </c>
      <c r="AL198" t="s">
        <v>52</v>
      </c>
      <c r="AM198" t="s">
        <v>45</v>
      </c>
      <c r="AN198" t="s">
        <v>46</v>
      </c>
    </row>
    <row r="199" spans="1:40" hidden="1" x14ac:dyDescent="0.25">
      <c r="A199">
        <v>202430</v>
      </c>
      <c r="B199">
        <v>42904</v>
      </c>
      <c r="C199" t="s">
        <v>494</v>
      </c>
      <c r="D199" t="s">
        <v>5624</v>
      </c>
      <c r="E199" t="s">
        <v>495</v>
      </c>
      <c r="F199">
        <v>3</v>
      </c>
      <c r="G199" s="1">
        <v>45159</v>
      </c>
      <c r="H199" s="1">
        <v>45317</v>
      </c>
      <c r="I199" s="21">
        <f t="shared" si="15"/>
        <v>23.571428571428573</v>
      </c>
      <c r="J199" s="1"/>
      <c r="K199" s="1" t="s">
        <v>5550</v>
      </c>
      <c r="M199" t="s">
        <v>34</v>
      </c>
      <c r="N199" t="s">
        <v>35</v>
      </c>
      <c r="O199" t="s">
        <v>36</v>
      </c>
      <c r="P199" t="s">
        <v>37</v>
      </c>
      <c r="S199" s="22">
        <f t="shared" si="16"/>
        <v>5.9027777777777735E-2</v>
      </c>
      <c r="T199" s="22">
        <f t="shared" si="17"/>
        <v>0.33730158730158705</v>
      </c>
      <c r="U199" s="22" t="s">
        <v>5401</v>
      </c>
      <c r="V199">
        <v>1045</v>
      </c>
      <c r="W199" s="22" t="s">
        <v>5436</v>
      </c>
      <c r="X199">
        <v>1210</v>
      </c>
      <c r="Y199" t="s">
        <v>49</v>
      </c>
      <c r="Z199" t="s">
        <v>875</v>
      </c>
      <c r="AA199" t="s">
        <v>876</v>
      </c>
      <c r="AB199" t="s">
        <v>41</v>
      </c>
      <c r="AC199" t="s">
        <v>42</v>
      </c>
      <c r="AD199" t="str">
        <f t="shared" si="18"/>
        <v>Dos Pueblos High School - DPHS</v>
      </c>
      <c r="AE199" t="s">
        <v>55</v>
      </c>
      <c r="AF199" t="s">
        <v>56</v>
      </c>
      <c r="AG199" t="s">
        <v>56</v>
      </c>
      <c r="AH199" t="s">
        <v>5220</v>
      </c>
      <c r="AI199">
        <v>14</v>
      </c>
      <c r="AJ199">
        <v>15</v>
      </c>
      <c r="AK199" s="22">
        <f t="shared" si="19"/>
        <v>119.26020408163257</v>
      </c>
      <c r="AL199" t="s">
        <v>52</v>
      </c>
      <c r="AM199" t="s">
        <v>45</v>
      </c>
      <c r="AN199" t="s">
        <v>46</v>
      </c>
    </row>
    <row r="200" spans="1:40" hidden="1" x14ac:dyDescent="0.25">
      <c r="A200">
        <v>202430</v>
      </c>
      <c r="B200">
        <v>43610</v>
      </c>
      <c r="C200" t="s">
        <v>881</v>
      </c>
      <c r="D200" t="s">
        <v>5631</v>
      </c>
      <c r="E200" t="s">
        <v>882</v>
      </c>
      <c r="F200">
        <v>3</v>
      </c>
      <c r="G200" s="1">
        <v>45229</v>
      </c>
      <c r="H200" s="1">
        <v>45317</v>
      </c>
      <c r="I200" s="21">
        <f t="shared" si="15"/>
        <v>13.571428571428571</v>
      </c>
      <c r="J200" s="1"/>
      <c r="K200" s="1" t="s">
        <v>33</v>
      </c>
      <c r="L200" t="s">
        <v>33</v>
      </c>
      <c r="S200" s="22">
        <f t="shared" si="16"/>
        <v>6.5972222222222265E-2</v>
      </c>
      <c r="T200" s="22">
        <f t="shared" si="17"/>
        <v>5.4262866762866797E-2</v>
      </c>
      <c r="U200" s="22" t="s">
        <v>5399</v>
      </c>
      <c r="V200">
        <v>1015</v>
      </c>
      <c r="W200" s="22" t="s">
        <v>5482</v>
      </c>
      <c r="X200">
        <v>1150</v>
      </c>
      <c r="Y200" t="s">
        <v>49</v>
      </c>
      <c r="Z200" t="s">
        <v>857</v>
      </c>
      <c r="AA200" t="s">
        <v>858</v>
      </c>
      <c r="AB200" t="s">
        <v>41</v>
      </c>
      <c r="AC200" t="s">
        <v>42</v>
      </c>
      <c r="AD200" t="str">
        <f t="shared" si="18"/>
        <v>Dos Pueblos High School - DPHS</v>
      </c>
      <c r="AE200" t="s">
        <v>55</v>
      </c>
      <c r="AF200" t="s">
        <v>56</v>
      </c>
      <c r="AG200" t="s">
        <v>56</v>
      </c>
      <c r="AH200" t="s">
        <v>5220</v>
      </c>
      <c r="AI200">
        <v>16</v>
      </c>
      <c r="AJ200">
        <v>16</v>
      </c>
      <c r="AK200" s="22">
        <f t="shared" si="19"/>
        <v>11.782793925651076</v>
      </c>
      <c r="AL200" t="s">
        <v>52</v>
      </c>
      <c r="AM200" t="s">
        <v>45</v>
      </c>
      <c r="AN200" t="s">
        <v>46</v>
      </c>
    </row>
    <row r="201" spans="1:40" hidden="1" x14ac:dyDescent="0.25">
      <c r="A201">
        <v>202430</v>
      </c>
      <c r="B201">
        <v>43610</v>
      </c>
      <c r="C201" t="s">
        <v>881</v>
      </c>
      <c r="D201" t="s">
        <v>5631</v>
      </c>
      <c r="E201" t="s">
        <v>882</v>
      </c>
      <c r="F201">
        <v>3</v>
      </c>
      <c r="G201" s="1">
        <v>45229</v>
      </c>
      <c r="H201" s="1">
        <v>45317</v>
      </c>
      <c r="I201" s="21">
        <f t="shared" si="15"/>
        <v>13.571428571428571</v>
      </c>
      <c r="J201" s="1"/>
      <c r="K201" s="1" t="s">
        <v>5550</v>
      </c>
      <c r="M201" t="s">
        <v>34</v>
      </c>
      <c r="N201" t="s">
        <v>35</v>
      </c>
      <c r="O201" t="s">
        <v>36</v>
      </c>
      <c r="P201" t="s">
        <v>37</v>
      </c>
      <c r="S201" s="22">
        <f t="shared" si="16"/>
        <v>5.9027777777777735E-2</v>
      </c>
      <c r="T201" s="22">
        <f t="shared" si="17"/>
        <v>0.19420394420394407</v>
      </c>
      <c r="U201" s="22" t="s">
        <v>5401</v>
      </c>
      <c r="V201">
        <v>1045</v>
      </c>
      <c r="W201" s="22" t="s">
        <v>5436</v>
      </c>
      <c r="X201">
        <v>1210</v>
      </c>
      <c r="Y201" t="s">
        <v>49</v>
      </c>
      <c r="Z201" t="s">
        <v>857</v>
      </c>
      <c r="AA201" t="s">
        <v>858</v>
      </c>
      <c r="AB201" t="s">
        <v>41</v>
      </c>
      <c r="AC201" t="s">
        <v>42</v>
      </c>
      <c r="AD201" t="str">
        <f t="shared" si="18"/>
        <v>Dos Pueblos High School - DPHS</v>
      </c>
      <c r="AE201" t="s">
        <v>55</v>
      </c>
      <c r="AF201" t="s">
        <v>56</v>
      </c>
      <c r="AG201" t="s">
        <v>56</v>
      </c>
      <c r="AH201" t="s">
        <v>5220</v>
      </c>
      <c r="AI201">
        <v>16</v>
      </c>
      <c r="AJ201">
        <v>16</v>
      </c>
      <c r="AK201" s="22">
        <f t="shared" si="19"/>
        <v>42.169999312856426</v>
      </c>
      <c r="AL201" t="s">
        <v>52</v>
      </c>
      <c r="AM201" t="s">
        <v>45</v>
      </c>
      <c r="AN201" t="s">
        <v>46</v>
      </c>
    </row>
    <row r="202" spans="1:40" hidden="1" x14ac:dyDescent="0.25">
      <c r="A202">
        <v>202430</v>
      </c>
      <c r="B202">
        <v>43613</v>
      </c>
      <c r="C202" t="s">
        <v>883</v>
      </c>
      <c r="D202" t="s">
        <v>5661</v>
      </c>
      <c r="E202" t="s">
        <v>884</v>
      </c>
      <c r="F202">
        <v>3</v>
      </c>
      <c r="G202" s="1">
        <v>45159</v>
      </c>
      <c r="H202" s="1">
        <v>45226</v>
      </c>
      <c r="I202" s="21">
        <f t="shared" si="15"/>
        <v>10.571428571428571</v>
      </c>
      <c r="J202" s="1"/>
      <c r="K202" s="1" t="s">
        <v>33</v>
      </c>
      <c r="L202" t="s">
        <v>33</v>
      </c>
      <c r="S202" s="22">
        <f t="shared" si="16"/>
        <v>6.25E-2</v>
      </c>
      <c r="T202" s="22">
        <f t="shared" si="17"/>
        <v>4.004329004329004E-2</v>
      </c>
      <c r="U202" s="22" t="s">
        <v>5393</v>
      </c>
      <c r="V202">
        <v>1230</v>
      </c>
      <c r="W202" s="22" t="s">
        <v>5374</v>
      </c>
      <c r="X202">
        <v>1400</v>
      </c>
      <c r="Y202" t="s">
        <v>49</v>
      </c>
      <c r="Z202" t="s">
        <v>861</v>
      </c>
      <c r="AA202" t="s">
        <v>862</v>
      </c>
      <c r="AB202" t="s">
        <v>41</v>
      </c>
      <c r="AC202" t="s">
        <v>42</v>
      </c>
      <c r="AD202" t="str">
        <f t="shared" si="18"/>
        <v>Dos Pueblos High School - DPHS</v>
      </c>
      <c r="AE202" t="s">
        <v>55</v>
      </c>
      <c r="AF202" t="s">
        <v>56</v>
      </c>
      <c r="AG202" t="s">
        <v>56</v>
      </c>
      <c r="AH202" t="s">
        <v>5220</v>
      </c>
      <c r="AI202">
        <v>25</v>
      </c>
      <c r="AJ202">
        <v>24</v>
      </c>
      <c r="AK202" s="22">
        <f t="shared" si="19"/>
        <v>10.159554730983301</v>
      </c>
      <c r="AL202" t="s">
        <v>52</v>
      </c>
      <c r="AM202" t="s">
        <v>45</v>
      </c>
      <c r="AN202" t="s">
        <v>67</v>
      </c>
    </row>
    <row r="203" spans="1:40" hidden="1" x14ac:dyDescent="0.25">
      <c r="A203">
        <v>202430</v>
      </c>
      <c r="B203">
        <v>43613</v>
      </c>
      <c r="C203" t="s">
        <v>883</v>
      </c>
      <c r="D203" t="s">
        <v>5661</v>
      </c>
      <c r="E203" t="s">
        <v>884</v>
      </c>
      <c r="F203">
        <v>3</v>
      </c>
      <c r="G203" s="1">
        <v>45159</v>
      </c>
      <c r="H203" s="1">
        <v>45226</v>
      </c>
      <c r="I203" s="21">
        <f t="shared" si="15"/>
        <v>10.571428571428571</v>
      </c>
      <c r="J203" s="1"/>
      <c r="K203" s="1" t="s">
        <v>5550</v>
      </c>
      <c r="M203" t="s">
        <v>34</v>
      </c>
      <c r="N203" t="s">
        <v>35</v>
      </c>
      <c r="O203" t="s">
        <v>36</v>
      </c>
      <c r="P203" t="s">
        <v>37</v>
      </c>
      <c r="S203" s="22">
        <f t="shared" si="16"/>
        <v>5.555555555555558E-2</v>
      </c>
      <c r="T203" s="22">
        <f t="shared" si="17"/>
        <v>0.14237614237614243</v>
      </c>
      <c r="U203" s="22" t="s">
        <v>5400</v>
      </c>
      <c r="V203">
        <v>1250</v>
      </c>
      <c r="W203" s="22" t="s">
        <v>5435</v>
      </c>
      <c r="X203">
        <v>1410</v>
      </c>
      <c r="Y203" t="s">
        <v>49</v>
      </c>
      <c r="Z203" t="s">
        <v>861</v>
      </c>
      <c r="AA203" t="s">
        <v>862</v>
      </c>
      <c r="AB203" t="s">
        <v>41</v>
      </c>
      <c r="AC203" t="s">
        <v>42</v>
      </c>
      <c r="AD203" t="str">
        <f t="shared" si="18"/>
        <v>Dos Pueblos High School - DPHS</v>
      </c>
      <c r="AE203" t="s">
        <v>55</v>
      </c>
      <c r="AF203" t="s">
        <v>56</v>
      </c>
      <c r="AG203" t="s">
        <v>56</v>
      </c>
      <c r="AH203" t="s">
        <v>5220</v>
      </c>
      <c r="AI203">
        <v>25</v>
      </c>
      <c r="AJ203">
        <v>24</v>
      </c>
      <c r="AK203" s="22">
        <f t="shared" si="19"/>
        <v>36.122861265718427</v>
      </c>
      <c r="AL203" t="s">
        <v>52</v>
      </c>
      <c r="AM203" t="s">
        <v>45</v>
      </c>
      <c r="AN203" t="s">
        <v>67</v>
      </c>
    </row>
    <row r="204" spans="1:40" hidden="1" x14ac:dyDescent="0.25">
      <c r="A204">
        <v>202430</v>
      </c>
      <c r="B204">
        <v>43786</v>
      </c>
      <c r="C204" t="s">
        <v>885</v>
      </c>
      <c r="D204" t="s">
        <v>5600</v>
      </c>
      <c r="E204" t="s">
        <v>886</v>
      </c>
      <c r="F204">
        <v>3</v>
      </c>
      <c r="G204" s="1">
        <v>45159</v>
      </c>
      <c r="H204" s="1">
        <v>45317</v>
      </c>
      <c r="I204" s="21">
        <f t="shared" si="15"/>
        <v>23.571428571428573</v>
      </c>
      <c r="J204" s="1"/>
      <c r="K204" s="1" t="s">
        <v>33</v>
      </c>
      <c r="L204" t="s">
        <v>33</v>
      </c>
      <c r="S204" s="22">
        <f t="shared" si="16"/>
        <v>6.25E-2</v>
      </c>
      <c r="T204" s="22">
        <f t="shared" si="17"/>
        <v>8.9285714285714288E-2</v>
      </c>
      <c r="U204" s="22" t="s">
        <v>5367</v>
      </c>
      <c r="V204">
        <v>830</v>
      </c>
      <c r="W204" s="22" t="s">
        <v>5391</v>
      </c>
      <c r="X204">
        <v>1000</v>
      </c>
      <c r="Y204" t="s">
        <v>49</v>
      </c>
      <c r="Z204" t="s">
        <v>875</v>
      </c>
      <c r="AA204" t="s">
        <v>876</v>
      </c>
      <c r="AB204" t="s">
        <v>41</v>
      </c>
      <c r="AC204" t="s">
        <v>42</v>
      </c>
      <c r="AD204" t="str">
        <f t="shared" si="18"/>
        <v>Dos Pueblos High School - DPHS</v>
      </c>
      <c r="AE204" t="s">
        <v>55</v>
      </c>
      <c r="AF204" t="s">
        <v>56</v>
      </c>
      <c r="AG204" t="s">
        <v>56</v>
      </c>
      <c r="AH204" t="s">
        <v>5220</v>
      </c>
      <c r="AI204">
        <v>0</v>
      </c>
      <c r="AJ204">
        <v>7</v>
      </c>
      <c r="AK204" s="22">
        <f t="shared" si="19"/>
        <v>14.732142857142858</v>
      </c>
      <c r="AL204" t="s">
        <v>52</v>
      </c>
      <c r="AM204" t="s">
        <v>45</v>
      </c>
      <c r="AN204" t="s">
        <v>46</v>
      </c>
    </row>
    <row r="205" spans="1:40" hidden="1" x14ac:dyDescent="0.25">
      <c r="A205">
        <v>202430</v>
      </c>
      <c r="B205">
        <v>43786</v>
      </c>
      <c r="C205" t="s">
        <v>885</v>
      </c>
      <c r="D205" t="s">
        <v>5600</v>
      </c>
      <c r="E205" t="s">
        <v>886</v>
      </c>
      <c r="F205">
        <v>3</v>
      </c>
      <c r="G205" s="1">
        <v>45159</v>
      </c>
      <c r="H205" s="1">
        <v>45317</v>
      </c>
      <c r="I205" s="21">
        <f t="shared" si="15"/>
        <v>23.571428571428573</v>
      </c>
      <c r="J205" s="1"/>
      <c r="K205" s="1" t="s">
        <v>5537</v>
      </c>
      <c r="M205" t="s">
        <v>34</v>
      </c>
      <c r="O205" t="s">
        <v>36</v>
      </c>
      <c r="S205" s="22">
        <f t="shared" si="16"/>
        <v>5.5555555555555525E-2</v>
      </c>
      <c r="T205" s="22">
        <f t="shared" si="17"/>
        <v>0.15873015873015864</v>
      </c>
      <c r="U205" s="22" t="s">
        <v>5403</v>
      </c>
      <c r="V205">
        <v>915</v>
      </c>
      <c r="W205" s="22" t="s">
        <v>5385</v>
      </c>
      <c r="X205">
        <v>1035</v>
      </c>
      <c r="Y205" t="s">
        <v>49</v>
      </c>
      <c r="Z205" t="s">
        <v>875</v>
      </c>
      <c r="AA205" t="s">
        <v>876</v>
      </c>
      <c r="AB205" t="s">
        <v>41</v>
      </c>
      <c r="AC205" t="s">
        <v>42</v>
      </c>
      <c r="AD205" t="str">
        <f t="shared" si="18"/>
        <v>Dos Pueblos High School - DPHS</v>
      </c>
      <c r="AE205" t="s">
        <v>55</v>
      </c>
      <c r="AF205" t="s">
        <v>56</v>
      </c>
      <c r="AG205" t="s">
        <v>56</v>
      </c>
      <c r="AH205" t="s">
        <v>5220</v>
      </c>
      <c r="AI205">
        <v>0</v>
      </c>
      <c r="AJ205">
        <v>7</v>
      </c>
      <c r="AK205" s="22">
        <f t="shared" si="19"/>
        <v>26.190476190476176</v>
      </c>
      <c r="AL205" t="s">
        <v>52</v>
      </c>
      <c r="AM205" t="s">
        <v>45</v>
      </c>
      <c r="AN205" t="s">
        <v>46</v>
      </c>
    </row>
    <row r="206" spans="1:40" hidden="1" x14ac:dyDescent="0.25">
      <c r="A206">
        <v>202430</v>
      </c>
      <c r="B206">
        <v>43786</v>
      </c>
      <c r="C206" t="s">
        <v>885</v>
      </c>
      <c r="D206" t="s">
        <v>5600</v>
      </c>
      <c r="E206" t="s">
        <v>886</v>
      </c>
      <c r="F206">
        <v>3</v>
      </c>
      <c r="G206" s="1">
        <v>45159</v>
      </c>
      <c r="H206" s="1">
        <v>45317</v>
      </c>
      <c r="I206" s="21">
        <f t="shared" si="15"/>
        <v>23.571428571428573</v>
      </c>
      <c r="J206" s="1"/>
      <c r="K206" s="1" t="s">
        <v>5542</v>
      </c>
      <c r="N206" t="s">
        <v>35</v>
      </c>
      <c r="P206" t="s">
        <v>37</v>
      </c>
      <c r="S206" s="22">
        <f t="shared" si="16"/>
        <v>5.5555555555555525E-2</v>
      </c>
      <c r="T206" s="22">
        <f t="shared" si="17"/>
        <v>0.15873015873015864</v>
      </c>
      <c r="U206" s="22" t="s">
        <v>5367</v>
      </c>
      <c r="V206">
        <v>830</v>
      </c>
      <c r="W206" s="22" t="s">
        <v>5468</v>
      </c>
      <c r="X206">
        <v>950</v>
      </c>
      <c r="Y206" t="s">
        <v>49</v>
      </c>
      <c r="Z206" t="s">
        <v>875</v>
      </c>
      <c r="AA206" t="s">
        <v>876</v>
      </c>
      <c r="AB206" t="s">
        <v>41</v>
      </c>
      <c r="AC206" t="s">
        <v>42</v>
      </c>
      <c r="AD206" t="str">
        <f t="shared" si="18"/>
        <v>Dos Pueblos High School - DPHS</v>
      </c>
      <c r="AE206" t="s">
        <v>55</v>
      </c>
      <c r="AF206" t="s">
        <v>56</v>
      </c>
      <c r="AG206" t="s">
        <v>56</v>
      </c>
      <c r="AH206" t="s">
        <v>5220</v>
      </c>
      <c r="AI206">
        <v>0</v>
      </c>
      <c r="AJ206">
        <v>7</v>
      </c>
      <c r="AK206" s="22">
        <f t="shared" si="19"/>
        <v>26.190476190476176</v>
      </c>
      <c r="AL206" t="s">
        <v>52</v>
      </c>
      <c r="AM206" t="s">
        <v>45</v>
      </c>
      <c r="AN206" t="s">
        <v>46</v>
      </c>
    </row>
    <row r="207" spans="1:40" hidden="1" x14ac:dyDescent="0.25">
      <c r="A207">
        <v>202430</v>
      </c>
      <c r="B207">
        <v>43787</v>
      </c>
      <c r="C207" t="s">
        <v>885</v>
      </c>
      <c r="D207" t="s">
        <v>5600</v>
      </c>
      <c r="E207" t="s">
        <v>886</v>
      </c>
      <c r="F207">
        <v>3</v>
      </c>
      <c r="G207" s="1">
        <v>45159</v>
      </c>
      <c r="H207" s="1">
        <v>45317</v>
      </c>
      <c r="I207" s="21">
        <f t="shared" si="15"/>
        <v>23.571428571428573</v>
      </c>
      <c r="J207" s="1"/>
      <c r="K207" s="1" t="s">
        <v>33</v>
      </c>
      <c r="L207" t="s">
        <v>33</v>
      </c>
      <c r="S207" s="22">
        <f t="shared" si="16"/>
        <v>5.555555555555558E-2</v>
      </c>
      <c r="T207" s="22">
        <f t="shared" si="17"/>
        <v>7.9365079365079402E-2</v>
      </c>
      <c r="U207" s="22" t="s">
        <v>5398</v>
      </c>
      <c r="V207">
        <v>1405</v>
      </c>
      <c r="W207" s="22" t="s">
        <v>5501</v>
      </c>
      <c r="X207">
        <v>1525</v>
      </c>
      <c r="Y207" t="s">
        <v>49</v>
      </c>
      <c r="Z207" t="s">
        <v>875</v>
      </c>
      <c r="AA207" t="s">
        <v>876</v>
      </c>
      <c r="AB207" t="s">
        <v>41</v>
      </c>
      <c r="AC207" t="s">
        <v>42</v>
      </c>
      <c r="AD207" t="str">
        <f t="shared" si="18"/>
        <v>Dos Pueblos High School - DPHS</v>
      </c>
      <c r="AE207" t="s">
        <v>55</v>
      </c>
      <c r="AF207" t="s">
        <v>56</v>
      </c>
      <c r="AG207" t="s">
        <v>56</v>
      </c>
      <c r="AH207" t="s">
        <v>5220</v>
      </c>
      <c r="AI207">
        <v>0</v>
      </c>
      <c r="AJ207">
        <v>2</v>
      </c>
      <c r="AK207" s="22">
        <f t="shared" si="19"/>
        <v>3.7414965986394577</v>
      </c>
      <c r="AL207" t="s">
        <v>52</v>
      </c>
      <c r="AM207" t="s">
        <v>45</v>
      </c>
      <c r="AN207" t="s">
        <v>46</v>
      </c>
    </row>
    <row r="208" spans="1:40" hidden="1" x14ac:dyDescent="0.25">
      <c r="A208">
        <v>202430</v>
      </c>
      <c r="B208">
        <v>43787</v>
      </c>
      <c r="C208" t="s">
        <v>885</v>
      </c>
      <c r="D208" t="s">
        <v>5600</v>
      </c>
      <c r="E208" t="s">
        <v>886</v>
      </c>
      <c r="F208">
        <v>3</v>
      </c>
      <c r="G208" s="1">
        <v>45159</v>
      </c>
      <c r="H208" s="1">
        <v>45317</v>
      </c>
      <c r="I208" s="21">
        <f t="shared" si="15"/>
        <v>23.571428571428573</v>
      </c>
      <c r="J208" s="1"/>
      <c r="K208" s="1" t="s">
        <v>5550</v>
      </c>
      <c r="M208" t="s">
        <v>34</v>
      </c>
      <c r="N208" t="s">
        <v>35</v>
      </c>
      <c r="O208" t="s">
        <v>36</v>
      </c>
      <c r="P208" t="s">
        <v>37</v>
      </c>
      <c r="S208" s="22">
        <f t="shared" si="16"/>
        <v>5.555555555555558E-2</v>
      </c>
      <c r="T208" s="22">
        <f t="shared" si="17"/>
        <v>0.31746031746031761</v>
      </c>
      <c r="U208" s="22" t="s">
        <v>5402</v>
      </c>
      <c r="V208">
        <v>1415</v>
      </c>
      <c r="W208" s="22" t="s">
        <v>5494</v>
      </c>
      <c r="X208">
        <v>1535</v>
      </c>
      <c r="Y208" t="s">
        <v>49</v>
      </c>
      <c r="Z208" t="s">
        <v>875</v>
      </c>
      <c r="AA208" t="s">
        <v>876</v>
      </c>
      <c r="AB208" t="s">
        <v>41</v>
      </c>
      <c r="AC208" t="s">
        <v>42</v>
      </c>
      <c r="AD208" t="str">
        <f t="shared" si="18"/>
        <v>Dos Pueblos High School - DPHS</v>
      </c>
      <c r="AE208" t="s">
        <v>55</v>
      </c>
      <c r="AF208" t="s">
        <v>56</v>
      </c>
      <c r="AG208" t="s">
        <v>56</v>
      </c>
      <c r="AH208" t="s">
        <v>5220</v>
      </c>
      <c r="AI208">
        <v>0</v>
      </c>
      <c r="AJ208">
        <v>2</v>
      </c>
      <c r="AK208" s="22">
        <f t="shared" si="19"/>
        <v>14.965986394557831</v>
      </c>
      <c r="AL208" t="s">
        <v>52</v>
      </c>
      <c r="AM208" t="s">
        <v>45</v>
      </c>
      <c r="AN208" t="s">
        <v>46</v>
      </c>
    </row>
    <row r="209" spans="1:40" hidden="1" x14ac:dyDescent="0.25">
      <c r="A209">
        <v>202430</v>
      </c>
      <c r="B209">
        <v>43788</v>
      </c>
      <c r="C209" t="s">
        <v>885</v>
      </c>
      <c r="D209" t="s">
        <v>5600</v>
      </c>
      <c r="E209" t="s">
        <v>886</v>
      </c>
      <c r="F209">
        <v>3</v>
      </c>
      <c r="G209" s="1">
        <v>45159</v>
      </c>
      <c r="H209" s="1">
        <v>45317</v>
      </c>
      <c r="I209" s="21">
        <f t="shared" si="15"/>
        <v>23.571428571428573</v>
      </c>
      <c r="J209" s="1"/>
      <c r="K209" s="1" t="s">
        <v>33</v>
      </c>
      <c r="L209" t="s">
        <v>33</v>
      </c>
      <c r="S209" s="22">
        <f t="shared" si="16"/>
        <v>6.5972222222222265E-2</v>
      </c>
      <c r="T209" s="22">
        <f t="shared" si="17"/>
        <v>9.4246031746031814E-2</v>
      </c>
      <c r="U209" s="22" t="s">
        <v>5399</v>
      </c>
      <c r="V209">
        <v>1015</v>
      </c>
      <c r="W209" s="22" t="s">
        <v>5482</v>
      </c>
      <c r="X209">
        <v>1150</v>
      </c>
      <c r="Y209" t="s">
        <v>49</v>
      </c>
      <c r="Z209" t="s">
        <v>875</v>
      </c>
      <c r="AA209" t="s">
        <v>876</v>
      </c>
      <c r="AB209" t="s">
        <v>41</v>
      </c>
      <c r="AC209" t="s">
        <v>42</v>
      </c>
      <c r="AD209" t="str">
        <f t="shared" si="18"/>
        <v>Dos Pueblos High School - DPHS</v>
      </c>
      <c r="AE209" t="s">
        <v>55</v>
      </c>
      <c r="AF209" t="s">
        <v>56</v>
      </c>
      <c r="AG209" t="s">
        <v>56</v>
      </c>
      <c r="AH209" t="s">
        <v>5220</v>
      </c>
      <c r="AI209">
        <v>11</v>
      </c>
      <c r="AJ209">
        <v>4</v>
      </c>
      <c r="AK209" s="22">
        <f t="shared" si="19"/>
        <v>8.8860544217687139</v>
      </c>
      <c r="AL209" t="s">
        <v>52</v>
      </c>
      <c r="AM209" t="s">
        <v>45</v>
      </c>
      <c r="AN209" t="s">
        <v>67</v>
      </c>
    </row>
    <row r="210" spans="1:40" hidden="1" x14ac:dyDescent="0.25">
      <c r="A210">
        <v>202430</v>
      </c>
      <c r="B210">
        <v>43788</v>
      </c>
      <c r="C210" t="s">
        <v>885</v>
      </c>
      <c r="D210" t="s">
        <v>5600</v>
      </c>
      <c r="E210" t="s">
        <v>886</v>
      </c>
      <c r="F210">
        <v>3</v>
      </c>
      <c r="G210" s="1">
        <v>45159</v>
      </c>
      <c r="H210" s="1">
        <v>45317</v>
      </c>
      <c r="I210" s="21">
        <f t="shared" si="15"/>
        <v>23.571428571428573</v>
      </c>
      <c r="J210" s="1"/>
      <c r="K210" s="1" t="s">
        <v>5550</v>
      </c>
      <c r="M210" t="s">
        <v>34</v>
      </c>
      <c r="N210" t="s">
        <v>35</v>
      </c>
      <c r="O210" t="s">
        <v>36</v>
      </c>
      <c r="P210" t="s">
        <v>37</v>
      </c>
      <c r="S210" s="22">
        <f t="shared" si="16"/>
        <v>5.9027777777777735E-2</v>
      </c>
      <c r="T210" s="22">
        <f t="shared" si="17"/>
        <v>0.33730158730158705</v>
      </c>
      <c r="U210" s="22" t="s">
        <v>5401</v>
      </c>
      <c r="V210">
        <v>1045</v>
      </c>
      <c r="W210" s="22" t="s">
        <v>5436</v>
      </c>
      <c r="X210">
        <v>1210</v>
      </c>
      <c r="Y210" t="s">
        <v>49</v>
      </c>
      <c r="Z210" t="s">
        <v>875</v>
      </c>
      <c r="AA210" t="s">
        <v>876</v>
      </c>
      <c r="AB210" t="s">
        <v>41</v>
      </c>
      <c r="AC210" t="s">
        <v>42</v>
      </c>
      <c r="AD210" t="str">
        <f t="shared" si="18"/>
        <v>Dos Pueblos High School - DPHS</v>
      </c>
      <c r="AE210" t="s">
        <v>55</v>
      </c>
      <c r="AF210" t="s">
        <v>56</v>
      </c>
      <c r="AG210" t="s">
        <v>56</v>
      </c>
      <c r="AH210" t="s">
        <v>5220</v>
      </c>
      <c r="AI210">
        <v>11</v>
      </c>
      <c r="AJ210">
        <v>4</v>
      </c>
      <c r="AK210" s="22">
        <f t="shared" si="19"/>
        <v>31.802721088435352</v>
      </c>
      <c r="AL210" t="s">
        <v>52</v>
      </c>
      <c r="AM210" t="s">
        <v>45</v>
      </c>
      <c r="AN210" t="s">
        <v>67</v>
      </c>
    </row>
    <row r="211" spans="1:40" hidden="1" x14ac:dyDescent="0.25">
      <c r="A211">
        <v>202430</v>
      </c>
      <c r="B211">
        <v>44146</v>
      </c>
      <c r="C211" t="s">
        <v>887</v>
      </c>
      <c r="D211" t="s">
        <v>5688</v>
      </c>
      <c r="E211" t="s">
        <v>888</v>
      </c>
      <c r="F211">
        <v>2</v>
      </c>
      <c r="G211" s="1">
        <v>45229</v>
      </c>
      <c r="H211" s="1">
        <v>45317</v>
      </c>
      <c r="I211" s="21">
        <f t="shared" si="15"/>
        <v>13.571428571428571</v>
      </c>
      <c r="J211" s="1"/>
      <c r="K211" s="1" t="s">
        <v>33</v>
      </c>
      <c r="L211" t="s">
        <v>33</v>
      </c>
      <c r="S211" s="22">
        <f t="shared" si="16"/>
        <v>6.25E-2</v>
      </c>
      <c r="T211" s="22">
        <f t="shared" si="17"/>
        <v>5.1406926406926408E-2</v>
      </c>
      <c r="U211" s="22" t="s">
        <v>5393</v>
      </c>
      <c r="V211">
        <v>1230</v>
      </c>
      <c r="W211" s="22" t="s">
        <v>5374</v>
      </c>
      <c r="X211">
        <v>1400</v>
      </c>
      <c r="Y211" t="s">
        <v>49</v>
      </c>
      <c r="Z211" t="s">
        <v>889</v>
      </c>
      <c r="AA211" t="s">
        <v>890</v>
      </c>
      <c r="AB211" t="s">
        <v>41</v>
      </c>
      <c r="AC211" t="s">
        <v>42</v>
      </c>
      <c r="AD211" t="str">
        <f t="shared" si="18"/>
        <v>Dos Pueblos High School - DPHS</v>
      </c>
      <c r="AE211" t="s">
        <v>55</v>
      </c>
      <c r="AF211" t="s">
        <v>56</v>
      </c>
      <c r="AG211" t="s">
        <v>56</v>
      </c>
      <c r="AH211" t="s">
        <v>5220</v>
      </c>
      <c r="AI211">
        <v>0</v>
      </c>
      <c r="AJ211">
        <v>108</v>
      </c>
      <c r="AK211" s="22">
        <f t="shared" si="19"/>
        <v>75.347866419294988</v>
      </c>
      <c r="AL211" t="s">
        <v>52</v>
      </c>
      <c r="AM211" t="s">
        <v>45</v>
      </c>
      <c r="AN211" t="s">
        <v>46</v>
      </c>
    </row>
    <row r="212" spans="1:40" hidden="1" x14ac:dyDescent="0.25">
      <c r="A212">
        <v>202430</v>
      </c>
      <c r="B212">
        <v>44146</v>
      </c>
      <c r="C212" t="s">
        <v>887</v>
      </c>
      <c r="D212" t="s">
        <v>5688</v>
      </c>
      <c r="E212" t="s">
        <v>888</v>
      </c>
      <c r="F212">
        <v>2</v>
      </c>
      <c r="G212" s="1">
        <v>45229</v>
      </c>
      <c r="H212" s="1">
        <v>45317</v>
      </c>
      <c r="I212" s="21">
        <f t="shared" si="15"/>
        <v>13.571428571428571</v>
      </c>
      <c r="J212" s="1"/>
      <c r="K212" s="1" t="s">
        <v>5550</v>
      </c>
      <c r="M212" t="s">
        <v>34</v>
      </c>
      <c r="N212" t="s">
        <v>35</v>
      </c>
      <c r="O212" t="s">
        <v>36</v>
      </c>
      <c r="P212" t="s">
        <v>37</v>
      </c>
      <c r="S212" s="22">
        <f t="shared" si="16"/>
        <v>5.555555555555558E-2</v>
      </c>
      <c r="T212" s="22">
        <f t="shared" si="17"/>
        <v>0.18278018278018288</v>
      </c>
      <c r="U212" s="22" t="s">
        <v>5400</v>
      </c>
      <c r="V212">
        <v>1250</v>
      </c>
      <c r="W212" s="22" t="s">
        <v>5435</v>
      </c>
      <c r="X212">
        <v>1410</v>
      </c>
      <c r="Y212" t="s">
        <v>49</v>
      </c>
      <c r="Z212" t="s">
        <v>889</v>
      </c>
      <c r="AA212" t="s">
        <v>890</v>
      </c>
      <c r="AB212" t="s">
        <v>41</v>
      </c>
      <c r="AC212" t="s">
        <v>42</v>
      </c>
      <c r="AD212" t="str">
        <f t="shared" si="18"/>
        <v>Dos Pueblos High School - DPHS</v>
      </c>
      <c r="AE212" t="s">
        <v>55</v>
      </c>
      <c r="AF212" t="s">
        <v>56</v>
      </c>
      <c r="AG212" t="s">
        <v>56</v>
      </c>
      <c r="AH212" t="s">
        <v>5220</v>
      </c>
      <c r="AI212">
        <v>0</v>
      </c>
      <c r="AJ212">
        <v>108</v>
      </c>
      <c r="AK212" s="22">
        <f t="shared" si="19"/>
        <v>267.9035250463823</v>
      </c>
      <c r="AL212" t="s">
        <v>52</v>
      </c>
      <c r="AM212" t="s">
        <v>45</v>
      </c>
      <c r="AN212" t="s">
        <v>46</v>
      </c>
    </row>
    <row r="213" spans="1:40" hidden="1" x14ac:dyDescent="0.25">
      <c r="A213">
        <v>202430</v>
      </c>
      <c r="B213">
        <v>44152</v>
      </c>
      <c r="C213" t="s">
        <v>189</v>
      </c>
      <c r="D213" t="s">
        <v>5719</v>
      </c>
      <c r="E213" t="s">
        <v>190</v>
      </c>
      <c r="F213">
        <v>3</v>
      </c>
      <c r="G213" s="1">
        <v>45159</v>
      </c>
      <c r="H213" s="1">
        <v>45226</v>
      </c>
      <c r="I213" s="21">
        <f t="shared" si="15"/>
        <v>10.571428571428571</v>
      </c>
      <c r="J213" s="1"/>
      <c r="K213" s="1" t="s">
        <v>33</v>
      </c>
      <c r="L213" t="s">
        <v>33</v>
      </c>
      <c r="S213" s="22">
        <f t="shared" si="16"/>
        <v>6.25E-2</v>
      </c>
      <c r="T213" s="22">
        <f t="shared" si="17"/>
        <v>4.004329004329004E-2</v>
      </c>
      <c r="U213" s="22" t="s">
        <v>5393</v>
      </c>
      <c r="V213">
        <v>1230</v>
      </c>
      <c r="W213" s="22" t="s">
        <v>5374</v>
      </c>
      <c r="X213">
        <v>1400</v>
      </c>
      <c r="Y213" t="s">
        <v>49</v>
      </c>
      <c r="Z213" t="s">
        <v>871</v>
      </c>
      <c r="AA213" t="s">
        <v>872</v>
      </c>
      <c r="AB213" t="s">
        <v>41</v>
      </c>
      <c r="AC213" t="s">
        <v>42</v>
      </c>
      <c r="AD213" t="str">
        <f t="shared" si="18"/>
        <v>Dos Pueblos High School - DPHS</v>
      </c>
      <c r="AE213" t="s">
        <v>55</v>
      </c>
      <c r="AF213" t="s">
        <v>56</v>
      </c>
      <c r="AG213" t="s">
        <v>56</v>
      </c>
      <c r="AH213" t="s">
        <v>5220</v>
      </c>
      <c r="AI213">
        <v>0</v>
      </c>
      <c r="AJ213">
        <v>29</v>
      </c>
      <c r="AK213" s="22">
        <f t="shared" si="19"/>
        <v>12.276128633271489</v>
      </c>
      <c r="AL213" t="s">
        <v>52</v>
      </c>
      <c r="AM213" t="s">
        <v>45</v>
      </c>
      <c r="AN213" t="s">
        <v>46</v>
      </c>
    </row>
    <row r="214" spans="1:40" hidden="1" x14ac:dyDescent="0.25">
      <c r="A214">
        <v>202430</v>
      </c>
      <c r="B214">
        <v>44152</v>
      </c>
      <c r="C214" t="s">
        <v>189</v>
      </c>
      <c r="D214" t="s">
        <v>5719</v>
      </c>
      <c r="E214" t="s">
        <v>190</v>
      </c>
      <c r="F214">
        <v>3</v>
      </c>
      <c r="G214" s="1">
        <v>45159</v>
      </c>
      <c r="H214" s="1">
        <v>45226</v>
      </c>
      <c r="I214" s="21">
        <f t="shared" si="15"/>
        <v>10.571428571428571</v>
      </c>
      <c r="J214" s="1"/>
      <c r="K214" s="1" t="s">
        <v>5550</v>
      </c>
      <c r="M214" t="s">
        <v>34</v>
      </c>
      <c r="N214" t="s">
        <v>35</v>
      </c>
      <c r="O214" t="s">
        <v>36</v>
      </c>
      <c r="P214" t="s">
        <v>37</v>
      </c>
      <c r="S214" s="22">
        <f t="shared" si="16"/>
        <v>5.555555555555558E-2</v>
      </c>
      <c r="T214" s="22">
        <f t="shared" si="17"/>
        <v>0.14237614237614243</v>
      </c>
      <c r="U214" s="22" t="s">
        <v>5400</v>
      </c>
      <c r="V214">
        <v>1250</v>
      </c>
      <c r="W214" s="22" t="s">
        <v>5435</v>
      </c>
      <c r="X214">
        <v>1410</v>
      </c>
      <c r="Y214" t="s">
        <v>49</v>
      </c>
      <c r="Z214" t="s">
        <v>871</v>
      </c>
      <c r="AA214" t="s">
        <v>872</v>
      </c>
      <c r="AB214" t="s">
        <v>41</v>
      </c>
      <c r="AC214" t="s">
        <v>42</v>
      </c>
      <c r="AD214" t="str">
        <f t="shared" si="18"/>
        <v>Dos Pueblos High School - DPHS</v>
      </c>
      <c r="AE214" t="s">
        <v>55</v>
      </c>
      <c r="AF214" t="s">
        <v>56</v>
      </c>
      <c r="AG214" t="s">
        <v>56</v>
      </c>
      <c r="AH214" t="s">
        <v>5220</v>
      </c>
      <c r="AI214">
        <v>0</v>
      </c>
      <c r="AJ214">
        <v>29</v>
      </c>
      <c r="AK214" s="22">
        <f t="shared" si="19"/>
        <v>43.648457362743095</v>
      </c>
      <c r="AL214" t="s">
        <v>52</v>
      </c>
      <c r="AM214" t="s">
        <v>45</v>
      </c>
      <c r="AN214" t="s">
        <v>46</v>
      </c>
    </row>
    <row r="215" spans="1:40" hidden="1" x14ac:dyDescent="0.25">
      <c r="A215">
        <v>202430</v>
      </c>
      <c r="B215">
        <v>44153</v>
      </c>
      <c r="C215" t="s">
        <v>189</v>
      </c>
      <c r="D215" t="s">
        <v>5719</v>
      </c>
      <c r="E215" t="s">
        <v>190</v>
      </c>
      <c r="F215">
        <v>3</v>
      </c>
      <c r="G215" s="1">
        <v>45159</v>
      </c>
      <c r="H215" s="1">
        <v>45226</v>
      </c>
      <c r="I215" s="21">
        <f t="shared" si="15"/>
        <v>10.571428571428571</v>
      </c>
      <c r="J215" s="1"/>
      <c r="K215" s="1" t="s">
        <v>33</v>
      </c>
      <c r="L215" t="s">
        <v>33</v>
      </c>
      <c r="S215" s="22">
        <f t="shared" si="16"/>
        <v>6.25E-2</v>
      </c>
      <c r="T215" s="22">
        <f t="shared" si="17"/>
        <v>4.004329004329004E-2</v>
      </c>
      <c r="U215" s="22" t="s">
        <v>5398</v>
      </c>
      <c r="V215">
        <v>1405</v>
      </c>
      <c r="W215" s="22" t="s">
        <v>5494</v>
      </c>
      <c r="X215">
        <v>1535</v>
      </c>
      <c r="Y215" t="s">
        <v>49</v>
      </c>
      <c r="Z215" t="s">
        <v>871</v>
      </c>
      <c r="AA215" t="s">
        <v>872</v>
      </c>
      <c r="AB215" t="s">
        <v>41</v>
      </c>
      <c r="AC215" t="s">
        <v>42</v>
      </c>
      <c r="AD215" t="str">
        <f t="shared" si="18"/>
        <v>Dos Pueblos High School - DPHS</v>
      </c>
      <c r="AE215" t="s">
        <v>55</v>
      </c>
      <c r="AF215" t="s">
        <v>56</v>
      </c>
      <c r="AG215" t="s">
        <v>56</v>
      </c>
      <c r="AH215" t="s">
        <v>5220</v>
      </c>
      <c r="AI215">
        <v>0</v>
      </c>
      <c r="AJ215">
        <v>15</v>
      </c>
      <c r="AK215" s="22">
        <f t="shared" si="19"/>
        <v>6.3497217068645631</v>
      </c>
      <c r="AL215" t="s">
        <v>52</v>
      </c>
      <c r="AM215" t="s">
        <v>45</v>
      </c>
      <c r="AN215" t="s">
        <v>46</v>
      </c>
    </row>
    <row r="216" spans="1:40" hidden="1" x14ac:dyDescent="0.25">
      <c r="A216">
        <v>202430</v>
      </c>
      <c r="B216">
        <v>44153</v>
      </c>
      <c r="C216" t="s">
        <v>189</v>
      </c>
      <c r="D216" t="s">
        <v>5719</v>
      </c>
      <c r="E216" t="s">
        <v>190</v>
      </c>
      <c r="F216">
        <v>3</v>
      </c>
      <c r="G216" s="1">
        <v>45159</v>
      </c>
      <c r="H216" s="1">
        <v>45226</v>
      </c>
      <c r="I216" s="21">
        <f t="shared" si="15"/>
        <v>10.571428571428571</v>
      </c>
      <c r="J216" s="1"/>
      <c r="K216" s="1" t="s">
        <v>5550</v>
      </c>
      <c r="M216" t="s">
        <v>34</v>
      </c>
      <c r="N216" t="s">
        <v>35</v>
      </c>
      <c r="O216" t="s">
        <v>36</v>
      </c>
      <c r="P216" t="s">
        <v>37</v>
      </c>
      <c r="S216" s="22">
        <f t="shared" si="16"/>
        <v>5.555555555555558E-2</v>
      </c>
      <c r="T216" s="22">
        <f t="shared" si="17"/>
        <v>0.14237614237614243</v>
      </c>
      <c r="U216" s="22" t="s">
        <v>5402</v>
      </c>
      <c r="V216">
        <v>1415</v>
      </c>
      <c r="W216" s="22" t="s">
        <v>5494</v>
      </c>
      <c r="X216">
        <v>1535</v>
      </c>
      <c r="Y216" t="s">
        <v>49</v>
      </c>
      <c r="Z216" t="s">
        <v>871</v>
      </c>
      <c r="AA216" t="s">
        <v>872</v>
      </c>
      <c r="AB216" t="s">
        <v>41</v>
      </c>
      <c r="AC216" t="s">
        <v>42</v>
      </c>
      <c r="AD216" t="str">
        <f t="shared" si="18"/>
        <v>Dos Pueblos High School - DPHS</v>
      </c>
      <c r="AE216" t="s">
        <v>55</v>
      </c>
      <c r="AF216" t="s">
        <v>56</v>
      </c>
      <c r="AG216" t="s">
        <v>56</v>
      </c>
      <c r="AH216" t="s">
        <v>5220</v>
      </c>
      <c r="AI216">
        <v>0</v>
      </c>
      <c r="AJ216">
        <v>15</v>
      </c>
      <c r="AK216" s="22">
        <f t="shared" si="19"/>
        <v>22.576788291074013</v>
      </c>
      <c r="AL216" t="s">
        <v>52</v>
      </c>
      <c r="AM216" t="s">
        <v>45</v>
      </c>
      <c r="AN216" t="s">
        <v>46</v>
      </c>
    </row>
    <row r="217" spans="1:40" hidden="1" x14ac:dyDescent="0.25">
      <c r="A217">
        <v>202430</v>
      </c>
      <c r="B217">
        <v>44155</v>
      </c>
      <c r="C217" t="s">
        <v>193</v>
      </c>
      <c r="D217" t="s">
        <v>5719</v>
      </c>
      <c r="E217" t="s">
        <v>194</v>
      </c>
      <c r="F217">
        <v>3</v>
      </c>
      <c r="G217" s="1">
        <v>45229</v>
      </c>
      <c r="H217" s="1">
        <v>45317</v>
      </c>
      <c r="I217" s="21">
        <f t="shared" si="15"/>
        <v>13.571428571428571</v>
      </c>
      <c r="J217" s="1"/>
      <c r="K217" s="1" t="s">
        <v>33</v>
      </c>
      <c r="L217" t="s">
        <v>33</v>
      </c>
      <c r="S217" s="22">
        <f t="shared" si="16"/>
        <v>6.25E-2</v>
      </c>
      <c r="T217" s="22">
        <f t="shared" si="17"/>
        <v>5.1406926406926408E-2</v>
      </c>
      <c r="U217" s="22" t="s">
        <v>5393</v>
      </c>
      <c r="V217">
        <v>1230</v>
      </c>
      <c r="W217" s="22" t="s">
        <v>5374</v>
      </c>
      <c r="X217">
        <v>1400</v>
      </c>
      <c r="Y217" t="s">
        <v>49</v>
      </c>
      <c r="Z217" t="s">
        <v>871</v>
      </c>
      <c r="AA217" t="s">
        <v>872</v>
      </c>
      <c r="AB217" t="s">
        <v>41</v>
      </c>
      <c r="AC217" t="s">
        <v>42</v>
      </c>
      <c r="AD217" t="str">
        <f t="shared" si="18"/>
        <v>Dos Pueblos High School - DPHS</v>
      </c>
      <c r="AE217" t="s">
        <v>55</v>
      </c>
      <c r="AF217" t="s">
        <v>56</v>
      </c>
      <c r="AG217" t="s">
        <v>56</v>
      </c>
      <c r="AH217" t="s">
        <v>5220</v>
      </c>
      <c r="AI217">
        <v>0</v>
      </c>
      <c r="AJ217">
        <v>29</v>
      </c>
      <c r="AK217" s="22">
        <f t="shared" si="19"/>
        <v>20.232297464440322</v>
      </c>
      <c r="AL217" t="s">
        <v>52</v>
      </c>
      <c r="AM217" t="s">
        <v>45</v>
      </c>
      <c r="AN217" t="s">
        <v>46</v>
      </c>
    </row>
    <row r="218" spans="1:40" hidden="1" x14ac:dyDescent="0.25">
      <c r="A218">
        <v>202430</v>
      </c>
      <c r="B218">
        <v>44155</v>
      </c>
      <c r="C218" t="s">
        <v>193</v>
      </c>
      <c r="D218" t="s">
        <v>5719</v>
      </c>
      <c r="E218" t="s">
        <v>194</v>
      </c>
      <c r="F218">
        <v>3</v>
      </c>
      <c r="G218" s="1">
        <v>45229</v>
      </c>
      <c r="H218" s="1">
        <v>45317</v>
      </c>
      <c r="I218" s="21">
        <f t="shared" si="15"/>
        <v>13.571428571428571</v>
      </c>
      <c r="J218" s="1"/>
      <c r="K218" s="1" t="s">
        <v>5550</v>
      </c>
      <c r="M218" t="s">
        <v>34</v>
      </c>
      <c r="N218" t="s">
        <v>35</v>
      </c>
      <c r="O218" t="s">
        <v>36</v>
      </c>
      <c r="P218" t="s">
        <v>37</v>
      </c>
      <c r="S218" s="22">
        <f t="shared" si="16"/>
        <v>5.555555555555558E-2</v>
      </c>
      <c r="T218" s="22">
        <f t="shared" si="17"/>
        <v>0.18278018278018288</v>
      </c>
      <c r="U218" s="22" t="s">
        <v>5400</v>
      </c>
      <c r="V218">
        <v>1250</v>
      </c>
      <c r="W218" s="22" t="s">
        <v>5435</v>
      </c>
      <c r="X218">
        <v>1410</v>
      </c>
      <c r="Y218" t="s">
        <v>49</v>
      </c>
      <c r="Z218" t="s">
        <v>871</v>
      </c>
      <c r="AA218" t="s">
        <v>872</v>
      </c>
      <c r="AB218" t="s">
        <v>41</v>
      </c>
      <c r="AC218" t="s">
        <v>42</v>
      </c>
      <c r="AD218" t="str">
        <f t="shared" si="18"/>
        <v>Dos Pueblos High School - DPHS</v>
      </c>
      <c r="AE218" t="s">
        <v>55</v>
      </c>
      <c r="AF218" t="s">
        <v>56</v>
      </c>
      <c r="AG218" t="s">
        <v>56</v>
      </c>
      <c r="AH218" t="s">
        <v>5220</v>
      </c>
      <c r="AI218">
        <v>0</v>
      </c>
      <c r="AJ218">
        <v>29</v>
      </c>
      <c r="AK218" s="22">
        <f t="shared" si="19"/>
        <v>71.937057651343395</v>
      </c>
      <c r="AL218" t="s">
        <v>52</v>
      </c>
      <c r="AM218" t="s">
        <v>45</v>
      </c>
      <c r="AN218" t="s">
        <v>46</v>
      </c>
    </row>
    <row r="219" spans="1:40" hidden="1" x14ac:dyDescent="0.25">
      <c r="A219">
        <v>202430</v>
      </c>
      <c r="B219">
        <v>44156</v>
      </c>
      <c r="C219" t="s">
        <v>193</v>
      </c>
      <c r="D219" t="s">
        <v>5719</v>
      </c>
      <c r="E219" t="s">
        <v>194</v>
      </c>
      <c r="F219">
        <v>3</v>
      </c>
      <c r="G219" s="1">
        <v>45229</v>
      </c>
      <c r="H219" s="1">
        <v>45317</v>
      </c>
      <c r="I219" s="21">
        <f t="shared" si="15"/>
        <v>13.571428571428571</v>
      </c>
      <c r="J219" s="1"/>
      <c r="K219" s="1" t="s">
        <v>33</v>
      </c>
      <c r="L219" t="s">
        <v>33</v>
      </c>
      <c r="S219" s="22">
        <f t="shared" si="16"/>
        <v>6.25E-2</v>
      </c>
      <c r="T219" s="22">
        <f t="shared" si="17"/>
        <v>5.1406926406926408E-2</v>
      </c>
      <c r="U219" s="22" t="s">
        <v>5398</v>
      </c>
      <c r="V219">
        <v>1405</v>
      </c>
      <c r="W219" s="22" t="s">
        <v>5494</v>
      </c>
      <c r="X219">
        <v>1535</v>
      </c>
      <c r="Y219" t="s">
        <v>49</v>
      </c>
      <c r="Z219" t="s">
        <v>871</v>
      </c>
      <c r="AA219" t="s">
        <v>872</v>
      </c>
      <c r="AB219" t="s">
        <v>41</v>
      </c>
      <c r="AC219" t="s">
        <v>42</v>
      </c>
      <c r="AD219" t="str">
        <f t="shared" si="18"/>
        <v>Dos Pueblos High School - DPHS</v>
      </c>
      <c r="AE219" t="s">
        <v>55</v>
      </c>
      <c r="AF219" t="s">
        <v>56</v>
      </c>
      <c r="AG219" t="s">
        <v>56</v>
      </c>
      <c r="AH219" t="s">
        <v>5220</v>
      </c>
      <c r="AI219">
        <v>0</v>
      </c>
      <c r="AJ219">
        <v>16</v>
      </c>
      <c r="AK219" s="22">
        <f t="shared" si="19"/>
        <v>11.162646876932591</v>
      </c>
      <c r="AL219" t="s">
        <v>52</v>
      </c>
      <c r="AM219" t="s">
        <v>45</v>
      </c>
      <c r="AN219" t="s">
        <v>46</v>
      </c>
    </row>
    <row r="220" spans="1:40" hidden="1" x14ac:dyDescent="0.25">
      <c r="A220">
        <v>202430</v>
      </c>
      <c r="B220">
        <v>44156</v>
      </c>
      <c r="C220" t="s">
        <v>193</v>
      </c>
      <c r="D220" t="s">
        <v>5719</v>
      </c>
      <c r="E220" t="s">
        <v>194</v>
      </c>
      <c r="F220">
        <v>3</v>
      </c>
      <c r="G220" s="1">
        <v>45229</v>
      </c>
      <c r="H220" s="1">
        <v>45317</v>
      </c>
      <c r="I220" s="21">
        <f t="shared" si="15"/>
        <v>13.571428571428571</v>
      </c>
      <c r="J220" s="1"/>
      <c r="K220" s="1" t="s">
        <v>5550</v>
      </c>
      <c r="M220" t="s">
        <v>34</v>
      </c>
      <c r="N220" t="s">
        <v>35</v>
      </c>
      <c r="O220" t="s">
        <v>36</v>
      </c>
      <c r="P220" t="s">
        <v>37</v>
      </c>
      <c r="S220" s="22">
        <f t="shared" si="16"/>
        <v>5.555555555555558E-2</v>
      </c>
      <c r="T220" s="22">
        <f t="shared" si="17"/>
        <v>0.18278018278018288</v>
      </c>
      <c r="U220" s="22" t="s">
        <v>5402</v>
      </c>
      <c r="V220">
        <v>1415</v>
      </c>
      <c r="W220" s="22" t="s">
        <v>5494</v>
      </c>
      <c r="X220">
        <v>1535</v>
      </c>
      <c r="Y220" t="s">
        <v>49</v>
      </c>
      <c r="Z220" t="s">
        <v>871</v>
      </c>
      <c r="AA220" t="s">
        <v>872</v>
      </c>
      <c r="AB220" t="s">
        <v>41</v>
      </c>
      <c r="AC220" t="s">
        <v>42</v>
      </c>
      <c r="AD220" t="str">
        <f t="shared" si="18"/>
        <v>Dos Pueblos High School - DPHS</v>
      </c>
      <c r="AE220" t="s">
        <v>55</v>
      </c>
      <c r="AF220" t="s">
        <v>56</v>
      </c>
      <c r="AG220" t="s">
        <v>56</v>
      </c>
      <c r="AH220" t="s">
        <v>5220</v>
      </c>
      <c r="AI220">
        <v>0</v>
      </c>
      <c r="AJ220">
        <v>16</v>
      </c>
      <c r="AK220" s="22">
        <f t="shared" si="19"/>
        <v>39.689411117982566</v>
      </c>
      <c r="AL220" t="s">
        <v>52</v>
      </c>
      <c r="AM220" t="s">
        <v>45</v>
      </c>
      <c r="AN220" t="s">
        <v>46</v>
      </c>
    </row>
    <row r="221" spans="1:40" hidden="1" x14ac:dyDescent="0.25">
      <c r="A221">
        <v>202430</v>
      </c>
      <c r="B221">
        <v>44172</v>
      </c>
      <c r="C221" t="s">
        <v>891</v>
      </c>
      <c r="D221" t="s">
        <v>5650</v>
      </c>
      <c r="E221" t="s">
        <v>892</v>
      </c>
      <c r="F221">
        <v>3</v>
      </c>
      <c r="G221" s="1">
        <v>45159</v>
      </c>
      <c r="H221" s="1">
        <v>45226</v>
      </c>
      <c r="I221" s="21">
        <f t="shared" si="15"/>
        <v>10.571428571428571</v>
      </c>
      <c r="J221" s="1"/>
      <c r="K221" s="1" t="s">
        <v>33</v>
      </c>
      <c r="L221" t="s">
        <v>33</v>
      </c>
      <c r="S221" s="22">
        <f t="shared" si="16"/>
        <v>6.25E-2</v>
      </c>
      <c r="T221" s="22">
        <f t="shared" si="17"/>
        <v>4.004329004329004E-2</v>
      </c>
      <c r="U221" s="22" t="s">
        <v>5393</v>
      </c>
      <c r="V221">
        <v>1230</v>
      </c>
      <c r="W221" s="22" t="s">
        <v>5374</v>
      </c>
      <c r="X221">
        <v>1400</v>
      </c>
      <c r="Y221" t="s">
        <v>49</v>
      </c>
      <c r="Z221" t="s">
        <v>889</v>
      </c>
      <c r="AA221" t="s">
        <v>890</v>
      </c>
      <c r="AB221" t="s">
        <v>41</v>
      </c>
      <c r="AC221" t="s">
        <v>42</v>
      </c>
      <c r="AD221" t="str">
        <f t="shared" si="18"/>
        <v>Dos Pueblos High School - DPHS</v>
      </c>
      <c r="AE221" t="s">
        <v>55</v>
      </c>
      <c r="AF221" t="s">
        <v>56</v>
      </c>
      <c r="AG221" t="s">
        <v>56</v>
      </c>
      <c r="AH221" t="s">
        <v>5220</v>
      </c>
      <c r="AI221">
        <v>0</v>
      </c>
      <c r="AJ221">
        <v>108</v>
      </c>
      <c r="AK221" s="22">
        <f t="shared" si="19"/>
        <v>45.717996289424853</v>
      </c>
      <c r="AL221" t="s">
        <v>52</v>
      </c>
      <c r="AM221" t="s">
        <v>45</v>
      </c>
      <c r="AN221" t="s">
        <v>46</v>
      </c>
    </row>
    <row r="222" spans="1:40" hidden="1" x14ac:dyDescent="0.25">
      <c r="A222">
        <v>202430</v>
      </c>
      <c r="B222">
        <v>44172</v>
      </c>
      <c r="C222" t="s">
        <v>891</v>
      </c>
      <c r="D222" t="s">
        <v>5650</v>
      </c>
      <c r="E222" t="s">
        <v>892</v>
      </c>
      <c r="F222">
        <v>3</v>
      </c>
      <c r="G222" s="1">
        <v>45159</v>
      </c>
      <c r="H222" s="1">
        <v>45226</v>
      </c>
      <c r="I222" s="21">
        <f t="shared" si="15"/>
        <v>10.571428571428571</v>
      </c>
      <c r="J222" s="1"/>
      <c r="K222" s="1" t="s">
        <v>5550</v>
      </c>
      <c r="M222" t="s">
        <v>34</v>
      </c>
      <c r="N222" t="s">
        <v>35</v>
      </c>
      <c r="O222" t="s">
        <v>36</v>
      </c>
      <c r="P222" t="s">
        <v>37</v>
      </c>
      <c r="S222" s="22">
        <f t="shared" si="16"/>
        <v>5.555555555555558E-2</v>
      </c>
      <c r="T222" s="22">
        <f t="shared" si="17"/>
        <v>0.14237614237614243</v>
      </c>
      <c r="U222" s="22" t="s">
        <v>5400</v>
      </c>
      <c r="V222">
        <v>1250</v>
      </c>
      <c r="W222" s="22" t="s">
        <v>5435</v>
      </c>
      <c r="X222">
        <v>1410</v>
      </c>
      <c r="Y222" t="s">
        <v>49</v>
      </c>
      <c r="Z222" t="s">
        <v>889</v>
      </c>
      <c r="AA222" t="s">
        <v>890</v>
      </c>
      <c r="AB222" t="s">
        <v>41</v>
      </c>
      <c r="AC222" t="s">
        <v>42</v>
      </c>
      <c r="AD222" t="str">
        <f t="shared" si="18"/>
        <v>Dos Pueblos High School - DPHS</v>
      </c>
      <c r="AE222" t="s">
        <v>55</v>
      </c>
      <c r="AF222" t="s">
        <v>56</v>
      </c>
      <c r="AG222" t="s">
        <v>56</v>
      </c>
      <c r="AH222" t="s">
        <v>5220</v>
      </c>
      <c r="AI222">
        <v>0</v>
      </c>
      <c r="AJ222">
        <v>108</v>
      </c>
      <c r="AK222" s="22">
        <f t="shared" si="19"/>
        <v>162.55287569573289</v>
      </c>
      <c r="AL222" t="s">
        <v>52</v>
      </c>
      <c r="AM222" t="s">
        <v>45</v>
      </c>
      <c r="AN222" t="s">
        <v>46</v>
      </c>
    </row>
    <row r="223" spans="1:40" hidden="1" x14ac:dyDescent="0.25">
      <c r="A223">
        <v>202430</v>
      </c>
      <c r="B223">
        <v>44257</v>
      </c>
      <c r="C223" t="s">
        <v>183</v>
      </c>
      <c r="D223" t="s">
        <v>5707</v>
      </c>
      <c r="E223" t="s">
        <v>184</v>
      </c>
      <c r="F223">
        <v>4</v>
      </c>
      <c r="G223" s="1">
        <v>45159</v>
      </c>
      <c r="H223" s="1">
        <v>45317</v>
      </c>
      <c r="I223" s="21">
        <f t="shared" si="15"/>
        <v>23.571428571428573</v>
      </c>
      <c r="J223" s="1"/>
      <c r="K223" s="1" t="s">
        <v>33</v>
      </c>
      <c r="L223" t="s">
        <v>33</v>
      </c>
      <c r="S223" s="22">
        <f t="shared" si="16"/>
        <v>6.5972222222222265E-2</v>
      </c>
      <c r="T223" s="22">
        <f t="shared" si="17"/>
        <v>9.4246031746031814E-2</v>
      </c>
      <c r="U223" s="22" t="s">
        <v>5399</v>
      </c>
      <c r="V223">
        <v>1015</v>
      </c>
      <c r="W223" s="22" t="s">
        <v>5482</v>
      </c>
      <c r="X223">
        <v>1150</v>
      </c>
      <c r="Y223" t="s">
        <v>49</v>
      </c>
      <c r="Z223" t="s">
        <v>893</v>
      </c>
      <c r="AA223" t="s">
        <v>894</v>
      </c>
      <c r="AB223" t="s">
        <v>41</v>
      </c>
      <c r="AC223" t="s">
        <v>42</v>
      </c>
      <c r="AD223" t="str">
        <f t="shared" si="18"/>
        <v>Dos Pueblos High School - DPHS</v>
      </c>
      <c r="AE223" t="s">
        <v>55</v>
      </c>
      <c r="AF223" t="s">
        <v>56</v>
      </c>
      <c r="AG223" t="s">
        <v>56</v>
      </c>
      <c r="AH223" t="s">
        <v>5220</v>
      </c>
      <c r="AI223">
        <v>0</v>
      </c>
      <c r="AJ223">
        <v>25</v>
      </c>
      <c r="AK223" s="22">
        <f t="shared" si="19"/>
        <v>55.537840136054463</v>
      </c>
      <c r="AL223" t="s">
        <v>52</v>
      </c>
      <c r="AM223" t="s">
        <v>45</v>
      </c>
      <c r="AN223" t="s">
        <v>46</v>
      </c>
    </row>
    <row r="224" spans="1:40" hidden="1" x14ac:dyDescent="0.25">
      <c r="A224">
        <v>202430</v>
      </c>
      <c r="B224">
        <v>44257</v>
      </c>
      <c r="C224" t="s">
        <v>183</v>
      </c>
      <c r="D224" t="s">
        <v>5707</v>
      </c>
      <c r="E224" t="s">
        <v>184</v>
      </c>
      <c r="F224">
        <v>4</v>
      </c>
      <c r="G224" s="1">
        <v>45159</v>
      </c>
      <c r="H224" s="1">
        <v>45317</v>
      </c>
      <c r="I224" s="21">
        <f t="shared" si="15"/>
        <v>23.571428571428573</v>
      </c>
      <c r="J224" s="1"/>
      <c r="K224" s="1" t="s">
        <v>5550</v>
      </c>
      <c r="M224" t="s">
        <v>34</v>
      </c>
      <c r="N224" t="s">
        <v>35</v>
      </c>
      <c r="O224" t="s">
        <v>36</v>
      </c>
      <c r="P224" t="s">
        <v>37</v>
      </c>
      <c r="S224" s="22">
        <f t="shared" si="16"/>
        <v>5.9027777777777735E-2</v>
      </c>
      <c r="T224" s="22">
        <f t="shared" si="17"/>
        <v>0.33730158730158705</v>
      </c>
      <c r="U224" s="22" t="s">
        <v>5401</v>
      </c>
      <c r="V224">
        <v>1045</v>
      </c>
      <c r="W224" s="22" t="s">
        <v>5436</v>
      </c>
      <c r="X224">
        <v>1210</v>
      </c>
      <c r="Y224" t="s">
        <v>49</v>
      </c>
      <c r="Z224" t="s">
        <v>893</v>
      </c>
      <c r="AA224" t="s">
        <v>894</v>
      </c>
      <c r="AB224" t="s">
        <v>41</v>
      </c>
      <c r="AC224" t="s">
        <v>42</v>
      </c>
      <c r="AD224" t="str">
        <f t="shared" si="18"/>
        <v>Dos Pueblos High School - DPHS</v>
      </c>
      <c r="AE224" t="s">
        <v>55</v>
      </c>
      <c r="AF224" t="s">
        <v>56</v>
      </c>
      <c r="AG224" t="s">
        <v>56</v>
      </c>
      <c r="AH224" t="s">
        <v>5220</v>
      </c>
      <c r="AI224">
        <v>0</v>
      </c>
      <c r="AJ224">
        <v>25</v>
      </c>
      <c r="AK224" s="22">
        <f t="shared" si="19"/>
        <v>198.76700680272094</v>
      </c>
      <c r="AL224" t="s">
        <v>52</v>
      </c>
      <c r="AM224" t="s">
        <v>45</v>
      </c>
      <c r="AN224" t="s">
        <v>46</v>
      </c>
    </row>
    <row r="225" spans="1:40" hidden="1" x14ac:dyDescent="0.25">
      <c r="A225">
        <v>202430</v>
      </c>
      <c r="B225">
        <v>44260</v>
      </c>
      <c r="C225" t="s">
        <v>885</v>
      </c>
      <c r="D225" t="s">
        <v>5600</v>
      </c>
      <c r="E225" t="s">
        <v>886</v>
      </c>
      <c r="F225">
        <v>3</v>
      </c>
      <c r="G225" s="1">
        <v>45159</v>
      </c>
      <c r="H225" s="1">
        <v>45317</v>
      </c>
      <c r="I225" s="21">
        <f t="shared" si="15"/>
        <v>23.571428571428573</v>
      </c>
      <c r="J225" s="1"/>
      <c r="K225" s="1" t="s">
        <v>33</v>
      </c>
      <c r="L225" t="s">
        <v>33</v>
      </c>
      <c r="S225" s="22">
        <f t="shared" si="16"/>
        <v>6.25E-2</v>
      </c>
      <c r="T225" s="22">
        <f t="shared" si="17"/>
        <v>8.9285714285714288E-2</v>
      </c>
      <c r="U225" s="22" t="s">
        <v>5393</v>
      </c>
      <c r="V225">
        <v>1230</v>
      </c>
      <c r="W225" s="22" t="s">
        <v>5374</v>
      </c>
      <c r="X225">
        <v>1400</v>
      </c>
      <c r="Y225" t="s">
        <v>49</v>
      </c>
      <c r="Z225" t="s">
        <v>867</v>
      </c>
      <c r="AA225" t="s">
        <v>868</v>
      </c>
      <c r="AB225" t="s">
        <v>41</v>
      </c>
      <c r="AC225" t="s">
        <v>42</v>
      </c>
      <c r="AD225" t="str">
        <f t="shared" si="18"/>
        <v>Dos Pueblos High School - DPHS</v>
      </c>
      <c r="AE225" t="s">
        <v>55</v>
      </c>
      <c r="AF225" t="s">
        <v>56</v>
      </c>
      <c r="AG225" t="s">
        <v>56</v>
      </c>
      <c r="AH225" t="s">
        <v>5220</v>
      </c>
      <c r="AI225">
        <v>0</v>
      </c>
      <c r="AJ225">
        <v>1</v>
      </c>
      <c r="AK225" s="22">
        <f t="shared" si="19"/>
        <v>2.1045918367346941</v>
      </c>
      <c r="AL225" t="s">
        <v>52</v>
      </c>
      <c r="AM225" t="s">
        <v>45</v>
      </c>
      <c r="AN225" t="s">
        <v>46</v>
      </c>
    </row>
    <row r="226" spans="1:40" hidden="1" x14ac:dyDescent="0.25">
      <c r="A226">
        <v>202430</v>
      </c>
      <c r="B226">
        <v>44260</v>
      </c>
      <c r="C226" t="s">
        <v>885</v>
      </c>
      <c r="D226" t="s">
        <v>5600</v>
      </c>
      <c r="E226" t="s">
        <v>886</v>
      </c>
      <c r="F226">
        <v>3</v>
      </c>
      <c r="G226" s="1">
        <v>45159</v>
      </c>
      <c r="H226" s="1">
        <v>45317</v>
      </c>
      <c r="I226" s="21">
        <f t="shared" si="15"/>
        <v>23.571428571428573</v>
      </c>
      <c r="J226" s="1"/>
      <c r="K226" s="1" t="s">
        <v>5550</v>
      </c>
      <c r="M226" t="s">
        <v>34</v>
      </c>
      <c r="N226" t="s">
        <v>35</v>
      </c>
      <c r="O226" t="s">
        <v>36</v>
      </c>
      <c r="P226" t="s">
        <v>37</v>
      </c>
      <c r="S226" s="22">
        <f t="shared" si="16"/>
        <v>5.555555555555558E-2</v>
      </c>
      <c r="T226" s="22">
        <f t="shared" si="17"/>
        <v>0.31746031746031761</v>
      </c>
      <c r="U226" s="22" t="s">
        <v>5400</v>
      </c>
      <c r="V226">
        <v>1250</v>
      </c>
      <c r="W226" s="22" t="s">
        <v>5435</v>
      </c>
      <c r="X226">
        <v>1410</v>
      </c>
      <c r="Y226" t="s">
        <v>49</v>
      </c>
      <c r="Z226" t="s">
        <v>867</v>
      </c>
      <c r="AA226" t="s">
        <v>868</v>
      </c>
      <c r="AB226" t="s">
        <v>41</v>
      </c>
      <c r="AC226" t="s">
        <v>42</v>
      </c>
      <c r="AD226" t="str">
        <f t="shared" si="18"/>
        <v>Dos Pueblos High School - DPHS</v>
      </c>
      <c r="AE226" t="s">
        <v>55</v>
      </c>
      <c r="AF226" t="s">
        <v>56</v>
      </c>
      <c r="AG226" t="s">
        <v>56</v>
      </c>
      <c r="AH226" t="s">
        <v>5220</v>
      </c>
      <c r="AI226">
        <v>0</v>
      </c>
      <c r="AJ226">
        <v>1</v>
      </c>
      <c r="AK226" s="22">
        <f t="shared" si="19"/>
        <v>7.4829931972789154</v>
      </c>
      <c r="AL226" t="s">
        <v>52</v>
      </c>
      <c r="AM226" t="s">
        <v>45</v>
      </c>
      <c r="AN226" t="s">
        <v>46</v>
      </c>
    </row>
    <row r="227" spans="1:40" hidden="1" x14ac:dyDescent="0.25">
      <c r="A227">
        <v>202430</v>
      </c>
      <c r="B227">
        <v>44281</v>
      </c>
      <c r="C227" t="s">
        <v>877</v>
      </c>
      <c r="D227" t="s">
        <v>5677</v>
      </c>
      <c r="E227" t="s">
        <v>878</v>
      </c>
      <c r="F227">
        <v>3</v>
      </c>
      <c r="G227" s="1">
        <v>45229</v>
      </c>
      <c r="H227" s="1">
        <v>45317</v>
      </c>
      <c r="I227" s="21">
        <f t="shared" si="15"/>
        <v>13.571428571428571</v>
      </c>
      <c r="J227" s="1"/>
      <c r="K227" s="1" t="s">
        <v>33</v>
      </c>
      <c r="L227" t="s">
        <v>33</v>
      </c>
      <c r="S227" s="22">
        <f t="shared" si="16"/>
        <v>6.5972222222222265E-2</v>
      </c>
      <c r="T227" s="22">
        <f t="shared" si="17"/>
        <v>5.4262866762866797E-2</v>
      </c>
      <c r="U227" s="22" t="s">
        <v>5399</v>
      </c>
      <c r="V227">
        <v>1015</v>
      </c>
      <c r="W227" s="22" t="s">
        <v>5482</v>
      </c>
      <c r="X227">
        <v>1150</v>
      </c>
      <c r="Y227" t="s">
        <v>49</v>
      </c>
      <c r="Z227" t="s">
        <v>867</v>
      </c>
      <c r="AA227" t="s">
        <v>868</v>
      </c>
      <c r="AB227" t="s">
        <v>41</v>
      </c>
      <c r="AC227" t="s">
        <v>42</v>
      </c>
      <c r="AD227" t="str">
        <f t="shared" si="18"/>
        <v>Dos Pueblos High School - DPHS</v>
      </c>
      <c r="AE227" t="s">
        <v>55</v>
      </c>
      <c r="AF227" t="s">
        <v>56</v>
      </c>
      <c r="AG227" t="s">
        <v>56</v>
      </c>
      <c r="AH227" t="s">
        <v>5220</v>
      </c>
      <c r="AI227">
        <v>26</v>
      </c>
      <c r="AJ227">
        <v>26</v>
      </c>
      <c r="AK227" s="22">
        <f t="shared" si="19"/>
        <v>19.147040129182997</v>
      </c>
      <c r="AL227" t="s">
        <v>895</v>
      </c>
      <c r="AM227" t="s">
        <v>45</v>
      </c>
      <c r="AN227" t="s">
        <v>46</v>
      </c>
    </row>
    <row r="228" spans="1:40" hidden="1" x14ac:dyDescent="0.25">
      <c r="A228">
        <v>202430</v>
      </c>
      <c r="B228">
        <v>44281</v>
      </c>
      <c r="C228" t="s">
        <v>877</v>
      </c>
      <c r="D228" t="s">
        <v>5677</v>
      </c>
      <c r="E228" t="s">
        <v>878</v>
      </c>
      <c r="F228">
        <v>3</v>
      </c>
      <c r="G228" s="1">
        <v>45229</v>
      </c>
      <c r="H228" s="1">
        <v>45317</v>
      </c>
      <c r="I228" s="21">
        <f t="shared" si="15"/>
        <v>13.571428571428571</v>
      </c>
      <c r="J228" s="1"/>
      <c r="K228" s="1" t="s">
        <v>5550</v>
      </c>
      <c r="M228" t="s">
        <v>34</v>
      </c>
      <c r="N228" t="s">
        <v>35</v>
      </c>
      <c r="O228" t="s">
        <v>36</v>
      </c>
      <c r="P228" t="s">
        <v>37</v>
      </c>
      <c r="S228" s="22">
        <f t="shared" si="16"/>
        <v>5.9027777777777735E-2</v>
      </c>
      <c r="T228" s="22">
        <f t="shared" si="17"/>
        <v>0.19420394420394407</v>
      </c>
      <c r="U228" s="22" t="s">
        <v>5401</v>
      </c>
      <c r="V228">
        <v>1045</v>
      </c>
      <c r="W228" s="22" t="s">
        <v>5436</v>
      </c>
      <c r="X228">
        <v>1210</v>
      </c>
      <c r="Y228" t="s">
        <v>49</v>
      </c>
      <c r="Z228" t="s">
        <v>867</v>
      </c>
      <c r="AA228" t="s">
        <v>868</v>
      </c>
      <c r="AB228" t="s">
        <v>41</v>
      </c>
      <c r="AC228" t="s">
        <v>42</v>
      </c>
      <c r="AD228" t="str">
        <f t="shared" si="18"/>
        <v>Dos Pueblos High School - DPHS</v>
      </c>
      <c r="AE228" t="s">
        <v>55</v>
      </c>
      <c r="AF228" t="s">
        <v>56</v>
      </c>
      <c r="AG228" t="s">
        <v>56</v>
      </c>
      <c r="AH228" t="s">
        <v>5220</v>
      </c>
      <c r="AI228">
        <v>26</v>
      </c>
      <c r="AJ228">
        <v>26</v>
      </c>
      <c r="AK228" s="22">
        <f t="shared" si="19"/>
        <v>68.526248883391688</v>
      </c>
      <c r="AL228" t="s">
        <v>895</v>
      </c>
      <c r="AM228" t="s">
        <v>45</v>
      </c>
      <c r="AN228" t="s">
        <v>46</v>
      </c>
    </row>
    <row r="229" spans="1:40" hidden="1" x14ac:dyDescent="0.25">
      <c r="A229">
        <v>202430</v>
      </c>
      <c r="B229">
        <v>44282</v>
      </c>
      <c r="C229" t="s">
        <v>865</v>
      </c>
      <c r="D229" t="s">
        <v>5677</v>
      </c>
      <c r="E229" t="s">
        <v>866</v>
      </c>
      <c r="F229">
        <v>3</v>
      </c>
      <c r="G229" s="1">
        <v>45159</v>
      </c>
      <c r="H229" s="1">
        <v>45226</v>
      </c>
      <c r="I229" s="21">
        <f t="shared" si="15"/>
        <v>10.571428571428571</v>
      </c>
      <c r="J229" s="1"/>
      <c r="K229" s="1" t="s">
        <v>33</v>
      </c>
      <c r="L229" t="s">
        <v>33</v>
      </c>
      <c r="S229" s="22">
        <f t="shared" si="16"/>
        <v>6.5972222222222265E-2</v>
      </c>
      <c r="T229" s="22">
        <f t="shared" si="17"/>
        <v>4.2267917267917295E-2</v>
      </c>
      <c r="U229" s="22" t="s">
        <v>5399</v>
      </c>
      <c r="V229">
        <v>1015</v>
      </c>
      <c r="W229" s="22" t="s">
        <v>5482</v>
      </c>
      <c r="X229">
        <v>1150</v>
      </c>
      <c r="Y229" t="s">
        <v>49</v>
      </c>
      <c r="Z229" t="s">
        <v>867</v>
      </c>
      <c r="AA229" t="s">
        <v>868</v>
      </c>
      <c r="AB229" t="s">
        <v>41</v>
      </c>
      <c r="AC229" t="s">
        <v>42</v>
      </c>
      <c r="AD229" t="str">
        <f t="shared" si="18"/>
        <v>Dos Pueblos High School - DPHS</v>
      </c>
      <c r="AE229" t="s">
        <v>55</v>
      </c>
      <c r="AF229" t="s">
        <v>56</v>
      </c>
      <c r="AG229" t="s">
        <v>56</v>
      </c>
      <c r="AH229" t="s">
        <v>5220</v>
      </c>
      <c r="AI229">
        <v>25</v>
      </c>
      <c r="AJ229">
        <v>25</v>
      </c>
      <c r="AK229" s="22">
        <f t="shared" si="19"/>
        <v>11.170806706520999</v>
      </c>
      <c r="AL229" t="s">
        <v>52</v>
      </c>
      <c r="AM229" t="s">
        <v>45</v>
      </c>
      <c r="AN229" t="s">
        <v>46</v>
      </c>
    </row>
    <row r="230" spans="1:40" hidden="1" x14ac:dyDescent="0.25">
      <c r="A230">
        <v>202430</v>
      </c>
      <c r="B230">
        <v>44282</v>
      </c>
      <c r="C230" t="s">
        <v>865</v>
      </c>
      <c r="D230" t="s">
        <v>5677</v>
      </c>
      <c r="E230" t="s">
        <v>866</v>
      </c>
      <c r="F230">
        <v>3</v>
      </c>
      <c r="G230" s="1">
        <v>45159</v>
      </c>
      <c r="H230" s="1">
        <v>45226</v>
      </c>
      <c r="I230" s="21">
        <f t="shared" si="15"/>
        <v>10.571428571428571</v>
      </c>
      <c r="J230" s="1"/>
      <c r="K230" s="1" t="s">
        <v>5550</v>
      </c>
      <c r="M230" t="s">
        <v>34</v>
      </c>
      <c r="N230" t="s">
        <v>35</v>
      </c>
      <c r="O230" t="s">
        <v>36</v>
      </c>
      <c r="P230" t="s">
        <v>37</v>
      </c>
      <c r="S230" s="22">
        <f t="shared" si="16"/>
        <v>5.9027777777777735E-2</v>
      </c>
      <c r="T230" s="22">
        <f t="shared" si="17"/>
        <v>0.15127465127465115</v>
      </c>
      <c r="U230" s="22" t="s">
        <v>5401</v>
      </c>
      <c r="V230">
        <v>1045</v>
      </c>
      <c r="W230" s="22" t="s">
        <v>5436</v>
      </c>
      <c r="X230">
        <v>1210</v>
      </c>
      <c r="Y230" t="s">
        <v>49</v>
      </c>
      <c r="Z230" t="s">
        <v>867</v>
      </c>
      <c r="AA230" t="s">
        <v>868</v>
      </c>
      <c r="AB230" t="s">
        <v>41</v>
      </c>
      <c r="AC230" t="s">
        <v>42</v>
      </c>
      <c r="AD230" t="str">
        <f t="shared" si="18"/>
        <v>Dos Pueblos High School - DPHS</v>
      </c>
      <c r="AE230" t="s">
        <v>55</v>
      </c>
      <c r="AF230" t="s">
        <v>56</v>
      </c>
      <c r="AG230" t="s">
        <v>56</v>
      </c>
      <c r="AH230" t="s">
        <v>5220</v>
      </c>
      <c r="AI230">
        <v>25</v>
      </c>
      <c r="AJ230">
        <v>25</v>
      </c>
      <c r="AK230" s="22">
        <f t="shared" si="19"/>
        <v>39.979729265443517</v>
      </c>
      <c r="AL230" t="s">
        <v>52</v>
      </c>
      <c r="AM230" t="s">
        <v>45</v>
      </c>
      <c r="AN230" t="s">
        <v>46</v>
      </c>
    </row>
    <row r="231" spans="1:40" hidden="1" x14ac:dyDescent="0.25">
      <c r="A231">
        <v>202430</v>
      </c>
      <c r="B231">
        <v>44345</v>
      </c>
      <c r="C231" t="s">
        <v>31</v>
      </c>
      <c r="D231" t="s">
        <v>5657</v>
      </c>
      <c r="E231" t="s">
        <v>32</v>
      </c>
      <c r="F231">
        <v>1</v>
      </c>
      <c r="G231" s="1">
        <v>45159</v>
      </c>
      <c r="H231" s="1">
        <v>45317</v>
      </c>
      <c r="I231" s="21">
        <f t="shared" si="15"/>
        <v>23.571428571428573</v>
      </c>
      <c r="J231" s="1"/>
      <c r="K231" s="1" t="s">
        <v>5535</v>
      </c>
      <c r="L231" t="s">
        <v>33</v>
      </c>
      <c r="M231" t="s">
        <v>34</v>
      </c>
      <c r="N231" t="s">
        <v>35</v>
      </c>
      <c r="P231" t="s">
        <v>37</v>
      </c>
      <c r="S231" s="22">
        <f t="shared" si="16"/>
        <v>3.472222222222221E-2</v>
      </c>
      <c r="T231" s="22">
        <f t="shared" si="17"/>
        <v>0.19841269841269835</v>
      </c>
      <c r="U231" s="22" t="s">
        <v>5396</v>
      </c>
      <c r="V231">
        <v>730</v>
      </c>
      <c r="W231" s="22" t="s">
        <v>5484</v>
      </c>
      <c r="X231">
        <v>820</v>
      </c>
      <c r="Y231" t="s">
        <v>38</v>
      </c>
      <c r="Z231" t="s">
        <v>53</v>
      </c>
      <c r="AA231" t="s">
        <v>54</v>
      </c>
      <c r="AB231" t="s">
        <v>41</v>
      </c>
      <c r="AC231" t="s">
        <v>42</v>
      </c>
      <c r="AD231" t="str">
        <f t="shared" si="18"/>
        <v>Dos Pueblos High School - DPHS</v>
      </c>
      <c r="AE231" t="s">
        <v>55</v>
      </c>
      <c r="AF231" t="s">
        <v>56</v>
      </c>
      <c r="AG231" t="s">
        <v>56</v>
      </c>
      <c r="AH231" t="s">
        <v>5220</v>
      </c>
      <c r="AI231">
        <v>0</v>
      </c>
      <c r="AJ231">
        <v>25</v>
      </c>
      <c r="AK231" s="22">
        <f t="shared" si="19"/>
        <v>116.92176870748297</v>
      </c>
      <c r="AL231">
        <v>20</v>
      </c>
      <c r="AM231" t="s">
        <v>45</v>
      </c>
      <c r="AN231" t="s">
        <v>46</v>
      </c>
    </row>
    <row r="232" spans="1:40" hidden="1" x14ac:dyDescent="0.25">
      <c r="A232">
        <v>202430</v>
      </c>
      <c r="B232">
        <v>44705</v>
      </c>
      <c r="C232" t="s">
        <v>853</v>
      </c>
      <c r="D232" t="s">
        <v>5658</v>
      </c>
      <c r="E232" t="s">
        <v>854</v>
      </c>
      <c r="F232">
        <v>3</v>
      </c>
      <c r="G232" s="1">
        <v>45159</v>
      </c>
      <c r="H232" s="1">
        <v>45226</v>
      </c>
      <c r="I232" s="21">
        <f t="shared" si="15"/>
        <v>10.571428571428571</v>
      </c>
      <c r="J232" s="1"/>
      <c r="K232" s="1" t="s">
        <v>33</v>
      </c>
      <c r="L232" t="s">
        <v>33</v>
      </c>
      <c r="S232" s="22">
        <f t="shared" si="16"/>
        <v>5.555555555555558E-2</v>
      </c>
      <c r="T232" s="22">
        <f t="shared" si="17"/>
        <v>3.5594035594035608E-2</v>
      </c>
      <c r="U232" s="22" t="s">
        <v>5398</v>
      </c>
      <c r="V232">
        <v>1405</v>
      </c>
      <c r="W232" s="22" t="s">
        <v>5501</v>
      </c>
      <c r="X232">
        <v>1525</v>
      </c>
      <c r="Y232" t="s">
        <v>49</v>
      </c>
      <c r="Z232" t="s">
        <v>855</v>
      </c>
      <c r="AA232" t="s">
        <v>856</v>
      </c>
      <c r="AB232" t="s">
        <v>41</v>
      </c>
      <c r="AC232" t="s">
        <v>42</v>
      </c>
      <c r="AD232" t="str">
        <f t="shared" si="18"/>
        <v>Dos Pueblos High School - DPHS</v>
      </c>
      <c r="AE232" t="s">
        <v>55</v>
      </c>
      <c r="AF232" t="s">
        <v>56</v>
      </c>
      <c r="AG232" t="s">
        <v>56</v>
      </c>
      <c r="AH232" t="s">
        <v>5220</v>
      </c>
      <c r="AI232">
        <v>0</v>
      </c>
      <c r="AJ232">
        <v>9</v>
      </c>
      <c r="AK232" s="22">
        <f t="shared" si="19"/>
        <v>3.3865182436611021</v>
      </c>
      <c r="AL232" t="s">
        <v>52</v>
      </c>
      <c r="AM232" t="s">
        <v>45</v>
      </c>
      <c r="AN232" t="s">
        <v>46</v>
      </c>
    </row>
    <row r="233" spans="1:40" hidden="1" x14ac:dyDescent="0.25">
      <c r="A233">
        <v>202430</v>
      </c>
      <c r="B233">
        <v>44705</v>
      </c>
      <c r="C233" t="s">
        <v>853</v>
      </c>
      <c r="D233" t="s">
        <v>5658</v>
      </c>
      <c r="E233" t="s">
        <v>854</v>
      </c>
      <c r="F233">
        <v>3</v>
      </c>
      <c r="G233" s="1">
        <v>45159</v>
      </c>
      <c r="H233" s="1">
        <v>45226</v>
      </c>
      <c r="I233" s="21">
        <f t="shared" si="15"/>
        <v>10.571428571428571</v>
      </c>
      <c r="J233" s="1"/>
      <c r="K233" s="1" t="s">
        <v>5550</v>
      </c>
      <c r="M233" t="s">
        <v>34</v>
      </c>
      <c r="N233" t="s">
        <v>35</v>
      </c>
      <c r="O233" t="s">
        <v>36</v>
      </c>
      <c r="P233" t="s">
        <v>37</v>
      </c>
      <c r="S233" s="22">
        <f t="shared" si="16"/>
        <v>5.555555555555558E-2</v>
      </c>
      <c r="T233" s="22">
        <f t="shared" si="17"/>
        <v>0.14237614237614243</v>
      </c>
      <c r="U233" s="22" t="s">
        <v>5402</v>
      </c>
      <c r="V233">
        <v>1415</v>
      </c>
      <c r="W233" s="22" t="s">
        <v>5494</v>
      </c>
      <c r="X233">
        <v>1535</v>
      </c>
      <c r="Y233" t="s">
        <v>49</v>
      </c>
      <c r="Z233" t="s">
        <v>855</v>
      </c>
      <c r="AA233" t="s">
        <v>856</v>
      </c>
      <c r="AB233" t="s">
        <v>41</v>
      </c>
      <c r="AC233" t="s">
        <v>42</v>
      </c>
      <c r="AD233" t="str">
        <f t="shared" si="18"/>
        <v>Dos Pueblos High School - DPHS</v>
      </c>
      <c r="AE233" t="s">
        <v>55</v>
      </c>
      <c r="AF233" t="s">
        <v>56</v>
      </c>
      <c r="AG233" t="s">
        <v>56</v>
      </c>
      <c r="AH233" t="s">
        <v>5220</v>
      </c>
      <c r="AI233">
        <v>0</v>
      </c>
      <c r="AJ233">
        <v>9</v>
      </c>
      <c r="AK233" s="22">
        <f t="shared" si="19"/>
        <v>13.546072974644408</v>
      </c>
      <c r="AL233" t="s">
        <v>52</v>
      </c>
      <c r="AM233" t="s">
        <v>45</v>
      </c>
      <c r="AN233" t="s">
        <v>46</v>
      </c>
    </row>
    <row r="234" spans="1:40" hidden="1" x14ac:dyDescent="0.25">
      <c r="A234">
        <v>202430</v>
      </c>
      <c r="B234">
        <v>44706</v>
      </c>
      <c r="C234" t="s">
        <v>869</v>
      </c>
      <c r="D234" t="s">
        <v>5658</v>
      </c>
      <c r="E234" t="s">
        <v>870</v>
      </c>
      <c r="F234">
        <v>3</v>
      </c>
      <c r="G234" s="1">
        <v>45229</v>
      </c>
      <c r="H234" s="1">
        <v>45317</v>
      </c>
      <c r="I234" s="21">
        <f t="shared" si="15"/>
        <v>13.571428571428571</v>
      </c>
      <c r="J234" s="1"/>
      <c r="K234" s="1" t="s">
        <v>33</v>
      </c>
      <c r="L234" t="s">
        <v>33</v>
      </c>
      <c r="S234" s="22">
        <f t="shared" si="16"/>
        <v>5.555555555555558E-2</v>
      </c>
      <c r="T234" s="22">
        <f t="shared" si="17"/>
        <v>4.5695045695045719E-2</v>
      </c>
      <c r="U234" s="22" t="s">
        <v>5398</v>
      </c>
      <c r="V234">
        <v>1405</v>
      </c>
      <c r="W234" s="22" t="s">
        <v>5501</v>
      </c>
      <c r="X234">
        <v>1525</v>
      </c>
      <c r="Y234" t="s">
        <v>49</v>
      </c>
      <c r="Z234" t="s">
        <v>855</v>
      </c>
      <c r="AA234" t="s">
        <v>856</v>
      </c>
      <c r="AB234" t="s">
        <v>41</v>
      </c>
      <c r="AC234" t="s">
        <v>42</v>
      </c>
      <c r="AD234" t="str">
        <f t="shared" si="18"/>
        <v>Dos Pueblos High School - DPHS</v>
      </c>
      <c r="AE234" t="s">
        <v>55</v>
      </c>
      <c r="AF234" t="s">
        <v>56</v>
      </c>
      <c r="AG234" t="s">
        <v>56</v>
      </c>
      <c r="AH234" t="s">
        <v>5220</v>
      </c>
      <c r="AI234">
        <v>0</v>
      </c>
      <c r="AJ234">
        <v>1</v>
      </c>
      <c r="AK234" s="22">
        <f t="shared" si="19"/>
        <v>0.62014704871847759</v>
      </c>
      <c r="AL234" t="s">
        <v>52</v>
      </c>
      <c r="AM234" t="s">
        <v>45</v>
      </c>
      <c r="AN234" t="s">
        <v>46</v>
      </c>
    </row>
    <row r="235" spans="1:40" hidden="1" x14ac:dyDescent="0.25">
      <c r="A235">
        <v>202430</v>
      </c>
      <c r="B235">
        <v>44706</v>
      </c>
      <c r="C235" t="s">
        <v>869</v>
      </c>
      <c r="D235" t="s">
        <v>5658</v>
      </c>
      <c r="E235" t="s">
        <v>870</v>
      </c>
      <c r="F235">
        <v>3</v>
      </c>
      <c r="G235" s="1">
        <v>45229</v>
      </c>
      <c r="H235" s="1">
        <v>45317</v>
      </c>
      <c r="I235" s="21">
        <f t="shared" si="15"/>
        <v>13.571428571428571</v>
      </c>
      <c r="J235" s="1"/>
      <c r="K235" s="1" t="s">
        <v>5550</v>
      </c>
      <c r="M235" t="s">
        <v>34</v>
      </c>
      <c r="N235" t="s">
        <v>35</v>
      </c>
      <c r="O235" t="s">
        <v>36</v>
      </c>
      <c r="P235" t="s">
        <v>37</v>
      </c>
      <c r="S235" s="22">
        <f t="shared" si="16"/>
        <v>5.555555555555558E-2</v>
      </c>
      <c r="T235" s="22">
        <f t="shared" si="17"/>
        <v>0.18278018278018288</v>
      </c>
      <c r="U235" s="22" t="s">
        <v>5402</v>
      </c>
      <c r="V235">
        <v>1415</v>
      </c>
      <c r="W235" s="22" t="s">
        <v>5494</v>
      </c>
      <c r="X235">
        <v>1535</v>
      </c>
      <c r="Y235" t="s">
        <v>49</v>
      </c>
      <c r="Z235" t="s">
        <v>855</v>
      </c>
      <c r="AA235" t="s">
        <v>856</v>
      </c>
      <c r="AB235" t="s">
        <v>41</v>
      </c>
      <c r="AC235" t="s">
        <v>42</v>
      </c>
      <c r="AD235" t="str">
        <f t="shared" si="18"/>
        <v>Dos Pueblos High School - DPHS</v>
      </c>
      <c r="AE235" t="s">
        <v>55</v>
      </c>
      <c r="AF235" t="s">
        <v>56</v>
      </c>
      <c r="AG235" t="s">
        <v>56</v>
      </c>
      <c r="AH235" t="s">
        <v>5220</v>
      </c>
      <c r="AI235">
        <v>0</v>
      </c>
      <c r="AJ235">
        <v>1</v>
      </c>
      <c r="AK235" s="22">
        <f t="shared" si="19"/>
        <v>2.4805881948739104</v>
      </c>
      <c r="AL235" t="s">
        <v>52</v>
      </c>
      <c r="AM235" t="s">
        <v>45</v>
      </c>
      <c r="AN235" t="s">
        <v>46</v>
      </c>
    </row>
    <row r="236" spans="1:40" hidden="1" x14ac:dyDescent="0.25">
      <c r="A236">
        <v>202430</v>
      </c>
      <c r="B236">
        <v>44707</v>
      </c>
      <c r="C236" t="s">
        <v>183</v>
      </c>
      <c r="D236" t="s">
        <v>5707</v>
      </c>
      <c r="E236" t="s">
        <v>184</v>
      </c>
      <c r="F236">
        <v>4</v>
      </c>
      <c r="G236" s="1">
        <v>45159</v>
      </c>
      <c r="H236" s="1">
        <v>45317</v>
      </c>
      <c r="I236" s="21">
        <f t="shared" si="15"/>
        <v>23.571428571428573</v>
      </c>
      <c r="J236" s="1"/>
      <c r="K236" s="1" t="s">
        <v>33</v>
      </c>
      <c r="L236" t="s">
        <v>33</v>
      </c>
      <c r="S236" s="22">
        <f t="shared" si="16"/>
        <v>6.25E-2</v>
      </c>
      <c r="T236" s="22">
        <f t="shared" si="17"/>
        <v>8.9285714285714288E-2</v>
      </c>
      <c r="U236" s="22" t="s">
        <v>5393</v>
      </c>
      <c r="V236">
        <v>1230</v>
      </c>
      <c r="W236" s="22" t="s">
        <v>5374</v>
      </c>
      <c r="X236">
        <v>1400</v>
      </c>
      <c r="Y236" t="s">
        <v>49</v>
      </c>
      <c r="Z236" t="s">
        <v>893</v>
      </c>
      <c r="AA236" t="s">
        <v>894</v>
      </c>
      <c r="AB236" t="s">
        <v>41</v>
      </c>
      <c r="AC236" t="s">
        <v>42</v>
      </c>
      <c r="AD236" t="str">
        <f t="shared" si="18"/>
        <v>Dos Pueblos High School - DPHS</v>
      </c>
      <c r="AE236" t="s">
        <v>55</v>
      </c>
      <c r="AF236" t="s">
        <v>56</v>
      </c>
      <c r="AG236" t="s">
        <v>56</v>
      </c>
      <c r="AH236" t="s">
        <v>5220</v>
      </c>
      <c r="AI236">
        <v>0</v>
      </c>
      <c r="AJ236">
        <v>29</v>
      </c>
      <c r="AK236" s="22">
        <f t="shared" si="19"/>
        <v>61.033163265306129</v>
      </c>
      <c r="AL236" t="s">
        <v>52</v>
      </c>
      <c r="AM236" t="s">
        <v>45</v>
      </c>
      <c r="AN236" t="s">
        <v>46</v>
      </c>
    </row>
    <row r="237" spans="1:40" hidden="1" x14ac:dyDescent="0.25">
      <c r="A237">
        <v>202430</v>
      </c>
      <c r="B237">
        <v>44707</v>
      </c>
      <c r="C237" t="s">
        <v>183</v>
      </c>
      <c r="D237" t="s">
        <v>5707</v>
      </c>
      <c r="E237" t="s">
        <v>184</v>
      </c>
      <c r="F237">
        <v>4</v>
      </c>
      <c r="G237" s="1">
        <v>45159</v>
      </c>
      <c r="H237" s="1">
        <v>45317</v>
      </c>
      <c r="I237" s="21">
        <f t="shared" si="15"/>
        <v>23.571428571428573</v>
      </c>
      <c r="J237" s="1"/>
      <c r="K237" s="1" t="s">
        <v>5550</v>
      </c>
      <c r="M237" t="s">
        <v>34</v>
      </c>
      <c r="N237" t="s">
        <v>35</v>
      </c>
      <c r="O237" t="s">
        <v>36</v>
      </c>
      <c r="P237" t="s">
        <v>37</v>
      </c>
      <c r="S237" s="22">
        <f t="shared" si="16"/>
        <v>5.555555555555558E-2</v>
      </c>
      <c r="T237" s="22">
        <f t="shared" si="17"/>
        <v>0.31746031746031761</v>
      </c>
      <c r="U237" s="22" t="s">
        <v>5400</v>
      </c>
      <c r="V237">
        <v>1250</v>
      </c>
      <c r="W237" s="22" t="s">
        <v>5435</v>
      </c>
      <c r="X237">
        <v>1410</v>
      </c>
      <c r="Y237" t="s">
        <v>49</v>
      </c>
      <c r="Z237" t="s">
        <v>893</v>
      </c>
      <c r="AA237" t="s">
        <v>894</v>
      </c>
      <c r="AB237" t="s">
        <v>41</v>
      </c>
      <c r="AC237" t="s">
        <v>42</v>
      </c>
      <c r="AD237" t="str">
        <f t="shared" si="18"/>
        <v>Dos Pueblos High School - DPHS</v>
      </c>
      <c r="AE237" t="s">
        <v>55</v>
      </c>
      <c r="AF237" t="s">
        <v>56</v>
      </c>
      <c r="AG237" t="s">
        <v>56</v>
      </c>
      <c r="AH237" t="s">
        <v>5220</v>
      </c>
      <c r="AI237">
        <v>0</v>
      </c>
      <c r="AJ237">
        <v>29</v>
      </c>
      <c r="AK237" s="22">
        <f t="shared" si="19"/>
        <v>217.00680272108855</v>
      </c>
      <c r="AL237" t="s">
        <v>52</v>
      </c>
      <c r="AM237" t="s">
        <v>45</v>
      </c>
      <c r="AN237" t="s">
        <v>46</v>
      </c>
    </row>
    <row r="238" spans="1:40" hidden="1" x14ac:dyDescent="0.25">
      <c r="A238">
        <v>202430</v>
      </c>
      <c r="B238">
        <v>44708</v>
      </c>
      <c r="C238" t="s">
        <v>214</v>
      </c>
      <c r="D238" t="s">
        <v>5707</v>
      </c>
      <c r="E238" t="s">
        <v>215</v>
      </c>
      <c r="F238">
        <v>3</v>
      </c>
      <c r="G238" s="1">
        <v>45159</v>
      </c>
      <c r="H238" s="1">
        <v>45317</v>
      </c>
      <c r="I238" s="21">
        <f t="shared" si="15"/>
        <v>23.571428571428573</v>
      </c>
      <c r="J238" s="1"/>
      <c r="K238" s="1" t="s">
        <v>33</v>
      </c>
      <c r="L238" t="s">
        <v>33</v>
      </c>
      <c r="S238" s="22">
        <f t="shared" si="16"/>
        <v>6.5972222222222265E-2</v>
      </c>
      <c r="T238" s="22">
        <f t="shared" si="17"/>
        <v>9.4246031746031814E-2</v>
      </c>
      <c r="U238" s="22" t="s">
        <v>5399</v>
      </c>
      <c r="V238">
        <v>1015</v>
      </c>
      <c r="W238" s="22" t="s">
        <v>5482</v>
      </c>
      <c r="X238">
        <v>1150</v>
      </c>
      <c r="Y238" t="s">
        <v>49</v>
      </c>
      <c r="Z238" t="s">
        <v>896</v>
      </c>
      <c r="AA238" t="s">
        <v>897</v>
      </c>
      <c r="AB238" t="s">
        <v>41</v>
      </c>
      <c r="AC238" t="s">
        <v>42</v>
      </c>
      <c r="AD238" t="str">
        <f t="shared" si="18"/>
        <v>Dos Pueblos High School - DPHS</v>
      </c>
      <c r="AE238" t="s">
        <v>55</v>
      </c>
      <c r="AF238" t="s">
        <v>56</v>
      </c>
      <c r="AG238" t="s">
        <v>56</v>
      </c>
      <c r="AH238" t="s">
        <v>5220</v>
      </c>
      <c r="AI238">
        <v>0</v>
      </c>
      <c r="AJ238">
        <v>28</v>
      </c>
      <c r="AK238" s="22">
        <f t="shared" si="19"/>
        <v>62.202380952380999</v>
      </c>
      <c r="AL238" t="s">
        <v>52</v>
      </c>
      <c r="AM238" t="s">
        <v>45</v>
      </c>
      <c r="AN238" t="s">
        <v>46</v>
      </c>
    </row>
    <row r="239" spans="1:40" hidden="1" x14ac:dyDescent="0.25">
      <c r="A239">
        <v>202430</v>
      </c>
      <c r="B239">
        <v>44708</v>
      </c>
      <c r="C239" t="s">
        <v>214</v>
      </c>
      <c r="D239" t="s">
        <v>5707</v>
      </c>
      <c r="E239" t="s">
        <v>215</v>
      </c>
      <c r="F239">
        <v>3</v>
      </c>
      <c r="G239" s="1">
        <v>45159</v>
      </c>
      <c r="H239" s="1">
        <v>45317</v>
      </c>
      <c r="I239" s="21">
        <f t="shared" si="15"/>
        <v>23.571428571428573</v>
      </c>
      <c r="J239" s="1"/>
      <c r="K239" s="1" t="s">
        <v>5550</v>
      </c>
      <c r="M239" t="s">
        <v>34</v>
      </c>
      <c r="N239" t="s">
        <v>35</v>
      </c>
      <c r="O239" t="s">
        <v>36</v>
      </c>
      <c r="P239" t="s">
        <v>37</v>
      </c>
      <c r="S239" s="22">
        <f t="shared" si="16"/>
        <v>5.9027777777777735E-2</v>
      </c>
      <c r="T239" s="22">
        <f t="shared" si="17"/>
        <v>0.33730158730158705</v>
      </c>
      <c r="U239" s="22" t="s">
        <v>5401</v>
      </c>
      <c r="V239">
        <v>1045</v>
      </c>
      <c r="W239" s="22" t="s">
        <v>5436</v>
      </c>
      <c r="X239">
        <v>1210</v>
      </c>
      <c r="Y239" t="s">
        <v>49</v>
      </c>
      <c r="Z239" t="s">
        <v>896</v>
      </c>
      <c r="AA239" t="s">
        <v>897</v>
      </c>
      <c r="AB239" t="s">
        <v>41</v>
      </c>
      <c r="AC239" t="s">
        <v>42</v>
      </c>
      <c r="AD239" t="str">
        <f t="shared" si="18"/>
        <v>Dos Pueblos High School - DPHS</v>
      </c>
      <c r="AE239" t="s">
        <v>55</v>
      </c>
      <c r="AF239" t="s">
        <v>56</v>
      </c>
      <c r="AG239" t="s">
        <v>56</v>
      </c>
      <c r="AH239" t="s">
        <v>5220</v>
      </c>
      <c r="AI239">
        <v>0</v>
      </c>
      <c r="AJ239">
        <v>28</v>
      </c>
      <c r="AK239" s="22">
        <f t="shared" si="19"/>
        <v>222.61904761904745</v>
      </c>
      <c r="AL239" t="s">
        <v>52</v>
      </c>
      <c r="AM239" t="s">
        <v>45</v>
      </c>
      <c r="AN239" t="s">
        <v>46</v>
      </c>
    </row>
    <row r="240" spans="1:40" hidden="1" x14ac:dyDescent="0.25">
      <c r="A240">
        <v>202430</v>
      </c>
      <c r="B240">
        <v>44709</v>
      </c>
      <c r="C240" t="s">
        <v>214</v>
      </c>
      <c r="D240" t="s">
        <v>5707</v>
      </c>
      <c r="E240" t="s">
        <v>215</v>
      </c>
      <c r="F240">
        <v>3</v>
      </c>
      <c r="G240" s="1">
        <v>45159</v>
      </c>
      <c r="H240" s="1">
        <v>45317</v>
      </c>
      <c r="I240" s="21">
        <f t="shared" si="15"/>
        <v>23.571428571428573</v>
      </c>
      <c r="J240" s="1"/>
      <c r="K240" s="1" t="s">
        <v>33</v>
      </c>
      <c r="L240" t="s">
        <v>33</v>
      </c>
      <c r="S240" s="22">
        <f t="shared" si="16"/>
        <v>6.25E-2</v>
      </c>
      <c r="T240" s="22">
        <f t="shared" si="17"/>
        <v>8.9285714285714288E-2</v>
      </c>
      <c r="U240" s="22" t="s">
        <v>5393</v>
      </c>
      <c r="V240">
        <v>1230</v>
      </c>
      <c r="W240" s="22" t="s">
        <v>5374</v>
      </c>
      <c r="X240">
        <v>1400</v>
      </c>
      <c r="Y240" t="s">
        <v>49</v>
      </c>
      <c r="Z240" t="s">
        <v>896</v>
      </c>
      <c r="AA240" t="s">
        <v>897</v>
      </c>
      <c r="AB240" t="s">
        <v>41</v>
      </c>
      <c r="AC240" t="s">
        <v>42</v>
      </c>
      <c r="AD240" t="str">
        <f t="shared" si="18"/>
        <v>Dos Pueblos High School - DPHS</v>
      </c>
      <c r="AE240" t="s">
        <v>55</v>
      </c>
      <c r="AF240" t="s">
        <v>56</v>
      </c>
      <c r="AG240" t="s">
        <v>56</v>
      </c>
      <c r="AH240" t="s">
        <v>5220</v>
      </c>
      <c r="AI240">
        <v>0</v>
      </c>
      <c r="AJ240">
        <v>27</v>
      </c>
      <c r="AK240" s="22">
        <f t="shared" si="19"/>
        <v>56.823979591836739</v>
      </c>
      <c r="AL240" t="s">
        <v>52</v>
      </c>
      <c r="AM240" t="s">
        <v>45</v>
      </c>
      <c r="AN240" t="s">
        <v>46</v>
      </c>
    </row>
    <row r="241" spans="1:40" hidden="1" x14ac:dyDescent="0.25">
      <c r="A241">
        <v>202430</v>
      </c>
      <c r="B241">
        <v>44709</v>
      </c>
      <c r="C241" t="s">
        <v>214</v>
      </c>
      <c r="D241" t="s">
        <v>5707</v>
      </c>
      <c r="E241" t="s">
        <v>215</v>
      </c>
      <c r="F241">
        <v>3</v>
      </c>
      <c r="G241" s="1">
        <v>45159</v>
      </c>
      <c r="H241" s="1">
        <v>45317</v>
      </c>
      <c r="I241" s="21">
        <f t="shared" si="15"/>
        <v>23.571428571428573</v>
      </c>
      <c r="J241" s="1"/>
      <c r="K241" s="1" t="s">
        <v>5550</v>
      </c>
      <c r="M241" t="s">
        <v>34</v>
      </c>
      <c r="N241" t="s">
        <v>35</v>
      </c>
      <c r="O241" t="s">
        <v>36</v>
      </c>
      <c r="P241" t="s">
        <v>37</v>
      </c>
      <c r="S241" s="22">
        <f t="shared" si="16"/>
        <v>5.555555555555558E-2</v>
      </c>
      <c r="T241" s="22">
        <f t="shared" si="17"/>
        <v>0.31746031746031761</v>
      </c>
      <c r="U241" s="22" t="s">
        <v>5400</v>
      </c>
      <c r="V241">
        <v>1250</v>
      </c>
      <c r="W241" s="22" t="s">
        <v>5435</v>
      </c>
      <c r="X241">
        <v>1410</v>
      </c>
      <c r="Y241" t="s">
        <v>49</v>
      </c>
      <c r="Z241" t="s">
        <v>896</v>
      </c>
      <c r="AA241" t="s">
        <v>897</v>
      </c>
      <c r="AB241" t="s">
        <v>41</v>
      </c>
      <c r="AC241" t="s">
        <v>42</v>
      </c>
      <c r="AD241" t="str">
        <f t="shared" si="18"/>
        <v>Dos Pueblos High School - DPHS</v>
      </c>
      <c r="AE241" t="s">
        <v>55</v>
      </c>
      <c r="AF241" t="s">
        <v>56</v>
      </c>
      <c r="AG241" t="s">
        <v>56</v>
      </c>
      <c r="AH241" t="s">
        <v>5220</v>
      </c>
      <c r="AI241">
        <v>0</v>
      </c>
      <c r="AJ241">
        <v>27</v>
      </c>
      <c r="AK241" s="22">
        <f t="shared" si="19"/>
        <v>202.04081632653072</v>
      </c>
      <c r="AL241" t="s">
        <v>52</v>
      </c>
      <c r="AM241" t="s">
        <v>45</v>
      </c>
      <c r="AN241" t="s">
        <v>46</v>
      </c>
    </row>
    <row r="242" spans="1:40" hidden="1" x14ac:dyDescent="0.25">
      <c r="A242">
        <v>202430</v>
      </c>
      <c r="B242">
        <v>44711</v>
      </c>
      <c r="C242" t="s">
        <v>189</v>
      </c>
      <c r="D242" t="s">
        <v>5719</v>
      </c>
      <c r="E242" t="s">
        <v>190</v>
      </c>
      <c r="F242">
        <v>3</v>
      </c>
      <c r="G242" s="1">
        <v>45159</v>
      </c>
      <c r="H242" s="1">
        <v>45226</v>
      </c>
      <c r="I242" s="21">
        <f t="shared" si="15"/>
        <v>10.571428571428571</v>
      </c>
      <c r="J242" s="1"/>
      <c r="K242" s="1" t="s">
        <v>33</v>
      </c>
      <c r="L242" t="s">
        <v>33</v>
      </c>
      <c r="S242" s="22">
        <f t="shared" si="16"/>
        <v>6.25E-2</v>
      </c>
      <c r="T242" s="22">
        <f t="shared" si="17"/>
        <v>4.004329004329004E-2</v>
      </c>
      <c r="U242" s="22" t="s">
        <v>5367</v>
      </c>
      <c r="V242">
        <v>830</v>
      </c>
      <c r="W242" s="22" t="s">
        <v>5391</v>
      </c>
      <c r="X242">
        <v>1000</v>
      </c>
      <c r="Y242" t="s">
        <v>49</v>
      </c>
      <c r="Z242" t="s">
        <v>898</v>
      </c>
      <c r="AA242" t="s">
        <v>899</v>
      </c>
      <c r="AB242" t="s">
        <v>41</v>
      </c>
      <c r="AC242" t="s">
        <v>42</v>
      </c>
      <c r="AD242" t="str">
        <f t="shared" si="18"/>
        <v>Dos Pueblos High School - DPHS</v>
      </c>
      <c r="AE242" t="s">
        <v>55</v>
      </c>
      <c r="AF242" t="s">
        <v>56</v>
      </c>
      <c r="AG242" t="s">
        <v>56</v>
      </c>
      <c r="AH242" t="s">
        <v>5220</v>
      </c>
      <c r="AI242">
        <v>0</v>
      </c>
      <c r="AJ242">
        <v>30</v>
      </c>
      <c r="AK242" s="22">
        <f t="shared" si="19"/>
        <v>12.699443413729126</v>
      </c>
      <c r="AL242" t="s">
        <v>52</v>
      </c>
      <c r="AM242" t="s">
        <v>45</v>
      </c>
      <c r="AN242" t="s">
        <v>46</v>
      </c>
    </row>
    <row r="243" spans="1:40" hidden="1" x14ac:dyDescent="0.25">
      <c r="A243">
        <v>202430</v>
      </c>
      <c r="B243">
        <v>44711</v>
      </c>
      <c r="C243" t="s">
        <v>189</v>
      </c>
      <c r="D243" t="s">
        <v>5719</v>
      </c>
      <c r="E243" t="s">
        <v>190</v>
      </c>
      <c r="F243">
        <v>3</v>
      </c>
      <c r="G243" s="1">
        <v>45159</v>
      </c>
      <c r="H243" s="1">
        <v>45226</v>
      </c>
      <c r="I243" s="21">
        <f t="shared" si="15"/>
        <v>10.571428571428571</v>
      </c>
      <c r="J243" s="1"/>
      <c r="K243" s="1" t="s">
        <v>5537</v>
      </c>
      <c r="M243" t="s">
        <v>34</v>
      </c>
      <c r="O243" t="s">
        <v>36</v>
      </c>
      <c r="S243" s="22">
        <f t="shared" si="16"/>
        <v>5.5555555555555525E-2</v>
      </c>
      <c r="T243" s="22">
        <f t="shared" si="17"/>
        <v>7.1188071188071148E-2</v>
      </c>
      <c r="U243" s="22" t="s">
        <v>5403</v>
      </c>
      <c r="V243">
        <v>915</v>
      </c>
      <c r="W243" s="22" t="s">
        <v>5385</v>
      </c>
      <c r="X243">
        <v>1035</v>
      </c>
      <c r="Y243" t="s">
        <v>49</v>
      </c>
      <c r="Z243" t="s">
        <v>898</v>
      </c>
      <c r="AA243" t="s">
        <v>899</v>
      </c>
      <c r="AB243" t="s">
        <v>41</v>
      </c>
      <c r="AC243" t="s">
        <v>42</v>
      </c>
      <c r="AD243" t="str">
        <f t="shared" si="18"/>
        <v>Dos Pueblos High School - DPHS</v>
      </c>
      <c r="AE243" t="s">
        <v>55</v>
      </c>
      <c r="AF243" t="s">
        <v>56</v>
      </c>
      <c r="AG243" t="s">
        <v>56</v>
      </c>
      <c r="AH243" t="s">
        <v>5220</v>
      </c>
      <c r="AI243">
        <v>0</v>
      </c>
      <c r="AJ243">
        <v>30</v>
      </c>
      <c r="AK243" s="22">
        <f t="shared" si="19"/>
        <v>22.576788291073992</v>
      </c>
      <c r="AL243" t="s">
        <v>52</v>
      </c>
      <c r="AM243" t="s">
        <v>45</v>
      </c>
      <c r="AN243" t="s">
        <v>46</v>
      </c>
    </row>
    <row r="244" spans="1:40" hidden="1" x14ac:dyDescent="0.25">
      <c r="A244">
        <v>202430</v>
      </c>
      <c r="B244">
        <v>44711</v>
      </c>
      <c r="C244" t="s">
        <v>189</v>
      </c>
      <c r="D244" t="s">
        <v>5719</v>
      </c>
      <c r="E244" t="s">
        <v>190</v>
      </c>
      <c r="F244">
        <v>3</v>
      </c>
      <c r="G244" s="1">
        <v>45159</v>
      </c>
      <c r="H244" s="1">
        <v>45226</v>
      </c>
      <c r="I244" s="21">
        <f t="shared" si="15"/>
        <v>10.571428571428571</v>
      </c>
      <c r="J244" s="1"/>
      <c r="K244" s="1" t="s">
        <v>5542</v>
      </c>
      <c r="N244" t="s">
        <v>35</v>
      </c>
      <c r="P244" t="s">
        <v>37</v>
      </c>
      <c r="S244" s="22">
        <f t="shared" si="16"/>
        <v>5.5555555555555525E-2</v>
      </c>
      <c r="T244" s="22">
        <f t="shared" si="17"/>
        <v>7.1188071188071148E-2</v>
      </c>
      <c r="U244" s="22" t="s">
        <v>5367</v>
      </c>
      <c r="V244">
        <v>830</v>
      </c>
      <c r="W244" s="22" t="s">
        <v>5468</v>
      </c>
      <c r="X244">
        <v>950</v>
      </c>
      <c r="Y244" t="s">
        <v>49</v>
      </c>
      <c r="Z244" t="s">
        <v>898</v>
      </c>
      <c r="AA244" t="s">
        <v>899</v>
      </c>
      <c r="AB244" t="s">
        <v>41</v>
      </c>
      <c r="AC244" t="s">
        <v>42</v>
      </c>
      <c r="AD244" t="str">
        <f t="shared" si="18"/>
        <v>Dos Pueblos High School - DPHS</v>
      </c>
      <c r="AE244" t="s">
        <v>55</v>
      </c>
      <c r="AF244" t="s">
        <v>56</v>
      </c>
      <c r="AG244" t="s">
        <v>56</v>
      </c>
      <c r="AH244" t="s">
        <v>5220</v>
      </c>
      <c r="AI244">
        <v>0</v>
      </c>
      <c r="AJ244">
        <v>30</v>
      </c>
      <c r="AK244" s="22">
        <f t="shared" si="19"/>
        <v>22.576788291073992</v>
      </c>
      <c r="AL244" t="s">
        <v>52</v>
      </c>
      <c r="AM244" t="s">
        <v>45</v>
      </c>
      <c r="AN244" t="s">
        <v>46</v>
      </c>
    </row>
    <row r="245" spans="1:40" hidden="1" x14ac:dyDescent="0.25">
      <c r="A245">
        <v>202430</v>
      </c>
      <c r="B245">
        <v>44712</v>
      </c>
      <c r="C245" t="s">
        <v>193</v>
      </c>
      <c r="D245" t="s">
        <v>5719</v>
      </c>
      <c r="E245" t="s">
        <v>194</v>
      </c>
      <c r="F245">
        <v>3</v>
      </c>
      <c r="G245" s="1">
        <v>45229</v>
      </c>
      <c r="H245" s="1">
        <v>45317</v>
      </c>
      <c r="I245" s="21">
        <f t="shared" si="15"/>
        <v>13.571428571428571</v>
      </c>
      <c r="J245" s="1"/>
      <c r="K245" s="1" t="s">
        <v>33</v>
      </c>
      <c r="L245" t="s">
        <v>33</v>
      </c>
      <c r="S245" s="22">
        <f t="shared" si="16"/>
        <v>6.25E-2</v>
      </c>
      <c r="T245" s="22">
        <f t="shared" si="17"/>
        <v>5.1406926406926408E-2</v>
      </c>
      <c r="U245" s="22" t="s">
        <v>5367</v>
      </c>
      <c r="V245">
        <v>830</v>
      </c>
      <c r="W245" s="22" t="s">
        <v>5391</v>
      </c>
      <c r="X245">
        <v>1000</v>
      </c>
      <c r="Y245" t="s">
        <v>49</v>
      </c>
      <c r="Z245" t="s">
        <v>898</v>
      </c>
      <c r="AA245" t="s">
        <v>899</v>
      </c>
      <c r="AB245" t="s">
        <v>41</v>
      </c>
      <c r="AC245" t="s">
        <v>42</v>
      </c>
      <c r="AD245" t="str">
        <f t="shared" si="18"/>
        <v>Dos Pueblos High School - DPHS</v>
      </c>
      <c r="AE245" t="s">
        <v>55</v>
      </c>
      <c r="AF245" t="s">
        <v>56</v>
      </c>
      <c r="AG245" t="s">
        <v>56</v>
      </c>
      <c r="AH245" t="s">
        <v>5220</v>
      </c>
      <c r="AI245">
        <v>0</v>
      </c>
      <c r="AJ245">
        <v>30</v>
      </c>
      <c r="AK245" s="22">
        <f t="shared" si="19"/>
        <v>20.929962894248607</v>
      </c>
      <c r="AL245" t="s">
        <v>52</v>
      </c>
      <c r="AM245" t="s">
        <v>45</v>
      </c>
      <c r="AN245" t="s">
        <v>46</v>
      </c>
    </row>
    <row r="246" spans="1:40" hidden="1" x14ac:dyDescent="0.25">
      <c r="A246">
        <v>202430</v>
      </c>
      <c r="B246">
        <v>44712</v>
      </c>
      <c r="C246" t="s">
        <v>193</v>
      </c>
      <c r="D246" t="s">
        <v>5719</v>
      </c>
      <c r="E246" t="s">
        <v>194</v>
      </c>
      <c r="F246">
        <v>3</v>
      </c>
      <c r="G246" s="1">
        <v>45229</v>
      </c>
      <c r="H246" s="1">
        <v>45317</v>
      </c>
      <c r="I246" s="21">
        <f t="shared" si="15"/>
        <v>13.571428571428571</v>
      </c>
      <c r="J246" s="1"/>
      <c r="K246" s="1" t="s">
        <v>5537</v>
      </c>
      <c r="M246" t="s">
        <v>34</v>
      </c>
      <c r="O246" t="s">
        <v>36</v>
      </c>
      <c r="S246" s="22">
        <f t="shared" si="16"/>
        <v>5.5555555555555525E-2</v>
      </c>
      <c r="T246" s="22">
        <f t="shared" si="17"/>
        <v>9.1390091390091341E-2</v>
      </c>
      <c r="U246" s="22" t="s">
        <v>5403</v>
      </c>
      <c r="V246">
        <v>915</v>
      </c>
      <c r="W246" s="22" t="s">
        <v>5385</v>
      </c>
      <c r="X246">
        <v>1035</v>
      </c>
      <c r="Y246" t="s">
        <v>49</v>
      </c>
      <c r="Z246" t="s">
        <v>898</v>
      </c>
      <c r="AA246" t="s">
        <v>899</v>
      </c>
      <c r="AB246" t="s">
        <v>41</v>
      </c>
      <c r="AC246" t="s">
        <v>42</v>
      </c>
      <c r="AD246" t="str">
        <f t="shared" si="18"/>
        <v>Dos Pueblos High School - DPHS</v>
      </c>
      <c r="AE246" t="s">
        <v>55</v>
      </c>
      <c r="AF246" t="s">
        <v>56</v>
      </c>
      <c r="AG246" t="s">
        <v>56</v>
      </c>
      <c r="AH246" t="s">
        <v>5220</v>
      </c>
      <c r="AI246">
        <v>0</v>
      </c>
      <c r="AJ246">
        <v>30</v>
      </c>
      <c r="AK246" s="22">
        <f t="shared" si="19"/>
        <v>37.208822923108613</v>
      </c>
      <c r="AL246" t="s">
        <v>52</v>
      </c>
      <c r="AM246" t="s">
        <v>45</v>
      </c>
      <c r="AN246" t="s">
        <v>46</v>
      </c>
    </row>
    <row r="247" spans="1:40" hidden="1" x14ac:dyDescent="0.25">
      <c r="A247">
        <v>202430</v>
      </c>
      <c r="B247">
        <v>44712</v>
      </c>
      <c r="C247" t="s">
        <v>193</v>
      </c>
      <c r="D247" t="s">
        <v>5719</v>
      </c>
      <c r="E247" t="s">
        <v>194</v>
      </c>
      <c r="F247">
        <v>3</v>
      </c>
      <c r="G247" s="1">
        <v>45229</v>
      </c>
      <c r="H247" s="1">
        <v>45317</v>
      </c>
      <c r="I247" s="21">
        <f t="shared" si="15"/>
        <v>13.571428571428571</v>
      </c>
      <c r="J247" s="1"/>
      <c r="K247" s="1" t="s">
        <v>5542</v>
      </c>
      <c r="N247" t="s">
        <v>35</v>
      </c>
      <c r="P247" t="s">
        <v>37</v>
      </c>
      <c r="S247" s="22">
        <f t="shared" si="16"/>
        <v>5.5555555555555525E-2</v>
      </c>
      <c r="T247" s="22">
        <f t="shared" si="17"/>
        <v>9.1390091390091341E-2</v>
      </c>
      <c r="U247" s="22" t="s">
        <v>5367</v>
      </c>
      <c r="V247">
        <v>830</v>
      </c>
      <c r="W247" s="22" t="s">
        <v>5468</v>
      </c>
      <c r="X247">
        <v>950</v>
      </c>
      <c r="Y247" t="s">
        <v>49</v>
      </c>
      <c r="Z247" t="s">
        <v>898</v>
      </c>
      <c r="AA247" t="s">
        <v>899</v>
      </c>
      <c r="AB247" t="s">
        <v>41</v>
      </c>
      <c r="AC247" t="s">
        <v>42</v>
      </c>
      <c r="AD247" t="str">
        <f t="shared" si="18"/>
        <v>Dos Pueblos High School - DPHS</v>
      </c>
      <c r="AE247" t="s">
        <v>55</v>
      </c>
      <c r="AF247" t="s">
        <v>56</v>
      </c>
      <c r="AG247" t="s">
        <v>56</v>
      </c>
      <c r="AH247" t="s">
        <v>5220</v>
      </c>
      <c r="AI247">
        <v>0</v>
      </c>
      <c r="AJ247">
        <v>30</v>
      </c>
      <c r="AK247" s="22">
        <f t="shared" si="19"/>
        <v>37.208822923108613</v>
      </c>
      <c r="AL247" t="s">
        <v>52</v>
      </c>
      <c r="AM247" t="s">
        <v>45</v>
      </c>
      <c r="AN247" t="s">
        <v>46</v>
      </c>
    </row>
    <row r="248" spans="1:40" hidden="1" x14ac:dyDescent="0.25">
      <c r="A248">
        <v>202430</v>
      </c>
      <c r="B248">
        <v>44822</v>
      </c>
      <c r="C248" t="s">
        <v>900</v>
      </c>
      <c r="D248" t="s">
        <v>5686</v>
      </c>
      <c r="E248" t="s">
        <v>901</v>
      </c>
      <c r="F248">
        <v>3</v>
      </c>
      <c r="G248" s="1">
        <v>45229</v>
      </c>
      <c r="H248" s="1">
        <v>45317</v>
      </c>
      <c r="I248" s="21">
        <f t="shared" si="15"/>
        <v>13.571428571428571</v>
      </c>
      <c r="J248" s="1"/>
      <c r="K248" s="1" t="s">
        <v>33</v>
      </c>
      <c r="L248" t="s">
        <v>33</v>
      </c>
      <c r="S248" s="22">
        <f t="shared" si="16"/>
        <v>6.25E-2</v>
      </c>
      <c r="T248" s="22">
        <f t="shared" si="17"/>
        <v>5.1406926406926408E-2</v>
      </c>
      <c r="U248" s="22" t="s">
        <v>5367</v>
      </c>
      <c r="V248">
        <v>830</v>
      </c>
      <c r="W248" s="22" t="s">
        <v>5391</v>
      </c>
      <c r="X248">
        <v>1000</v>
      </c>
      <c r="Y248" t="s">
        <v>49</v>
      </c>
      <c r="Z248" t="s">
        <v>857</v>
      </c>
      <c r="AA248" t="s">
        <v>858</v>
      </c>
      <c r="AB248" t="s">
        <v>41</v>
      </c>
      <c r="AC248" t="s">
        <v>42</v>
      </c>
      <c r="AD248" t="str">
        <f t="shared" si="18"/>
        <v>Dos Pueblos High School - DPHS</v>
      </c>
      <c r="AE248" t="s">
        <v>55</v>
      </c>
      <c r="AF248" t="s">
        <v>56</v>
      </c>
      <c r="AG248" t="s">
        <v>56</v>
      </c>
      <c r="AH248" t="s">
        <v>5220</v>
      </c>
      <c r="AI248">
        <v>30</v>
      </c>
      <c r="AJ248">
        <v>30</v>
      </c>
      <c r="AK248" s="22">
        <f t="shared" si="19"/>
        <v>20.929962894248607</v>
      </c>
      <c r="AL248" t="s">
        <v>52</v>
      </c>
      <c r="AM248" t="s">
        <v>45</v>
      </c>
      <c r="AN248" t="s">
        <v>46</v>
      </c>
    </row>
    <row r="249" spans="1:40" hidden="1" x14ac:dyDescent="0.25">
      <c r="A249">
        <v>202430</v>
      </c>
      <c r="B249">
        <v>44822</v>
      </c>
      <c r="C249" t="s">
        <v>900</v>
      </c>
      <c r="D249" t="s">
        <v>5686</v>
      </c>
      <c r="E249" t="s">
        <v>901</v>
      </c>
      <c r="F249">
        <v>3</v>
      </c>
      <c r="G249" s="1">
        <v>45229</v>
      </c>
      <c r="H249" s="1">
        <v>45317</v>
      </c>
      <c r="I249" s="21">
        <f t="shared" si="15"/>
        <v>13.571428571428571</v>
      </c>
      <c r="J249" s="1"/>
      <c r="K249" s="1" t="s">
        <v>5537</v>
      </c>
      <c r="M249" t="s">
        <v>34</v>
      </c>
      <c r="O249" t="s">
        <v>36</v>
      </c>
      <c r="S249" s="22">
        <f t="shared" si="16"/>
        <v>5.5555555555555525E-2</v>
      </c>
      <c r="T249" s="22">
        <f t="shared" si="17"/>
        <v>9.1390091390091341E-2</v>
      </c>
      <c r="U249" s="22" t="s">
        <v>5403</v>
      </c>
      <c r="V249">
        <v>915</v>
      </c>
      <c r="W249" s="22" t="s">
        <v>5385</v>
      </c>
      <c r="X249">
        <v>1035</v>
      </c>
      <c r="Y249" t="s">
        <v>49</v>
      </c>
      <c r="Z249" t="s">
        <v>857</v>
      </c>
      <c r="AA249" t="s">
        <v>858</v>
      </c>
      <c r="AB249" t="s">
        <v>41</v>
      </c>
      <c r="AC249" t="s">
        <v>42</v>
      </c>
      <c r="AD249" t="str">
        <f t="shared" si="18"/>
        <v>Dos Pueblos High School - DPHS</v>
      </c>
      <c r="AE249" t="s">
        <v>55</v>
      </c>
      <c r="AF249" t="s">
        <v>56</v>
      </c>
      <c r="AG249" t="s">
        <v>56</v>
      </c>
      <c r="AH249" t="s">
        <v>5220</v>
      </c>
      <c r="AI249">
        <v>30</v>
      </c>
      <c r="AJ249">
        <v>30</v>
      </c>
      <c r="AK249" s="22">
        <f t="shared" si="19"/>
        <v>37.208822923108613</v>
      </c>
      <c r="AL249" t="s">
        <v>52</v>
      </c>
      <c r="AM249" t="s">
        <v>45</v>
      </c>
      <c r="AN249" t="s">
        <v>46</v>
      </c>
    </row>
    <row r="250" spans="1:40" hidden="1" x14ac:dyDescent="0.25">
      <c r="A250">
        <v>202430</v>
      </c>
      <c r="B250">
        <v>44822</v>
      </c>
      <c r="C250" t="s">
        <v>900</v>
      </c>
      <c r="D250" t="s">
        <v>5686</v>
      </c>
      <c r="E250" t="s">
        <v>901</v>
      </c>
      <c r="F250">
        <v>3</v>
      </c>
      <c r="G250" s="1">
        <v>45229</v>
      </c>
      <c r="H250" s="1">
        <v>45317</v>
      </c>
      <c r="I250" s="21">
        <f t="shared" si="15"/>
        <v>13.571428571428571</v>
      </c>
      <c r="J250" s="1"/>
      <c r="K250" s="1" t="s">
        <v>5542</v>
      </c>
      <c r="N250" t="s">
        <v>35</v>
      </c>
      <c r="P250" t="s">
        <v>37</v>
      </c>
      <c r="S250" s="22">
        <f t="shared" si="16"/>
        <v>5.5555555555555525E-2</v>
      </c>
      <c r="T250" s="22">
        <f t="shared" si="17"/>
        <v>9.1390091390091341E-2</v>
      </c>
      <c r="U250" s="22" t="s">
        <v>5367</v>
      </c>
      <c r="V250">
        <v>830</v>
      </c>
      <c r="W250" s="22" t="s">
        <v>5468</v>
      </c>
      <c r="X250">
        <v>950</v>
      </c>
      <c r="Y250" t="s">
        <v>49</v>
      </c>
      <c r="Z250" t="s">
        <v>857</v>
      </c>
      <c r="AA250" t="s">
        <v>858</v>
      </c>
      <c r="AB250" t="s">
        <v>41</v>
      </c>
      <c r="AC250" t="s">
        <v>42</v>
      </c>
      <c r="AD250" t="str">
        <f t="shared" si="18"/>
        <v>Dos Pueblos High School - DPHS</v>
      </c>
      <c r="AE250" t="s">
        <v>55</v>
      </c>
      <c r="AF250" t="s">
        <v>56</v>
      </c>
      <c r="AG250" t="s">
        <v>56</v>
      </c>
      <c r="AH250" t="s">
        <v>5220</v>
      </c>
      <c r="AI250">
        <v>30</v>
      </c>
      <c r="AJ250">
        <v>30</v>
      </c>
      <c r="AK250" s="22">
        <f t="shared" si="19"/>
        <v>37.208822923108613</v>
      </c>
      <c r="AL250" t="s">
        <v>52</v>
      </c>
      <c r="AM250" t="s">
        <v>45</v>
      </c>
      <c r="AN250" t="s">
        <v>46</v>
      </c>
    </row>
    <row r="251" spans="1:40" hidden="1" x14ac:dyDescent="0.25">
      <c r="A251">
        <v>202430</v>
      </c>
      <c r="B251">
        <v>42840</v>
      </c>
      <c r="C251" t="s">
        <v>902</v>
      </c>
      <c r="D251" t="s">
        <v>5702</v>
      </c>
      <c r="E251" t="s">
        <v>903</v>
      </c>
      <c r="F251">
        <v>1</v>
      </c>
      <c r="G251" s="1">
        <v>45166</v>
      </c>
      <c r="H251" s="1">
        <v>45276</v>
      </c>
      <c r="I251" s="21">
        <f t="shared" si="15"/>
        <v>16.714285714285715</v>
      </c>
      <c r="J251" s="1"/>
      <c r="K251" s="1" t="s">
        <v>5536</v>
      </c>
      <c r="L251" t="s">
        <v>33</v>
      </c>
      <c r="N251" t="s">
        <v>35</v>
      </c>
      <c r="S251" s="22">
        <f t="shared" si="16"/>
        <v>5.555555555555558E-2</v>
      </c>
      <c r="T251" s="22">
        <f t="shared" si="17"/>
        <v>0.11255411255411261</v>
      </c>
      <c r="U251" s="22" t="s">
        <v>5404</v>
      </c>
      <c r="V251">
        <v>1555</v>
      </c>
      <c r="W251" s="22" t="s">
        <v>5445</v>
      </c>
      <c r="X251">
        <v>1715</v>
      </c>
      <c r="Y251" t="s">
        <v>49</v>
      </c>
      <c r="Z251" t="s">
        <v>904</v>
      </c>
      <c r="AA251" t="s">
        <v>905</v>
      </c>
      <c r="AB251" t="s">
        <v>41</v>
      </c>
      <c r="AC251" t="s">
        <v>62</v>
      </c>
      <c r="AD251" t="str">
        <f t="shared" si="18"/>
        <v>Drama/Music Complex (W Campus) - DM</v>
      </c>
      <c r="AE251" t="s">
        <v>906</v>
      </c>
      <c r="AF251" t="s">
        <v>907</v>
      </c>
      <c r="AG251" t="s">
        <v>907</v>
      </c>
      <c r="AH251" t="s">
        <v>5220</v>
      </c>
      <c r="AI251">
        <v>10</v>
      </c>
      <c r="AJ251">
        <v>9</v>
      </c>
      <c r="AK251" s="22">
        <f t="shared" si="19"/>
        <v>16.931354359925798</v>
      </c>
      <c r="AL251" t="s">
        <v>52</v>
      </c>
      <c r="AM251" t="s">
        <v>66</v>
      </c>
      <c r="AN251" t="s">
        <v>67</v>
      </c>
    </row>
    <row r="252" spans="1:40" x14ac:dyDescent="0.25">
      <c r="A252">
        <v>202430</v>
      </c>
      <c r="B252">
        <v>31258</v>
      </c>
      <c r="C252" t="s">
        <v>2303</v>
      </c>
      <c r="D252" t="s">
        <v>5609</v>
      </c>
      <c r="E252" t="s">
        <v>2304</v>
      </c>
      <c r="F252">
        <v>3</v>
      </c>
      <c r="G252" s="1">
        <v>45166</v>
      </c>
      <c r="H252" s="1">
        <v>45276</v>
      </c>
      <c r="I252" s="21">
        <f t="shared" si="15"/>
        <v>16.714285714285715</v>
      </c>
      <c r="J252" s="1"/>
      <c r="K252" s="1" t="s">
        <v>35</v>
      </c>
      <c r="N252" t="s">
        <v>35</v>
      </c>
      <c r="S252" s="22">
        <f t="shared" si="16"/>
        <v>0.125</v>
      </c>
      <c r="T252" s="22">
        <f t="shared" si="17"/>
        <v>0.12662337662337664</v>
      </c>
      <c r="U252" s="22" t="s">
        <v>5378</v>
      </c>
      <c r="V252">
        <v>1800</v>
      </c>
      <c r="W252" s="22" t="s">
        <v>5519</v>
      </c>
      <c r="X252">
        <v>2100</v>
      </c>
      <c r="Y252" t="s">
        <v>49</v>
      </c>
      <c r="Z252" t="s">
        <v>2305</v>
      </c>
      <c r="AA252" t="s">
        <v>2306</v>
      </c>
      <c r="AB252" t="s">
        <v>277</v>
      </c>
      <c r="AC252" t="s">
        <v>62</v>
      </c>
      <c r="AD252" t="str">
        <f t="shared" si="18"/>
        <v>Drama/Music Complex (W Campus) - DM101</v>
      </c>
      <c r="AE252" t="s">
        <v>906</v>
      </c>
      <c r="AF252" t="s">
        <v>907</v>
      </c>
      <c r="AG252" t="s">
        <v>910</v>
      </c>
      <c r="AH252" t="s">
        <v>4162</v>
      </c>
      <c r="AI252">
        <v>25</v>
      </c>
      <c r="AJ252">
        <v>15</v>
      </c>
      <c r="AK252" s="22">
        <f t="shared" si="19"/>
        <v>31.746289424860858</v>
      </c>
      <c r="AL252" t="s">
        <v>52</v>
      </c>
      <c r="AM252" t="s">
        <v>182</v>
      </c>
      <c r="AN252" t="s">
        <v>67</v>
      </c>
    </row>
    <row r="253" spans="1:40" x14ac:dyDescent="0.25">
      <c r="A253">
        <v>202430</v>
      </c>
      <c r="B253">
        <v>31271</v>
      </c>
      <c r="C253" t="s">
        <v>911</v>
      </c>
      <c r="D253" t="s">
        <v>5702</v>
      </c>
      <c r="E253" t="s">
        <v>912</v>
      </c>
      <c r="F253">
        <v>1</v>
      </c>
      <c r="G253" s="1">
        <v>45166</v>
      </c>
      <c r="H253" s="1">
        <v>45276</v>
      </c>
      <c r="I253" s="21">
        <f t="shared" si="15"/>
        <v>16.714285714285715</v>
      </c>
      <c r="J253" s="1"/>
      <c r="K253" s="1" t="s">
        <v>5537</v>
      </c>
      <c r="M253" t="s">
        <v>34</v>
      </c>
      <c r="O253" t="s">
        <v>36</v>
      </c>
      <c r="S253" s="22">
        <f t="shared" si="16"/>
        <v>5.555555555555558E-2</v>
      </c>
      <c r="T253" s="22">
        <f t="shared" si="17"/>
        <v>0.11255411255411261</v>
      </c>
      <c r="U253" s="22" t="s">
        <v>5377</v>
      </c>
      <c r="V253">
        <v>1245</v>
      </c>
      <c r="W253" s="22" t="s">
        <v>5398</v>
      </c>
      <c r="X253">
        <v>1405</v>
      </c>
      <c r="Y253" t="s">
        <v>205</v>
      </c>
      <c r="Z253" t="s">
        <v>904</v>
      </c>
      <c r="AA253" t="s">
        <v>905</v>
      </c>
      <c r="AB253" t="s">
        <v>61</v>
      </c>
      <c r="AC253" t="s">
        <v>62</v>
      </c>
      <c r="AD253" t="str">
        <f t="shared" si="18"/>
        <v>Drama/Music Complex (W Campus) - DM101</v>
      </c>
      <c r="AE253" t="s">
        <v>906</v>
      </c>
      <c r="AF253" t="s">
        <v>907</v>
      </c>
      <c r="AG253" t="s">
        <v>910</v>
      </c>
      <c r="AH253" t="s">
        <v>4162</v>
      </c>
      <c r="AI253">
        <v>20</v>
      </c>
      <c r="AJ253">
        <v>13</v>
      </c>
      <c r="AK253" s="22">
        <f t="shared" si="19"/>
        <v>24.45640074211504</v>
      </c>
      <c r="AL253" t="s">
        <v>52</v>
      </c>
      <c r="AM253" t="s">
        <v>66</v>
      </c>
      <c r="AN253" t="s">
        <v>67</v>
      </c>
    </row>
    <row r="254" spans="1:40" x14ac:dyDescent="0.25">
      <c r="A254">
        <v>202430</v>
      </c>
      <c r="B254">
        <v>31272</v>
      </c>
      <c r="C254" t="s">
        <v>911</v>
      </c>
      <c r="D254" t="s">
        <v>5702</v>
      </c>
      <c r="E254" t="s">
        <v>912</v>
      </c>
      <c r="F254">
        <v>1</v>
      </c>
      <c r="G254" s="1">
        <v>45166</v>
      </c>
      <c r="H254" s="1">
        <v>45276</v>
      </c>
      <c r="I254" s="21">
        <f t="shared" si="15"/>
        <v>16.714285714285715</v>
      </c>
      <c r="J254" s="1"/>
      <c r="K254" s="1" t="s">
        <v>5536</v>
      </c>
      <c r="L254" t="s">
        <v>33</v>
      </c>
      <c r="N254" t="s">
        <v>35</v>
      </c>
      <c r="S254" s="22">
        <f t="shared" si="16"/>
        <v>5.555555555555558E-2</v>
      </c>
      <c r="T254" s="22">
        <f t="shared" si="17"/>
        <v>0.11255411255411261</v>
      </c>
      <c r="U254" s="22" t="s">
        <v>5377</v>
      </c>
      <c r="V254">
        <v>1245</v>
      </c>
      <c r="W254" s="22" t="s">
        <v>5398</v>
      </c>
      <c r="X254">
        <v>1405</v>
      </c>
      <c r="Y254" t="s">
        <v>205</v>
      </c>
      <c r="Z254" t="s">
        <v>904</v>
      </c>
      <c r="AA254" t="s">
        <v>905</v>
      </c>
      <c r="AB254" t="s">
        <v>61</v>
      </c>
      <c r="AC254" t="s">
        <v>62</v>
      </c>
      <c r="AD254" t="str">
        <f t="shared" si="18"/>
        <v>Drama/Music Complex (W Campus) - DM101</v>
      </c>
      <c r="AE254" t="s">
        <v>906</v>
      </c>
      <c r="AF254" t="s">
        <v>907</v>
      </c>
      <c r="AG254" t="s">
        <v>910</v>
      </c>
      <c r="AH254" t="s">
        <v>4162</v>
      </c>
      <c r="AI254">
        <v>20</v>
      </c>
      <c r="AJ254">
        <v>13</v>
      </c>
      <c r="AK254" s="22">
        <f t="shared" si="19"/>
        <v>24.45640074211504</v>
      </c>
      <c r="AL254" t="s">
        <v>52</v>
      </c>
      <c r="AM254" t="s">
        <v>66</v>
      </c>
      <c r="AN254" t="s">
        <v>67</v>
      </c>
    </row>
    <row r="255" spans="1:40" x14ac:dyDescent="0.25">
      <c r="A255">
        <v>202430</v>
      </c>
      <c r="B255">
        <v>33278</v>
      </c>
      <c r="C255" t="s">
        <v>1562</v>
      </c>
      <c r="D255" t="s">
        <v>5702</v>
      </c>
      <c r="E255" t="s">
        <v>1563</v>
      </c>
      <c r="F255">
        <v>1</v>
      </c>
      <c r="G255" s="1">
        <v>45166</v>
      </c>
      <c r="H255" s="1">
        <v>45276</v>
      </c>
      <c r="I255" s="21">
        <f t="shared" si="15"/>
        <v>16.714285714285715</v>
      </c>
      <c r="J255" s="1"/>
      <c r="K255" s="1" t="s">
        <v>34</v>
      </c>
      <c r="M255" t="s">
        <v>34</v>
      </c>
      <c r="S255" s="22">
        <f t="shared" si="16"/>
        <v>0.125</v>
      </c>
      <c r="T255" s="22">
        <f t="shared" si="17"/>
        <v>0.12662337662337664</v>
      </c>
      <c r="U255" s="22" t="s">
        <v>5406</v>
      </c>
      <c r="V255">
        <v>1900</v>
      </c>
      <c r="W255" s="22" t="s">
        <v>5511</v>
      </c>
      <c r="X255">
        <v>2200</v>
      </c>
      <c r="Y255" t="s">
        <v>205</v>
      </c>
      <c r="Z255" t="s">
        <v>904</v>
      </c>
      <c r="AA255" t="s">
        <v>905</v>
      </c>
      <c r="AB255" t="s">
        <v>41</v>
      </c>
      <c r="AC255" t="s">
        <v>62</v>
      </c>
      <c r="AD255" t="str">
        <f t="shared" si="18"/>
        <v>Drama/Music Complex (W Campus) - DM101</v>
      </c>
      <c r="AE255" t="s">
        <v>906</v>
      </c>
      <c r="AF255" t="s">
        <v>907</v>
      </c>
      <c r="AG255" t="s">
        <v>910</v>
      </c>
      <c r="AH255" t="s">
        <v>4162</v>
      </c>
      <c r="AI255">
        <v>10</v>
      </c>
      <c r="AJ255">
        <v>4</v>
      </c>
      <c r="AK255" s="22">
        <f t="shared" si="19"/>
        <v>8.4656771799628956</v>
      </c>
      <c r="AL255" t="s">
        <v>52</v>
      </c>
      <c r="AM255" t="s">
        <v>182</v>
      </c>
      <c r="AN255" t="s">
        <v>67</v>
      </c>
    </row>
    <row r="256" spans="1:40" x14ac:dyDescent="0.25">
      <c r="A256">
        <v>202430</v>
      </c>
      <c r="B256">
        <v>33281</v>
      </c>
      <c r="C256" t="s">
        <v>921</v>
      </c>
      <c r="D256" t="s">
        <v>5702</v>
      </c>
      <c r="E256" t="s">
        <v>922</v>
      </c>
      <c r="F256">
        <v>1</v>
      </c>
      <c r="G256" s="1">
        <v>45166</v>
      </c>
      <c r="H256" s="1">
        <v>45276</v>
      </c>
      <c r="I256" s="21">
        <f t="shared" si="15"/>
        <v>16.714285714285715</v>
      </c>
      <c r="J256" s="1"/>
      <c r="K256" s="1" t="s">
        <v>33</v>
      </c>
      <c r="L256" t="s">
        <v>33</v>
      </c>
      <c r="S256" s="22">
        <f t="shared" si="16"/>
        <v>0.12847222222222221</v>
      </c>
      <c r="T256" s="22">
        <f t="shared" si="17"/>
        <v>0.13014069264069264</v>
      </c>
      <c r="U256" s="22" t="s">
        <v>5406</v>
      </c>
      <c r="V256">
        <v>1900</v>
      </c>
      <c r="W256" s="22" t="s">
        <v>5524</v>
      </c>
      <c r="X256">
        <v>2205</v>
      </c>
      <c r="Y256" t="s">
        <v>205</v>
      </c>
      <c r="Z256" t="s">
        <v>904</v>
      </c>
      <c r="AA256" t="s">
        <v>905</v>
      </c>
      <c r="AB256" t="s">
        <v>41</v>
      </c>
      <c r="AC256" t="s">
        <v>62</v>
      </c>
      <c r="AD256" t="str">
        <f t="shared" si="18"/>
        <v>Drama/Music Complex (W Campus) - DM101</v>
      </c>
      <c r="AE256" t="s">
        <v>906</v>
      </c>
      <c r="AF256" t="s">
        <v>907</v>
      </c>
      <c r="AG256" t="s">
        <v>910</v>
      </c>
      <c r="AH256" t="s">
        <v>4162</v>
      </c>
      <c r="AI256">
        <v>10</v>
      </c>
      <c r="AJ256">
        <v>3</v>
      </c>
      <c r="AK256" s="22">
        <f t="shared" si="19"/>
        <v>6.5256261595547311</v>
      </c>
      <c r="AL256" t="s">
        <v>52</v>
      </c>
      <c r="AM256" t="s">
        <v>182</v>
      </c>
      <c r="AN256" t="s">
        <v>67</v>
      </c>
    </row>
    <row r="257" spans="1:40" x14ac:dyDescent="0.25">
      <c r="A257">
        <v>202430</v>
      </c>
      <c r="B257">
        <v>33285</v>
      </c>
      <c r="C257" t="s">
        <v>2309</v>
      </c>
      <c r="D257" t="s">
        <v>5702</v>
      </c>
      <c r="E257" t="s">
        <v>2310</v>
      </c>
      <c r="F257">
        <v>1</v>
      </c>
      <c r="G257" s="1">
        <v>45166</v>
      </c>
      <c r="H257" s="1">
        <v>45276</v>
      </c>
      <c r="I257" s="21">
        <f t="shared" si="15"/>
        <v>16.714285714285715</v>
      </c>
      <c r="J257" s="1"/>
      <c r="K257" s="1" t="s">
        <v>36</v>
      </c>
      <c r="O257" t="s">
        <v>36</v>
      </c>
      <c r="S257" s="22">
        <f t="shared" si="16"/>
        <v>0.125</v>
      </c>
      <c r="T257" s="22">
        <f t="shared" si="17"/>
        <v>0.12662337662337664</v>
      </c>
      <c r="U257" s="22" t="s">
        <v>5378</v>
      </c>
      <c r="V257">
        <v>1800</v>
      </c>
      <c r="W257" s="22" t="s">
        <v>5519</v>
      </c>
      <c r="X257">
        <v>2100</v>
      </c>
      <c r="Y257" t="s">
        <v>205</v>
      </c>
      <c r="Z257" t="s">
        <v>927</v>
      </c>
      <c r="AA257" t="s">
        <v>928</v>
      </c>
      <c r="AB257" t="s">
        <v>41</v>
      </c>
      <c r="AC257" t="s">
        <v>62</v>
      </c>
      <c r="AD257" t="str">
        <f t="shared" si="18"/>
        <v>Drama/Music Complex (W Campus) - DM101</v>
      </c>
      <c r="AE257" t="s">
        <v>906</v>
      </c>
      <c r="AF257" t="s">
        <v>907</v>
      </c>
      <c r="AG257" t="s">
        <v>910</v>
      </c>
      <c r="AH257" t="s">
        <v>4162</v>
      </c>
      <c r="AI257">
        <v>10</v>
      </c>
      <c r="AJ257">
        <v>1</v>
      </c>
      <c r="AK257" s="22">
        <f t="shared" si="19"/>
        <v>2.1164192949907239</v>
      </c>
      <c r="AL257" t="s">
        <v>52</v>
      </c>
      <c r="AM257" t="s">
        <v>182</v>
      </c>
      <c r="AN257" t="s">
        <v>67</v>
      </c>
    </row>
    <row r="258" spans="1:40" x14ac:dyDescent="0.25">
      <c r="A258">
        <v>202430</v>
      </c>
      <c r="B258">
        <v>37344</v>
      </c>
      <c r="C258" t="s">
        <v>1564</v>
      </c>
      <c r="D258" t="s">
        <v>5702</v>
      </c>
      <c r="E258" t="s">
        <v>1565</v>
      </c>
      <c r="F258">
        <v>1</v>
      </c>
      <c r="G258" s="1">
        <v>45166</v>
      </c>
      <c r="H258" s="1">
        <v>45276</v>
      </c>
      <c r="I258" s="21">
        <f t="shared" ref="I258:I321" si="20">(DATEDIF(G258,H258,"d")/7)+1</f>
        <v>16.714285714285715</v>
      </c>
      <c r="J258" s="1" t="s">
        <v>393</v>
      </c>
      <c r="K258" s="1" t="s">
        <v>34</v>
      </c>
      <c r="M258" t="s">
        <v>34</v>
      </c>
      <c r="S258" s="22">
        <f t="shared" ref="S258:S321" si="21">W258-U258</f>
        <v>0.125</v>
      </c>
      <c r="T258" s="22">
        <f t="shared" ref="T258:T321" si="22">(LEN(K258)*S258)*(I258/16.5)</f>
        <v>0.12662337662337664</v>
      </c>
      <c r="U258" s="22" t="s">
        <v>5406</v>
      </c>
      <c r="V258">
        <v>1900</v>
      </c>
      <c r="W258" s="22" t="s">
        <v>5511</v>
      </c>
      <c r="X258">
        <v>2200</v>
      </c>
      <c r="Y258" t="s">
        <v>205</v>
      </c>
      <c r="Z258" t="s">
        <v>904</v>
      </c>
      <c r="AA258" t="s">
        <v>905</v>
      </c>
      <c r="AB258" t="s">
        <v>41</v>
      </c>
      <c r="AC258" t="s">
        <v>62</v>
      </c>
      <c r="AD258" t="str">
        <f t="shared" ref="AD258:AD321" si="23">CONCATENATE(AE258," - ",AG258)</f>
        <v>Drama/Music Complex (W Campus) - DM101</v>
      </c>
      <c r="AE258" t="s">
        <v>906</v>
      </c>
      <c r="AF258" t="s">
        <v>907</v>
      </c>
      <c r="AG258" t="s">
        <v>910</v>
      </c>
      <c r="AH258" t="s">
        <v>4162</v>
      </c>
      <c r="AI258">
        <v>10</v>
      </c>
      <c r="AJ258">
        <v>4</v>
      </c>
      <c r="AK258" s="22">
        <f t="shared" ref="AK258:AK321" si="24">I258*T258*AJ258</f>
        <v>8.4656771799628956</v>
      </c>
      <c r="AL258" t="s">
        <v>52</v>
      </c>
      <c r="AM258" t="s">
        <v>182</v>
      </c>
      <c r="AN258" t="s">
        <v>67</v>
      </c>
    </row>
    <row r="259" spans="1:40" x14ac:dyDescent="0.25">
      <c r="A259">
        <v>202430</v>
      </c>
      <c r="B259">
        <v>40883</v>
      </c>
      <c r="C259" t="s">
        <v>913</v>
      </c>
      <c r="D259" t="s">
        <v>5702</v>
      </c>
      <c r="E259" t="s">
        <v>914</v>
      </c>
      <c r="F259">
        <v>1</v>
      </c>
      <c r="G259" s="1">
        <v>45166</v>
      </c>
      <c r="H259" s="1">
        <v>45276</v>
      </c>
      <c r="I259" s="21">
        <f t="shared" si="20"/>
        <v>16.714285714285715</v>
      </c>
      <c r="J259" s="1"/>
      <c r="K259" s="1" t="s">
        <v>5536</v>
      </c>
      <c r="L259" t="s">
        <v>33</v>
      </c>
      <c r="N259" t="s">
        <v>35</v>
      </c>
      <c r="S259" s="22">
        <f t="shared" si="21"/>
        <v>5.555555555555558E-2</v>
      </c>
      <c r="T259" s="22">
        <f t="shared" si="22"/>
        <v>0.11255411255411261</v>
      </c>
      <c r="U259" s="22" t="s">
        <v>5404</v>
      </c>
      <c r="V259">
        <v>1555</v>
      </c>
      <c r="W259" s="22" t="s">
        <v>5445</v>
      </c>
      <c r="X259">
        <v>1715</v>
      </c>
      <c r="Y259" t="s">
        <v>205</v>
      </c>
      <c r="Z259" t="s">
        <v>904</v>
      </c>
      <c r="AA259" t="s">
        <v>905</v>
      </c>
      <c r="AB259" t="s">
        <v>41</v>
      </c>
      <c r="AC259" t="s">
        <v>62</v>
      </c>
      <c r="AD259" t="str">
        <f t="shared" si="23"/>
        <v>Drama/Music Complex (W Campus) - DM101</v>
      </c>
      <c r="AE259" t="s">
        <v>906</v>
      </c>
      <c r="AF259" t="s">
        <v>907</v>
      </c>
      <c r="AG259" t="s">
        <v>910</v>
      </c>
      <c r="AH259" t="s">
        <v>4162</v>
      </c>
      <c r="AI259">
        <v>10</v>
      </c>
      <c r="AJ259">
        <v>1</v>
      </c>
      <c r="AK259" s="22">
        <f t="shared" si="24"/>
        <v>1.8812615955473109</v>
      </c>
      <c r="AL259" t="s">
        <v>52</v>
      </c>
      <c r="AM259" t="s">
        <v>182</v>
      </c>
      <c r="AN259" t="s">
        <v>67</v>
      </c>
    </row>
    <row r="260" spans="1:40" x14ac:dyDescent="0.25">
      <c r="A260">
        <v>202430</v>
      </c>
      <c r="B260">
        <v>40884</v>
      </c>
      <c r="C260" t="s">
        <v>915</v>
      </c>
      <c r="D260" t="s">
        <v>5702</v>
      </c>
      <c r="E260" t="s">
        <v>916</v>
      </c>
      <c r="F260">
        <v>1</v>
      </c>
      <c r="G260" s="1">
        <v>45166</v>
      </c>
      <c r="H260" s="1">
        <v>45276</v>
      </c>
      <c r="I260" s="21">
        <f t="shared" si="20"/>
        <v>16.714285714285715</v>
      </c>
      <c r="J260" s="1" t="s">
        <v>393</v>
      </c>
      <c r="K260" s="1" t="s">
        <v>5536</v>
      </c>
      <c r="L260" t="s">
        <v>33</v>
      </c>
      <c r="N260" t="s">
        <v>35</v>
      </c>
      <c r="S260" s="22">
        <f t="shared" si="21"/>
        <v>5.555555555555558E-2</v>
      </c>
      <c r="T260" s="22">
        <f t="shared" si="22"/>
        <v>0.11255411255411261</v>
      </c>
      <c r="U260" s="22" t="s">
        <v>5404</v>
      </c>
      <c r="V260">
        <v>1555</v>
      </c>
      <c r="W260" s="22" t="s">
        <v>5445</v>
      </c>
      <c r="X260">
        <v>1715</v>
      </c>
      <c r="Y260" t="s">
        <v>205</v>
      </c>
      <c r="Z260" t="s">
        <v>904</v>
      </c>
      <c r="AA260" t="s">
        <v>905</v>
      </c>
      <c r="AB260" t="s">
        <v>41</v>
      </c>
      <c r="AC260" t="s">
        <v>62</v>
      </c>
      <c r="AD260" t="str">
        <f t="shared" si="23"/>
        <v>Drama/Music Complex (W Campus) - DM101</v>
      </c>
      <c r="AE260" t="s">
        <v>906</v>
      </c>
      <c r="AF260" t="s">
        <v>907</v>
      </c>
      <c r="AG260" t="s">
        <v>910</v>
      </c>
      <c r="AH260" t="s">
        <v>4162</v>
      </c>
      <c r="AI260">
        <v>10</v>
      </c>
      <c r="AJ260">
        <v>8</v>
      </c>
      <c r="AK260" s="22">
        <f t="shared" si="24"/>
        <v>15.050092764378487</v>
      </c>
      <c r="AL260" t="s">
        <v>52</v>
      </c>
      <c r="AM260" t="s">
        <v>633</v>
      </c>
      <c r="AN260" t="s">
        <v>67</v>
      </c>
    </row>
    <row r="261" spans="1:40" x14ac:dyDescent="0.25">
      <c r="A261">
        <v>202430</v>
      </c>
      <c r="B261">
        <v>40888</v>
      </c>
      <c r="C261" t="s">
        <v>923</v>
      </c>
      <c r="D261" t="s">
        <v>5702</v>
      </c>
      <c r="E261" t="s">
        <v>924</v>
      </c>
      <c r="F261">
        <v>1</v>
      </c>
      <c r="G261" s="1">
        <v>45166</v>
      </c>
      <c r="H261" s="1">
        <v>45276</v>
      </c>
      <c r="I261" s="21">
        <f t="shared" si="20"/>
        <v>16.714285714285715</v>
      </c>
      <c r="J261" s="1" t="s">
        <v>393</v>
      </c>
      <c r="K261" s="1" t="s">
        <v>33</v>
      </c>
      <c r="L261" t="s">
        <v>33</v>
      </c>
      <c r="S261" s="22">
        <f t="shared" si="21"/>
        <v>0.12847222222222221</v>
      </c>
      <c r="T261" s="22">
        <f t="shared" si="22"/>
        <v>0.13014069264069264</v>
      </c>
      <c r="U261" s="22" t="s">
        <v>5406</v>
      </c>
      <c r="V261">
        <v>1900</v>
      </c>
      <c r="W261" s="22" t="s">
        <v>5524</v>
      </c>
      <c r="X261">
        <v>2205</v>
      </c>
      <c r="Y261" t="s">
        <v>205</v>
      </c>
      <c r="Z261" t="s">
        <v>904</v>
      </c>
      <c r="AA261" t="s">
        <v>905</v>
      </c>
      <c r="AB261" t="s">
        <v>41</v>
      </c>
      <c r="AC261" t="s">
        <v>62</v>
      </c>
      <c r="AD261" t="str">
        <f t="shared" si="23"/>
        <v>Drama/Music Complex (W Campus) - DM101</v>
      </c>
      <c r="AE261" t="s">
        <v>906</v>
      </c>
      <c r="AF261" t="s">
        <v>907</v>
      </c>
      <c r="AG261" t="s">
        <v>910</v>
      </c>
      <c r="AH261" t="s">
        <v>4162</v>
      </c>
      <c r="AI261">
        <v>10</v>
      </c>
      <c r="AJ261">
        <v>3</v>
      </c>
      <c r="AK261" s="22">
        <f t="shared" si="24"/>
        <v>6.5256261595547311</v>
      </c>
      <c r="AL261" t="s">
        <v>52</v>
      </c>
      <c r="AM261" t="s">
        <v>633</v>
      </c>
      <c r="AN261" t="s">
        <v>67</v>
      </c>
    </row>
    <row r="262" spans="1:40" x14ac:dyDescent="0.25">
      <c r="A262">
        <v>202430</v>
      </c>
      <c r="B262">
        <v>41965</v>
      </c>
      <c r="C262" t="s">
        <v>1566</v>
      </c>
      <c r="D262" t="s">
        <v>5702</v>
      </c>
      <c r="E262" t="s">
        <v>1567</v>
      </c>
      <c r="F262">
        <v>0</v>
      </c>
      <c r="G262" s="1">
        <v>45166</v>
      </c>
      <c r="H262" s="1">
        <v>45276</v>
      </c>
      <c r="I262" s="21">
        <f t="shared" si="20"/>
        <v>16.714285714285715</v>
      </c>
      <c r="J262" s="1" t="s">
        <v>393</v>
      </c>
      <c r="K262" s="1" t="s">
        <v>34</v>
      </c>
      <c r="M262" t="s">
        <v>34</v>
      </c>
      <c r="S262" s="22">
        <f t="shared" si="21"/>
        <v>0.125</v>
      </c>
      <c r="T262" s="22">
        <f t="shared" si="22"/>
        <v>0.12662337662337664</v>
      </c>
      <c r="U262" s="22" t="s">
        <v>5406</v>
      </c>
      <c r="V262">
        <v>1900</v>
      </c>
      <c r="W262" s="22" t="s">
        <v>5511</v>
      </c>
      <c r="X262">
        <v>2200</v>
      </c>
      <c r="Y262" t="s">
        <v>205</v>
      </c>
      <c r="Z262" t="s">
        <v>904</v>
      </c>
      <c r="AA262" t="s">
        <v>905</v>
      </c>
      <c r="AB262" t="s">
        <v>41</v>
      </c>
      <c r="AC262" t="s">
        <v>62</v>
      </c>
      <c r="AD262" t="str">
        <f t="shared" si="23"/>
        <v>Drama/Music Complex (W Campus) - DM101</v>
      </c>
      <c r="AE262" t="s">
        <v>906</v>
      </c>
      <c r="AF262" t="s">
        <v>907</v>
      </c>
      <c r="AG262" t="s">
        <v>910</v>
      </c>
      <c r="AH262" t="s">
        <v>4162</v>
      </c>
      <c r="AI262">
        <v>100</v>
      </c>
      <c r="AJ262">
        <v>42</v>
      </c>
      <c r="AK262" s="22">
        <f t="shared" si="24"/>
        <v>88.889610389610397</v>
      </c>
      <c r="AL262" t="s">
        <v>52</v>
      </c>
      <c r="AM262" t="s">
        <v>182</v>
      </c>
      <c r="AN262" t="s">
        <v>67</v>
      </c>
    </row>
    <row r="263" spans="1:40" x14ac:dyDescent="0.25">
      <c r="A263">
        <v>202430</v>
      </c>
      <c r="B263">
        <v>43082</v>
      </c>
      <c r="C263" t="s">
        <v>908</v>
      </c>
      <c r="D263" t="s">
        <v>5702</v>
      </c>
      <c r="E263" t="s">
        <v>909</v>
      </c>
      <c r="F263">
        <v>1</v>
      </c>
      <c r="G263" s="1">
        <v>45166</v>
      </c>
      <c r="H263" s="1">
        <v>45276</v>
      </c>
      <c r="I263" s="21">
        <f t="shared" si="20"/>
        <v>16.714285714285715</v>
      </c>
      <c r="J263" s="1"/>
      <c r="K263" s="1" t="s">
        <v>5536</v>
      </c>
      <c r="L263" t="s">
        <v>33</v>
      </c>
      <c r="N263" t="s">
        <v>35</v>
      </c>
      <c r="S263" s="22">
        <f t="shared" si="21"/>
        <v>5.555555555555558E-2</v>
      </c>
      <c r="T263" s="22">
        <f t="shared" si="22"/>
        <v>0.11255411255411261</v>
      </c>
      <c r="U263" s="22" t="s">
        <v>5376</v>
      </c>
      <c r="V263">
        <v>1110</v>
      </c>
      <c r="W263" s="22" t="s">
        <v>5393</v>
      </c>
      <c r="X263">
        <v>1230</v>
      </c>
      <c r="Y263" t="s">
        <v>205</v>
      </c>
      <c r="Z263" t="s">
        <v>904</v>
      </c>
      <c r="AA263" t="s">
        <v>905</v>
      </c>
      <c r="AB263" t="s">
        <v>61</v>
      </c>
      <c r="AC263" t="s">
        <v>62</v>
      </c>
      <c r="AD263" t="str">
        <f t="shared" si="23"/>
        <v>Drama/Music Complex (W Campus) - DM101</v>
      </c>
      <c r="AE263" t="s">
        <v>906</v>
      </c>
      <c r="AF263" t="s">
        <v>907</v>
      </c>
      <c r="AG263" t="s">
        <v>910</v>
      </c>
      <c r="AH263" t="s">
        <v>4162</v>
      </c>
      <c r="AI263">
        <v>20</v>
      </c>
      <c r="AJ263">
        <v>11</v>
      </c>
      <c r="AK263" s="22">
        <f t="shared" si="24"/>
        <v>20.693877551020421</v>
      </c>
      <c r="AL263" t="s">
        <v>52</v>
      </c>
      <c r="AM263" t="s">
        <v>66</v>
      </c>
      <c r="AN263" t="s">
        <v>67</v>
      </c>
    </row>
    <row r="264" spans="1:40" x14ac:dyDescent="0.25">
      <c r="A264">
        <v>202430</v>
      </c>
      <c r="B264">
        <v>43725</v>
      </c>
      <c r="C264" t="s">
        <v>919</v>
      </c>
      <c r="D264" t="s">
        <v>5702</v>
      </c>
      <c r="E264" t="s">
        <v>920</v>
      </c>
      <c r="F264">
        <v>0</v>
      </c>
      <c r="G264" s="1">
        <v>45166</v>
      </c>
      <c r="H264" s="1">
        <v>45276</v>
      </c>
      <c r="I264" s="21">
        <f t="shared" si="20"/>
        <v>16.714285714285715</v>
      </c>
      <c r="J264" s="1"/>
      <c r="K264" s="1" t="s">
        <v>33</v>
      </c>
      <c r="L264" t="s">
        <v>33</v>
      </c>
      <c r="S264" s="22">
        <f t="shared" si="21"/>
        <v>0.12847222222222221</v>
      </c>
      <c r="T264" s="22">
        <f t="shared" si="22"/>
        <v>0.13014069264069264</v>
      </c>
      <c r="U264" s="22" t="s">
        <v>5405</v>
      </c>
      <c r="V264">
        <v>1855</v>
      </c>
      <c r="W264" s="22" t="s">
        <v>5511</v>
      </c>
      <c r="X264">
        <v>2200</v>
      </c>
      <c r="Y264" t="s">
        <v>205</v>
      </c>
      <c r="Z264" t="s">
        <v>904</v>
      </c>
      <c r="AA264" t="s">
        <v>905</v>
      </c>
      <c r="AB264" t="s">
        <v>41</v>
      </c>
      <c r="AC264" t="s">
        <v>62</v>
      </c>
      <c r="AD264" t="str">
        <f t="shared" si="23"/>
        <v>Drama/Music Complex (W Campus) - DM101</v>
      </c>
      <c r="AE264" t="s">
        <v>906</v>
      </c>
      <c r="AF264" t="s">
        <v>907</v>
      </c>
      <c r="AG264" t="s">
        <v>910</v>
      </c>
      <c r="AH264" t="s">
        <v>4162</v>
      </c>
      <c r="AI264">
        <v>50</v>
      </c>
      <c r="AJ264">
        <v>29</v>
      </c>
      <c r="AK264" s="22">
        <f t="shared" si="24"/>
        <v>63.081052875695732</v>
      </c>
      <c r="AL264" t="s">
        <v>52</v>
      </c>
      <c r="AM264" t="s">
        <v>182</v>
      </c>
      <c r="AN264" t="s">
        <v>67</v>
      </c>
    </row>
    <row r="265" spans="1:40" x14ac:dyDescent="0.25">
      <c r="A265">
        <v>202430</v>
      </c>
      <c r="B265">
        <v>43904</v>
      </c>
      <c r="C265" t="s">
        <v>917</v>
      </c>
      <c r="D265" t="s">
        <v>5702</v>
      </c>
      <c r="E265" t="s">
        <v>918</v>
      </c>
      <c r="F265">
        <v>1</v>
      </c>
      <c r="G265" s="1">
        <v>45166</v>
      </c>
      <c r="H265" s="1">
        <v>45276</v>
      </c>
      <c r="I265" s="21">
        <f t="shared" si="20"/>
        <v>16.714285714285715</v>
      </c>
      <c r="J265" s="1"/>
      <c r="K265" s="1" t="s">
        <v>5536</v>
      </c>
      <c r="L265" t="s">
        <v>33</v>
      </c>
      <c r="N265" t="s">
        <v>35</v>
      </c>
      <c r="S265" s="22">
        <f t="shared" si="21"/>
        <v>5.555555555555558E-2</v>
      </c>
      <c r="T265" s="22">
        <f t="shared" si="22"/>
        <v>0.11255411255411261</v>
      </c>
      <c r="U265" s="22" t="s">
        <v>5404</v>
      </c>
      <c r="V265">
        <v>1555</v>
      </c>
      <c r="W265" s="22" t="s">
        <v>5445</v>
      </c>
      <c r="X265">
        <v>1715</v>
      </c>
      <c r="Y265" t="s">
        <v>205</v>
      </c>
      <c r="Z265" t="s">
        <v>904</v>
      </c>
      <c r="AA265" t="s">
        <v>905</v>
      </c>
      <c r="AB265" t="s">
        <v>41</v>
      </c>
      <c r="AC265" t="s">
        <v>62</v>
      </c>
      <c r="AD265" t="str">
        <f t="shared" si="23"/>
        <v>Drama/Music Complex (W Campus) - DM101</v>
      </c>
      <c r="AE265" t="s">
        <v>906</v>
      </c>
      <c r="AF265" t="s">
        <v>907</v>
      </c>
      <c r="AG265" t="s">
        <v>910</v>
      </c>
      <c r="AH265" t="s">
        <v>4162</v>
      </c>
      <c r="AI265">
        <v>10</v>
      </c>
      <c r="AJ265">
        <v>8</v>
      </c>
      <c r="AK265" s="22">
        <f t="shared" si="24"/>
        <v>15.050092764378487</v>
      </c>
      <c r="AL265" t="s">
        <v>52</v>
      </c>
      <c r="AM265" t="s">
        <v>66</v>
      </c>
      <c r="AN265" t="s">
        <v>67</v>
      </c>
    </row>
    <row r="266" spans="1:40" x14ac:dyDescent="0.25">
      <c r="A266">
        <v>202430</v>
      </c>
      <c r="B266">
        <v>44476</v>
      </c>
      <c r="C266" t="s">
        <v>2307</v>
      </c>
      <c r="D266" t="s">
        <v>5609</v>
      </c>
      <c r="E266" t="s">
        <v>2308</v>
      </c>
      <c r="F266">
        <v>3</v>
      </c>
      <c r="G266" s="1">
        <v>45166</v>
      </c>
      <c r="H266" s="1">
        <v>45276</v>
      </c>
      <c r="I266" s="21">
        <f t="shared" si="20"/>
        <v>16.714285714285715</v>
      </c>
      <c r="J266" s="1" t="s">
        <v>393</v>
      </c>
      <c r="K266" s="1" t="s">
        <v>35</v>
      </c>
      <c r="N266" t="s">
        <v>35</v>
      </c>
      <c r="S266" s="22">
        <f t="shared" si="21"/>
        <v>0.125</v>
      </c>
      <c r="T266" s="22">
        <f t="shared" si="22"/>
        <v>0.12662337662337664</v>
      </c>
      <c r="U266" s="22" t="s">
        <v>5378</v>
      </c>
      <c r="V266">
        <v>1800</v>
      </c>
      <c r="W266" s="22" t="s">
        <v>5519</v>
      </c>
      <c r="X266">
        <v>2100</v>
      </c>
      <c r="Y266" t="s">
        <v>49</v>
      </c>
      <c r="Z266" t="s">
        <v>2305</v>
      </c>
      <c r="AA266" t="s">
        <v>2306</v>
      </c>
      <c r="AB266" t="s">
        <v>277</v>
      </c>
      <c r="AC266" t="s">
        <v>62</v>
      </c>
      <c r="AD266" t="str">
        <f t="shared" si="23"/>
        <v>Drama/Music Complex (W Campus) - DM101</v>
      </c>
      <c r="AE266" t="s">
        <v>906</v>
      </c>
      <c r="AF266" t="s">
        <v>907</v>
      </c>
      <c r="AG266" t="s">
        <v>910</v>
      </c>
      <c r="AH266" t="s">
        <v>4162</v>
      </c>
      <c r="AI266">
        <v>10</v>
      </c>
      <c r="AJ266">
        <v>5</v>
      </c>
      <c r="AK266" s="22">
        <f t="shared" si="24"/>
        <v>10.582096474953619</v>
      </c>
      <c r="AL266" t="s">
        <v>52</v>
      </c>
      <c r="AM266" t="s">
        <v>182</v>
      </c>
      <c r="AN266" t="s">
        <v>67</v>
      </c>
    </row>
    <row r="267" spans="1:40" x14ac:dyDescent="0.25">
      <c r="A267">
        <v>202430</v>
      </c>
      <c r="B267">
        <v>44769</v>
      </c>
      <c r="C267" t="s">
        <v>1568</v>
      </c>
      <c r="D267" t="s">
        <v>5702</v>
      </c>
      <c r="E267" t="s">
        <v>1569</v>
      </c>
      <c r="F267">
        <v>1</v>
      </c>
      <c r="G267" s="1">
        <v>45166</v>
      </c>
      <c r="H267" s="1">
        <v>45276</v>
      </c>
      <c r="I267" s="21">
        <f t="shared" si="20"/>
        <v>16.714285714285715</v>
      </c>
      <c r="J267" s="1" t="s">
        <v>393</v>
      </c>
      <c r="K267" s="1" t="s">
        <v>34</v>
      </c>
      <c r="M267" t="s">
        <v>34</v>
      </c>
      <c r="S267" s="22">
        <f t="shared" si="21"/>
        <v>0.125</v>
      </c>
      <c r="T267" s="22">
        <f t="shared" si="22"/>
        <v>0.12662337662337664</v>
      </c>
      <c r="U267" s="22" t="s">
        <v>5406</v>
      </c>
      <c r="V267">
        <v>1900</v>
      </c>
      <c r="W267" s="22" t="s">
        <v>5511</v>
      </c>
      <c r="X267">
        <v>2200</v>
      </c>
      <c r="Y267" t="s">
        <v>205</v>
      </c>
      <c r="Z267" t="s">
        <v>904</v>
      </c>
      <c r="AA267" t="s">
        <v>905</v>
      </c>
      <c r="AB267" t="s">
        <v>41</v>
      </c>
      <c r="AC267" t="s">
        <v>62</v>
      </c>
      <c r="AD267" t="str">
        <f t="shared" si="23"/>
        <v>Drama/Music Complex (W Campus) - DM101</v>
      </c>
      <c r="AE267" t="s">
        <v>906</v>
      </c>
      <c r="AF267" t="s">
        <v>907</v>
      </c>
      <c r="AG267" t="s">
        <v>910</v>
      </c>
      <c r="AH267" t="s">
        <v>4162</v>
      </c>
      <c r="AI267">
        <v>10</v>
      </c>
      <c r="AJ267">
        <v>2</v>
      </c>
      <c r="AK267" s="22">
        <f t="shared" si="24"/>
        <v>4.2328385899814478</v>
      </c>
      <c r="AL267" t="s">
        <v>52</v>
      </c>
      <c r="AM267" t="s">
        <v>66</v>
      </c>
      <c r="AN267" t="s">
        <v>67</v>
      </c>
    </row>
    <row r="268" spans="1:40" x14ac:dyDescent="0.25">
      <c r="A268">
        <v>202430</v>
      </c>
      <c r="B268">
        <v>44770</v>
      </c>
      <c r="C268" t="s">
        <v>1570</v>
      </c>
      <c r="D268" t="s">
        <v>5702</v>
      </c>
      <c r="E268" t="s">
        <v>1571</v>
      </c>
      <c r="F268">
        <v>1</v>
      </c>
      <c r="G268" s="1">
        <v>45166</v>
      </c>
      <c r="H268" s="1">
        <v>45276</v>
      </c>
      <c r="I268" s="21">
        <f t="shared" si="20"/>
        <v>16.714285714285715</v>
      </c>
      <c r="J268" s="1" t="s">
        <v>393</v>
      </c>
      <c r="K268" s="1" t="s">
        <v>34</v>
      </c>
      <c r="M268" t="s">
        <v>34</v>
      </c>
      <c r="S268" s="22">
        <f t="shared" si="21"/>
        <v>0.125</v>
      </c>
      <c r="T268" s="22">
        <f t="shared" si="22"/>
        <v>0.12662337662337664</v>
      </c>
      <c r="U268" s="22" t="s">
        <v>5406</v>
      </c>
      <c r="V268">
        <v>1900</v>
      </c>
      <c r="W268" s="22" t="s">
        <v>5511</v>
      </c>
      <c r="X268">
        <v>2200</v>
      </c>
      <c r="Y268" t="s">
        <v>205</v>
      </c>
      <c r="Z268" t="s">
        <v>904</v>
      </c>
      <c r="AA268" t="s">
        <v>905</v>
      </c>
      <c r="AB268" t="s">
        <v>41</v>
      </c>
      <c r="AC268" t="s">
        <v>62</v>
      </c>
      <c r="AD268" t="str">
        <f t="shared" si="23"/>
        <v>Drama/Music Complex (W Campus) - DM101</v>
      </c>
      <c r="AE268" t="s">
        <v>906</v>
      </c>
      <c r="AF268" t="s">
        <v>907</v>
      </c>
      <c r="AG268" t="s">
        <v>910</v>
      </c>
      <c r="AH268" t="s">
        <v>4162</v>
      </c>
      <c r="AI268">
        <v>10</v>
      </c>
      <c r="AJ268">
        <v>1</v>
      </c>
      <c r="AK268" s="22">
        <f t="shared" si="24"/>
        <v>2.1164192949907239</v>
      </c>
      <c r="AL268" t="s">
        <v>52</v>
      </c>
      <c r="AM268" t="s">
        <v>182</v>
      </c>
      <c r="AN268" t="s">
        <v>67</v>
      </c>
    </row>
    <row r="269" spans="1:40" x14ac:dyDescent="0.25">
      <c r="A269">
        <v>202430</v>
      </c>
      <c r="B269">
        <v>31239</v>
      </c>
      <c r="C269" t="s">
        <v>1576</v>
      </c>
      <c r="D269" t="s">
        <v>5702</v>
      </c>
      <c r="E269" t="s">
        <v>1577</v>
      </c>
      <c r="F269">
        <v>3</v>
      </c>
      <c r="G269" s="1">
        <v>45166</v>
      </c>
      <c r="H269" s="1">
        <v>45276</v>
      </c>
      <c r="I269" s="21">
        <f t="shared" si="20"/>
        <v>16.714285714285715</v>
      </c>
      <c r="J269" s="1"/>
      <c r="K269" s="1" t="s">
        <v>5537</v>
      </c>
      <c r="M269" t="s">
        <v>34</v>
      </c>
      <c r="O269" t="s">
        <v>36</v>
      </c>
      <c r="S269" s="22">
        <f t="shared" si="21"/>
        <v>5.555555555555558E-2</v>
      </c>
      <c r="T269" s="22">
        <f t="shared" si="22"/>
        <v>0.11255411255411261</v>
      </c>
      <c r="U269" s="22" t="s">
        <v>5376</v>
      </c>
      <c r="V269">
        <v>1110</v>
      </c>
      <c r="W269" s="22" t="s">
        <v>5393</v>
      </c>
      <c r="X269">
        <v>1230</v>
      </c>
      <c r="Y269" t="s">
        <v>49</v>
      </c>
      <c r="Z269" t="s">
        <v>956</v>
      </c>
      <c r="AA269" t="s">
        <v>957</v>
      </c>
      <c r="AB269" t="s">
        <v>61</v>
      </c>
      <c r="AC269" t="s">
        <v>62</v>
      </c>
      <c r="AD269" t="str">
        <f t="shared" si="23"/>
        <v>Drama/Music Complex (W Campus) - DM105</v>
      </c>
      <c r="AE269" t="s">
        <v>906</v>
      </c>
      <c r="AF269" t="s">
        <v>907</v>
      </c>
      <c r="AG269" t="s">
        <v>929</v>
      </c>
      <c r="AH269" t="s">
        <v>4162</v>
      </c>
      <c r="AI269">
        <v>33</v>
      </c>
      <c r="AJ269">
        <v>37</v>
      </c>
      <c r="AK269" s="22">
        <f t="shared" si="24"/>
        <v>69.606679035250508</v>
      </c>
      <c r="AL269" t="s">
        <v>52</v>
      </c>
      <c r="AM269" t="s">
        <v>66</v>
      </c>
      <c r="AN269" t="s">
        <v>46</v>
      </c>
    </row>
    <row r="270" spans="1:40" x14ac:dyDescent="0.25">
      <c r="A270">
        <v>202430</v>
      </c>
      <c r="B270">
        <v>31242</v>
      </c>
      <c r="C270" t="s">
        <v>1572</v>
      </c>
      <c r="D270" t="s">
        <v>5702</v>
      </c>
      <c r="E270" t="s">
        <v>1573</v>
      </c>
      <c r="F270">
        <v>3</v>
      </c>
      <c r="G270" s="1">
        <v>45166</v>
      </c>
      <c r="H270" s="1">
        <v>45276</v>
      </c>
      <c r="I270" s="21">
        <f t="shared" si="20"/>
        <v>16.714285714285715</v>
      </c>
      <c r="J270" s="1"/>
      <c r="K270" s="1" t="s">
        <v>5537</v>
      </c>
      <c r="M270" t="s">
        <v>34</v>
      </c>
      <c r="O270" t="s">
        <v>36</v>
      </c>
      <c r="S270" s="22">
        <f t="shared" si="21"/>
        <v>5.5555555555555525E-2</v>
      </c>
      <c r="T270" s="22">
        <f t="shared" si="22"/>
        <v>0.1125541125541125</v>
      </c>
      <c r="U270" s="22" t="s">
        <v>5375</v>
      </c>
      <c r="V270">
        <v>935</v>
      </c>
      <c r="W270" s="22" t="s">
        <v>5474</v>
      </c>
      <c r="X270">
        <v>1055</v>
      </c>
      <c r="Y270" t="s">
        <v>49</v>
      </c>
      <c r="Z270" t="s">
        <v>1574</v>
      </c>
      <c r="AA270" t="s">
        <v>1575</v>
      </c>
      <c r="AB270" t="s">
        <v>277</v>
      </c>
      <c r="AC270" t="s">
        <v>62</v>
      </c>
      <c r="AD270" t="str">
        <f t="shared" si="23"/>
        <v>Drama/Music Complex (W Campus) - DM105</v>
      </c>
      <c r="AE270" t="s">
        <v>906</v>
      </c>
      <c r="AF270" t="s">
        <v>907</v>
      </c>
      <c r="AG270" t="s">
        <v>929</v>
      </c>
      <c r="AH270" t="s">
        <v>4162</v>
      </c>
      <c r="AI270">
        <v>33</v>
      </c>
      <c r="AJ270">
        <v>36</v>
      </c>
      <c r="AK270" s="22">
        <f t="shared" si="24"/>
        <v>67.725417439703122</v>
      </c>
      <c r="AL270" t="s">
        <v>52</v>
      </c>
      <c r="AM270" t="s">
        <v>66</v>
      </c>
      <c r="AN270" t="s">
        <v>46</v>
      </c>
    </row>
    <row r="271" spans="1:40" x14ac:dyDescent="0.25">
      <c r="A271">
        <v>202430</v>
      </c>
      <c r="B271">
        <v>31252</v>
      </c>
      <c r="C271" t="s">
        <v>936</v>
      </c>
      <c r="D271" t="s">
        <v>5702</v>
      </c>
      <c r="E271" t="s">
        <v>937</v>
      </c>
      <c r="F271">
        <v>3</v>
      </c>
      <c r="G271" s="1">
        <v>45166</v>
      </c>
      <c r="H271" s="1">
        <v>45276</v>
      </c>
      <c r="I271" s="21">
        <f t="shared" si="20"/>
        <v>16.714285714285715</v>
      </c>
      <c r="J271" s="1"/>
      <c r="K271" s="1" t="s">
        <v>5536</v>
      </c>
      <c r="L271" t="s">
        <v>33</v>
      </c>
      <c r="N271" t="s">
        <v>35</v>
      </c>
      <c r="S271" s="22">
        <f t="shared" si="21"/>
        <v>5.555555555555558E-2</v>
      </c>
      <c r="T271" s="22">
        <f t="shared" si="22"/>
        <v>0.11255411255411261</v>
      </c>
      <c r="U271" s="22" t="s">
        <v>5404</v>
      </c>
      <c r="V271">
        <v>1555</v>
      </c>
      <c r="W271" s="22" t="s">
        <v>5445</v>
      </c>
      <c r="X271">
        <v>1715</v>
      </c>
      <c r="Y271" t="s">
        <v>49</v>
      </c>
      <c r="Z271" t="s">
        <v>934</v>
      </c>
      <c r="AA271" t="s">
        <v>935</v>
      </c>
      <c r="AB271" t="s">
        <v>277</v>
      </c>
      <c r="AC271" t="s">
        <v>62</v>
      </c>
      <c r="AD271" t="str">
        <f t="shared" si="23"/>
        <v>Drama/Music Complex (W Campus) - DM105</v>
      </c>
      <c r="AE271" t="s">
        <v>906</v>
      </c>
      <c r="AF271" t="s">
        <v>907</v>
      </c>
      <c r="AG271" t="s">
        <v>929</v>
      </c>
      <c r="AH271" t="s">
        <v>4162</v>
      </c>
      <c r="AI271">
        <v>30</v>
      </c>
      <c r="AJ271">
        <v>35</v>
      </c>
      <c r="AK271" s="22">
        <f t="shared" si="24"/>
        <v>65.844155844155878</v>
      </c>
      <c r="AL271" t="s">
        <v>52</v>
      </c>
      <c r="AM271" t="s">
        <v>66</v>
      </c>
      <c r="AN271" t="s">
        <v>46</v>
      </c>
    </row>
    <row r="272" spans="1:40" x14ac:dyDescent="0.25">
      <c r="A272">
        <v>202430</v>
      </c>
      <c r="B272">
        <v>31270</v>
      </c>
      <c r="C272" t="s">
        <v>925</v>
      </c>
      <c r="D272" t="s">
        <v>5702</v>
      </c>
      <c r="E272" t="s">
        <v>926</v>
      </c>
      <c r="F272">
        <v>1</v>
      </c>
      <c r="G272" s="1">
        <v>45166</v>
      </c>
      <c r="H272" s="1">
        <v>45276</v>
      </c>
      <c r="I272" s="21">
        <f t="shared" si="20"/>
        <v>16.714285714285715</v>
      </c>
      <c r="J272" s="1"/>
      <c r="K272" s="1" t="s">
        <v>5536</v>
      </c>
      <c r="L272" t="s">
        <v>33</v>
      </c>
      <c r="N272" t="s">
        <v>35</v>
      </c>
      <c r="S272" s="22">
        <f t="shared" si="21"/>
        <v>5.5555555555555525E-2</v>
      </c>
      <c r="T272" s="22">
        <f t="shared" si="22"/>
        <v>0.1125541125541125</v>
      </c>
      <c r="U272" s="22" t="s">
        <v>5375</v>
      </c>
      <c r="V272">
        <v>935</v>
      </c>
      <c r="W272" s="22" t="s">
        <v>5474</v>
      </c>
      <c r="X272">
        <v>1055</v>
      </c>
      <c r="Y272" t="s">
        <v>205</v>
      </c>
      <c r="Z272" t="s">
        <v>927</v>
      </c>
      <c r="AA272" t="s">
        <v>928</v>
      </c>
      <c r="AB272" t="s">
        <v>277</v>
      </c>
      <c r="AC272" t="s">
        <v>62</v>
      </c>
      <c r="AD272" t="str">
        <f t="shared" si="23"/>
        <v>Drama/Music Complex (W Campus) - DM105</v>
      </c>
      <c r="AE272" t="s">
        <v>906</v>
      </c>
      <c r="AF272" t="s">
        <v>907</v>
      </c>
      <c r="AG272" t="s">
        <v>929</v>
      </c>
      <c r="AH272" t="s">
        <v>4162</v>
      </c>
      <c r="AI272">
        <v>20</v>
      </c>
      <c r="AJ272">
        <v>7</v>
      </c>
      <c r="AK272" s="22">
        <f t="shared" si="24"/>
        <v>13.168831168831163</v>
      </c>
      <c r="AL272" t="s">
        <v>52</v>
      </c>
      <c r="AM272" t="s">
        <v>66</v>
      </c>
      <c r="AN272" t="s">
        <v>67</v>
      </c>
    </row>
    <row r="273" spans="1:40" x14ac:dyDescent="0.25">
      <c r="A273">
        <v>202430</v>
      </c>
      <c r="B273">
        <v>31277</v>
      </c>
      <c r="C273" t="s">
        <v>2323</v>
      </c>
      <c r="D273" t="s">
        <v>5702</v>
      </c>
      <c r="E273" t="s">
        <v>2324</v>
      </c>
      <c r="F273">
        <v>1</v>
      </c>
      <c r="G273" s="1">
        <v>45166</v>
      </c>
      <c r="H273" s="1">
        <v>45276</v>
      </c>
      <c r="I273" s="21">
        <f t="shared" si="20"/>
        <v>16.714285714285715</v>
      </c>
      <c r="J273" s="1"/>
      <c r="K273" s="1" t="s">
        <v>37</v>
      </c>
      <c r="P273" t="s">
        <v>37</v>
      </c>
      <c r="S273" s="22">
        <f t="shared" si="21"/>
        <v>0.12847222222222221</v>
      </c>
      <c r="T273" s="22">
        <f t="shared" si="22"/>
        <v>0.13014069264069264</v>
      </c>
      <c r="U273" s="22" t="s">
        <v>5390</v>
      </c>
      <c r="V273">
        <v>900</v>
      </c>
      <c r="W273" s="22" t="s">
        <v>5422</v>
      </c>
      <c r="X273">
        <v>1205</v>
      </c>
      <c r="Y273" t="s">
        <v>205</v>
      </c>
      <c r="Z273" t="s">
        <v>951</v>
      </c>
      <c r="AA273" t="s">
        <v>952</v>
      </c>
      <c r="AB273" t="s">
        <v>41</v>
      </c>
      <c r="AC273" t="s">
        <v>62</v>
      </c>
      <c r="AD273" t="str">
        <f t="shared" si="23"/>
        <v>Drama/Music Complex (W Campus) - DM105</v>
      </c>
      <c r="AE273" t="s">
        <v>906</v>
      </c>
      <c r="AF273" t="s">
        <v>907</v>
      </c>
      <c r="AG273" t="s">
        <v>929</v>
      </c>
      <c r="AH273" t="s">
        <v>4162</v>
      </c>
      <c r="AI273">
        <v>10</v>
      </c>
      <c r="AJ273">
        <v>7</v>
      </c>
      <c r="AK273" s="22">
        <f t="shared" si="24"/>
        <v>15.226461038961039</v>
      </c>
      <c r="AL273" t="s">
        <v>52</v>
      </c>
      <c r="AM273" t="s">
        <v>66</v>
      </c>
      <c r="AN273" t="s">
        <v>67</v>
      </c>
    </row>
    <row r="274" spans="1:40" x14ac:dyDescent="0.25">
      <c r="A274">
        <v>202430</v>
      </c>
      <c r="B274">
        <v>31278</v>
      </c>
      <c r="C274" t="s">
        <v>2323</v>
      </c>
      <c r="D274" t="s">
        <v>5702</v>
      </c>
      <c r="E274" t="s">
        <v>2324</v>
      </c>
      <c r="F274">
        <v>1</v>
      </c>
      <c r="G274" s="1">
        <v>45166</v>
      </c>
      <c r="H274" s="1">
        <v>45276</v>
      </c>
      <c r="I274" s="21">
        <f t="shared" si="20"/>
        <v>16.714285714285715</v>
      </c>
      <c r="J274" s="1" t="s">
        <v>393</v>
      </c>
      <c r="K274" s="1" t="s">
        <v>37</v>
      </c>
      <c r="P274" t="s">
        <v>37</v>
      </c>
      <c r="S274" s="22">
        <f t="shared" si="21"/>
        <v>0.12847222222222221</v>
      </c>
      <c r="T274" s="22">
        <f t="shared" si="22"/>
        <v>0.13014069264069264</v>
      </c>
      <c r="U274" s="22" t="s">
        <v>5390</v>
      </c>
      <c r="V274">
        <v>900</v>
      </c>
      <c r="W274" s="22" t="s">
        <v>5422</v>
      </c>
      <c r="X274">
        <v>1205</v>
      </c>
      <c r="Y274" t="s">
        <v>205</v>
      </c>
      <c r="Z274" t="s">
        <v>2305</v>
      </c>
      <c r="AA274" t="s">
        <v>2306</v>
      </c>
      <c r="AB274" t="s">
        <v>41</v>
      </c>
      <c r="AC274" t="s">
        <v>62</v>
      </c>
      <c r="AD274" t="str">
        <f t="shared" si="23"/>
        <v>Drama/Music Complex (W Campus) - DM105</v>
      </c>
      <c r="AE274" t="s">
        <v>906</v>
      </c>
      <c r="AF274" t="s">
        <v>907</v>
      </c>
      <c r="AG274" t="s">
        <v>929</v>
      </c>
      <c r="AH274" t="s">
        <v>4162</v>
      </c>
      <c r="AI274">
        <v>10</v>
      </c>
      <c r="AJ274">
        <v>9</v>
      </c>
      <c r="AK274" s="22">
        <f t="shared" si="24"/>
        <v>19.576878478664192</v>
      </c>
      <c r="AL274" t="s">
        <v>52</v>
      </c>
      <c r="AM274" t="s">
        <v>66</v>
      </c>
      <c r="AN274" t="s">
        <v>67</v>
      </c>
    </row>
    <row r="275" spans="1:40" x14ac:dyDescent="0.25">
      <c r="A275">
        <v>202430</v>
      </c>
      <c r="B275">
        <v>31279</v>
      </c>
      <c r="C275" t="s">
        <v>2331</v>
      </c>
      <c r="D275" t="s">
        <v>5702</v>
      </c>
      <c r="E275" t="s">
        <v>2332</v>
      </c>
      <c r="F275">
        <v>1</v>
      </c>
      <c r="G275" s="1">
        <v>45166</v>
      </c>
      <c r="H275" s="1">
        <v>45276</v>
      </c>
      <c r="I275" s="21">
        <f t="shared" si="20"/>
        <v>16.714285714285715</v>
      </c>
      <c r="J275" s="1"/>
      <c r="K275" s="1" t="s">
        <v>37</v>
      </c>
      <c r="P275" t="s">
        <v>37</v>
      </c>
      <c r="S275" s="22">
        <f t="shared" si="21"/>
        <v>0.12847222222222215</v>
      </c>
      <c r="T275" s="22">
        <f t="shared" si="22"/>
        <v>0.13014069264069258</v>
      </c>
      <c r="U275" s="22" t="s">
        <v>5391</v>
      </c>
      <c r="V275">
        <v>1000</v>
      </c>
      <c r="W275" s="22" t="s">
        <v>5488</v>
      </c>
      <c r="X275">
        <v>1305</v>
      </c>
      <c r="Y275" t="s">
        <v>205</v>
      </c>
      <c r="Z275" t="s">
        <v>940</v>
      </c>
      <c r="AA275" t="s">
        <v>941</v>
      </c>
      <c r="AB275" t="s">
        <v>41</v>
      </c>
      <c r="AC275" t="s">
        <v>62</v>
      </c>
      <c r="AD275" t="str">
        <f t="shared" si="23"/>
        <v>Drama/Music Complex (W Campus) - DM105</v>
      </c>
      <c r="AE275" t="s">
        <v>906</v>
      </c>
      <c r="AF275" t="s">
        <v>907</v>
      </c>
      <c r="AG275" t="s">
        <v>929</v>
      </c>
      <c r="AH275" t="s">
        <v>4162</v>
      </c>
      <c r="AI275">
        <v>10</v>
      </c>
      <c r="AJ275">
        <v>4</v>
      </c>
      <c r="AK275" s="22">
        <f t="shared" si="24"/>
        <v>8.7008348794063046</v>
      </c>
      <c r="AL275" t="s">
        <v>52</v>
      </c>
      <c r="AM275" t="s">
        <v>66</v>
      </c>
      <c r="AN275" t="s">
        <v>67</v>
      </c>
    </row>
    <row r="276" spans="1:40" x14ac:dyDescent="0.25">
      <c r="A276">
        <v>202430</v>
      </c>
      <c r="B276">
        <v>31280</v>
      </c>
      <c r="C276" t="s">
        <v>1578</v>
      </c>
      <c r="D276" t="s">
        <v>5702</v>
      </c>
      <c r="E276" t="s">
        <v>1579</v>
      </c>
      <c r="F276">
        <v>1</v>
      </c>
      <c r="G276" s="1">
        <v>45166</v>
      </c>
      <c r="H276" s="1">
        <v>45276</v>
      </c>
      <c r="I276" s="21">
        <f t="shared" si="20"/>
        <v>16.714285714285715</v>
      </c>
      <c r="J276" s="1"/>
      <c r="K276" s="1" t="s">
        <v>5537</v>
      </c>
      <c r="M276" t="s">
        <v>34</v>
      </c>
      <c r="O276" t="s">
        <v>36</v>
      </c>
      <c r="S276" s="22">
        <f t="shared" si="21"/>
        <v>5.555555555555558E-2</v>
      </c>
      <c r="T276" s="22">
        <f t="shared" si="22"/>
        <v>0.11255411255411261</v>
      </c>
      <c r="U276" s="22" t="s">
        <v>5377</v>
      </c>
      <c r="V276">
        <v>1245</v>
      </c>
      <c r="W276" s="22" t="s">
        <v>5398</v>
      </c>
      <c r="X276">
        <v>1405</v>
      </c>
      <c r="Y276" t="s">
        <v>205</v>
      </c>
      <c r="Z276" t="s">
        <v>940</v>
      </c>
      <c r="AA276" t="s">
        <v>941</v>
      </c>
      <c r="AB276" t="s">
        <v>41</v>
      </c>
      <c r="AC276" t="s">
        <v>62</v>
      </c>
      <c r="AD276" t="str">
        <f t="shared" si="23"/>
        <v>Drama/Music Complex (W Campus) - DM105</v>
      </c>
      <c r="AE276" t="s">
        <v>906</v>
      </c>
      <c r="AF276" t="s">
        <v>907</v>
      </c>
      <c r="AG276" t="s">
        <v>929</v>
      </c>
      <c r="AH276" t="s">
        <v>4162</v>
      </c>
      <c r="AI276">
        <v>10</v>
      </c>
      <c r="AJ276">
        <v>1</v>
      </c>
      <c r="AK276" s="22">
        <f t="shared" si="24"/>
        <v>1.8812615955473109</v>
      </c>
      <c r="AL276" t="s">
        <v>52</v>
      </c>
      <c r="AM276" t="s">
        <v>66</v>
      </c>
      <c r="AN276" t="s">
        <v>67</v>
      </c>
    </row>
    <row r="277" spans="1:40" x14ac:dyDescent="0.25">
      <c r="A277">
        <v>202430</v>
      </c>
      <c r="B277">
        <v>31282</v>
      </c>
      <c r="C277" t="s">
        <v>1578</v>
      </c>
      <c r="D277" t="s">
        <v>5702</v>
      </c>
      <c r="E277" t="s">
        <v>1579</v>
      </c>
      <c r="F277">
        <v>1</v>
      </c>
      <c r="G277" s="1">
        <v>45166</v>
      </c>
      <c r="H277" s="1">
        <v>45276</v>
      </c>
      <c r="I277" s="21">
        <f t="shared" si="20"/>
        <v>16.714285714285715</v>
      </c>
      <c r="J277" s="1"/>
      <c r="K277" s="1" t="s">
        <v>5537</v>
      </c>
      <c r="M277" t="s">
        <v>34</v>
      </c>
      <c r="O277" t="s">
        <v>36</v>
      </c>
      <c r="S277" s="22">
        <f t="shared" si="21"/>
        <v>5.555555555555558E-2</v>
      </c>
      <c r="T277" s="22">
        <f t="shared" si="22"/>
        <v>0.11255411255411261</v>
      </c>
      <c r="U277" s="22" t="s">
        <v>5404</v>
      </c>
      <c r="V277">
        <v>1555</v>
      </c>
      <c r="W277" s="22" t="s">
        <v>5445</v>
      </c>
      <c r="X277">
        <v>1715</v>
      </c>
      <c r="Y277" t="s">
        <v>205</v>
      </c>
      <c r="Z277" t="s">
        <v>956</v>
      </c>
      <c r="AA277" t="s">
        <v>957</v>
      </c>
      <c r="AB277" t="s">
        <v>41</v>
      </c>
      <c r="AC277" t="s">
        <v>62</v>
      </c>
      <c r="AD277" t="str">
        <f t="shared" si="23"/>
        <v>Drama/Music Complex (W Campus) - DM105</v>
      </c>
      <c r="AE277" t="s">
        <v>906</v>
      </c>
      <c r="AF277" t="s">
        <v>907</v>
      </c>
      <c r="AG277" t="s">
        <v>929</v>
      </c>
      <c r="AH277" t="s">
        <v>4162</v>
      </c>
      <c r="AI277">
        <v>10</v>
      </c>
      <c r="AJ277">
        <v>7</v>
      </c>
      <c r="AK277" s="22">
        <f t="shared" si="24"/>
        <v>13.168831168831176</v>
      </c>
      <c r="AL277" t="s">
        <v>52</v>
      </c>
      <c r="AM277" t="s">
        <v>66</v>
      </c>
      <c r="AN277" t="s">
        <v>67</v>
      </c>
    </row>
    <row r="278" spans="1:40" x14ac:dyDescent="0.25">
      <c r="A278">
        <v>202430</v>
      </c>
      <c r="B278">
        <v>31286</v>
      </c>
      <c r="C278" t="s">
        <v>1584</v>
      </c>
      <c r="D278" t="s">
        <v>5702</v>
      </c>
      <c r="E278" t="s">
        <v>1585</v>
      </c>
      <c r="F278">
        <v>1</v>
      </c>
      <c r="G278" s="1">
        <v>45166</v>
      </c>
      <c r="H278" s="1">
        <v>45276</v>
      </c>
      <c r="I278" s="21">
        <f t="shared" si="20"/>
        <v>16.714285714285715</v>
      </c>
      <c r="J278" s="1" t="s">
        <v>393</v>
      </c>
      <c r="K278" s="1" t="s">
        <v>5537</v>
      </c>
      <c r="M278" t="s">
        <v>34</v>
      </c>
      <c r="O278" t="s">
        <v>36</v>
      </c>
      <c r="S278" s="22">
        <f t="shared" si="21"/>
        <v>5.555555555555558E-2</v>
      </c>
      <c r="T278" s="22">
        <f t="shared" si="22"/>
        <v>0.11255411255411261</v>
      </c>
      <c r="U278" s="22" t="s">
        <v>5404</v>
      </c>
      <c r="V278">
        <v>1555</v>
      </c>
      <c r="W278" s="22" t="s">
        <v>5445</v>
      </c>
      <c r="X278">
        <v>1715</v>
      </c>
      <c r="Y278" t="s">
        <v>205</v>
      </c>
      <c r="Z278" t="s">
        <v>956</v>
      </c>
      <c r="AA278" t="s">
        <v>957</v>
      </c>
      <c r="AB278" t="s">
        <v>41</v>
      </c>
      <c r="AC278" t="s">
        <v>62</v>
      </c>
      <c r="AD278" t="str">
        <f t="shared" si="23"/>
        <v>Drama/Music Complex (W Campus) - DM105</v>
      </c>
      <c r="AE278" t="s">
        <v>906</v>
      </c>
      <c r="AF278" t="s">
        <v>907</v>
      </c>
      <c r="AG278" t="s">
        <v>929</v>
      </c>
      <c r="AH278" t="s">
        <v>4162</v>
      </c>
      <c r="AI278">
        <v>10</v>
      </c>
      <c r="AJ278">
        <v>1</v>
      </c>
      <c r="AK278" s="22">
        <f t="shared" si="24"/>
        <v>1.8812615955473109</v>
      </c>
      <c r="AL278" t="s">
        <v>52</v>
      </c>
      <c r="AM278" t="s">
        <v>66</v>
      </c>
      <c r="AN278" t="s">
        <v>67</v>
      </c>
    </row>
    <row r="279" spans="1:40" x14ac:dyDescent="0.25">
      <c r="A279">
        <v>202430</v>
      </c>
      <c r="B279">
        <v>33283</v>
      </c>
      <c r="C279" t="s">
        <v>1594</v>
      </c>
      <c r="D279" t="s">
        <v>5702</v>
      </c>
      <c r="E279" t="s">
        <v>1595</v>
      </c>
      <c r="F279">
        <v>1</v>
      </c>
      <c r="G279" s="1">
        <v>45166</v>
      </c>
      <c r="H279" s="1">
        <v>45276</v>
      </c>
      <c r="I279" s="21">
        <f t="shared" si="20"/>
        <v>16.714285714285715</v>
      </c>
      <c r="J279" s="1"/>
      <c r="K279" s="1" t="s">
        <v>34</v>
      </c>
      <c r="M279" t="s">
        <v>34</v>
      </c>
      <c r="S279" s="22">
        <f t="shared" si="21"/>
        <v>0.12847222222222221</v>
      </c>
      <c r="T279" s="22">
        <f t="shared" si="22"/>
        <v>0.13014069264069264</v>
      </c>
      <c r="U279" s="22" t="s">
        <v>5406</v>
      </c>
      <c r="V279">
        <v>1900</v>
      </c>
      <c r="W279" s="22" t="s">
        <v>5524</v>
      </c>
      <c r="X279">
        <v>2205</v>
      </c>
      <c r="Y279" t="s">
        <v>205</v>
      </c>
      <c r="Z279" t="s">
        <v>927</v>
      </c>
      <c r="AA279" t="s">
        <v>928</v>
      </c>
      <c r="AB279" t="s">
        <v>41</v>
      </c>
      <c r="AC279" t="s">
        <v>62</v>
      </c>
      <c r="AD279" t="str">
        <f t="shared" si="23"/>
        <v>Drama/Music Complex (W Campus) - DM105</v>
      </c>
      <c r="AE279" t="s">
        <v>906</v>
      </c>
      <c r="AF279" t="s">
        <v>907</v>
      </c>
      <c r="AG279" t="s">
        <v>929</v>
      </c>
      <c r="AH279" t="s">
        <v>4162</v>
      </c>
      <c r="AI279">
        <v>10</v>
      </c>
      <c r="AJ279">
        <v>3</v>
      </c>
      <c r="AK279" s="22">
        <f t="shared" si="24"/>
        <v>6.5256261595547311</v>
      </c>
      <c r="AL279" t="s">
        <v>52</v>
      </c>
      <c r="AM279" t="s">
        <v>182</v>
      </c>
      <c r="AN279" t="s">
        <v>67</v>
      </c>
    </row>
    <row r="280" spans="1:40" x14ac:dyDescent="0.25">
      <c r="A280">
        <v>202430</v>
      </c>
      <c r="B280">
        <v>33287</v>
      </c>
      <c r="C280" t="s">
        <v>2311</v>
      </c>
      <c r="D280" t="s">
        <v>5702</v>
      </c>
      <c r="E280" t="s">
        <v>2312</v>
      </c>
      <c r="F280">
        <v>1</v>
      </c>
      <c r="G280" s="1">
        <v>45166</v>
      </c>
      <c r="H280" s="1">
        <v>45276</v>
      </c>
      <c r="I280" s="21">
        <f t="shared" si="20"/>
        <v>16.714285714285715</v>
      </c>
      <c r="J280" s="1"/>
      <c r="K280" s="1" t="s">
        <v>35</v>
      </c>
      <c r="N280" t="s">
        <v>35</v>
      </c>
      <c r="S280" s="22">
        <f t="shared" si="21"/>
        <v>0.12847222222222221</v>
      </c>
      <c r="T280" s="22">
        <f t="shared" si="22"/>
        <v>0.13014069264069264</v>
      </c>
      <c r="U280" s="22" t="s">
        <v>5406</v>
      </c>
      <c r="V280">
        <v>1900</v>
      </c>
      <c r="W280" s="22" t="s">
        <v>5524</v>
      </c>
      <c r="X280">
        <v>2205</v>
      </c>
      <c r="Y280" t="s">
        <v>205</v>
      </c>
      <c r="Z280" t="s">
        <v>956</v>
      </c>
      <c r="AA280" t="s">
        <v>957</v>
      </c>
      <c r="AB280" t="s">
        <v>41</v>
      </c>
      <c r="AC280" t="s">
        <v>62</v>
      </c>
      <c r="AD280" t="str">
        <f t="shared" si="23"/>
        <v>Drama/Music Complex (W Campus) - DM105</v>
      </c>
      <c r="AE280" t="s">
        <v>906</v>
      </c>
      <c r="AF280" t="s">
        <v>907</v>
      </c>
      <c r="AG280" t="s">
        <v>929</v>
      </c>
      <c r="AH280" t="s">
        <v>4162</v>
      </c>
      <c r="AI280">
        <v>10</v>
      </c>
      <c r="AJ280">
        <v>7</v>
      </c>
      <c r="AK280" s="22">
        <f t="shared" si="24"/>
        <v>15.226461038961039</v>
      </c>
      <c r="AL280" t="s">
        <v>52</v>
      </c>
      <c r="AM280" t="s">
        <v>182</v>
      </c>
      <c r="AN280" t="s">
        <v>67</v>
      </c>
    </row>
    <row r="281" spans="1:40" x14ac:dyDescent="0.25">
      <c r="A281">
        <v>202430</v>
      </c>
      <c r="B281">
        <v>33288</v>
      </c>
      <c r="C281" t="s">
        <v>2313</v>
      </c>
      <c r="D281" t="s">
        <v>5702</v>
      </c>
      <c r="E281" t="s">
        <v>2314</v>
      </c>
      <c r="F281">
        <v>1</v>
      </c>
      <c r="G281" s="1">
        <v>45166</v>
      </c>
      <c r="H281" s="1">
        <v>45276</v>
      </c>
      <c r="I281" s="21">
        <f t="shared" si="20"/>
        <v>16.714285714285715</v>
      </c>
      <c r="J281" s="1" t="s">
        <v>393</v>
      </c>
      <c r="K281" s="1" t="s">
        <v>35</v>
      </c>
      <c r="N281" t="s">
        <v>35</v>
      </c>
      <c r="S281" s="22">
        <f t="shared" si="21"/>
        <v>0.12847222222222221</v>
      </c>
      <c r="T281" s="22">
        <f t="shared" si="22"/>
        <v>0.13014069264069264</v>
      </c>
      <c r="U281" s="22" t="s">
        <v>5406</v>
      </c>
      <c r="V281">
        <v>1900</v>
      </c>
      <c r="W281" s="22" t="s">
        <v>5524</v>
      </c>
      <c r="X281">
        <v>2205</v>
      </c>
      <c r="Y281" t="s">
        <v>205</v>
      </c>
      <c r="Z281" t="s">
        <v>956</v>
      </c>
      <c r="AA281" t="s">
        <v>957</v>
      </c>
      <c r="AB281" t="s">
        <v>41</v>
      </c>
      <c r="AC281" t="s">
        <v>62</v>
      </c>
      <c r="AD281" t="str">
        <f t="shared" si="23"/>
        <v>Drama/Music Complex (W Campus) - DM105</v>
      </c>
      <c r="AE281" t="s">
        <v>906</v>
      </c>
      <c r="AF281" t="s">
        <v>907</v>
      </c>
      <c r="AG281" t="s">
        <v>929</v>
      </c>
      <c r="AH281" t="s">
        <v>4162</v>
      </c>
      <c r="AI281">
        <v>10</v>
      </c>
      <c r="AJ281">
        <v>1</v>
      </c>
      <c r="AK281" s="22">
        <f t="shared" si="24"/>
        <v>2.175208719851577</v>
      </c>
      <c r="AL281" t="s">
        <v>52</v>
      </c>
      <c r="AM281" t="s">
        <v>633</v>
      </c>
      <c r="AN281" t="s">
        <v>67</v>
      </c>
    </row>
    <row r="282" spans="1:40" x14ac:dyDescent="0.25">
      <c r="A282">
        <v>202430</v>
      </c>
      <c r="B282">
        <v>37346</v>
      </c>
      <c r="C282" t="s">
        <v>1596</v>
      </c>
      <c r="D282" t="s">
        <v>5702</v>
      </c>
      <c r="E282" t="s">
        <v>1597</v>
      </c>
      <c r="F282">
        <v>1</v>
      </c>
      <c r="G282" s="1">
        <v>45166</v>
      </c>
      <c r="H282" s="1">
        <v>45276</v>
      </c>
      <c r="I282" s="21">
        <f t="shared" si="20"/>
        <v>16.714285714285715</v>
      </c>
      <c r="J282" s="1" t="s">
        <v>393</v>
      </c>
      <c r="K282" s="1" t="s">
        <v>34</v>
      </c>
      <c r="M282" t="s">
        <v>34</v>
      </c>
      <c r="S282" s="22">
        <f t="shared" si="21"/>
        <v>0.12847222222222221</v>
      </c>
      <c r="T282" s="22">
        <f t="shared" si="22"/>
        <v>0.13014069264069264</v>
      </c>
      <c r="U282" s="22" t="s">
        <v>5406</v>
      </c>
      <c r="V282">
        <v>1900</v>
      </c>
      <c r="W282" s="22" t="s">
        <v>5524</v>
      </c>
      <c r="X282">
        <v>2205</v>
      </c>
      <c r="Y282" t="s">
        <v>205</v>
      </c>
      <c r="Z282" t="s">
        <v>927</v>
      </c>
      <c r="AA282" t="s">
        <v>928</v>
      </c>
      <c r="AB282" t="s">
        <v>41</v>
      </c>
      <c r="AC282" t="s">
        <v>62</v>
      </c>
      <c r="AD282" t="str">
        <f t="shared" si="23"/>
        <v>Drama/Music Complex (W Campus) - DM105</v>
      </c>
      <c r="AE282" t="s">
        <v>906</v>
      </c>
      <c r="AF282" t="s">
        <v>907</v>
      </c>
      <c r="AG282" t="s">
        <v>929</v>
      </c>
      <c r="AH282" t="s">
        <v>4162</v>
      </c>
      <c r="AI282">
        <v>10</v>
      </c>
      <c r="AJ282">
        <v>2</v>
      </c>
      <c r="AK282" s="22">
        <f t="shared" si="24"/>
        <v>4.3504174397031541</v>
      </c>
      <c r="AL282" t="s">
        <v>52</v>
      </c>
      <c r="AM282" t="s">
        <v>182</v>
      </c>
      <c r="AN282" t="s">
        <v>67</v>
      </c>
    </row>
    <row r="283" spans="1:40" x14ac:dyDescent="0.25">
      <c r="A283">
        <v>202430</v>
      </c>
      <c r="B283">
        <v>37348</v>
      </c>
      <c r="C283" t="s">
        <v>938</v>
      </c>
      <c r="D283" t="s">
        <v>5702</v>
      </c>
      <c r="E283" t="s">
        <v>939</v>
      </c>
      <c r="F283">
        <v>1</v>
      </c>
      <c r="G283" s="1">
        <v>45166</v>
      </c>
      <c r="H283" s="1">
        <v>45276</v>
      </c>
      <c r="I283" s="21">
        <f t="shared" si="20"/>
        <v>16.714285714285715</v>
      </c>
      <c r="J283" s="1"/>
      <c r="K283" s="1" t="s">
        <v>33</v>
      </c>
      <c r="L283" t="s">
        <v>33</v>
      </c>
      <c r="S283" s="22">
        <f t="shared" si="21"/>
        <v>0.125</v>
      </c>
      <c r="T283" s="22">
        <f t="shared" si="22"/>
        <v>0.12662337662337664</v>
      </c>
      <c r="U283" s="22" t="s">
        <v>5407</v>
      </c>
      <c r="V283">
        <v>1935</v>
      </c>
      <c r="W283" s="22" t="s">
        <v>5529</v>
      </c>
      <c r="X283">
        <v>2235</v>
      </c>
      <c r="Y283" t="s">
        <v>205</v>
      </c>
      <c r="Z283" t="s">
        <v>940</v>
      </c>
      <c r="AA283" t="s">
        <v>941</v>
      </c>
      <c r="AB283" t="s">
        <v>41</v>
      </c>
      <c r="AC283" t="s">
        <v>62</v>
      </c>
      <c r="AD283" t="str">
        <f t="shared" si="23"/>
        <v>Drama/Music Complex (W Campus) - DM105</v>
      </c>
      <c r="AE283" t="s">
        <v>906</v>
      </c>
      <c r="AF283" t="s">
        <v>907</v>
      </c>
      <c r="AG283" t="s">
        <v>929</v>
      </c>
      <c r="AH283" t="s">
        <v>4162</v>
      </c>
      <c r="AI283">
        <v>10</v>
      </c>
      <c r="AJ283">
        <v>2</v>
      </c>
      <c r="AK283" s="22">
        <f t="shared" si="24"/>
        <v>4.2328385899814478</v>
      </c>
      <c r="AL283" t="s">
        <v>52</v>
      </c>
      <c r="AM283" t="s">
        <v>182</v>
      </c>
      <c r="AN283" t="s">
        <v>67</v>
      </c>
    </row>
    <row r="284" spans="1:40" x14ac:dyDescent="0.25">
      <c r="A284">
        <v>202430</v>
      </c>
      <c r="B284">
        <v>39461</v>
      </c>
      <c r="C284" t="s">
        <v>2325</v>
      </c>
      <c r="D284" t="s">
        <v>5702</v>
      </c>
      <c r="E284" t="s">
        <v>2326</v>
      </c>
      <c r="F284">
        <v>1</v>
      </c>
      <c r="G284" s="1">
        <v>45166</v>
      </c>
      <c r="H284" s="1">
        <v>45276</v>
      </c>
      <c r="I284" s="21">
        <f t="shared" si="20"/>
        <v>16.714285714285715</v>
      </c>
      <c r="J284" s="1" t="s">
        <v>393</v>
      </c>
      <c r="K284" s="1" t="s">
        <v>37</v>
      </c>
      <c r="P284" t="s">
        <v>37</v>
      </c>
      <c r="S284" s="22">
        <f t="shared" si="21"/>
        <v>0.12847222222222221</v>
      </c>
      <c r="T284" s="22">
        <f t="shared" si="22"/>
        <v>0.13014069264069264</v>
      </c>
      <c r="U284" s="22" t="s">
        <v>5390</v>
      </c>
      <c r="V284">
        <v>900</v>
      </c>
      <c r="W284" s="22" t="s">
        <v>5422</v>
      </c>
      <c r="X284">
        <v>1205</v>
      </c>
      <c r="Y284" t="s">
        <v>205</v>
      </c>
      <c r="Z284" t="s">
        <v>2327</v>
      </c>
      <c r="AA284" t="s">
        <v>2328</v>
      </c>
      <c r="AB284" t="s">
        <v>41</v>
      </c>
      <c r="AC284" t="s">
        <v>62</v>
      </c>
      <c r="AD284" t="str">
        <f t="shared" si="23"/>
        <v>Drama/Music Complex (W Campus) - DM105</v>
      </c>
      <c r="AE284" t="s">
        <v>906</v>
      </c>
      <c r="AF284" t="s">
        <v>907</v>
      </c>
      <c r="AG284" t="s">
        <v>929</v>
      </c>
      <c r="AH284" t="s">
        <v>4162</v>
      </c>
      <c r="AI284">
        <v>10</v>
      </c>
      <c r="AJ284">
        <v>1</v>
      </c>
      <c r="AK284" s="22">
        <f t="shared" si="24"/>
        <v>2.175208719851577</v>
      </c>
      <c r="AL284" t="s">
        <v>52</v>
      </c>
      <c r="AM284" t="s">
        <v>66</v>
      </c>
      <c r="AN284" t="s">
        <v>67</v>
      </c>
    </row>
    <row r="285" spans="1:40" x14ac:dyDescent="0.25">
      <c r="A285">
        <v>202430</v>
      </c>
      <c r="B285">
        <v>41966</v>
      </c>
      <c r="C285" t="s">
        <v>1598</v>
      </c>
      <c r="D285" t="s">
        <v>5702</v>
      </c>
      <c r="E285" t="s">
        <v>1599</v>
      </c>
      <c r="F285">
        <v>0</v>
      </c>
      <c r="G285" s="1">
        <v>45166</v>
      </c>
      <c r="H285" s="1">
        <v>45276</v>
      </c>
      <c r="I285" s="21">
        <f t="shared" si="20"/>
        <v>16.714285714285715</v>
      </c>
      <c r="J285" s="1" t="s">
        <v>393</v>
      </c>
      <c r="K285" s="1" t="s">
        <v>34</v>
      </c>
      <c r="M285" t="s">
        <v>34</v>
      </c>
      <c r="S285" s="22">
        <f t="shared" si="21"/>
        <v>0.12847222222222221</v>
      </c>
      <c r="T285" s="22">
        <f t="shared" si="22"/>
        <v>0.13014069264069264</v>
      </c>
      <c r="U285" s="22" t="s">
        <v>5406</v>
      </c>
      <c r="V285">
        <v>1900</v>
      </c>
      <c r="W285" s="22" t="s">
        <v>5524</v>
      </c>
      <c r="X285">
        <v>2205</v>
      </c>
      <c r="Y285" t="s">
        <v>205</v>
      </c>
      <c r="Z285" t="s">
        <v>927</v>
      </c>
      <c r="AA285" t="s">
        <v>928</v>
      </c>
      <c r="AB285" t="s">
        <v>41</v>
      </c>
      <c r="AC285" t="s">
        <v>62</v>
      </c>
      <c r="AD285" t="str">
        <f t="shared" si="23"/>
        <v>Drama/Music Complex (W Campus) - DM105</v>
      </c>
      <c r="AE285" t="s">
        <v>906</v>
      </c>
      <c r="AF285" t="s">
        <v>907</v>
      </c>
      <c r="AG285" t="s">
        <v>929</v>
      </c>
      <c r="AH285" t="s">
        <v>4162</v>
      </c>
      <c r="AI285">
        <v>100</v>
      </c>
      <c r="AJ285">
        <v>46</v>
      </c>
      <c r="AK285" s="22">
        <f t="shared" si="24"/>
        <v>100.05960111317255</v>
      </c>
      <c r="AL285" t="s">
        <v>52</v>
      </c>
      <c r="AM285" t="s">
        <v>182</v>
      </c>
      <c r="AN285" t="s">
        <v>67</v>
      </c>
    </row>
    <row r="286" spans="1:40" x14ac:dyDescent="0.25">
      <c r="A286">
        <v>202430</v>
      </c>
      <c r="B286">
        <v>41967</v>
      </c>
      <c r="C286" t="s">
        <v>2315</v>
      </c>
      <c r="D286" t="s">
        <v>5702</v>
      </c>
      <c r="E286" t="s">
        <v>2316</v>
      </c>
      <c r="F286">
        <v>0</v>
      </c>
      <c r="G286" s="1">
        <v>45166</v>
      </c>
      <c r="H286" s="1">
        <v>45276</v>
      </c>
      <c r="I286" s="21">
        <f t="shared" si="20"/>
        <v>16.714285714285715</v>
      </c>
      <c r="J286" s="1" t="s">
        <v>393</v>
      </c>
      <c r="K286" s="1" t="s">
        <v>35</v>
      </c>
      <c r="N286" t="s">
        <v>35</v>
      </c>
      <c r="S286" s="22">
        <f t="shared" si="21"/>
        <v>0.12847222222222221</v>
      </c>
      <c r="T286" s="22">
        <f t="shared" si="22"/>
        <v>0.13014069264069264</v>
      </c>
      <c r="U286" s="22" t="s">
        <v>5406</v>
      </c>
      <c r="V286">
        <v>1900</v>
      </c>
      <c r="W286" s="22" t="s">
        <v>5524</v>
      </c>
      <c r="X286">
        <v>2205</v>
      </c>
      <c r="Y286" t="s">
        <v>205</v>
      </c>
      <c r="Z286" t="s">
        <v>956</v>
      </c>
      <c r="AA286" t="s">
        <v>957</v>
      </c>
      <c r="AB286" t="s">
        <v>41</v>
      </c>
      <c r="AC286" t="s">
        <v>62</v>
      </c>
      <c r="AD286" t="str">
        <f t="shared" si="23"/>
        <v>Drama/Music Complex (W Campus) - DM105</v>
      </c>
      <c r="AE286" t="s">
        <v>906</v>
      </c>
      <c r="AF286" t="s">
        <v>907</v>
      </c>
      <c r="AG286" t="s">
        <v>929</v>
      </c>
      <c r="AH286" t="s">
        <v>4162</v>
      </c>
      <c r="AI286">
        <v>100</v>
      </c>
      <c r="AJ286">
        <v>50</v>
      </c>
      <c r="AK286" s="22">
        <f t="shared" si="24"/>
        <v>108.76043599257885</v>
      </c>
      <c r="AL286" t="s">
        <v>52</v>
      </c>
      <c r="AM286" t="s">
        <v>182</v>
      </c>
      <c r="AN286" t="s">
        <v>67</v>
      </c>
    </row>
    <row r="287" spans="1:40" x14ac:dyDescent="0.25">
      <c r="A287">
        <v>202430</v>
      </c>
      <c r="B287">
        <v>41968</v>
      </c>
      <c r="C287" t="s">
        <v>942</v>
      </c>
      <c r="D287" t="s">
        <v>5702</v>
      </c>
      <c r="E287" t="s">
        <v>943</v>
      </c>
      <c r="F287">
        <v>0</v>
      </c>
      <c r="G287" s="1">
        <v>45166</v>
      </c>
      <c r="H287" s="1">
        <v>45276</v>
      </c>
      <c r="I287" s="21">
        <f t="shared" si="20"/>
        <v>16.714285714285715</v>
      </c>
      <c r="J287" s="1" t="s">
        <v>393</v>
      </c>
      <c r="K287" s="1" t="s">
        <v>33</v>
      </c>
      <c r="L287" t="s">
        <v>33</v>
      </c>
      <c r="S287" s="22">
        <f t="shared" si="21"/>
        <v>0.125</v>
      </c>
      <c r="T287" s="22">
        <f t="shared" si="22"/>
        <v>0.12662337662337664</v>
      </c>
      <c r="U287" s="22" t="s">
        <v>5407</v>
      </c>
      <c r="V287">
        <v>1935</v>
      </c>
      <c r="W287" s="22" t="s">
        <v>5529</v>
      </c>
      <c r="X287">
        <v>2235</v>
      </c>
      <c r="Y287" t="s">
        <v>205</v>
      </c>
      <c r="Z287" t="s">
        <v>940</v>
      </c>
      <c r="AA287" t="s">
        <v>941</v>
      </c>
      <c r="AB287" t="s">
        <v>41</v>
      </c>
      <c r="AC287" t="s">
        <v>62</v>
      </c>
      <c r="AD287" t="str">
        <f t="shared" si="23"/>
        <v>Drama/Music Complex (W Campus) - DM105</v>
      </c>
      <c r="AE287" t="s">
        <v>906</v>
      </c>
      <c r="AF287" t="s">
        <v>907</v>
      </c>
      <c r="AG287" t="s">
        <v>929</v>
      </c>
      <c r="AH287" t="s">
        <v>4162</v>
      </c>
      <c r="AI287">
        <v>30</v>
      </c>
      <c r="AJ287">
        <v>23</v>
      </c>
      <c r="AK287" s="22">
        <f t="shared" si="24"/>
        <v>48.677643784786653</v>
      </c>
      <c r="AL287" t="s">
        <v>52</v>
      </c>
      <c r="AM287" t="s">
        <v>182</v>
      </c>
      <c r="AN287" t="s">
        <v>67</v>
      </c>
    </row>
    <row r="288" spans="1:40" x14ac:dyDescent="0.25">
      <c r="A288">
        <v>202430</v>
      </c>
      <c r="B288">
        <v>42370</v>
      </c>
      <c r="C288" t="s">
        <v>1590</v>
      </c>
      <c r="D288" t="s">
        <v>5702</v>
      </c>
      <c r="E288" t="s">
        <v>1591</v>
      </c>
      <c r="F288">
        <v>1</v>
      </c>
      <c r="G288" s="1">
        <v>45166</v>
      </c>
      <c r="H288" s="1">
        <v>45276</v>
      </c>
      <c r="I288" s="21">
        <f t="shared" si="20"/>
        <v>16.714285714285715</v>
      </c>
      <c r="J288" s="1" t="s">
        <v>393</v>
      </c>
      <c r="K288" s="1" t="s">
        <v>5537</v>
      </c>
      <c r="M288" t="s">
        <v>34</v>
      </c>
      <c r="O288" t="s">
        <v>36</v>
      </c>
      <c r="S288" s="22">
        <f t="shared" si="21"/>
        <v>5.555555555555558E-2</v>
      </c>
      <c r="T288" s="22">
        <f t="shared" si="22"/>
        <v>0.11255411255411261</v>
      </c>
      <c r="U288" s="22" t="s">
        <v>5404</v>
      </c>
      <c r="V288">
        <v>1555</v>
      </c>
      <c r="W288" s="22" t="s">
        <v>5445</v>
      </c>
      <c r="X288">
        <v>1715</v>
      </c>
      <c r="Y288" t="s">
        <v>205</v>
      </c>
      <c r="Z288" t="s">
        <v>956</v>
      </c>
      <c r="AA288" t="s">
        <v>957</v>
      </c>
      <c r="AB288" t="s">
        <v>41</v>
      </c>
      <c r="AC288" t="s">
        <v>62</v>
      </c>
      <c r="AD288" t="str">
        <f t="shared" si="23"/>
        <v>Drama/Music Complex (W Campus) - DM105</v>
      </c>
      <c r="AE288" t="s">
        <v>906</v>
      </c>
      <c r="AF288" t="s">
        <v>907</v>
      </c>
      <c r="AG288" t="s">
        <v>929</v>
      </c>
      <c r="AH288" t="s">
        <v>4162</v>
      </c>
      <c r="AI288">
        <v>10</v>
      </c>
      <c r="AJ288">
        <v>2</v>
      </c>
      <c r="AK288" s="22">
        <f t="shared" si="24"/>
        <v>3.7625231910946217</v>
      </c>
      <c r="AL288" t="s">
        <v>52</v>
      </c>
      <c r="AM288" t="s">
        <v>66</v>
      </c>
      <c r="AN288" t="s">
        <v>67</v>
      </c>
    </row>
    <row r="289" spans="1:40" x14ac:dyDescent="0.25">
      <c r="A289">
        <v>202430</v>
      </c>
      <c r="B289">
        <v>42631</v>
      </c>
      <c r="C289" t="s">
        <v>2333</v>
      </c>
      <c r="D289" t="s">
        <v>5702</v>
      </c>
      <c r="E289" t="s">
        <v>2334</v>
      </c>
      <c r="F289">
        <v>0</v>
      </c>
      <c r="G289" s="1">
        <v>45166</v>
      </c>
      <c r="H289" s="1">
        <v>45276</v>
      </c>
      <c r="I289" s="21">
        <f t="shared" si="20"/>
        <v>16.714285714285715</v>
      </c>
      <c r="J289" s="1"/>
      <c r="K289" s="1" t="s">
        <v>2245</v>
      </c>
      <c r="Q289" t="s">
        <v>2245</v>
      </c>
      <c r="S289" s="22">
        <f t="shared" si="21"/>
        <v>0.12847222222222215</v>
      </c>
      <c r="T289" s="22">
        <f t="shared" si="22"/>
        <v>0.13014069264069258</v>
      </c>
      <c r="U289" s="22" t="s">
        <v>5391</v>
      </c>
      <c r="V289">
        <v>1000</v>
      </c>
      <c r="W289" s="22" t="s">
        <v>5488</v>
      </c>
      <c r="X289">
        <v>1305</v>
      </c>
      <c r="Y289" t="s">
        <v>205</v>
      </c>
      <c r="Z289" t="s">
        <v>956</v>
      </c>
      <c r="AA289" t="s">
        <v>957</v>
      </c>
      <c r="AB289" t="s">
        <v>41</v>
      </c>
      <c r="AC289" t="s">
        <v>62</v>
      </c>
      <c r="AD289" t="str">
        <f t="shared" si="23"/>
        <v>Drama/Music Complex (W Campus) - DM105</v>
      </c>
      <c r="AE289" t="s">
        <v>906</v>
      </c>
      <c r="AF289" t="s">
        <v>907</v>
      </c>
      <c r="AG289" t="s">
        <v>929</v>
      </c>
      <c r="AH289" t="s">
        <v>4162</v>
      </c>
      <c r="AI289">
        <v>50</v>
      </c>
      <c r="AJ289">
        <v>19</v>
      </c>
      <c r="AK289" s="22">
        <f t="shared" si="24"/>
        <v>41.328965677179944</v>
      </c>
      <c r="AL289" t="s">
        <v>52</v>
      </c>
      <c r="AM289" t="s">
        <v>66</v>
      </c>
      <c r="AN289" t="s">
        <v>67</v>
      </c>
    </row>
    <row r="290" spans="1:40" x14ac:dyDescent="0.25">
      <c r="A290">
        <v>202430</v>
      </c>
      <c r="B290">
        <v>42632</v>
      </c>
      <c r="C290" t="s">
        <v>2329</v>
      </c>
      <c r="D290" t="s">
        <v>5702</v>
      </c>
      <c r="E290" t="s">
        <v>2330</v>
      </c>
      <c r="F290">
        <v>0</v>
      </c>
      <c r="G290" s="1">
        <v>45166</v>
      </c>
      <c r="H290" s="1">
        <v>45276</v>
      </c>
      <c r="I290" s="21">
        <f t="shared" si="20"/>
        <v>16.714285714285715</v>
      </c>
      <c r="J290" s="1" t="s">
        <v>393</v>
      </c>
      <c r="K290" s="1" t="s">
        <v>37</v>
      </c>
      <c r="P290" t="s">
        <v>37</v>
      </c>
      <c r="S290" s="22">
        <f t="shared" si="21"/>
        <v>0.13541666666666663</v>
      </c>
      <c r="T290" s="22">
        <f t="shared" si="22"/>
        <v>0.13717532467532464</v>
      </c>
      <c r="U290" s="22" t="s">
        <v>5390</v>
      </c>
      <c r="V290">
        <v>900</v>
      </c>
      <c r="W290" s="22" t="s">
        <v>5410</v>
      </c>
      <c r="X290">
        <v>1215</v>
      </c>
      <c r="Y290" t="s">
        <v>205</v>
      </c>
      <c r="Z290" t="s">
        <v>940</v>
      </c>
      <c r="AA290" t="s">
        <v>941</v>
      </c>
      <c r="AB290" t="s">
        <v>41</v>
      </c>
      <c r="AC290" t="s">
        <v>62</v>
      </c>
      <c r="AD290" t="str">
        <f t="shared" si="23"/>
        <v>Drama/Music Complex (W Campus) - DM105</v>
      </c>
      <c r="AE290" t="s">
        <v>906</v>
      </c>
      <c r="AF290" t="s">
        <v>907</v>
      </c>
      <c r="AG290" t="s">
        <v>929</v>
      </c>
      <c r="AH290" t="s">
        <v>4162</v>
      </c>
      <c r="AI290">
        <v>50</v>
      </c>
      <c r="AJ290">
        <v>35</v>
      </c>
      <c r="AK290" s="22">
        <f t="shared" si="24"/>
        <v>80.247564935064915</v>
      </c>
      <c r="AL290" t="s">
        <v>52</v>
      </c>
      <c r="AM290" t="s">
        <v>66</v>
      </c>
      <c r="AN290" t="s">
        <v>67</v>
      </c>
    </row>
    <row r="291" spans="1:40" x14ac:dyDescent="0.25">
      <c r="A291">
        <v>202430</v>
      </c>
      <c r="B291">
        <v>42635</v>
      </c>
      <c r="C291" t="s">
        <v>930</v>
      </c>
      <c r="D291" t="s">
        <v>5702</v>
      </c>
      <c r="E291" t="s">
        <v>931</v>
      </c>
      <c r="F291">
        <v>0</v>
      </c>
      <c r="G291" s="1">
        <v>45166</v>
      </c>
      <c r="H291" s="1">
        <v>45276</v>
      </c>
      <c r="I291" s="21">
        <f t="shared" si="20"/>
        <v>16.714285714285715</v>
      </c>
      <c r="J291" s="1" t="s">
        <v>393</v>
      </c>
      <c r="K291" s="1" t="s">
        <v>5536</v>
      </c>
      <c r="L291" t="s">
        <v>33</v>
      </c>
      <c r="N291" t="s">
        <v>35</v>
      </c>
      <c r="S291" s="22">
        <f t="shared" si="21"/>
        <v>5.5555555555555525E-2</v>
      </c>
      <c r="T291" s="22">
        <f t="shared" si="22"/>
        <v>0.1125541125541125</v>
      </c>
      <c r="U291" s="22" t="s">
        <v>5375</v>
      </c>
      <c r="V291">
        <v>935</v>
      </c>
      <c r="W291" s="22" t="s">
        <v>5474</v>
      </c>
      <c r="X291">
        <v>1055</v>
      </c>
      <c r="Y291" t="s">
        <v>205</v>
      </c>
      <c r="Z291" t="s">
        <v>927</v>
      </c>
      <c r="AA291" t="s">
        <v>928</v>
      </c>
      <c r="AB291" t="s">
        <v>41</v>
      </c>
      <c r="AC291" t="s">
        <v>62</v>
      </c>
      <c r="AD291" t="str">
        <f t="shared" si="23"/>
        <v>Drama/Music Complex (W Campus) - DM105</v>
      </c>
      <c r="AE291" t="s">
        <v>906</v>
      </c>
      <c r="AF291" t="s">
        <v>907</v>
      </c>
      <c r="AG291" t="s">
        <v>929</v>
      </c>
      <c r="AH291" t="s">
        <v>4162</v>
      </c>
      <c r="AI291">
        <v>50</v>
      </c>
      <c r="AJ291">
        <v>8</v>
      </c>
      <c r="AK291" s="22">
        <f t="shared" si="24"/>
        <v>15.050092764378473</v>
      </c>
      <c r="AL291" t="s">
        <v>52</v>
      </c>
      <c r="AM291" t="s">
        <v>66</v>
      </c>
      <c r="AN291" t="s">
        <v>67</v>
      </c>
    </row>
    <row r="292" spans="1:40" x14ac:dyDescent="0.25">
      <c r="A292">
        <v>202430</v>
      </c>
      <c r="B292">
        <v>42636</v>
      </c>
      <c r="C292" t="s">
        <v>2321</v>
      </c>
      <c r="D292" t="s">
        <v>5702</v>
      </c>
      <c r="E292" t="s">
        <v>2322</v>
      </c>
      <c r="F292">
        <v>0</v>
      </c>
      <c r="G292" s="1">
        <v>45166</v>
      </c>
      <c r="H292" s="1">
        <v>45276</v>
      </c>
      <c r="I292" s="21">
        <f t="shared" si="20"/>
        <v>16.714285714285715</v>
      </c>
      <c r="J292" s="1"/>
      <c r="K292" s="1" t="s">
        <v>36</v>
      </c>
      <c r="O292" t="s">
        <v>36</v>
      </c>
      <c r="S292" s="22">
        <f t="shared" si="21"/>
        <v>0.12847222222222221</v>
      </c>
      <c r="T292" s="22">
        <f t="shared" si="22"/>
        <v>0.13014069264069264</v>
      </c>
      <c r="U292" s="22" t="s">
        <v>5378</v>
      </c>
      <c r="V292">
        <v>1800</v>
      </c>
      <c r="W292" s="22" t="s">
        <v>5518</v>
      </c>
      <c r="X292">
        <v>2105</v>
      </c>
      <c r="Y292" t="s">
        <v>205</v>
      </c>
      <c r="Z292" t="s">
        <v>927</v>
      </c>
      <c r="AA292" t="s">
        <v>928</v>
      </c>
      <c r="AB292" t="s">
        <v>41</v>
      </c>
      <c r="AC292" t="s">
        <v>62</v>
      </c>
      <c r="AD292" t="str">
        <f t="shared" si="23"/>
        <v>Drama/Music Complex (W Campus) - DM105</v>
      </c>
      <c r="AE292" t="s">
        <v>906</v>
      </c>
      <c r="AF292" t="s">
        <v>907</v>
      </c>
      <c r="AG292" t="s">
        <v>929</v>
      </c>
      <c r="AH292" t="s">
        <v>4162</v>
      </c>
      <c r="AI292">
        <v>50</v>
      </c>
      <c r="AJ292">
        <v>19</v>
      </c>
      <c r="AK292" s="22">
        <f t="shared" si="24"/>
        <v>41.328965677179966</v>
      </c>
      <c r="AL292" t="s">
        <v>52</v>
      </c>
      <c r="AM292" t="s">
        <v>182</v>
      </c>
      <c r="AN292" t="s">
        <v>67</v>
      </c>
    </row>
    <row r="293" spans="1:40" hidden="1" x14ac:dyDescent="0.25">
      <c r="A293">
        <v>202430</v>
      </c>
      <c r="B293">
        <v>42759</v>
      </c>
      <c r="C293" t="s">
        <v>2335</v>
      </c>
      <c r="D293" t="s">
        <v>5702</v>
      </c>
      <c r="E293" t="s">
        <v>2336</v>
      </c>
      <c r="F293">
        <v>0.5</v>
      </c>
      <c r="G293" s="1">
        <v>45166</v>
      </c>
      <c r="H293" s="1">
        <v>45276</v>
      </c>
      <c r="I293" s="21">
        <f t="shared" si="20"/>
        <v>16.714285714285715</v>
      </c>
      <c r="J293" s="1"/>
      <c r="K293" s="1" t="s">
        <v>5552</v>
      </c>
      <c r="S293" s="22">
        <f t="shared" si="21"/>
        <v>0</v>
      </c>
      <c r="T293" s="22">
        <f t="shared" si="22"/>
        <v>0</v>
      </c>
      <c r="U293" s="22">
        <v>0</v>
      </c>
      <c r="W293" s="22">
        <v>0</v>
      </c>
      <c r="Y293" t="s">
        <v>205</v>
      </c>
      <c r="Z293" t="s">
        <v>927</v>
      </c>
      <c r="AA293" t="s">
        <v>928</v>
      </c>
      <c r="AB293" t="s">
        <v>41</v>
      </c>
      <c r="AC293" t="s">
        <v>62</v>
      </c>
      <c r="AD293" t="str">
        <f t="shared" si="23"/>
        <v>Drama/Music Complex (W Campus) - DM105</v>
      </c>
      <c r="AE293" t="s">
        <v>906</v>
      </c>
      <c r="AF293" t="s">
        <v>907</v>
      </c>
      <c r="AG293" t="s">
        <v>929</v>
      </c>
      <c r="AH293" t="s">
        <v>4162</v>
      </c>
      <c r="AI293">
        <v>1</v>
      </c>
      <c r="AJ293">
        <v>1</v>
      </c>
      <c r="AK293" s="22">
        <f t="shared" si="24"/>
        <v>0</v>
      </c>
      <c r="AL293" t="s">
        <v>52</v>
      </c>
      <c r="AM293" t="s">
        <v>172</v>
      </c>
      <c r="AN293" t="s">
        <v>46</v>
      </c>
    </row>
    <row r="294" spans="1:40" hidden="1" x14ac:dyDescent="0.25">
      <c r="A294">
        <v>202430</v>
      </c>
      <c r="B294">
        <v>42761</v>
      </c>
      <c r="C294" t="s">
        <v>2335</v>
      </c>
      <c r="D294" t="s">
        <v>5702</v>
      </c>
      <c r="E294" t="s">
        <v>2336</v>
      </c>
      <c r="F294">
        <v>0.5</v>
      </c>
      <c r="G294" s="1">
        <v>45166</v>
      </c>
      <c r="H294" s="1">
        <v>45276</v>
      </c>
      <c r="I294" s="21">
        <f t="shared" si="20"/>
        <v>16.714285714285715</v>
      </c>
      <c r="J294" s="1"/>
      <c r="K294" s="1" t="s">
        <v>5552</v>
      </c>
      <c r="S294" s="22">
        <f t="shared" si="21"/>
        <v>0</v>
      </c>
      <c r="T294" s="22">
        <f t="shared" si="22"/>
        <v>0</v>
      </c>
      <c r="U294" s="22">
        <v>0</v>
      </c>
      <c r="W294" s="22">
        <v>0</v>
      </c>
      <c r="Y294" t="s">
        <v>205</v>
      </c>
      <c r="Z294" t="s">
        <v>2337</v>
      </c>
      <c r="AA294" t="s">
        <v>2338</v>
      </c>
      <c r="AB294" t="s">
        <v>41</v>
      </c>
      <c r="AC294" t="s">
        <v>62</v>
      </c>
      <c r="AD294" t="str">
        <f t="shared" si="23"/>
        <v>Drama/Music Complex (W Campus) - DM105</v>
      </c>
      <c r="AE294" t="s">
        <v>906</v>
      </c>
      <c r="AF294" t="s">
        <v>907</v>
      </c>
      <c r="AG294" t="s">
        <v>929</v>
      </c>
      <c r="AH294" t="s">
        <v>4162</v>
      </c>
      <c r="AI294">
        <v>1</v>
      </c>
      <c r="AJ294">
        <v>1</v>
      </c>
      <c r="AK294" s="22">
        <f t="shared" si="24"/>
        <v>0</v>
      </c>
      <c r="AL294" t="s">
        <v>52</v>
      </c>
      <c r="AM294" t="s">
        <v>172</v>
      </c>
      <c r="AN294" t="s">
        <v>46</v>
      </c>
    </row>
    <row r="295" spans="1:40" hidden="1" x14ac:dyDescent="0.25">
      <c r="A295">
        <v>202430</v>
      </c>
      <c r="B295">
        <v>42762</v>
      </c>
      <c r="C295" t="s">
        <v>2335</v>
      </c>
      <c r="D295" t="s">
        <v>5702</v>
      </c>
      <c r="E295" t="s">
        <v>2336</v>
      </c>
      <c r="F295">
        <v>0.5</v>
      </c>
      <c r="G295" s="1">
        <v>45166</v>
      </c>
      <c r="H295" s="1">
        <v>45276</v>
      </c>
      <c r="I295" s="21">
        <f t="shared" si="20"/>
        <v>16.714285714285715</v>
      </c>
      <c r="J295" s="1"/>
      <c r="K295" s="1" t="s">
        <v>5552</v>
      </c>
      <c r="S295" s="22">
        <f t="shared" si="21"/>
        <v>0</v>
      </c>
      <c r="T295" s="22">
        <f t="shared" si="22"/>
        <v>0</v>
      </c>
      <c r="U295" s="22">
        <v>0</v>
      </c>
      <c r="W295" s="22">
        <v>0</v>
      </c>
      <c r="Y295" t="s">
        <v>205</v>
      </c>
      <c r="Z295" t="s">
        <v>940</v>
      </c>
      <c r="AA295" t="s">
        <v>941</v>
      </c>
      <c r="AB295" t="s">
        <v>41</v>
      </c>
      <c r="AC295" t="s">
        <v>62</v>
      </c>
      <c r="AD295" t="str">
        <f t="shared" si="23"/>
        <v>Drama/Music Complex (W Campus) - DM105</v>
      </c>
      <c r="AE295" t="s">
        <v>906</v>
      </c>
      <c r="AF295" t="s">
        <v>907</v>
      </c>
      <c r="AG295" t="s">
        <v>929</v>
      </c>
      <c r="AH295" t="s">
        <v>4162</v>
      </c>
      <c r="AI295">
        <v>1</v>
      </c>
      <c r="AJ295">
        <v>1</v>
      </c>
      <c r="AK295" s="22">
        <f t="shared" si="24"/>
        <v>0</v>
      </c>
      <c r="AL295" t="s">
        <v>52</v>
      </c>
      <c r="AM295" t="s">
        <v>172</v>
      </c>
      <c r="AN295" t="s">
        <v>46</v>
      </c>
    </row>
    <row r="296" spans="1:40" hidden="1" x14ac:dyDescent="0.25">
      <c r="A296">
        <v>202430</v>
      </c>
      <c r="B296">
        <v>42763</v>
      </c>
      <c r="C296" t="s">
        <v>2335</v>
      </c>
      <c r="D296" t="s">
        <v>5702</v>
      </c>
      <c r="E296" t="s">
        <v>2336</v>
      </c>
      <c r="F296">
        <v>0.5</v>
      </c>
      <c r="G296" s="1">
        <v>45166</v>
      </c>
      <c r="H296" s="1">
        <v>45276</v>
      </c>
      <c r="I296" s="21">
        <f t="shared" si="20"/>
        <v>16.714285714285715</v>
      </c>
      <c r="J296" s="1"/>
      <c r="K296" s="1" t="s">
        <v>5552</v>
      </c>
      <c r="S296" s="22">
        <f t="shared" si="21"/>
        <v>0</v>
      </c>
      <c r="T296" s="22">
        <f t="shared" si="22"/>
        <v>0</v>
      </c>
      <c r="U296" s="22">
        <v>0</v>
      </c>
      <c r="W296" s="22">
        <v>0</v>
      </c>
      <c r="Y296" t="s">
        <v>205</v>
      </c>
      <c r="Z296" t="s">
        <v>2339</v>
      </c>
      <c r="AA296" t="s">
        <v>2340</v>
      </c>
      <c r="AB296" t="s">
        <v>41</v>
      </c>
      <c r="AC296" t="s">
        <v>62</v>
      </c>
      <c r="AD296" t="str">
        <f t="shared" si="23"/>
        <v>Drama/Music Complex (W Campus) - DM105</v>
      </c>
      <c r="AE296" t="s">
        <v>906</v>
      </c>
      <c r="AF296" t="s">
        <v>907</v>
      </c>
      <c r="AG296" t="s">
        <v>929</v>
      </c>
      <c r="AH296" t="s">
        <v>4162</v>
      </c>
      <c r="AI296">
        <v>1</v>
      </c>
      <c r="AJ296">
        <v>1</v>
      </c>
      <c r="AK296" s="22">
        <f t="shared" si="24"/>
        <v>0</v>
      </c>
      <c r="AL296" t="s">
        <v>52</v>
      </c>
      <c r="AM296" t="s">
        <v>172</v>
      </c>
      <c r="AN296" t="s">
        <v>46</v>
      </c>
    </row>
    <row r="297" spans="1:40" hidden="1" x14ac:dyDescent="0.25">
      <c r="A297">
        <v>202430</v>
      </c>
      <c r="B297">
        <v>42764</v>
      </c>
      <c r="C297" t="s">
        <v>2335</v>
      </c>
      <c r="D297" t="s">
        <v>5702</v>
      </c>
      <c r="E297" t="s">
        <v>2336</v>
      </c>
      <c r="F297">
        <v>0.5</v>
      </c>
      <c r="G297" s="1">
        <v>45166</v>
      </c>
      <c r="H297" s="1">
        <v>45276</v>
      </c>
      <c r="I297" s="21">
        <f t="shared" si="20"/>
        <v>16.714285714285715</v>
      </c>
      <c r="J297" s="1"/>
      <c r="K297" s="1" t="s">
        <v>5552</v>
      </c>
      <c r="S297" s="22">
        <f t="shared" si="21"/>
        <v>0</v>
      </c>
      <c r="T297" s="22">
        <f t="shared" si="22"/>
        <v>0</v>
      </c>
      <c r="U297" s="22">
        <v>0</v>
      </c>
      <c r="W297" s="22">
        <v>0</v>
      </c>
      <c r="Y297" t="s">
        <v>205</v>
      </c>
      <c r="Z297" t="s">
        <v>940</v>
      </c>
      <c r="AA297" t="s">
        <v>941</v>
      </c>
      <c r="AB297" t="s">
        <v>41</v>
      </c>
      <c r="AC297" t="s">
        <v>62</v>
      </c>
      <c r="AD297" t="str">
        <f t="shared" si="23"/>
        <v>Drama/Music Complex (W Campus) - DM105</v>
      </c>
      <c r="AE297" t="s">
        <v>906</v>
      </c>
      <c r="AF297" t="s">
        <v>907</v>
      </c>
      <c r="AG297" t="s">
        <v>929</v>
      </c>
      <c r="AH297" t="s">
        <v>4162</v>
      </c>
      <c r="AI297">
        <v>1</v>
      </c>
      <c r="AJ297">
        <v>1</v>
      </c>
      <c r="AK297" s="22">
        <f t="shared" si="24"/>
        <v>0</v>
      </c>
      <c r="AL297" t="s">
        <v>52</v>
      </c>
      <c r="AM297" t="s">
        <v>172</v>
      </c>
      <c r="AN297" t="s">
        <v>46</v>
      </c>
    </row>
    <row r="298" spans="1:40" hidden="1" x14ac:dyDescent="0.25">
      <c r="A298">
        <v>202430</v>
      </c>
      <c r="B298">
        <v>42765</v>
      </c>
      <c r="C298" t="s">
        <v>2335</v>
      </c>
      <c r="D298" t="s">
        <v>5702</v>
      </c>
      <c r="E298" t="s">
        <v>2336</v>
      </c>
      <c r="F298">
        <v>0.5</v>
      </c>
      <c r="G298" s="1">
        <v>45166</v>
      </c>
      <c r="H298" s="1">
        <v>45276</v>
      </c>
      <c r="I298" s="21">
        <f t="shared" si="20"/>
        <v>16.714285714285715</v>
      </c>
      <c r="J298" s="1"/>
      <c r="K298" s="1" t="s">
        <v>5552</v>
      </c>
      <c r="S298" s="22">
        <f t="shared" si="21"/>
        <v>0</v>
      </c>
      <c r="T298" s="22">
        <f t="shared" si="22"/>
        <v>0</v>
      </c>
      <c r="U298" s="22">
        <v>0</v>
      </c>
      <c r="W298" s="22">
        <v>0</v>
      </c>
      <c r="Y298" t="s">
        <v>205</v>
      </c>
      <c r="Z298" t="s">
        <v>2341</v>
      </c>
      <c r="AA298" t="s">
        <v>2342</v>
      </c>
      <c r="AB298" t="s">
        <v>41</v>
      </c>
      <c r="AC298" t="s">
        <v>62</v>
      </c>
      <c r="AD298" t="str">
        <f t="shared" si="23"/>
        <v>Drama/Music Complex (W Campus) - DM105</v>
      </c>
      <c r="AE298" t="s">
        <v>906</v>
      </c>
      <c r="AF298" t="s">
        <v>907</v>
      </c>
      <c r="AG298" t="s">
        <v>929</v>
      </c>
      <c r="AH298" t="s">
        <v>4162</v>
      </c>
      <c r="AI298">
        <v>1</v>
      </c>
      <c r="AJ298">
        <v>1</v>
      </c>
      <c r="AK298" s="22">
        <f t="shared" si="24"/>
        <v>0</v>
      </c>
      <c r="AL298" t="s">
        <v>52</v>
      </c>
      <c r="AM298" t="s">
        <v>172</v>
      </c>
      <c r="AN298" t="s">
        <v>46</v>
      </c>
    </row>
    <row r="299" spans="1:40" hidden="1" x14ac:dyDescent="0.25">
      <c r="A299">
        <v>202430</v>
      </c>
      <c r="B299">
        <v>42766</v>
      </c>
      <c r="C299" t="s">
        <v>2335</v>
      </c>
      <c r="D299" t="s">
        <v>5702</v>
      </c>
      <c r="E299" t="s">
        <v>2336</v>
      </c>
      <c r="F299">
        <v>0.5</v>
      </c>
      <c r="G299" s="1">
        <v>45166</v>
      </c>
      <c r="H299" s="1">
        <v>45276</v>
      </c>
      <c r="I299" s="21">
        <f t="shared" si="20"/>
        <v>16.714285714285715</v>
      </c>
      <c r="J299" s="1"/>
      <c r="K299" s="1" t="s">
        <v>5552</v>
      </c>
      <c r="S299" s="22">
        <f t="shared" si="21"/>
        <v>0</v>
      </c>
      <c r="T299" s="22">
        <f t="shared" si="22"/>
        <v>0</v>
      </c>
      <c r="U299" s="22">
        <v>0</v>
      </c>
      <c r="W299" s="22">
        <v>0</v>
      </c>
      <c r="Y299" t="s">
        <v>205</v>
      </c>
      <c r="Z299" t="s">
        <v>904</v>
      </c>
      <c r="AA299" t="s">
        <v>905</v>
      </c>
      <c r="AB299" t="s">
        <v>41</v>
      </c>
      <c r="AC299" t="s">
        <v>62</v>
      </c>
      <c r="AD299" t="str">
        <f t="shared" si="23"/>
        <v>Drama/Music Complex (W Campus) - DM105</v>
      </c>
      <c r="AE299" t="s">
        <v>906</v>
      </c>
      <c r="AF299" t="s">
        <v>907</v>
      </c>
      <c r="AG299" t="s">
        <v>929</v>
      </c>
      <c r="AH299" t="s">
        <v>4162</v>
      </c>
      <c r="AI299">
        <v>1</v>
      </c>
      <c r="AJ299">
        <v>1</v>
      </c>
      <c r="AK299" s="22">
        <f t="shared" si="24"/>
        <v>0</v>
      </c>
      <c r="AL299" t="s">
        <v>52</v>
      </c>
      <c r="AM299" t="s">
        <v>172</v>
      </c>
      <c r="AN299" t="s">
        <v>46</v>
      </c>
    </row>
    <row r="300" spans="1:40" hidden="1" x14ac:dyDescent="0.25">
      <c r="A300">
        <v>202430</v>
      </c>
      <c r="B300">
        <v>42767</v>
      </c>
      <c r="C300" t="s">
        <v>2335</v>
      </c>
      <c r="D300" t="s">
        <v>5702</v>
      </c>
      <c r="E300" t="s">
        <v>2336</v>
      </c>
      <c r="F300">
        <v>0.5</v>
      </c>
      <c r="G300" s="1">
        <v>45166</v>
      </c>
      <c r="H300" s="1">
        <v>45276</v>
      </c>
      <c r="I300" s="21">
        <f t="shared" si="20"/>
        <v>16.714285714285715</v>
      </c>
      <c r="J300" s="1"/>
      <c r="K300" s="1" t="s">
        <v>5552</v>
      </c>
      <c r="S300" s="22">
        <f t="shared" si="21"/>
        <v>0</v>
      </c>
      <c r="T300" s="22">
        <f t="shared" si="22"/>
        <v>0</v>
      </c>
      <c r="U300" s="22">
        <v>0</v>
      </c>
      <c r="W300" s="22">
        <v>0</v>
      </c>
      <c r="Y300" t="s">
        <v>205</v>
      </c>
      <c r="Z300" t="s">
        <v>2343</v>
      </c>
      <c r="AA300" t="s">
        <v>2344</v>
      </c>
      <c r="AB300" t="s">
        <v>41</v>
      </c>
      <c r="AC300" t="s">
        <v>62</v>
      </c>
      <c r="AD300" t="str">
        <f t="shared" si="23"/>
        <v>Drama/Music Complex (W Campus) - DM105</v>
      </c>
      <c r="AE300" t="s">
        <v>906</v>
      </c>
      <c r="AF300" t="s">
        <v>907</v>
      </c>
      <c r="AG300" t="s">
        <v>929</v>
      </c>
      <c r="AH300" t="s">
        <v>4162</v>
      </c>
      <c r="AI300">
        <v>1</v>
      </c>
      <c r="AJ300">
        <v>1</v>
      </c>
      <c r="AK300" s="22">
        <f t="shared" si="24"/>
        <v>0</v>
      </c>
      <c r="AL300" t="s">
        <v>52</v>
      </c>
      <c r="AM300" t="s">
        <v>172</v>
      </c>
      <c r="AN300" t="s">
        <v>46</v>
      </c>
    </row>
    <row r="301" spans="1:40" hidden="1" x14ac:dyDescent="0.25">
      <c r="A301">
        <v>202430</v>
      </c>
      <c r="B301">
        <v>42768</v>
      </c>
      <c r="C301" t="s">
        <v>2335</v>
      </c>
      <c r="D301" t="s">
        <v>5702</v>
      </c>
      <c r="E301" t="s">
        <v>2336</v>
      </c>
      <c r="F301">
        <v>0.5</v>
      </c>
      <c r="G301" s="1">
        <v>45166</v>
      </c>
      <c r="H301" s="1">
        <v>45276</v>
      </c>
      <c r="I301" s="21">
        <f t="shared" si="20"/>
        <v>16.714285714285715</v>
      </c>
      <c r="J301" s="1"/>
      <c r="K301" s="1" t="s">
        <v>5552</v>
      </c>
      <c r="S301" s="22">
        <f t="shared" si="21"/>
        <v>0</v>
      </c>
      <c r="T301" s="22">
        <f t="shared" si="22"/>
        <v>0</v>
      </c>
      <c r="U301" s="22">
        <v>0</v>
      </c>
      <c r="W301" s="22">
        <v>0</v>
      </c>
      <c r="Y301" t="s">
        <v>205</v>
      </c>
      <c r="Z301" t="s">
        <v>2341</v>
      </c>
      <c r="AA301" t="s">
        <v>2342</v>
      </c>
      <c r="AB301" t="s">
        <v>41</v>
      </c>
      <c r="AC301" t="s">
        <v>62</v>
      </c>
      <c r="AD301" t="str">
        <f t="shared" si="23"/>
        <v>Drama/Music Complex (W Campus) - DM105</v>
      </c>
      <c r="AE301" t="s">
        <v>906</v>
      </c>
      <c r="AF301" t="s">
        <v>907</v>
      </c>
      <c r="AG301" t="s">
        <v>929</v>
      </c>
      <c r="AH301" t="s">
        <v>4162</v>
      </c>
      <c r="AI301">
        <v>1</v>
      </c>
      <c r="AJ301">
        <v>1</v>
      </c>
      <c r="AK301" s="22">
        <f t="shared" si="24"/>
        <v>0</v>
      </c>
      <c r="AL301" t="s">
        <v>52</v>
      </c>
      <c r="AM301" t="s">
        <v>172</v>
      </c>
      <c r="AN301" t="s">
        <v>46</v>
      </c>
    </row>
    <row r="302" spans="1:40" hidden="1" x14ac:dyDescent="0.25">
      <c r="A302">
        <v>202430</v>
      </c>
      <c r="B302">
        <v>42769</v>
      </c>
      <c r="C302" t="s">
        <v>2335</v>
      </c>
      <c r="D302" t="s">
        <v>5702</v>
      </c>
      <c r="E302" t="s">
        <v>2336</v>
      </c>
      <c r="F302">
        <v>0.5</v>
      </c>
      <c r="G302" s="1">
        <v>45166</v>
      </c>
      <c r="H302" s="1">
        <v>45276</v>
      </c>
      <c r="I302" s="21">
        <f t="shared" si="20"/>
        <v>16.714285714285715</v>
      </c>
      <c r="J302" s="1"/>
      <c r="K302" s="1" t="s">
        <v>5552</v>
      </c>
      <c r="S302" s="22">
        <f t="shared" si="21"/>
        <v>0</v>
      </c>
      <c r="T302" s="22">
        <f t="shared" si="22"/>
        <v>0</v>
      </c>
      <c r="U302" s="22">
        <v>0</v>
      </c>
      <c r="W302" s="22">
        <v>0</v>
      </c>
      <c r="Y302" t="s">
        <v>205</v>
      </c>
      <c r="Z302" t="s">
        <v>2341</v>
      </c>
      <c r="AA302" t="s">
        <v>2342</v>
      </c>
      <c r="AB302" t="s">
        <v>41</v>
      </c>
      <c r="AC302" t="s">
        <v>62</v>
      </c>
      <c r="AD302" t="str">
        <f t="shared" si="23"/>
        <v>Drama/Music Complex (W Campus) - DM105</v>
      </c>
      <c r="AE302" t="s">
        <v>906</v>
      </c>
      <c r="AF302" t="s">
        <v>907</v>
      </c>
      <c r="AG302" t="s">
        <v>929</v>
      </c>
      <c r="AH302" t="s">
        <v>4162</v>
      </c>
      <c r="AI302">
        <v>1</v>
      </c>
      <c r="AJ302">
        <v>1</v>
      </c>
      <c r="AK302" s="22">
        <f t="shared" si="24"/>
        <v>0</v>
      </c>
      <c r="AL302" t="s">
        <v>52</v>
      </c>
      <c r="AM302" t="s">
        <v>172</v>
      </c>
      <c r="AN302" t="s">
        <v>46</v>
      </c>
    </row>
    <row r="303" spans="1:40" hidden="1" x14ac:dyDescent="0.25">
      <c r="A303">
        <v>202430</v>
      </c>
      <c r="B303">
        <v>42771</v>
      </c>
      <c r="C303" t="s">
        <v>2335</v>
      </c>
      <c r="D303" t="s">
        <v>5702</v>
      </c>
      <c r="E303" t="s">
        <v>2336</v>
      </c>
      <c r="F303">
        <v>0.5</v>
      </c>
      <c r="G303" s="1">
        <v>45166</v>
      </c>
      <c r="H303" s="1">
        <v>45276</v>
      </c>
      <c r="I303" s="21">
        <f t="shared" si="20"/>
        <v>16.714285714285715</v>
      </c>
      <c r="J303" s="1"/>
      <c r="K303" s="1" t="s">
        <v>5552</v>
      </c>
      <c r="S303" s="22">
        <f t="shared" si="21"/>
        <v>0</v>
      </c>
      <c r="T303" s="22">
        <f t="shared" si="22"/>
        <v>0</v>
      </c>
      <c r="U303" s="22">
        <v>0</v>
      </c>
      <c r="W303" s="22">
        <v>0</v>
      </c>
      <c r="Y303" t="s">
        <v>205</v>
      </c>
      <c r="Z303" t="s">
        <v>940</v>
      </c>
      <c r="AA303" t="s">
        <v>941</v>
      </c>
      <c r="AB303" t="s">
        <v>41</v>
      </c>
      <c r="AC303" t="s">
        <v>62</v>
      </c>
      <c r="AD303" t="str">
        <f t="shared" si="23"/>
        <v>Drama/Music Complex (W Campus) - DM105</v>
      </c>
      <c r="AE303" t="s">
        <v>906</v>
      </c>
      <c r="AF303" t="s">
        <v>907</v>
      </c>
      <c r="AG303" t="s">
        <v>929</v>
      </c>
      <c r="AH303" t="s">
        <v>4162</v>
      </c>
      <c r="AI303">
        <v>1</v>
      </c>
      <c r="AJ303">
        <v>1</v>
      </c>
      <c r="AK303" s="22">
        <f t="shared" si="24"/>
        <v>0</v>
      </c>
      <c r="AL303" t="s">
        <v>52</v>
      </c>
      <c r="AM303" t="s">
        <v>66</v>
      </c>
      <c r="AN303" t="s">
        <v>46</v>
      </c>
    </row>
    <row r="304" spans="1:40" hidden="1" x14ac:dyDescent="0.25">
      <c r="A304">
        <v>202430</v>
      </c>
      <c r="B304">
        <v>42772</v>
      </c>
      <c r="C304" t="s">
        <v>2335</v>
      </c>
      <c r="D304" t="s">
        <v>5702</v>
      </c>
      <c r="E304" t="s">
        <v>2336</v>
      </c>
      <c r="F304">
        <v>0.5</v>
      </c>
      <c r="G304" s="1">
        <v>45166</v>
      </c>
      <c r="H304" s="1">
        <v>45276</v>
      </c>
      <c r="I304" s="21">
        <f t="shared" si="20"/>
        <v>16.714285714285715</v>
      </c>
      <c r="J304" s="1"/>
      <c r="K304" s="1" t="s">
        <v>5552</v>
      </c>
      <c r="S304" s="22">
        <f t="shared" si="21"/>
        <v>0</v>
      </c>
      <c r="T304" s="22">
        <f t="shared" si="22"/>
        <v>0</v>
      </c>
      <c r="U304" s="22">
        <v>0</v>
      </c>
      <c r="W304" s="22">
        <v>0</v>
      </c>
      <c r="Y304" t="s">
        <v>205</v>
      </c>
      <c r="Z304" t="s">
        <v>904</v>
      </c>
      <c r="AA304" t="s">
        <v>905</v>
      </c>
      <c r="AB304" t="s">
        <v>41</v>
      </c>
      <c r="AC304" t="s">
        <v>62</v>
      </c>
      <c r="AD304" t="str">
        <f t="shared" si="23"/>
        <v>Drama/Music Complex (W Campus) - DM105</v>
      </c>
      <c r="AE304" t="s">
        <v>906</v>
      </c>
      <c r="AF304" t="s">
        <v>907</v>
      </c>
      <c r="AG304" t="s">
        <v>929</v>
      </c>
      <c r="AH304" t="s">
        <v>4162</v>
      </c>
      <c r="AI304">
        <v>1</v>
      </c>
      <c r="AJ304">
        <v>1</v>
      </c>
      <c r="AK304" s="22">
        <f t="shared" si="24"/>
        <v>0</v>
      </c>
      <c r="AL304" t="s">
        <v>52</v>
      </c>
      <c r="AM304" t="s">
        <v>66</v>
      </c>
      <c r="AN304" t="s">
        <v>46</v>
      </c>
    </row>
    <row r="305" spans="1:40" hidden="1" x14ac:dyDescent="0.25">
      <c r="A305">
        <v>202430</v>
      </c>
      <c r="B305">
        <v>42773</v>
      </c>
      <c r="C305" t="s">
        <v>2335</v>
      </c>
      <c r="D305" t="s">
        <v>5702</v>
      </c>
      <c r="E305" t="s">
        <v>2336</v>
      </c>
      <c r="F305">
        <v>0.5</v>
      </c>
      <c r="G305" s="1">
        <v>45166</v>
      </c>
      <c r="H305" s="1">
        <v>45276</v>
      </c>
      <c r="I305" s="21">
        <f t="shared" si="20"/>
        <v>16.714285714285715</v>
      </c>
      <c r="J305" s="1"/>
      <c r="K305" s="1" t="s">
        <v>5552</v>
      </c>
      <c r="S305" s="22">
        <f t="shared" si="21"/>
        <v>0</v>
      </c>
      <c r="T305" s="22">
        <f t="shared" si="22"/>
        <v>0</v>
      </c>
      <c r="U305" s="22">
        <v>0</v>
      </c>
      <c r="W305" s="22">
        <v>0</v>
      </c>
      <c r="Y305" t="s">
        <v>205</v>
      </c>
      <c r="Z305" t="s">
        <v>2327</v>
      </c>
      <c r="AA305" t="s">
        <v>2328</v>
      </c>
      <c r="AB305" t="s">
        <v>41</v>
      </c>
      <c r="AC305" t="s">
        <v>62</v>
      </c>
      <c r="AD305" t="str">
        <f t="shared" si="23"/>
        <v>Drama/Music Complex (W Campus) - DM105</v>
      </c>
      <c r="AE305" t="s">
        <v>906</v>
      </c>
      <c r="AF305" t="s">
        <v>907</v>
      </c>
      <c r="AG305" t="s">
        <v>929</v>
      </c>
      <c r="AH305" t="s">
        <v>4162</v>
      </c>
      <c r="AI305">
        <v>1</v>
      </c>
      <c r="AJ305">
        <v>1</v>
      </c>
      <c r="AK305" s="22">
        <f t="shared" si="24"/>
        <v>0</v>
      </c>
      <c r="AL305" t="s">
        <v>52</v>
      </c>
      <c r="AM305" t="s">
        <v>172</v>
      </c>
      <c r="AN305" t="s">
        <v>46</v>
      </c>
    </row>
    <row r="306" spans="1:40" hidden="1" x14ac:dyDescent="0.25">
      <c r="A306">
        <v>202430</v>
      </c>
      <c r="B306">
        <v>42774</v>
      </c>
      <c r="C306" t="s">
        <v>2335</v>
      </c>
      <c r="D306" t="s">
        <v>5702</v>
      </c>
      <c r="E306" t="s">
        <v>2336</v>
      </c>
      <c r="F306">
        <v>0.5</v>
      </c>
      <c r="G306" s="1">
        <v>45166</v>
      </c>
      <c r="H306" s="1">
        <v>45276</v>
      </c>
      <c r="I306" s="21">
        <f t="shared" si="20"/>
        <v>16.714285714285715</v>
      </c>
      <c r="J306" s="1"/>
      <c r="K306" s="1" t="s">
        <v>5552</v>
      </c>
      <c r="S306" s="22">
        <f t="shared" si="21"/>
        <v>0</v>
      </c>
      <c r="T306" s="22">
        <f t="shared" si="22"/>
        <v>0</v>
      </c>
      <c r="U306" s="22">
        <v>0</v>
      </c>
      <c r="W306" s="22">
        <v>0</v>
      </c>
      <c r="Y306" t="s">
        <v>205</v>
      </c>
      <c r="Z306" t="s">
        <v>904</v>
      </c>
      <c r="AA306" t="s">
        <v>905</v>
      </c>
      <c r="AB306" t="s">
        <v>41</v>
      </c>
      <c r="AC306" t="s">
        <v>62</v>
      </c>
      <c r="AD306" t="str">
        <f t="shared" si="23"/>
        <v>Drama/Music Complex (W Campus) - DM105</v>
      </c>
      <c r="AE306" t="s">
        <v>906</v>
      </c>
      <c r="AF306" t="s">
        <v>907</v>
      </c>
      <c r="AG306" t="s">
        <v>929</v>
      </c>
      <c r="AH306" t="s">
        <v>4162</v>
      </c>
      <c r="AI306">
        <v>1</v>
      </c>
      <c r="AJ306">
        <v>1</v>
      </c>
      <c r="AK306" s="22">
        <f t="shared" si="24"/>
        <v>0</v>
      </c>
      <c r="AL306" t="s">
        <v>52</v>
      </c>
      <c r="AM306" t="s">
        <v>172</v>
      </c>
      <c r="AN306" t="s">
        <v>46</v>
      </c>
    </row>
    <row r="307" spans="1:40" hidden="1" x14ac:dyDescent="0.25">
      <c r="A307">
        <v>202430</v>
      </c>
      <c r="B307">
        <v>42775</v>
      </c>
      <c r="C307" t="s">
        <v>2335</v>
      </c>
      <c r="D307" t="s">
        <v>5702</v>
      </c>
      <c r="E307" t="s">
        <v>2336</v>
      </c>
      <c r="F307">
        <v>0.5</v>
      </c>
      <c r="G307" s="1">
        <v>45166</v>
      </c>
      <c r="H307" s="1">
        <v>45276</v>
      </c>
      <c r="I307" s="21">
        <f t="shared" si="20"/>
        <v>16.714285714285715</v>
      </c>
      <c r="J307" s="1"/>
      <c r="K307" s="1" t="s">
        <v>5552</v>
      </c>
      <c r="S307" s="22">
        <f t="shared" si="21"/>
        <v>0</v>
      </c>
      <c r="T307" s="22">
        <f t="shared" si="22"/>
        <v>0</v>
      </c>
      <c r="U307" s="22">
        <v>0</v>
      </c>
      <c r="W307" s="22">
        <v>0</v>
      </c>
      <c r="Y307" t="s">
        <v>205</v>
      </c>
      <c r="Z307" t="s">
        <v>2305</v>
      </c>
      <c r="AA307" t="s">
        <v>2306</v>
      </c>
      <c r="AB307" t="s">
        <v>41</v>
      </c>
      <c r="AC307" t="s">
        <v>62</v>
      </c>
      <c r="AD307" t="str">
        <f t="shared" si="23"/>
        <v>Drama/Music Complex (W Campus) - DM105</v>
      </c>
      <c r="AE307" t="s">
        <v>906</v>
      </c>
      <c r="AF307" t="s">
        <v>907</v>
      </c>
      <c r="AG307" t="s">
        <v>929</v>
      </c>
      <c r="AH307" t="s">
        <v>4162</v>
      </c>
      <c r="AI307">
        <v>1</v>
      </c>
      <c r="AJ307">
        <v>1</v>
      </c>
      <c r="AK307" s="22">
        <f t="shared" si="24"/>
        <v>0</v>
      </c>
      <c r="AL307" t="s">
        <v>52</v>
      </c>
      <c r="AM307" t="s">
        <v>66</v>
      </c>
      <c r="AN307" t="s">
        <v>46</v>
      </c>
    </row>
    <row r="308" spans="1:40" hidden="1" x14ac:dyDescent="0.25">
      <c r="A308">
        <v>202430</v>
      </c>
      <c r="B308">
        <v>42776</v>
      </c>
      <c r="C308" t="s">
        <v>2335</v>
      </c>
      <c r="D308" t="s">
        <v>5702</v>
      </c>
      <c r="E308" t="s">
        <v>2336</v>
      </c>
      <c r="F308">
        <v>0.5</v>
      </c>
      <c r="G308" s="1">
        <v>45166</v>
      </c>
      <c r="H308" s="1">
        <v>45276</v>
      </c>
      <c r="I308" s="21">
        <f t="shared" si="20"/>
        <v>16.714285714285715</v>
      </c>
      <c r="J308" s="1"/>
      <c r="K308" s="1" t="s">
        <v>5552</v>
      </c>
      <c r="S308" s="22">
        <f t="shared" si="21"/>
        <v>0</v>
      </c>
      <c r="T308" s="22">
        <f t="shared" si="22"/>
        <v>0</v>
      </c>
      <c r="U308" s="22">
        <v>0</v>
      </c>
      <c r="W308" s="22">
        <v>0</v>
      </c>
      <c r="Y308" t="s">
        <v>205</v>
      </c>
      <c r="Z308" t="s">
        <v>2339</v>
      </c>
      <c r="AA308" t="s">
        <v>2340</v>
      </c>
      <c r="AB308" t="s">
        <v>41</v>
      </c>
      <c r="AC308" t="s">
        <v>62</v>
      </c>
      <c r="AD308" t="str">
        <f t="shared" si="23"/>
        <v>Drama/Music Complex (W Campus) - DM105</v>
      </c>
      <c r="AE308" t="s">
        <v>906</v>
      </c>
      <c r="AF308" t="s">
        <v>907</v>
      </c>
      <c r="AG308" t="s">
        <v>929</v>
      </c>
      <c r="AH308" t="s">
        <v>4162</v>
      </c>
      <c r="AI308">
        <v>1</v>
      </c>
      <c r="AJ308">
        <v>1</v>
      </c>
      <c r="AK308" s="22">
        <f t="shared" si="24"/>
        <v>0</v>
      </c>
      <c r="AL308" t="s">
        <v>52</v>
      </c>
      <c r="AM308" t="s">
        <v>172</v>
      </c>
      <c r="AN308" t="s">
        <v>46</v>
      </c>
    </row>
    <row r="309" spans="1:40" hidden="1" x14ac:dyDescent="0.25">
      <c r="A309">
        <v>202430</v>
      </c>
      <c r="B309">
        <v>42777</v>
      </c>
      <c r="C309" t="s">
        <v>2335</v>
      </c>
      <c r="D309" t="s">
        <v>5702</v>
      </c>
      <c r="E309" t="s">
        <v>2336</v>
      </c>
      <c r="F309">
        <v>0.5</v>
      </c>
      <c r="G309" s="1">
        <v>45166</v>
      </c>
      <c r="H309" s="1">
        <v>45276</v>
      </c>
      <c r="I309" s="21">
        <f t="shared" si="20"/>
        <v>16.714285714285715</v>
      </c>
      <c r="J309" s="1"/>
      <c r="K309" s="1" t="s">
        <v>5552</v>
      </c>
      <c r="S309" s="22">
        <f t="shared" si="21"/>
        <v>0</v>
      </c>
      <c r="T309" s="22">
        <f t="shared" si="22"/>
        <v>0</v>
      </c>
      <c r="U309" s="22">
        <v>0</v>
      </c>
      <c r="W309" s="22">
        <v>0</v>
      </c>
      <c r="Y309" t="s">
        <v>205</v>
      </c>
      <c r="Z309" t="s">
        <v>904</v>
      </c>
      <c r="AA309" t="s">
        <v>905</v>
      </c>
      <c r="AB309" t="s">
        <v>41</v>
      </c>
      <c r="AC309" t="s">
        <v>62</v>
      </c>
      <c r="AD309" t="str">
        <f t="shared" si="23"/>
        <v>Drama/Music Complex (W Campus) - DM105</v>
      </c>
      <c r="AE309" t="s">
        <v>906</v>
      </c>
      <c r="AF309" t="s">
        <v>907</v>
      </c>
      <c r="AG309" t="s">
        <v>929</v>
      </c>
      <c r="AH309" t="s">
        <v>4162</v>
      </c>
      <c r="AI309">
        <v>1</v>
      </c>
      <c r="AJ309">
        <v>1</v>
      </c>
      <c r="AK309" s="22">
        <f t="shared" si="24"/>
        <v>0</v>
      </c>
      <c r="AL309" t="s">
        <v>52</v>
      </c>
      <c r="AM309" t="s">
        <v>172</v>
      </c>
      <c r="AN309" t="s">
        <v>46</v>
      </c>
    </row>
    <row r="310" spans="1:40" hidden="1" x14ac:dyDescent="0.25">
      <c r="A310">
        <v>202430</v>
      </c>
      <c r="B310">
        <v>42778</v>
      </c>
      <c r="C310" t="s">
        <v>2335</v>
      </c>
      <c r="D310" t="s">
        <v>5702</v>
      </c>
      <c r="E310" t="s">
        <v>2336</v>
      </c>
      <c r="F310">
        <v>0.5</v>
      </c>
      <c r="G310" s="1">
        <v>45166</v>
      </c>
      <c r="H310" s="1">
        <v>45276</v>
      </c>
      <c r="I310" s="21">
        <f t="shared" si="20"/>
        <v>16.714285714285715</v>
      </c>
      <c r="J310" s="1"/>
      <c r="K310" s="1" t="s">
        <v>5552</v>
      </c>
      <c r="S310" s="22">
        <f t="shared" si="21"/>
        <v>0</v>
      </c>
      <c r="T310" s="22">
        <f t="shared" si="22"/>
        <v>0</v>
      </c>
      <c r="U310" s="22">
        <v>0</v>
      </c>
      <c r="W310" s="22">
        <v>0</v>
      </c>
      <c r="Y310" t="s">
        <v>205</v>
      </c>
      <c r="Z310" t="s">
        <v>934</v>
      </c>
      <c r="AA310" t="s">
        <v>935</v>
      </c>
      <c r="AB310" t="s">
        <v>41</v>
      </c>
      <c r="AC310" t="s">
        <v>62</v>
      </c>
      <c r="AD310" t="str">
        <f t="shared" si="23"/>
        <v>Drama/Music Complex (W Campus) - DM105</v>
      </c>
      <c r="AE310" t="s">
        <v>906</v>
      </c>
      <c r="AF310" t="s">
        <v>907</v>
      </c>
      <c r="AG310" t="s">
        <v>929</v>
      </c>
      <c r="AH310" t="s">
        <v>4162</v>
      </c>
      <c r="AI310">
        <v>1</v>
      </c>
      <c r="AJ310">
        <v>1</v>
      </c>
      <c r="AK310" s="22">
        <f t="shared" si="24"/>
        <v>0</v>
      </c>
      <c r="AL310" t="s">
        <v>52</v>
      </c>
      <c r="AM310" t="s">
        <v>172</v>
      </c>
      <c r="AN310" t="s">
        <v>46</v>
      </c>
    </row>
    <row r="311" spans="1:40" x14ac:dyDescent="0.25">
      <c r="A311">
        <v>202430</v>
      </c>
      <c r="B311">
        <v>43126</v>
      </c>
      <c r="C311" t="s">
        <v>932</v>
      </c>
      <c r="D311" t="s">
        <v>5702</v>
      </c>
      <c r="E311" t="s">
        <v>933</v>
      </c>
      <c r="F311">
        <v>1</v>
      </c>
      <c r="G311" s="1">
        <v>45166</v>
      </c>
      <c r="H311" s="1">
        <v>45276</v>
      </c>
      <c r="I311" s="21">
        <f t="shared" si="20"/>
        <v>16.714285714285715</v>
      </c>
      <c r="J311" s="1"/>
      <c r="K311" s="1" t="s">
        <v>5536</v>
      </c>
      <c r="L311" t="s">
        <v>33</v>
      </c>
      <c r="N311" t="s">
        <v>35</v>
      </c>
      <c r="S311" s="22">
        <f t="shared" si="21"/>
        <v>5.555555555555558E-2</v>
      </c>
      <c r="T311" s="22">
        <f t="shared" si="22"/>
        <v>0.11255411255411261</v>
      </c>
      <c r="U311" s="22" t="s">
        <v>5379</v>
      </c>
      <c r="V311">
        <v>1420</v>
      </c>
      <c r="W311" s="22" t="s">
        <v>5500</v>
      </c>
      <c r="X311">
        <v>1540</v>
      </c>
      <c r="Y311" t="s">
        <v>205</v>
      </c>
      <c r="Z311" t="s">
        <v>934</v>
      </c>
      <c r="AA311" t="s">
        <v>935</v>
      </c>
      <c r="AB311" t="s">
        <v>277</v>
      </c>
      <c r="AC311" t="s">
        <v>62</v>
      </c>
      <c r="AD311" t="str">
        <f t="shared" si="23"/>
        <v>Drama/Music Complex (W Campus) - DM105</v>
      </c>
      <c r="AE311" t="s">
        <v>906</v>
      </c>
      <c r="AF311" t="s">
        <v>907</v>
      </c>
      <c r="AG311" t="s">
        <v>929</v>
      </c>
      <c r="AH311" t="s">
        <v>4162</v>
      </c>
      <c r="AI311">
        <v>20</v>
      </c>
      <c r="AJ311">
        <v>14</v>
      </c>
      <c r="AK311" s="22">
        <f t="shared" si="24"/>
        <v>26.337662337662351</v>
      </c>
      <c r="AL311" t="s">
        <v>52</v>
      </c>
      <c r="AM311" t="s">
        <v>66</v>
      </c>
      <c r="AN311" t="s">
        <v>67</v>
      </c>
    </row>
    <row r="312" spans="1:40" x14ac:dyDescent="0.25">
      <c r="A312">
        <v>202430</v>
      </c>
      <c r="B312">
        <v>43627</v>
      </c>
      <c r="C312" t="s">
        <v>1580</v>
      </c>
      <c r="D312" t="s">
        <v>5702</v>
      </c>
      <c r="E312" t="s">
        <v>1581</v>
      </c>
      <c r="F312">
        <v>1</v>
      </c>
      <c r="G312" s="1">
        <v>45166</v>
      </c>
      <c r="H312" s="1">
        <v>45276</v>
      </c>
      <c r="I312" s="21">
        <f t="shared" si="20"/>
        <v>16.714285714285715</v>
      </c>
      <c r="J312" s="1" t="s">
        <v>393</v>
      </c>
      <c r="K312" s="1" t="s">
        <v>5537</v>
      </c>
      <c r="M312" t="s">
        <v>34</v>
      </c>
      <c r="O312" t="s">
        <v>36</v>
      </c>
      <c r="S312" s="22">
        <f t="shared" si="21"/>
        <v>5.555555555555558E-2</v>
      </c>
      <c r="T312" s="22">
        <f t="shared" si="22"/>
        <v>0.11255411255411261</v>
      </c>
      <c r="U312" s="22" t="s">
        <v>5404</v>
      </c>
      <c r="V312">
        <v>1555</v>
      </c>
      <c r="W312" s="22" t="s">
        <v>5445</v>
      </c>
      <c r="X312">
        <v>1715</v>
      </c>
      <c r="Y312" t="s">
        <v>205</v>
      </c>
      <c r="Z312" t="s">
        <v>956</v>
      </c>
      <c r="AA312" t="s">
        <v>957</v>
      </c>
      <c r="AB312" t="s">
        <v>41</v>
      </c>
      <c r="AC312" t="s">
        <v>62</v>
      </c>
      <c r="AD312" t="str">
        <f t="shared" si="23"/>
        <v>Drama/Music Complex (W Campus) - DM105</v>
      </c>
      <c r="AE312" t="s">
        <v>906</v>
      </c>
      <c r="AF312" t="s">
        <v>907</v>
      </c>
      <c r="AG312" t="s">
        <v>929</v>
      </c>
      <c r="AH312" t="s">
        <v>4162</v>
      </c>
      <c r="AI312">
        <v>10</v>
      </c>
      <c r="AJ312">
        <v>2</v>
      </c>
      <c r="AK312" s="22">
        <f t="shared" si="24"/>
        <v>3.7625231910946217</v>
      </c>
      <c r="AL312" t="s">
        <v>52</v>
      </c>
      <c r="AM312" t="s">
        <v>66</v>
      </c>
      <c r="AN312" t="s">
        <v>67</v>
      </c>
    </row>
    <row r="313" spans="1:40" x14ac:dyDescent="0.25">
      <c r="A313">
        <v>202430</v>
      </c>
      <c r="B313">
        <v>43628</v>
      </c>
      <c r="C313" t="s">
        <v>1580</v>
      </c>
      <c r="D313" t="s">
        <v>5702</v>
      </c>
      <c r="E313" t="s">
        <v>1581</v>
      </c>
      <c r="F313">
        <v>1</v>
      </c>
      <c r="G313" s="1">
        <v>45166</v>
      </c>
      <c r="H313" s="1">
        <v>45276</v>
      </c>
      <c r="I313" s="21">
        <f t="shared" si="20"/>
        <v>16.714285714285715</v>
      </c>
      <c r="J313" s="1" t="s">
        <v>393</v>
      </c>
      <c r="K313" s="1" t="s">
        <v>5537</v>
      </c>
      <c r="M313" t="s">
        <v>34</v>
      </c>
      <c r="O313" t="s">
        <v>36</v>
      </c>
      <c r="S313" s="22">
        <f t="shared" si="21"/>
        <v>5.555555555555558E-2</v>
      </c>
      <c r="T313" s="22">
        <f t="shared" si="22"/>
        <v>0.11255411255411261</v>
      </c>
      <c r="U313" s="22" t="s">
        <v>5377</v>
      </c>
      <c r="V313">
        <v>1245</v>
      </c>
      <c r="W313" s="22" t="s">
        <v>5398</v>
      </c>
      <c r="X313">
        <v>1405</v>
      </c>
      <c r="Y313" t="s">
        <v>205</v>
      </c>
      <c r="Z313" t="s">
        <v>940</v>
      </c>
      <c r="AA313" t="s">
        <v>941</v>
      </c>
      <c r="AB313" t="s">
        <v>41</v>
      </c>
      <c r="AC313" t="s">
        <v>62</v>
      </c>
      <c r="AD313" t="str">
        <f t="shared" si="23"/>
        <v>Drama/Music Complex (W Campus) - DM105</v>
      </c>
      <c r="AE313" t="s">
        <v>906</v>
      </c>
      <c r="AF313" t="s">
        <v>907</v>
      </c>
      <c r="AG313" t="s">
        <v>929</v>
      </c>
      <c r="AH313" t="s">
        <v>4162</v>
      </c>
      <c r="AI313">
        <v>10</v>
      </c>
      <c r="AJ313">
        <v>3</v>
      </c>
      <c r="AK313" s="22">
        <f t="shared" si="24"/>
        <v>5.6437847866419322</v>
      </c>
      <c r="AL313" t="s">
        <v>52</v>
      </c>
      <c r="AM313" t="s">
        <v>66</v>
      </c>
      <c r="AN313" t="s">
        <v>67</v>
      </c>
    </row>
    <row r="314" spans="1:40" x14ac:dyDescent="0.25">
      <c r="A314">
        <v>202430</v>
      </c>
      <c r="B314">
        <v>43630</v>
      </c>
      <c r="C314" t="s">
        <v>1582</v>
      </c>
      <c r="D314" t="s">
        <v>5702</v>
      </c>
      <c r="E314" t="s">
        <v>1583</v>
      </c>
      <c r="F314">
        <v>1</v>
      </c>
      <c r="G314" s="1">
        <v>45166</v>
      </c>
      <c r="H314" s="1">
        <v>45276</v>
      </c>
      <c r="I314" s="21">
        <f t="shared" si="20"/>
        <v>16.714285714285715</v>
      </c>
      <c r="J314" s="1" t="s">
        <v>393</v>
      </c>
      <c r="K314" s="1" t="s">
        <v>5537</v>
      </c>
      <c r="M314" t="s">
        <v>34</v>
      </c>
      <c r="O314" t="s">
        <v>36</v>
      </c>
      <c r="S314" s="22">
        <f t="shared" si="21"/>
        <v>5.555555555555558E-2</v>
      </c>
      <c r="T314" s="22">
        <f t="shared" si="22"/>
        <v>0.11255411255411261</v>
      </c>
      <c r="U314" s="22" t="s">
        <v>5377</v>
      </c>
      <c r="V314">
        <v>1245</v>
      </c>
      <c r="W314" s="22" t="s">
        <v>5398</v>
      </c>
      <c r="X314">
        <v>1405</v>
      </c>
      <c r="Y314" t="s">
        <v>205</v>
      </c>
      <c r="Z314" t="s">
        <v>940</v>
      </c>
      <c r="AA314" t="s">
        <v>941</v>
      </c>
      <c r="AB314" t="s">
        <v>41</v>
      </c>
      <c r="AC314" t="s">
        <v>62</v>
      </c>
      <c r="AD314" t="str">
        <f t="shared" si="23"/>
        <v>Drama/Music Complex (W Campus) - DM105</v>
      </c>
      <c r="AE314" t="s">
        <v>906</v>
      </c>
      <c r="AF314" t="s">
        <v>907</v>
      </c>
      <c r="AG314" t="s">
        <v>929</v>
      </c>
      <c r="AH314" t="s">
        <v>4162</v>
      </c>
      <c r="AI314">
        <v>10</v>
      </c>
      <c r="AJ314">
        <v>1</v>
      </c>
      <c r="AK314" s="22">
        <f t="shared" si="24"/>
        <v>1.8812615955473109</v>
      </c>
      <c r="AL314" t="s">
        <v>52</v>
      </c>
      <c r="AM314" t="s">
        <v>66</v>
      </c>
      <c r="AN314" t="s">
        <v>67</v>
      </c>
    </row>
    <row r="315" spans="1:40" x14ac:dyDescent="0.25">
      <c r="A315">
        <v>202430</v>
      </c>
      <c r="B315">
        <v>43631</v>
      </c>
      <c r="C315" t="s">
        <v>1586</v>
      </c>
      <c r="D315" t="s">
        <v>5702</v>
      </c>
      <c r="E315" t="s">
        <v>1587</v>
      </c>
      <c r="F315">
        <v>1</v>
      </c>
      <c r="G315" s="1">
        <v>45166</v>
      </c>
      <c r="H315" s="1">
        <v>45276</v>
      </c>
      <c r="I315" s="21">
        <f t="shared" si="20"/>
        <v>16.714285714285715</v>
      </c>
      <c r="J315" s="1" t="s">
        <v>393</v>
      </c>
      <c r="K315" s="1" t="s">
        <v>5537</v>
      </c>
      <c r="M315" t="s">
        <v>34</v>
      </c>
      <c r="O315" t="s">
        <v>36</v>
      </c>
      <c r="S315" s="22">
        <f t="shared" si="21"/>
        <v>5.555555555555558E-2</v>
      </c>
      <c r="T315" s="22">
        <f t="shared" si="22"/>
        <v>0.11255411255411261</v>
      </c>
      <c r="U315" s="22" t="s">
        <v>5404</v>
      </c>
      <c r="V315">
        <v>1555</v>
      </c>
      <c r="W315" s="22" t="s">
        <v>5445</v>
      </c>
      <c r="X315">
        <v>1715</v>
      </c>
      <c r="Y315" t="s">
        <v>205</v>
      </c>
      <c r="Z315" t="s">
        <v>956</v>
      </c>
      <c r="AA315" t="s">
        <v>957</v>
      </c>
      <c r="AB315" t="s">
        <v>41</v>
      </c>
      <c r="AC315" t="s">
        <v>62</v>
      </c>
      <c r="AD315" t="str">
        <f t="shared" si="23"/>
        <v>Drama/Music Complex (W Campus) - DM105</v>
      </c>
      <c r="AE315" t="s">
        <v>906</v>
      </c>
      <c r="AF315" t="s">
        <v>907</v>
      </c>
      <c r="AG315" t="s">
        <v>929</v>
      </c>
      <c r="AH315" t="s">
        <v>4162</v>
      </c>
      <c r="AI315">
        <v>10</v>
      </c>
      <c r="AJ315">
        <v>1</v>
      </c>
      <c r="AK315" s="22">
        <f t="shared" si="24"/>
        <v>1.8812615955473109</v>
      </c>
      <c r="AL315" t="s">
        <v>52</v>
      </c>
      <c r="AM315" t="s">
        <v>66</v>
      </c>
      <c r="AN315" t="s">
        <v>67</v>
      </c>
    </row>
    <row r="316" spans="1:40" x14ac:dyDescent="0.25">
      <c r="A316">
        <v>202430</v>
      </c>
      <c r="B316">
        <v>43906</v>
      </c>
      <c r="C316" t="s">
        <v>1584</v>
      </c>
      <c r="D316" t="s">
        <v>5702</v>
      </c>
      <c r="E316" t="s">
        <v>1585</v>
      </c>
      <c r="F316">
        <v>1</v>
      </c>
      <c r="G316" s="1">
        <v>45166</v>
      </c>
      <c r="H316" s="1">
        <v>45276</v>
      </c>
      <c r="I316" s="21">
        <f t="shared" si="20"/>
        <v>16.714285714285715</v>
      </c>
      <c r="J316" s="1" t="s">
        <v>393</v>
      </c>
      <c r="K316" s="1" t="s">
        <v>5537</v>
      </c>
      <c r="M316" t="s">
        <v>34</v>
      </c>
      <c r="O316" t="s">
        <v>36</v>
      </c>
      <c r="S316" s="22">
        <f t="shared" si="21"/>
        <v>5.555555555555558E-2</v>
      </c>
      <c r="T316" s="22">
        <f t="shared" si="22"/>
        <v>0.11255411255411261</v>
      </c>
      <c r="U316" s="22" t="s">
        <v>5377</v>
      </c>
      <c r="V316">
        <v>1245</v>
      </c>
      <c r="W316" s="22" t="s">
        <v>5398</v>
      </c>
      <c r="X316">
        <v>1405</v>
      </c>
      <c r="Y316" t="s">
        <v>205</v>
      </c>
      <c r="Z316" t="s">
        <v>940</v>
      </c>
      <c r="AA316" t="s">
        <v>941</v>
      </c>
      <c r="AB316" t="s">
        <v>41</v>
      </c>
      <c r="AC316" t="s">
        <v>62</v>
      </c>
      <c r="AD316" t="str">
        <f t="shared" si="23"/>
        <v>Drama/Music Complex (W Campus) - DM105</v>
      </c>
      <c r="AE316" t="s">
        <v>906</v>
      </c>
      <c r="AF316" t="s">
        <v>907</v>
      </c>
      <c r="AG316" t="s">
        <v>929</v>
      </c>
      <c r="AH316" t="s">
        <v>4162</v>
      </c>
      <c r="AI316">
        <v>10</v>
      </c>
      <c r="AJ316">
        <v>1</v>
      </c>
      <c r="AK316" s="22">
        <f t="shared" si="24"/>
        <v>1.8812615955473109</v>
      </c>
      <c r="AL316" t="s">
        <v>52</v>
      </c>
      <c r="AM316" t="s">
        <v>66</v>
      </c>
      <c r="AN316" t="s">
        <v>67</v>
      </c>
    </row>
    <row r="317" spans="1:40" x14ac:dyDescent="0.25">
      <c r="A317">
        <v>202430</v>
      </c>
      <c r="B317">
        <v>43907</v>
      </c>
      <c r="C317" t="s">
        <v>1582</v>
      </c>
      <c r="D317" t="s">
        <v>5702</v>
      </c>
      <c r="E317" t="s">
        <v>1583</v>
      </c>
      <c r="F317">
        <v>1</v>
      </c>
      <c r="G317" s="1">
        <v>45166</v>
      </c>
      <c r="H317" s="1">
        <v>45276</v>
      </c>
      <c r="I317" s="21">
        <f t="shared" si="20"/>
        <v>16.714285714285715</v>
      </c>
      <c r="J317" s="1" t="s">
        <v>393</v>
      </c>
      <c r="K317" s="1" t="s">
        <v>5537</v>
      </c>
      <c r="M317" t="s">
        <v>34</v>
      </c>
      <c r="O317" t="s">
        <v>36</v>
      </c>
      <c r="S317" s="22">
        <f t="shared" si="21"/>
        <v>5.555555555555558E-2</v>
      </c>
      <c r="T317" s="22">
        <f t="shared" si="22"/>
        <v>0.11255411255411261</v>
      </c>
      <c r="U317" s="22" t="s">
        <v>5404</v>
      </c>
      <c r="V317">
        <v>1555</v>
      </c>
      <c r="W317" s="22" t="s">
        <v>5445</v>
      </c>
      <c r="X317">
        <v>1715</v>
      </c>
      <c r="Y317" t="s">
        <v>205</v>
      </c>
      <c r="Z317" t="s">
        <v>956</v>
      </c>
      <c r="AA317" t="s">
        <v>957</v>
      </c>
      <c r="AB317" t="s">
        <v>41</v>
      </c>
      <c r="AC317" t="s">
        <v>62</v>
      </c>
      <c r="AD317" t="str">
        <f t="shared" si="23"/>
        <v>Drama/Music Complex (W Campus) - DM105</v>
      </c>
      <c r="AE317" t="s">
        <v>906</v>
      </c>
      <c r="AF317" t="s">
        <v>907</v>
      </c>
      <c r="AG317" t="s">
        <v>929</v>
      </c>
      <c r="AH317" t="s">
        <v>4162</v>
      </c>
      <c r="AI317">
        <v>10</v>
      </c>
      <c r="AJ317">
        <v>2</v>
      </c>
      <c r="AK317" s="22">
        <f t="shared" si="24"/>
        <v>3.7625231910946217</v>
      </c>
      <c r="AL317" t="s">
        <v>52</v>
      </c>
      <c r="AM317" t="s">
        <v>66</v>
      </c>
      <c r="AN317" t="s">
        <v>67</v>
      </c>
    </row>
    <row r="318" spans="1:40" x14ac:dyDescent="0.25">
      <c r="A318">
        <v>202430</v>
      </c>
      <c r="B318">
        <v>43908</v>
      </c>
      <c r="C318" t="s">
        <v>1600</v>
      </c>
      <c r="D318" t="s">
        <v>5702</v>
      </c>
      <c r="E318" t="s">
        <v>1601</v>
      </c>
      <c r="F318">
        <v>1</v>
      </c>
      <c r="G318" s="1">
        <v>45166</v>
      </c>
      <c r="H318" s="1">
        <v>45276</v>
      </c>
      <c r="I318" s="21">
        <f t="shared" si="20"/>
        <v>16.714285714285715</v>
      </c>
      <c r="J318" s="1" t="s">
        <v>393</v>
      </c>
      <c r="K318" s="1" t="s">
        <v>34</v>
      </c>
      <c r="M318" t="s">
        <v>34</v>
      </c>
      <c r="S318" s="22">
        <f t="shared" si="21"/>
        <v>0.125</v>
      </c>
      <c r="T318" s="22">
        <f t="shared" si="22"/>
        <v>0.12662337662337664</v>
      </c>
      <c r="U318" s="22" t="s">
        <v>5406</v>
      </c>
      <c r="V318">
        <v>1900</v>
      </c>
      <c r="W318" s="22" t="s">
        <v>5511</v>
      </c>
      <c r="X318">
        <v>2200</v>
      </c>
      <c r="Y318" t="s">
        <v>205</v>
      </c>
      <c r="Z318" t="s">
        <v>927</v>
      </c>
      <c r="AA318" t="s">
        <v>928</v>
      </c>
      <c r="AB318" t="s">
        <v>41</v>
      </c>
      <c r="AC318" t="s">
        <v>62</v>
      </c>
      <c r="AD318" t="str">
        <f t="shared" si="23"/>
        <v>Drama/Music Complex (W Campus) - DM105</v>
      </c>
      <c r="AE318" t="s">
        <v>906</v>
      </c>
      <c r="AF318" t="s">
        <v>907</v>
      </c>
      <c r="AG318" t="s">
        <v>929</v>
      </c>
      <c r="AH318" t="s">
        <v>4162</v>
      </c>
      <c r="AI318">
        <v>10</v>
      </c>
      <c r="AJ318">
        <v>3</v>
      </c>
      <c r="AK318" s="22">
        <f t="shared" si="24"/>
        <v>6.3492578849721717</v>
      </c>
      <c r="AL318" t="s">
        <v>52</v>
      </c>
      <c r="AM318" t="s">
        <v>182</v>
      </c>
      <c r="AN318" t="s">
        <v>67</v>
      </c>
    </row>
    <row r="319" spans="1:40" x14ac:dyDescent="0.25">
      <c r="A319">
        <v>202430</v>
      </c>
      <c r="B319">
        <v>43911</v>
      </c>
      <c r="C319" t="s">
        <v>2317</v>
      </c>
      <c r="D319" t="s">
        <v>5702</v>
      </c>
      <c r="E319" t="s">
        <v>2318</v>
      </c>
      <c r="F319">
        <v>1</v>
      </c>
      <c r="G319" s="1">
        <v>45166</v>
      </c>
      <c r="H319" s="1">
        <v>45276</v>
      </c>
      <c r="I319" s="21">
        <f t="shared" si="20"/>
        <v>16.714285714285715</v>
      </c>
      <c r="J319" s="1" t="s">
        <v>393</v>
      </c>
      <c r="K319" s="1" t="s">
        <v>35</v>
      </c>
      <c r="N319" t="s">
        <v>35</v>
      </c>
      <c r="S319" s="22">
        <f t="shared" si="21"/>
        <v>0.125</v>
      </c>
      <c r="T319" s="22">
        <f t="shared" si="22"/>
        <v>0.12662337662337664</v>
      </c>
      <c r="U319" s="22" t="s">
        <v>5406</v>
      </c>
      <c r="V319">
        <v>1900</v>
      </c>
      <c r="W319" s="22" t="s">
        <v>5511</v>
      </c>
      <c r="X319">
        <v>2200</v>
      </c>
      <c r="Y319" t="s">
        <v>205</v>
      </c>
      <c r="Z319" t="s">
        <v>956</v>
      </c>
      <c r="AA319" t="s">
        <v>957</v>
      </c>
      <c r="AB319" t="s">
        <v>41</v>
      </c>
      <c r="AC319" t="s">
        <v>62</v>
      </c>
      <c r="AD319" t="str">
        <f t="shared" si="23"/>
        <v>Drama/Music Complex (W Campus) - DM105</v>
      </c>
      <c r="AE319" t="s">
        <v>906</v>
      </c>
      <c r="AF319" t="s">
        <v>907</v>
      </c>
      <c r="AG319" t="s">
        <v>929</v>
      </c>
      <c r="AH319" t="s">
        <v>4162</v>
      </c>
      <c r="AI319">
        <v>10</v>
      </c>
      <c r="AJ319">
        <v>4</v>
      </c>
      <c r="AK319" s="22">
        <f t="shared" si="24"/>
        <v>8.4656771799628956</v>
      </c>
      <c r="AL319" t="s">
        <v>52</v>
      </c>
      <c r="AM319" t="s">
        <v>182</v>
      </c>
      <c r="AN319" t="s">
        <v>67</v>
      </c>
    </row>
    <row r="320" spans="1:40" x14ac:dyDescent="0.25">
      <c r="A320">
        <v>202430</v>
      </c>
      <c r="B320">
        <v>44687</v>
      </c>
      <c r="C320" t="s">
        <v>2319</v>
      </c>
      <c r="D320" t="s">
        <v>5702</v>
      </c>
      <c r="E320" t="s">
        <v>2320</v>
      </c>
      <c r="F320">
        <v>1</v>
      </c>
      <c r="G320" s="1">
        <v>45166</v>
      </c>
      <c r="H320" s="1">
        <v>45276</v>
      </c>
      <c r="I320" s="21">
        <f t="shared" si="20"/>
        <v>16.714285714285715</v>
      </c>
      <c r="J320" s="1" t="s">
        <v>393</v>
      </c>
      <c r="K320" s="1" t="s">
        <v>35</v>
      </c>
      <c r="N320" t="s">
        <v>35</v>
      </c>
      <c r="S320" s="22">
        <f t="shared" si="21"/>
        <v>0.12847222222222221</v>
      </c>
      <c r="T320" s="22">
        <f t="shared" si="22"/>
        <v>0.13014069264069264</v>
      </c>
      <c r="U320" s="22" t="s">
        <v>5406</v>
      </c>
      <c r="V320">
        <v>1900</v>
      </c>
      <c r="W320" s="22" t="s">
        <v>5524</v>
      </c>
      <c r="X320">
        <v>2205</v>
      </c>
      <c r="Y320" t="s">
        <v>205</v>
      </c>
      <c r="Z320" t="s">
        <v>956</v>
      </c>
      <c r="AA320" t="s">
        <v>957</v>
      </c>
      <c r="AB320" t="s">
        <v>41</v>
      </c>
      <c r="AC320" t="s">
        <v>62</v>
      </c>
      <c r="AD320" t="str">
        <f t="shared" si="23"/>
        <v>Drama/Music Complex (W Campus) - DM105</v>
      </c>
      <c r="AE320" t="s">
        <v>906</v>
      </c>
      <c r="AF320" t="s">
        <v>907</v>
      </c>
      <c r="AG320" t="s">
        <v>929</v>
      </c>
      <c r="AH320" t="s">
        <v>4162</v>
      </c>
      <c r="AI320">
        <v>10</v>
      </c>
      <c r="AJ320">
        <v>1</v>
      </c>
      <c r="AK320" s="22">
        <f t="shared" si="24"/>
        <v>2.175208719851577</v>
      </c>
      <c r="AL320" t="s">
        <v>52</v>
      </c>
      <c r="AM320" t="s">
        <v>182</v>
      </c>
      <c r="AN320" t="s">
        <v>67</v>
      </c>
    </row>
    <row r="321" spans="1:40" x14ac:dyDescent="0.25">
      <c r="A321">
        <v>202430</v>
      </c>
      <c r="B321">
        <v>44688</v>
      </c>
      <c r="C321" t="s">
        <v>1592</v>
      </c>
      <c r="D321" t="s">
        <v>5702</v>
      </c>
      <c r="E321" t="s">
        <v>1593</v>
      </c>
      <c r="F321">
        <v>1</v>
      </c>
      <c r="G321" s="1">
        <v>45166</v>
      </c>
      <c r="H321" s="1">
        <v>45276</v>
      </c>
      <c r="I321" s="21">
        <f t="shared" si="20"/>
        <v>16.714285714285715</v>
      </c>
      <c r="J321" s="1" t="s">
        <v>393</v>
      </c>
      <c r="K321" s="1" t="s">
        <v>5537</v>
      </c>
      <c r="M321" t="s">
        <v>34</v>
      </c>
      <c r="O321" t="s">
        <v>36</v>
      </c>
      <c r="S321" s="22">
        <f t="shared" si="21"/>
        <v>5.555555555555558E-2</v>
      </c>
      <c r="T321" s="22">
        <f t="shared" si="22"/>
        <v>0.11255411255411261</v>
      </c>
      <c r="U321" s="22" t="s">
        <v>5404</v>
      </c>
      <c r="V321">
        <v>1555</v>
      </c>
      <c r="W321" s="22" t="s">
        <v>5445</v>
      </c>
      <c r="X321">
        <v>1715</v>
      </c>
      <c r="Y321" t="s">
        <v>205</v>
      </c>
      <c r="Z321" t="s">
        <v>956</v>
      </c>
      <c r="AA321" t="s">
        <v>957</v>
      </c>
      <c r="AB321" t="s">
        <v>41</v>
      </c>
      <c r="AC321" t="s">
        <v>62</v>
      </c>
      <c r="AD321" t="str">
        <f t="shared" si="23"/>
        <v>Drama/Music Complex (W Campus) - DM105</v>
      </c>
      <c r="AE321" t="s">
        <v>906</v>
      </c>
      <c r="AF321" t="s">
        <v>907</v>
      </c>
      <c r="AG321" t="s">
        <v>929</v>
      </c>
      <c r="AH321" t="s">
        <v>4162</v>
      </c>
      <c r="AI321">
        <v>10</v>
      </c>
      <c r="AJ321">
        <v>2</v>
      </c>
      <c r="AK321" s="22">
        <f t="shared" si="24"/>
        <v>3.7625231910946217</v>
      </c>
      <c r="AL321" t="s">
        <v>52</v>
      </c>
      <c r="AM321" t="s">
        <v>66</v>
      </c>
      <c r="AN321" t="s">
        <v>67</v>
      </c>
    </row>
    <row r="322" spans="1:40" x14ac:dyDescent="0.25">
      <c r="A322">
        <v>202430</v>
      </c>
      <c r="B322">
        <v>44788</v>
      </c>
      <c r="C322" t="s">
        <v>1586</v>
      </c>
      <c r="D322" t="s">
        <v>5702</v>
      </c>
      <c r="E322" t="s">
        <v>1587</v>
      </c>
      <c r="F322">
        <v>1</v>
      </c>
      <c r="G322" s="1">
        <v>45166</v>
      </c>
      <c r="H322" s="1">
        <v>45276</v>
      </c>
      <c r="I322" s="21">
        <f t="shared" ref="I322:I385" si="25">(DATEDIF(G322,H322,"d")/7)+1</f>
        <v>16.714285714285715</v>
      </c>
      <c r="J322" s="1" t="s">
        <v>393</v>
      </c>
      <c r="K322" s="1" t="s">
        <v>5537</v>
      </c>
      <c r="M322" t="s">
        <v>34</v>
      </c>
      <c r="O322" t="s">
        <v>36</v>
      </c>
      <c r="S322" s="22">
        <f t="shared" ref="S322:S385" si="26">W322-U322</f>
        <v>5.555555555555558E-2</v>
      </c>
      <c r="T322" s="22">
        <f t="shared" ref="T322:T385" si="27">(LEN(K322)*S322)*(I322/16.5)</f>
        <v>0.11255411255411261</v>
      </c>
      <c r="U322" s="22" t="s">
        <v>5377</v>
      </c>
      <c r="V322">
        <v>1245</v>
      </c>
      <c r="W322" s="22" t="s">
        <v>5398</v>
      </c>
      <c r="X322">
        <v>1405</v>
      </c>
      <c r="Y322" t="s">
        <v>205</v>
      </c>
      <c r="Z322" t="s">
        <v>940</v>
      </c>
      <c r="AA322" t="s">
        <v>941</v>
      </c>
      <c r="AB322" t="s">
        <v>41</v>
      </c>
      <c r="AC322" t="s">
        <v>62</v>
      </c>
      <c r="AD322" t="str">
        <f t="shared" ref="AD322:AD385" si="28">CONCATENATE(AE322," - ",AG322)</f>
        <v>Drama/Music Complex (W Campus) - DM105</v>
      </c>
      <c r="AE322" t="s">
        <v>906</v>
      </c>
      <c r="AF322" t="s">
        <v>907</v>
      </c>
      <c r="AG322" t="s">
        <v>929</v>
      </c>
      <c r="AH322" t="s">
        <v>4162</v>
      </c>
      <c r="AI322">
        <v>10</v>
      </c>
      <c r="AJ322">
        <v>4</v>
      </c>
      <c r="AK322" s="22">
        <f t="shared" ref="AK322:AK385" si="29">I322*T322*AJ322</f>
        <v>7.5250463821892435</v>
      </c>
      <c r="AL322" t="s">
        <v>52</v>
      </c>
      <c r="AM322" t="s">
        <v>66</v>
      </c>
      <c r="AN322" t="s">
        <v>67</v>
      </c>
    </row>
    <row r="323" spans="1:40" x14ac:dyDescent="0.25">
      <c r="A323">
        <v>202430</v>
      </c>
      <c r="B323">
        <v>44791</v>
      </c>
      <c r="C323" t="s">
        <v>1588</v>
      </c>
      <c r="D323" t="s">
        <v>5702</v>
      </c>
      <c r="E323" t="s">
        <v>1589</v>
      </c>
      <c r="F323">
        <v>1</v>
      </c>
      <c r="G323" s="1">
        <v>45166</v>
      </c>
      <c r="H323" s="1">
        <v>45276</v>
      </c>
      <c r="I323" s="21">
        <f t="shared" si="25"/>
        <v>16.714285714285715</v>
      </c>
      <c r="J323" s="1" t="s">
        <v>393</v>
      </c>
      <c r="K323" s="1" t="s">
        <v>5537</v>
      </c>
      <c r="M323" t="s">
        <v>34</v>
      </c>
      <c r="O323" t="s">
        <v>36</v>
      </c>
      <c r="S323" s="22">
        <f t="shared" si="26"/>
        <v>5.555555555555558E-2</v>
      </c>
      <c r="T323" s="22">
        <f t="shared" si="27"/>
        <v>0.11255411255411261</v>
      </c>
      <c r="U323" s="22" t="s">
        <v>5377</v>
      </c>
      <c r="V323">
        <v>1245</v>
      </c>
      <c r="W323" s="22" t="s">
        <v>5398</v>
      </c>
      <c r="X323">
        <v>1405</v>
      </c>
      <c r="Y323" t="s">
        <v>205</v>
      </c>
      <c r="Z323" t="s">
        <v>940</v>
      </c>
      <c r="AA323" t="s">
        <v>941</v>
      </c>
      <c r="AB323" t="s">
        <v>41</v>
      </c>
      <c r="AC323" t="s">
        <v>62</v>
      </c>
      <c r="AD323" t="str">
        <f t="shared" si="28"/>
        <v>Drama/Music Complex (W Campus) - DM105</v>
      </c>
      <c r="AE323" t="s">
        <v>906</v>
      </c>
      <c r="AF323" t="s">
        <v>907</v>
      </c>
      <c r="AG323" t="s">
        <v>929</v>
      </c>
      <c r="AH323" t="s">
        <v>4162</v>
      </c>
      <c r="AI323">
        <v>10</v>
      </c>
      <c r="AJ323">
        <v>1</v>
      </c>
      <c r="AK323" s="22">
        <f t="shared" si="29"/>
        <v>1.8812615955473109</v>
      </c>
      <c r="AL323" t="s">
        <v>52</v>
      </c>
      <c r="AM323" t="s">
        <v>66</v>
      </c>
      <c r="AN323" t="s">
        <v>67</v>
      </c>
    </row>
    <row r="324" spans="1:40" hidden="1" x14ac:dyDescent="0.25">
      <c r="A324">
        <v>202430</v>
      </c>
      <c r="B324">
        <v>44803</v>
      </c>
      <c r="C324" t="s">
        <v>2335</v>
      </c>
      <c r="D324" t="s">
        <v>5702</v>
      </c>
      <c r="E324" t="s">
        <v>2336</v>
      </c>
      <c r="F324">
        <v>0.5</v>
      </c>
      <c r="G324" s="1">
        <v>45166</v>
      </c>
      <c r="H324" s="1">
        <v>45276</v>
      </c>
      <c r="I324" s="21">
        <f t="shared" si="25"/>
        <v>16.714285714285715</v>
      </c>
      <c r="J324" s="1"/>
      <c r="K324" s="1" t="s">
        <v>5552</v>
      </c>
      <c r="S324" s="22">
        <f t="shared" si="26"/>
        <v>0</v>
      </c>
      <c r="T324" s="22">
        <f t="shared" si="27"/>
        <v>0</v>
      </c>
      <c r="U324" s="22">
        <v>0</v>
      </c>
      <c r="W324" s="22">
        <v>0</v>
      </c>
      <c r="Y324" t="s">
        <v>205</v>
      </c>
      <c r="Z324" t="s">
        <v>2327</v>
      </c>
      <c r="AA324" t="s">
        <v>2328</v>
      </c>
      <c r="AB324" t="s">
        <v>41</v>
      </c>
      <c r="AC324" t="s">
        <v>62</v>
      </c>
      <c r="AD324" t="str">
        <f t="shared" si="28"/>
        <v>Drama/Music Complex (W Campus) - DM105</v>
      </c>
      <c r="AE324" t="s">
        <v>906</v>
      </c>
      <c r="AF324" t="s">
        <v>907</v>
      </c>
      <c r="AG324" t="s">
        <v>929</v>
      </c>
      <c r="AH324" t="s">
        <v>4162</v>
      </c>
      <c r="AI324">
        <v>1</v>
      </c>
      <c r="AJ324">
        <v>1</v>
      </c>
      <c r="AK324" s="22">
        <f t="shared" si="29"/>
        <v>0</v>
      </c>
      <c r="AL324" t="s">
        <v>52</v>
      </c>
      <c r="AM324" t="s">
        <v>172</v>
      </c>
      <c r="AN324" t="s">
        <v>46</v>
      </c>
    </row>
    <row r="325" spans="1:40" x14ac:dyDescent="0.25">
      <c r="A325">
        <v>202430</v>
      </c>
      <c r="B325">
        <v>31255</v>
      </c>
      <c r="C325" t="s">
        <v>944</v>
      </c>
      <c r="D325" t="s">
        <v>5609</v>
      </c>
      <c r="E325" t="s">
        <v>945</v>
      </c>
      <c r="F325">
        <v>3</v>
      </c>
      <c r="G325" s="1">
        <v>45166</v>
      </c>
      <c r="H325" s="1">
        <v>45276</v>
      </c>
      <c r="I325" s="21">
        <f t="shared" si="25"/>
        <v>16.714285714285715</v>
      </c>
      <c r="J325" s="1"/>
      <c r="K325" s="1" t="s">
        <v>5536</v>
      </c>
      <c r="L325" t="s">
        <v>33</v>
      </c>
      <c r="N325" t="s">
        <v>35</v>
      </c>
      <c r="S325" s="22">
        <f t="shared" si="26"/>
        <v>5.555555555555558E-2</v>
      </c>
      <c r="T325" s="22">
        <f t="shared" si="27"/>
        <v>0.11255411255411261</v>
      </c>
      <c r="U325" s="22" t="s">
        <v>5404</v>
      </c>
      <c r="V325">
        <v>1555</v>
      </c>
      <c r="W325" s="22" t="s">
        <v>5445</v>
      </c>
      <c r="X325">
        <v>1715</v>
      </c>
      <c r="Y325" t="s">
        <v>49</v>
      </c>
      <c r="Z325" t="s">
        <v>946</v>
      </c>
      <c r="AA325" t="s">
        <v>947</v>
      </c>
      <c r="AB325" t="s">
        <v>277</v>
      </c>
      <c r="AC325" t="s">
        <v>62</v>
      </c>
      <c r="AD325" t="str">
        <f t="shared" si="28"/>
        <v>Drama/Music Complex (W Campus) - DM108</v>
      </c>
      <c r="AE325" t="s">
        <v>906</v>
      </c>
      <c r="AF325" t="s">
        <v>907</v>
      </c>
      <c r="AG325" t="s">
        <v>948</v>
      </c>
      <c r="AH325" t="s">
        <v>4162</v>
      </c>
      <c r="AI325">
        <v>25</v>
      </c>
      <c r="AJ325">
        <v>19</v>
      </c>
      <c r="AK325" s="22">
        <f t="shared" si="29"/>
        <v>35.743970315398904</v>
      </c>
      <c r="AL325" t="s">
        <v>52</v>
      </c>
      <c r="AM325" t="s">
        <v>66</v>
      </c>
      <c r="AN325" t="s">
        <v>67</v>
      </c>
    </row>
    <row r="326" spans="1:40" x14ac:dyDescent="0.25">
      <c r="A326">
        <v>202430</v>
      </c>
      <c r="B326">
        <v>31305</v>
      </c>
      <c r="C326" t="s">
        <v>1602</v>
      </c>
      <c r="D326" t="s">
        <v>5702</v>
      </c>
      <c r="E326" t="s">
        <v>1603</v>
      </c>
      <c r="F326">
        <v>2.5</v>
      </c>
      <c r="G326" s="1">
        <v>45166</v>
      </c>
      <c r="H326" s="1">
        <v>45276</v>
      </c>
      <c r="I326" s="21">
        <f t="shared" si="25"/>
        <v>16.714285714285715</v>
      </c>
      <c r="J326" s="1"/>
      <c r="K326" s="1" t="s">
        <v>5537</v>
      </c>
      <c r="M326" t="s">
        <v>34</v>
      </c>
      <c r="O326" t="s">
        <v>36</v>
      </c>
      <c r="S326" s="22">
        <f t="shared" si="26"/>
        <v>4.513888888888884E-2</v>
      </c>
      <c r="T326" s="22">
        <f t="shared" si="27"/>
        <v>9.1450216450216365E-2</v>
      </c>
      <c r="U326" s="22" t="s">
        <v>5376</v>
      </c>
      <c r="V326">
        <v>1110</v>
      </c>
      <c r="W326" s="22" t="s">
        <v>5410</v>
      </c>
      <c r="X326">
        <v>1215</v>
      </c>
      <c r="Y326" t="s">
        <v>49</v>
      </c>
      <c r="Z326" t="s">
        <v>1604</v>
      </c>
      <c r="AA326" t="s">
        <v>1605</v>
      </c>
      <c r="AB326" t="s">
        <v>61</v>
      </c>
      <c r="AC326" t="s">
        <v>62</v>
      </c>
      <c r="AD326" t="str">
        <f t="shared" si="28"/>
        <v>Drama/Music Complex (W Campus) - DM108</v>
      </c>
      <c r="AE326" t="s">
        <v>906</v>
      </c>
      <c r="AF326" t="s">
        <v>907</v>
      </c>
      <c r="AG326" t="s">
        <v>948</v>
      </c>
      <c r="AH326" t="s">
        <v>4162</v>
      </c>
      <c r="AI326">
        <v>20</v>
      </c>
      <c r="AJ326">
        <v>10</v>
      </c>
      <c r="AK326" s="22">
        <f t="shared" si="29"/>
        <v>15.28525046382188</v>
      </c>
      <c r="AL326" t="s">
        <v>52</v>
      </c>
      <c r="AM326" t="s">
        <v>66</v>
      </c>
      <c r="AN326" t="s">
        <v>67</v>
      </c>
    </row>
    <row r="327" spans="1:40" x14ac:dyDescent="0.25">
      <c r="A327">
        <v>202430</v>
      </c>
      <c r="B327">
        <v>44658</v>
      </c>
      <c r="C327" t="s">
        <v>944</v>
      </c>
      <c r="D327" t="s">
        <v>5609</v>
      </c>
      <c r="E327" t="s">
        <v>945</v>
      </c>
      <c r="F327">
        <v>3</v>
      </c>
      <c r="G327" s="1">
        <v>45166</v>
      </c>
      <c r="H327" s="1">
        <v>45276</v>
      </c>
      <c r="I327" s="21">
        <f t="shared" si="25"/>
        <v>16.714285714285715</v>
      </c>
      <c r="J327" s="1"/>
      <c r="K327" s="1" t="s">
        <v>33</v>
      </c>
      <c r="L327" t="s">
        <v>33</v>
      </c>
      <c r="S327" s="22">
        <f t="shared" si="26"/>
        <v>0.125</v>
      </c>
      <c r="T327" s="22">
        <f t="shared" si="27"/>
        <v>0.12662337662337664</v>
      </c>
      <c r="U327" s="22" t="s">
        <v>5378</v>
      </c>
      <c r="V327">
        <v>1800</v>
      </c>
      <c r="W327" s="22" t="s">
        <v>5519</v>
      </c>
      <c r="X327">
        <v>2100</v>
      </c>
      <c r="Y327" t="s">
        <v>49</v>
      </c>
      <c r="Z327" t="s">
        <v>946</v>
      </c>
      <c r="AA327" t="s">
        <v>947</v>
      </c>
      <c r="AB327" t="s">
        <v>277</v>
      </c>
      <c r="AC327" t="s">
        <v>62</v>
      </c>
      <c r="AD327" t="str">
        <f t="shared" si="28"/>
        <v>Drama/Music Complex (W Campus) - DM108</v>
      </c>
      <c r="AE327" t="s">
        <v>906</v>
      </c>
      <c r="AF327" t="s">
        <v>907</v>
      </c>
      <c r="AG327" t="s">
        <v>948</v>
      </c>
      <c r="AH327" t="s">
        <v>4162</v>
      </c>
      <c r="AI327">
        <v>25</v>
      </c>
      <c r="AJ327">
        <v>19</v>
      </c>
      <c r="AK327" s="22">
        <f t="shared" si="29"/>
        <v>40.211966604823758</v>
      </c>
      <c r="AL327" t="s">
        <v>52</v>
      </c>
      <c r="AM327" t="s">
        <v>182</v>
      </c>
      <c r="AN327" t="s">
        <v>67</v>
      </c>
    </row>
    <row r="328" spans="1:40" x14ac:dyDescent="0.25">
      <c r="A328">
        <v>202430</v>
      </c>
      <c r="B328">
        <v>31261</v>
      </c>
      <c r="C328" t="s">
        <v>949</v>
      </c>
      <c r="D328" t="s">
        <v>5702</v>
      </c>
      <c r="E328" t="s">
        <v>950</v>
      </c>
      <c r="F328">
        <v>1</v>
      </c>
      <c r="G328" s="1">
        <v>45166</v>
      </c>
      <c r="H328" s="1">
        <v>45276</v>
      </c>
      <c r="I328" s="21">
        <f t="shared" si="25"/>
        <v>16.714285714285715</v>
      </c>
      <c r="J328" s="1"/>
      <c r="K328" s="1" t="s">
        <v>5536</v>
      </c>
      <c r="L328" t="s">
        <v>33</v>
      </c>
      <c r="N328" t="s">
        <v>35</v>
      </c>
      <c r="S328" s="22">
        <f t="shared" si="26"/>
        <v>5.2083333333333315E-2</v>
      </c>
      <c r="T328" s="22">
        <f t="shared" si="27"/>
        <v>0.1055194805194805</v>
      </c>
      <c r="U328" s="22" t="s">
        <v>5375</v>
      </c>
      <c r="V328">
        <v>935</v>
      </c>
      <c r="W328" s="22" t="s">
        <v>5450</v>
      </c>
      <c r="X328">
        <v>1050</v>
      </c>
      <c r="Y328" t="s">
        <v>205</v>
      </c>
      <c r="Z328" t="s">
        <v>951</v>
      </c>
      <c r="AA328" t="s">
        <v>952</v>
      </c>
      <c r="AB328" t="s">
        <v>277</v>
      </c>
      <c r="AC328" t="s">
        <v>62</v>
      </c>
      <c r="AD328" t="str">
        <f t="shared" si="28"/>
        <v>Drama/Music Complex (W Campus) - DM109</v>
      </c>
      <c r="AE328" t="s">
        <v>906</v>
      </c>
      <c r="AF328" t="s">
        <v>907</v>
      </c>
      <c r="AG328" t="s">
        <v>953</v>
      </c>
      <c r="AH328" t="s">
        <v>4162</v>
      </c>
      <c r="AI328">
        <v>17</v>
      </c>
      <c r="AJ328">
        <v>14</v>
      </c>
      <c r="AK328" s="22">
        <f t="shared" si="29"/>
        <v>24.691558441558438</v>
      </c>
      <c r="AL328" t="s">
        <v>52</v>
      </c>
      <c r="AM328" t="s">
        <v>66</v>
      </c>
      <c r="AN328" t="s">
        <v>67</v>
      </c>
    </row>
    <row r="329" spans="1:40" x14ac:dyDescent="0.25">
      <c r="A329">
        <v>202430</v>
      </c>
      <c r="B329">
        <v>31306</v>
      </c>
      <c r="C329" t="s">
        <v>1606</v>
      </c>
      <c r="D329" t="s">
        <v>5702</v>
      </c>
      <c r="E329" t="s">
        <v>1607</v>
      </c>
      <c r="F329">
        <v>3</v>
      </c>
      <c r="G329" s="1">
        <v>45166</v>
      </c>
      <c r="H329" s="1">
        <v>45276</v>
      </c>
      <c r="I329" s="21">
        <f t="shared" si="25"/>
        <v>16.714285714285715</v>
      </c>
      <c r="J329" s="1"/>
      <c r="K329" s="1" t="s">
        <v>5537</v>
      </c>
      <c r="M329" t="s">
        <v>34</v>
      </c>
      <c r="O329" t="s">
        <v>36</v>
      </c>
      <c r="S329" s="22">
        <f t="shared" si="26"/>
        <v>5.5555555555555525E-2</v>
      </c>
      <c r="T329" s="22">
        <f t="shared" si="27"/>
        <v>0.1125541125541125</v>
      </c>
      <c r="U329" s="22" t="s">
        <v>5375</v>
      </c>
      <c r="V329">
        <v>935</v>
      </c>
      <c r="W329" s="22" t="s">
        <v>5474</v>
      </c>
      <c r="X329">
        <v>1055</v>
      </c>
      <c r="Y329" t="s">
        <v>49</v>
      </c>
      <c r="Z329" t="s">
        <v>1604</v>
      </c>
      <c r="AA329" t="s">
        <v>1605</v>
      </c>
      <c r="AB329" t="s">
        <v>61</v>
      </c>
      <c r="AC329" t="s">
        <v>62</v>
      </c>
      <c r="AD329" t="str">
        <f t="shared" si="28"/>
        <v>Drama/Music Complex (W Campus) - DM109</v>
      </c>
      <c r="AE329" t="s">
        <v>906</v>
      </c>
      <c r="AF329" t="s">
        <v>907</v>
      </c>
      <c r="AG329" t="s">
        <v>953</v>
      </c>
      <c r="AH329" t="s">
        <v>4162</v>
      </c>
      <c r="AI329">
        <v>20</v>
      </c>
      <c r="AJ329">
        <v>10</v>
      </c>
      <c r="AK329" s="22">
        <f t="shared" si="29"/>
        <v>18.812615955473092</v>
      </c>
      <c r="AL329" t="s">
        <v>52</v>
      </c>
      <c r="AM329" t="s">
        <v>66</v>
      </c>
      <c r="AN329" t="s">
        <v>67</v>
      </c>
    </row>
    <row r="330" spans="1:40" x14ac:dyDescent="0.25">
      <c r="A330">
        <v>202430</v>
      </c>
      <c r="B330">
        <v>44635</v>
      </c>
      <c r="C330" t="s">
        <v>949</v>
      </c>
      <c r="D330" t="s">
        <v>5702</v>
      </c>
      <c r="E330" t="s">
        <v>950</v>
      </c>
      <c r="F330">
        <v>1</v>
      </c>
      <c r="G330" s="1">
        <v>45166</v>
      </c>
      <c r="H330" s="1">
        <v>45276</v>
      </c>
      <c r="I330" s="21">
        <f t="shared" si="25"/>
        <v>16.714285714285715</v>
      </c>
      <c r="J330" s="1"/>
      <c r="K330" s="1" t="s">
        <v>5537</v>
      </c>
      <c r="M330" t="s">
        <v>34</v>
      </c>
      <c r="O330" t="s">
        <v>36</v>
      </c>
      <c r="S330" s="22">
        <f t="shared" si="26"/>
        <v>5.208333333333337E-2</v>
      </c>
      <c r="T330" s="22">
        <f t="shared" si="27"/>
        <v>0.10551948051948061</v>
      </c>
      <c r="U330" s="22" t="s">
        <v>5376</v>
      </c>
      <c r="V330">
        <v>1110</v>
      </c>
      <c r="W330" s="22" t="s">
        <v>5462</v>
      </c>
      <c r="X330">
        <v>1225</v>
      </c>
      <c r="Y330" t="s">
        <v>205</v>
      </c>
      <c r="Z330" t="s">
        <v>951</v>
      </c>
      <c r="AA330" t="s">
        <v>952</v>
      </c>
      <c r="AB330" t="s">
        <v>277</v>
      </c>
      <c r="AC330" t="s">
        <v>62</v>
      </c>
      <c r="AD330" t="str">
        <f t="shared" si="28"/>
        <v>Drama/Music Complex (W Campus) - DM109</v>
      </c>
      <c r="AE330" t="s">
        <v>906</v>
      </c>
      <c r="AF330" t="s">
        <v>907</v>
      </c>
      <c r="AG330" t="s">
        <v>953</v>
      </c>
      <c r="AH330" t="s">
        <v>4162</v>
      </c>
      <c r="AI330">
        <v>17</v>
      </c>
      <c r="AJ330">
        <v>13</v>
      </c>
      <c r="AK330" s="22">
        <f t="shared" si="29"/>
        <v>22.927875695732858</v>
      </c>
      <c r="AL330" t="s">
        <v>52</v>
      </c>
      <c r="AM330" t="s">
        <v>66</v>
      </c>
      <c r="AN330" t="s">
        <v>67</v>
      </c>
    </row>
    <row r="331" spans="1:40" x14ac:dyDescent="0.25">
      <c r="A331">
        <v>202430</v>
      </c>
      <c r="B331">
        <v>44636</v>
      </c>
      <c r="C331" t="s">
        <v>1608</v>
      </c>
      <c r="D331" t="s">
        <v>5702</v>
      </c>
      <c r="E331" t="s">
        <v>950</v>
      </c>
      <c r="F331">
        <v>1</v>
      </c>
      <c r="G331" s="1">
        <v>45166</v>
      </c>
      <c r="H331" s="1">
        <v>45276</v>
      </c>
      <c r="I331" s="21">
        <f t="shared" si="25"/>
        <v>16.714285714285715</v>
      </c>
      <c r="J331" s="1"/>
      <c r="K331" s="1" t="s">
        <v>5537</v>
      </c>
      <c r="M331" t="s">
        <v>34</v>
      </c>
      <c r="O331" t="s">
        <v>36</v>
      </c>
      <c r="S331" s="22">
        <f t="shared" si="26"/>
        <v>5.208333333333337E-2</v>
      </c>
      <c r="T331" s="22">
        <f t="shared" si="27"/>
        <v>0.10551948051948061</v>
      </c>
      <c r="U331" s="22" t="s">
        <v>5379</v>
      </c>
      <c r="V331">
        <v>1420</v>
      </c>
      <c r="W331" s="22" t="s">
        <v>5494</v>
      </c>
      <c r="X331">
        <v>1535</v>
      </c>
      <c r="Y331" t="s">
        <v>205</v>
      </c>
      <c r="Z331" t="s">
        <v>951</v>
      </c>
      <c r="AA331" t="s">
        <v>952</v>
      </c>
      <c r="AB331" t="s">
        <v>41</v>
      </c>
      <c r="AC331" t="s">
        <v>62</v>
      </c>
      <c r="AD331" t="str">
        <f t="shared" si="28"/>
        <v>Drama/Music Complex (W Campus) - DM109</v>
      </c>
      <c r="AE331" t="s">
        <v>906</v>
      </c>
      <c r="AF331" t="s">
        <v>907</v>
      </c>
      <c r="AG331" t="s">
        <v>953</v>
      </c>
      <c r="AH331" t="s">
        <v>4162</v>
      </c>
      <c r="AI331">
        <v>0</v>
      </c>
      <c r="AJ331">
        <v>13</v>
      </c>
      <c r="AK331" s="22">
        <f t="shared" si="29"/>
        <v>22.927875695732858</v>
      </c>
      <c r="AL331" t="s">
        <v>52</v>
      </c>
      <c r="AM331" t="s">
        <v>66</v>
      </c>
      <c r="AN331" t="s">
        <v>46</v>
      </c>
    </row>
    <row r="332" spans="1:40" x14ac:dyDescent="0.25">
      <c r="A332">
        <v>202430</v>
      </c>
      <c r="B332">
        <v>31237</v>
      </c>
      <c r="C332" t="s">
        <v>959</v>
      </c>
      <c r="D332" t="s">
        <v>5702</v>
      </c>
      <c r="E332" t="s">
        <v>960</v>
      </c>
      <c r="F332">
        <v>3</v>
      </c>
      <c r="G332" s="1">
        <v>45166</v>
      </c>
      <c r="H332" s="1">
        <v>45276</v>
      </c>
      <c r="I332" s="21">
        <f t="shared" si="25"/>
        <v>16.714285714285715</v>
      </c>
      <c r="J332" s="1"/>
      <c r="K332" s="1" t="s">
        <v>5536</v>
      </c>
      <c r="L332" t="s">
        <v>33</v>
      </c>
      <c r="N332" t="s">
        <v>35</v>
      </c>
      <c r="S332" s="22">
        <f t="shared" si="26"/>
        <v>5.555555555555558E-2</v>
      </c>
      <c r="T332" s="22">
        <f t="shared" si="27"/>
        <v>0.11255411255411261</v>
      </c>
      <c r="U332" s="22" t="s">
        <v>5379</v>
      </c>
      <c r="V332">
        <v>1420</v>
      </c>
      <c r="W332" s="22" t="s">
        <v>5500</v>
      </c>
      <c r="X332">
        <v>1540</v>
      </c>
      <c r="Y332" t="s">
        <v>49</v>
      </c>
      <c r="Z332" t="s">
        <v>956</v>
      </c>
      <c r="AA332" t="s">
        <v>957</v>
      </c>
      <c r="AB332" t="s">
        <v>61</v>
      </c>
      <c r="AC332" t="s">
        <v>62</v>
      </c>
      <c r="AD332" t="str">
        <f t="shared" si="28"/>
        <v>Drama/Music Complex (W Campus) - DM110</v>
      </c>
      <c r="AE332" t="s">
        <v>906</v>
      </c>
      <c r="AF332" t="s">
        <v>907</v>
      </c>
      <c r="AG332" t="s">
        <v>958</v>
      </c>
      <c r="AH332" t="s">
        <v>3688</v>
      </c>
      <c r="AI332">
        <v>20</v>
      </c>
      <c r="AJ332">
        <v>19</v>
      </c>
      <c r="AK332" s="22">
        <f t="shared" si="29"/>
        <v>35.743970315398904</v>
      </c>
      <c r="AL332" t="s">
        <v>52</v>
      </c>
      <c r="AM332" t="s">
        <v>66</v>
      </c>
      <c r="AN332" t="s">
        <v>67</v>
      </c>
    </row>
    <row r="333" spans="1:40" x14ac:dyDescent="0.25">
      <c r="A333">
        <v>202430</v>
      </c>
      <c r="B333">
        <v>31244</v>
      </c>
      <c r="C333" t="s">
        <v>954</v>
      </c>
      <c r="D333" t="s">
        <v>5702</v>
      </c>
      <c r="E333" t="s">
        <v>955</v>
      </c>
      <c r="F333">
        <v>3</v>
      </c>
      <c r="G333" s="1">
        <v>45166</v>
      </c>
      <c r="H333" s="1">
        <v>45276</v>
      </c>
      <c r="I333" s="21">
        <f t="shared" si="25"/>
        <v>16.714285714285715</v>
      </c>
      <c r="J333" s="1"/>
      <c r="K333" s="1" t="s">
        <v>5536</v>
      </c>
      <c r="L333" t="s">
        <v>33</v>
      </c>
      <c r="N333" t="s">
        <v>35</v>
      </c>
      <c r="S333" s="22">
        <f t="shared" si="26"/>
        <v>5.555555555555558E-2</v>
      </c>
      <c r="T333" s="22">
        <f t="shared" si="27"/>
        <v>0.11255411255411261</v>
      </c>
      <c r="U333" s="22" t="s">
        <v>5377</v>
      </c>
      <c r="V333">
        <v>1245</v>
      </c>
      <c r="W333" s="22" t="s">
        <v>5398</v>
      </c>
      <c r="X333">
        <v>1405</v>
      </c>
      <c r="Y333" t="s">
        <v>49</v>
      </c>
      <c r="Z333" t="s">
        <v>956</v>
      </c>
      <c r="AA333" t="s">
        <v>957</v>
      </c>
      <c r="AB333" t="s">
        <v>61</v>
      </c>
      <c r="AC333" t="s">
        <v>62</v>
      </c>
      <c r="AD333" t="str">
        <f t="shared" si="28"/>
        <v>Drama/Music Complex (W Campus) - DM110</v>
      </c>
      <c r="AE333" t="s">
        <v>906</v>
      </c>
      <c r="AF333" t="s">
        <v>907</v>
      </c>
      <c r="AG333" t="s">
        <v>958</v>
      </c>
      <c r="AH333" t="s">
        <v>3688</v>
      </c>
      <c r="AI333">
        <v>20</v>
      </c>
      <c r="AJ333">
        <v>18</v>
      </c>
      <c r="AK333" s="22">
        <f t="shared" si="29"/>
        <v>33.862708719851597</v>
      </c>
      <c r="AL333" t="s">
        <v>52</v>
      </c>
      <c r="AM333" t="s">
        <v>66</v>
      </c>
      <c r="AN333" t="s">
        <v>67</v>
      </c>
    </row>
    <row r="334" spans="1:40" x14ac:dyDescent="0.25">
      <c r="A334">
        <v>202430</v>
      </c>
      <c r="B334">
        <v>31246</v>
      </c>
      <c r="C334" t="s">
        <v>954</v>
      </c>
      <c r="D334" t="s">
        <v>5702</v>
      </c>
      <c r="E334" t="s">
        <v>955</v>
      </c>
      <c r="F334">
        <v>3</v>
      </c>
      <c r="G334" s="1">
        <v>45166</v>
      </c>
      <c r="H334" s="1">
        <v>45276</v>
      </c>
      <c r="I334" s="21">
        <f t="shared" si="25"/>
        <v>16.714285714285715</v>
      </c>
      <c r="J334" s="1"/>
      <c r="K334" s="1" t="s">
        <v>5537</v>
      </c>
      <c r="M334" t="s">
        <v>34</v>
      </c>
      <c r="O334" t="s">
        <v>36</v>
      </c>
      <c r="S334" s="22">
        <f t="shared" si="26"/>
        <v>5.5555555555555525E-2</v>
      </c>
      <c r="T334" s="22">
        <f t="shared" si="27"/>
        <v>0.1125541125541125</v>
      </c>
      <c r="U334" s="22" t="s">
        <v>5375</v>
      </c>
      <c r="V334">
        <v>935</v>
      </c>
      <c r="W334" s="22" t="s">
        <v>5474</v>
      </c>
      <c r="X334">
        <v>1055</v>
      </c>
      <c r="Y334" t="s">
        <v>49</v>
      </c>
      <c r="Z334" t="s">
        <v>956</v>
      </c>
      <c r="AA334" t="s">
        <v>957</v>
      </c>
      <c r="AB334" t="s">
        <v>61</v>
      </c>
      <c r="AC334" t="s">
        <v>62</v>
      </c>
      <c r="AD334" t="str">
        <f t="shared" si="28"/>
        <v>Drama/Music Complex (W Campus) - DM110</v>
      </c>
      <c r="AE334" t="s">
        <v>906</v>
      </c>
      <c r="AF334" t="s">
        <v>907</v>
      </c>
      <c r="AG334" t="s">
        <v>958</v>
      </c>
      <c r="AH334" t="s">
        <v>3688</v>
      </c>
      <c r="AI334">
        <v>20</v>
      </c>
      <c r="AJ334">
        <v>13</v>
      </c>
      <c r="AK334" s="22">
        <f t="shared" si="29"/>
        <v>24.456400742115019</v>
      </c>
      <c r="AL334" t="s">
        <v>52</v>
      </c>
      <c r="AM334" t="s">
        <v>66</v>
      </c>
      <c r="AN334" t="s">
        <v>67</v>
      </c>
    </row>
    <row r="335" spans="1:40" x14ac:dyDescent="0.25">
      <c r="A335">
        <v>202430</v>
      </c>
      <c r="B335">
        <v>31247</v>
      </c>
      <c r="C335" t="s">
        <v>954</v>
      </c>
      <c r="D335" t="s">
        <v>5702</v>
      </c>
      <c r="E335" t="s">
        <v>955</v>
      </c>
      <c r="F335">
        <v>3</v>
      </c>
      <c r="G335" s="1">
        <v>45166</v>
      </c>
      <c r="H335" s="1">
        <v>45276</v>
      </c>
      <c r="I335" s="21">
        <f t="shared" si="25"/>
        <v>16.714285714285715</v>
      </c>
      <c r="J335" s="1"/>
      <c r="K335" s="1" t="s">
        <v>5537</v>
      </c>
      <c r="M335" t="s">
        <v>34</v>
      </c>
      <c r="O335" t="s">
        <v>36</v>
      </c>
      <c r="S335" s="22">
        <f t="shared" si="26"/>
        <v>5.555555555555558E-2</v>
      </c>
      <c r="T335" s="22">
        <f t="shared" si="27"/>
        <v>0.11255411255411261</v>
      </c>
      <c r="U335" s="22" t="s">
        <v>5376</v>
      </c>
      <c r="V335">
        <v>1110</v>
      </c>
      <c r="W335" s="22" t="s">
        <v>5393</v>
      </c>
      <c r="X335">
        <v>1230</v>
      </c>
      <c r="Y335" t="s">
        <v>49</v>
      </c>
      <c r="Z335" t="s">
        <v>927</v>
      </c>
      <c r="AA335" t="s">
        <v>928</v>
      </c>
      <c r="AB335" t="s">
        <v>277</v>
      </c>
      <c r="AC335" t="s">
        <v>62</v>
      </c>
      <c r="AD335" t="str">
        <f t="shared" si="28"/>
        <v>Drama/Music Complex (W Campus) - DM110</v>
      </c>
      <c r="AE335" t="s">
        <v>906</v>
      </c>
      <c r="AF335" t="s">
        <v>907</v>
      </c>
      <c r="AG335" t="s">
        <v>958</v>
      </c>
      <c r="AH335" t="s">
        <v>3688</v>
      </c>
      <c r="AI335">
        <v>20</v>
      </c>
      <c r="AJ335">
        <v>18</v>
      </c>
      <c r="AK335" s="22">
        <f t="shared" si="29"/>
        <v>33.862708719851597</v>
      </c>
      <c r="AL335" t="s">
        <v>52</v>
      </c>
      <c r="AM335" t="s">
        <v>66</v>
      </c>
      <c r="AN335" t="s">
        <v>67</v>
      </c>
    </row>
    <row r="336" spans="1:40" hidden="1" x14ac:dyDescent="0.25">
      <c r="A336">
        <v>202430</v>
      </c>
      <c r="B336">
        <v>31768</v>
      </c>
      <c r="C336" t="s">
        <v>2345</v>
      </c>
      <c r="D336" t="s">
        <v>5703</v>
      </c>
      <c r="E336" t="s">
        <v>2346</v>
      </c>
      <c r="F336">
        <v>0.5</v>
      </c>
      <c r="G336" s="1">
        <v>45166</v>
      </c>
      <c r="H336" s="1">
        <v>45276</v>
      </c>
      <c r="I336" s="21">
        <f t="shared" si="25"/>
        <v>16.714285714285715</v>
      </c>
      <c r="J336" s="1"/>
      <c r="K336" s="1" t="s">
        <v>5552</v>
      </c>
      <c r="S336" s="22">
        <f t="shared" si="26"/>
        <v>0</v>
      </c>
      <c r="T336" s="22">
        <f t="shared" si="27"/>
        <v>0</v>
      </c>
      <c r="U336" s="22">
        <v>0</v>
      </c>
      <c r="W336" s="22">
        <v>0</v>
      </c>
      <c r="Y336" t="s">
        <v>205</v>
      </c>
      <c r="Z336" t="s">
        <v>963</v>
      </c>
      <c r="AA336" t="s">
        <v>964</v>
      </c>
      <c r="AB336" t="s">
        <v>41</v>
      </c>
      <c r="AC336" t="s">
        <v>62</v>
      </c>
      <c r="AD336" t="str">
        <f t="shared" si="28"/>
        <v>Drama/Music Complex (W Campus) - DM126</v>
      </c>
      <c r="AE336" t="s">
        <v>906</v>
      </c>
      <c r="AF336" t="s">
        <v>907</v>
      </c>
      <c r="AG336" t="s">
        <v>2347</v>
      </c>
      <c r="AH336" t="s">
        <v>4162</v>
      </c>
      <c r="AI336">
        <v>0</v>
      </c>
      <c r="AJ336">
        <v>1</v>
      </c>
      <c r="AK336" s="22">
        <f t="shared" si="29"/>
        <v>0</v>
      </c>
      <c r="AL336" t="s">
        <v>492</v>
      </c>
      <c r="AM336" t="s">
        <v>172</v>
      </c>
      <c r="AN336" t="s">
        <v>46</v>
      </c>
    </row>
    <row r="337" spans="1:40" hidden="1" x14ac:dyDescent="0.25">
      <c r="A337">
        <v>202430</v>
      </c>
      <c r="B337">
        <v>31780</v>
      </c>
      <c r="C337" t="s">
        <v>2348</v>
      </c>
      <c r="D337" t="s">
        <v>5703</v>
      </c>
      <c r="E337" t="s">
        <v>2349</v>
      </c>
      <c r="F337">
        <v>1.5</v>
      </c>
      <c r="G337" s="1">
        <v>45166</v>
      </c>
      <c r="H337" s="1">
        <v>45276</v>
      </c>
      <c r="I337" s="21">
        <f t="shared" si="25"/>
        <v>16.714285714285715</v>
      </c>
      <c r="J337" s="1"/>
      <c r="K337" s="1" t="s">
        <v>5552</v>
      </c>
      <c r="S337" s="22">
        <f t="shared" si="26"/>
        <v>0</v>
      </c>
      <c r="T337" s="22">
        <f t="shared" si="27"/>
        <v>0</v>
      </c>
      <c r="U337" s="22">
        <v>0</v>
      </c>
      <c r="W337" s="22">
        <v>0</v>
      </c>
      <c r="Y337" t="s">
        <v>205</v>
      </c>
      <c r="Z337" t="s">
        <v>963</v>
      </c>
      <c r="AA337" t="s">
        <v>964</v>
      </c>
      <c r="AB337" t="s">
        <v>41</v>
      </c>
      <c r="AC337" t="s">
        <v>62</v>
      </c>
      <c r="AD337" t="str">
        <f t="shared" si="28"/>
        <v>Drama/Music Complex (W Campus) - DM126</v>
      </c>
      <c r="AE337" t="s">
        <v>906</v>
      </c>
      <c r="AF337" t="s">
        <v>907</v>
      </c>
      <c r="AG337" t="s">
        <v>2347</v>
      </c>
      <c r="AH337" t="s">
        <v>4162</v>
      </c>
      <c r="AI337">
        <v>0</v>
      </c>
      <c r="AJ337">
        <v>4</v>
      </c>
      <c r="AK337" s="22">
        <f t="shared" si="29"/>
        <v>0</v>
      </c>
      <c r="AL337" t="s">
        <v>492</v>
      </c>
      <c r="AM337" t="s">
        <v>172</v>
      </c>
      <c r="AN337" t="s">
        <v>46</v>
      </c>
    </row>
    <row r="338" spans="1:40" x14ac:dyDescent="0.25">
      <c r="A338">
        <v>202430</v>
      </c>
      <c r="B338">
        <v>42299</v>
      </c>
      <c r="C338" t="s">
        <v>961</v>
      </c>
      <c r="D338" t="s">
        <v>5703</v>
      </c>
      <c r="E338" t="s">
        <v>962</v>
      </c>
      <c r="F338">
        <v>3</v>
      </c>
      <c r="G338" s="1">
        <v>45180</v>
      </c>
      <c r="H338" s="1">
        <v>45276</v>
      </c>
      <c r="I338" s="21">
        <f t="shared" si="25"/>
        <v>14.714285714285714</v>
      </c>
      <c r="J338" s="1"/>
      <c r="K338" s="1" t="s">
        <v>5536</v>
      </c>
      <c r="L338" t="s">
        <v>33</v>
      </c>
      <c r="N338" t="s">
        <v>35</v>
      </c>
      <c r="S338" s="22">
        <f t="shared" si="26"/>
        <v>4.8611111111111105E-2</v>
      </c>
      <c r="T338" s="22">
        <f t="shared" si="27"/>
        <v>8.6700336700336694E-2</v>
      </c>
      <c r="U338" s="22" t="s">
        <v>5403</v>
      </c>
      <c r="V338">
        <v>915</v>
      </c>
      <c r="W338" s="22" t="s">
        <v>5485</v>
      </c>
      <c r="X338">
        <v>1025</v>
      </c>
      <c r="Y338" t="s">
        <v>205</v>
      </c>
      <c r="Z338" t="s">
        <v>963</v>
      </c>
      <c r="AA338" t="s">
        <v>964</v>
      </c>
      <c r="AB338" t="s">
        <v>61</v>
      </c>
      <c r="AC338" t="s">
        <v>62</v>
      </c>
      <c r="AD338" t="str">
        <f t="shared" si="28"/>
        <v>Drama/Music Complex (W Campus) - DM130</v>
      </c>
      <c r="AE338" t="s">
        <v>906</v>
      </c>
      <c r="AF338" t="s">
        <v>907</v>
      </c>
      <c r="AG338" t="s">
        <v>965</v>
      </c>
      <c r="AH338" t="s">
        <v>4162</v>
      </c>
      <c r="AI338">
        <v>20</v>
      </c>
      <c r="AJ338">
        <v>14</v>
      </c>
      <c r="AK338" s="22">
        <f t="shared" si="29"/>
        <v>17.86026936026936</v>
      </c>
      <c r="AL338" t="s">
        <v>52</v>
      </c>
      <c r="AM338" t="s">
        <v>66</v>
      </c>
      <c r="AN338" t="s">
        <v>67</v>
      </c>
    </row>
    <row r="339" spans="1:40" x14ac:dyDescent="0.25">
      <c r="A339">
        <v>202430</v>
      </c>
      <c r="B339">
        <v>42299</v>
      </c>
      <c r="C339" t="s">
        <v>961</v>
      </c>
      <c r="D339" t="s">
        <v>5703</v>
      </c>
      <c r="E339" t="s">
        <v>962</v>
      </c>
      <c r="F339">
        <v>3</v>
      </c>
      <c r="G339" s="1">
        <v>45180</v>
      </c>
      <c r="H339" s="1">
        <v>45276</v>
      </c>
      <c r="I339" s="21">
        <f t="shared" si="25"/>
        <v>14.714285714285714</v>
      </c>
      <c r="J339" s="1"/>
      <c r="K339" s="1" t="s">
        <v>5536</v>
      </c>
      <c r="L339" t="s">
        <v>33</v>
      </c>
      <c r="N339" t="s">
        <v>35</v>
      </c>
      <c r="S339" s="22">
        <f t="shared" si="26"/>
        <v>6.25E-2</v>
      </c>
      <c r="T339" s="22">
        <f t="shared" si="27"/>
        <v>0.11147186147186147</v>
      </c>
      <c r="U339" s="22" t="s">
        <v>5373</v>
      </c>
      <c r="V339">
        <v>1030</v>
      </c>
      <c r="W339" s="22" t="s">
        <v>5384</v>
      </c>
      <c r="X339">
        <v>1200</v>
      </c>
      <c r="Y339" t="s">
        <v>205</v>
      </c>
      <c r="Z339" t="s">
        <v>963</v>
      </c>
      <c r="AA339" t="s">
        <v>964</v>
      </c>
      <c r="AB339" t="s">
        <v>61</v>
      </c>
      <c r="AC339" t="s">
        <v>62</v>
      </c>
      <c r="AD339" t="str">
        <f t="shared" si="28"/>
        <v>Drama/Music Complex (W Campus) - DM130</v>
      </c>
      <c r="AE339" t="s">
        <v>906</v>
      </c>
      <c r="AF339" t="s">
        <v>907</v>
      </c>
      <c r="AG339" t="s">
        <v>965</v>
      </c>
      <c r="AH339" t="s">
        <v>4162</v>
      </c>
      <c r="AI339">
        <v>20</v>
      </c>
      <c r="AJ339">
        <v>14</v>
      </c>
      <c r="AK339" s="22">
        <f t="shared" si="29"/>
        <v>22.96320346320346</v>
      </c>
      <c r="AL339" t="s">
        <v>52</v>
      </c>
      <c r="AM339" t="s">
        <v>66</v>
      </c>
      <c r="AN339" t="s">
        <v>67</v>
      </c>
    </row>
    <row r="340" spans="1:40" x14ac:dyDescent="0.25">
      <c r="A340">
        <v>202430</v>
      </c>
      <c r="B340">
        <v>44466</v>
      </c>
      <c r="C340" t="s">
        <v>966</v>
      </c>
      <c r="D340" t="s">
        <v>5738</v>
      </c>
      <c r="E340" t="s">
        <v>967</v>
      </c>
      <c r="F340">
        <v>3</v>
      </c>
      <c r="G340" s="1">
        <v>45166</v>
      </c>
      <c r="H340" s="1">
        <v>45276</v>
      </c>
      <c r="I340" s="21">
        <f t="shared" si="25"/>
        <v>16.714285714285715</v>
      </c>
      <c r="J340" s="1"/>
      <c r="K340" s="1" t="s">
        <v>5536</v>
      </c>
      <c r="L340" t="s">
        <v>33</v>
      </c>
      <c r="N340" t="s">
        <v>35</v>
      </c>
      <c r="S340" s="22">
        <f t="shared" si="26"/>
        <v>4.166666666666663E-2</v>
      </c>
      <c r="T340" s="22">
        <f t="shared" si="27"/>
        <v>8.4415584415584347E-2</v>
      </c>
      <c r="U340" s="22" t="s">
        <v>5377</v>
      </c>
      <c r="V340">
        <v>1245</v>
      </c>
      <c r="W340" s="22" t="s">
        <v>5469</v>
      </c>
      <c r="X340">
        <v>1345</v>
      </c>
      <c r="Y340" t="s">
        <v>49</v>
      </c>
      <c r="Z340" t="s">
        <v>963</v>
      </c>
      <c r="AA340" t="s">
        <v>964</v>
      </c>
      <c r="AB340" t="s">
        <v>646</v>
      </c>
      <c r="AC340" t="s">
        <v>62</v>
      </c>
      <c r="AD340" t="str">
        <f t="shared" si="28"/>
        <v>Drama/Music Complex (W Campus) - DM130</v>
      </c>
      <c r="AE340" t="s">
        <v>906</v>
      </c>
      <c r="AF340" t="s">
        <v>907</v>
      </c>
      <c r="AG340" t="s">
        <v>965</v>
      </c>
      <c r="AH340" t="s">
        <v>4162</v>
      </c>
      <c r="AI340">
        <v>25</v>
      </c>
      <c r="AJ340">
        <v>9</v>
      </c>
      <c r="AK340" s="22">
        <f t="shared" si="29"/>
        <v>12.698515769944331</v>
      </c>
      <c r="AL340" t="s">
        <v>52</v>
      </c>
      <c r="AM340" t="s">
        <v>66</v>
      </c>
      <c r="AN340" t="s">
        <v>67</v>
      </c>
    </row>
    <row r="341" spans="1:40" x14ac:dyDescent="0.25">
      <c r="A341">
        <v>202430</v>
      </c>
      <c r="B341">
        <v>44466</v>
      </c>
      <c r="C341" t="s">
        <v>966</v>
      </c>
      <c r="D341" t="s">
        <v>5738</v>
      </c>
      <c r="E341" t="s">
        <v>967</v>
      </c>
      <c r="F341">
        <v>3</v>
      </c>
      <c r="G341" s="1">
        <v>45166</v>
      </c>
      <c r="H341" s="1">
        <v>45276</v>
      </c>
      <c r="I341" s="21">
        <f t="shared" si="25"/>
        <v>16.714285714285715</v>
      </c>
      <c r="J341" s="1"/>
      <c r="K341" s="1" t="s">
        <v>5536</v>
      </c>
      <c r="L341" t="s">
        <v>33</v>
      </c>
      <c r="N341" t="s">
        <v>35</v>
      </c>
      <c r="S341" s="22">
        <f t="shared" si="26"/>
        <v>5.208333333333337E-2</v>
      </c>
      <c r="T341" s="22">
        <f t="shared" si="27"/>
        <v>0.10551948051948061</v>
      </c>
      <c r="U341" s="22" t="s">
        <v>5408</v>
      </c>
      <c r="V341">
        <v>1350</v>
      </c>
      <c r="W341" s="22" t="s">
        <v>5495</v>
      </c>
      <c r="X341">
        <v>1505</v>
      </c>
      <c r="Y341" t="s">
        <v>49</v>
      </c>
      <c r="Z341" t="s">
        <v>963</v>
      </c>
      <c r="AA341" t="s">
        <v>964</v>
      </c>
      <c r="AB341" t="s">
        <v>61</v>
      </c>
      <c r="AC341" t="s">
        <v>62</v>
      </c>
      <c r="AD341" t="str">
        <f t="shared" si="28"/>
        <v>Drama/Music Complex (W Campus) - DM130</v>
      </c>
      <c r="AE341" t="s">
        <v>906</v>
      </c>
      <c r="AF341" t="s">
        <v>907</v>
      </c>
      <c r="AG341" t="s">
        <v>965</v>
      </c>
      <c r="AH341" t="s">
        <v>4162</v>
      </c>
      <c r="AI341">
        <v>25</v>
      </c>
      <c r="AJ341">
        <v>9</v>
      </c>
      <c r="AK341" s="22">
        <f t="shared" si="29"/>
        <v>15.873144712430442</v>
      </c>
      <c r="AL341" t="s">
        <v>52</v>
      </c>
      <c r="AM341" t="s">
        <v>66</v>
      </c>
      <c r="AN341" t="s">
        <v>67</v>
      </c>
    </row>
    <row r="342" spans="1:40" hidden="1" x14ac:dyDescent="0.25">
      <c r="A342">
        <v>202430</v>
      </c>
      <c r="B342">
        <v>44472</v>
      </c>
      <c r="C342" t="s">
        <v>2348</v>
      </c>
      <c r="D342" t="s">
        <v>5703</v>
      </c>
      <c r="E342" t="s">
        <v>2349</v>
      </c>
      <c r="F342">
        <v>1.5</v>
      </c>
      <c r="G342" s="1">
        <v>45166</v>
      </c>
      <c r="H342" s="1">
        <v>45276</v>
      </c>
      <c r="I342" s="21">
        <f t="shared" si="25"/>
        <v>16.714285714285715</v>
      </c>
      <c r="J342" s="1"/>
      <c r="K342" s="1" t="s">
        <v>5552</v>
      </c>
      <c r="S342" s="22">
        <f t="shared" si="26"/>
        <v>0</v>
      </c>
      <c r="T342" s="22">
        <f t="shared" si="27"/>
        <v>0</v>
      </c>
      <c r="U342" s="22">
        <v>0</v>
      </c>
      <c r="W342" s="22">
        <v>0</v>
      </c>
      <c r="Y342" t="s">
        <v>205</v>
      </c>
      <c r="Z342" t="s">
        <v>970</v>
      </c>
      <c r="AA342" t="s">
        <v>971</v>
      </c>
      <c r="AB342" t="s">
        <v>41</v>
      </c>
      <c r="AC342" t="s">
        <v>62</v>
      </c>
      <c r="AD342" t="str">
        <f t="shared" si="28"/>
        <v>Drama/Music Complex (W Campus) - DM130</v>
      </c>
      <c r="AE342" t="s">
        <v>906</v>
      </c>
      <c r="AF342" t="s">
        <v>907</v>
      </c>
      <c r="AG342" t="s">
        <v>965</v>
      </c>
      <c r="AH342" t="s">
        <v>4162</v>
      </c>
      <c r="AI342">
        <v>0</v>
      </c>
      <c r="AJ342">
        <v>2</v>
      </c>
      <c r="AK342" s="22">
        <f t="shared" si="29"/>
        <v>0</v>
      </c>
      <c r="AL342" t="s">
        <v>52</v>
      </c>
      <c r="AM342" t="s">
        <v>172</v>
      </c>
      <c r="AN342" t="s">
        <v>46</v>
      </c>
    </row>
    <row r="343" spans="1:40" hidden="1" x14ac:dyDescent="0.25">
      <c r="A343">
        <v>202430</v>
      </c>
      <c r="B343">
        <v>31737</v>
      </c>
      <c r="C343" t="s">
        <v>968</v>
      </c>
      <c r="D343" t="s">
        <v>5703</v>
      </c>
      <c r="E343" t="s">
        <v>969</v>
      </c>
      <c r="F343">
        <v>3</v>
      </c>
      <c r="G343" s="1">
        <v>45166</v>
      </c>
      <c r="H343" s="1">
        <v>45276</v>
      </c>
      <c r="I343" s="21">
        <f t="shared" si="25"/>
        <v>16.714285714285715</v>
      </c>
      <c r="J343" s="1"/>
      <c r="K343" s="1" t="s">
        <v>5536</v>
      </c>
      <c r="L343" t="s">
        <v>33</v>
      </c>
      <c r="N343" t="s">
        <v>35</v>
      </c>
      <c r="S343" s="22">
        <f t="shared" si="26"/>
        <v>5.5555555555555525E-2</v>
      </c>
      <c r="T343" s="22">
        <f t="shared" si="27"/>
        <v>0.1125541125541125</v>
      </c>
      <c r="U343" s="22" t="s">
        <v>5375</v>
      </c>
      <c r="V343">
        <v>935</v>
      </c>
      <c r="W343" s="22" t="s">
        <v>5474</v>
      </c>
      <c r="X343">
        <v>1055</v>
      </c>
      <c r="Y343" t="s">
        <v>49</v>
      </c>
      <c r="Z343" t="s">
        <v>970</v>
      </c>
      <c r="AA343" t="s">
        <v>971</v>
      </c>
      <c r="AB343" t="s">
        <v>646</v>
      </c>
      <c r="AC343" t="s">
        <v>62</v>
      </c>
      <c r="AD343" t="str">
        <f t="shared" si="28"/>
        <v>Drama/Music Complex (W Campus) - DM134</v>
      </c>
      <c r="AE343" t="s">
        <v>906</v>
      </c>
      <c r="AF343" t="s">
        <v>907</v>
      </c>
      <c r="AG343" t="s">
        <v>972</v>
      </c>
      <c r="AH343" t="s">
        <v>3613</v>
      </c>
      <c r="AI343">
        <v>45</v>
      </c>
      <c r="AJ343">
        <v>23</v>
      </c>
      <c r="AK343" s="22">
        <f t="shared" si="29"/>
        <v>43.269016697588107</v>
      </c>
      <c r="AL343" t="s">
        <v>52</v>
      </c>
      <c r="AM343" t="s">
        <v>66</v>
      </c>
      <c r="AN343" t="s">
        <v>67</v>
      </c>
    </row>
    <row r="344" spans="1:40" hidden="1" x14ac:dyDescent="0.25">
      <c r="A344">
        <v>202430</v>
      </c>
      <c r="B344">
        <v>33769</v>
      </c>
      <c r="C344" t="s">
        <v>1615</v>
      </c>
      <c r="D344" t="s">
        <v>5738</v>
      </c>
      <c r="E344" t="s">
        <v>1616</v>
      </c>
      <c r="F344">
        <v>3</v>
      </c>
      <c r="G344" s="1">
        <v>45180</v>
      </c>
      <c r="H344" s="1">
        <v>45276</v>
      </c>
      <c r="I344" s="21">
        <f t="shared" si="25"/>
        <v>14.714285714285714</v>
      </c>
      <c r="J344" s="1"/>
      <c r="K344" s="1" t="s">
        <v>5537</v>
      </c>
      <c r="M344" t="s">
        <v>34</v>
      </c>
      <c r="O344" t="s">
        <v>36</v>
      </c>
      <c r="S344" s="22">
        <f t="shared" si="26"/>
        <v>7.291666666666663E-2</v>
      </c>
      <c r="T344" s="22">
        <f t="shared" si="27"/>
        <v>0.13005050505050497</v>
      </c>
      <c r="U344" s="22" t="s">
        <v>5409</v>
      </c>
      <c r="V344">
        <v>1310</v>
      </c>
      <c r="W344" s="22" t="s">
        <v>5427</v>
      </c>
      <c r="X344">
        <v>1455</v>
      </c>
      <c r="Y344" t="s">
        <v>49</v>
      </c>
      <c r="Z344" t="s">
        <v>970</v>
      </c>
      <c r="AA344" t="s">
        <v>971</v>
      </c>
      <c r="AB344" t="s">
        <v>646</v>
      </c>
      <c r="AC344" t="s">
        <v>62</v>
      </c>
      <c r="AD344" t="str">
        <f t="shared" si="28"/>
        <v>Drama/Music Complex (W Campus) - DM134</v>
      </c>
      <c r="AE344" t="s">
        <v>906</v>
      </c>
      <c r="AF344" t="s">
        <v>907</v>
      </c>
      <c r="AG344" t="s">
        <v>972</v>
      </c>
      <c r="AH344" t="s">
        <v>3613</v>
      </c>
      <c r="AI344">
        <v>25</v>
      </c>
      <c r="AJ344">
        <v>17</v>
      </c>
      <c r="AK344" s="22">
        <f t="shared" si="29"/>
        <v>32.531204906204884</v>
      </c>
      <c r="AL344" t="s">
        <v>52</v>
      </c>
      <c r="AM344" t="s">
        <v>66</v>
      </c>
      <c r="AN344" t="s">
        <v>67</v>
      </c>
    </row>
    <row r="345" spans="1:40" hidden="1" x14ac:dyDescent="0.25">
      <c r="A345">
        <v>202430</v>
      </c>
      <c r="B345">
        <v>43090</v>
      </c>
      <c r="C345" t="s">
        <v>1611</v>
      </c>
      <c r="D345" t="s">
        <v>5738</v>
      </c>
      <c r="E345" t="s">
        <v>1612</v>
      </c>
      <c r="F345">
        <v>3</v>
      </c>
      <c r="G345" s="1">
        <v>45180</v>
      </c>
      <c r="H345" s="1">
        <v>45276</v>
      </c>
      <c r="I345" s="21">
        <f t="shared" si="25"/>
        <v>14.714285714285714</v>
      </c>
      <c r="J345" s="1"/>
      <c r="K345" s="1" t="s">
        <v>5537</v>
      </c>
      <c r="M345" t="s">
        <v>34</v>
      </c>
      <c r="O345" t="s">
        <v>36</v>
      </c>
      <c r="S345" s="22">
        <f t="shared" si="26"/>
        <v>7.291666666666663E-2</v>
      </c>
      <c r="T345" s="22">
        <f t="shared" si="27"/>
        <v>0.13005050505050497</v>
      </c>
      <c r="U345" s="22" t="s">
        <v>5376</v>
      </c>
      <c r="V345">
        <v>1110</v>
      </c>
      <c r="W345" s="22" t="s">
        <v>5463</v>
      </c>
      <c r="X345">
        <v>1255</v>
      </c>
      <c r="Y345" t="s">
        <v>49</v>
      </c>
      <c r="Z345" t="s">
        <v>1613</v>
      </c>
      <c r="AA345" t="s">
        <v>1614</v>
      </c>
      <c r="AB345" t="s">
        <v>277</v>
      </c>
      <c r="AC345" t="s">
        <v>62</v>
      </c>
      <c r="AD345" t="str">
        <f t="shared" si="28"/>
        <v>Drama/Music Complex (W Campus) - DM134</v>
      </c>
      <c r="AE345" t="s">
        <v>906</v>
      </c>
      <c r="AF345" t="s">
        <v>907</v>
      </c>
      <c r="AG345" t="s">
        <v>972</v>
      </c>
      <c r="AH345" t="s">
        <v>3613</v>
      </c>
      <c r="AI345">
        <v>20</v>
      </c>
      <c r="AJ345">
        <v>16</v>
      </c>
      <c r="AK345" s="22">
        <f t="shared" si="29"/>
        <v>30.617604617604599</v>
      </c>
      <c r="AL345" t="s">
        <v>52</v>
      </c>
      <c r="AM345" t="s">
        <v>66</v>
      </c>
      <c r="AN345" t="s">
        <v>67</v>
      </c>
    </row>
    <row r="346" spans="1:40" hidden="1" x14ac:dyDescent="0.25">
      <c r="A346">
        <v>202430</v>
      </c>
      <c r="B346">
        <v>44464</v>
      </c>
      <c r="C346" t="s">
        <v>1609</v>
      </c>
      <c r="D346" t="s">
        <v>5703</v>
      </c>
      <c r="E346" t="s">
        <v>1610</v>
      </c>
      <c r="F346">
        <v>3</v>
      </c>
      <c r="G346" s="1">
        <v>45166</v>
      </c>
      <c r="H346" s="1">
        <v>45276</v>
      </c>
      <c r="I346" s="21">
        <f t="shared" si="25"/>
        <v>16.714285714285715</v>
      </c>
      <c r="J346" s="1"/>
      <c r="K346" s="1" t="s">
        <v>5537</v>
      </c>
      <c r="M346" t="s">
        <v>34</v>
      </c>
      <c r="O346" t="s">
        <v>36</v>
      </c>
      <c r="S346" s="22">
        <f t="shared" si="26"/>
        <v>5.5555555555555525E-2</v>
      </c>
      <c r="T346" s="22">
        <f t="shared" si="27"/>
        <v>0.1125541125541125</v>
      </c>
      <c r="U346" s="22" t="s">
        <v>5375</v>
      </c>
      <c r="V346">
        <v>935</v>
      </c>
      <c r="W346" s="22" t="s">
        <v>5474</v>
      </c>
      <c r="X346">
        <v>1055</v>
      </c>
      <c r="Y346" t="s">
        <v>49</v>
      </c>
      <c r="Z346" t="s">
        <v>970</v>
      </c>
      <c r="AA346" t="s">
        <v>971</v>
      </c>
      <c r="AB346" t="s">
        <v>61</v>
      </c>
      <c r="AC346" t="s">
        <v>62</v>
      </c>
      <c r="AD346" t="str">
        <f t="shared" si="28"/>
        <v>Drama/Music Complex (W Campus) - DM134</v>
      </c>
      <c r="AE346" t="s">
        <v>906</v>
      </c>
      <c r="AF346" t="s">
        <v>907</v>
      </c>
      <c r="AG346" t="s">
        <v>972</v>
      </c>
      <c r="AH346" t="s">
        <v>3613</v>
      </c>
      <c r="AI346">
        <v>35</v>
      </c>
      <c r="AJ346">
        <v>10</v>
      </c>
      <c r="AK346" s="22">
        <f t="shared" si="29"/>
        <v>18.812615955473092</v>
      </c>
      <c r="AL346" t="s">
        <v>52</v>
      </c>
      <c r="AM346" t="s">
        <v>66</v>
      </c>
      <c r="AN346" t="s">
        <v>67</v>
      </c>
    </row>
    <row r="347" spans="1:40" x14ac:dyDescent="0.25">
      <c r="A347">
        <v>202430</v>
      </c>
      <c r="B347">
        <v>31742</v>
      </c>
      <c r="C347" t="s">
        <v>973</v>
      </c>
      <c r="D347" t="s">
        <v>5703</v>
      </c>
      <c r="E347" t="s">
        <v>974</v>
      </c>
      <c r="F347">
        <v>3</v>
      </c>
      <c r="G347" s="1">
        <v>45166</v>
      </c>
      <c r="H347" s="1">
        <v>45276</v>
      </c>
      <c r="I347" s="21">
        <f t="shared" si="25"/>
        <v>16.714285714285715</v>
      </c>
      <c r="J347" s="1"/>
      <c r="K347" s="1" t="s">
        <v>5536</v>
      </c>
      <c r="L347" t="s">
        <v>33</v>
      </c>
      <c r="N347" t="s">
        <v>35</v>
      </c>
      <c r="S347" s="22">
        <f t="shared" si="26"/>
        <v>5.555555555555558E-2</v>
      </c>
      <c r="T347" s="22">
        <f t="shared" si="27"/>
        <v>0.11255411255411261</v>
      </c>
      <c r="U347" s="22" t="s">
        <v>5376</v>
      </c>
      <c r="V347">
        <v>1110</v>
      </c>
      <c r="W347" s="22" t="s">
        <v>5393</v>
      </c>
      <c r="X347">
        <v>1230</v>
      </c>
      <c r="Y347" t="s">
        <v>49</v>
      </c>
      <c r="Z347" t="s">
        <v>975</v>
      </c>
      <c r="AA347" t="s">
        <v>976</v>
      </c>
      <c r="AB347" t="s">
        <v>277</v>
      </c>
      <c r="AC347" t="s">
        <v>62</v>
      </c>
      <c r="AD347" t="str">
        <f t="shared" si="28"/>
        <v>Drama/Music Complex (W Campus) - DM139</v>
      </c>
      <c r="AE347" t="s">
        <v>906</v>
      </c>
      <c r="AF347" t="s">
        <v>907</v>
      </c>
      <c r="AG347" t="s">
        <v>977</v>
      </c>
      <c r="AH347" t="s">
        <v>4038</v>
      </c>
      <c r="AI347">
        <v>25</v>
      </c>
      <c r="AJ347">
        <v>27</v>
      </c>
      <c r="AK347" s="22">
        <f t="shared" si="29"/>
        <v>50.794063079777395</v>
      </c>
      <c r="AL347" t="s">
        <v>52</v>
      </c>
      <c r="AM347" t="s">
        <v>66</v>
      </c>
      <c r="AN347" t="s">
        <v>46</v>
      </c>
    </row>
    <row r="348" spans="1:40" x14ac:dyDescent="0.25">
      <c r="A348">
        <v>202430</v>
      </c>
      <c r="B348">
        <v>36768</v>
      </c>
      <c r="C348" t="s">
        <v>973</v>
      </c>
      <c r="D348" t="s">
        <v>5703</v>
      </c>
      <c r="E348" t="s">
        <v>974</v>
      </c>
      <c r="F348">
        <v>3</v>
      </c>
      <c r="G348" s="1">
        <v>45180</v>
      </c>
      <c r="H348" s="1">
        <v>45276</v>
      </c>
      <c r="I348" s="21">
        <f t="shared" si="25"/>
        <v>14.714285714285714</v>
      </c>
      <c r="J348" s="1"/>
      <c r="K348" s="1" t="s">
        <v>5537</v>
      </c>
      <c r="M348" t="s">
        <v>34</v>
      </c>
      <c r="O348" t="s">
        <v>36</v>
      </c>
      <c r="S348" s="22">
        <f t="shared" si="26"/>
        <v>6.944444444444442E-2</v>
      </c>
      <c r="T348" s="22">
        <f t="shared" si="27"/>
        <v>0.12385762385762382</v>
      </c>
      <c r="U348" s="22" t="s">
        <v>5376</v>
      </c>
      <c r="V348">
        <v>1110</v>
      </c>
      <c r="W348" s="22" t="s">
        <v>5400</v>
      </c>
      <c r="X348">
        <v>1250</v>
      </c>
      <c r="Y348" t="s">
        <v>49</v>
      </c>
      <c r="Z348" t="s">
        <v>980</v>
      </c>
      <c r="AA348" t="s">
        <v>981</v>
      </c>
      <c r="AB348" t="s">
        <v>61</v>
      </c>
      <c r="AC348" t="s">
        <v>62</v>
      </c>
      <c r="AD348" t="str">
        <f t="shared" si="28"/>
        <v>Drama/Music Complex (W Campus) - DM139</v>
      </c>
      <c r="AE348" t="s">
        <v>906</v>
      </c>
      <c r="AF348" t="s">
        <v>907</v>
      </c>
      <c r="AG348" t="s">
        <v>977</v>
      </c>
      <c r="AH348" t="s">
        <v>4038</v>
      </c>
      <c r="AI348">
        <v>25</v>
      </c>
      <c r="AJ348">
        <v>19</v>
      </c>
      <c r="AK348" s="22">
        <f t="shared" si="29"/>
        <v>34.627052841338546</v>
      </c>
      <c r="AL348" t="s">
        <v>52</v>
      </c>
      <c r="AM348" t="s">
        <v>66</v>
      </c>
      <c r="AN348" t="s">
        <v>67</v>
      </c>
    </row>
    <row r="349" spans="1:40" hidden="1" x14ac:dyDescent="0.25">
      <c r="A349">
        <v>202430</v>
      </c>
      <c r="B349">
        <v>38921</v>
      </c>
      <c r="C349" t="s">
        <v>2350</v>
      </c>
      <c r="D349" t="s">
        <v>5703</v>
      </c>
      <c r="E349" t="s">
        <v>2351</v>
      </c>
      <c r="F349">
        <v>2</v>
      </c>
      <c r="G349" s="1">
        <v>45166</v>
      </c>
      <c r="H349" s="1">
        <v>45276</v>
      </c>
      <c r="I349" s="21">
        <f t="shared" si="25"/>
        <v>16.714285714285715</v>
      </c>
      <c r="J349" s="1"/>
      <c r="K349" s="1" t="s">
        <v>5552</v>
      </c>
      <c r="S349" s="22">
        <f t="shared" si="26"/>
        <v>0</v>
      </c>
      <c r="T349" s="22">
        <f t="shared" si="27"/>
        <v>0</v>
      </c>
      <c r="U349" s="22">
        <v>0</v>
      </c>
      <c r="W349" s="22">
        <v>0</v>
      </c>
      <c r="Y349" t="s">
        <v>205</v>
      </c>
      <c r="Z349" t="s">
        <v>2352</v>
      </c>
      <c r="AA349" t="s">
        <v>2353</v>
      </c>
      <c r="AB349" t="s">
        <v>41</v>
      </c>
      <c r="AC349" t="s">
        <v>62</v>
      </c>
      <c r="AD349" t="str">
        <f t="shared" si="28"/>
        <v>Drama/Music Complex (W Campus) - DM139</v>
      </c>
      <c r="AE349" t="s">
        <v>906</v>
      </c>
      <c r="AF349" t="s">
        <v>907</v>
      </c>
      <c r="AG349" t="s">
        <v>977</v>
      </c>
      <c r="AH349" t="s">
        <v>4038</v>
      </c>
      <c r="AI349">
        <v>0</v>
      </c>
      <c r="AJ349">
        <v>2</v>
      </c>
      <c r="AK349" s="22">
        <f t="shared" si="29"/>
        <v>0</v>
      </c>
      <c r="AL349" t="s">
        <v>492</v>
      </c>
      <c r="AM349" t="s">
        <v>172</v>
      </c>
      <c r="AN349" t="s">
        <v>46</v>
      </c>
    </row>
    <row r="350" spans="1:40" x14ac:dyDescent="0.25">
      <c r="A350">
        <v>202430</v>
      </c>
      <c r="B350">
        <v>42295</v>
      </c>
      <c r="C350" t="s">
        <v>973</v>
      </c>
      <c r="D350" t="s">
        <v>5703</v>
      </c>
      <c r="E350" t="s">
        <v>974</v>
      </c>
      <c r="F350">
        <v>3</v>
      </c>
      <c r="G350" s="1">
        <v>45166</v>
      </c>
      <c r="H350" s="1">
        <v>45276</v>
      </c>
      <c r="I350" s="21">
        <f t="shared" si="25"/>
        <v>16.714285714285715</v>
      </c>
      <c r="J350" s="1"/>
      <c r="K350" s="1" t="s">
        <v>5536</v>
      </c>
      <c r="L350" t="s">
        <v>33</v>
      </c>
      <c r="N350" t="s">
        <v>35</v>
      </c>
      <c r="S350" s="22">
        <f t="shared" si="26"/>
        <v>5.5555555555555525E-2</v>
      </c>
      <c r="T350" s="22">
        <f t="shared" si="27"/>
        <v>0.1125541125541125</v>
      </c>
      <c r="U350" s="22" t="s">
        <v>5375</v>
      </c>
      <c r="V350">
        <v>935</v>
      </c>
      <c r="W350" s="22" t="s">
        <v>5474</v>
      </c>
      <c r="X350">
        <v>1055</v>
      </c>
      <c r="Y350" t="s">
        <v>49</v>
      </c>
      <c r="Z350" t="s">
        <v>975</v>
      </c>
      <c r="AA350" t="s">
        <v>976</v>
      </c>
      <c r="AB350" t="s">
        <v>277</v>
      </c>
      <c r="AC350" t="s">
        <v>62</v>
      </c>
      <c r="AD350" t="str">
        <f t="shared" si="28"/>
        <v>Drama/Music Complex (W Campus) - DM139</v>
      </c>
      <c r="AE350" t="s">
        <v>906</v>
      </c>
      <c r="AF350" t="s">
        <v>907</v>
      </c>
      <c r="AG350" t="s">
        <v>977</v>
      </c>
      <c r="AH350" t="s">
        <v>4038</v>
      </c>
      <c r="AI350">
        <v>25</v>
      </c>
      <c r="AJ350">
        <v>11</v>
      </c>
      <c r="AK350" s="22">
        <f t="shared" si="29"/>
        <v>20.6938775510204</v>
      </c>
      <c r="AL350" t="s">
        <v>52</v>
      </c>
      <c r="AM350" t="s">
        <v>66</v>
      </c>
      <c r="AN350" t="s">
        <v>67</v>
      </c>
    </row>
    <row r="351" spans="1:40" hidden="1" x14ac:dyDescent="0.25">
      <c r="A351">
        <v>202430</v>
      </c>
      <c r="B351">
        <v>44470</v>
      </c>
      <c r="C351" t="s">
        <v>2345</v>
      </c>
      <c r="D351" t="s">
        <v>5703</v>
      </c>
      <c r="E351" t="s">
        <v>2346</v>
      </c>
      <c r="F351">
        <v>0.5</v>
      </c>
      <c r="G351" s="1">
        <v>45166</v>
      </c>
      <c r="H351" s="1">
        <v>45276</v>
      </c>
      <c r="I351" s="21">
        <f t="shared" si="25"/>
        <v>16.714285714285715</v>
      </c>
      <c r="J351" s="1"/>
      <c r="K351" s="1" t="s">
        <v>5552</v>
      </c>
      <c r="S351" s="22">
        <f t="shared" si="26"/>
        <v>0</v>
      </c>
      <c r="T351" s="22">
        <f t="shared" si="27"/>
        <v>0</v>
      </c>
      <c r="U351" s="22">
        <v>0</v>
      </c>
      <c r="W351" s="22">
        <v>0</v>
      </c>
      <c r="Y351" t="s">
        <v>205</v>
      </c>
      <c r="Z351" t="s">
        <v>970</v>
      </c>
      <c r="AA351" t="s">
        <v>971</v>
      </c>
      <c r="AB351" t="s">
        <v>41</v>
      </c>
      <c r="AC351" t="s">
        <v>62</v>
      </c>
      <c r="AD351" t="str">
        <f t="shared" si="28"/>
        <v>Drama/Music Complex (W Campus) - DM139</v>
      </c>
      <c r="AE351" t="s">
        <v>906</v>
      </c>
      <c r="AF351" t="s">
        <v>907</v>
      </c>
      <c r="AG351" t="s">
        <v>977</v>
      </c>
      <c r="AH351" t="s">
        <v>4038</v>
      </c>
      <c r="AI351">
        <v>0</v>
      </c>
      <c r="AJ351">
        <v>6</v>
      </c>
      <c r="AK351" s="22">
        <f t="shared" si="29"/>
        <v>0</v>
      </c>
      <c r="AL351" t="s">
        <v>52</v>
      </c>
      <c r="AM351" t="s">
        <v>172</v>
      </c>
      <c r="AN351" t="s">
        <v>46</v>
      </c>
    </row>
    <row r="352" spans="1:40" hidden="1" x14ac:dyDescent="0.25">
      <c r="A352">
        <v>202430</v>
      </c>
      <c r="B352">
        <v>44471</v>
      </c>
      <c r="C352" t="s">
        <v>2354</v>
      </c>
      <c r="D352" t="s">
        <v>5703</v>
      </c>
      <c r="E352" t="s">
        <v>2355</v>
      </c>
      <c r="F352">
        <v>1</v>
      </c>
      <c r="G352" s="1">
        <v>45166</v>
      </c>
      <c r="H352" s="1">
        <v>45276</v>
      </c>
      <c r="I352" s="21">
        <f t="shared" si="25"/>
        <v>16.714285714285715</v>
      </c>
      <c r="J352" s="1"/>
      <c r="K352" s="1" t="s">
        <v>5552</v>
      </c>
      <c r="S352" s="22">
        <f t="shared" si="26"/>
        <v>0</v>
      </c>
      <c r="T352" s="22">
        <f t="shared" si="27"/>
        <v>0</v>
      </c>
      <c r="U352" s="22">
        <v>0</v>
      </c>
      <c r="W352" s="22">
        <v>0</v>
      </c>
      <c r="Y352" t="s">
        <v>205</v>
      </c>
      <c r="Z352" t="s">
        <v>963</v>
      </c>
      <c r="AA352" t="s">
        <v>964</v>
      </c>
      <c r="AB352" t="s">
        <v>41</v>
      </c>
      <c r="AC352" t="s">
        <v>62</v>
      </c>
      <c r="AD352" t="str">
        <f t="shared" si="28"/>
        <v>Drama/Music Complex (W Campus) - DM139</v>
      </c>
      <c r="AE352" t="s">
        <v>906</v>
      </c>
      <c r="AF352" t="s">
        <v>907</v>
      </c>
      <c r="AG352" t="s">
        <v>977</v>
      </c>
      <c r="AH352" t="s">
        <v>4038</v>
      </c>
      <c r="AI352">
        <v>0</v>
      </c>
      <c r="AJ352">
        <v>0</v>
      </c>
      <c r="AK352" s="22">
        <f t="shared" si="29"/>
        <v>0</v>
      </c>
      <c r="AL352" t="s">
        <v>52</v>
      </c>
      <c r="AM352" t="s">
        <v>172</v>
      </c>
      <c r="AN352" t="s">
        <v>46</v>
      </c>
    </row>
    <row r="353" spans="1:40" hidden="1" x14ac:dyDescent="0.25">
      <c r="A353">
        <v>202430</v>
      </c>
      <c r="B353">
        <v>44726</v>
      </c>
      <c r="C353" t="s">
        <v>2356</v>
      </c>
      <c r="D353" t="s">
        <v>5703</v>
      </c>
      <c r="E353" t="s">
        <v>2357</v>
      </c>
      <c r="F353">
        <v>2</v>
      </c>
      <c r="G353" s="1">
        <v>45166</v>
      </c>
      <c r="H353" s="1">
        <v>45276</v>
      </c>
      <c r="I353" s="21">
        <f t="shared" si="25"/>
        <v>16.714285714285715</v>
      </c>
      <c r="J353" s="1"/>
      <c r="K353" s="1" t="s">
        <v>5552</v>
      </c>
      <c r="S353" s="22">
        <f t="shared" si="26"/>
        <v>0</v>
      </c>
      <c r="T353" s="22">
        <f t="shared" si="27"/>
        <v>0</v>
      </c>
      <c r="U353" s="22">
        <v>0</v>
      </c>
      <c r="W353" s="22">
        <v>0</v>
      </c>
      <c r="Y353" t="s">
        <v>205</v>
      </c>
      <c r="Z353" t="s">
        <v>2352</v>
      </c>
      <c r="AA353" t="s">
        <v>2353</v>
      </c>
      <c r="AB353" t="s">
        <v>41</v>
      </c>
      <c r="AC353" t="s">
        <v>62</v>
      </c>
      <c r="AD353" t="str">
        <f t="shared" si="28"/>
        <v>Drama/Music Complex (W Campus) - DM139</v>
      </c>
      <c r="AE353" t="s">
        <v>906</v>
      </c>
      <c r="AF353" t="s">
        <v>907</v>
      </c>
      <c r="AG353" t="s">
        <v>977</v>
      </c>
      <c r="AH353" t="s">
        <v>4038</v>
      </c>
      <c r="AI353">
        <v>0</v>
      </c>
      <c r="AJ353">
        <v>10</v>
      </c>
      <c r="AK353" s="22">
        <f t="shared" si="29"/>
        <v>0</v>
      </c>
      <c r="AL353" t="s">
        <v>492</v>
      </c>
      <c r="AM353" t="s">
        <v>172</v>
      </c>
      <c r="AN353" t="s">
        <v>46</v>
      </c>
    </row>
    <row r="354" spans="1:40" hidden="1" x14ac:dyDescent="0.25">
      <c r="A354">
        <v>202430</v>
      </c>
      <c r="B354">
        <v>31771</v>
      </c>
      <c r="C354" t="s">
        <v>2354</v>
      </c>
      <c r="D354" t="s">
        <v>5703</v>
      </c>
      <c r="E354" t="s">
        <v>2355</v>
      </c>
      <c r="F354">
        <v>1</v>
      </c>
      <c r="G354" s="1">
        <v>45166</v>
      </c>
      <c r="H354" s="1">
        <v>45276</v>
      </c>
      <c r="I354" s="21">
        <f t="shared" si="25"/>
        <v>16.714285714285715</v>
      </c>
      <c r="J354" s="1"/>
      <c r="K354" s="1" t="s">
        <v>5552</v>
      </c>
      <c r="S354" s="22">
        <f t="shared" si="26"/>
        <v>0</v>
      </c>
      <c r="T354" s="22">
        <f t="shared" si="27"/>
        <v>0</v>
      </c>
      <c r="U354" s="22">
        <v>0</v>
      </c>
      <c r="W354" s="22">
        <v>0</v>
      </c>
      <c r="Y354" t="s">
        <v>205</v>
      </c>
      <c r="Z354" t="s">
        <v>970</v>
      </c>
      <c r="AA354" t="s">
        <v>971</v>
      </c>
      <c r="AB354" t="s">
        <v>41</v>
      </c>
      <c r="AC354" t="s">
        <v>62</v>
      </c>
      <c r="AD354" t="str">
        <f t="shared" si="28"/>
        <v>Drama/Music Complex (W Campus) - DM145</v>
      </c>
      <c r="AE354" t="s">
        <v>906</v>
      </c>
      <c r="AF354" t="s">
        <v>907</v>
      </c>
      <c r="AG354" t="s">
        <v>2358</v>
      </c>
      <c r="AH354" t="s">
        <v>3946</v>
      </c>
      <c r="AI354">
        <v>0</v>
      </c>
      <c r="AJ354">
        <v>1</v>
      </c>
      <c r="AK354" s="22">
        <f t="shared" si="29"/>
        <v>0</v>
      </c>
      <c r="AL354" t="s">
        <v>492</v>
      </c>
      <c r="AM354" t="s">
        <v>172</v>
      </c>
      <c r="AN354" t="s">
        <v>46</v>
      </c>
    </row>
    <row r="355" spans="1:40" x14ac:dyDescent="0.25">
      <c r="A355">
        <v>202430</v>
      </c>
      <c r="B355">
        <v>31746</v>
      </c>
      <c r="C355" t="s">
        <v>978</v>
      </c>
      <c r="D355" t="s">
        <v>5703</v>
      </c>
      <c r="E355" t="s">
        <v>979</v>
      </c>
      <c r="F355">
        <v>3</v>
      </c>
      <c r="G355" s="1">
        <v>45166</v>
      </c>
      <c r="H355" s="1">
        <v>45276</v>
      </c>
      <c r="I355" s="21">
        <f t="shared" si="25"/>
        <v>16.714285714285715</v>
      </c>
      <c r="J355" s="1"/>
      <c r="K355" s="1" t="s">
        <v>5536</v>
      </c>
      <c r="L355" t="s">
        <v>33</v>
      </c>
      <c r="N355" t="s">
        <v>35</v>
      </c>
      <c r="S355" s="22">
        <f t="shared" si="26"/>
        <v>4.166666666666663E-2</v>
      </c>
      <c r="T355" s="22">
        <f t="shared" si="27"/>
        <v>8.4415584415584347E-2</v>
      </c>
      <c r="U355" s="22" t="s">
        <v>5376</v>
      </c>
      <c r="V355">
        <v>1110</v>
      </c>
      <c r="W355" s="22" t="s">
        <v>5436</v>
      </c>
      <c r="X355">
        <v>1210</v>
      </c>
      <c r="Y355" t="s">
        <v>49</v>
      </c>
      <c r="Z355" t="s">
        <v>980</v>
      </c>
      <c r="AA355" t="s">
        <v>981</v>
      </c>
      <c r="AB355" t="s">
        <v>61</v>
      </c>
      <c r="AC355" t="s">
        <v>62</v>
      </c>
      <c r="AD355" t="str">
        <f t="shared" si="28"/>
        <v>Drama/Music Complex (W Campus) - DM155</v>
      </c>
      <c r="AE355" t="s">
        <v>906</v>
      </c>
      <c r="AF355" t="s">
        <v>907</v>
      </c>
      <c r="AG355" t="s">
        <v>982</v>
      </c>
      <c r="AH355" t="s">
        <v>4162</v>
      </c>
      <c r="AI355">
        <v>25</v>
      </c>
      <c r="AJ355">
        <v>16</v>
      </c>
      <c r="AK355" s="22">
        <f t="shared" si="29"/>
        <v>22.5751391465677</v>
      </c>
      <c r="AL355" t="s">
        <v>52</v>
      </c>
      <c r="AM355" t="s">
        <v>66</v>
      </c>
      <c r="AN355" t="s">
        <v>67</v>
      </c>
    </row>
    <row r="356" spans="1:40" x14ac:dyDescent="0.25">
      <c r="A356">
        <v>202430</v>
      </c>
      <c r="B356">
        <v>31746</v>
      </c>
      <c r="C356" t="s">
        <v>978</v>
      </c>
      <c r="D356" t="s">
        <v>5703</v>
      </c>
      <c r="E356" t="s">
        <v>979</v>
      </c>
      <c r="F356">
        <v>3</v>
      </c>
      <c r="G356" s="1">
        <v>45166</v>
      </c>
      <c r="H356" s="1">
        <v>45276</v>
      </c>
      <c r="I356" s="21">
        <f t="shared" si="25"/>
        <v>16.714285714285715</v>
      </c>
      <c r="J356" s="1"/>
      <c r="K356" s="1" t="s">
        <v>5536</v>
      </c>
      <c r="L356" t="s">
        <v>33</v>
      </c>
      <c r="N356" t="s">
        <v>35</v>
      </c>
      <c r="S356" s="22">
        <f t="shared" si="26"/>
        <v>5.208333333333337E-2</v>
      </c>
      <c r="T356" s="22">
        <f t="shared" si="27"/>
        <v>0.10551948051948061</v>
      </c>
      <c r="U356" s="22" t="s">
        <v>5410</v>
      </c>
      <c r="V356">
        <v>1215</v>
      </c>
      <c r="W356" s="22" t="s">
        <v>5368</v>
      </c>
      <c r="X356">
        <v>1330</v>
      </c>
      <c r="Y356" t="s">
        <v>49</v>
      </c>
      <c r="Z356" t="s">
        <v>980</v>
      </c>
      <c r="AA356" t="s">
        <v>981</v>
      </c>
      <c r="AB356" t="s">
        <v>61</v>
      </c>
      <c r="AC356" t="s">
        <v>62</v>
      </c>
      <c r="AD356" t="str">
        <f t="shared" si="28"/>
        <v>Drama/Music Complex (W Campus) - DM155</v>
      </c>
      <c r="AE356" t="s">
        <v>906</v>
      </c>
      <c r="AF356" t="s">
        <v>907</v>
      </c>
      <c r="AG356" t="s">
        <v>982</v>
      </c>
      <c r="AH356" t="s">
        <v>4162</v>
      </c>
      <c r="AI356">
        <v>25</v>
      </c>
      <c r="AJ356">
        <v>16</v>
      </c>
      <c r="AK356" s="22">
        <f t="shared" si="29"/>
        <v>28.218923933209673</v>
      </c>
      <c r="AL356" t="s">
        <v>52</v>
      </c>
      <c r="AM356" t="s">
        <v>66</v>
      </c>
      <c r="AN356" t="s">
        <v>67</v>
      </c>
    </row>
    <row r="357" spans="1:40" x14ac:dyDescent="0.25">
      <c r="A357">
        <v>202430</v>
      </c>
      <c r="B357">
        <v>43111</v>
      </c>
      <c r="C357" t="s">
        <v>983</v>
      </c>
      <c r="D357" t="s">
        <v>5703</v>
      </c>
      <c r="E357" t="s">
        <v>984</v>
      </c>
      <c r="F357">
        <v>3</v>
      </c>
      <c r="G357" s="1">
        <v>45166</v>
      </c>
      <c r="H357" s="1">
        <v>45276</v>
      </c>
      <c r="I357" s="21">
        <f t="shared" si="25"/>
        <v>16.714285714285715</v>
      </c>
      <c r="J357" s="1"/>
      <c r="K357" s="1" t="s">
        <v>5536</v>
      </c>
      <c r="L357" t="s">
        <v>33</v>
      </c>
      <c r="N357" t="s">
        <v>35</v>
      </c>
      <c r="S357" s="22">
        <f t="shared" si="26"/>
        <v>4.1666666666666741E-2</v>
      </c>
      <c r="T357" s="22">
        <f t="shared" si="27"/>
        <v>8.4415584415584569E-2</v>
      </c>
      <c r="U357" s="22" t="s">
        <v>5411</v>
      </c>
      <c r="V357">
        <v>1600</v>
      </c>
      <c r="W357" s="22" t="s">
        <v>5387</v>
      </c>
      <c r="X357">
        <v>1700</v>
      </c>
      <c r="Y357" t="s">
        <v>205</v>
      </c>
      <c r="Z357" t="s">
        <v>985</v>
      </c>
      <c r="AA357" t="s">
        <v>986</v>
      </c>
      <c r="AB357" t="s">
        <v>277</v>
      </c>
      <c r="AC357" t="s">
        <v>62</v>
      </c>
      <c r="AD357" t="str">
        <f t="shared" si="28"/>
        <v>Drama/Music Complex (W Campus) - DM155</v>
      </c>
      <c r="AE357" t="s">
        <v>906</v>
      </c>
      <c r="AF357" t="s">
        <v>907</v>
      </c>
      <c r="AG357" t="s">
        <v>982</v>
      </c>
      <c r="AH357" t="s">
        <v>4162</v>
      </c>
      <c r="AI357">
        <v>25</v>
      </c>
      <c r="AJ357">
        <v>24</v>
      </c>
      <c r="AK357" s="22">
        <f t="shared" si="29"/>
        <v>33.862708719851639</v>
      </c>
      <c r="AL357" t="s">
        <v>52</v>
      </c>
      <c r="AM357" t="s">
        <v>66</v>
      </c>
      <c r="AN357" t="s">
        <v>67</v>
      </c>
    </row>
    <row r="358" spans="1:40" x14ac:dyDescent="0.25">
      <c r="A358">
        <v>202430</v>
      </c>
      <c r="B358">
        <v>43111</v>
      </c>
      <c r="C358" t="s">
        <v>983</v>
      </c>
      <c r="D358" t="s">
        <v>5703</v>
      </c>
      <c r="E358" t="s">
        <v>984</v>
      </c>
      <c r="F358">
        <v>3</v>
      </c>
      <c r="G358" s="1">
        <v>45166</v>
      </c>
      <c r="H358" s="1">
        <v>45276</v>
      </c>
      <c r="I358" s="21">
        <f t="shared" si="25"/>
        <v>16.714285714285715</v>
      </c>
      <c r="J358" s="1"/>
      <c r="K358" s="1" t="s">
        <v>5536</v>
      </c>
      <c r="L358" t="s">
        <v>33</v>
      </c>
      <c r="N358" t="s">
        <v>35</v>
      </c>
      <c r="S358" s="22">
        <f t="shared" si="26"/>
        <v>5.2083333333333259E-2</v>
      </c>
      <c r="T358" s="22">
        <f t="shared" si="27"/>
        <v>0.10551948051948039</v>
      </c>
      <c r="U358" s="22" t="s">
        <v>5412</v>
      </c>
      <c r="V358">
        <v>1705</v>
      </c>
      <c r="W358" s="22" t="s">
        <v>5512</v>
      </c>
      <c r="X358">
        <v>1820</v>
      </c>
      <c r="Y358" t="s">
        <v>205</v>
      </c>
      <c r="Z358" t="s">
        <v>985</v>
      </c>
      <c r="AA358" t="s">
        <v>986</v>
      </c>
      <c r="AB358" t="s">
        <v>277</v>
      </c>
      <c r="AC358" t="s">
        <v>62</v>
      </c>
      <c r="AD358" t="str">
        <f t="shared" si="28"/>
        <v>Drama/Music Complex (W Campus) - DM155</v>
      </c>
      <c r="AE358" t="s">
        <v>906</v>
      </c>
      <c r="AF358" t="s">
        <v>907</v>
      </c>
      <c r="AG358" t="s">
        <v>982</v>
      </c>
      <c r="AH358" t="s">
        <v>4162</v>
      </c>
      <c r="AI358">
        <v>25</v>
      </c>
      <c r="AJ358">
        <v>24</v>
      </c>
      <c r="AK358" s="22">
        <f t="shared" si="29"/>
        <v>42.328385899814421</v>
      </c>
      <c r="AL358" t="s">
        <v>52</v>
      </c>
      <c r="AM358" t="s">
        <v>66</v>
      </c>
      <c r="AN358" t="s">
        <v>67</v>
      </c>
    </row>
    <row r="359" spans="1:40" hidden="1" x14ac:dyDescent="0.25">
      <c r="A359">
        <v>202430</v>
      </c>
      <c r="B359">
        <v>35414</v>
      </c>
      <c r="C359" t="s">
        <v>2359</v>
      </c>
      <c r="D359" t="s">
        <v>5709</v>
      </c>
      <c r="E359" t="s">
        <v>2360</v>
      </c>
      <c r="F359">
        <v>1</v>
      </c>
      <c r="G359" s="1">
        <v>45210</v>
      </c>
      <c r="H359" s="1">
        <v>45214</v>
      </c>
      <c r="I359" s="21">
        <f t="shared" si="25"/>
        <v>1.5714285714285714</v>
      </c>
      <c r="J359" s="1"/>
      <c r="K359" s="1" t="s">
        <v>5552</v>
      </c>
      <c r="S359" s="22">
        <f t="shared" si="26"/>
        <v>0</v>
      </c>
      <c r="T359" s="22">
        <f t="shared" si="27"/>
        <v>0</v>
      </c>
      <c r="U359" s="22">
        <v>0</v>
      </c>
      <c r="W359" s="22">
        <v>0</v>
      </c>
      <c r="Y359" t="s">
        <v>2361</v>
      </c>
      <c r="Z359" t="s">
        <v>997</v>
      </c>
      <c r="AA359" t="s">
        <v>998</v>
      </c>
      <c r="AB359" t="s">
        <v>41</v>
      </c>
      <c r="AC359" t="s">
        <v>87</v>
      </c>
      <c r="AD359" t="str">
        <f t="shared" si="28"/>
        <v>Earth and Biological Sciences - EBS</v>
      </c>
      <c r="AE359" t="s">
        <v>991</v>
      </c>
      <c r="AF359" t="s">
        <v>992</v>
      </c>
      <c r="AG359" t="s">
        <v>992</v>
      </c>
      <c r="AH359" t="s">
        <v>5220</v>
      </c>
      <c r="AI359">
        <v>0</v>
      </c>
      <c r="AJ359">
        <v>2</v>
      </c>
      <c r="AK359" s="22">
        <f t="shared" si="29"/>
        <v>0</v>
      </c>
      <c r="AL359">
        <v>40</v>
      </c>
      <c r="AM359" t="s">
        <v>172</v>
      </c>
      <c r="AN359" t="s">
        <v>46</v>
      </c>
    </row>
    <row r="360" spans="1:40" x14ac:dyDescent="0.25">
      <c r="A360">
        <v>202430</v>
      </c>
      <c r="B360">
        <v>30380</v>
      </c>
      <c r="C360" t="s">
        <v>1621</v>
      </c>
      <c r="D360" t="s">
        <v>5709</v>
      </c>
      <c r="E360" t="s">
        <v>1622</v>
      </c>
      <c r="F360">
        <v>3</v>
      </c>
      <c r="G360" s="1">
        <v>45166</v>
      </c>
      <c r="H360" s="1">
        <v>45276</v>
      </c>
      <c r="I360" s="21">
        <f t="shared" si="25"/>
        <v>16.714285714285715</v>
      </c>
      <c r="J360" s="1"/>
      <c r="K360" s="1" t="s">
        <v>5537</v>
      </c>
      <c r="M360" t="s">
        <v>34</v>
      </c>
      <c r="O360" t="s">
        <v>36</v>
      </c>
      <c r="S360" s="22">
        <f t="shared" si="26"/>
        <v>5.5555555555555525E-2</v>
      </c>
      <c r="T360" s="22">
        <f t="shared" si="27"/>
        <v>0.1125541125541125</v>
      </c>
      <c r="U360" s="22" t="s">
        <v>5375</v>
      </c>
      <c r="V360">
        <v>935</v>
      </c>
      <c r="W360" s="22" t="s">
        <v>5474</v>
      </c>
      <c r="X360">
        <v>1055</v>
      </c>
      <c r="Y360" t="s">
        <v>49</v>
      </c>
      <c r="Z360" t="s">
        <v>1623</v>
      </c>
      <c r="AA360" t="s">
        <v>1624</v>
      </c>
      <c r="AB360" t="s">
        <v>61</v>
      </c>
      <c r="AC360" t="s">
        <v>62</v>
      </c>
      <c r="AD360" t="str">
        <f t="shared" si="28"/>
        <v>Earth and Biological Sciences - EBS102</v>
      </c>
      <c r="AE360" t="s">
        <v>991</v>
      </c>
      <c r="AF360" t="s">
        <v>992</v>
      </c>
      <c r="AG360" t="s">
        <v>993</v>
      </c>
      <c r="AH360" t="s">
        <v>3688</v>
      </c>
      <c r="AI360">
        <v>50</v>
      </c>
      <c r="AJ360">
        <v>23</v>
      </c>
      <c r="AK360" s="22">
        <f t="shared" si="29"/>
        <v>43.269016697588107</v>
      </c>
      <c r="AL360" t="s">
        <v>52</v>
      </c>
      <c r="AM360" t="s">
        <v>66</v>
      </c>
      <c r="AN360" t="s">
        <v>67</v>
      </c>
    </row>
    <row r="361" spans="1:40" x14ac:dyDescent="0.25">
      <c r="A361">
        <v>202430</v>
      </c>
      <c r="B361">
        <v>30395</v>
      </c>
      <c r="C361" t="s">
        <v>1004</v>
      </c>
      <c r="D361" t="s">
        <v>5711</v>
      </c>
      <c r="E361" t="s">
        <v>1005</v>
      </c>
      <c r="F361">
        <v>3</v>
      </c>
      <c r="G361" s="1">
        <v>45166</v>
      </c>
      <c r="H361" s="1">
        <v>45276</v>
      </c>
      <c r="I361" s="21">
        <f t="shared" si="25"/>
        <v>16.714285714285715</v>
      </c>
      <c r="J361" s="1"/>
      <c r="K361" s="1" t="s">
        <v>5537</v>
      </c>
      <c r="M361" t="s">
        <v>34</v>
      </c>
      <c r="O361" t="s">
        <v>36</v>
      </c>
      <c r="S361" s="22">
        <f t="shared" si="26"/>
        <v>5.555555555555558E-2</v>
      </c>
      <c r="T361" s="22">
        <f t="shared" si="27"/>
        <v>0.11255411255411261</v>
      </c>
      <c r="U361" s="22" t="s">
        <v>5376</v>
      </c>
      <c r="V361">
        <v>1110</v>
      </c>
      <c r="W361" s="22" t="s">
        <v>5393</v>
      </c>
      <c r="X361">
        <v>1230</v>
      </c>
      <c r="Y361" t="s">
        <v>49</v>
      </c>
      <c r="Z361" t="s">
        <v>1619</v>
      </c>
      <c r="AA361" t="s">
        <v>1620</v>
      </c>
      <c r="AB361" t="s">
        <v>646</v>
      </c>
      <c r="AC361" t="s">
        <v>62</v>
      </c>
      <c r="AD361" t="str">
        <f t="shared" si="28"/>
        <v>Earth and Biological Sciences - EBS102</v>
      </c>
      <c r="AE361" t="s">
        <v>991</v>
      </c>
      <c r="AF361" t="s">
        <v>992</v>
      </c>
      <c r="AG361" t="s">
        <v>993</v>
      </c>
      <c r="AH361" t="s">
        <v>3688</v>
      </c>
      <c r="AI361">
        <v>60</v>
      </c>
      <c r="AJ361">
        <v>8</v>
      </c>
      <c r="AK361" s="22">
        <f t="shared" si="29"/>
        <v>15.050092764378487</v>
      </c>
      <c r="AL361" t="s">
        <v>52</v>
      </c>
      <c r="AM361" t="s">
        <v>66</v>
      </c>
      <c r="AN361" t="s">
        <v>67</v>
      </c>
    </row>
    <row r="362" spans="1:40" x14ac:dyDescent="0.25">
      <c r="A362">
        <v>202430</v>
      </c>
      <c r="B362">
        <v>30399</v>
      </c>
      <c r="C362" t="s">
        <v>995</v>
      </c>
      <c r="D362" t="s">
        <v>5596</v>
      </c>
      <c r="E362" t="s">
        <v>996</v>
      </c>
      <c r="F362">
        <v>3</v>
      </c>
      <c r="G362" s="1">
        <v>45166</v>
      </c>
      <c r="H362" s="1">
        <v>45276</v>
      </c>
      <c r="I362" s="21">
        <f t="shared" si="25"/>
        <v>16.714285714285715</v>
      </c>
      <c r="J362" s="1"/>
      <c r="K362" s="1" t="s">
        <v>5536</v>
      </c>
      <c r="L362" t="s">
        <v>33</v>
      </c>
      <c r="N362" t="s">
        <v>35</v>
      </c>
      <c r="S362" s="22">
        <f t="shared" si="26"/>
        <v>5.555555555555558E-2</v>
      </c>
      <c r="T362" s="22">
        <f t="shared" si="27"/>
        <v>0.11255411255411261</v>
      </c>
      <c r="U362" s="22" t="s">
        <v>5376</v>
      </c>
      <c r="V362">
        <v>1110</v>
      </c>
      <c r="W362" s="22" t="s">
        <v>5393</v>
      </c>
      <c r="X362">
        <v>1230</v>
      </c>
      <c r="Y362" t="s">
        <v>49</v>
      </c>
      <c r="Z362" t="s">
        <v>997</v>
      </c>
      <c r="AA362" t="s">
        <v>998</v>
      </c>
      <c r="AB362" t="s">
        <v>61</v>
      </c>
      <c r="AC362" t="s">
        <v>62</v>
      </c>
      <c r="AD362" t="str">
        <f t="shared" si="28"/>
        <v>Earth and Biological Sciences - EBS102</v>
      </c>
      <c r="AE362" t="s">
        <v>991</v>
      </c>
      <c r="AF362" t="s">
        <v>992</v>
      </c>
      <c r="AG362" t="s">
        <v>993</v>
      </c>
      <c r="AH362" t="s">
        <v>3688</v>
      </c>
      <c r="AI362">
        <v>35</v>
      </c>
      <c r="AJ362">
        <v>22</v>
      </c>
      <c r="AK362" s="22">
        <f t="shared" si="29"/>
        <v>41.387755102040842</v>
      </c>
      <c r="AL362" t="s">
        <v>52</v>
      </c>
      <c r="AM362" t="s">
        <v>66</v>
      </c>
      <c r="AN362" t="s">
        <v>67</v>
      </c>
    </row>
    <row r="363" spans="1:40" x14ac:dyDescent="0.25">
      <c r="A363">
        <v>202430</v>
      </c>
      <c r="B363">
        <v>31518</v>
      </c>
      <c r="C363" t="s">
        <v>1617</v>
      </c>
      <c r="D363" t="s">
        <v>5711</v>
      </c>
      <c r="E363" t="s">
        <v>1618</v>
      </c>
      <c r="F363">
        <v>3</v>
      </c>
      <c r="G363" s="1">
        <v>45166</v>
      </c>
      <c r="H363" s="1">
        <v>45276</v>
      </c>
      <c r="I363" s="21">
        <f t="shared" si="25"/>
        <v>16.714285714285715</v>
      </c>
      <c r="J363" s="1"/>
      <c r="K363" s="1" t="s">
        <v>5537</v>
      </c>
      <c r="M363" t="s">
        <v>34</v>
      </c>
      <c r="O363" t="s">
        <v>36</v>
      </c>
      <c r="S363" s="22">
        <f t="shared" si="26"/>
        <v>5.555555555555558E-2</v>
      </c>
      <c r="T363" s="22">
        <f t="shared" si="27"/>
        <v>0.11255411255411261</v>
      </c>
      <c r="U363" s="22" t="s">
        <v>5369</v>
      </c>
      <c r="V363">
        <v>800</v>
      </c>
      <c r="W363" s="22" t="s">
        <v>5433</v>
      </c>
      <c r="X363">
        <v>920</v>
      </c>
      <c r="Y363" t="s">
        <v>49</v>
      </c>
      <c r="Z363" t="s">
        <v>1619</v>
      </c>
      <c r="AA363" t="s">
        <v>1620</v>
      </c>
      <c r="AB363" t="s">
        <v>646</v>
      </c>
      <c r="AC363" t="s">
        <v>62</v>
      </c>
      <c r="AD363" t="str">
        <f t="shared" si="28"/>
        <v>Earth and Biological Sciences - EBS102</v>
      </c>
      <c r="AE363" t="s">
        <v>991</v>
      </c>
      <c r="AF363" t="s">
        <v>992</v>
      </c>
      <c r="AG363" t="s">
        <v>993</v>
      </c>
      <c r="AH363" t="s">
        <v>3688</v>
      </c>
      <c r="AI363">
        <v>50</v>
      </c>
      <c r="AJ363">
        <v>28</v>
      </c>
      <c r="AK363" s="22">
        <f t="shared" si="29"/>
        <v>52.675324675324703</v>
      </c>
      <c r="AL363" t="s">
        <v>52</v>
      </c>
      <c r="AM363" t="s">
        <v>66</v>
      </c>
      <c r="AN363" t="s">
        <v>67</v>
      </c>
    </row>
    <row r="364" spans="1:40" x14ac:dyDescent="0.25">
      <c r="A364">
        <v>202430</v>
      </c>
      <c r="B364">
        <v>33813</v>
      </c>
      <c r="C364" t="s">
        <v>987</v>
      </c>
      <c r="D364" t="s">
        <v>5709</v>
      </c>
      <c r="E364" t="s">
        <v>988</v>
      </c>
      <c r="F364">
        <v>3</v>
      </c>
      <c r="G364" s="1">
        <v>45166</v>
      </c>
      <c r="H364" s="1">
        <v>45276</v>
      </c>
      <c r="I364" s="21">
        <f t="shared" si="25"/>
        <v>16.714285714285715</v>
      </c>
      <c r="J364" s="1"/>
      <c r="K364" s="1" t="s">
        <v>5536</v>
      </c>
      <c r="L364" t="s">
        <v>33</v>
      </c>
      <c r="N364" t="s">
        <v>35</v>
      </c>
      <c r="S364" s="22">
        <f t="shared" si="26"/>
        <v>5.5555555555555525E-2</v>
      </c>
      <c r="T364" s="22">
        <f t="shared" si="27"/>
        <v>0.1125541125541125</v>
      </c>
      <c r="U364" s="22" t="s">
        <v>5375</v>
      </c>
      <c r="V364">
        <v>935</v>
      </c>
      <c r="W364" s="22" t="s">
        <v>5474</v>
      </c>
      <c r="X364">
        <v>1055</v>
      </c>
      <c r="Y364" t="s">
        <v>49</v>
      </c>
      <c r="Z364" t="s">
        <v>989</v>
      </c>
      <c r="AA364" t="s">
        <v>990</v>
      </c>
      <c r="AB364" t="s">
        <v>41</v>
      </c>
      <c r="AC364" t="s">
        <v>62</v>
      </c>
      <c r="AD364" t="str">
        <f t="shared" si="28"/>
        <v>Earth and Biological Sciences - EBS102</v>
      </c>
      <c r="AE364" t="s">
        <v>991</v>
      </c>
      <c r="AF364" t="s">
        <v>992</v>
      </c>
      <c r="AG364" t="s">
        <v>993</v>
      </c>
      <c r="AH364" t="s">
        <v>3688</v>
      </c>
      <c r="AI364">
        <v>65</v>
      </c>
      <c r="AJ364">
        <v>9</v>
      </c>
      <c r="AK364" s="22">
        <f t="shared" si="29"/>
        <v>16.931354359925781</v>
      </c>
      <c r="AL364" t="s">
        <v>52</v>
      </c>
      <c r="AM364" t="s">
        <v>66</v>
      </c>
      <c r="AN364" t="s">
        <v>67</v>
      </c>
    </row>
    <row r="365" spans="1:40" x14ac:dyDescent="0.25">
      <c r="A365">
        <v>202430</v>
      </c>
      <c r="B365">
        <v>33833</v>
      </c>
      <c r="C365" t="s">
        <v>1009</v>
      </c>
      <c r="D365" t="s">
        <v>5711</v>
      </c>
      <c r="E365" t="s">
        <v>1005</v>
      </c>
      <c r="F365">
        <v>3</v>
      </c>
      <c r="G365" s="1">
        <v>45166</v>
      </c>
      <c r="H365" s="1">
        <v>45276</v>
      </c>
      <c r="I365" s="21">
        <f t="shared" si="25"/>
        <v>16.714285714285715</v>
      </c>
      <c r="J365" s="1" t="s">
        <v>393</v>
      </c>
      <c r="K365" s="1" t="s">
        <v>5537</v>
      </c>
      <c r="M365" t="s">
        <v>34</v>
      </c>
      <c r="O365" t="s">
        <v>36</v>
      </c>
      <c r="S365" s="22">
        <f t="shared" si="26"/>
        <v>5.555555555555558E-2</v>
      </c>
      <c r="T365" s="22">
        <f t="shared" si="27"/>
        <v>0.11255411255411261</v>
      </c>
      <c r="U365" s="22" t="s">
        <v>5376</v>
      </c>
      <c r="V365">
        <v>1110</v>
      </c>
      <c r="W365" s="22" t="s">
        <v>5393</v>
      </c>
      <c r="X365">
        <v>1230</v>
      </c>
      <c r="Y365" t="s">
        <v>49</v>
      </c>
      <c r="Z365" t="s">
        <v>1619</v>
      </c>
      <c r="AA365" t="s">
        <v>1620</v>
      </c>
      <c r="AB365" t="s">
        <v>41</v>
      </c>
      <c r="AC365" t="s">
        <v>62</v>
      </c>
      <c r="AD365" t="str">
        <f t="shared" si="28"/>
        <v>Earth and Biological Sciences - EBS102</v>
      </c>
      <c r="AE365" t="s">
        <v>991</v>
      </c>
      <c r="AF365" t="s">
        <v>992</v>
      </c>
      <c r="AG365" t="s">
        <v>993</v>
      </c>
      <c r="AH365" t="s">
        <v>3688</v>
      </c>
      <c r="AI365">
        <v>60</v>
      </c>
      <c r="AJ365">
        <v>50</v>
      </c>
      <c r="AK365" s="22">
        <f t="shared" si="29"/>
        <v>94.063079777365544</v>
      </c>
      <c r="AL365" t="s">
        <v>52</v>
      </c>
      <c r="AM365" t="s">
        <v>66</v>
      </c>
      <c r="AN365" t="s">
        <v>67</v>
      </c>
    </row>
    <row r="366" spans="1:40" x14ac:dyDescent="0.25">
      <c r="A366">
        <v>202430</v>
      </c>
      <c r="B366">
        <v>34381</v>
      </c>
      <c r="C366" t="s">
        <v>994</v>
      </c>
      <c r="D366" t="s">
        <v>5709</v>
      </c>
      <c r="E366" t="s">
        <v>988</v>
      </c>
      <c r="F366">
        <v>3</v>
      </c>
      <c r="G366" s="1">
        <v>45166</v>
      </c>
      <c r="H366" s="1">
        <v>45276</v>
      </c>
      <c r="I366" s="21">
        <f t="shared" si="25"/>
        <v>16.714285714285715</v>
      </c>
      <c r="J366" s="1" t="s">
        <v>393</v>
      </c>
      <c r="K366" s="1" t="s">
        <v>5536</v>
      </c>
      <c r="L366" t="s">
        <v>33</v>
      </c>
      <c r="N366" t="s">
        <v>35</v>
      </c>
      <c r="S366" s="22">
        <f t="shared" si="26"/>
        <v>5.5555555555555525E-2</v>
      </c>
      <c r="T366" s="22">
        <f t="shared" si="27"/>
        <v>0.1125541125541125</v>
      </c>
      <c r="U366" s="22" t="s">
        <v>5375</v>
      </c>
      <c r="V366">
        <v>935</v>
      </c>
      <c r="W366" s="22" t="s">
        <v>5474</v>
      </c>
      <c r="X366">
        <v>1055</v>
      </c>
      <c r="Y366" t="s">
        <v>49</v>
      </c>
      <c r="Z366" t="s">
        <v>989</v>
      </c>
      <c r="AA366" t="s">
        <v>990</v>
      </c>
      <c r="AB366" t="s">
        <v>61</v>
      </c>
      <c r="AC366" t="s">
        <v>62</v>
      </c>
      <c r="AD366" t="str">
        <f t="shared" si="28"/>
        <v>Earth and Biological Sciences - EBS102</v>
      </c>
      <c r="AE366" t="s">
        <v>991</v>
      </c>
      <c r="AF366" t="s">
        <v>992</v>
      </c>
      <c r="AG366" t="s">
        <v>993</v>
      </c>
      <c r="AH366" t="s">
        <v>3688</v>
      </c>
      <c r="AI366">
        <v>65</v>
      </c>
      <c r="AJ366">
        <v>49</v>
      </c>
      <c r="AK366" s="22">
        <f t="shared" si="29"/>
        <v>92.181818181818144</v>
      </c>
      <c r="AL366" t="s">
        <v>52</v>
      </c>
      <c r="AM366" t="s">
        <v>534</v>
      </c>
      <c r="AN366" t="s">
        <v>67</v>
      </c>
    </row>
    <row r="367" spans="1:40" x14ac:dyDescent="0.25">
      <c r="A367">
        <v>202430</v>
      </c>
      <c r="B367">
        <v>36965</v>
      </c>
      <c r="C367" t="s">
        <v>1631</v>
      </c>
      <c r="D367" t="s">
        <v>5711</v>
      </c>
      <c r="E367" t="s">
        <v>1632</v>
      </c>
      <c r="F367">
        <v>3</v>
      </c>
      <c r="G367" s="1">
        <v>45166</v>
      </c>
      <c r="H367" s="1">
        <v>45276</v>
      </c>
      <c r="I367" s="21">
        <f t="shared" si="25"/>
        <v>16.714285714285715</v>
      </c>
      <c r="J367" s="1"/>
      <c r="K367" s="1" t="s">
        <v>34</v>
      </c>
      <c r="M367" t="s">
        <v>34</v>
      </c>
      <c r="S367" s="22">
        <f t="shared" si="26"/>
        <v>8.333333333333337E-2</v>
      </c>
      <c r="T367" s="22">
        <f t="shared" si="27"/>
        <v>8.4415584415584458E-2</v>
      </c>
      <c r="U367" s="22" t="s">
        <v>5386</v>
      </c>
      <c r="V367">
        <v>1300</v>
      </c>
      <c r="W367" s="22" t="s">
        <v>5371</v>
      </c>
      <c r="X367">
        <v>1500</v>
      </c>
      <c r="Y367" t="s">
        <v>304</v>
      </c>
      <c r="Z367" t="s">
        <v>1619</v>
      </c>
      <c r="AA367" t="s">
        <v>1620</v>
      </c>
      <c r="AB367" t="s">
        <v>61</v>
      </c>
      <c r="AC367" t="s">
        <v>62</v>
      </c>
      <c r="AD367" t="str">
        <f t="shared" si="28"/>
        <v>Earth and Biological Sciences - EBS102</v>
      </c>
      <c r="AE367" t="s">
        <v>991</v>
      </c>
      <c r="AF367" t="s">
        <v>992</v>
      </c>
      <c r="AG367" t="s">
        <v>993</v>
      </c>
      <c r="AH367" t="s">
        <v>3688</v>
      </c>
      <c r="AI367">
        <v>45</v>
      </c>
      <c r="AJ367">
        <v>25</v>
      </c>
      <c r="AK367" s="22">
        <f t="shared" si="29"/>
        <v>35.273654916512079</v>
      </c>
      <c r="AL367" t="s">
        <v>430</v>
      </c>
      <c r="AM367" t="s">
        <v>306</v>
      </c>
      <c r="AN367" t="s">
        <v>67</v>
      </c>
    </row>
    <row r="368" spans="1:40" x14ac:dyDescent="0.25">
      <c r="A368">
        <v>202430</v>
      </c>
      <c r="B368">
        <v>37951</v>
      </c>
      <c r="C368" t="s">
        <v>2362</v>
      </c>
      <c r="D368" t="s">
        <v>5711</v>
      </c>
      <c r="E368" t="s">
        <v>2363</v>
      </c>
      <c r="F368">
        <v>3</v>
      </c>
      <c r="G368" s="1">
        <v>45166</v>
      </c>
      <c r="H368" s="1">
        <v>45276</v>
      </c>
      <c r="I368" s="21">
        <f t="shared" si="25"/>
        <v>16.714285714285715</v>
      </c>
      <c r="J368" s="1"/>
      <c r="K368" s="1" t="s">
        <v>36</v>
      </c>
      <c r="O368" t="s">
        <v>36</v>
      </c>
      <c r="S368" s="22">
        <f t="shared" si="26"/>
        <v>8.333333333333337E-2</v>
      </c>
      <c r="T368" s="22">
        <f t="shared" si="27"/>
        <v>8.4415584415584458E-2</v>
      </c>
      <c r="U368" s="22" t="s">
        <v>5386</v>
      </c>
      <c r="V368">
        <v>1300</v>
      </c>
      <c r="W368" s="22" t="s">
        <v>5371</v>
      </c>
      <c r="X368">
        <v>1500</v>
      </c>
      <c r="Y368" t="s">
        <v>304</v>
      </c>
      <c r="Z368" t="s">
        <v>1619</v>
      </c>
      <c r="AA368" t="s">
        <v>1620</v>
      </c>
      <c r="AB368" t="s">
        <v>61</v>
      </c>
      <c r="AC368" t="s">
        <v>62</v>
      </c>
      <c r="AD368" t="str">
        <f t="shared" si="28"/>
        <v>Earth and Biological Sciences - EBS102</v>
      </c>
      <c r="AE368" t="s">
        <v>991</v>
      </c>
      <c r="AF368" t="s">
        <v>992</v>
      </c>
      <c r="AG368" t="s">
        <v>993</v>
      </c>
      <c r="AH368" t="s">
        <v>3688</v>
      </c>
      <c r="AI368">
        <v>45</v>
      </c>
      <c r="AJ368">
        <v>24</v>
      </c>
      <c r="AK368" s="22">
        <f t="shared" si="29"/>
        <v>33.862708719851597</v>
      </c>
      <c r="AL368" t="s">
        <v>430</v>
      </c>
      <c r="AM368" t="s">
        <v>306</v>
      </c>
      <c r="AN368" t="s">
        <v>67</v>
      </c>
    </row>
    <row r="369" spans="1:40" x14ac:dyDescent="0.25">
      <c r="A369">
        <v>202430</v>
      </c>
      <c r="B369">
        <v>42624</v>
      </c>
      <c r="C369" t="s">
        <v>1625</v>
      </c>
      <c r="D369" t="s">
        <v>5711</v>
      </c>
      <c r="E369" t="s">
        <v>1626</v>
      </c>
      <c r="F369">
        <v>2</v>
      </c>
      <c r="G369" s="1">
        <v>45166</v>
      </c>
      <c r="H369" s="1">
        <v>45276</v>
      </c>
      <c r="I369" s="21">
        <f t="shared" si="25"/>
        <v>16.714285714285715</v>
      </c>
      <c r="J369" s="1"/>
      <c r="K369" s="1" t="s">
        <v>5537</v>
      </c>
      <c r="M369" t="s">
        <v>34</v>
      </c>
      <c r="O369" t="s">
        <v>36</v>
      </c>
      <c r="S369" s="22">
        <f t="shared" si="26"/>
        <v>4.1666666666666741E-2</v>
      </c>
      <c r="T369" s="22">
        <f t="shared" si="27"/>
        <v>8.4415584415584569E-2</v>
      </c>
      <c r="U369" s="22" t="s">
        <v>5380</v>
      </c>
      <c r="V369">
        <v>1730</v>
      </c>
      <c r="W369" s="22" t="s">
        <v>5431</v>
      </c>
      <c r="X369">
        <v>1830</v>
      </c>
      <c r="Y369" t="s">
        <v>49</v>
      </c>
      <c r="Z369" t="s">
        <v>1627</v>
      </c>
      <c r="AA369" t="s">
        <v>1628</v>
      </c>
      <c r="AB369" t="s">
        <v>41</v>
      </c>
      <c r="AC369" t="s">
        <v>62</v>
      </c>
      <c r="AD369" t="str">
        <f t="shared" si="28"/>
        <v>Earth and Biological Sciences - EBS102</v>
      </c>
      <c r="AE369" t="s">
        <v>991</v>
      </c>
      <c r="AF369" t="s">
        <v>992</v>
      </c>
      <c r="AG369" t="s">
        <v>993</v>
      </c>
      <c r="AH369" t="s">
        <v>3688</v>
      </c>
      <c r="AI369">
        <v>0</v>
      </c>
      <c r="AJ369">
        <v>0</v>
      </c>
      <c r="AK369" s="22">
        <f t="shared" si="29"/>
        <v>0</v>
      </c>
      <c r="AL369" t="s">
        <v>52</v>
      </c>
      <c r="AM369" t="s">
        <v>66</v>
      </c>
      <c r="AN369" t="s">
        <v>46</v>
      </c>
    </row>
    <row r="370" spans="1:40" x14ac:dyDescent="0.25">
      <c r="A370">
        <v>202430</v>
      </c>
      <c r="B370">
        <v>42626</v>
      </c>
      <c r="C370" t="s">
        <v>1629</v>
      </c>
      <c r="D370" t="s">
        <v>5711</v>
      </c>
      <c r="E370" t="s">
        <v>1630</v>
      </c>
      <c r="F370">
        <v>2</v>
      </c>
      <c r="G370" s="1">
        <v>45166</v>
      </c>
      <c r="H370" s="1">
        <v>45276</v>
      </c>
      <c r="I370" s="21">
        <f t="shared" si="25"/>
        <v>16.714285714285715</v>
      </c>
      <c r="J370" s="1" t="s">
        <v>393</v>
      </c>
      <c r="K370" s="1" t="s">
        <v>5537</v>
      </c>
      <c r="M370" t="s">
        <v>34</v>
      </c>
      <c r="O370" t="s">
        <v>36</v>
      </c>
      <c r="S370" s="22">
        <f t="shared" si="26"/>
        <v>4.1666666666666741E-2</v>
      </c>
      <c r="T370" s="22">
        <f t="shared" si="27"/>
        <v>8.4415584415584569E-2</v>
      </c>
      <c r="U370" s="22" t="s">
        <v>5380</v>
      </c>
      <c r="V370">
        <v>1730</v>
      </c>
      <c r="W370" s="22" t="s">
        <v>5431</v>
      </c>
      <c r="X370">
        <v>1830</v>
      </c>
      <c r="Y370" t="s">
        <v>49</v>
      </c>
      <c r="Z370" t="s">
        <v>1627</v>
      </c>
      <c r="AA370" t="s">
        <v>1628</v>
      </c>
      <c r="AB370" t="s">
        <v>41</v>
      </c>
      <c r="AC370" t="s">
        <v>62</v>
      </c>
      <c r="AD370" t="str">
        <f t="shared" si="28"/>
        <v>Earth and Biological Sciences - EBS102</v>
      </c>
      <c r="AE370" t="s">
        <v>991</v>
      </c>
      <c r="AF370" t="s">
        <v>992</v>
      </c>
      <c r="AG370" t="s">
        <v>993</v>
      </c>
      <c r="AH370" t="s">
        <v>3688</v>
      </c>
      <c r="AI370">
        <v>0</v>
      </c>
      <c r="AJ370">
        <v>0</v>
      </c>
      <c r="AK370" s="22">
        <f t="shared" si="29"/>
        <v>0</v>
      </c>
      <c r="AL370" t="s">
        <v>52</v>
      </c>
      <c r="AM370" t="s">
        <v>66</v>
      </c>
      <c r="AN370" t="s">
        <v>46</v>
      </c>
    </row>
    <row r="371" spans="1:40" hidden="1" x14ac:dyDescent="0.25">
      <c r="A371">
        <v>202430</v>
      </c>
      <c r="B371">
        <v>44824</v>
      </c>
      <c r="C371" t="s">
        <v>2359</v>
      </c>
      <c r="D371" t="s">
        <v>5709</v>
      </c>
      <c r="E371" t="s">
        <v>2360</v>
      </c>
      <c r="F371">
        <v>1</v>
      </c>
      <c r="G371" s="1">
        <v>45200</v>
      </c>
      <c r="H371" s="1">
        <v>45275</v>
      </c>
      <c r="I371" s="21">
        <f t="shared" si="25"/>
        <v>11.714285714285714</v>
      </c>
      <c r="J371" s="1"/>
      <c r="K371" s="1" t="s">
        <v>5552</v>
      </c>
      <c r="S371" s="22">
        <f t="shared" si="26"/>
        <v>0</v>
      </c>
      <c r="T371" s="22">
        <f t="shared" si="27"/>
        <v>0</v>
      </c>
      <c r="U371" s="22">
        <v>0</v>
      </c>
      <c r="W371" s="22">
        <v>0</v>
      </c>
      <c r="Y371" t="s">
        <v>2361</v>
      </c>
      <c r="Z371" t="s">
        <v>997</v>
      </c>
      <c r="AA371" t="s">
        <v>998</v>
      </c>
      <c r="AB371" t="s">
        <v>41</v>
      </c>
      <c r="AC371" t="s">
        <v>87</v>
      </c>
      <c r="AD371" t="str">
        <f t="shared" si="28"/>
        <v>Earth and Biological Sciences - EBS110</v>
      </c>
      <c r="AE371" t="s">
        <v>991</v>
      </c>
      <c r="AF371" t="s">
        <v>992</v>
      </c>
      <c r="AG371" t="s">
        <v>2364</v>
      </c>
      <c r="AH371" t="e">
        <v>#N/A</v>
      </c>
      <c r="AI371">
        <v>2</v>
      </c>
      <c r="AJ371">
        <v>0</v>
      </c>
      <c r="AK371" s="22">
        <f t="shared" si="29"/>
        <v>0</v>
      </c>
      <c r="AL371">
        <v>40</v>
      </c>
      <c r="AM371" t="s">
        <v>172</v>
      </c>
      <c r="AN371" t="s">
        <v>67</v>
      </c>
    </row>
    <row r="372" spans="1:40" hidden="1" x14ac:dyDescent="0.25">
      <c r="A372">
        <v>202430</v>
      </c>
      <c r="B372">
        <v>43738</v>
      </c>
      <c r="C372" t="s">
        <v>1633</v>
      </c>
      <c r="D372" t="s">
        <v>5709</v>
      </c>
      <c r="E372" t="s">
        <v>1634</v>
      </c>
      <c r="F372">
        <v>3</v>
      </c>
      <c r="G372" s="1">
        <v>45261</v>
      </c>
      <c r="H372" s="1">
        <v>45261</v>
      </c>
      <c r="I372" s="21">
        <f t="shared" si="25"/>
        <v>1</v>
      </c>
      <c r="J372" s="1"/>
      <c r="K372" s="1" t="s">
        <v>37</v>
      </c>
      <c r="P372" t="s">
        <v>37</v>
      </c>
      <c r="S372" s="22">
        <f t="shared" si="26"/>
        <v>0.37500000000000006</v>
      </c>
      <c r="T372" s="22">
        <f t="shared" si="27"/>
        <v>2.2727272727272731E-2</v>
      </c>
      <c r="U372" s="22" t="s">
        <v>5369</v>
      </c>
      <c r="V372">
        <v>800</v>
      </c>
      <c r="W372" s="22" t="s">
        <v>5387</v>
      </c>
      <c r="X372">
        <v>1700</v>
      </c>
      <c r="Y372" t="s">
        <v>49</v>
      </c>
      <c r="Z372" t="s">
        <v>997</v>
      </c>
      <c r="AA372" t="s">
        <v>998</v>
      </c>
      <c r="AB372" t="s">
        <v>61</v>
      </c>
      <c r="AC372" t="s">
        <v>62</v>
      </c>
      <c r="AD372" t="str">
        <f t="shared" si="28"/>
        <v>Earth and Biological Sciences - EBS115</v>
      </c>
      <c r="AE372" t="s">
        <v>991</v>
      </c>
      <c r="AF372" t="s">
        <v>992</v>
      </c>
      <c r="AG372" t="s">
        <v>1003</v>
      </c>
      <c r="AH372" t="s">
        <v>4162</v>
      </c>
      <c r="AI372">
        <v>22</v>
      </c>
      <c r="AJ372">
        <v>20</v>
      </c>
      <c r="AK372" s="22">
        <f t="shared" si="29"/>
        <v>0.45454545454545464</v>
      </c>
      <c r="AL372" t="s">
        <v>52</v>
      </c>
      <c r="AM372" t="s">
        <v>66</v>
      </c>
      <c r="AN372" t="s">
        <v>67</v>
      </c>
    </row>
    <row r="373" spans="1:40" hidden="1" x14ac:dyDescent="0.25">
      <c r="A373">
        <v>202430</v>
      </c>
      <c r="B373">
        <v>43738</v>
      </c>
      <c r="C373" t="s">
        <v>1633</v>
      </c>
      <c r="D373" t="s">
        <v>5709</v>
      </c>
      <c r="E373" t="s">
        <v>1634</v>
      </c>
      <c r="F373">
        <v>3</v>
      </c>
      <c r="G373" s="1">
        <v>45247</v>
      </c>
      <c r="H373" s="1">
        <v>45247</v>
      </c>
      <c r="I373" s="21">
        <f t="shared" si="25"/>
        <v>1</v>
      </c>
      <c r="J373" s="1"/>
      <c r="K373" s="1" t="s">
        <v>37</v>
      </c>
      <c r="P373" t="s">
        <v>37</v>
      </c>
      <c r="S373" s="22">
        <f t="shared" si="26"/>
        <v>0.37500000000000006</v>
      </c>
      <c r="T373" s="22">
        <f t="shared" si="27"/>
        <v>2.2727272727272731E-2</v>
      </c>
      <c r="U373" s="22" t="s">
        <v>5369</v>
      </c>
      <c r="V373">
        <v>800</v>
      </c>
      <c r="W373" s="22" t="s">
        <v>5387</v>
      </c>
      <c r="X373">
        <v>1700</v>
      </c>
      <c r="Y373" t="s">
        <v>49</v>
      </c>
      <c r="Z373" t="s">
        <v>997</v>
      </c>
      <c r="AA373" t="s">
        <v>998</v>
      </c>
      <c r="AB373" t="s">
        <v>61</v>
      </c>
      <c r="AC373" t="s">
        <v>62</v>
      </c>
      <c r="AD373" t="str">
        <f t="shared" si="28"/>
        <v>Earth and Biological Sciences - EBS115</v>
      </c>
      <c r="AE373" t="s">
        <v>991</v>
      </c>
      <c r="AF373" t="s">
        <v>992</v>
      </c>
      <c r="AG373" t="s">
        <v>1003</v>
      </c>
      <c r="AH373" t="s">
        <v>4162</v>
      </c>
      <c r="AI373">
        <v>22</v>
      </c>
      <c r="AJ373">
        <v>20</v>
      </c>
      <c r="AK373" s="22">
        <f t="shared" si="29"/>
        <v>0.45454545454545464</v>
      </c>
      <c r="AL373" t="s">
        <v>52</v>
      </c>
      <c r="AM373" t="s">
        <v>66</v>
      </c>
      <c r="AN373" t="s">
        <v>67</v>
      </c>
    </row>
    <row r="374" spans="1:40" x14ac:dyDescent="0.25">
      <c r="A374">
        <v>202430</v>
      </c>
      <c r="B374">
        <v>43738</v>
      </c>
      <c r="C374" t="s">
        <v>1633</v>
      </c>
      <c r="D374" t="s">
        <v>5709</v>
      </c>
      <c r="E374" t="s">
        <v>1634</v>
      </c>
      <c r="F374">
        <v>3</v>
      </c>
      <c r="G374" s="1">
        <v>45226</v>
      </c>
      <c r="H374" s="1">
        <v>45233</v>
      </c>
      <c r="I374" s="21">
        <f t="shared" si="25"/>
        <v>2</v>
      </c>
      <c r="J374" s="1"/>
      <c r="K374" s="1" t="s">
        <v>37</v>
      </c>
      <c r="P374" t="s">
        <v>37</v>
      </c>
      <c r="S374" s="22">
        <f t="shared" si="26"/>
        <v>0.37500000000000006</v>
      </c>
      <c r="T374" s="22">
        <f t="shared" si="27"/>
        <v>4.5454545454545463E-2</v>
      </c>
      <c r="U374" s="22" t="s">
        <v>5369</v>
      </c>
      <c r="V374">
        <v>800</v>
      </c>
      <c r="W374" s="22" t="s">
        <v>5387</v>
      </c>
      <c r="X374">
        <v>1700</v>
      </c>
      <c r="Y374" t="s">
        <v>49</v>
      </c>
      <c r="Z374" t="s">
        <v>997</v>
      </c>
      <c r="AA374" t="s">
        <v>998</v>
      </c>
      <c r="AB374" t="s">
        <v>61</v>
      </c>
      <c r="AC374" t="s">
        <v>62</v>
      </c>
      <c r="AD374" t="str">
        <f t="shared" si="28"/>
        <v>Earth and Biological Sciences - EBS115</v>
      </c>
      <c r="AE374" t="s">
        <v>991</v>
      </c>
      <c r="AF374" t="s">
        <v>992</v>
      </c>
      <c r="AG374" t="s">
        <v>1003</v>
      </c>
      <c r="AH374" t="s">
        <v>4162</v>
      </c>
      <c r="AI374">
        <v>22</v>
      </c>
      <c r="AJ374">
        <v>20</v>
      </c>
      <c r="AK374" s="22">
        <f t="shared" si="29"/>
        <v>1.8181818181818186</v>
      </c>
      <c r="AL374" t="s">
        <v>52</v>
      </c>
      <c r="AM374" t="s">
        <v>66</v>
      </c>
      <c r="AN374" t="s">
        <v>67</v>
      </c>
    </row>
    <row r="375" spans="1:40" x14ac:dyDescent="0.25">
      <c r="A375">
        <v>202430</v>
      </c>
      <c r="B375">
        <v>43738</v>
      </c>
      <c r="C375" t="s">
        <v>1633</v>
      </c>
      <c r="D375" t="s">
        <v>5709</v>
      </c>
      <c r="E375" t="s">
        <v>1634</v>
      </c>
      <c r="F375">
        <v>3</v>
      </c>
      <c r="G375" s="1">
        <v>45258</v>
      </c>
      <c r="H375" s="1">
        <v>45265</v>
      </c>
      <c r="I375" s="21">
        <f t="shared" si="25"/>
        <v>2</v>
      </c>
      <c r="J375" s="1"/>
      <c r="K375" s="1" t="s">
        <v>34</v>
      </c>
      <c r="M375" t="s">
        <v>34</v>
      </c>
      <c r="S375" s="22">
        <f t="shared" si="26"/>
        <v>0.125</v>
      </c>
      <c r="T375" s="22">
        <f t="shared" si="27"/>
        <v>1.5151515151515152E-2</v>
      </c>
      <c r="U375" s="22" t="s">
        <v>5374</v>
      </c>
      <c r="V375">
        <v>1400</v>
      </c>
      <c r="W375" s="22" t="s">
        <v>5387</v>
      </c>
      <c r="X375">
        <v>1700</v>
      </c>
      <c r="Y375" t="s">
        <v>49</v>
      </c>
      <c r="Z375" t="s">
        <v>997</v>
      </c>
      <c r="AA375" t="s">
        <v>998</v>
      </c>
      <c r="AB375" t="s">
        <v>61</v>
      </c>
      <c r="AC375" t="s">
        <v>62</v>
      </c>
      <c r="AD375" t="str">
        <f t="shared" si="28"/>
        <v>Earth and Biological Sciences - EBS115</v>
      </c>
      <c r="AE375" t="s">
        <v>991</v>
      </c>
      <c r="AF375" t="s">
        <v>992</v>
      </c>
      <c r="AG375" t="s">
        <v>1003</v>
      </c>
      <c r="AH375" t="s">
        <v>4162</v>
      </c>
      <c r="AI375">
        <v>22</v>
      </c>
      <c r="AJ375">
        <v>20</v>
      </c>
      <c r="AK375" s="22">
        <f t="shared" si="29"/>
        <v>0.60606060606060608</v>
      </c>
      <c r="AL375" t="s">
        <v>52</v>
      </c>
      <c r="AM375" t="s">
        <v>66</v>
      </c>
      <c r="AN375" t="s">
        <v>67</v>
      </c>
    </row>
    <row r="376" spans="1:40" hidden="1" x14ac:dyDescent="0.25">
      <c r="A376">
        <v>202430</v>
      </c>
      <c r="B376">
        <v>43738</v>
      </c>
      <c r="C376" t="s">
        <v>1633</v>
      </c>
      <c r="D376" t="s">
        <v>5709</v>
      </c>
      <c r="E376" t="s">
        <v>1634</v>
      </c>
      <c r="F376">
        <v>3</v>
      </c>
      <c r="G376" s="1">
        <v>45244</v>
      </c>
      <c r="H376" s="1">
        <v>45244</v>
      </c>
      <c r="I376" s="21">
        <f t="shared" si="25"/>
        <v>1</v>
      </c>
      <c r="J376" s="1"/>
      <c r="K376" s="1" t="s">
        <v>34</v>
      </c>
      <c r="M376" t="s">
        <v>34</v>
      </c>
      <c r="S376" s="22">
        <f t="shared" si="26"/>
        <v>0.125</v>
      </c>
      <c r="T376" s="22">
        <f t="shared" si="27"/>
        <v>7.575757575757576E-3</v>
      </c>
      <c r="U376" s="22" t="s">
        <v>5374</v>
      </c>
      <c r="V376">
        <v>1400</v>
      </c>
      <c r="W376" s="22" t="s">
        <v>5387</v>
      </c>
      <c r="X376">
        <v>1700</v>
      </c>
      <c r="Y376" t="s">
        <v>49</v>
      </c>
      <c r="Z376" t="s">
        <v>997</v>
      </c>
      <c r="AA376" t="s">
        <v>998</v>
      </c>
      <c r="AB376" t="s">
        <v>61</v>
      </c>
      <c r="AC376" t="s">
        <v>62</v>
      </c>
      <c r="AD376" t="str">
        <f t="shared" si="28"/>
        <v>Earth and Biological Sciences - EBS115</v>
      </c>
      <c r="AE376" t="s">
        <v>991</v>
      </c>
      <c r="AF376" t="s">
        <v>992</v>
      </c>
      <c r="AG376" t="s">
        <v>1003</v>
      </c>
      <c r="AH376" t="s">
        <v>4162</v>
      </c>
      <c r="AI376">
        <v>22</v>
      </c>
      <c r="AJ376">
        <v>20</v>
      </c>
      <c r="AK376" s="22">
        <f t="shared" si="29"/>
        <v>0.15151515151515152</v>
      </c>
      <c r="AL376" t="s">
        <v>52</v>
      </c>
      <c r="AM376" t="s">
        <v>66</v>
      </c>
      <c r="AN376" t="s">
        <v>67</v>
      </c>
    </row>
    <row r="377" spans="1:40" x14ac:dyDescent="0.25">
      <c r="A377">
        <v>202430</v>
      </c>
      <c r="B377">
        <v>43738</v>
      </c>
      <c r="C377" t="s">
        <v>1633</v>
      </c>
      <c r="D377" t="s">
        <v>5709</v>
      </c>
      <c r="E377" t="s">
        <v>1634</v>
      </c>
      <c r="F377">
        <v>3</v>
      </c>
      <c r="G377" s="1">
        <v>45216</v>
      </c>
      <c r="H377" s="1">
        <v>45230</v>
      </c>
      <c r="I377" s="21">
        <f t="shared" si="25"/>
        <v>3</v>
      </c>
      <c r="J377" s="1"/>
      <c r="K377" s="1" t="s">
        <v>34</v>
      </c>
      <c r="M377" t="s">
        <v>34</v>
      </c>
      <c r="S377" s="22">
        <f t="shared" si="26"/>
        <v>0.125</v>
      </c>
      <c r="T377" s="22">
        <f t="shared" si="27"/>
        <v>2.2727272727272728E-2</v>
      </c>
      <c r="U377" s="22" t="s">
        <v>5374</v>
      </c>
      <c r="V377">
        <v>1400</v>
      </c>
      <c r="W377" s="22" t="s">
        <v>5387</v>
      </c>
      <c r="X377">
        <v>1700</v>
      </c>
      <c r="Y377" t="s">
        <v>49</v>
      </c>
      <c r="Z377" t="s">
        <v>997</v>
      </c>
      <c r="AA377" t="s">
        <v>998</v>
      </c>
      <c r="AB377" t="s">
        <v>61</v>
      </c>
      <c r="AC377" t="s">
        <v>62</v>
      </c>
      <c r="AD377" t="str">
        <f t="shared" si="28"/>
        <v>Earth and Biological Sciences - EBS115</v>
      </c>
      <c r="AE377" t="s">
        <v>991</v>
      </c>
      <c r="AF377" t="s">
        <v>992</v>
      </c>
      <c r="AG377" t="s">
        <v>1003</v>
      </c>
      <c r="AH377" t="s">
        <v>4162</v>
      </c>
      <c r="AI377">
        <v>22</v>
      </c>
      <c r="AJ377">
        <v>20</v>
      </c>
      <c r="AK377" s="22">
        <f t="shared" si="29"/>
        <v>1.3636363636363635</v>
      </c>
      <c r="AL377" t="s">
        <v>52</v>
      </c>
      <c r="AM377" t="s">
        <v>66</v>
      </c>
      <c r="AN377" t="s">
        <v>67</v>
      </c>
    </row>
    <row r="378" spans="1:40" x14ac:dyDescent="0.25">
      <c r="A378">
        <v>202430</v>
      </c>
      <c r="B378">
        <v>44447</v>
      </c>
      <c r="C378" t="s">
        <v>999</v>
      </c>
      <c r="D378" t="s">
        <v>5709</v>
      </c>
      <c r="E378" t="s">
        <v>1000</v>
      </c>
      <c r="F378">
        <v>3</v>
      </c>
      <c r="G378" s="1">
        <v>45166</v>
      </c>
      <c r="H378" s="1">
        <v>45276</v>
      </c>
      <c r="I378" s="21">
        <f t="shared" si="25"/>
        <v>16.714285714285715</v>
      </c>
      <c r="J378" s="1"/>
      <c r="K378" s="1" t="s">
        <v>5536</v>
      </c>
      <c r="L378" t="s">
        <v>33</v>
      </c>
      <c r="N378" t="s">
        <v>35</v>
      </c>
      <c r="S378" s="22">
        <f t="shared" si="26"/>
        <v>5.555555555555558E-2</v>
      </c>
      <c r="T378" s="22">
        <f t="shared" si="27"/>
        <v>0.11255411255411261</v>
      </c>
      <c r="U378" s="22" t="s">
        <v>5376</v>
      </c>
      <c r="V378">
        <v>1110</v>
      </c>
      <c r="W378" s="22" t="s">
        <v>5393</v>
      </c>
      <c r="X378">
        <v>1230</v>
      </c>
      <c r="Y378" t="s">
        <v>49</v>
      </c>
      <c r="Z378" t="s">
        <v>1001</v>
      </c>
      <c r="AA378" t="s">
        <v>1002</v>
      </c>
      <c r="AB378" t="s">
        <v>277</v>
      </c>
      <c r="AC378" t="s">
        <v>62</v>
      </c>
      <c r="AD378" t="str">
        <f t="shared" si="28"/>
        <v>Earth and Biological Sciences - EBS115</v>
      </c>
      <c r="AE378" t="s">
        <v>991</v>
      </c>
      <c r="AF378" t="s">
        <v>992</v>
      </c>
      <c r="AG378" t="s">
        <v>1003</v>
      </c>
      <c r="AH378" t="s">
        <v>4162</v>
      </c>
      <c r="AI378">
        <v>28</v>
      </c>
      <c r="AJ378">
        <v>17</v>
      </c>
      <c r="AK378" s="22">
        <f t="shared" si="29"/>
        <v>31.981447124304285</v>
      </c>
      <c r="AL378" t="s">
        <v>52</v>
      </c>
      <c r="AM378" t="s">
        <v>66</v>
      </c>
      <c r="AN378" t="s">
        <v>67</v>
      </c>
    </row>
    <row r="379" spans="1:40" x14ac:dyDescent="0.25">
      <c r="A379">
        <v>202430</v>
      </c>
      <c r="B379">
        <v>30381</v>
      </c>
      <c r="C379" t="s">
        <v>2365</v>
      </c>
      <c r="D379" t="s">
        <v>5709</v>
      </c>
      <c r="E379" t="s">
        <v>2366</v>
      </c>
      <c r="F379">
        <v>1</v>
      </c>
      <c r="G379" s="1">
        <v>45166</v>
      </c>
      <c r="H379" s="1">
        <v>45276</v>
      </c>
      <c r="I379" s="21">
        <f t="shared" si="25"/>
        <v>16.714285714285715</v>
      </c>
      <c r="J379" s="1" t="s">
        <v>393</v>
      </c>
      <c r="K379" s="1" t="s">
        <v>35</v>
      </c>
      <c r="N379" t="s">
        <v>35</v>
      </c>
      <c r="S379" s="22">
        <f t="shared" si="26"/>
        <v>0.12847222222222221</v>
      </c>
      <c r="T379" s="22">
        <f t="shared" si="27"/>
        <v>0.13014069264069264</v>
      </c>
      <c r="U379" s="22" t="s">
        <v>5402</v>
      </c>
      <c r="V379">
        <v>1415</v>
      </c>
      <c r="W379" s="22" t="s">
        <v>5503</v>
      </c>
      <c r="X379">
        <v>1720</v>
      </c>
      <c r="Y379" t="s">
        <v>205</v>
      </c>
      <c r="Z379" t="s">
        <v>1623</v>
      </c>
      <c r="AA379" t="s">
        <v>1624</v>
      </c>
      <c r="AB379" t="s">
        <v>61</v>
      </c>
      <c r="AC379" t="s">
        <v>62</v>
      </c>
      <c r="AD379" t="str">
        <f t="shared" si="28"/>
        <v>Earth and Biological Sciences - EBS123</v>
      </c>
      <c r="AE379" t="s">
        <v>991</v>
      </c>
      <c r="AF379" t="s">
        <v>992</v>
      </c>
      <c r="AG379" t="s">
        <v>1008</v>
      </c>
      <c r="AH379" t="s">
        <v>4162</v>
      </c>
      <c r="AI379">
        <v>24</v>
      </c>
      <c r="AJ379">
        <v>20</v>
      </c>
      <c r="AK379" s="22">
        <f t="shared" si="29"/>
        <v>43.504174397031541</v>
      </c>
      <c r="AL379" t="s">
        <v>52</v>
      </c>
      <c r="AM379" t="s">
        <v>66</v>
      </c>
      <c r="AN379" t="s">
        <v>67</v>
      </c>
    </row>
    <row r="380" spans="1:40" x14ac:dyDescent="0.25">
      <c r="A380">
        <v>202430</v>
      </c>
      <c r="B380">
        <v>30394</v>
      </c>
      <c r="C380" t="s">
        <v>1004</v>
      </c>
      <c r="D380" t="s">
        <v>5711</v>
      </c>
      <c r="E380" t="s">
        <v>1005</v>
      </c>
      <c r="F380">
        <v>3</v>
      </c>
      <c r="G380" s="1">
        <v>45166</v>
      </c>
      <c r="H380" s="1">
        <v>45276</v>
      </c>
      <c r="I380" s="21">
        <f t="shared" si="25"/>
        <v>16.714285714285715</v>
      </c>
      <c r="J380" s="1"/>
      <c r="K380" s="1" t="s">
        <v>5536</v>
      </c>
      <c r="L380" t="s">
        <v>33</v>
      </c>
      <c r="N380" t="s">
        <v>35</v>
      </c>
      <c r="S380" s="22">
        <f t="shared" si="26"/>
        <v>5.5555555555555525E-2</v>
      </c>
      <c r="T380" s="22">
        <f t="shared" si="27"/>
        <v>0.1125541125541125</v>
      </c>
      <c r="U380" s="22" t="s">
        <v>5375</v>
      </c>
      <c r="V380">
        <v>935</v>
      </c>
      <c r="W380" s="22" t="s">
        <v>5474</v>
      </c>
      <c r="X380">
        <v>1055</v>
      </c>
      <c r="Y380" t="s">
        <v>49</v>
      </c>
      <c r="Z380" t="s">
        <v>1006</v>
      </c>
      <c r="AA380" t="s">
        <v>1007</v>
      </c>
      <c r="AB380" t="s">
        <v>41</v>
      </c>
      <c r="AC380" t="s">
        <v>62</v>
      </c>
      <c r="AD380" t="str">
        <f t="shared" si="28"/>
        <v>Earth and Biological Sciences - EBS123</v>
      </c>
      <c r="AE380" t="s">
        <v>991</v>
      </c>
      <c r="AF380" t="s">
        <v>992</v>
      </c>
      <c r="AG380" t="s">
        <v>1008</v>
      </c>
      <c r="AH380" t="s">
        <v>4162</v>
      </c>
      <c r="AI380">
        <v>45</v>
      </c>
      <c r="AJ380">
        <v>7</v>
      </c>
      <c r="AK380" s="22">
        <f t="shared" si="29"/>
        <v>13.168831168831163</v>
      </c>
      <c r="AL380" t="s">
        <v>52</v>
      </c>
      <c r="AM380" t="s">
        <v>66</v>
      </c>
      <c r="AN380" t="s">
        <v>67</v>
      </c>
    </row>
    <row r="381" spans="1:40" x14ac:dyDescent="0.25">
      <c r="A381">
        <v>202430</v>
      </c>
      <c r="B381">
        <v>30400</v>
      </c>
      <c r="C381" t="s">
        <v>1010</v>
      </c>
      <c r="D381" t="s">
        <v>5596</v>
      </c>
      <c r="E381" t="s">
        <v>1011</v>
      </c>
      <c r="F381">
        <v>1</v>
      </c>
      <c r="G381" s="1">
        <v>45187</v>
      </c>
      <c r="H381" s="1">
        <v>45276</v>
      </c>
      <c r="I381" s="21">
        <f t="shared" si="25"/>
        <v>13.714285714285714</v>
      </c>
      <c r="J381" s="1"/>
      <c r="K381" s="1" t="s">
        <v>33</v>
      </c>
      <c r="L381" t="s">
        <v>33</v>
      </c>
      <c r="S381" s="22">
        <f t="shared" si="26"/>
        <v>0.12847222222222221</v>
      </c>
      <c r="T381" s="22">
        <f t="shared" si="27"/>
        <v>0.10678210678210677</v>
      </c>
      <c r="U381" s="22" t="s">
        <v>5402</v>
      </c>
      <c r="V381">
        <v>1415</v>
      </c>
      <c r="W381" s="22" t="s">
        <v>5503</v>
      </c>
      <c r="X381">
        <v>1720</v>
      </c>
      <c r="Y381" t="s">
        <v>205</v>
      </c>
      <c r="Z381" t="s">
        <v>1006</v>
      </c>
      <c r="AA381" t="s">
        <v>1007</v>
      </c>
      <c r="AB381" t="s">
        <v>277</v>
      </c>
      <c r="AC381" t="s">
        <v>62</v>
      </c>
      <c r="AD381" t="str">
        <f t="shared" si="28"/>
        <v>Earth and Biological Sciences - EBS123</v>
      </c>
      <c r="AE381" t="s">
        <v>991</v>
      </c>
      <c r="AF381" t="s">
        <v>992</v>
      </c>
      <c r="AG381" t="s">
        <v>1008</v>
      </c>
      <c r="AH381" t="s">
        <v>4162</v>
      </c>
      <c r="AI381">
        <v>24</v>
      </c>
      <c r="AJ381">
        <v>21</v>
      </c>
      <c r="AK381" s="22">
        <f t="shared" si="29"/>
        <v>30.753246753246749</v>
      </c>
      <c r="AL381" t="s">
        <v>52</v>
      </c>
      <c r="AM381" t="s">
        <v>66</v>
      </c>
      <c r="AN381" t="s">
        <v>67</v>
      </c>
    </row>
    <row r="382" spans="1:40" x14ac:dyDescent="0.25">
      <c r="A382">
        <v>202430</v>
      </c>
      <c r="B382">
        <v>30409</v>
      </c>
      <c r="C382" t="s">
        <v>1939</v>
      </c>
      <c r="D382" t="s">
        <v>5709</v>
      </c>
      <c r="E382" t="s">
        <v>1935</v>
      </c>
      <c r="F382">
        <v>1</v>
      </c>
      <c r="G382" s="1">
        <v>45166</v>
      </c>
      <c r="H382" s="1">
        <v>45276</v>
      </c>
      <c r="I382" s="21">
        <f t="shared" si="25"/>
        <v>16.714285714285715</v>
      </c>
      <c r="J382" s="1"/>
      <c r="K382" s="1" t="s">
        <v>35</v>
      </c>
      <c r="N382" t="s">
        <v>35</v>
      </c>
      <c r="S382" s="22">
        <f t="shared" si="26"/>
        <v>0.12847222222222221</v>
      </c>
      <c r="T382" s="22">
        <f t="shared" si="27"/>
        <v>0.13014069264069264</v>
      </c>
      <c r="U382" s="22" t="s">
        <v>5413</v>
      </c>
      <c r="V382">
        <v>1105</v>
      </c>
      <c r="W382" s="22" t="s">
        <v>5435</v>
      </c>
      <c r="X382">
        <v>1410</v>
      </c>
      <c r="Y382" t="s">
        <v>205</v>
      </c>
      <c r="Z382" t="s">
        <v>1623</v>
      </c>
      <c r="AA382" t="s">
        <v>1624</v>
      </c>
      <c r="AB382" t="s">
        <v>61</v>
      </c>
      <c r="AC382" t="s">
        <v>62</v>
      </c>
      <c r="AD382" t="str">
        <f t="shared" si="28"/>
        <v>Earth and Biological Sciences - EBS123</v>
      </c>
      <c r="AE382" t="s">
        <v>991</v>
      </c>
      <c r="AF382" t="s">
        <v>992</v>
      </c>
      <c r="AG382" t="s">
        <v>1008</v>
      </c>
      <c r="AH382" t="s">
        <v>4162</v>
      </c>
      <c r="AI382">
        <v>24</v>
      </c>
      <c r="AJ382">
        <v>17</v>
      </c>
      <c r="AK382" s="22">
        <f t="shared" si="29"/>
        <v>36.978548237476808</v>
      </c>
      <c r="AL382" t="s">
        <v>52</v>
      </c>
      <c r="AM382" t="s">
        <v>66</v>
      </c>
      <c r="AN382" t="s">
        <v>67</v>
      </c>
    </row>
    <row r="383" spans="1:40" x14ac:dyDescent="0.25">
      <c r="A383">
        <v>202430</v>
      </c>
      <c r="B383">
        <v>33814</v>
      </c>
      <c r="C383" t="s">
        <v>1934</v>
      </c>
      <c r="D383" t="s">
        <v>5596</v>
      </c>
      <c r="E383" t="s">
        <v>1935</v>
      </c>
      <c r="F383">
        <v>1</v>
      </c>
      <c r="G383" s="1">
        <v>45166</v>
      </c>
      <c r="H383" s="1">
        <v>45276</v>
      </c>
      <c r="I383" s="21">
        <f t="shared" si="25"/>
        <v>16.714285714285715</v>
      </c>
      <c r="J383" s="1" t="s">
        <v>393</v>
      </c>
      <c r="K383" s="1" t="s">
        <v>35</v>
      </c>
      <c r="N383" t="s">
        <v>35</v>
      </c>
      <c r="S383" s="22">
        <f t="shared" si="26"/>
        <v>0.12847222222222221</v>
      </c>
      <c r="T383" s="22">
        <f t="shared" si="27"/>
        <v>0.13014069264069264</v>
      </c>
      <c r="U383" s="22" t="s">
        <v>5413</v>
      </c>
      <c r="V383">
        <v>1105</v>
      </c>
      <c r="W383" s="22" t="s">
        <v>5435</v>
      </c>
      <c r="X383">
        <v>1410</v>
      </c>
      <c r="Y383" t="s">
        <v>205</v>
      </c>
      <c r="Z383" t="s">
        <v>1623</v>
      </c>
      <c r="AA383" t="s">
        <v>1624</v>
      </c>
      <c r="AB383" t="s">
        <v>41</v>
      </c>
      <c r="AC383" t="s">
        <v>62</v>
      </c>
      <c r="AD383" t="str">
        <f t="shared" si="28"/>
        <v>Earth and Biological Sciences - EBS123</v>
      </c>
      <c r="AE383" t="s">
        <v>991</v>
      </c>
      <c r="AF383" t="s">
        <v>992</v>
      </c>
      <c r="AG383" t="s">
        <v>1008</v>
      </c>
      <c r="AH383" t="s">
        <v>4162</v>
      </c>
      <c r="AI383">
        <v>24</v>
      </c>
      <c r="AJ383">
        <v>3</v>
      </c>
      <c r="AK383" s="22">
        <f t="shared" si="29"/>
        <v>6.5256261595547311</v>
      </c>
      <c r="AL383" t="s">
        <v>52</v>
      </c>
      <c r="AM383" t="s">
        <v>66</v>
      </c>
      <c r="AN383" t="s">
        <v>67</v>
      </c>
    </row>
    <row r="384" spans="1:40" x14ac:dyDescent="0.25">
      <c r="A384">
        <v>202430</v>
      </c>
      <c r="B384">
        <v>33818</v>
      </c>
      <c r="C384" t="s">
        <v>1009</v>
      </c>
      <c r="D384" t="s">
        <v>5711</v>
      </c>
      <c r="E384" t="s">
        <v>1005</v>
      </c>
      <c r="F384">
        <v>3</v>
      </c>
      <c r="G384" s="1">
        <v>45166</v>
      </c>
      <c r="H384" s="1">
        <v>45276</v>
      </c>
      <c r="I384" s="21">
        <f t="shared" si="25"/>
        <v>16.714285714285715</v>
      </c>
      <c r="J384" s="1" t="s">
        <v>393</v>
      </c>
      <c r="K384" s="1" t="s">
        <v>5536</v>
      </c>
      <c r="L384" t="s">
        <v>33</v>
      </c>
      <c r="N384" t="s">
        <v>35</v>
      </c>
      <c r="S384" s="22">
        <f t="shared" si="26"/>
        <v>5.5555555555555525E-2</v>
      </c>
      <c r="T384" s="22">
        <f t="shared" si="27"/>
        <v>0.1125541125541125</v>
      </c>
      <c r="U384" s="22" t="s">
        <v>5375</v>
      </c>
      <c r="V384">
        <v>935</v>
      </c>
      <c r="W384" s="22" t="s">
        <v>5474</v>
      </c>
      <c r="X384">
        <v>1055</v>
      </c>
      <c r="Y384" t="s">
        <v>49</v>
      </c>
      <c r="Z384" t="s">
        <v>1006</v>
      </c>
      <c r="AA384" t="s">
        <v>1007</v>
      </c>
      <c r="AB384" t="s">
        <v>277</v>
      </c>
      <c r="AC384" t="s">
        <v>62</v>
      </c>
      <c r="AD384" t="str">
        <f t="shared" si="28"/>
        <v>Earth and Biological Sciences - EBS123</v>
      </c>
      <c r="AE384" t="s">
        <v>991</v>
      </c>
      <c r="AF384" t="s">
        <v>992</v>
      </c>
      <c r="AG384" t="s">
        <v>1008</v>
      </c>
      <c r="AH384" t="s">
        <v>4162</v>
      </c>
      <c r="AI384">
        <v>45</v>
      </c>
      <c r="AJ384">
        <v>24</v>
      </c>
      <c r="AK384" s="22">
        <f t="shared" si="29"/>
        <v>45.150278293135415</v>
      </c>
      <c r="AL384" t="s">
        <v>52</v>
      </c>
      <c r="AM384" t="s">
        <v>66</v>
      </c>
      <c r="AN384" t="s">
        <v>67</v>
      </c>
    </row>
    <row r="385" spans="1:40" x14ac:dyDescent="0.25">
      <c r="A385">
        <v>202430</v>
      </c>
      <c r="B385">
        <v>34994</v>
      </c>
      <c r="C385" t="s">
        <v>1635</v>
      </c>
      <c r="D385" t="s">
        <v>5709</v>
      </c>
      <c r="E385" t="s">
        <v>1636</v>
      </c>
      <c r="F385">
        <v>3</v>
      </c>
      <c r="G385" s="1">
        <v>45166</v>
      </c>
      <c r="H385" s="1">
        <v>45276</v>
      </c>
      <c r="I385" s="21">
        <f t="shared" si="25"/>
        <v>16.714285714285715</v>
      </c>
      <c r="J385" s="1"/>
      <c r="K385" s="1" t="s">
        <v>5537</v>
      </c>
      <c r="M385" t="s">
        <v>34</v>
      </c>
      <c r="O385" t="s">
        <v>36</v>
      </c>
      <c r="S385" s="22">
        <f t="shared" si="26"/>
        <v>5.555555555555558E-2</v>
      </c>
      <c r="T385" s="22">
        <f t="shared" si="27"/>
        <v>0.11255411255411261</v>
      </c>
      <c r="U385" s="22" t="s">
        <v>5376</v>
      </c>
      <c r="V385">
        <v>1110</v>
      </c>
      <c r="W385" s="22" t="s">
        <v>5393</v>
      </c>
      <c r="X385">
        <v>1230</v>
      </c>
      <c r="Y385" t="s">
        <v>49</v>
      </c>
      <c r="Z385" t="s">
        <v>1623</v>
      </c>
      <c r="AA385" t="s">
        <v>1624</v>
      </c>
      <c r="AB385" t="s">
        <v>41</v>
      </c>
      <c r="AC385" t="s">
        <v>62</v>
      </c>
      <c r="AD385" t="str">
        <f t="shared" si="28"/>
        <v>Earth and Biological Sciences - EBS123</v>
      </c>
      <c r="AE385" t="s">
        <v>991</v>
      </c>
      <c r="AF385" t="s">
        <v>992</v>
      </c>
      <c r="AG385" t="s">
        <v>1008</v>
      </c>
      <c r="AH385" t="s">
        <v>4162</v>
      </c>
      <c r="AI385">
        <v>36</v>
      </c>
      <c r="AJ385">
        <v>9</v>
      </c>
      <c r="AK385" s="22">
        <f t="shared" si="29"/>
        <v>16.931354359925798</v>
      </c>
      <c r="AL385" t="s">
        <v>52</v>
      </c>
      <c r="AM385" t="s">
        <v>66</v>
      </c>
      <c r="AN385" t="s">
        <v>67</v>
      </c>
    </row>
    <row r="386" spans="1:40" x14ac:dyDescent="0.25">
      <c r="A386">
        <v>202430</v>
      </c>
      <c r="B386">
        <v>34995</v>
      </c>
      <c r="C386" t="s">
        <v>1637</v>
      </c>
      <c r="D386" t="s">
        <v>5709</v>
      </c>
      <c r="E386" t="s">
        <v>1636</v>
      </c>
      <c r="F386">
        <v>3</v>
      </c>
      <c r="G386" s="1">
        <v>45166</v>
      </c>
      <c r="H386" s="1">
        <v>45276</v>
      </c>
      <c r="I386" s="21">
        <f t="shared" ref="I386:I449" si="30">(DATEDIF(G386,H386,"d")/7)+1</f>
        <v>16.714285714285715</v>
      </c>
      <c r="J386" s="1" t="s">
        <v>393</v>
      </c>
      <c r="K386" s="1" t="s">
        <v>5537</v>
      </c>
      <c r="M386" t="s">
        <v>34</v>
      </c>
      <c r="O386" t="s">
        <v>36</v>
      </c>
      <c r="S386" s="22">
        <f t="shared" ref="S386:S449" si="31">W386-U386</f>
        <v>5.555555555555558E-2</v>
      </c>
      <c r="T386" s="22">
        <f t="shared" ref="T386:T449" si="32">(LEN(K386)*S386)*(I386/16.5)</f>
        <v>0.11255411255411261</v>
      </c>
      <c r="U386" s="22" t="s">
        <v>5376</v>
      </c>
      <c r="V386">
        <v>1110</v>
      </c>
      <c r="W386" s="22" t="s">
        <v>5393</v>
      </c>
      <c r="X386">
        <v>1230</v>
      </c>
      <c r="Y386" t="s">
        <v>49</v>
      </c>
      <c r="Z386" t="s">
        <v>1623</v>
      </c>
      <c r="AA386" t="s">
        <v>1624</v>
      </c>
      <c r="AB386" t="s">
        <v>61</v>
      </c>
      <c r="AC386" t="s">
        <v>62</v>
      </c>
      <c r="AD386" t="str">
        <f t="shared" ref="AD386:AD449" si="33">CONCATENATE(AE386," - ",AG386)</f>
        <v>Earth and Biological Sciences - EBS123</v>
      </c>
      <c r="AE386" t="s">
        <v>991</v>
      </c>
      <c r="AF386" t="s">
        <v>992</v>
      </c>
      <c r="AG386" t="s">
        <v>1008</v>
      </c>
      <c r="AH386" t="s">
        <v>4162</v>
      </c>
      <c r="AI386">
        <v>36</v>
      </c>
      <c r="AJ386">
        <v>7</v>
      </c>
      <c r="AK386" s="22">
        <f t="shared" ref="AK386:AK449" si="34">I386*T386*AJ386</f>
        <v>13.168831168831176</v>
      </c>
      <c r="AL386" t="s">
        <v>52</v>
      </c>
      <c r="AM386" t="s">
        <v>66</v>
      </c>
      <c r="AN386" t="s">
        <v>67</v>
      </c>
    </row>
    <row r="387" spans="1:40" x14ac:dyDescent="0.25">
      <c r="A387">
        <v>202430</v>
      </c>
      <c r="B387">
        <v>37568</v>
      </c>
      <c r="C387" t="s">
        <v>1638</v>
      </c>
      <c r="D387" t="s">
        <v>5711</v>
      </c>
      <c r="E387" t="s">
        <v>1639</v>
      </c>
      <c r="F387">
        <v>1</v>
      </c>
      <c r="G387" s="1">
        <v>45166</v>
      </c>
      <c r="H387" s="1">
        <v>45276</v>
      </c>
      <c r="I387" s="21">
        <f t="shared" si="30"/>
        <v>16.714285714285715</v>
      </c>
      <c r="J387" s="1"/>
      <c r="K387" s="1" t="s">
        <v>34</v>
      </c>
      <c r="M387" t="s">
        <v>34</v>
      </c>
      <c r="S387" s="22">
        <f t="shared" si="31"/>
        <v>0.12847222222222221</v>
      </c>
      <c r="T387" s="22">
        <f t="shared" si="32"/>
        <v>0.13014069264069264</v>
      </c>
      <c r="U387" s="22" t="s">
        <v>5402</v>
      </c>
      <c r="V387">
        <v>1415</v>
      </c>
      <c r="W387" s="22" t="s">
        <v>5503</v>
      </c>
      <c r="X387">
        <v>1720</v>
      </c>
      <c r="Y387" t="s">
        <v>205</v>
      </c>
      <c r="Z387" t="s">
        <v>1006</v>
      </c>
      <c r="AA387" t="s">
        <v>1007</v>
      </c>
      <c r="AB387" t="s">
        <v>277</v>
      </c>
      <c r="AC387" t="s">
        <v>62</v>
      </c>
      <c r="AD387" t="str">
        <f t="shared" si="33"/>
        <v>Earth and Biological Sciences - EBS123</v>
      </c>
      <c r="AE387" t="s">
        <v>991</v>
      </c>
      <c r="AF387" t="s">
        <v>992</v>
      </c>
      <c r="AG387" t="s">
        <v>1008</v>
      </c>
      <c r="AH387" t="s">
        <v>4162</v>
      </c>
      <c r="AI387">
        <v>24</v>
      </c>
      <c r="AJ387">
        <v>3</v>
      </c>
      <c r="AK387" s="22">
        <f t="shared" si="34"/>
        <v>6.5256261595547311</v>
      </c>
      <c r="AL387" t="s">
        <v>52</v>
      </c>
      <c r="AM387" t="s">
        <v>66</v>
      </c>
      <c r="AN387" t="s">
        <v>67</v>
      </c>
    </row>
    <row r="388" spans="1:40" x14ac:dyDescent="0.25">
      <c r="A388">
        <v>202430</v>
      </c>
      <c r="B388">
        <v>37569</v>
      </c>
      <c r="C388" t="s">
        <v>1640</v>
      </c>
      <c r="D388" t="s">
        <v>5711</v>
      </c>
      <c r="E388" t="s">
        <v>1641</v>
      </c>
      <c r="F388">
        <v>1</v>
      </c>
      <c r="G388" s="1">
        <v>45166</v>
      </c>
      <c r="H388" s="1">
        <v>45276</v>
      </c>
      <c r="I388" s="21">
        <f t="shared" si="30"/>
        <v>16.714285714285715</v>
      </c>
      <c r="J388" s="1" t="s">
        <v>393</v>
      </c>
      <c r="K388" s="1" t="s">
        <v>34</v>
      </c>
      <c r="M388" t="s">
        <v>34</v>
      </c>
      <c r="S388" s="22">
        <f t="shared" si="31"/>
        <v>0.12847222222222221</v>
      </c>
      <c r="T388" s="22">
        <f t="shared" si="32"/>
        <v>0.13014069264069264</v>
      </c>
      <c r="U388" s="22" t="s">
        <v>5402</v>
      </c>
      <c r="V388">
        <v>1415</v>
      </c>
      <c r="W388" s="22" t="s">
        <v>5503</v>
      </c>
      <c r="X388">
        <v>1720</v>
      </c>
      <c r="Y388" t="s">
        <v>205</v>
      </c>
      <c r="Z388" t="s">
        <v>1006</v>
      </c>
      <c r="AA388" t="s">
        <v>1007</v>
      </c>
      <c r="AB388" t="s">
        <v>41</v>
      </c>
      <c r="AC388" t="s">
        <v>62</v>
      </c>
      <c r="AD388" t="str">
        <f t="shared" si="33"/>
        <v>Earth and Biological Sciences - EBS123</v>
      </c>
      <c r="AE388" t="s">
        <v>991</v>
      </c>
      <c r="AF388" t="s">
        <v>992</v>
      </c>
      <c r="AG388" t="s">
        <v>1008</v>
      </c>
      <c r="AH388" t="s">
        <v>4162</v>
      </c>
      <c r="AI388">
        <v>24</v>
      </c>
      <c r="AJ388">
        <v>21</v>
      </c>
      <c r="AK388" s="22">
        <f t="shared" si="34"/>
        <v>45.679383116883116</v>
      </c>
      <c r="AL388" t="s">
        <v>52</v>
      </c>
      <c r="AM388" t="s">
        <v>66</v>
      </c>
      <c r="AN388" t="s">
        <v>67</v>
      </c>
    </row>
    <row r="389" spans="1:40" x14ac:dyDescent="0.25">
      <c r="A389">
        <v>202430</v>
      </c>
      <c r="B389">
        <v>30936</v>
      </c>
      <c r="C389" t="s">
        <v>1037</v>
      </c>
      <c r="D389" t="s">
        <v>5603</v>
      </c>
      <c r="E389" t="s">
        <v>1038</v>
      </c>
      <c r="F389">
        <v>4</v>
      </c>
      <c r="G389" s="1">
        <v>45166</v>
      </c>
      <c r="H389" s="1">
        <v>45276</v>
      </c>
      <c r="I389" s="21">
        <f t="shared" si="30"/>
        <v>16.714285714285715</v>
      </c>
      <c r="J389" s="1"/>
      <c r="K389" s="1" t="s">
        <v>35</v>
      </c>
      <c r="N389" t="s">
        <v>35</v>
      </c>
      <c r="S389" s="22">
        <f t="shared" si="31"/>
        <v>0.12847222222222221</v>
      </c>
      <c r="T389" s="22">
        <f t="shared" si="32"/>
        <v>0.13014069264069264</v>
      </c>
      <c r="U389" s="22" t="s">
        <v>5376</v>
      </c>
      <c r="V389">
        <v>1110</v>
      </c>
      <c r="W389" s="22" t="s">
        <v>5402</v>
      </c>
      <c r="X389">
        <v>1415</v>
      </c>
      <c r="Y389" t="s">
        <v>49</v>
      </c>
      <c r="Z389" t="s">
        <v>1039</v>
      </c>
      <c r="AA389" t="s">
        <v>1040</v>
      </c>
      <c r="AB389" t="s">
        <v>61</v>
      </c>
      <c r="AC389" t="s">
        <v>62</v>
      </c>
      <c r="AD389" t="str">
        <f t="shared" si="33"/>
        <v>Earth and Biological Sciences - EBS201</v>
      </c>
      <c r="AE389" t="s">
        <v>991</v>
      </c>
      <c r="AF389" t="s">
        <v>992</v>
      </c>
      <c r="AG389" t="s">
        <v>1016</v>
      </c>
      <c r="AH389" t="s">
        <v>4162</v>
      </c>
      <c r="AI389">
        <v>24</v>
      </c>
      <c r="AJ389">
        <v>23</v>
      </c>
      <c r="AK389" s="22">
        <f t="shared" si="34"/>
        <v>50.029800556586274</v>
      </c>
      <c r="AL389" t="s">
        <v>52</v>
      </c>
      <c r="AM389" t="s">
        <v>66</v>
      </c>
      <c r="AN389" t="s">
        <v>67</v>
      </c>
    </row>
    <row r="390" spans="1:40" x14ac:dyDescent="0.25">
      <c r="A390">
        <v>202430</v>
      </c>
      <c r="B390">
        <v>30942</v>
      </c>
      <c r="C390" t="s">
        <v>1012</v>
      </c>
      <c r="D390" t="s">
        <v>5603</v>
      </c>
      <c r="E390" t="s">
        <v>1013</v>
      </c>
      <c r="F390">
        <v>5</v>
      </c>
      <c r="G390" s="1">
        <v>45166</v>
      </c>
      <c r="H390" s="1">
        <v>45276</v>
      </c>
      <c r="I390" s="21">
        <f t="shared" si="30"/>
        <v>16.714285714285715</v>
      </c>
      <c r="J390" s="1"/>
      <c r="K390" s="1" t="s">
        <v>33</v>
      </c>
      <c r="L390" t="s">
        <v>33</v>
      </c>
      <c r="S390" s="22">
        <f t="shared" si="31"/>
        <v>4.8611111111111105E-2</v>
      </c>
      <c r="T390" s="22">
        <f t="shared" si="32"/>
        <v>4.924242424242424E-2</v>
      </c>
      <c r="U390" s="22" t="s">
        <v>5383</v>
      </c>
      <c r="V390">
        <v>930</v>
      </c>
      <c r="W390" s="22" t="s">
        <v>5382</v>
      </c>
      <c r="X390">
        <v>1040</v>
      </c>
      <c r="Y390" t="s">
        <v>49</v>
      </c>
      <c r="Z390" t="s">
        <v>1014</v>
      </c>
      <c r="AA390" t="s">
        <v>1015</v>
      </c>
      <c r="AB390" t="s">
        <v>41</v>
      </c>
      <c r="AC390" t="s">
        <v>62</v>
      </c>
      <c r="AD390" t="str">
        <f t="shared" si="33"/>
        <v>Earth and Biological Sciences - EBS201</v>
      </c>
      <c r="AE390" t="s">
        <v>991</v>
      </c>
      <c r="AF390" t="s">
        <v>992</v>
      </c>
      <c r="AG390" t="s">
        <v>1016</v>
      </c>
      <c r="AH390" t="s">
        <v>4162</v>
      </c>
      <c r="AI390">
        <v>11</v>
      </c>
      <c r="AJ390">
        <v>9</v>
      </c>
      <c r="AK390" s="22">
        <f t="shared" si="34"/>
        <v>7.4074675324675319</v>
      </c>
      <c r="AL390" t="s">
        <v>52</v>
      </c>
      <c r="AM390" t="s">
        <v>66</v>
      </c>
      <c r="AN390" t="s">
        <v>67</v>
      </c>
    </row>
    <row r="391" spans="1:40" x14ac:dyDescent="0.25">
      <c r="A391">
        <v>202430</v>
      </c>
      <c r="B391">
        <v>39126</v>
      </c>
      <c r="C391" t="s">
        <v>1037</v>
      </c>
      <c r="D391" t="s">
        <v>5603</v>
      </c>
      <c r="E391" t="s">
        <v>1038</v>
      </c>
      <c r="F391">
        <v>4</v>
      </c>
      <c r="G391" s="1">
        <v>45166</v>
      </c>
      <c r="H391" s="1">
        <v>45276</v>
      </c>
      <c r="I391" s="21">
        <f t="shared" si="30"/>
        <v>16.714285714285715</v>
      </c>
      <c r="J391" s="1"/>
      <c r="K391" s="1" t="s">
        <v>36</v>
      </c>
      <c r="O391" t="s">
        <v>36</v>
      </c>
      <c r="S391" s="22">
        <f t="shared" si="31"/>
        <v>0.12847222222222221</v>
      </c>
      <c r="T391" s="22">
        <f t="shared" si="32"/>
        <v>0.13014069264069264</v>
      </c>
      <c r="U391" s="22" t="s">
        <v>5376</v>
      </c>
      <c r="V391">
        <v>1110</v>
      </c>
      <c r="W391" s="22" t="s">
        <v>5402</v>
      </c>
      <c r="X391">
        <v>1415</v>
      </c>
      <c r="Y391" t="s">
        <v>49</v>
      </c>
      <c r="Z391" t="s">
        <v>1039</v>
      </c>
      <c r="AA391" t="s">
        <v>1040</v>
      </c>
      <c r="AB391" t="s">
        <v>61</v>
      </c>
      <c r="AC391" t="s">
        <v>62</v>
      </c>
      <c r="AD391" t="str">
        <f t="shared" si="33"/>
        <v>Earth and Biological Sciences - EBS201</v>
      </c>
      <c r="AE391" t="s">
        <v>991</v>
      </c>
      <c r="AF391" t="s">
        <v>992</v>
      </c>
      <c r="AG391" t="s">
        <v>1016</v>
      </c>
      <c r="AH391" t="s">
        <v>4162</v>
      </c>
      <c r="AI391">
        <v>24</v>
      </c>
      <c r="AJ391">
        <v>27</v>
      </c>
      <c r="AK391" s="22">
        <f t="shared" si="34"/>
        <v>58.730635435992582</v>
      </c>
      <c r="AL391" t="s">
        <v>52</v>
      </c>
      <c r="AM391" t="s">
        <v>66</v>
      </c>
      <c r="AN391" t="s">
        <v>46</v>
      </c>
    </row>
    <row r="392" spans="1:40" x14ac:dyDescent="0.25">
      <c r="A392">
        <v>202430</v>
      </c>
      <c r="B392">
        <v>40189</v>
      </c>
      <c r="C392" t="s">
        <v>1012</v>
      </c>
      <c r="D392" t="s">
        <v>5603</v>
      </c>
      <c r="E392" t="s">
        <v>1013</v>
      </c>
      <c r="F392">
        <v>5</v>
      </c>
      <c r="G392" s="1">
        <v>45166</v>
      </c>
      <c r="H392" s="1">
        <v>45276</v>
      </c>
      <c r="I392" s="21">
        <f t="shared" si="30"/>
        <v>16.714285714285715</v>
      </c>
      <c r="J392" s="1"/>
      <c r="K392" s="1" t="s">
        <v>33</v>
      </c>
      <c r="L392" t="s">
        <v>33</v>
      </c>
      <c r="S392" s="22">
        <f t="shared" si="31"/>
        <v>4.861111111111116E-2</v>
      </c>
      <c r="T392" s="22">
        <f t="shared" si="32"/>
        <v>4.9242424242424296E-2</v>
      </c>
      <c r="U392" s="22" t="s">
        <v>5386</v>
      </c>
      <c r="V392">
        <v>1300</v>
      </c>
      <c r="W392" s="22" t="s">
        <v>5435</v>
      </c>
      <c r="X392">
        <v>1410</v>
      </c>
      <c r="Y392" t="s">
        <v>49</v>
      </c>
      <c r="Z392" t="s">
        <v>1014</v>
      </c>
      <c r="AA392" t="s">
        <v>1015</v>
      </c>
      <c r="AB392" t="s">
        <v>41</v>
      </c>
      <c r="AC392" t="s">
        <v>62</v>
      </c>
      <c r="AD392" t="str">
        <f t="shared" si="33"/>
        <v>Earth and Biological Sciences - EBS201</v>
      </c>
      <c r="AE392" t="s">
        <v>991</v>
      </c>
      <c r="AF392" t="s">
        <v>992</v>
      </c>
      <c r="AG392" t="s">
        <v>1016</v>
      </c>
      <c r="AH392" t="s">
        <v>4162</v>
      </c>
      <c r="AI392">
        <v>11</v>
      </c>
      <c r="AJ392">
        <v>7</v>
      </c>
      <c r="AK392" s="22">
        <f t="shared" si="34"/>
        <v>5.7613636363636429</v>
      </c>
      <c r="AL392" t="s">
        <v>52</v>
      </c>
      <c r="AM392" t="s">
        <v>66</v>
      </c>
      <c r="AN392" t="s">
        <v>67</v>
      </c>
    </row>
    <row r="393" spans="1:40" x14ac:dyDescent="0.25">
      <c r="A393">
        <v>202430</v>
      </c>
      <c r="B393">
        <v>40502</v>
      </c>
      <c r="C393" t="s">
        <v>1012</v>
      </c>
      <c r="D393" t="s">
        <v>5603</v>
      </c>
      <c r="E393" t="s">
        <v>1013</v>
      </c>
      <c r="F393">
        <v>5</v>
      </c>
      <c r="G393" s="1">
        <v>45166</v>
      </c>
      <c r="H393" s="1">
        <v>45276</v>
      </c>
      <c r="I393" s="21">
        <f t="shared" si="30"/>
        <v>16.714285714285715</v>
      </c>
      <c r="J393" s="1" t="s">
        <v>393</v>
      </c>
      <c r="K393" s="1" t="s">
        <v>33</v>
      </c>
      <c r="L393" t="s">
        <v>33</v>
      </c>
      <c r="S393" s="22">
        <f t="shared" si="31"/>
        <v>4.8611111111111105E-2</v>
      </c>
      <c r="T393" s="22">
        <f t="shared" si="32"/>
        <v>4.924242424242424E-2</v>
      </c>
      <c r="U393" s="22" t="s">
        <v>5383</v>
      </c>
      <c r="V393">
        <v>930</v>
      </c>
      <c r="W393" s="22" t="s">
        <v>5382</v>
      </c>
      <c r="X393">
        <v>1040</v>
      </c>
      <c r="Y393" t="s">
        <v>49</v>
      </c>
      <c r="Z393" t="s">
        <v>1014</v>
      </c>
      <c r="AA393" t="s">
        <v>1015</v>
      </c>
      <c r="AB393" t="s">
        <v>41</v>
      </c>
      <c r="AC393" t="s">
        <v>62</v>
      </c>
      <c r="AD393" t="str">
        <f t="shared" si="33"/>
        <v>Earth and Biological Sciences - EBS201</v>
      </c>
      <c r="AE393" t="s">
        <v>991</v>
      </c>
      <c r="AF393" t="s">
        <v>992</v>
      </c>
      <c r="AG393" t="s">
        <v>1016</v>
      </c>
      <c r="AH393" t="s">
        <v>4162</v>
      </c>
      <c r="AI393">
        <v>11</v>
      </c>
      <c r="AJ393">
        <v>7</v>
      </c>
      <c r="AK393" s="22">
        <f t="shared" si="34"/>
        <v>5.7613636363636367</v>
      </c>
      <c r="AL393" t="s">
        <v>52</v>
      </c>
      <c r="AM393" t="s">
        <v>66</v>
      </c>
      <c r="AN393" t="s">
        <v>67</v>
      </c>
    </row>
    <row r="394" spans="1:40" x14ac:dyDescent="0.25">
      <c r="A394">
        <v>202430</v>
      </c>
      <c r="B394">
        <v>41217</v>
      </c>
      <c r="C394" t="s">
        <v>1012</v>
      </c>
      <c r="D394" t="s">
        <v>5603</v>
      </c>
      <c r="E394" t="s">
        <v>1013</v>
      </c>
      <c r="F394">
        <v>5</v>
      </c>
      <c r="G394" s="1">
        <v>45166</v>
      </c>
      <c r="H394" s="1">
        <v>45276</v>
      </c>
      <c r="I394" s="21">
        <f t="shared" si="30"/>
        <v>16.714285714285715</v>
      </c>
      <c r="J394" s="1" t="s">
        <v>393</v>
      </c>
      <c r="K394" s="1" t="s">
        <v>33</v>
      </c>
      <c r="L394" t="s">
        <v>33</v>
      </c>
      <c r="S394" s="22">
        <f t="shared" si="31"/>
        <v>4.861111111111116E-2</v>
      </c>
      <c r="T394" s="22">
        <f t="shared" si="32"/>
        <v>4.9242424242424296E-2</v>
      </c>
      <c r="U394" s="22" t="s">
        <v>5386</v>
      </c>
      <c r="V394">
        <v>1300</v>
      </c>
      <c r="W394" s="22" t="s">
        <v>5435</v>
      </c>
      <c r="X394">
        <v>1410</v>
      </c>
      <c r="Y394" t="s">
        <v>49</v>
      </c>
      <c r="Z394" t="s">
        <v>1014</v>
      </c>
      <c r="AA394" t="s">
        <v>1015</v>
      </c>
      <c r="AB394" t="s">
        <v>41</v>
      </c>
      <c r="AC394" t="s">
        <v>62</v>
      </c>
      <c r="AD394" t="str">
        <f t="shared" si="33"/>
        <v>Earth and Biological Sciences - EBS201</v>
      </c>
      <c r="AE394" t="s">
        <v>991</v>
      </c>
      <c r="AF394" t="s">
        <v>992</v>
      </c>
      <c r="AG394" t="s">
        <v>1016</v>
      </c>
      <c r="AH394" t="s">
        <v>4162</v>
      </c>
      <c r="AI394">
        <v>11</v>
      </c>
      <c r="AJ394">
        <v>6</v>
      </c>
      <c r="AK394" s="22">
        <f t="shared" si="34"/>
        <v>4.9383116883116944</v>
      </c>
      <c r="AL394" t="s">
        <v>52</v>
      </c>
      <c r="AM394" t="s">
        <v>66</v>
      </c>
      <c r="AN394" t="s">
        <v>67</v>
      </c>
    </row>
    <row r="395" spans="1:40" x14ac:dyDescent="0.25">
      <c r="A395">
        <v>202430</v>
      </c>
      <c r="B395">
        <v>42958</v>
      </c>
      <c r="C395" t="s">
        <v>1032</v>
      </c>
      <c r="D395" t="s">
        <v>5604</v>
      </c>
      <c r="E395" t="s">
        <v>1033</v>
      </c>
      <c r="F395">
        <v>4</v>
      </c>
      <c r="G395" s="1">
        <v>45166</v>
      </c>
      <c r="H395" s="1">
        <v>45276</v>
      </c>
      <c r="I395" s="21">
        <f t="shared" si="30"/>
        <v>16.714285714285715</v>
      </c>
      <c r="J395" s="1"/>
      <c r="K395" s="1" t="s">
        <v>34</v>
      </c>
      <c r="M395" t="s">
        <v>34</v>
      </c>
      <c r="S395" s="22">
        <f t="shared" si="31"/>
        <v>0.12847222222222221</v>
      </c>
      <c r="T395" s="22">
        <f t="shared" si="32"/>
        <v>0.13014069264069264</v>
      </c>
      <c r="U395" s="22" t="s">
        <v>5376</v>
      </c>
      <c r="V395">
        <v>1110</v>
      </c>
      <c r="W395" s="22" t="s">
        <v>5402</v>
      </c>
      <c r="X395">
        <v>1415</v>
      </c>
      <c r="Y395" t="s">
        <v>49</v>
      </c>
      <c r="Z395" t="s">
        <v>1034</v>
      </c>
      <c r="AA395" t="s">
        <v>1035</v>
      </c>
      <c r="AB395" t="s">
        <v>61</v>
      </c>
      <c r="AC395" t="s">
        <v>62</v>
      </c>
      <c r="AD395" t="str">
        <f t="shared" si="33"/>
        <v>Earth and Biological Sciences - EBS201</v>
      </c>
      <c r="AE395" t="s">
        <v>991</v>
      </c>
      <c r="AF395" t="s">
        <v>992</v>
      </c>
      <c r="AG395" t="s">
        <v>1016</v>
      </c>
      <c r="AH395" t="s">
        <v>4162</v>
      </c>
      <c r="AI395">
        <v>24</v>
      </c>
      <c r="AJ395">
        <v>21</v>
      </c>
      <c r="AK395" s="22">
        <f t="shared" si="34"/>
        <v>45.679383116883116</v>
      </c>
      <c r="AL395" t="s">
        <v>52</v>
      </c>
      <c r="AM395" t="s">
        <v>66</v>
      </c>
      <c r="AN395" t="s">
        <v>67</v>
      </c>
    </row>
    <row r="396" spans="1:40" x14ac:dyDescent="0.25">
      <c r="A396">
        <v>202430</v>
      </c>
      <c r="B396">
        <v>42967</v>
      </c>
      <c r="C396" t="s">
        <v>1037</v>
      </c>
      <c r="D396" t="s">
        <v>5603</v>
      </c>
      <c r="E396" t="s">
        <v>1038</v>
      </c>
      <c r="F396">
        <v>4</v>
      </c>
      <c r="G396" s="1">
        <v>45166</v>
      </c>
      <c r="H396" s="1">
        <v>45276</v>
      </c>
      <c r="I396" s="21">
        <f t="shared" si="30"/>
        <v>16.714285714285715</v>
      </c>
      <c r="J396" s="1"/>
      <c r="K396" s="1" t="s">
        <v>36</v>
      </c>
      <c r="O396" t="s">
        <v>36</v>
      </c>
      <c r="S396" s="22">
        <f t="shared" si="31"/>
        <v>0.12847222222222221</v>
      </c>
      <c r="T396" s="22">
        <f t="shared" si="32"/>
        <v>0.13014069264069264</v>
      </c>
      <c r="U396" s="22" t="s">
        <v>5414</v>
      </c>
      <c r="V396">
        <v>1430</v>
      </c>
      <c r="W396" s="22" t="s">
        <v>5441</v>
      </c>
      <c r="X396">
        <v>1735</v>
      </c>
      <c r="Y396" t="s">
        <v>49</v>
      </c>
      <c r="Z396" t="s">
        <v>1039</v>
      </c>
      <c r="AA396" t="s">
        <v>1040</v>
      </c>
      <c r="AB396" t="s">
        <v>61</v>
      </c>
      <c r="AC396" t="s">
        <v>62</v>
      </c>
      <c r="AD396" t="str">
        <f t="shared" si="33"/>
        <v>Earth and Biological Sciences - EBS201</v>
      </c>
      <c r="AE396" t="s">
        <v>991</v>
      </c>
      <c r="AF396" t="s">
        <v>992</v>
      </c>
      <c r="AG396" t="s">
        <v>1016</v>
      </c>
      <c r="AH396" t="s">
        <v>4162</v>
      </c>
      <c r="AI396">
        <v>24</v>
      </c>
      <c r="AJ396">
        <v>26</v>
      </c>
      <c r="AK396" s="22">
        <f t="shared" si="34"/>
        <v>56.555426716141</v>
      </c>
      <c r="AL396" t="s">
        <v>52</v>
      </c>
      <c r="AM396" t="s">
        <v>66</v>
      </c>
      <c r="AN396" t="s">
        <v>46</v>
      </c>
    </row>
    <row r="397" spans="1:40" x14ac:dyDescent="0.25">
      <c r="A397">
        <v>202430</v>
      </c>
      <c r="B397">
        <v>44520</v>
      </c>
      <c r="C397" t="s">
        <v>1032</v>
      </c>
      <c r="D397" t="s">
        <v>5604</v>
      </c>
      <c r="E397" t="s">
        <v>1033</v>
      </c>
      <c r="F397">
        <v>4</v>
      </c>
      <c r="G397" s="1">
        <v>45166</v>
      </c>
      <c r="H397" s="1">
        <v>45276</v>
      </c>
      <c r="I397" s="21">
        <f t="shared" si="30"/>
        <v>16.714285714285715</v>
      </c>
      <c r="J397" s="1"/>
      <c r="K397" s="1" t="s">
        <v>34</v>
      </c>
      <c r="M397" t="s">
        <v>34</v>
      </c>
      <c r="S397" s="22">
        <f t="shared" si="31"/>
        <v>0.12847222222222221</v>
      </c>
      <c r="T397" s="22">
        <f t="shared" si="32"/>
        <v>0.13014069264069264</v>
      </c>
      <c r="U397" s="22" t="s">
        <v>5414</v>
      </c>
      <c r="V397">
        <v>1430</v>
      </c>
      <c r="W397" s="22" t="s">
        <v>5441</v>
      </c>
      <c r="X397">
        <v>1735</v>
      </c>
      <c r="Y397" t="s">
        <v>49</v>
      </c>
      <c r="Z397" t="s">
        <v>1034</v>
      </c>
      <c r="AA397" t="s">
        <v>1035</v>
      </c>
      <c r="AB397" t="s">
        <v>646</v>
      </c>
      <c r="AC397" t="s">
        <v>62</v>
      </c>
      <c r="AD397" t="str">
        <f t="shared" si="33"/>
        <v>Earth and Biological Sciences - EBS201</v>
      </c>
      <c r="AE397" t="s">
        <v>991</v>
      </c>
      <c r="AF397" t="s">
        <v>992</v>
      </c>
      <c r="AG397" t="s">
        <v>1016</v>
      </c>
      <c r="AH397" t="s">
        <v>4162</v>
      </c>
      <c r="AI397">
        <v>24</v>
      </c>
      <c r="AJ397">
        <v>18</v>
      </c>
      <c r="AK397" s="22">
        <f t="shared" si="34"/>
        <v>39.153756957328383</v>
      </c>
      <c r="AL397" t="s">
        <v>52</v>
      </c>
      <c r="AM397" t="s">
        <v>66</v>
      </c>
      <c r="AN397" t="s">
        <v>67</v>
      </c>
    </row>
    <row r="398" spans="1:40" x14ac:dyDescent="0.25">
      <c r="A398">
        <v>202430</v>
      </c>
      <c r="B398">
        <v>33235</v>
      </c>
      <c r="C398" t="s">
        <v>1027</v>
      </c>
      <c r="D398" t="s">
        <v>5603</v>
      </c>
      <c r="E398" t="s">
        <v>1028</v>
      </c>
      <c r="F398">
        <v>4</v>
      </c>
      <c r="G398" s="1">
        <v>45166</v>
      </c>
      <c r="H398" s="1">
        <v>45276</v>
      </c>
      <c r="I398" s="21">
        <f t="shared" si="30"/>
        <v>16.714285714285715</v>
      </c>
      <c r="J398" s="1"/>
      <c r="K398" s="1" t="s">
        <v>34</v>
      </c>
      <c r="M398" t="s">
        <v>34</v>
      </c>
      <c r="S398" s="22">
        <f t="shared" si="31"/>
        <v>0.12847222222222221</v>
      </c>
      <c r="T398" s="22">
        <f t="shared" si="32"/>
        <v>0.13014069264069264</v>
      </c>
      <c r="U398" s="22" t="s">
        <v>5414</v>
      </c>
      <c r="V398">
        <v>1430</v>
      </c>
      <c r="W398" s="22" t="s">
        <v>5441</v>
      </c>
      <c r="X398">
        <v>1735</v>
      </c>
      <c r="Y398" t="s">
        <v>49</v>
      </c>
      <c r="Z398" t="s">
        <v>1029</v>
      </c>
      <c r="AA398" t="s">
        <v>1030</v>
      </c>
      <c r="AB398" t="s">
        <v>61</v>
      </c>
      <c r="AC398" t="s">
        <v>62</v>
      </c>
      <c r="AD398" t="str">
        <f t="shared" si="33"/>
        <v>Earth and Biological Sciences - EBS202</v>
      </c>
      <c r="AE398" t="s">
        <v>991</v>
      </c>
      <c r="AF398" t="s">
        <v>992</v>
      </c>
      <c r="AG398" t="s">
        <v>1642</v>
      </c>
      <c r="AH398" t="s">
        <v>4162</v>
      </c>
      <c r="AI398">
        <v>24</v>
      </c>
      <c r="AJ398">
        <v>21</v>
      </c>
      <c r="AK398" s="22">
        <f t="shared" si="34"/>
        <v>45.679383116883116</v>
      </c>
      <c r="AL398" t="s">
        <v>52</v>
      </c>
      <c r="AM398" t="s">
        <v>66</v>
      </c>
      <c r="AN398" t="s">
        <v>67</v>
      </c>
    </row>
    <row r="399" spans="1:40" x14ac:dyDescent="0.25">
      <c r="A399">
        <v>202430</v>
      </c>
      <c r="B399">
        <v>34415</v>
      </c>
      <c r="C399" t="s">
        <v>1027</v>
      </c>
      <c r="D399" t="s">
        <v>5603</v>
      </c>
      <c r="E399" t="s">
        <v>1028</v>
      </c>
      <c r="F399">
        <v>4</v>
      </c>
      <c r="G399" s="1">
        <v>45166</v>
      </c>
      <c r="H399" s="1">
        <v>45276</v>
      </c>
      <c r="I399" s="21">
        <f t="shared" si="30"/>
        <v>16.714285714285715</v>
      </c>
      <c r="J399" s="1"/>
      <c r="K399" s="1" t="s">
        <v>36</v>
      </c>
      <c r="O399" t="s">
        <v>36</v>
      </c>
      <c r="S399" s="22">
        <f t="shared" si="31"/>
        <v>0.12847222222222221</v>
      </c>
      <c r="T399" s="22">
        <f t="shared" si="32"/>
        <v>0.13014069264069264</v>
      </c>
      <c r="U399" s="22" t="s">
        <v>5376</v>
      </c>
      <c r="V399">
        <v>1110</v>
      </c>
      <c r="W399" s="22" t="s">
        <v>5402</v>
      </c>
      <c r="X399">
        <v>1415</v>
      </c>
      <c r="Y399" t="s">
        <v>49</v>
      </c>
      <c r="Z399" t="s">
        <v>1029</v>
      </c>
      <c r="AA399" t="s">
        <v>1030</v>
      </c>
      <c r="AB399" t="s">
        <v>61</v>
      </c>
      <c r="AC399" t="s">
        <v>62</v>
      </c>
      <c r="AD399" t="str">
        <f t="shared" si="33"/>
        <v>Earth and Biological Sciences - EBS202</v>
      </c>
      <c r="AE399" t="s">
        <v>991</v>
      </c>
      <c r="AF399" t="s">
        <v>992</v>
      </c>
      <c r="AG399" t="s">
        <v>1642</v>
      </c>
      <c r="AH399" t="s">
        <v>4162</v>
      </c>
      <c r="AI399">
        <v>24</v>
      </c>
      <c r="AJ399">
        <v>20</v>
      </c>
      <c r="AK399" s="22">
        <f t="shared" si="34"/>
        <v>43.504174397031541</v>
      </c>
      <c r="AL399" t="s">
        <v>52</v>
      </c>
      <c r="AM399" t="s">
        <v>66</v>
      </c>
      <c r="AN399" t="s">
        <v>67</v>
      </c>
    </row>
    <row r="400" spans="1:40" x14ac:dyDescent="0.25">
      <c r="A400">
        <v>202430</v>
      </c>
      <c r="B400">
        <v>34416</v>
      </c>
      <c r="C400" t="s">
        <v>1027</v>
      </c>
      <c r="D400" t="s">
        <v>5603</v>
      </c>
      <c r="E400" t="s">
        <v>1028</v>
      </c>
      <c r="F400">
        <v>4</v>
      </c>
      <c r="G400" s="1">
        <v>45166</v>
      </c>
      <c r="H400" s="1">
        <v>45276</v>
      </c>
      <c r="I400" s="21">
        <f t="shared" si="30"/>
        <v>16.714285714285715</v>
      </c>
      <c r="J400" s="1"/>
      <c r="K400" s="1" t="s">
        <v>35</v>
      </c>
      <c r="N400" t="s">
        <v>35</v>
      </c>
      <c r="S400" s="22">
        <f t="shared" si="31"/>
        <v>0.12847222222222221</v>
      </c>
      <c r="T400" s="22">
        <f t="shared" si="32"/>
        <v>0.13014069264069264</v>
      </c>
      <c r="U400" s="22" t="s">
        <v>5415</v>
      </c>
      <c r="V400">
        <v>750</v>
      </c>
      <c r="W400" s="22" t="s">
        <v>5474</v>
      </c>
      <c r="X400">
        <v>1055</v>
      </c>
      <c r="Y400" t="s">
        <v>304</v>
      </c>
      <c r="Z400" t="s">
        <v>1039</v>
      </c>
      <c r="AA400" t="s">
        <v>1040</v>
      </c>
      <c r="AB400" t="s">
        <v>277</v>
      </c>
      <c r="AC400" t="s">
        <v>62</v>
      </c>
      <c r="AD400" t="str">
        <f t="shared" si="33"/>
        <v>Earth and Biological Sciences - EBS202</v>
      </c>
      <c r="AE400" t="s">
        <v>991</v>
      </c>
      <c r="AF400" t="s">
        <v>992</v>
      </c>
      <c r="AG400" t="s">
        <v>1642</v>
      </c>
      <c r="AH400" t="s">
        <v>4162</v>
      </c>
      <c r="AI400">
        <v>24</v>
      </c>
      <c r="AJ400">
        <v>18</v>
      </c>
      <c r="AK400" s="22">
        <f t="shared" si="34"/>
        <v>39.153756957328383</v>
      </c>
      <c r="AL400" t="s">
        <v>430</v>
      </c>
      <c r="AM400" t="s">
        <v>306</v>
      </c>
      <c r="AN400" t="s">
        <v>67</v>
      </c>
    </row>
    <row r="401" spans="1:40" x14ac:dyDescent="0.25">
      <c r="A401">
        <v>202430</v>
      </c>
      <c r="B401">
        <v>34417</v>
      </c>
      <c r="C401" t="s">
        <v>1027</v>
      </c>
      <c r="D401" t="s">
        <v>5603</v>
      </c>
      <c r="E401" t="s">
        <v>1028</v>
      </c>
      <c r="F401">
        <v>4</v>
      </c>
      <c r="G401" s="1">
        <v>45166</v>
      </c>
      <c r="H401" s="1">
        <v>45276</v>
      </c>
      <c r="I401" s="21">
        <f t="shared" si="30"/>
        <v>16.714285714285715</v>
      </c>
      <c r="J401" s="1"/>
      <c r="K401" s="1" t="s">
        <v>34</v>
      </c>
      <c r="M401" t="s">
        <v>34</v>
      </c>
      <c r="S401" s="22">
        <f t="shared" si="31"/>
        <v>0.12847222222222221</v>
      </c>
      <c r="T401" s="22">
        <f t="shared" si="32"/>
        <v>0.13014069264069264</v>
      </c>
      <c r="U401" s="22" t="s">
        <v>5376</v>
      </c>
      <c r="V401">
        <v>1110</v>
      </c>
      <c r="W401" s="22" t="s">
        <v>5402</v>
      </c>
      <c r="X401">
        <v>1415</v>
      </c>
      <c r="Y401" t="s">
        <v>304</v>
      </c>
      <c r="Z401" t="s">
        <v>1039</v>
      </c>
      <c r="AA401" t="s">
        <v>1040</v>
      </c>
      <c r="AB401" t="s">
        <v>61</v>
      </c>
      <c r="AC401" t="s">
        <v>62</v>
      </c>
      <c r="AD401" t="str">
        <f t="shared" si="33"/>
        <v>Earth and Biological Sciences - EBS202</v>
      </c>
      <c r="AE401" t="s">
        <v>991</v>
      </c>
      <c r="AF401" t="s">
        <v>992</v>
      </c>
      <c r="AG401" t="s">
        <v>1642</v>
      </c>
      <c r="AH401" t="s">
        <v>4162</v>
      </c>
      <c r="AI401">
        <v>24</v>
      </c>
      <c r="AJ401">
        <v>20</v>
      </c>
      <c r="AK401" s="22">
        <f t="shared" si="34"/>
        <v>43.504174397031541</v>
      </c>
      <c r="AL401" t="s">
        <v>430</v>
      </c>
      <c r="AM401" t="s">
        <v>306</v>
      </c>
      <c r="AN401" t="s">
        <v>67</v>
      </c>
    </row>
    <row r="402" spans="1:40" x14ac:dyDescent="0.25">
      <c r="A402">
        <v>202430</v>
      </c>
      <c r="B402">
        <v>43831</v>
      </c>
      <c r="C402" t="s">
        <v>1027</v>
      </c>
      <c r="D402" t="s">
        <v>5603</v>
      </c>
      <c r="E402" t="s">
        <v>1028</v>
      </c>
      <c r="F402">
        <v>4</v>
      </c>
      <c r="G402" s="1">
        <v>45166</v>
      </c>
      <c r="H402" s="1">
        <v>45276</v>
      </c>
      <c r="I402" s="21">
        <f t="shared" si="30"/>
        <v>16.714285714285715</v>
      </c>
      <c r="J402" s="1"/>
      <c r="K402" s="1" t="s">
        <v>35</v>
      </c>
      <c r="N402" t="s">
        <v>35</v>
      </c>
      <c r="S402" s="22">
        <f t="shared" si="31"/>
        <v>0.12847222222222221</v>
      </c>
      <c r="T402" s="22">
        <f t="shared" si="32"/>
        <v>0.13014069264069264</v>
      </c>
      <c r="U402" s="22" t="s">
        <v>5376</v>
      </c>
      <c r="V402">
        <v>1110</v>
      </c>
      <c r="W402" s="22" t="s">
        <v>5402</v>
      </c>
      <c r="X402">
        <v>1415</v>
      </c>
      <c r="Y402" t="s">
        <v>49</v>
      </c>
      <c r="Z402" t="s">
        <v>1029</v>
      </c>
      <c r="AA402" t="s">
        <v>1030</v>
      </c>
      <c r="AB402" t="s">
        <v>61</v>
      </c>
      <c r="AC402" t="s">
        <v>62</v>
      </c>
      <c r="AD402" t="str">
        <f t="shared" si="33"/>
        <v>Earth and Biological Sciences - EBS202</v>
      </c>
      <c r="AE402" t="s">
        <v>991</v>
      </c>
      <c r="AF402" t="s">
        <v>992</v>
      </c>
      <c r="AG402" t="s">
        <v>1642</v>
      </c>
      <c r="AH402" t="s">
        <v>4162</v>
      </c>
      <c r="AI402">
        <v>24</v>
      </c>
      <c r="AJ402">
        <v>22</v>
      </c>
      <c r="AK402" s="22">
        <f t="shared" si="34"/>
        <v>47.854591836734699</v>
      </c>
      <c r="AL402" t="s">
        <v>52</v>
      </c>
      <c r="AM402" t="s">
        <v>66</v>
      </c>
      <c r="AN402" t="s">
        <v>67</v>
      </c>
    </row>
    <row r="403" spans="1:40" x14ac:dyDescent="0.25">
      <c r="A403">
        <v>202430</v>
      </c>
      <c r="B403">
        <v>43832</v>
      </c>
      <c r="C403" t="s">
        <v>1027</v>
      </c>
      <c r="D403" t="s">
        <v>5603</v>
      </c>
      <c r="E403" t="s">
        <v>1028</v>
      </c>
      <c r="F403">
        <v>4</v>
      </c>
      <c r="G403" s="1">
        <v>45166</v>
      </c>
      <c r="H403" s="1">
        <v>45276</v>
      </c>
      <c r="I403" s="21">
        <f t="shared" si="30"/>
        <v>16.714285714285715</v>
      </c>
      <c r="J403" s="1"/>
      <c r="K403" s="1" t="s">
        <v>35</v>
      </c>
      <c r="N403" t="s">
        <v>35</v>
      </c>
      <c r="S403" s="22">
        <f t="shared" si="31"/>
        <v>0.12847222222222221</v>
      </c>
      <c r="T403" s="22">
        <f t="shared" si="32"/>
        <v>0.13014069264069264</v>
      </c>
      <c r="U403" s="22" t="s">
        <v>5414</v>
      </c>
      <c r="V403">
        <v>1430</v>
      </c>
      <c r="W403" s="22" t="s">
        <v>5441</v>
      </c>
      <c r="X403">
        <v>1735</v>
      </c>
      <c r="Y403" t="s">
        <v>49</v>
      </c>
      <c r="Z403" t="s">
        <v>1029</v>
      </c>
      <c r="AA403" t="s">
        <v>1030</v>
      </c>
      <c r="AB403" t="s">
        <v>61</v>
      </c>
      <c r="AC403" t="s">
        <v>62</v>
      </c>
      <c r="AD403" t="str">
        <f t="shared" si="33"/>
        <v>Earth and Biological Sciences - EBS202</v>
      </c>
      <c r="AE403" t="s">
        <v>991</v>
      </c>
      <c r="AF403" t="s">
        <v>992</v>
      </c>
      <c r="AG403" t="s">
        <v>1642</v>
      </c>
      <c r="AH403" t="s">
        <v>4162</v>
      </c>
      <c r="AI403">
        <v>24</v>
      </c>
      <c r="AJ403">
        <v>21</v>
      </c>
      <c r="AK403" s="22">
        <f t="shared" si="34"/>
        <v>45.679383116883116</v>
      </c>
      <c r="AL403" t="s">
        <v>52</v>
      </c>
      <c r="AM403" t="s">
        <v>66</v>
      </c>
      <c r="AN403" t="s">
        <v>67</v>
      </c>
    </row>
    <row r="404" spans="1:40" x14ac:dyDescent="0.25">
      <c r="A404">
        <v>202430</v>
      </c>
      <c r="B404">
        <v>44537</v>
      </c>
      <c r="C404" t="s">
        <v>1027</v>
      </c>
      <c r="D404" t="s">
        <v>5603</v>
      </c>
      <c r="E404" t="s">
        <v>1028</v>
      </c>
      <c r="F404">
        <v>4</v>
      </c>
      <c r="G404" s="1">
        <v>45166</v>
      </c>
      <c r="H404" s="1">
        <v>45276</v>
      </c>
      <c r="I404" s="21">
        <f t="shared" si="30"/>
        <v>16.714285714285715</v>
      </c>
      <c r="J404" s="1"/>
      <c r="K404" s="1" t="s">
        <v>36</v>
      </c>
      <c r="O404" t="s">
        <v>36</v>
      </c>
      <c r="S404" s="22">
        <f t="shared" si="31"/>
        <v>0.12847222222222221</v>
      </c>
      <c r="T404" s="22">
        <f t="shared" si="32"/>
        <v>0.13014069264069264</v>
      </c>
      <c r="U404" s="22" t="s">
        <v>5378</v>
      </c>
      <c r="V404">
        <v>1800</v>
      </c>
      <c r="W404" s="22" t="s">
        <v>5518</v>
      </c>
      <c r="X404">
        <v>2105</v>
      </c>
      <c r="Y404" t="s">
        <v>304</v>
      </c>
      <c r="Z404" t="s">
        <v>1039</v>
      </c>
      <c r="AA404" t="s">
        <v>1040</v>
      </c>
      <c r="AB404" t="s">
        <v>61</v>
      </c>
      <c r="AC404" t="s">
        <v>62</v>
      </c>
      <c r="AD404" t="str">
        <f t="shared" si="33"/>
        <v>Earth and Biological Sciences - EBS202</v>
      </c>
      <c r="AE404" t="s">
        <v>991</v>
      </c>
      <c r="AF404" t="s">
        <v>992</v>
      </c>
      <c r="AG404" t="s">
        <v>1642</v>
      </c>
      <c r="AH404" t="s">
        <v>4162</v>
      </c>
      <c r="AI404">
        <v>24</v>
      </c>
      <c r="AJ404">
        <v>20</v>
      </c>
      <c r="AK404" s="22">
        <f t="shared" si="34"/>
        <v>43.504174397031541</v>
      </c>
      <c r="AL404" t="s">
        <v>430</v>
      </c>
      <c r="AM404" t="s">
        <v>66</v>
      </c>
      <c r="AN404" t="s">
        <v>67</v>
      </c>
    </row>
    <row r="405" spans="1:40" x14ac:dyDescent="0.25">
      <c r="A405">
        <v>202430</v>
      </c>
      <c r="B405">
        <v>30939</v>
      </c>
      <c r="C405" t="s">
        <v>1017</v>
      </c>
      <c r="D405" t="s">
        <v>5603</v>
      </c>
      <c r="E405" t="s">
        <v>1018</v>
      </c>
      <c r="F405">
        <v>5</v>
      </c>
      <c r="G405" s="1">
        <v>45166</v>
      </c>
      <c r="H405" s="1">
        <v>45276</v>
      </c>
      <c r="I405" s="21">
        <f t="shared" si="30"/>
        <v>16.714285714285715</v>
      </c>
      <c r="J405" s="1"/>
      <c r="K405" s="1" t="s">
        <v>5536</v>
      </c>
      <c r="L405" t="s">
        <v>33</v>
      </c>
      <c r="N405" t="s">
        <v>35</v>
      </c>
      <c r="S405" s="22">
        <f t="shared" si="31"/>
        <v>0.12847222222222221</v>
      </c>
      <c r="T405" s="22">
        <f t="shared" si="32"/>
        <v>0.26028138528138528</v>
      </c>
      <c r="U405" s="22" t="s">
        <v>5376</v>
      </c>
      <c r="V405">
        <v>1110</v>
      </c>
      <c r="W405" s="22" t="s">
        <v>5402</v>
      </c>
      <c r="X405">
        <v>1415</v>
      </c>
      <c r="Y405" t="s">
        <v>49</v>
      </c>
      <c r="Z405" t="s">
        <v>1019</v>
      </c>
      <c r="AA405" t="s">
        <v>1020</v>
      </c>
      <c r="AB405" t="s">
        <v>61</v>
      </c>
      <c r="AC405" t="s">
        <v>62</v>
      </c>
      <c r="AD405" t="str">
        <f t="shared" si="33"/>
        <v>Earth and Biological Sciences - EBS209</v>
      </c>
      <c r="AE405" t="s">
        <v>991</v>
      </c>
      <c r="AF405" t="s">
        <v>992</v>
      </c>
      <c r="AG405" t="s">
        <v>1021</v>
      </c>
      <c r="AH405" t="s">
        <v>4162</v>
      </c>
      <c r="AI405">
        <v>25</v>
      </c>
      <c r="AJ405">
        <v>23</v>
      </c>
      <c r="AK405" s="22">
        <f t="shared" si="34"/>
        <v>100.05960111317255</v>
      </c>
      <c r="AL405" t="s">
        <v>52</v>
      </c>
      <c r="AM405" t="s">
        <v>66</v>
      </c>
      <c r="AN405" t="s">
        <v>67</v>
      </c>
    </row>
    <row r="406" spans="1:40" x14ac:dyDescent="0.25">
      <c r="A406">
        <v>202430</v>
      </c>
      <c r="B406">
        <v>30940</v>
      </c>
      <c r="C406" t="s">
        <v>1017</v>
      </c>
      <c r="D406" t="s">
        <v>5603</v>
      </c>
      <c r="E406" t="s">
        <v>1018</v>
      </c>
      <c r="F406">
        <v>5</v>
      </c>
      <c r="G406" s="1">
        <v>45166</v>
      </c>
      <c r="H406" s="1">
        <v>45276</v>
      </c>
      <c r="I406" s="21">
        <f t="shared" si="30"/>
        <v>16.714285714285715</v>
      </c>
      <c r="J406" s="1"/>
      <c r="K406" s="1" t="s">
        <v>5537</v>
      </c>
      <c r="M406" t="s">
        <v>34</v>
      </c>
      <c r="O406" t="s">
        <v>36</v>
      </c>
      <c r="S406" s="22">
        <f t="shared" si="31"/>
        <v>0.12847222222222221</v>
      </c>
      <c r="T406" s="22">
        <f t="shared" si="32"/>
        <v>0.26028138528138528</v>
      </c>
      <c r="U406" s="22" t="s">
        <v>5376</v>
      </c>
      <c r="V406">
        <v>1110</v>
      </c>
      <c r="W406" s="22" t="s">
        <v>5402</v>
      </c>
      <c r="X406">
        <v>1415</v>
      </c>
      <c r="Y406" t="s">
        <v>49</v>
      </c>
      <c r="Z406" t="s">
        <v>1019</v>
      </c>
      <c r="AA406" t="s">
        <v>1020</v>
      </c>
      <c r="AB406" t="s">
        <v>61</v>
      </c>
      <c r="AC406" t="s">
        <v>62</v>
      </c>
      <c r="AD406" t="str">
        <f t="shared" si="33"/>
        <v>Earth and Biological Sciences - EBS209</v>
      </c>
      <c r="AE406" t="s">
        <v>991</v>
      </c>
      <c r="AF406" t="s">
        <v>992</v>
      </c>
      <c r="AG406" t="s">
        <v>1021</v>
      </c>
      <c r="AH406" t="s">
        <v>4162</v>
      </c>
      <c r="AI406">
        <v>25</v>
      </c>
      <c r="AJ406">
        <v>20</v>
      </c>
      <c r="AK406" s="22">
        <f t="shared" si="34"/>
        <v>87.008348794063082</v>
      </c>
      <c r="AL406" t="s">
        <v>52</v>
      </c>
      <c r="AM406" t="s">
        <v>66</v>
      </c>
      <c r="AN406" t="s">
        <v>67</v>
      </c>
    </row>
    <row r="407" spans="1:40" x14ac:dyDescent="0.25">
      <c r="A407">
        <v>202430</v>
      </c>
      <c r="B407">
        <v>30941</v>
      </c>
      <c r="C407" t="s">
        <v>1017</v>
      </c>
      <c r="D407" t="s">
        <v>5603</v>
      </c>
      <c r="E407" t="s">
        <v>1018</v>
      </c>
      <c r="F407">
        <v>5</v>
      </c>
      <c r="G407" s="1">
        <v>45166</v>
      </c>
      <c r="H407" s="1">
        <v>45276</v>
      </c>
      <c r="I407" s="21">
        <f t="shared" si="30"/>
        <v>16.714285714285715</v>
      </c>
      <c r="J407" s="1"/>
      <c r="K407" s="1" t="s">
        <v>5536</v>
      </c>
      <c r="L407" t="s">
        <v>33</v>
      </c>
      <c r="N407" t="s">
        <v>35</v>
      </c>
      <c r="S407" s="22">
        <f t="shared" si="31"/>
        <v>0.12847222222222221</v>
      </c>
      <c r="T407" s="22">
        <f t="shared" si="32"/>
        <v>0.26028138528138528</v>
      </c>
      <c r="U407" s="22" t="s">
        <v>5414</v>
      </c>
      <c r="V407">
        <v>1430</v>
      </c>
      <c r="W407" s="22" t="s">
        <v>5441</v>
      </c>
      <c r="X407">
        <v>1735</v>
      </c>
      <c r="Y407" t="s">
        <v>49</v>
      </c>
      <c r="Z407" t="s">
        <v>1019</v>
      </c>
      <c r="AA407" t="s">
        <v>1020</v>
      </c>
      <c r="AB407" t="s">
        <v>61</v>
      </c>
      <c r="AC407" t="s">
        <v>62</v>
      </c>
      <c r="AD407" t="str">
        <f t="shared" si="33"/>
        <v>Earth and Biological Sciences - EBS209</v>
      </c>
      <c r="AE407" t="s">
        <v>991</v>
      </c>
      <c r="AF407" t="s">
        <v>992</v>
      </c>
      <c r="AG407" t="s">
        <v>1021</v>
      </c>
      <c r="AH407" t="s">
        <v>4162</v>
      </c>
      <c r="AI407">
        <v>25</v>
      </c>
      <c r="AJ407">
        <v>18</v>
      </c>
      <c r="AK407" s="22">
        <f t="shared" si="34"/>
        <v>78.307513914656766</v>
      </c>
      <c r="AL407" t="s">
        <v>52</v>
      </c>
      <c r="AM407" t="s">
        <v>66</v>
      </c>
      <c r="AN407" t="s">
        <v>67</v>
      </c>
    </row>
    <row r="408" spans="1:40" x14ac:dyDescent="0.25">
      <c r="A408">
        <v>202430</v>
      </c>
      <c r="B408">
        <v>31017</v>
      </c>
      <c r="C408" t="s">
        <v>1643</v>
      </c>
      <c r="D408" t="s">
        <v>5602</v>
      </c>
      <c r="E408" t="s">
        <v>1644</v>
      </c>
      <c r="F408">
        <v>1</v>
      </c>
      <c r="G408" s="1">
        <v>45166</v>
      </c>
      <c r="H408" s="1">
        <v>45276</v>
      </c>
      <c r="I408" s="21">
        <f t="shared" si="30"/>
        <v>16.714285714285715</v>
      </c>
      <c r="J408" s="1"/>
      <c r="K408" s="1" t="s">
        <v>34</v>
      </c>
      <c r="M408" t="s">
        <v>34</v>
      </c>
      <c r="S408" s="22">
        <f t="shared" si="31"/>
        <v>0.12847222222222221</v>
      </c>
      <c r="T408" s="22">
        <f t="shared" si="32"/>
        <v>0.13014069264069264</v>
      </c>
      <c r="U408" s="22" t="s">
        <v>5414</v>
      </c>
      <c r="V408">
        <v>1430</v>
      </c>
      <c r="W408" s="22" t="s">
        <v>5441</v>
      </c>
      <c r="X408">
        <v>1735</v>
      </c>
      <c r="Y408" t="s">
        <v>205</v>
      </c>
      <c r="Z408" t="s">
        <v>1645</v>
      </c>
      <c r="AA408" t="s">
        <v>1646</v>
      </c>
      <c r="AB408" t="s">
        <v>41</v>
      </c>
      <c r="AC408" t="s">
        <v>62</v>
      </c>
      <c r="AD408" t="str">
        <f t="shared" si="33"/>
        <v>Earth and Biological Sciences - EBS209</v>
      </c>
      <c r="AE408" t="s">
        <v>991</v>
      </c>
      <c r="AF408" t="s">
        <v>992</v>
      </c>
      <c r="AG408" t="s">
        <v>1021</v>
      </c>
      <c r="AH408" t="s">
        <v>4162</v>
      </c>
      <c r="AI408">
        <v>24</v>
      </c>
      <c r="AJ408">
        <v>26</v>
      </c>
      <c r="AK408" s="22">
        <f t="shared" si="34"/>
        <v>56.555426716141</v>
      </c>
      <c r="AL408" t="s">
        <v>52</v>
      </c>
      <c r="AM408" t="s">
        <v>66</v>
      </c>
      <c r="AN408" t="s">
        <v>46</v>
      </c>
    </row>
    <row r="409" spans="1:40" x14ac:dyDescent="0.25">
      <c r="A409">
        <v>202430</v>
      </c>
      <c r="B409">
        <v>35181</v>
      </c>
      <c r="C409" t="s">
        <v>1022</v>
      </c>
      <c r="D409" t="s">
        <v>5684</v>
      </c>
      <c r="E409" t="s">
        <v>1023</v>
      </c>
      <c r="F409">
        <v>4</v>
      </c>
      <c r="G409" s="1">
        <v>45166</v>
      </c>
      <c r="H409" s="1">
        <v>45276</v>
      </c>
      <c r="I409" s="21">
        <f t="shared" si="30"/>
        <v>16.714285714285715</v>
      </c>
      <c r="J409" s="1"/>
      <c r="K409" s="1" t="s">
        <v>34</v>
      </c>
      <c r="M409" t="s">
        <v>34</v>
      </c>
      <c r="S409" s="22">
        <f t="shared" si="31"/>
        <v>0.12847222222222215</v>
      </c>
      <c r="T409" s="22">
        <f t="shared" si="32"/>
        <v>0.13014069264069258</v>
      </c>
      <c r="U409" s="22" t="s">
        <v>5401</v>
      </c>
      <c r="V409">
        <v>1045</v>
      </c>
      <c r="W409" s="22" t="s">
        <v>5408</v>
      </c>
      <c r="X409">
        <v>1350</v>
      </c>
      <c r="Y409" t="s">
        <v>49</v>
      </c>
      <c r="Z409" t="s">
        <v>1647</v>
      </c>
      <c r="AA409" t="s">
        <v>1648</v>
      </c>
      <c r="AB409" t="s">
        <v>277</v>
      </c>
      <c r="AC409" t="s">
        <v>62</v>
      </c>
      <c r="AD409" t="str">
        <f t="shared" si="33"/>
        <v>Earth and Biological Sciences - EBS210</v>
      </c>
      <c r="AE409" t="s">
        <v>991</v>
      </c>
      <c r="AF409" t="s">
        <v>992</v>
      </c>
      <c r="AG409" t="s">
        <v>1026</v>
      </c>
      <c r="AH409" t="s">
        <v>4162</v>
      </c>
      <c r="AI409">
        <v>24</v>
      </c>
      <c r="AJ409">
        <v>15</v>
      </c>
      <c r="AK409" s="22">
        <f t="shared" si="34"/>
        <v>32.628130797773643</v>
      </c>
      <c r="AL409" t="s">
        <v>52</v>
      </c>
      <c r="AM409" t="s">
        <v>66</v>
      </c>
      <c r="AN409" t="s">
        <v>67</v>
      </c>
    </row>
    <row r="410" spans="1:40" x14ac:dyDescent="0.25">
      <c r="A410">
        <v>202430</v>
      </c>
      <c r="B410">
        <v>37982</v>
      </c>
      <c r="C410" t="s">
        <v>1022</v>
      </c>
      <c r="D410" t="s">
        <v>5684</v>
      </c>
      <c r="E410" t="s">
        <v>1023</v>
      </c>
      <c r="F410">
        <v>4</v>
      </c>
      <c r="G410" s="1">
        <v>45166</v>
      </c>
      <c r="H410" s="1">
        <v>45276</v>
      </c>
      <c r="I410" s="21">
        <f t="shared" si="30"/>
        <v>16.714285714285715</v>
      </c>
      <c r="J410" s="1"/>
      <c r="K410" s="1" t="s">
        <v>33</v>
      </c>
      <c r="L410" t="s">
        <v>33</v>
      </c>
      <c r="S410" s="22">
        <f t="shared" si="31"/>
        <v>0.12847222222222221</v>
      </c>
      <c r="T410" s="22">
        <f t="shared" si="32"/>
        <v>0.13014069264069264</v>
      </c>
      <c r="U410" s="22" t="s">
        <v>5414</v>
      </c>
      <c r="V410">
        <v>1430</v>
      </c>
      <c r="W410" s="22" t="s">
        <v>5441</v>
      </c>
      <c r="X410">
        <v>1735</v>
      </c>
      <c r="Y410" t="s">
        <v>304</v>
      </c>
      <c r="Z410" t="s">
        <v>1024</v>
      </c>
      <c r="AA410" t="s">
        <v>1025</v>
      </c>
      <c r="AB410" t="s">
        <v>61</v>
      </c>
      <c r="AC410" t="s">
        <v>62</v>
      </c>
      <c r="AD410" t="str">
        <f t="shared" si="33"/>
        <v>Earth and Biological Sciences - EBS210</v>
      </c>
      <c r="AE410" t="s">
        <v>991</v>
      </c>
      <c r="AF410" t="s">
        <v>992</v>
      </c>
      <c r="AG410" t="s">
        <v>1026</v>
      </c>
      <c r="AH410" t="s">
        <v>4162</v>
      </c>
      <c r="AI410">
        <v>24</v>
      </c>
      <c r="AJ410">
        <v>27</v>
      </c>
      <c r="AK410" s="22">
        <f t="shared" si="34"/>
        <v>58.730635435992582</v>
      </c>
      <c r="AL410" t="s">
        <v>430</v>
      </c>
      <c r="AM410" t="s">
        <v>306</v>
      </c>
      <c r="AN410" t="s">
        <v>46</v>
      </c>
    </row>
    <row r="411" spans="1:40" x14ac:dyDescent="0.25">
      <c r="A411">
        <v>202430</v>
      </c>
      <c r="B411">
        <v>39133</v>
      </c>
      <c r="C411" t="s">
        <v>1022</v>
      </c>
      <c r="D411" t="s">
        <v>5684</v>
      </c>
      <c r="E411" t="s">
        <v>1023</v>
      </c>
      <c r="F411">
        <v>4</v>
      </c>
      <c r="G411" s="1">
        <v>45166</v>
      </c>
      <c r="H411" s="1">
        <v>45276</v>
      </c>
      <c r="I411" s="21">
        <f t="shared" si="30"/>
        <v>16.714285714285715</v>
      </c>
      <c r="J411" s="1"/>
      <c r="K411" s="1" t="s">
        <v>33</v>
      </c>
      <c r="L411" t="s">
        <v>33</v>
      </c>
      <c r="S411" s="22">
        <f t="shared" si="31"/>
        <v>0.12847222222222221</v>
      </c>
      <c r="T411" s="22">
        <f t="shared" si="32"/>
        <v>0.13014069264069264</v>
      </c>
      <c r="U411" s="22" t="s">
        <v>5376</v>
      </c>
      <c r="V411">
        <v>1110</v>
      </c>
      <c r="W411" s="22" t="s">
        <v>5402</v>
      </c>
      <c r="X411">
        <v>1415</v>
      </c>
      <c r="Y411" t="s">
        <v>304</v>
      </c>
      <c r="Z411" t="s">
        <v>1024</v>
      </c>
      <c r="AA411" t="s">
        <v>1025</v>
      </c>
      <c r="AB411" t="s">
        <v>61</v>
      </c>
      <c r="AC411" t="s">
        <v>62</v>
      </c>
      <c r="AD411" t="str">
        <f t="shared" si="33"/>
        <v>Earth and Biological Sciences - EBS210</v>
      </c>
      <c r="AE411" t="s">
        <v>991</v>
      </c>
      <c r="AF411" t="s">
        <v>992</v>
      </c>
      <c r="AG411" t="s">
        <v>1026</v>
      </c>
      <c r="AH411" t="s">
        <v>4162</v>
      </c>
      <c r="AI411">
        <v>24</v>
      </c>
      <c r="AJ411">
        <v>26</v>
      </c>
      <c r="AK411" s="22">
        <f t="shared" si="34"/>
        <v>56.555426716141</v>
      </c>
      <c r="AL411" t="s">
        <v>430</v>
      </c>
      <c r="AM411" t="s">
        <v>306</v>
      </c>
      <c r="AN411" t="s">
        <v>46</v>
      </c>
    </row>
    <row r="412" spans="1:40" x14ac:dyDescent="0.25">
      <c r="A412">
        <v>202430</v>
      </c>
      <c r="B412">
        <v>39640</v>
      </c>
      <c r="C412" t="s">
        <v>1649</v>
      </c>
      <c r="D412" t="s">
        <v>5603</v>
      </c>
      <c r="E412" t="s">
        <v>1650</v>
      </c>
      <c r="F412">
        <v>4</v>
      </c>
      <c r="G412" s="1">
        <v>45166</v>
      </c>
      <c r="H412" s="1">
        <v>45276</v>
      </c>
      <c r="I412" s="21">
        <f t="shared" si="30"/>
        <v>16.714285714285715</v>
      </c>
      <c r="J412" s="1"/>
      <c r="K412" s="1" t="s">
        <v>34</v>
      </c>
      <c r="M412" t="s">
        <v>34</v>
      </c>
      <c r="S412" s="22">
        <f t="shared" si="31"/>
        <v>0.12847222222222221</v>
      </c>
      <c r="T412" s="22">
        <f t="shared" si="32"/>
        <v>0.13014069264069264</v>
      </c>
      <c r="U412" s="22" t="s">
        <v>5414</v>
      </c>
      <c r="V412">
        <v>1430</v>
      </c>
      <c r="W412" s="22" t="s">
        <v>5441</v>
      </c>
      <c r="X412">
        <v>1735</v>
      </c>
      <c r="Y412" t="s">
        <v>49</v>
      </c>
      <c r="Z412" t="s">
        <v>1651</v>
      </c>
      <c r="AA412" t="s">
        <v>1652</v>
      </c>
      <c r="AB412" t="s">
        <v>277</v>
      </c>
      <c r="AC412" t="s">
        <v>62</v>
      </c>
      <c r="AD412" t="str">
        <f t="shared" si="33"/>
        <v>Earth and Biological Sciences - EBS210</v>
      </c>
      <c r="AE412" t="s">
        <v>991</v>
      </c>
      <c r="AF412" t="s">
        <v>992</v>
      </c>
      <c r="AG412" t="s">
        <v>1026</v>
      </c>
      <c r="AH412" t="s">
        <v>4162</v>
      </c>
      <c r="AI412">
        <v>24</v>
      </c>
      <c r="AJ412">
        <v>19</v>
      </c>
      <c r="AK412" s="22">
        <f t="shared" si="34"/>
        <v>41.328965677179966</v>
      </c>
      <c r="AL412" t="s">
        <v>52</v>
      </c>
      <c r="AM412" t="s">
        <v>66</v>
      </c>
      <c r="AN412" t="s">
        <v>67</v>
      </c>
    </row>
    <row r="413" spans="1:40" x14ac:dyDescent="0.25">
      <c r="A413">
        <v>202430</v>
      </c>
      <c r="B413">
        <v>40130</v>
      </c>
      <c r="C413" t="s">
        <v>1022</v>
      </c>
      <c r="D413" t="s">
        <v>5684</v>
      </c>
      <c r="E413" t="s">
        <v>1023</v>
      </c>
      <c r="F413">
        <v>4</v>
      </c>
      <c r="G413" s="1">
        <v>45166</v>
      </c>
      <c r="H413" s="1">
        <v>45276</v>
      </c>
      <c r="I413" s="21">
        <f t="shared" si="30"/>
        <v>16.714285714285715</v>
      </c>
      <c r="J413" s="1"/>
      <c r="K413" s="1" t="s">
        <v>35</v>
      </c>
      <c r="N413" t="s">
        <v>35</v>
      </c>
      <c r="S413" s="22">
        <f t="shared" si="31"/>
        <v>0.12847222222222221</v>
      </c>
      <c r="T413" s="22">
        <f t="shared" si="32"/>
        <v>0.13014069264069264</v>
      </c>
      <c r="U413" s="22" t="s">
        <v>5376</v>
      </c>
      <c r="V413">
        <v>1110</v>
      </c>
      <c r="W413" s="22" t="s">
        <v>5402</v>
      </c>
      <c r="X413">
        <v>1415</v>
      </c>
      <c r="Y413" t="s">
        <v>49</v>
      </c>
      <c r="Z413" t="s">
        <v>1657</v>
      </c>
      <c r="AA413" t="s">
        <v>1658</v>
      </c>
      <c r="AB413" t="s">
        <v>61</v>
      </c>
      <c r="AC413" t="s">
        <v>62</v>
      </c>
      <c r="AD413" t="str">
        <f t="shared" si="33"/>
        <v>Earth and Biological Sciences - EBS210</v>
      </c>
      <c r="AE413" t="s">
        <v>991</v>
      </c>
      <c r="AF413" t="s">
        <v>992</v>
      </c>
      <c r="AG413" t="s">
        <v>1026</v>
      </c>
      <c r="AH413" t="s">
        <v>4162</v>
      </c>
      <c r="AI413">
        <v>24</v>
      </c>
      <c r="AJ413">
        <v>22</v>
      </c>
      <c r="AK413" s="22">
        <f t="shared" si="34"/>
        <v>47.854591836734699</v>
      </c>
      <c r="AL413" t="s">
        <v>52</v>
      </c>
      <c r="AM413" t="s">
        <v>66</v>
      </c>
      <c r="AN413" t="s">
        <v>67</v>
      </c>
    </row>
    <row r="414" spans="1:40" x14ac:dyDescent="0.25">
      <c r="A414">
        <v>202430</v>
      </c>
      <c r="B414">
        <v>40233</v>
      </c>
      <c r="C414" t="s">
        <v>1022</v>
      </c>
      <c r="D414" t="s">
        <v>5684</v>
      </c>
      <c r="E414" t="s">
        <v>1023</v>
      </c>
      <c r="F414">
        <v>4</v>
      </c>
      <c r="G414" s="1">
        <v>45166</v>
      </c>
      <c r="H414" s="1">
        <v>45276</v>
      </c>
      <c r="I414" s="21">
        <f t="shared" si="30"/>
        <v>16.714285714285715</v>
      </c>
      <c r="J414" s="1"/>
      <c r="K414" s="1" t="s">
        <v>35</v>
      </c>
      <c r="N414" t="s">
        <v>35</v>
      </c>
      <c r="S414" s="22">
        <f t="shared" si="31"/>
        <v>0.12847222222222221</v>
      </c>
      <c r="T414" s="22">
        <f t="shared" si="32"/>
        <v>0.13014069264069264</v>
      </c>
      <c r="U414" s="22" t="s">
        <v>5414</v>
      </c>
      <c r="V414">
        <v>1430</v>
      </c>
      <c r="W414" s="22" t="s">
        <v>5441</v>
      </c>
      <c r="X414">
        <v>1735</v>
      </c>
      <c r="Y414" t="s">
        <v>49</v>
      </c>
      <c r="Z414" t="s">
        <v>1657</v>
      </c>
      <c r="AA414" t="s">
        <v>1658</v>
      </c>
      <c r="AB414" t="s">
        <v>61</v>
      </c>
      <c r="AC414" t="s">
        <v>62</v>
      </c>
      <c r="AD414" t="str">
        <f t="shared" si="33"/>
        <v>Earth and Biological Sciences - EBS210</v>
      </c>
      <c r="AE414" t="s">
        <v>991</v>
      </c>
      <c r="AF414" t="s">
        <v>992</v>
      </c>
      <c r="AG414" t="s">
        <v>1026</v>
      </c>
      <c r="AH414" t="s">
        <v>4162</v>
      </c>
      <c r="AI414">
        <v>24</v>
      </c>
      <c r="AJ414">
        <v>19</v>
      </c>
      <c r="AK414" s="22">
        <f t="shared" si="34"/>
        <v>41.328965677179966</v>
      </c>
      <c r="AL414" t="s">
        <v>52</v>
      </c>
      <c r="AM414" t="s">
        <v>66</v>
      </c>
      <c r="AN414" t="s">
        <v>67</v>
      </c>
    </row>
    <row r="415" spans="1:40" x14ac:dyDescent="0.25">
      <c r="A415">
        <v>202430</v>
      </c>
      <c r="B415">
        <v>44435</v>
      </c>
      <c r="C415" t="s">
        <v>1022</v>
      </c>
      <c r="D415" t="s">
        <v>5684</v>
      </c>
      <c r="E415" t="s">
        <v>1023</v>
      </c>
      <c r="F415">
        <v>4</v>
      </c>
      <c r="G415" s="1">
        <v>45166</v>
      </c>
      <c r="H415" s="1">
        <v>45276</v>
      </c>
      <c r="I415" s="21">
        <f t="shared" si="30"/>
        <v>16.714285714285715</v>
      </c>
      <c r="J415" s="1"/>
      <c r="K415" s="1" t="s">
        <v>36</v>
      </c>
      <c r="O415" t="s">
        <v>36</v>
      </c>
      <c r="S415" s="22">
        <f t="shared" si="31"/>
        <v>0.12847222222222215</v>
      </c>
      <c r="T415" s="22">
        <f t="shared" si="32"/>
        <v>0.13014069264069258</v>
      </c>
      <c r="U415" s="22" t="s">
        <v>5401</v>
      </c>
      <c r="V415">
        <v>1045</v>
      </c>
      <c r="W415" s="22" t="s">
        <v>5408</v>
      </c>
      <c r="X415">
        <v>1350</v>
      </c>
      <c r="Y415" t="s">
        <v>49</v>
      </c>
      <c r="Z415" t="s">
        <v>1647</v>
      </c>
      <c r="AA415" t="s">
        <v>1648</v>
      </c>
      <c r="AB415" t="s">
        <v>277</v>
      </c>
      <c r="AC415" t="s">
        <v>62</v>
      </c>
      <c r="AD415" t="str">
        <f t="shared" si="33"/>
        <v>Earth and Biological Sciences - EBS210</v>
      </c>
      <c r="AE415" t="s">
        <v>991</v>
      </c>
      <c r="AF415" t="s">
        <v>992</v>
      </c>
      <c r="AG415" t="s">
        <v>1026</v>
      </c>
      <c r="AH415" t="s">
        <v>4162</v>
      </c>
      <c r="AI415">
        <v>24</v>
      </c>
      <c r="AJ415">
        <v>14</v>
      </c>
      <c r="AK415" s="22">
        <f t="shared" si="34"/>
        <v>30.452922077922068</v>
      </c>
      <c r="AL415" t="s">
        <v>52</v>
      </c>
      <c r="AM415" t="s">
        <v>66</v>
      </c>
      <c r="AN415" t="s">
        <v>67</v>
      </c>
    </row>
    <row r="416" spans="1:40" x14ac:dyDescent="0.25">
      <c r="A416">
        <v>202430</v>
      </c>
      <c r="B416">
        <v>30884</v>
      </c>
      <c r="C416" t="s">
        <v>2367</v>
      </c>
      <c r="D416" t="s">
        <v>5683</v>
      </c>
      <c r="E416" t="s">
        <v>2368</v>
      </c>
      <c r="F416">
        <v>2</v>
      </c>
      <c r="G416" s="1">
        <v>45166</v>
      </c>
      <c r="H416" s="1">
        <v>45276</v>
      </c>
      <c r="I416" s="21">
        <f t="shared" si="30"/>
        <v>16.714285714285715</v>
      </c>
      <c r="J416" s="1"/>
      <c r="K416" s="1" t="s">
        <v>37</v>
      </c>
      <c r="P416" t="s">
        <v>37</v>
      </c>
      <c r="S416" s="22">
        <f t="shared" si="31"/>
        <v>8.333333333333337E-2</v>
      </c>
      <c r="T416" s="22">
        <f t="shared" si="32"/>
        <v>8.4415584415584458E-2</v>
      </c>
      <c r="U416" s="22" t="s">
        <v>5416</v>
      </c>
      <c r="V416">
        <v>715</v>
      </c>
      <c r="W416" s="22" t="s">
        <v>5403</v>
      </c>
      <c r="X416">
        <v>915</v>
      </c>
      <c r="Y416" t="s">
        <v>49</v>
      </c>
      <c r="Z416" t="s">
        <v>2369</v>
      </c>
      <c r="AA416" t="s">
        <v>2370</v>
      </c>
      <c r="AB416" t="s">
        <v>277</v>
      </c>
      <c r="AC416" t="s">
        <v>62</v>
      </c>
      <c r="AD416" t="str">
        <f t="shared" si="33"/>
        <v>Earth and Biological Sciences - EBS301</v>
      </c>
      <c r="AE416" t="s">
        <v>991</v>
      </c>
      <c r="AF416" t="s">
        <v>992</v>
      </c>
      <c r="AG416" t="s">
        <v>1031</v>
      </c>
      <c r="AH416" t="s">
        <v>3688</v>
      </c>
      <c r="AI416">
        <v>40</v>
      </c>
      <c r="AJ416">
        <v>32</v>
      </c>
      <c r="AK416" s="22">
        <f t="shared" si="34"/>
        <v>45.150278293135464</v>
      </c>
      <c r="AL416" t="s">
        <v>52</v>
      </c>
      <c r="AM416" t="s">
        <v>66</v>
      </c>
      <c r="AN416" t="s">
        <v>67</v>
      </c>
    </row>
    <row r="417" spans="1:40" x14ac:dyDescent="0.25">
      <c r="A417">
        <v>202430</v>
      </c>
      <c r="B417">
        <v>31000</v>
      </c>
      <c r="C417" t="s">
        <v>1653</v>
      </c>
      <c r="D417" t="s">
        <v>5684</v>
      </c>
      <c r="E417" t="s">
        <v>1654</v>
      </c>
      <c r="F417">
        <v>3</v>
      </c>
      <c r="G417" s="1">
        <v>45166</v>
      </c>
      <c r="H417" s="1">
        <v>45276</v>
      </c>
      <c r="I417" s="21">
        <f t="shared" si="30"/>
        <v>16.714285714285715</v>
      </c>
      <c r="J417" s="1"/>
      <c r="K417" s="1" t="s">
        <v>5537</v>
      </c>
      <c r="M417" t="s">
        <v>34</v>
      </c>
      <c r="O417" t="s">
        <v>36</v>
      </c>
      <c r="S417" s="22">
        <f t="shared" si="31"/>
        <v>5.5555555555555525E-2</v>
      </c>
      <c r="T417" s="22">
        <f t="shared" si="32"/>
        <v>0.1125541125541125</v>
      </c>
      <c r="U417" s="22" t="s">
        <v>5375</v>
      </c>
      <c r="V417">
        <v>935</v>
      </c>
      <c r="W417" s="22" t="s">
        <v>5474</v>
      </c>
      <c r="X417">
        <v>1055</v>
      </c>
      <c r="Y417" t="s">
        <v>49</v>
      </c>
      <c r="Z417" t="s">
        <v>1019</v>
      </c>
      <c r="AA417" t="s">
        <v>1020</v>
      </c>
      <c r="AB417" t="s">
        <v>61</v>
      </c>
      <c r="AC417" t="s">
        <v>62</v>
      </c>
      <c r="AD417" t="str">
        <f t="shared" si="33"/>
        <v>Earth and Biological Sciences - EBS301</v>
      </c>
      <c r="AE417" t="s">
        <v>991</v>
      </c>
      <c r="AF417" t="s">
        <v>992</v>
      </c>
      <c r="AG417" t="s">
        <v>1031</v>
      </c>
      <c r="AH417" t="s">
        <v>3688</v>
      </c>
      <c r="AI417">
        <v>50</v>
      </c>
      <c r="AJ417">
        <v>23</v>
      </c>
      <c r="AK417" s="22">
        <f t="shared" si="34"/>
        <v>43.269016697588107</v>
      </c>
      <c r="AL417" t="s">
        <v>52</v>
      </c>
      <c r="AM417" t="s">
        <v>66</v>
      </c>
      <c r="AN417" t="s">
        <v>67</v>
      </c>
    </row>
    <row r="418" spans="1:40" x14ac:dyDescent="0.25">
      <c r="A418">
        <v>202430</v>
      </c>
      <c r="B418">
        <v>35181</v>
      </c>
      <c r="C418" t="s">
        <v>1022</v>
      </c>
      <c r="D418" t="s">
        <v>5684</v>
      </c>
      <c r="E418" t="s">
        <v>1023</v>
      </c>
      <c r="F418">
        <v>4</v>
      </c>
      <c r="G418" s="1">
        <v>45166</v>
      </c>
      <c r="H418" s="1">
        <v>45276</v>
      </c>
      <c r="I418" s="21">
        <f t="shared" si="30"/>
        <v>16.714285714285715</v>
      </c>
      <c r="J418" s="1"/>
      <c r="K418" s="1" t="s">
        <v>5537</v>
      </c>
      <c r="M418" t="s">
        <v>34</v>
      </c>
      <c r="O418" t="s">
        <v>36</v>
      </c>
      <c r="S418" s="22">
        <f t="shared" si="31"/>
        <v>5.555555555555558E-2</v>
      </c>
      <c r="T418" s="22">
        <f t="shared" si="32"/>
        <v>0.11255411255411261</v>
      </c>
      <c r="U418" s="22" t="s">
        <v>5379</v>
      </c>
      <c r="V418">
        <v>1420</v>
      </c>
      <c r="W418" s="22" t="s">
        <v>5500</v>
      </c>
      <c r="X418">
        <v>1540</v>
      </c>
      <c r="Y418" t="s">
        <v>49</v>
      </c>
      <c r="Z418" t="s">
        <v>1647</v>
      </c>
      <c r="AA418" t="s">
        <v>1648</v>
      </c>
      <c r="AB418" t="s">
        <v>277</v>
      </c>
      <c r="AC418" t="s">
        <v>62</v>
      </c>
      <c r="AD418" t="str">
        <f t="shared" si="33"/>
        <v>Earth and Biological Sciences - EBS301</v>
      </c>
      <c r="AE418" t="s">
        <v>991</v>
      </c>
      <c r="AF418" t="s">
        <v>992</v>
      </c>
      <c r="AG418" t="s">
        <v>1031</v>
      </c>
      <c r="AH418" t="s">
        <v>3688</v>
      </c>
      <c r="AI418">
        <v>24</v>
      </c>
      <c r="AJ418">
        <v>15</v>
      </c>
      <c r="AK418" s="22">
        <f t="shared" si="34"/>
        <v>28.218923933209663</v>
      </c>
      <c r="AL418" t="s">
        <v>52</v>
      </c>
      <c r="AM418" t="s">
        <v>66</v>
      </c>
      <c r="AN418" t="s">
        <v>67</v>
      </c>
    </row>
    <row r="419" spans="1:40" x14ac:dyDescent="0.25">
      <c r="A419">
        <v>202430</v>
      </c>
      <c r="B419">
        <v>37083</v>
      </c>
      <c r="C419" t="s">
        <v>1328</v>
      </c>
      <c r="D419" t="s">
        <v>5694</v>
      </c>
      <c r="E419" t="s">
        <v>1329</v>
      </c>
      <c r="F419">
        <v>2</v>
      </c>
      <c r="G419" s="1">
        <v>45166</v>
      </c>
      <c r="H419" s="1">
        <v>45276</v>
      </c>
      <c r="I419" s="21">
        <f t="shared" si="30"/>
        <v>16.714285714285715</v>
      </c>
      <c r="J419" s="1"/>
      <c r="K419" s="1" t="s">
        <v>37</v>
      </c>
      <c r="P419" t="s">
        <v>37</v>
      </c>
      <c r="S419" s="22">
        <f t="shared" si="31"/>
        <v>8.3333333333333315E-2</v>
      </c>
      <c r="T419" s="22">
        <f t="shared" si="32"/>
        <v>8.4415584415584402E-2</v>
      </c>
      <c r="U419" s="22" t="s">
        <v>5391</v>
      </c>
      <c r="V419">
        <v>1000</v>
      </c>
      <c r="W419" s="22" t="s">
        <v>5384</v>
      </c>
      <c r="X419">
        <v>1200</v>
      </c>
      <c r="Y419" t="s">
        <v>49</v>
      </c>
      <c r="Z419" t="s">
        <v>2369</v>
      </c>
      <c r="AA419" t="s">
        <v>2370</v>
      </c>
      <c r="AB419" t="s">
        <v>277</v>
      </c>
      <c r="AC419" t="s">
        <v>62</v>
      </c>
      <c r="AD419" t="str">
        <f t="shared" si="33"/>
        <v>Earth and Biological Sciences - EBS301</v>
      </c>
      <c r="AE419" t="s">
        <v>991</v>
      </c>
      <c r="AF419" t="s">
        <v>992</v>
      </c>
      <c r="AG419" t="s">
        <v>1031</v>
      </c>
      <c r="AH419" t="s">
        <v>3688</v>
      </c>
      <c r="AI419">
        <v>50</v>
      </c>
      <c r="AJ419">
        <v>38</v>
      </c>
      <c r="AK419" s="22">
        <f t="shared" si="34"/>
        <v>53.615955473098325</v>
      </c>
      <c r="AL419" t="s">
        <v>52</v>
      </c>
      <c r="AM419" t="s">
        <v>66</v>
      </c>
      <c r="AN419" t="s">
        <v>67</v>
      </c>
    </row>
    <row r="420" spans="1:40" x14ac:dyDescent="0.25">
      <c r="A420">
        <v>202430</v>
      </c>
      <c r="B420">
        <v>39640</v>
      </c>
      <c r="C420" t="s">
        <v>1649</v>
      </c>
      <c r="D420" t="s">
        <v>5603</v>
      </c>
      <c r="E420" t="s">
        <v>1650</v>
      </c>
      <c r="F420">
        <v>4</v>
      </c>
      <c r="G420" s="1">
        <v>45166</v>
      </c>
      <c r="H420" s="1">
        <v>45276</v>
      </c>
      <c r="I420" s="21">
        <f t="shared" si="30"/>
        <v>16.714285714285715</v>
      </c>
      <c r="J420" s="1"/>
      <c r="K420" s="1" t="s">
        <v>5537</v>
      </c>
      <c r="M420" t="s">
        <v>34</v>
      </c>
      <c r="O420" t="s">
        <v>36</v>
      </c>
      <c r="S420" s="22">
        <f t="shared" si="31"/>
        <v>5.555555555555558E-2</v>
      </c>
      <c r="T420" s="22">
        <f t="shared" si="32"/>
        <v>0.11255411255411261</v>
      </c>
      <c r="U420" s="22" t="s">
        <v>5377</v>
      </c>
      <c r="V420">
        <v>1245</v>
      </c>
      <c r="W420" s="22" t="s">
        <v>5398</v>
      </c>
      <c r="X420">
        <v>1405</v>
      </c>
      <c r="Y420" t="s">
        <v>49</v>
      </c>
      <c r="Z420" t="s">
        <v>1651</v>
      </c>
      <c r="AA420" t="s">
        <v>1652</v>
      </c>
      <c r="AB420" t="s">
        <v>277</v>
      </c>
      <c r="AC420" t="s">
        <v>62</v>
      </c>
      <c r="AD420" t="str">
        <f t="shared" si="33"/>
        <v>Earth and Biological Sciences - EBS301</v>
      </c>
      <c r="AE420" t="s">
        <v>991</v>
      </c>
      <c r="AF420" t="s">
        <v>992</v>
      </c>
      <c r="AG420" t="s">
        <v>1031</v>
      </c>
      <c r="AH420" t="s">
        <v>3688</v>
      </c>
      <c r="AI420">
        <v>24</v>
      </c>
      <c r="AJ420">
        <v>19</v>
      </c>
      <c r="AK420" s="22">
        <f t="shared" si="34"/>
        <v>35.743970315398904</v>
      </c>
      <c r="AL420" t="s">
        <v>52</v>
      </c>
      <c r="AM420" t="s">
        <v>66</v>
      </c>
      <c r="AN420" t="s">
        <v>67</v>
      </c>
    </row>
    <row r="421" spans="1:40" x14ac:dyDescent="0.25">
      <c r="A421">
        <v>202430</v>
      </c>
      <c r="B421">
        <v>39642</v>
      </c>
      <c r="C421" t="s">
        <v>1655</v>
      </c>
      <c r="D421" t="s">
        <v>5684</v>
      </c>
      <c r="E421" t="s">
        <v>1656</v>
      </c>
      <c r="F421">
        <v>4</v>
      </c>
      <c r="G421" s="1">
        <v>45166</v>
      </c>
      <c r="H421" s="1">
        <v>45276</v>
      </c>
      <c r="I421" s="21">
        <f t="shared" si="30"/>
        <v>16.714285714285715</v>
      </c>
      <c r="J421" s="1"/>
      <c r="K421" s="1" t="s">
        <v>5537</v>
      </c>
      <c r="M421" t="s">
        <v>34</v>
      </c>
      <c r="O421" t="s">
        <v>36</v>
      </c>
      <c r="S421" s="22">
        <f t="shared" si="31"/>
        <v>5.555555555555558E-2</v>
      </c>
      <c r="T421" s="22">
        <f t="shared" si="32"/>
        <v>0.11255411255411261</v>
      </c>
      <c r="U421" s="22" t="s">
        <v>5376</v>
      </c>
      <c r="V421">
        <v>1110</v>
      </c>
      <c r="W421" s="22" t="s">
        <v>5393</v>
      </c>
      <c r="X421">
        <v>1230</v>
      </c>
      <c r="Y421" t="s">
        <v>49</v>
      </c>
      <c r="Z421" t="s">
        <v>1043</v>
      </c>
      <c r="AA421" t="s">
        <v>1044</v>
      </c>
      <c r="AB421" t="s">
        <v>646</v>
      </c>
      <c r="AC421" t="s">
        <v>62</v>
      </c>
      <c r="AD421" t="str">
        <f t="shared" si="33"/>
        <v>Earth and Biological Sciences - EBS301</v>
      </c>
      <c r="AE421" t="s">
        <v>991</v>
      </c>
      <c r="AF421" t="s">
        <v>992</v>
      </c>
      <c r="AG421" t="s">
        <v>1031</v>
      </c>
      <c r="AH421" t="s">
        <v>3688</v>
      </c>
      <c r="AI421">
        <v>24</v>
      </c>
      <c r="AJ421">
        <v>26</v>
      </c>
      <c r="AK421" s="22">
        <f t="shared" si="34"/>
        <v>48.91280148423008</v>
      </c>
      <c r="AL421" t="s">
        <v>52</v>
      </c>
      <c r="AM421" t="s">
        <v>66</v>
      </c>
      <c r="AN421" t="s">
        <v>46</v>
      </c>
    </row>
    <row r="422" spans="1:40" x14ac:dyDescent="0.25">
      <c r="A422">
        <v>202430</v>
      </c>
      <c r="B422">
        <v>39645</v>
      </c>
      <c r="C422" t="s">
        <v>1655</v>
      </c>
      <c r="D422" t="s">
        <v>5684</v>
      </c>
      <c r="E422" t="s">
        <v>1656</v>
      </c>
      <c r="F422">
        <v>4</v>
      </c>
      <c r="G422" s="1">
        <v>45166</v>
      </c>
      <c r="H422" s="1">
        <v>45276</v>
      </c>
      <c r="I422" s="21">
        <f t="shared" si="30"/>
        <v>16.714285714285715</v>
      </c>
      <c r="J422" s="1" t="s">
        <v>393</v>
      </c>
      <c r="K422" s="1" t="s">
        <v>5537</v>
      </c>
      <c r="M422" t="s">
        <v>34</v>
      </c>
      <c r="O422" t="s">
        <v>36</v>
      </c>
      <c r="S422" s="22">
        <f t="shared" si="31"/>
        <v>5.555555555555558E-2</v>
      </c>
      <c r="T422" s="22">
        <f t="shared" si="32"/>
        <v>0.11255411255411261</v>
      </c>
      <c r="U422" s="22" t="s">
        <v>5376</v>
      </c>
      <c r="V422">
        <v>1110</v>
      </c>
      <c r="W422" s="22" t="s">
        <v>5393</v>
      </c>
      <c r="X422">
        <v>1230</v>
      </c>
      <c r="Y422" t="s">
        <v>49</v>
      </c>
      <c r="Z422" t="s">
        <v>1043</v>
      </c>
      <c r="AA422" t="s">
        <v>1044</v>
      </c>
      <c r="AB422" t="s">
        <v>41</v>
      </c>
      <c r="AC422" t="s">
        <v>62</v>
      </c>
      <c r="AD422" t="str">
        <f t="shared" si="33"/>
        <v>Earth and Biological Sciences - EBS301</v>
      </c>
      <c r="AE422" t="s">
        <v>991</v>
      </c>
      <c r="AF422" t="s">
        <v>992</v>
      </c>
      <c r="AG422" t="s">
        <v>1031</v>
      </c>
      <c r="AH422" t="s">
        <v>3688</v>
      </c>
      <c r="AI422">
        <v>24</v>
      </c>
      <c r="AJ422">
        <v>28</v>
      </c>
      <c r="AK422" s="22">
        <f t="shared" si="34"/>
        <v>52.675324675324703</v>
      </c>
      <c r="AL422" t="s">
        <v>52</v>
      </c>
      <c r="AM422" t="s">
        <v>66</v>
      </c>
      <c r="AN422" t="s">
        <v>46</v>
      </c>
    </row>
    <row r="423" spans="1:40" x14ac:dyDescent="0.25">
      <c r="A423">
        <v>202430</v>
      </c>
      <c r="B423">
        <v>42958</v>
      </c>
      <c r="C423" t="s">
        <v>1032</v>
      </c>
      <c r="D423" t="s">
        <v>5604</v>
      </c>
      <c r="E423" t="s">
        <v>1033</v>
      </c>
      <c r="F423">
        <v>4</v>
      </c>
      <c r="G423" s="1">
        <v>45166</v>
      </c>
      <c r="H423" s="1">
        <v>45276</v>
      </c>
      <c r="I423" s="21">
        <f t="shared" si="30"/>
        <v>16.714285714285715</v>
      </c>
      <c r="J423" s="1"/>
      <c r="K423" s="1" t="s">
        <v>5536</v>
      </c>
      <c r="L423" t="s">
        <v>33</v>
      </c>
      <c r="N423" t="s">
        <v>35</v>
      </c>
      <c r="S423" s="22">
        <f t="shared" si="31"/>
        <v>5.555555555555558E-2</v>
      </c>
      <c r="T423" s="22">
        <f t="shared" si="32"/>
        <v>0.11255411255411261</v>
      </c>
      <c r="U423" s="22" t="s">
        <v>5376</v>
      </c>
      <c r="V423">
        <v>1110</v>
      </c>
      <c r="W423" s="22" t="s">
        <v>5393</v>
      </c>
      <c r="X423">
        <v>1230</v>
      </c>
      <c r="Y423" t="s">
        <v>49</v>
      </c>
      <c r="Z423" t="s">
        <v>1034</v>
      </c>
      <c r="AA423" t="s">
        <v>1035</v>
      </c>
      <c r="AB423" t="s">
        <v>41</v>
      </c>
      <c r="AC423" t="s">
        <v>62</v>
      </c>
      <c r="AD423" t="str">
        <f t="shared" si="33"/>
        <v>Earth and Biological Sciences - EBS301</v>
      </c>
      <c r="AE423" t="s">
        <v>991</v>
      </c>
      <c r="AF423" t="s">
        <v>992</v>
      </c>
      <c r="AG423" t="s">
        <v>1031</v>
      </c>
      <c r="AH423" t="s">
        <v>3688</v>
      </c>
      <c r="AI423">
        <v>24</v>
      </c>
      <c r="AJ423">
        <v>21</v>
      </c>
      <c r="AK423" s="22">
        <f t="shared" si="34"/>
        <v>39.506493506493527</v>
      </c>
      <c r="AL423" t="s">
        <v>52</v>
      </c>
      <c r="AM423" t="s">
        <v>66</v>
      </c>
      <c r="AN423" t="s">
        <v>67</v>
      </c>
    </row>
    <row r="424" spans="1:40" x14ac:dyDescent="0.25">
      <c r="A424">
        <v>202430</v>
      </c>
      <c r="B424">
        <v>43831</v>
      </c>
      <c r="C424" t="s">
        <v>1027</v>
      </c>
      <c r="D424" t="s">
        <v>5603</v>
      </c>
      <c r="E424" t="s">
        <v>1028</v>
      </c>
      <c r="F424">
        <v>4</v>
      </c>
      <c r="G424" s="1">
        <v>45166</v>
      </c>
      <c r="H424" s="1">
        <v>45276</v>
      </c>
      <c r="I424" s="21">
        <f t="shared" si="30"/>
        <v>16.714285714285715</v>
      </c>
      <c r="J424" s="1"/>
      <c r="K424" s="1" t="s">
        <v>5536</v>
      </c>
      <c r="L424" t="s">
        <v>33</v>
      </c>
      <c r="N424" t="s">
        <v>35</v>
      </c>
      <c r="S424" s="22">
        <f t="shared" si="31"/>
        <v>5.5555555555555525E-2</v>
      </c>
      <c r="T424" s="22">
        <f t="shared" si="32"/>
        <v>0.1125541125541125</v>
      </c>
      <c r="U424" s="22" t="s">
        <v>5375</v>
      </c>
      <c r="V424">
        <v>935</v>
      </c>
      <c r="W424" s="22" t="s">
        <v>5474</v>
      </c>
      <c r="X424">
        <v>1055</v>
      </c>
      <c r="Y424" t="s">
        <v>49</v>
      </c>
      <c r="Z424" t="s">
        <v>1029</v>
      </c>
      <c r="AA424" t="s">
        <v>1030</v>
      </c>
      <c r="AB424" t="s">
        <v>61</v>
      </c>
      <c r="AC424" t="s">
        <v>62</v>
      </c>
      <c r="AD424" t="str">
        <f t="shared" si="33"/>
        <v>Earth and Biological Sciences - EBS301</v>
      </c>
      <c r="AE424" t="s">
        <v>991</v>
      </c>
      <c r="AF424" t="s">
        <v>992</v>
      </c>
      <c r="AG424" t="s">
        <v>1031</v>
      </c>
      <c r="AH424" t="s">
        <v>3688</v>
      </c>
      <c r="AI424">
        <v>24</v>
      </c>
      <c r="AJ424">
        <v>22</v>
      </c>
      <c r="AK424" s="22">
        <f t="shared" si="34"/>
        <v>41.387755102040799</v>
      </c>
      <c r="AL424" t="s">
        <v>52</v>
      </c>
      <c r="AM424" t="s">
        <v>66</v>
      </c>
      <c r="AN424" t="s">
        <v>67</v>
      </c>
    </row>
    <row r="425" spans="1:40" x14ac:dyDescent="0.25">
      <c r="A425">
        <v>202430</v>
      </c>
      <c r="B425">
        <v>43832</v>
      </c>
      <c r="C425" t="s">
        <v>1027</v>
      </c>
      <c r="D425" t="s">
        <v>5603</v>
      </c>
      <c r="E425" t="s">
        <v>1028</v>
      </c>
      <c r="F425">
        <v>4</v>
      </c>
      <c r="G425" s="1">
        <v>45166</v>
      </c>
      <c r="H425" s="1">
        <v>45276</v>
      </c>
      <c r="I425" s="21">
        <f t="shared" si="30"/>
        <v>16.714285714285715</v>
      </c>
      <c r="J425" s="1" t="s">
        <v>393</v>
      </c>
      <c r="K425" s="1" t="s">
        <v>5536</v>
      </c>
      <c r="L425" t="s">
        <v>33</v>
      </c>
      <c r="N425" t="s">
        <v>35</v>
      </c>
      <c r="S425" s="22">
        <f t="shared" si="31"/>
        <v>5.5555555555555525E-2</v>
      </c>
      <c r="T425" s="22">
        <f t="shared" si="32"/>
        <v>0.1125541125541125</v>
      </c>
      <c r="U425" s="22" t="s">
        <v>5375</v>
      </c>
      <c r="V425">
        <v>935</v>
      </c>
      <c r="W425" s="22" t="s">
        <v>5474</v>
      </c>
      <c r="X425">
        <v>1055</v>
      </c>
      <c r="Y425" t="s">
        <v>49</v>
      </c>
      <c r="Z425" t="s">
        <v>1029</v>
      </c>
      <c r="AA425" t="s">
        <v>1030</v>
      </c>
      <c r="AB425" t="s">
        <v>41</v>
      </c>
      <c r="AC425" t="s">
        <v>62</v>
      </c>
      <c r="AD425" t="str">
        <f t="shared" si="33"/>
        <v>Earth and Biological Sciences - EBS301</v>
      </c>
      <c r="AE425" t="s">
        <v>991</v>
      </c>
      <c r="AF425" t="s">
        <v>992</v>
      </c>
      <c r="AG425" t="s">
        <v>1031</v>
      </c>
      <c r="AH425" t="s">
        <v>3688</v>
      </c>
      <c r="AI425">
        <v>24</v>
      </c>
      <c r="AJ425">
        <v>21</v>
      </c>
      <c r="AK425" s="22">
        <f t="shared" si="34"/>
        <v>39.506493506493491</v>
      </c>
      <c r="AL425" t="s">
        <v>52</v>
      </c>
      <c r="AM425" t="s">
        <v>66</v>
      </c>
      <c r="AN425" t="s">
        <v>67</v>
      </c>
    </row>
    <row r="426" spans="1:40" x14ac:dyDescent="0.25">
      <c r="A426">
        <v>202430</v>
      </c>
      <c r="B426">
        <v>44435</v>
      </c>
      <c r="C426" t="s">
        <v>1022</v>
      </c>
      <c r="D426" t="s">
        <v>5684</v>
      </c>
      <c r="E426" t="s">
        <v>1023</v>
      </c>
      <c r="F426">
        <v>4</v>
      </c>
      <c r="G426" s="1">
        <v>45166</v>
      </c>
      <c r="H426" s="1">
        <v>45276</v>
      </c>
      <c r="I426" s="21">
        <f t="shared" si="30"/>
        <v>16.714285714285715</v>
      </c>
      <c r="J426" s="1" t="s">
        <v>393</v>
      </c>
      <c r="K426" s="1" t="s">
        <v>5537</v>
      </c>
      <c r="M426" t="s">
        <v>34</v>
      </c>
      <c r="O426" t="s">
        <v>36</v>
      </c>
      <c r="S426" s="22">
        <f t="shared" si="31"/>
        <v>5.555555555555558E-2</v>
      </c>
      <c r="T426" s="22">
        <f t="shared" si="32"/>
        <v>0.11255411255411261</v>
      </c>
      <c r="U426" s="22" t="s">
        <v>5379</v>
      </c>
      <c r="V426">
        <v>1420</v>
      </c>
      <c r="W426" s="22" t="s">
        <v>5500</v>
      </c>
      <c r="X426">
        <v>1540</v>
      </c>
      <c r="Y426" t="s">
        <v>49</v>
      </c>
      <c r="Z426" t="s">
        <v>1647</v>
      </c>
      <c r="AA426" t="s">
        <v>1648</v>
      </c>
      <c r="AB426" t="s">
        <v>41</v>
      </c>
      <c r="AC426" t="s">
        <v>62</v>
      </c>
      <c r="AD426" t="str">
        <f t="shared" si="33"/>
        <v>Earth and Biological Sciences - EBS301</v>
      </c>
      <c r="AE426" t="s">
        <v>991</v>
      </c>
      <c r="AF426" t="s">
        <v>992</v>
      </c>
      <c r="AG426" t="s">
        <v>1031</v>
      </c>
      <c r="AH426" t="s">
        <v>3688</v>
      </c>
      <c r="AI426">
        <v>24</v>
      </c>
      <c r="AJ426">
        <v>14</v>
      </c>
      <c r="AK426" s="22">
        <f t="shared" si="34"/>
        <v>26.337662337662351</v>
      </c>
      <c r="AL426" t="s">
        <v>52</v>
      </c>
      <c r="AM426" t="s">
        <v>66</v>
      </c>
      <c r="AN426" t="s">
        <v>67</v>
      </c>
    </row>
    <row r="427" spans="1:40" x14ac:dyDescent="0.25">
      <c r="A427">
        <v>202430</v>
      </c>
      <c r="B427">
        <v>44520</v>
      </c>
      <c r="C427" t="s">
        <v>1032</v>
      </c>
      <c r="D427" t="s">
        <v>5604</v>
      </c>
      <c r="E427" t="s">
        <v>1033</v>
      </c>
      <c r="F427">
        <v>4</v>
      </c>
      <c r="G427" s="1">
        <v>45166</v>
      </c>
      <c r="H427" s="1">
        <v>45276</v>
      </c>
      <c r="I427" s="21">
        <f t="shared" si="30"/>
        <v>16.714285714285715</v>
      </c>
      <c r="J427" s="1" t="s">
        <v>393</v>
      </c>
      <c r="K427" s="1" t="s">
        <v>5536</v>
      </c>
      <c r="L427" t="s">
        <v>33</v>
      </c>
      <c r="N427" t="s">
        <v>35</v>
      </c>
      <c r="S427" s="22">
        <f t="shared" si="31"/>
        <v>5.555555555555558E-2</v>
      </c>
      <c r="T427" s="22">
        <f t="shared" si="32"/>
        <v>0.11255411255411261</v>
      </c>
      <c r="U427" s="22" t="s">
        <v>5376</v>
      </c>
      <c r="V427">
        <v>1110</v>
      </c>
      <c r="W427" s="22" t="s">
        <v>5393</v>
      </c>
      <c r="X427">
        <v>1230</v>
      </c>
      <c r="Y427" t="s">
        <v>49</v>
      </c>
      <c r="Z427" t="s">
        <v>1034</v>
      </c>
      <c r="AA427" t="s">
        <v>1035</v>
      </c>
      <c r="AB427" t="s">
        <v>646</v>
      </c>
      <c r="AC427" t="s">
        <v>62</v>
      </c>
      <c r="AD427" t="str">
        <f t="shared" si="33"/>
        <v>Earth and Biological Sciences - EBS301</v>
      </c>
      <c r="AE427" t="s">
        <v>991</v>
      </c>
      <c r="AF427" t="s">
        <v>992</v>
      </c>
      <c r="AG427" t="s">
        <v>1031</v>
      </c>
      <c r="AH427" t="s">
        <v>3688</v>
      </c>
      <c r="AI427">
        <v>24</v>
      </c>
      <c r="AJ427">
        <v>18</v>
      </c>
      <c r="AK427" s="22">
        <f t="shared" si="34"/>
        <v>33.862708719851597</v>
      </c>
      <c r="AL427" t="s">
        <v>52</v>
      </c>
      <c r="AM427" t="s">
        <v>66</v>
      </c>
      <c r="AN427" t="s">
        <v>67</v>
      </c>
    </row>
    <row r="428" spans="1:40" hidden="1" x14ac:dyDescent="0.25">
      <c r="A428">
        <v>202430</v>
      </c>
      <c r="B428">
        <v>37761</v>
      </c>
      <c r="C428" t="s">
        <v>2371</v>
      </c>
      <c r="D428" t="s">
        <v>5684</v>
      </c>
      <c r="E428" t="s">
        <v>2372</v>
      </c>
      <c r="F428">
        <v>1</v>
      </c>
      <c r="G428" s="1">
        <v>45166</v>
      </c>
      <c r="H428" s="1">
        <v>45276</v>
      </c>
      <c r="I428" s="21">
        <f t="shared" si="30"/>
        <v>16.714285714285715</v>
      </c>
      <c r="J428" s="1"/>
      <c r="K428" s="1" t="s">
        <v>5552</v>
      </c>
      <c r="S428" s="22">
        <f t="shared" si="31"/>
        <v>0</v>
      </c>
      <c r="T428" s="22">
        <f t="shared" si="32"/>
        <v>0</v>
      </c>
      <c r="U428" s="22">
        <v>0</v>
      </c>
      <c r="W428" s="22">
        <v>0</v>
      </c>
      <c r="Y428" t="s">
        <v>205</v>
      </c>
      <c r="Z428" t="s">
        <v>1657</v>
      </c>
      <c r="AA428" t="s">
        <v>1658</v>
      </c>
      <c r="AB428" t="s">
        <v>41</v>
      </c>
      <c r="AC428" t="s">
        <v>62</v>
      </c>
      <c r="AD428" t="str">
        <f t="shared" si="33"/>
        <v>Earth and Biological Sciences - EBS306</v>
      </c>
      <c r="AE428" t="s">
        <v>991</v>
      </c>
      <c r="AF428" t="s">
        <v>992</v>
      </c>
      <c r="AG428" t="s">
        <v>2373</v>
      </c>
      <c r="AH428" t="s">
        <v>3625</v>
      </c>
      <c r="AI428">
        <v>0</v>
      </c>
      <c r="AJ428">
        <v>5</v>
      </c>
      <c r="AK428" s="22">
        <f t="shared" si="34"/>
        <v>0</v>
      </c>
      <c r="AL428" t="s">
        <v>52</v>
      </c>
      <c r="AM428" t="s">
        <v>172</v>
      </c>
      <c r="AN428" t="s">
        <v>46</v>
      </c>
    </row>
    <row r="429" spans="1:40" hidden="1" x14ac:dyDescent="0.25">
      <c r="A429">
        <v>202430</v>
      </c>
      <c r="B429">
        <v>37983</v>
      </c>
      <c r="C429" t="s">
        <v>2374</v>
      </c>
      <c r="D429" t="s">
        <v>5684</v>
      </c>
      <c r="E429" t="s">
        <v>2375</v>
      </c>
      <c r="F429">
        <v>1</v>
      </c>
      <c r="G429" s="1">
        <v>45166</v>
      </c>
      <c r="H429" s="1">
        <v>45276</v>
      </c>
      <c r="I429" s="21">
        <f t="shared" si="30"/>
        <v>16.714285714285715</v>
      </c>
      <c r="J429" s="1"/>
      <c r="K429" s="1" t="s">
        <v>5552</v>
      </c>
      <c r="S429" s="22">
        <f t="shared" si="31"/>
        <v>0</v>
      </c>
      <c r="T429" s="22">
        <f t="shared" si="32"/>
        <v>0</v>
      </c>
      <c r="U429" s="22">
        <v>0</v>
      </c>
      <c r="W429" s="22">
        <v>0</v>
      </c>
      <c r="Y429" t="s">
        <v>205</v>
      </c>
      <c r="Z429" t="s">
        <v>1657</v>
      </c>
      <c r="AA429" t="s">
        <v>1658</v>
      </c>
      <c r="AB429" t="s">
        <v>41</v>
      </c>
      <c r="AC429" t="s">
        <v>62</v>
      </c>
      <c r="AD429" t="str">
        <f t="shared" si="33"/>
        <v>Earth and Biological Sciences - EBS306</v>
      </c>
      <c r="AE429" t="s">
        <v>991</v>
      </c>
      <c r="AF429" t="s">
        <v>992</v>
      </c>
      <c r="AG429" t="s">
        <v>2373</v>
      </c>
      <c r="AH429" t="s">
        <v>3625</v>
      </c>
      <c r="AI429">
        <v>0</v>
      </c>
      <c r="AJ429">
        <v>2</v>
      </c>
      <c r="AK429" s="22">
        <f t="shared" si="34"/>
        <v>0</v>
      </c>
      <c r="AL429" t="s">
        <v>52</v>
      </c>
      <c r="AM429" t="s">
        <v>172</v>
      </c>
      <c r="AN429" t="s">
        <v>46</v>
      </c>
    </row>
    <row r="430" spans="1:40" hidden="1" x14ac:dyDescent="0.25">
      <c r="A430">
        <v>202430</v>
      </c>
      <c r="B430">
        <v>37984</v>
      </c>
      <c r="C430" t="s">
        <v>2376</v>
      </c>
      <c r="D430" t="s">
        <v>5684</v>
      </c>
      <c r="E430" t="s">
        <v>2377</v>
      </c>
      <c r="F430">
        <v>1</v>
      </c>
      <c r="G430" s="1">
        <v>45166</v>
      </c>
      <c r="H430" s="1">
        <v>45276</v>
      </c>
      <c r="I430" s="21">
        <f t="shared" si="30"/>
        <v>16.714285714285715</v>
      </c>
      <c r="J430" s="1"/>
      <c r="K430" s="1" t="s">
        <v>5552</v>
      </c>
      <c r="S430" s="22">
        <f t="shared" si="31"/>
        <v>0</v>
      </c>
      <c r="T430" s="22">
        <f t="shared" si="32"/>
        <v>0</v>
      </c>
      <c r="U430" s="22">
        <v>0</v>
      </c>
      <c r="W430" s="22">
        <v>0</v>
      </c>
      <c r="Y430" t="s">
        <v>205</v>
      </c>
      <c r="Z430" t="s">
        <v>1657</v>
      </c>
      <c r="AA430" t="s">
        <v>1658</v>
      </c>
      <c r="AB430" t="s">
        <v>41</v>
      </c>
      <c r="AC430" t="s">
        <v>62</v>
      </c>
      <c r="AD430" t="str">
        <f t="shared" si="33"/>
        <v>Earth and Biological Sciences - EBS306</v>
      </c>
      <c r="AE430" t="s">
        <v>991</v>
      </c>
      <c r="AF430" t="s">
        <v>992</v>
      </c>
      <c r="AG430" t="s">
        <v>2373</v>
      </c>
      <c r="AH430" t="s">
        <v>3625</v>
      </c>
      <c r="AI430">
        <v>0</v>
      </c>
      <c r="AJ430">
        <v>0</v>
      </c>
      <c r="AK430" s="22">
        <f t="shared" si="34"/>
        <v>0</v>
      </c>
      <c r="AL430" t="s">
        <v>52</v>
      </c>
      <c r="AM430" t="s">
        <v>172</v>
      </c>
      <c r="AN430" t="s">
        <v>46</v>
      </c>
    </row>
    <row r="431" spans="1:40" x14ac:dyDescent="0.25">
      <c r="A431">
        <v>202430</v>
      </c>
      <c r="B431">
        <v>30365</v>
      </c>
      <c r="C431" t="s">
        <v>1053</v>
      </c>
      <c r="D431" t="s">
        <v>5695</v>
      </c>
      <c r="E431" t="s">
        <v>1054</v>
      </c>
      <c r="F431">
        <v>2.2999999999999998</v>
      </c>
      <c r="G431" s="1">
        <v>45166</v>
      </c>
      <c r="H431" s="1">
        <v>45276</v>
      </c>
      <c r="I431" s="21">
        <f t="shared" si="30"/>
        <v>16.714285714285715</v>
      </c>
      <c r="J431" s="1"/>
      <c r="K431" s="1" t="s">
        <v>33</v>
      </c>
      <c r="L431" t="s">
        <v>33</v>
      </c>
      <c r="S431" s="22">
        <f t="shared" si="31"/>
        <v>4.513888888888884E-2</v>
      </c>
      <c r="T431" s="22">
        <f t="shared" si="32"/>
        <v>4.5725108225108183E-2</v>
      </c>
      <c r="U431" s="22" t="s">
        <v>5402</v>
      </c>
      <c r="V431">
        <v>1415</v>
      </c>
      <c r="W431" s="22" t="s">
        <v>5490</v>
      </c>
      <c r="X431">
        <v>1520</v>
      </c>
      <c r="Y431" t="s">
        <v>205</v>
      </c>
      <c r="Z431" t="s">
        <v>572</v>
      </c>
      <c r="AA431" t="s">
        <v>573</v>
      </c>
      <c r="AB431" t="s">
        <v>61</v>
      </c>
      <c r="AC431" t="s">
        <v>62</v>
      </c>
      <c r="AD431" t="str">
        <f t="shared" si="33"/>
        <v>Earth and Biological Sciences - EBS309</v>
      </c>
      <c r="AE431" t="s">
        <v>991</v>
      </c>
      <c r="AF431" t="s">
        <v>992</v>
      </c>
      <c r="AG431" t="s">
        <v>1036</v>
      </c>
      <c r="AH431" t="s">
        <v>3688</v>
      </c>
      <c r="AI431">
        <v>16</v>
      </c>
      <c r="AJ431">
        <v>15</v>
      </c>
      <c r="AK431" s="22">
        <f t="shared" si="34"/>
        <v>11.46393784786641</v>
      </c>
      <c r="AL431" t="s">
        <v>52</v>
      </c>
      <c r="AM431" t="s">
        <v>66</v>
      </c>
      <c r="AN431" t="s">
        <v>67</v>
      </c>
    </row>
    <row r="432" spans="1:40" x14ac:dyDescent="0.25">
      <c r="A432">
        <v>202430</v>
      </c>
      <c r="B432">
        <v>30366</v>
      </c>
      <c r="C432" t="s">
        <v>1053</v>
      </c>
      <c r="D432" t="s">
        <v>5695</v>
      </c>
      <c r="E432" t="s">
        <v>1054</v>
      </c>
      <c r="F432">
        <v>2.2999999999999998</v>
      </c>
      <c r="G432" s="1">
        <v>45166</v>
      </c>
      <c r="H432" s="1">
        <v>45276</v>
      </c>
      <c r="I432" s="21">
        <f t="shared" si="30"/>
        <v>16.714285714285715</v>
      </c>
      <c r="J432" s="1" t="s">
        <v>393</v>
      </c>
      <c r="K432" s="1" t="s">
        <v>33</v>
      </c>
      <c r="L432" t="s">
        <v>33</v>
      </c>
      <c r="S432" s="22">
        <f t="shared" si="31"/>
        <v>4.513888888888884E-2</v>
      </c>
      <c r="T432" s="22">
        <f t="shared" si="32"/>
        <v>4.5725108225108183E-2</v>
      </c>
      <c r="U432" s="22" t="s">
        <v>5402</v>
      </c>
      <c r="V432">
        <v>1415</v>
      </c>
      <c r="W432" s="22" t="s">
        <v>5490</v>
      </c>
      <c r="X432">
        <v>1520</v>
      </c>
      <c r="Y432" t="s">
        <v>205</v>
      </c>
      <c r="Z432" t="s">
        <v>572</v>
      </c>
      <c r="AA432" t="s">
        <v>573</v>
      </c>
      <c r="AB432" t="s">
        <v>41</v>
      </c>
      <c r="AC432" t="s">
        <v>62</v>
      </c>
      <c r="AD432" t="str">
        <f t="shared" si="33"/>
        <v>Earth and Biological Sciences - EBS309</v>
      </c>
      <c r="AE432" t="s">
        <v>991</v>
      </c>
      <c r="AF432" t="s">
        <v>992</v>
      </c>
      <c r="AG432" t="s">
        <v>1036</v>
      </c>
      <c r="AH432" t="s">
        <v>3688</v>
      </c>
      <c r="AI432">
        <v>16</v>
      </c>
      <c r="AJ432">
        <v>15</v>
      </c>
      <c r="AK432" s="22">
        <f t="shared" si="34"/>
        <v>11.46393784786641</v>
      </c>
      <c r="AL432" t="s">
        <v>52</v>
      </c>
      <c r="AM432" t="s">
        <v>66</v>
      </c>
      <c r="AN432" t="s">
        <v>67</v>
      </c>
    </row>
    <row r="433" spans="1:40" x14ac:dyDescent="0.25">
      <c r="A433">
        <v>202430</v>
      </c>
      <c r="B433">
        <v>30367</v>
      </c>
      <c r="C433" t="s">
        <v>1053</v>
      </c>
      <c r="D433" t="s">
        <v>5695</v>
      </c>
      <c r="E433" t="s">
        <v>1054</v>
      </c>
      <c r="F433">
        <v>2.2999999999999998</v>
      </c>
      <c r="G433" s="1">
        <v>45166</v>
      </c>
      <c r="H433" s="1">
        <v>45276</v>
      </c>
      <c r="I433" s="21">
        <f t="shared" si="30"/>
        <v>16.714285714285715</v>
      </c>
      <c r="J433" s="1" t="s">
        <v>393</v>
      </c>
      <c r="K433" s="1" t="s">
        <v>33</v>
      </c>
      <c r="L433" t="s">
        <v>33</v>
      </c>
      <c r="S433" s="22">
        <f t="shared" si="31"/>
        <v>4.513888888888884E-2</v>
      </c>
      <c r="T433" s="22">
        <f t="shared" si="32"/>
        <v>4.5725108225108183E-2</v>
      </c>
      <c r="U433" s="22" t="s">
        <v>5402</v>
      </c>
      <c r="V433">
        <v>1415</v>
      </c>
      <c r="W433" s="22" t="s">
        <v>5490</v>
      </c>
      <c r="X433">
        <v>1520</v>
      </c>
      <c r="Y433" t="s">
        <v>205</v>
      </c>
      <c r="Z433" t="s">
        <v>572</v>
      </c>
      <c r="AA433" t="s">
        <v>573</v>
      </c>
      <c r="AB433" t="s">
        <v>41</v>
      </c>
      <c r="AC433" t="s">
        <v>62</v>
      </c>
      <c r="AD433" t="str">
        <f t="shared" si="33"/>
        <v>Earth and Biological Sciences - EBS309</v>
      </c>
      <c r="AE433" t="s">
        <v>991</v>
      </c>
      <c r="AF433" t="s">
        <v>992</v>
      </c>
      <c r="AG433" t="s">
        <v>1036</v>
      </c>
      <c r="AH433" t="s">
        <v>3688</v>
      </c>
      <c r="AI433">
        <v>16</v>
      </c>
      <c r="AJ433">
        <v>16</v>
      </c>
      <c r="AK433" s="22">
        <f t="shared" si="34"/>
        <v>12.228200371057504</v>
      </c>
      <c r="AL433" t="s">
        <v>52</v>
      </c>
      <c r="AM433" t="s">
        <v>66</v>
      </c>
      <c r="AN433" t="s">
        <v>46</v>
      </c>
    </row>
    <row r="434" spans="1:40" x14ac:dyDescent="0.25">
      <c r="A434">
        <v>202430</v>
      </c>
      <c r="B434">
        <v>30936</v>
      </c>
      <c r="C434" t="s">
        <v>1037</v>
      </c>
      <c r="D434" t="s">
        <v>5603</v>
      </c>
      <c r="E434" t="s">
        <v>1038</v>
      </c>
      <c r="F434">
        <v>4</v>
      </c>
      <c r="G434" s="1">
        <v>45166</v>
      </c>
      <c r="H434" s="1">
        <v>45276</v>
      </c>
      <c r="I434" s="21">
        <f t="shared" si="30"/>
        <v>16.714285714285715</v>
      </c>
      <c r="J434" s="1"/>
      <c r="K434" s="1" t="s">
        <v>5536</v>
      </c>
      <c r="L434" t="s">
        <v>33</v>
      </c>
      <c r="N434" t="s">
        <v>35</v>
      </c>
      <c r="S434" s="22">
        <f t="shared" si="31"/>
        <v>5.5555555555555525E-2</v>
      </c>
      <c r="T434" s="22">
        <f t="shared" si="32"/>
        <v>0.1125541125541125</v>
      </c>
      <c r="U434" s="22" t="s">
        <v>5375</v>
      </c>
      <c r="V434">
        <v>935</v>
      </c>
      <c r="W434" s="22" t="s">
        <v>5474</v>
      </c>
      <c r="X434">
        <v>1055</v>
      </c>
      <c r="Y434" t="s">
        <v>49</v>
      </c>
      <c r="Z434" t="s">
        <v>1039</v>
      </c>
      <c r="AA434" t="s">
        <v>1040</v>
      </c>
      <c r="AB434" t="s">
        <v>61</v>
      </c>
      <c r="AC434" t="s">
        <v>62</v>
      </c>
      <c r="AD434" t="str">
        <f t="shared" si="33"/>
        <v>Earth and Biological Sciences - EBS309</v>
      </c>
      <c r="AE434" t="s">
        <v>991</v>
      </c>
      <c r="AF434" t="s">
        <v>992</v>
      </c>
      <c r="AG434" t="s">
        <v>1036</v>
      </c>
      <c r="AH434" t="s">
        <v>3688</v>
      </c>
      <c r="AI434">
        <v>24</v>
      </c>
      <c r="AJ434">
        <v>23</v>
      </c>
      <c r="AK434" s="22">
        <f t="shared" si="34"/>
        <v>43.269016697588107</v>
      </c>
      <c r="AL434" t="s">
        <v>52</v>
      </c>
      <c r="AM434" t="s">
        <v>66</v>
      </c>
      <c r="AN434" t="s">
        <v>67</v>
      </c>
    </row>
    <row r="435" spans="1:40" x14ac:dyDescent="0.25">
      <c r="A435">
        <v>202430</v>
      </c>
      <c r="B435">
        <v>30939</v>
      </c>
      <c r="C435" t="s">
        <v>1017</v>
      </c>
      <c r="D435" t="s">
        <v>5603</v>
      </c>
      <c r="E435" t="s">
        <v>1018</v>
      </c>
      <c r="F435">
        <v>5</v>
      </c>
      <c r="G435" s="1">
        <v>45166</v>
      </c>
      <c r="H435" s="1">
        <v>45276</v>
      </c>
      <c r="I435" s="21">
        <f t="shared" si="30"/>
        <v>16.714285714285715</v>
      </c>
      <c r="J435" s="1"/>
      <c r="K435" s="1" t="s">
        <v>5536</v>
      </c>
      <c r="L435" t="s">
        <v>33</v>
      </c>
      <c r="N435" t="s">
        <v>35</v>
      </c>
      <c r="S435" s="22">
        <f t="shared" si="31"/>
        <v>5.555555555555558E-2</v>
      </c>
      <c r="T435" s="22">
        <f t="shared" si="32"/>
        <v>0.11255411255411261</v>
      </c>
      <c r="U435" s="22" t="s">
        <v>5369</v>
      </c>
      <c r="V435">
        <v>800</v>
      </c>
      <c r="W435" s="22" t="s">
        <v>5433</v>
      </c>
      <c r="X435">
        <v>920</v>
      </c>
      <c r="Y435" t="s">
        <v>49</v>
      </c>
      <c r="Z435" t="s">
        <v>1019</v>
      </c>
      <c r="AA435" t="s">
        <v>1020</v>
      </c>
      <c r="AB435" t="s">
        <v>61</v>
      </c>
      <c r="AC435" t="s">
        <v>62</v>
      </c>
      <c r="AD435" t="str">
        <f t="shared" si="33"/>
        <v>Earth and Biological Sciences - EBS309</v>
      </c>
      <c r="AE435" t="s">
        <v>991</v>
      </c>
      <c r="AF435" t="s">
        <v>992</v>
      </c>
      <c r="AG435" t="s">
        <v>1036</v>
      </c>
      <c r="AH435" t="s">
        <v>3688</v>
      </c>
      <c r="AI435">
        <v>25</v>
      </c>
      <c r="AJ435">
        <v>23</v>
      </c>
      <c r="AK435" s="22">
        <f t="shared" si="34"/>
        <v>43.26901669758815</v>
      </c>
      <c r="AL435" t="s">
        <v>52</v>
      </c>
      <c r="AM435" t="s">
        <v>66</v>
      </c>
      <c r="AN435" t="s">
        <v>67</v>
      </c>
    </row>
    <row r="436" spans="1:40" x14ac:dyDescent="0.25">
      <c r="A436">
        <v>202430</v>
      </c>
      <c r="B436">
        <v>30940</v>
      </c>
      <c r="C436" t="s">
        <v>1017</v>
      </c>
      <c r="D436" t="s">
        <v>5603</v>
      </c>
      <c r="E436" t="s">
        <v>1018</v>
      </c>
      <c r="F436">
        <v>5</v>
      </c>
      <c r="G436" s="1">
        <v>45166</v>
      </c>
      <c r="H436" s="1">
        <v>45276</v>
      </c>
      <c r="I436" s="21">
        <f t="shared" si="30"/>
        <v>16.714285714285715</v>
      </c>
      <c r="J436" s="1" t="s">
        <v>393</v>
      </c>
      <c r="K436" s="1" t="s">
        <v>5536</v>
      </c>
      <c r="L436" t="s">
        <v>33</v>
      </c>
      <c r="N436" t="s">
        <v>35</v>
      </c>
      <c r="S436" s="22">
        <f t="shared" si="31"/>
        <v>5.555555555555558E-2</v>
      </c>
      <c r="T436" s="22">
        <f t="shared" si="32"/>
        <v>0.11255411255411261</v>
      </c>
      <c r="U436" s="22" t="s">
        <v>5369</v>
      </c>
      <c r="V436">
        <v>800</v>
      </c>
      <c r="W436" s="22" t="s">
        <v>5433</v>
      </c>
      <c r="X436">
        <v>920</v>
      </c>
      <c r="Y436" t="s">
        <v>49</v>
      </c>
      <c r="Z436" t="s">
        <v>1019</v>
      </c>
      <c r="AA436" t="s">
        <v>1020</v>
      </c>
      <c r="AB436" t="s">
        <v>41</v>
      </c>
      <c r="AC436" t="s">
        <v>62</v>
      </c>
      <c r="AD436" t="str">
        <f t="shared" si="33"/>
        <v>Earth and Biological Sciences - EBS309</v>
      </c>
      <c r="AE436" t="s">
        <v>991</v>
      </c>
      <c r="AF436" t="s">
        <v>992</v>
      </c>
      <c r="AG436" t="s">
        <v>1036</v>
      </c>
      <c r="AH436" t="s">
        <v>3688</v>
      </c>
      <c r="AI436">
        <v>25</v>
      </c>
      <c r="AJ436">
        <v>20</v>
      </c>
      <c r="AK436" s="22">
        <f t="shared" si="34"/>
        <v>37.625231910946219</v>
      </c>
      <c r="AL436" t="s">
        <v>52</v>
      </c>
      <c r="AM436" t="s">
        <v>66</v>
      </c>
      <c r="AN436" t="s">
        <v>67</v>
      </c>
    </row>
    <row r="437" spans="1:40" x14ac:dyDescent="0.25">
      <c r="A437">
        <v>202430</v>
      </c>
      <c r="B437">
        <v>30941</v>
      </c>
      <c r="C437" t="s">
        <v>1017</v>
      </c>
      <c r="D437" t="s">
        <v>5603</v>
      </c>
      <c r="E437" t="s">
        <v>1018</v>
      </c>
      <c r="F437">
        <v>5</v>
      </c>
      <c r="G437" s="1">
        <v>45166</v>
      </c>
      <c r="H437" s="1">
        <v>45276</v>
      </c>
      <c r="I437" s="21">
        <f t="shared" si="30"/>
        <v>16.714285714285715</v>
      </c>
      <c r="J437" s="1" t="s">
        <v>393</v>
      </c>
      <c r="K437" s="1" t="s">
        <v>5536</v>
      </c>
      <c r="L437" t="s">
        <v>33</v>
      </c>
      <c r="N437" t="s">
        <v>35</v>
      </c>
      <c r="S437" s="22">
        <f t="shared" si="31"/>
        <v>5.555555555555558E-2</v>
      </c>
      <c r="T437" s="22">
        <f t="shared" si="32"/>
        <v>0.11255411255411261</v>
      </c>
      <c r="U437" s="22" t="s">
        <v>5369</v>
      </c>
      <c r="V437">
        <v>800</v>
      </c>
      <c r="W437" s="22" t="s">
        <v>5433</v>
      </c>
      <c r="X437">
        <v>920</v>
      </c>
      <c r="Y437" t="s">
        <v>49</v>
      </c>
      <c r="Z437" t="s">
        <v>1019</v>
      </c>
      <c r="AA437" t="s">
        <v>1020</v>
      </c>
      <c r="AB437" t="s">
        <v>41</v>
      </c>
      <c r="AC437" t="s">
        <v>62</v>
      </c>
      <c r="AD437" t="str">
        <f t="shared" si="33"/>
        <v>Earth and Biological Sciences - EBS309</v>
      </c>
      <c r="AE437" t="s">
        <v>991</v>
      </c>
      <c r="AF437" t="s">
        <v>992</v>
      </c>
      <c r="AG437" t="s">
        <v>1036</v>
      </c>
      <c r="AH437" t="s">
        <v>3688</v>
      </c>
      <c r="AI437">
        <v>25</v>
      </c>
      <c r="AJ437">
        <v>18</v>
      </c>
      <c r="AK437" s="22">
        <f t="shared" si="34"/>
        <v>33.862708719851597</v>
      </c>
      <c r="AL437" t="s">
        <v>52</v>
      </c>
      <c r="AM437" t="s">
        <v>66</v>
      </c>
      <c r="AN437" t="s">
        <v>67</v>
      </c>
    </row>
    <row r="438" spans="1:40" x14ac:dyDescent="0.25">
      <c r="A438">
        <v>202430</v>
      </c>
      <c r="B438">
        <v>30942</v>
      </c>
      <c r="C438" t="s">
        <v>1012</v>
      </c>
      <c r="D438" t="s">
        <v>5603</v>
      </c>
      <c r="E438" t="s">
        <v>1013</v>
      </c>
      <c r="F438">
        <v>5</v>
      </c>
      <c r="G438" s="1">
        <v>45166</v>
      </c>
      <c r="H438" s="1">
        <v>45276</v>
      </c>
      <c r="I438" s="21">
        <f t="shared" si="30"/>
        <v>16.714285714285715</v>
      </c>
      <c r="J438" s="1"/>
      <c r="K438" s="1" t="s">
        <v>5537</v>
      </c>
      <c r="M438" t="s">
        <v>34</v>
      </c>
      <c r="O438" t="s">
        <v>36</v>
      </c>
      <c r="S438" s="22">
        <f t="shared" si="31"/>
        <v>5.555555555555558E-2</v>
      </c>
      <c r="T438" s="22">
        <f t="shared" si="32"/>
        <v>0.11255411255411261</v>
      </c>
      <c r="U438" s="22" t="s">
        <v>5369</v>
      </c>
      <c r="V438">
        <v>800</v>
      </c>
      <c r="W438" s="22" t="s">
        <v>5433</v>
      </c>
      <c r="X438">
        <v>920</v>
      </c>
      <c r="Y438" t="s">
        <v>49</v>
      </c>
      <c r="Z438" t="s">
        <v>1014</v>
      </c>
      <c r="AA438" t="s">
        <v>1015</v>
      </c>
      <c r="AB438" t="s">
        <v>61</v>
      </c>
      <c r="AC438" t="s">
        <v>62</v>
      </c>
      <c r="AD438" t="str">
        <f t="shared" si="33"/>
        <v>Earth and Biological Sciences - EBS309</v>
      </c>
      <c r="AE438" t="s">
        <v>991</v>
      </c>
      <c r="AF438" t="s">
        <v>992</v>
      </c>
      <c r="AG438" t="s">
        <v>1036</v>
      </c>
      <c r="AH438" t="s">
        <v>3688</v>
      </c>
      <c r="AI438">
        <v>11</v>
      </c>
      <c r="AJ438">
        <v>9</v>
      </c>
      <c r="AK438" s="22">
        <f t="shared" si="34"/>
        <v>16.931354359925798</v>
      </c>
      <c r="AL438" t="s">
        <v>52</v>
      </c>
      <c r="AM438" t="s">
        <v>66</v>
      </c>
      <c r="AN438" t="s">
        <v>67</v>
      </c>
    </row>
    <row r="439" spans="1:40" x14ac:dyDescent="0.25">
      <c r="A439">
        <v>202430</v>
      </c>
      <c r="B439">
        <v>30995</v>
      </c>
      <c r="C439" t="s">
        <v>1045</v>
      </c>
      <c r="D439" t="s">
        <v>5684</v>
      </c>
      <c r="E439" t="s">
        <v>1046</v>
      </c>
      <c r="F439">
        <v>4</v>
      </c>
      <c r="G439" s="1">
        <v>45166</v>
      </c>
      <c r="H439" s="1">
        <v>45276</v>
      </c>
      <c r="I439" s="21">
        <f t="shared" si="30"/>
        <v>16.714285714285715</v>
      </c>
      <c r="J439" s="1"/>
      <c r="K439" s="1" t="s">
        <v>5536</v>
      </c>
      <c r="L439" t="s">
        <v>33</v>
      </c>
      <c r="N439" t="s">
        <v>35</v>
      </c>
      <c r="S439" s="22">
        <f t="shared" si="31"/>
        <v>5.555555555555558E-2</v>
      </c>
      <c r="T439" s="22">
        <f t="shared" si="32"/>
        <v>0.11255411255411261</v>
      </c>
      <c r="U439" s="22" t="s">
        <v>5377</v>
      </c>
      <c r="V439">
        <v>1245</v>
      </c>
      <c r="W439" s="22" t="s">
        <v>5398</v>
      </c>
      <c r="X439">
        <v>1405</v>
      </c>
      <c r="Y439" t="s">
        <v>49</v>
      </c>
      <c r="Z439" t="s">
        <v>1047</v>
      </c>
      <c r="AA439" t="s">
        <v>1048</v>
      </c>
      <c r="AB439" t="s">
        <v>41</v>
      </c>
      <c r="AC439" t="s">
        <v>62</v>
      </c>
      <c r="AD439" t="str">
        <f t="shared" si="33"/>
        <v>Earth and Biological Sciences - EBS309</v>
      </c>
      <c r="AE439" t="s">
        <v>991</v>
      </c>
      <c r="AF439" t="s">
        <v>992</v>
      </c>
      <c r="AG439" t="s">
        <v>1036</v>
      </c>
      <c r="AH439" t="s">
        <v>3688</v>
      </c>
      <c r="AI439">
        <v>24</v>
      </c>
      <c r="AJ439">
        <v>21</v>
      </c>
      <c r="AK439" s="22">
        <f t="shared" si="34"/>
        <v>39.506493506493527</v>
      </c>
      <c r="AL439" t="s">
        <v>52</v>
      </c>
      <c r="AM439" t="s">
        <v>66</v>
      </c>
      <c r="AN439" t="s">
        <v>67</v>
      </c>
    </row>
    <row r="440" spans="1:40" x14ac:dyDescent="0.25">
      <c r="A440">
        <v>202430</v>
      </c>
      <c r="B440">
        <v>31016</v>
      </c>
      <c r="C440" t="s">
        <v>1659</v>
      </c>
      <c r="D440" t="s">
        <v>5602</v>
      </c>
      <c r="E440" t="s">
        <v>1660</v>
      </c>
      <c r="F440">
        <v>3</v>
      </c>
      <c r="G440" s="1">
        <v>45166</v>
      </c>
      <c r="H440" s="1">
        <v>45276</v>
      </c>
      <c r="I440" s="21">
        <f t="shared" si="30"/>
        <v>16.714285714285715</v>
      </c>
      <c r="J440" s="1"/>
      <c r="K440" s="1" t="s">
        <v>5537</v>
      </c>
      <c r="M440" t="s">
        <v>34</v>
      </c>
      <c r="O440" t="s">
        <v>36</v>
      </c>
      <c r="S440" s="22">
        <f t="shared" si="31"/>
        <v>5.555555555555558E-2</v>
      </c>
      <c r="T440" s="22">
        <f t="shared" si="32"/>
        <v>0.11255411255411261</v>
      </c>
      <c r="U440" s="22" t="s">
        <v>5377</v>
      </c>
      <c r="V440">
        <v>1245</v>
      </c>
      <c r="W440" s="22" t="s">
        <v>5398</v>
      </c>
      <c r="X440">
        <v>1405</v>
      </c>
      <c r="Y440" t="s">
        <v>49</v>
      </c>
      <c r="Z440" t="s">
        <v>1645</v>
      </c>
      <c r="AA440" t="s">
        <v>1646</v>
      </c>
      <c r="AB440" t="s">
        <v>41</v>
      </c>
      <c r="AC440" t="s">
        <v>62</v>
      </c>
      <c r="AD440" t="str">
        <f t="shared" si="33"/>
        <v>Earth and Biological Sciences - EBS309</v>
      </c>
      <c r="AE440" t="s">
        <v>991</v>
      </c>
      <c r="AF440" t="s">
        <v>992</v>
      </c>
      <c r="AG440" t="s">
        <v>1036</v>
      </c>
      <c r="AH440" t="s">
        <v>3688</v>
      </c>
      <c r="AI440">
        <v>50</v>
      </c>
      <c r="AJ440">
        <v>48</v>
      </c>
      <c r="AK440" s="22">
        <f t="shared" si="34"/>
        <v>90.300556586270915</v>
      </c>
      <c r="AL440" t="s">
        <v>52</v>
      </c>
      <c r="AM440" t="s">
        <v>66</v>
      </c>
      <c r="AN440" t="s">
        <v>67</v>
      </c>
    </row>
    <row r="441" spans="1:40" x14ac:dyDescent="0.25">
      <c r="A441">
        <v>202430</v>
      </c>
      <c r="B441">
        <v>31891</v>
      </c>
      <c r="C441" t="s">
        <v>1045</v>
      </c>
      <c r="D441" t="s">
        <v>5684</v>
      </c>
      <c r="E441" t="s">
        <v>1046</v>
      </c>
      <c r="F441">
        <v>4</v>
      </c>
      <c r="G441" s="1">
        <v>45166</v>
      </c>
      <c r="H441" s="1">
        <v>45276</v>
      </c>
      <c r="I441" s="21">
        <f t="shared" si="30"/>
        <v>16.714285714285715</v>
      </c>
      <c r="J441" s="1"/>
      <c r="K441" s="1" t="s">
        <v>34</v>
      </c>
      <c r="M441" t="s">
        <v>34</v>
      </c>
      <c r="S441" s="22">
        <f t="shared" si="31"/>
        <v>0.12847222222222221</v>
      </c>
      <c r="T441" s="22">
        <f t="shared" si="32"/>
        <v>0.13014069264069264</v>
      </c>
      <c r="U441" s="22" t="s">
        <v>5378</v>
      </c>
      <c r="V441">
        <v>1800</v>
      </c>
      <c r="W441" s="22" t="s">
        <v>5518</v>
      </c>
      <c r="X441">
        <v>2105</v>
      </c>
      <c r="Y441" t="s">
        <v>49</v>
      </c>
      <c r="Z441" t="s">
        <v>1047</v>
      </c>
      <c r="AA441" t="s">
        <v>1048</v>
      </c>
      <c r="AB441" t="s">
        <v>646</v>
      </c>
      <c r="AC441" t="s">
        <v>62</v>
      </c>
      <c r="AD441" t="str">
        <f t="shared" si="33"/>
        <v>Earth and Biological Sciences - EBS309</v>
      </c>
      <c r="AE441" t="s">
        <v>991</v>
      </c>
      <c r="AF441" t="s">
        <v>992</v>
      </c>
      <c r="AG441" t="s">
        <v>1036</v>
      </c>
      <c r="AH441" t="s">
        <v>3688</v>
      </c>
      <c r="AI441">
        <v>24</v>
      </c>
      <c r="AJ441">
        <v>19</v>
      </c>
      <c r="AK441" s="22">
        <f t="shared" si="34"/>
        <v>41.328965677179966</v>
      </c>
      <c r="AL441" t="s">
        <v>52</v>
      </c>
      <c r="AM441" t="s">
        <v>66</v>
      </c>
      <c r="AN441" t="s">
        <v>67</v>
      </c>
    </row>
    <row r="442" spans="1:40" x14ac:dyDescent="0.25">
      <c r="A442">
        <v>202430</v>
      </c>
      <c r="B442">
        <v>33235</v>
      </c>
      <c r="C442" t="s">
        <v>1027</v>
      </c>
      <c r="D442" t="s">
        <v>5603</v>
      </c>
      <c r="E442" t="s">
        <v>1028</v>
      </c>
      <c r="F442">
        <v>4</v>
      </c>
      <c r="G442" s="1">
        <v>45166</v>
      </c>
      <c r="H442" s="1">
        <v>45276</v>
      </c>
      <c r="I442" s="21">
        <f t="shared" si="30"/>
        <v>16.714285714285715</v>
      </c>
      <c r="J442" s="1"/>
      <c r="K442" s="1" t="s">
        <v>5537</v>
      </c>
      <c r="M442" t="s">
        <v>34</v>
      </c>
      <c r="O442" t="s">
        <v>36</v>
      </c>
      <c r="S442" s="22">
        <f t="shared" si="31"/>
        <v>5.5555555555555525E-2</v>
      </c>
      <c r="T442" s="22">
        <f t="shared" si="32"/>
        <v>0.1125541125541125</v>
      </c>
      <c r="U442" s="22" t="s">
        <v>5375</v>
      </c>
      <c r="V442">
        <v>935</v>
      </c>
      <c r="W442" s="22" t="s">
        <v>5474</v>
      </c>
      <c r="X442">
        <v>1055</v>
      </c>
      <c r="Y442" t="s">
        <v>49</v>
      </c>
      <c r="Z442" t="s">
        <v>1029</v>
      </c>
      <c r="AA442" t="s">
        <v>1030</v>
      </c>
      <c r="AB442" t="s">
        <v>61</v>
      </c>
      <c r="AC442" t="s">
        <v>62</v>
      </c>
      <c r="AD442" t="str">
        <f t="shared" si="33"/>
        <v>Earth and Biological Sciences - EBS309</v>
      </c>
      <c r="AE442" t="s">
        <v>991</v>
      </c>
      <c r="AF442" t="s">
        <v>992</v>
      </c>
      <c r="AG442" t="s">
        <v>1036</v>
      </c>
      <c r="AH442" t="s">
        <v>3688</v>
      </c>
      <c r="AI442">
        <v>24</v>
      </c>
      <c r="AJ442">
        <v>21</v>
      </c>
      <c r="AK442" s="22">
        <f t="shared" si="34"/>
        <v>39.506493506493491</v>
      </c>
      <c r="AL442" t="s">
        <v>52</v>
      </c>
      <c r="AM442" t="s">
        <v>66</v>
      </c>
      <c r="AN442" t="s">
        <v>67</v>
      </c>
    </row>
    <row r="443" spans="1:40" x14ac:dyDescent="0.25">
      <c r="A443">
        <v>202430</v>
      </c>
      <c r="B443">
        <v>34415</v>
      </c>
      <c r="C443" t="s">
        <v>1027</v>
      </c>
      <c r="D443" t="s">
        <v>5603</v>
      </c>
      <c r="E443" t="s">
        <v>1028</v>
      </c>
      <c r="F443">
        <v>4</v>
      </c>
      <c r="G443" s="1">
        <v>45166</v>
      </c>
      <c r="H443" s="1">
        <v>45276</v>
      </c>
      <c r="I443" s="21">
        <f t="shared" si="30"/>
        <v>16.714285714285715</v>
      </c>
      <c r="J443" s="1" t="s">
        <v>393</v>
      </c>
      <c r="K443" s="1" t="s">
        <v>5537</v>
      </c>
      <c r="M443" t="s">
        <v>34</v>
      </c>
      <c r="O443" t="s">
        <v>36</v>
      </c>
      <c r="S443" s="22">
        <f t="shared" si="31"/>
        <v>5.5555555555555525E-2</v>
      </c>
      <c r="T443" s="22">
        <f t="shared" si="32"/>
        <v>0.1125541125541125</v>
      </c>
      <c r="U443" s="22" t="s">
        <v>5375</v>
      </c>
      <c r="V443">
        <v>935</v>
      </c>
      <c r="W443" s="22" t="s">
        <v>5474</v>
      </c>
      <c r="X443">
        <v>1055</v>
      </c>
      <c r="Y443" t="s">
        <v>49</v>
      </c>
      <c r="Z443" t="s">
        <v>1029</v>
      </c>
      <c r="AA443" t="s">
        <v>1030</v>
      </c>
      <c r="AB443" t="s">
        <v>41</v>
      </c>
      <c r="AC443" t="s">
        <v>62</v>
      </c>
      <c r="AD443" t="str">
        <f t="shared" si="33"/>
        <v>Earth and Biological Sciences - EBS309</v>
      </c>
      <c r="AE443" t="s">
        <v>991</v>
      </c>
      <c r="AF443" t="s">
        <v>992</v>
      </c>
      <c r="AG443" t="s">
        <v>1036</v>
      </c>
      <c r="AH443" t="s">
        <v>3688</v>
      </c>
      <c r="AI443">
        <v>24</v>
      </c>
      <c r="AJ443">
        <v>20</v>
      </c>
      <c r="AK443" s="22">
        <f t="shared" si="34"/>
        <v>37.625231910946184</v>
      </c>
      <c r="AL443" t="s">
        <v>52</v>
      </c>
      <c r="AM443" t="s">
        <v>66</v>
      </c>
      <c r="AN443" t="s">
        <v>67</v>
      </c>
    </row>
    <row r="444" spans="1:40" x14ac:dyDescent="0.25">
      <c r="A444">
        <v>202430</v>
      </c>
      <c r="B444">
        <v>36545</v>
      </c>
      <c r="C444" t="s">
        <v>1041</v>
      </c>
      <c r="D444" t="s">
        <v>5684</v>
      </c>
      <c r="E444" t="s">
        <v>1042</v>
      </c>
      <c r="F444">
        <v>4</v>
      </c>
      <c r="G444" s="1">
        <v>45166</v>
      </c>
      <c r="H444" s="1">
        <v>45276</v>
      </c>
      <c r="I444" s="21">
        <f t="shared" si="30"/>
        <v>16.714285714285715</v>
      </c>
      <c r="J444" s="1"/>
      <c r="K444" s="1" t="s">
        <v>5536</v>
      </c>
      <c r="L444" t="s">
        <v>33</v>
      </c>
      <c r="N444" t="s">
        <v>35</v>
      </c>
      <c r="S444" s="22">
        <f t="shared" si="31"/>
        <v>5.555555555555558E-2</v>
      </c>
      <c r="T444" s="22">
        <f t="shared" si="32"/>
        <v>0.11255411255411261</v>
      </c>
      <c r="U444" s="22" t="s">
        <v>5376</v>
      </c>
      <c r="V444">
        <v>1110</v>
      </c>
      <c r="W444" s="22" t="s">
        <v>5393</v>
      </c>
      <c r="X444">
        <v>1230</v>
      </c>
      <c r="Y444" t="s">
        <v>49</v>
      </c>
      <c r="Z444" t="s">
        <v>1043</v>
      </c>
      <c r="AA444" t="s">
        <v>1044</v>
      </c>
      <c r="AB444" t="s">
        <v>646</v>
      </c>
      <c r="AC444" t="s">
        <v>62</v>
      </c>
      <c r="AD444" t="str">
        <f t="shared" si="33"/>
        <v>Earth and Biological Sciences - EBS309</v>
      </c>
      <c r="AE444" t="s">
        <v>991</v>
      </c>
      <c r="AF444" t="s">
        <v>992</v>
      </c>
      <c r="AG444" t="s">
        <v>1036</v>
      </c>
      <c r="AH444" t="s">
        <v>3688</v>
      </c>
      <c r="AI444">
        <v>24</v>
      </c>
      <c r="AJ444">
        <v>29</v>
      </c>
      <c r="AK444" s="22">
        <f t="shared" si="34"/>
        <v>54.556586270872018</v>
      </c>
      <c r="AL444" t="s">
        <v>52</v>
      </c>
      <c r="AM444" t="s">
        <v>66</v>
      </c>
      <c r="AN444" t="s">
        <v>46</v>
      </c>
    </row>
    <row r="445" spans="1:40" x14ac:dyDescent="0.25">
      <c r="A445">
        <v>202430</v>
      </c>
      <c r="B445">
        <v>36546</v>
      </c>
      <c r="C445" t="s">
        <v>1041</v>
      </c>
      <c r="D445" t="s">
        <v>5684</v>
      </c>
      <c r="E445" t="s">
        <v>1042</v>
      </c>
      <c r="F445">
        <v>4</v>
      </c>
      <c r="G445" s="1">
        <v>45166</v>
      </c>
      <c r="H445" s="1">
        <v>45276</v>
      </c>
      <c r="I445" s="21">
        <f t="shared" si="30"/>
        <v>16.714285714285715</v>
      </c>
      <c r="J445" s="1" t="s">
        <v>393</v>
      </c>
      <c r="K445" s="1" t="s">
        <v>5536</v>
      </c>
      <c r="L445" t="s">
        <v>33</v>
      </c>
      <c r="N445" t="s">
        <v>35</v>
      </c>
      <c r="S445" s="22">
        <f t="shared" si="31"/>
        <v>5.555555555555558E-2</v>
      </c>
      <c r="T445" s="22">
        <f t="shared" si="32"/>
        <v>0.11255411255411261</v>
      </c>
      <c r="U445" s="22" t="s">
        <v>5376</v>
      </c>
      <c r="V445">
        <v>1110</v>
      </c>
      <c r="W445" s="22" t="s">
        <v>5393</v>
      </c>
      <c r="X445">
        <v>1230</v>
      </c>
      <c r="Y445" t="s">
        <v>49</v>
      </c>
      <c r="Z445" t="s">
        <v>1043</v>
      </c>
      <c r="AA445" t="s">
        <v>1044</v>
      </c>
      <c r="AB445" t="s">
        <v>41</v>
      </c>
      <c r="AC445" t="s">
        <v>62</v>
      </c>
      <c r="AD445" t="str">
        <f t="shared" si="33"/>
        <v>Earth and Biological Sciences - EBS309</v>
      </c>
      <c r="AE445" t="s">
        <v>991</v>
      </c>
      <c r="AF445" t="s">
        <v>992</v>
      </c>
      <c r="AG445" t="s">
        <v>1036</v>
      </c>
      <c r="AH445" t="s">
        <v>3688</v>
      </c>
      <c r="AI445">
        <v>24</v>
      </c>
      <c r="AJ445">
        <v>29</v>
      </c>
      <c r="AK445" s="22">
        <f t="shared" si="34"/>
        <v>54.556586270872018</v>
      </c>
      <c r="AL445" t="s">
        <v>52</v>
      </c>
      <c r="AM445" t="s">
        <v>66</v>
      </c>
      <c r="AN445" t="s">
        <v>46</v>
      </c>
    </row>
    <row r="446" spans="1:40" x14ac:dyDescent="0.25">
      <c r="A446">
        <v>202430</v>
      </c>
      <c r="B446">
        <v>37410</v>
      </c>
      <c r="C446" t="s">
        <v>1045</v>
      </c>
      <c r="D446" t="s">
        <v>5684</v>
      </c>
      <c r="E446" t="s">
        <v>1046</v>
      </c>
      <c r="F446">
        <v>4</v>
      </c>
      <c r="G446" s="1">
        <v>45166</v>
      </c>
      <c r="H446" s="1">
        <v>45276</v>
      </c>
      <c r="I446" s="21">
        <f t="shared" si="30"/>
        <v>16.714285714285715</v>
      </c>
      <c r="J446" s="1" t="s">
        <v>393</v>
      </c>
      <c r="K446" s="1" t="s">
        <v>5536</v>
      </c>
      <c r="L446" t="s">
        <v>33</v>
      </c>
      <c r="N446" t="s">
        <v>35</v>
      </c>
      <c r="S446" s="22">
        <f t="shared" si="31"/>
        <v>5.555555555555558E-2</v>
      </c>
      <c r="T446" s="22">
        <f t="shared" si="32"/>
        <v>0.11255411255411261</v>
      </c>
      <c r="U446" s="22" t="s">
        <v>5377</v>
      </c>
      <c r="V446">
        <v>1245</v>
      </c>
      <c r="W446" s="22" t="s">
        <v>5398</v>
      </c>
      <c r="X446">
        <v>1405</v>
      </c>
      <c r="Y446" t="s">
        <v>49</v>
      </c>
      <c r="Z446" t="s">
        <v>1047</v>
      </c>
      <c r="AA446" t="s">
        <v>1048</v>
      </c>
      <c r="AB446" t="s">
        <v>41</v>
      </c>
      <c r="AC446" t="s">
        <v>62</v>
      </c>
      <c r="AD446" t="str">
        <f t="shared" si="33"/>
        <v>Earth and Biological Sciences - EBS309</v>
      </c>
      <c r="AE446" t="s">
        <v>991</v>
      </c>
      <c r="AF446" t="s">
        <v>992</v>
      </c>
      <c r="AG446" t="s">
        <v>1036</v>
      </c>
      <c r="AH446" t="s">
        <v>3688</v>
      </c>
      <c r="AI446">
        <v>24</v>
      </c>
      <c r="AJ446">
        <v>19</v>
      </c>
      <c r="AK446" s="22">
        <f t="shared" si="34"/>
        <v>35.743970315398904</v>
      </c>
      <c r="AL446" t="s">
        <v>52</v>
      </c>
      <c r="AM446" t="s">
        <v>66</v>
      </c>
      <c r="AN446" t="s">
        <v>67</v>
      </c>
    </row>
    <row r="447" spans="1:40" x14ac:dyDescent="0.25">
      <c r="A447">
        <v>202430</v>
      </c>
      <c r="B447">
        <v>37985</v>
      </c>
      <c r="C447" t="s">
        <v>1045</v>
      </c>
      <c r="D447" t="s">
        <v>5684</v>
      </c>
      <c r="E447" t="s">
        <v>1046</v>
      </c>
      <c r="F447">
        <v>4</v>
      </c>
      <c r="G447" s="1">
        <v>45166</v>
      </c>
      <c r="H447" s="1">
        <v>45276</v>
      </c>
      <c r="I447" s="21">
        <f t="shared" si="30"/>
        <v>16.714285714285715</v>
      </c>
      <c r="J447" s="1" t="s">
        <v>393</v>
      </c>
      <c r="K447" s="1" t="s">
        <v>5536</v>
      </c>
      <c r="L447" t="s">
        <v>33</v>
      </c>
      <c r="N447" t="s">
        <v>35</v>
      </c>
      <c r="S447" s="22">
        <f t="shared" si="31"/>
        <v>5.555555555555558E-2</v>
      </c>
      <c r="T447" s="22">
        <f t="shared" si="32"/>
        <v>0.11255411255411261</v>
      </c>
      <c r="U447" s="22" t="s">
        <v>5377</v>
      </c>
      <c r="V447">
        <v>1245</v>
      </c>
      <c r="W447" s="22" t="s">
        <v>5398</v>
      </c>
      <c r="X447">
        <v>1405</v>
      </c>
      <c r="Y447" t="s">
        <v>49</v>
      </c>
      <c r="Z447" t="s">
        <v>1047</v>
      </c>
      <c r="AA447" t="s">
        <v>1048</v>
      </c>
      <c r="AB447" t="s">
        <v>61</v>
      </c>
      <c r="AC447" t="s">
        <v>62</v>
      </c>
      <c r="AD447" t="str">
        <f t="shared" si="33"/>
        <v>Earth and Biological Sciences - EBS309</v>
      </c>
      <c r="AE447" t="s">
        <v>991</v>
      </c>
      <c r="AF447" t="s">
        <v>992</v>
      </c>
      <c r="AG447" t="s">
        <v>1036</v>
      </c>
      <c r="AH447" t="s">
        <v>3688</v>
      </c>
      <c r="AI447">
        <v>24</v>
      </c>
      <c r="AJ447">
        <v>17</v>
      </c>
      <c r="AK447" s="22">
        <f t="shared" si="34"/>
        <v>31.981447124304285</v>
      </c>
      <c r="AL447" t="s">
        <v>52</v>
      </c>
      <c r="AM447" t="s">
        <v>66</v>
      </c>
      <c r="AN447" t="s">
        <v>67</v>
      </c>
    </row>
    <row r="448" spans="1:40" x14ac:dyDescent="0.25">
      <c r="A448">
        <v>202430</v>
      </c>
      <c r="B448">
        <v>39126</v>
      </c>
      <c r="C448" t="s">
        <v>1037</v>
      </c>
      <c r="D448" t="s">
        <v>5603</v>
      </c>
      <c r="E448" t="s">
        <v>1038</v>
      </c>
      <c r="F448">
        <v>4</v>
      </c>
      <c r="G448" s="1">
        <v>45166</v>
      </c>
      <c r="H448" s="1">
        <v>45276</v>
      </c>
      <c r="I448" s="21">
        <f t="shared" si="30"/>
        <v>16.714285714285715</v>
      </c>
      <c r="J448" s="1" t="s">
        <v>393</v>
      </c>
      <c r="K448" s="1" t="s">
        <v>5536</v>
      </c>
      <c r="L448" t="s">
        <v>33</v>
      </c>
      <c r="N448" t="s">
        <v>35</v>
      </c>
      <c r="S448" s="22">
        <f t="shared" si="31"/>
        <v>5.5555555555555525E-2</v>
      </c>
      <c r="T448" s="22">
        <f t="shared" si="32"/>
        <v>0.1125541125541125</v>
      </c>
      <c r="U448" s="22" t="s">
        <v>5375</v>
      </c>
      <c r="V448">
        <v>935</v>
      </c>
      <c r="W448" s="22" t="s">
        <v>5474</v>
      </c>
      <c r="X448">
        <v>1055</v>
      </c>
      <c r="Y448" t="s">
        <v>49</v>
      </c>
      <c r="Z448" t="s">
        <v>1039</v>
      </c>
      <c r="AA448" t="s">
        <v>1040</v>
      </c>
      <c r="AB448" t="s">
        <v>41</v>
      </c>
      <c r="AC448" t="s">
        <v>62</v>
      </c>
      <c r="AD448" t="str">
        <f t="shared" si="33"/>
        <v>Earth and Biological Sciences - EBS309</v>
      </c>
      <c r="AE448" t="s">
        <v>991</v>
      </c>
      <c r="AF448" t="s">
        <v>992</v>
      </c>
      <c r="AG448" t="s">
        <v>1036</v>
      </c>
      <c r="AH448" t="s">
        <v>3688</v>
      </c>
      <c r="AI448">
        <v>24</v>
      </c>
      <c r="AJ448">
        <v>27</v>
      </c>
      <c r="AK448" s="22">
        <f t="shared" si="34"/>
        <v>50.794063079777345</v>
      </c>
      <c r="AL448" t="s">
        <v>52</v>
      </c>
      <c r="AM448" t="s">
        <v>66</v>
      </c>
      <c r="AN448" t="s">
        <v>46</v>
      </c>
    </row>
    <row r="449" spans="1:40" x14ac:dyDescent="0.25">
      <c r="A449">
        <v>202430</v>
      </c>
      <c r="B449">
        <v>39651</v>
      </c>
      <c r="C449" t="s">
        <v>1045</v>
      </c>
      <c r="D449" t="s">
        <v>5684</v>
      </c>
      <c r="E449" t="s">
        <v>1046</v>
      </c>
      <c r="F449">
        <v>4</v>
      </c>
      <c r="G449" s="1">
        <v>45166</v>
      </c>
      <c r="H449" s="1">
        <v>45276</v>
      </c>
      <c r="I449" s="21">
        <f t="shared" si="30"/>
        <v>16.714285714285715</v>
      </c>
      <c r="J449" s="1" t="s">
        <v>393</v>
      </c>
      <c r="K449" s="1" t="s">
        <v>34</v>
      </c>
      <c r="M449" t="s">
        <v>34</v>
      </c>
      <c r="S449" s="22">
        <f t="shared" si="31"/>
        <v>0.12847222222222221</v>
      </c>
      <c r="T449" s="22">
        <f t="shared" si="32"/>
        <v>0.13014069264069264</v>
      </c>
      <c r="U449" s="22" t="s">
        <v>5378</v>
      </c>
      <c r="V449">
        <v>1800</v>
      </c>
      <c r="W449" s="22" t="s">
        <v>5518</v>
      </c>
      <c r="X449">
        <v>2105</v>
      </c>
      <c r="Y449" t="s">
        <v>49</v>
      </c>
      <c r="Z449" t="s">
        <v>1047</v>
      </c>
      <c r="AA449" t="s">
        <v>1048</v>
      </c>
      <c r="AB449" t="s">
        <v>41</v>
      </c>
      <c r="AC449" t="s">
        <v>62</v>
      </c>
      <c r="AD449" t="str">
        <f t="shared" si="33"/>
        <v>Earth and Biological Sciences - EBS309</v>
      </c>
      <c r="AE449" t="s">
        <v>991</v>
      </c>
      <c r="AF449" t="s">
        <v>992</v>
      </c>
      <c r="AG449" t="s">
        <v>1036</v>
      </c>
      <c r="AH449" t="s">
        <v>3688</v>
      </c>
      <c r="AI449">
        <v>24</v>
      </c>
      <c r="AJ449">
        <v>18</v>
      </c>
      <c r="AK449" s="22">
        <f t="shared" si="34"/>
        <v>39.153756957328383</v>
      </c>
      <c r="AL449" t="s">
        <v>52</v>
      </c>
      <c r="AM449" t="s">
        <v>182</v>
      </c>
      <c r="AN449" t="s">
        <v>67</v>
      </c>
    </row>
    <row r="450" spans="1:40" x14ac:dyDescent="0.25">
      <c r="A450">
        <v>202430</v>
      </c>
      <c r="B450">
        <v>40130</v>
      </c>
      <c r="C450" t="s">
        <v>1022</v>
      </c>
      <c r="D450" t="s">
        <v>5684</v>
      </c>
      <c r="E450" t="s">
        <v>1023</v>
      </c>
      <c r="F450">
        <v>4</v>
      </c>
      <c r="G450" s="1">
        <v>45166</v>
      </c>
      <c r="H450" s="1">
        <v>45276</v>
      </c>
      <c r="I450" s="21">
        <f t="shared" ref="I450:I513" si="35">(DATEDIF(G450,H450,"d")/7)+1</f>
        <v>16.714285714285715</v>
      </c>
      <c r="J450" s="1"/>
      <c r="K450" s="1" t="s">
        <v>5537</v>
      </c>
      <c r="M450" t="s">
        <v>34</v>
      </c>
      <c r="O450" t="s">
        <v>36</v>
      </c>
      <c r="S450" s="22">
        <f t="shared" ref="S450:S513" si="36">W450-U450</f>
        <v>5.555555555555558E-2</v>
      </c>
      <c r="T450" s="22">
        <f t="shared" ref="T450:T513" si="37">(LEN(K450)*S450)*(I450/16.5)</f>
        <v>0.11255411255411261</v>
      </c>
      <c r="U450" s="22" t="s">
        <v>5376</v>
      </c>
      <c r="V450">
        <v>1110</v>
      </c>
      <c r="W450" s="22" t="s">
        <v>5393</v>
      </c>
      <c r="X450">
        <v>1230</v>
      </c>
      <c r="Y450" t="s">
        <v>49</v>
      </c>
      <c r="Z450" t="s">
        <v>1657</v>
      </c>
      <c r="AA450" t="s">
        <v>1658</v>
      </c>
      <c r="AB450" t="s">
        <v>646</v>
      </c>
      <c r="AC450" t="s">
        <v>62</v>
      </c>
      <c r="AD450" t="str">
        <f t="shared" ref="AD450:AD513" si="38">CONCATENATE(AE450," - ",AG450)</f>
        <v>Earth and Biological Sciences - EBS309</v>
      </c>
      <c r="AE450" t="s">
        <v>991</v>
      </c>
      <c r="AF450" t="s">
        <v>992</v>
      </c>
      <c r="AG450" t="s">
        <v>1036</v>
      </c>
      <c r="AH450" t="s">
        <v>3688</v>
      </c>
      <c r="AI450">
        <v>24</v>
      </c>
      <c r="AJ450">
        <v>22</v>
      </c>
      <c r="AK450" s="22">
        <f t="shared" ref="AK450:AK513" si="39">I450*T450*AJ450</f>
        <v>41.387755102040842</v>
      </c>
      <c r="AL450" t="s">
        <v>52</v>
      </c>
      <c r="AM450" t="s">
        <v>66</v>
      </c>
      <c r="AN450" t="s">
        <v>67</v>
      </c>
    </row>
    <row r="451" spans="1:40" x14ac:dyDescent="0.25">
      <c r="A451">
        <v>202430</v>
      </c>
      <c r="B451">
        <v>40189</v>
      </c>
      <c r="C451" t="s">
        <v>1012</v>
      </c>
      <c r="D451" t="s">
        <v>5603</v>
      </c>
      <c r="E451" t="s">
        <v>1013</v>
      </c>
      <c r="F451">
        <v>5</v>
      </c>
      <c r="G451" s="1">
        <v>45166</v>
      </c>
      <c r="H451" s="1">
        <v>45276</v>
      </c>
      <c r="I451" s="21">
        <f t="shared" si="35"/>
        <v>16.714285714285715</v>
      </c>
      <c r="J451" s="1" t="s">
        <v>393</v>
      </c>
      <c r="K451" s="1" t="s">
        <v>5537</v>
      </c>
      <c r="M451" t="s">
        <v>34</v>
      </c>
      <c r="O451" t="s">
        <v>36</v>
      </c>
      <c r="S451" s="22">
        <f t="shared" si="36"/>
        <v>5.555555555555558E-2</v>
      </c>
      <c r="T451" s="22">
        <f t="shared" si="37"/>
        <v>0.11255411255411261</v>
      </c>
      <c r="U451" s="22" t="s">
        <v>5369</v>
      </c>
      <c r="V451">
        <v>800</v>
      </c>
      <c r="W451" s="22" t="s">
        <v>5433</v>
      </c>
      <c r="X451">
        <v>920</v>
      </c>
      <c r="Y451" t="s">
        <v>49</v>
      </c>
      <c r="Z451" t="s">
        <v>1014</v>
      </c>
      <c r="AA451" t="s">
        <v>1015</v>
      </c>
      <c r="AB451" t="s">
        <v>41</v>
      </c>
      <c r="AC451" t="s">
        <v>62</v>
      </c>
      <c r="AD451" t="str">
        <f t="shared" si="38"/>
        <v>Earth and Biological Sciences - EBS309</v>
      </c>
      <c r="AE451" t="s">
        <v>991</v>
      </c>
      <c r="AF451" t="s">
        <v>992</v>
      </c>
      <c r="AG451" t="s">
        <v>1036</v>
      </c>
      <c r="AH451" t="s">
        <v>3688</v>
      </c>
      <c r="AI451">
        <v>11</v>
      </c>
      <c r="AJ451">
        <v>7</v>
      </c>
      <c r="AK451" s="22">
        <f t="shared" si="39"/>
        <v>13.168831168831176</v>
      </c>
      <c r="AL451" t="s">
        <v>52</v>
      </c>
      <c r="AM451" t="s">
        <v>66</v>
      </c>
      <c r="AN451" t="s">
        <v>67</v>
      </c>
    </row>
    <row r="452" spans="1:40" x14ac:dyDescent="0.25">
      <c r="A452">
        <v>202430</v>
      </c>
      <c r="B452">
        <v>40233</v>
      </c>
      <c r="C452" t="s">
        <v>1022</v>
      </c>
      <c r="D452" t="s">
        <v>5684</v>
      </c>
      <c r="E452" t="s">
        <v>1023</v>
      </c>
      <c r="F452">
        <v>4</v>
      </c>
      <c r="G452" s="1">
        <v>45166</v>
      </c>
      <c r="H452" s="1">
        <v>45276</v>
      </c>
      <c r="I452" s="21">
        <f t="shared" si="35"/>
        <v>16.714285714285715</v>
      </c>
      <c r="J452" s="1" t="s">
        <v>393</v>
      </c>
      <c r="K452" s="1" t="s">
        <v>5537</v>
      </c>
      <c r="M452" t="s">
        <v>34</v>
      </c>
      <c r="O452" t="s">
        <v>36</v>
      </c>
      <c r="S452" s="22">
        <f t="shared" si="36"/>
        <v>5.555555555555558E-2</v>
      </c>
      <c r="T452" s="22">
        <f t="shared" si="37"/>
        <v>0.11255411255411261</v>
      </c>
      <c r="U452" s="22" t="s">
        <v>5376</v>
      </c>
      <c r="V452">
        <v>1110</v>
      </c>
      <c r="W452" s="22" t="s">
        <v>5393</v>
      </c>
      <c r="X452">
        <v>1230</v>
      </c>
      <c r="Y452" t="s">
        <v>49</v>
      </c>
      <c r="Z452" t="s">
        <v>1657</v>
      </c>
      <c r="AA452" t="s">
        <v>1658</v>
      </c>
      <c r="AB452" t="s">
        <v>41</v>
      </c>
      <c r="AC452" t="s">
        <v>62</v>
      </c>
      <c r="AD452" t="str">
        <f t="shared" si="38"/>
        <v>Earth and Biological Sciences - EBS309</v>
      </c>
      <c r="AE452" t="s">
        <v>991</v>
      </c>
      <c r="AF452" t="s">
        <v>992</v>
      </c>
      <c r="AG452" t="s">
        <v>1036</v>
      </c>
      <c r="AH452" t="s">
        <v>3688</v>
      </c>
      <c r="AI452">
        <v>24</v>
      </c>
      <c r="AJ452">
        <v>19</v>
      </c>
      <c r="AK452" s="22">
        <f t="shared" si="39"/>
        <v>35.743970315398904</v>
      </c>
      <c r="AL452" t="s">
        <v>52</v>
      </c>
      <c r="AM452" t="s">
        <v>66</v>
      </c>
      <c r="AN452" t="s">
        <v>67</v>
      </c>
    </row>
    <row r="453" spans="1:40" x14ac:dyDescent="0.25">
      <c r="A453">
        <v>202430</v>
      </c>
      <c r="B453">
        <v>40502</v>
      </c>
      <c r="C453" t="s">
        <v>1012</v>
      </c>
      <c r="D453" t="s">
        <v>5603</v>
      </c>
      <c r="E453" t="s">
        <v>1013</v>
      </c>
      <c r="F453">
        <v>5</v>
      </c>
      <c r="G453" s="1">
        <v>45166</v>
      </c>
      <c r="H453" s="1">
        <v>45276</v>
      </c>
      <c r="I453" s="21">
        <f t="shared" si="35"/>
        <v>16.714285714285715</v>
      </c>
      <c r="J453" s="1" t="s">
        <v>393</v>
      </c>
      <c r="K453" s="1" t="s">
        <v>5537</v>
      </c>
      <c r="M453" t="s">
        <v>34</v>
      </c>
      <c r="O453" t="s">
        <v>36</v>
      </c>
      <c r="S453" s="22">
        <f t="shared" si="36"/>
        <v>5.555555555555558E-2</v>
      </c>
      <c r="T453" s="22">
        <f t="shared" si="37"/>
        <v>0.11255411255411261</v>
      </c>
      <c r="U453" s="22" t="s">
        <v>5369</v>
      </c>
      <c r="V453">
        <v>800</v>
      </c>
      <c r="W453" s="22" t="s">
        <v>5433</v>
      </c>
      <c r="X453">
        <v>920</v>
      </c>
      <c r="Y453" t="s">
        <v>49</v>
      </c>
      <c r="Z453" t="s">
        <v>1014</v>
      </c>
      <c r="AA453" t="s">
        <v>1015</v>
      </c>
      <c r="AB453" t="s">
        <v>41</v>
      </c>
      <c r="AC453" t="s">
        <v>62</v>
      </c>
      <c r="AD453" t="str">
        <f t="shared" si="38"/>
        <v>Earth and Biological Sciences - EBS309</v>
      </c>
      <c r="AE453" t="s">
        <v>991</v>
      </c>
      <c r="AF453" t="s">
        <v>992</v>
      </c>
      <c r="AG453" t="s">
        <v>1036</v>
      </c>
      <c r="AH453" t="s">
        <v>3688</v>
      </c>
      <c r="AI453">
        <v>11</v>
      </c>
      <c r="AJ453">
        <v>7</v>
      </c>
      <c r="AK453" s="22">
        <f t="shared" si="39"/>
        <v>13.168831168831176</v>
      </c>
      <c r="AL453" t="s">
        <v>52</v>
      </c>
      <c r="AM453" t="s">
        <v>66</v>
      </c>
      <c r="AN453" t="s">
        <v>67</v>
      </c>
    </row>
    <row r="454" spans="1:40" x14ac:dyDescent="0.25">
      <c r="A454">
        <v>202430</v>
      </c>
      <c r="B454">
        <v>41217</v>
      </c>
      <c r="C454" t="s">
        <v>1012</v>
      </c>
      <c r="D454" t="s">
        <v>5603</v>
      </c>
      <c r="E454" t="s">
        <v>1013</v>
      </c>
      <c r="F454">
        <v>5</v>
      </c>
      <c r="G454" s="1">
        <v>45166</v>
      </c>
      <c r="H454" s="1">
        <v>45276</v>
      </c>
      <c r="I454" s="21">
        <f t="shared" si="35"/>
        <v>16.714285714285715</v>
      </c>
      <c r="J454" s="1" t="s">
        <v>393</v>
      </c>
      <c r="K454" s="1" t="s">
        <v>5537</v>
      </c>
      <c r="M454" t="s">
        <v>34</v>
      </c>
      <c r="O454" t="s">
        <v>36</v>
      </c>
      <c r="S454" s="22">
        <f t="shared" si="36"/>
        <v>5.555555555555558E-2</v>
      </c>
      <c r="T454" s="22">
        <f t="shared" si="37"/>
        <v>0.11255411255411261</v>
      </c>
      <c r="U454" s="22" t="s">
        <v>5369</v>
      </c>
      <c r="V454">
        <v>800</v>
      </c>
      <c r="W454" s="22" t="s">
        <v>5433</v>
      </c>
      <c r="X454">
        <v>920</v>
      </c>
      <c r="Y454" t="s">
        <v>49</v>
      </c>
      <c r="Z454" t="s">
        <v>1014</v>
      </c>
      <c r="AA454" t="s">
        <v>1015</v>
      </c>
      <c r="AB454" t="s">
        <v>41</v>
      </c>
      <c r="AC454" t="s">
        <v>62</v>
      </c>
      <c r="AD454" t="str">
        <f t="shared" si="38"/>
        <v>Earth and Biological Sciences - EBS309</v>
      </c>
      <c r="AE454" t="s">
        <v>991</v>
      </c>
      <c r="AF454" t="s">
        <v>992</v>
      </c>
      <c r="AG454" t="s">
        <v>1036</v>
      </c>
      <c r="AH454" t="s">
        <v>3688</v>
      </c>
      <c r="AI454">
        <v>11</v>
      </c>
      <c r="AJ454">
        <v>6</v>
      </c>
      <c r="AK454" s="22">
        <f t="shared" si="39"/>
        <v>11.287569573283864</v>
      </c>
      <c r="AL454" t="s">
        <v>52</v>
      </c>
      <c r="AM454" t="s">
        <v>66</v>
      </c>
      <c r="AN454" t="s">
        <v>67</v>
      </c>
    </row>
    <row r="455" spans="1:40" x14ac:dyDescent="0.25">
      <c r="A455">
        <v>202430</v>
      </c>
      <c r="B455">
        <v>42359</v>
      </c>
      <c r="C455" t="s">
        <v>1045</v>
      </c>
      <c r="D455" t="s">
        <v>5684</v>
      </c>
      <c r="E455" t="s">
        <v>1046</v>
      </c>
      <c r="F455">
        <v>4</v>
      </c>
      <c r="G455" s="1">
        <v>45166</v>
      </c>
      <c r="H455" s="1">
        <v>45276</v>
      </c>
      <c r="I455" s="21">
        <f t="shared" si="35"/>
        <v>16.714285714285715</v>
      </c>
      <c r="J455" s="1" t="s">
        <v>393</v>
      </c>
      <c r="K455" s="1" t="s">
        <v>34</v>
      </c>
      <c r="M455" t="s">
        <v>34</v>
      </c>
      <c r="S455" s="22">
        <f t="shared" si="36"/>
        <v>0.12847222222222221</v>
      </c>
      <c r="T455" s="22">
        <f t="shared" si="37"/>
        <v>0.13014069264069264</v>
      </c>
      <c r="U455" s="22" t="s">
        <v>5378</v>
      </c>
      <c r="V455">
        <v>1800</v>
      </c>
      <c r="W455" s="22" t="s">
        <v>5518</v>
      </c>
      <c r="X455">
        <v>2105</v>
      </c>
      <c r="Y455" t="s">
        <v>49</v>
      </c>
      <c r="Z455" t="s">
        <v>1047</v>
      </c>
      <c r="AA455" t="s">
        <v>1048</v>
      </c>
      <c r="AB455" t="s">
        <v>41</v>
      </c>
      <c r="AC455" t="s">
        <v>62</v>
      </c>
      <c r="AD455" t="str">
        <f t="shared" si="38"/>
        <v>Earth and Biological Sciences - EBS309</v>
      </c>
      <c r="AE455" t="s">
        <v>991</v>
      </c>
      <c r="AF455" t="s">
        <v>992</v>
      </c>
      <c r="AG455" t="s">
        <v>1036</v>
      </c>
      <c r="AH455" t="s">
        <v>3688</v>
      </c>
      <c r="AI455">
        <v>24</v>
      </c>
      <c r="AJ455">
        <v>16</v>
      </c>
      <c r="AK455" s="22">
        <f t="shared" si="39"/>
        <v>34.803339517625233</v>
      </c>
      <c r="AL455" t="s">
        <v>52</v>
      </c>
      <c r="AM455" t="s">
        <v>182</v>
      </c>
      <c r="AN455" t="s">
        <v>67</v>
      </c>
    </row>
    <row r="456" spans="1:40" x14ac:dyDescent="0.25">
      <c r="A456">
        <v>202430</v>
      </c>
      <c r="B456">
        <v>42967</v>
      </c>
      <c r="C456" t="s">
        <v>1037</v>
      </c>
      <c r="D456" t="s">
        <v>5603</v>
      </c>
      <c r="E456" t="s">
        <v>1038</v>
      </c>
      <c r="F456">
        <v>4</v>
      </c>
      <c r="G456" s="1">
        <v>45166</v>
      </c>
      <c r="H456" s="1">
        <v>45276</v>
      </c>
      <c r="I456" s="21">
        <f t="shared" si="35"/>
        <v>16.714285714285715</v>
      </c>
      <c r="J456" s="1" t="s">
        <v>393</v>
      </c>
      <c r="K456" s="1" t="s">
        <v>5536</v>
      </c>
      <c r="L456" t="s">
        <v>33</v>
      </c>
      <c r="N456" t="s">
        <v>35</v>
      </c>
      <c r="S456" s="22">
        <f t="shared" si="36"/>
        <v>5.5555555555555525E-2</v>
      </c>
      <c r="T456" s="22">
        <f t="shared" si="37"/>
        <v>0.1125541125541125</v>
      </c>
      <c r="U456" s="22" t="s">
        <v>5375</v>
      </c>
      <c r="V456">
        <v>935</v>
      </c>
      <c r="W456" s="22" t="s">
        <v>5474</v>
      </c>
      <c r="X456">
        <v>1055</v>
      </c>
      <c r="Y456" t="s">
        <v>49</v>
      </c>
      <c r="Z456" t="s">
        <v>1039</v>
      </c>
      <c r="AA456" t="s">
        <v>1040</v>
      </c>
      <c r="AB456" t="s">
        <v>41</v>
      </c>
      <c r="AC456" t="s">
        <v>62</v>
      </c>
      <c r="AD456" t="str">
        <f t="shared" si="38"/>
        <v>Earth and Biological Sciences - EBS309</v>
      </c>
      <c r="AE456" t="s">
        <v>991</v>
      </c>
      <c r="AF456" t="s">
        <v>992</v>
      </c>
      <c r="AG456" t="s">
        <v>1036</v>
      </c>
      <c r="AH456" t="s">
        <v>3688</v>
      </c>
      <c r="AI456">
        <v>24</v>
      </c>
      <c r="AJ456">
        <v>26</v>
      </c>
      <c r="AK456" s="22">
        <f t="shared" si="39"/>
        <v>48.912801484230037</v>
      </c>
      <c r="AL456" t="s">
        <v>52</v>
      </c>
      <c r="AM456" t="s">
        <v>66</v>
      </c>
      <c r="AN456" t="s">
        <v>46</v>
      </c>
    </row>
    <row r="457" spans="1:40" x14ac:dyDescent="0.25">
      <c r="A457">
        <v>202430</v>
      </c>
      <c r="B457">
        <v>42974</v>
      </c>
      <c r="C457" t="s">
        <v>1049</v>
      </c>
      <c r="D457" t="s">
        <v>5684</v>
      </c>
      <c r="E457" t="s">
        <v>1050</v>
      </c>
      <c r="F457">
        <v>3</v>
      </c>
      <c r="G457" s="1">
        <v>45166</v>
      </c>
      <c r="H457" s="1">
        <v>45276</v>
      </c>
      <c r="I457" s="21">
        <f t="shared" si="35"/>
        <v>16.714285714285715</v>
      </c>
      <c r="J457" s="1"/>
      <c r="K457" s="1" t="s">
        <v>5536</v>
      </c>
      <c r="L457" t="s">
        <v>33</v>
      </c>
      <c r="N457" t="s">
        <v>35</v>
      </c>
      <c r="S457" s="22">
        <f t="shared" si="36"/>
        <v>5.555555555555558E-2</v>
      </c>
      <c r="T457" s="22">
        <f t="shared" si="37"/>
        <v>0.11255411255411261</v>
      </c>
      <c r="U457" s="22" t="s">
        <v>5378</v>
      </c>
      <c r="V457">
        <v>1800</v>
      </c>
      <c r="W457" s="22" t="s">
        <v>5448</v>
      </c>
      <c r="X457">
        <v>1920</v>
      </c>
      <c r="Y457" t="s">
        <v>49</v>
      </c>
      <c r="Z457" t="s">
        <v>1051</v>
      </c>
      <c r="AA457" t="s">
        <v>1052</v>
      </c>
      <c r="AB457" t="s">
        <v>277</v>
      </c>
      <c r="AC457" t="s">
        <v>62</v>
      </c>
      <c r="AD457" t="str">
        <f t="shared" si="38"/>
        <v>Earth and Biological Sciences - EBS309</v>
      </c>
      <c r="AE457" t="s">
        <v>991</v>
      </c>
      <c r="AF457" t="s">
        <v>992</v>
      </c>
      <c r="AG457" t="s">
        <v>1036</v>
      </c>
      <c r="AH457" t="s">
        <v>3688</v>
      </c>
      <c r="AI457">
        <v>50</v>
      </c>
      <c r="AJ457">
        <v>32</v>
      </c>
      <c r="AK457" s="22">
        <f t="shared" si="39"/>
        <v>60.200371057513948</v>
      </c>
      <c r="AL457" t="s">
        <v>52</v>
      </c>
      <c r="AM457" t="s">
        <v>182</v>
      </c>
      <c r="AN457" t="s">
        <v>67</v>
      </c>
    </row>
    <row r="458" spans="1:40" hidden="1" x14ac:dyDescent="0.25">
      <c r="A458">
        <v>202430</v>
      </c>
      <c r="B458">
        <v>43388</v>
      </c>
      <c r="C458" t="s">
        <v>2378</v>
      </c>
      <c r="D458" t="s">
        <v>5664</v>
      </c>
      <c r="E458" t="s">
        <v>2379</v>
      </c>
      <c r="F458">
        <v>0.5</v>
      </c>
      <c r="G458" s="1">
        <v>45161</v>
      </c>
      <c r="H458" s="1">
        <v>45163</v>
      </c>
      <c r="I458" s="21">
        <f t="shared" si="35"/>
        <v>1.2857142857142856</v>
      </c>
      <c r="J458" s="1"/>
      <c r="K458" s="1" t="s">
        <v>5548</v>
      </c>
      <c r="N458" t="s">
        <v>35</v>
      </c>
      <c r="O458" t="s">
        <v>36</v>
      </c>
      <c r="P458" t="s">
        <v>37</v>
      </c>
      <c r="S458" s="22">
        <f t="shared" si="36"/>
        <v>0.11458333333333331</v>
      </c>
      <c r="T458" s="22">
        <f t="shared" si="37"/>
        <v>2.6785714285714281E-2</v>
      </c>
      <c r="U458" s="22" t="s">
        <v>5390</v>
      </c>
      <c r="V458">
        <v>900</v>
      </c>
      <c r="W458" s="22" t="s">
        <v>5429</v>
      </c>
      <c r="X458">
        <v>1145</v>
      </c>
      <c r="Y458" t="s">
        <v>49</v>
      </c>
      <c r="Z458" t="s">
        <v>2380</v>
      </c>
      <c r="AA458" t="s">
        <v>2381</v>
      </c>
      <c r="AB458" t="s">
        <v>277</v>
      </c>
      <c r="AC458" t="s">
        <v>62</v>
      </c>
      <c r="AD458" t="str">
        <f t="shared" si="38"/>
        <v>Earth and Biological Sciences - EBS309</v>
      </c>
      <c r="AE458" t="s">
        <v>991</v>
      </c>
      <c r="AF458" t="s">
        <v>992</v>
      </c>
      <c r="AG458" t="s">
        <v>1036</v>
      </c>
      <c r="AH458" t="s">
        <v>3688</v>
      </c>
      <c r="AI458">
        <v>24</v>
      </c>
      <c r="AJ458">
        <v>28</v>
      </c>
      <c r="AK458" s="22">
        <f t="shared" si="39"/>
        <v>0.96428571428571397</v>
      </c>
      <c r="AL458" t="s">
        <v>52</v>
      </c>
      <c r="AM458" t="s">
        <v>66</v>
      </c>
      <c r="AN458" t="s">
        <v>46</v>
      </c>
    </row>
    <row r="459" spans="1:40" hidden="1" x14ac:dyDescent="0.25">
      <c r="A459">
        <v>202430</v>
      </c>
      <c r="B459">
        <v>43390</v>
      </c>
      <c r="C459" t="s">
        <v>2378</v>
      </c>
      <c r="D459" t="s">
        <v>5664</v>
      </c>
      <c r="E459" t="s">
        <v>2379</v>
      </c>
      <c r="F459">
        <v>0.5</v>
      </c>
      <c r="G459" s="1">
        <v>45161</v>
      </c>
      <c r="H459" s="1">
        <v>45163</v>
      </c>
      <c r="I459" s="21">
        <f t="shared" si="35"/>
        <v>1.2857142857142856</v>
      </c>
      <c r="J459" s="1"/>
      <c r="K459" s="1" t="s">
        <v>5548</v>
      </c>
      <c r="N459" t="s">
        <v>35</v>
      </c>
      <c r="O459" t="s">
        <v>36</v>
      </c>
      <c r="P459" t="s">
        <v>37</v>
      </c>
      <c r="S459" s="22">
        <f t="shared" si="36"/>
        <v>0.11458333333333337</v>
      </c>
      <c r="T459" s="22">
        <f t="shared" si="37"/>
        <v>2.6785714285714295E-2</v>
      </c>
      <c r="U459" s="22" t="s">
        <v>5384</v>
      </c>
      <c r="V459">
        <v>1200</v>
      </c>
      <c r="W459" s="22" t="s">
        <v>5443</v>
      </c>
      <c r="X459">
        <v>1445</v>
      </c>
      <c r="Y459" t="s">
        <v>49</v>
      </c>
      <c r="Z459" t="s">
        <v>2380</v>
      </c>
      <c r="AA459" t="s">
        <v>2381</v>
      </c>
      <c r="AB459" t="s">
        <v>277</v>
      </c>
      <c r="AC459" t="s">
        <v>62</v>
      </c>
      <c r="AD459" t="str">
        <f t="shared" si="38"/>
        <v>Earth and Biological Sciences - EBS309</v>
      </c>
      <c r="AE459" t="s">
        <v>991</v>
      </c>
      <c r="AF459" t="s">
        <v>992</v>
      </c>
      <c r="AG459" t="s">
        <v>1036</v>
      </c>
      <c r="AH459" t="s">
        <v>3688</v>
      </c>
      <c r="AI459">
        <v>25</v>
      </c>
      <c r="AJ459">
        <v>32</v>
      </c>
      <c r="AK459" s="22">
        <f t="shared" si="39"/>
        <v>1.1020408163265309</v>
      </c>
      <c r="AL459" t="s">
        <v>52</v>
      </c>
      <c r="AM459" t="s">
        <v>66</v>
      </c>
      <c r="AN459" t="s">
        <v>46</v>
      </c>
    </row>
    <row r="460" spans="1:40" x14ac:dyDescent="0.25">
      <c r="A460">
        <v>202430</v>
      </c>
      <c r="B460">
        <v>43617</v>
      </c>
      <c r="C460" t="s">
        <v>1053</v>
      </c>
      <c r="D460" t="s">
        <v>5695</v>
      </c>
      <c r="E460" t="s">
        <v>1054</v>
      </c>
      <c r="F460">
        <v>2.2999999999999998</v>
      </c>
      <c r="G460" s="1">
        <v>45166</v>
      </c>
      <c r="H460" s="1">
        <v>45276</v>
      </c>
      <c r="I460" s="21">
        <f t="shared" si="35"/>
        <v>16.714285714285715</v>
      </c>
      <c r="J460" s="1" t="s">
        <v>393</v>
      </c>
      <c r="K460" s="1" t="s">
        <v>33</v>
      </c>
      <c r="L460" t="s">
        <v>33</v>
      </c>
      <c r="S460" s="22">
        <f t="shared" si="36"/>
        <v>4.513888888888884E-2</v>
      </c>
      <c r="T460" s="22">
        <f t="shared" si="37"/>
        <v>4.5725108225108183E-2</v>
      </c>
      <c r="U460" s="22" t="s">
        <v>5402</v>
      </c>
      <c r="V460">
        <v>1415</v>
      </c>
      <c r="W460" s="22" t="s">
        <v>5490</v>
      </c>
      <c r="X460">
        <v>1520</v>
      </c>
      <c r="Y460" t="s">
        <v>205</v>
      </c>
      <c r="Z460" t="s">
        <v>572</v>
      </c>
      <c r="AA460" t="s">
        <v>573</v>
      </c>
      <c r="AB460" t="s">
        <v>41</v>
      </c>
      <c r="AC460" t="s">
        <v>62</v>
      </c>
      <c r="AD460" t="str">
        <f t="shared" si="38"/>
        <v>Earth and Biological Sciences - EBS309</v>
      </c>
      <c r="AE460" t="s">
        <v>991</v>
      </c>
      <c r="AF460" t="s">
        <v>992</v>
      </c>
      <c r="AG460" t="s">
        <v>1036</v>
      </c>
      <c r="AH460" t="s">
        <v>3688</v>
      </c>
      <c r="AI460">
        <v>16</v>
      </c>
      <c r="AJ460">
        <v>16</v>
      </c>
      <c r="AK460" s="22">
        <f t="shared" si="39"/>
        <v>12.228200371057504</v>
      </c>
      <c r="AL460" t="s">
        <v>52</v>
      </c>
      <c r="AM460" t="s">
        <v>66</v>
      </c>
      <c r="AN460" t="s">
        <v>46</v>
      </c>
    </row>
    <row r="461" spans="1:40" x14ac:dyDescent="0.25">
      <c r="A461">
        <v>202430</v>
      </c>
      <c r="B461">
        <v>44808</v>
      </c>
      <c r="C461" t="s">
        <v>1053</v>
      </c>
      <c r="D461" t="s">
        <v>5695</v>
      </c>
      <c r="E461" t="s">
        <v>1054</v>
      </c>
      <c r="F461">
        <v>2.2999999999999998</v>
      </c>
      <c r="G461" s="1">
        <v>45166</v>
      </c>
      <c r="H461" s="1">
        <v>45276</v>
      </c>
      <c r="I461" s="21">
        <f t="shared" si="35"/>
        <v>16.714285714285715</v>
      </c>
      <c r="J461" s="1" t="s">
        <v>393</v>
      </c>
      <c r="K461" s="1" t="s">
        <v>33</v>
      </c>
      <c r="L461" t="s">
        <v>33</v>
      </c>
      <c r="S461" s="22">
        <f t="shared" si="36"/>
        <v>4.513888888888884E-2</v>
      </c>
      <c r="T461" s="22">
        <f t="shared" si="37"/>
        <v>4.5725108225108183E-2</v>
      </c>
      <c r="U461" s="22" t="s">
        <v>5402</v>
      </c>
      <c r="V461">
        <v>1415</v>
      </c>
      <c r="W461" s="22" t="s">
        <v>5490</v>
      </c>
      <c r="X461">
        <v>1520</v>
      </c>
      <c r="Y461" t="s">
        <v>205</v>
      </c>
      <c r="Z461" t="s">
        <v>572</v>
      </c>
      <c r="AA461" t="s">
        <v>573</v>
      </c>
      <c r="AB461" t="s">
        <v>41</v>
      </c>
      <c r="AC461" t="s">
        <v>62</v>
      </c>
      <c r="AD461" t="str">
        <f t="shared" si="38"/>
        <v>Earth and Biological Sciences - EBS309</v>
      </c>
      <c r="AE461" t="s">
        <v>991</v>
      </c>
      <c r="AF461" t="s">
        <v>992</v>
      </c>
      <c r="AG461" t="s">
        <v>1036</v>
      </c>
      <c r="AH461" t="s">
        <v>3688</v>
      </c>
      <c r="AI461">
        <v>16</v>
      </c>
      <c r="AJ461">
        <v>14</v>
      </c>
      <c r="AK461" s="22">
        <f t="shared" si="39"/>
        <v>10.699675324675315</v>
      </c>
      <c r="AL461" t="s">
        <v>52</v>
      </c>
      <c r="AM461" t="s">
        <v>66</v>
      </c>
      <c r="AN461" t="s">
        <v>67</v>
      </c>
    </row>
    <row r="462" spans="1:40" x14ac:dyDescent="0.25">
      <c r="A462">
        <v>202430</v>
      </c>
      <c r="B462">
        <v>30974</v>
      </c>
      <c r="C462" t="s">
        <v>1655</v>
      </c>
      <c r="D462" t="s">
        <v>5684</v>
      </c>
      <c r="E462" t="s">
        <v>1656</v>
      </c>
      <c r="F462">
        <v>4</v>
      </c>
      <c r="G462" s="1">
        <v>45166</v>
      </c>
      <c r="H462" s="1">
        <v>45276</v>
      </c>
      <c r="I462" s="21">
        <f t="shared" si="35"/>
        <v>16.714285714285715</v>
      </c>
      <c r="J462" s="1"/>
      <c r="K462" s="1" t="s">
        <v>34</v>
      </c>
      <c r="M462" t="s">
        <v>34</v>
      </c>
      <c r="S462" s="22">
        <f t="shared" si="36"/>
        <v>0.12847222222222221</v>
      </c>
      <c r="T462" s="22">
        <f t="shared" si="37"/>
        <v>0.13014069264069264</v>
      </c>
      <c r="U462" s="22" t="s">
        <v>5414</v>
      </c>
      <c r="V462">
        <v>1430</v>
      </c>
      <c r="W462" s="22" t="s">
        <v>5441</v>
      </c>
      <c r="X462">
        <v>1735</v>
      </c>
      <c r="Y462" t="s">
        <v>304</v>
      </c>
      <c r="Z462" t="s">
        <v>1657</v>
      </c>
      <c r="AA462" t="s">
        <v>1658</v>
      </c>
      <c r="AB462" t="s">
        <v>61</v>
      </c>
      <c r="AC462" t="s">
        <v>62</v>
      </c>
      <c r="AD462" t="str">
        <f t="shared" si="38"/>
        <v>Earth and Biological Sciences - EBS312</v>
      </c>
      <c r="AE462" t="s">
        <v>991</v>
      </c>
      <c r="AF462" t="s">
        <v>992</v>
      </c>
      <c r="AG462" t="s">
        <v>1055</v>
      </c>
      <c r="AH462" t="s">
        <v>4162</v>
      </c>
      <c r="AI462">
        <v>24</v>
      </c>
      <c r="AJ462">
        <v>20</v>
      </c>
      <c r="AK462" s="22">
        <f t="shared" si="39"/>
        <v>43.504174397031541</v>
      </c>
      <c r="AL462" t="s">
        <v>430</v>
      </c>
      <c r="AM462" t="s">
        <v>306</v>
      </c>
      <c r="AN462" t="s">
        <v>67</v>
      </c>
    </row>
    <row r="463" spans="1:40" x14ac:dyDescent="0.25">
      <c r="A463">
        <v>202430</v>
      </c>
      <c r="B463">
        <v>30979</v>
      </c>
      <c r="C463" t="s">
        <v>1655</v>
      </c>
      <c r="D463" t="s">
        <v>5684</v>
      </c>
      <c r="E463" t="s">
        <v>1656</v>
      </c>
      <c r="F463">
        <v>4</v>
      </c>
      <c r="G463" s="1">
        <v>45166</v>
      </c>
      <c r="H463" s="1">
        <v>45276</v>
      </c>
      <c r="I463" s="21">
        <f t="shared" si="35"/>
        <v>16.714285714285715</v>
      </c>
      <c r="J463" s="1"/>
      <c r="K463" s="1" t="s">
        <v>36</v>
      </c>
      <c r="O463" t="s">
        <v>36</v>
      </c>
      <c r="S463" s="22">
        <f t="shared" si="36"/>
        <v>0.12847222222222221</v>
      </c>
      <c r="T463" s="22">
        <f t="shared" si="37"/>
        <v>0.13014069264069264</v>
      </c>
      <c r="U463" s="22" t="s">
        <v>5414</v>
      </c>
      <c r="V463">
        <v>1430</v>
      </c>
      <c r="W463" s="22" t="s">
        <v>5441</v>
      </c>
      <c r="X463">
        <v>1735</v>
      </c>
      <c r="Y463" t="s">
        <v>304</v>
      </c>
      <c r="Z463" t="s">
        <v>1657</v>
      </c>
      <c r="AA463" t="s">
        <v>1658</v>
      </c>
      <c r="AB463" t="s">
        <v>61</v>
      </c>
      <c r="AC463" t="s">
        <v>62</v>
      </c>
      <c r="AD463" t="str">
        <f t="shared" si="38"/>
        <v>Earth and Biological Sciences - EBS312</v>
      </c>
      <c r="AE463" t="s">
        <v>991</v>
      </c>
      <c r="AF463" t="s">
        <v>992</v>
      </c>
      <c r="AG463" t="s">
        <v>1055</v>
      </c>
      <c r="AH463" t="s">
        <v>4162</v>
      </c>
      <c r="AI463">
        <v>24</v>
      </c>
      <c r="AJ463">
        <v>17</v>
      </c>
      <c r="AK463" s="22">
        <f t="shared" si="39"/>
        <v>36.978548237476808</v>
      </c>
      <c r="AL463" t="s">
        <v>430</v>
      </c>
      <c r="AM463" t="s">
        <v>306</v>
      </c>
      <c r="AN463" t="s">
        <v>67</v>
      </c>
    </row>
    <row r="464" spans="1:40" x14ac:dyDescent="0.25">
      <c r="A464">
        <v>202430</v>
      </c>
      <c r="B464">
        <v>31888</v>
      </c>
      <c r="C464" t="s">
        <v>1655</v>
      </c>
      <c r="D464" t="s">
        <v>5684</v>
      </c>
      <c r="E464" t="s">
        <v>1656</v>
      </c>
      <c r="F464">
        <v>4</v>
      </c>
      <c r="G464" s="1">
        <v>45166</v>
      </c>
      <c r="H464" s="1">
        <v>45276</v>
      </c>
      <c r="I464" s="21">
        <f t="shared" si="35"/>
        <v>16.714285714285715</v>
      </c>
      <c r="J464" s="1"/>
      <c r="K464" s="1" t="s">
        <v>34</v>
      </c>
      <c r="M464" t="s">
        <v>34</v>
      </c>
      <c r="S464" s="22">
        <f t="shared" si="36"/>
        <v>0.125</v>
      </c>
      <c r="T464" s="22">
        <f t="shared" si="37"/>
        <v>0.12662337662337664</v>
      </c>
      <c r="U464" s="22" t="s">
        <v>5378</v>
      </c>
      <c r="V464">
        <v>1800</v>
      </c>
      <c r="W464" s="22" t="s">
        <v>5519</v>
      </c>
      <c r="X464">
        <v>2100</v>
      </c>
      <c r="Y464" t="s">
        <v>304</v>
      </c>
      <c r="Z464" t="s">
        <v>1657</v>
      </c>
      <c r="AA464" t="s">
        <v>1658</v>
      </c>
      <c r="AB464" t="s">
        <v>277</v>
      </c>
      <c r="AC464" t="s">
        <v>62</v>
      </c>
      <c r="AD464" t="str">
        <f t="shared" si="38"/>
        <v>Earth and Biological Sciences - EBS312</v>
      </c>
      <c r="AE464" t="s">
        <v>991</v>
      </c>
      <c r="AF464" t="s">
        <v>992</v>
      </c>
      <c r="AG464" t="s">
        <v>1055</v>
      </c>
      <c r="AH464" t="s">
        <v>4162</v>
      </c>
      <c r="AI464">
        <v>24</v>
      </c>
      <c r="AJ464">
        <v>24</v>
      </c>
      <c r="AK464" s="22">
        <f t="shared" si="39"/>
        <v>50.794063079777374</v>
      </c>
      <c r="AL464" t="s">
        <v>430</v>
      </c>
      <c r="AM464" t="s">
        <v>306</v>
      </c>
      <c r="AN464" t="s">
        <v>46</v>
      </c>
    </row>
    <row r="465" spans="1:40" x14ac:dyDescent="0.25">
      <c r="A465">
        <v>202430</v>
      </c>
      <c r="B465">
        <v>31890</v>
      </c>
      <c r="C465" t="s">
        <v>1655</v>
      </c>
      <c r="D465" t="s">
        <v>5684</v>
      </c>
      <c r="E465" t="s">
        <v>1656</v>
      </c>
      <c r="F465">
        <v>4</v>
      </c>
      <c r="G465" s="1">
        <v>45166</v>
      </c>
      <c r="H465" s="1">
        <v>45276</v>
      </c>
      <c r="I465" s="21">
        <f t="shared" si="35"/>
        <v>16.714285714285715</v>
      </c>
      <c r="J465" s="1"/>
      <c r="K465" s="1" t="s">
        <v>35</v>
      </c>
      <c r="N465" t="s">
        <v>35</v>
      </c>
      <c r="S465" s="22">
        <f t="shared" si="36"/>
        <v>0.12847222222222221</v>
      </c>
      <c r="T465" s="22">
        <f t="shared" si="37"/>
        <v>0.13014069264069264</v>
      </c>
      <c r="U465" s="22" t="s">
        <v>5376</v>
      </c>
      <c r="V465">
        <v>1110</v>
      </c>
      <c r="W465" s="22" t="s">
        <v>5402</v>
      </c>
      <c r="X465">
        <v>1415</v>
      </c>
      <c r="Y465" t="s">
        <v>304</v>
      </c>
      <c r="Z465" t="s">
        <v>1024</v>
      </c>
      <c r="AA465" t="s">
        <v>1025</v>
      </c>
      <c r="AB465" t="s">
        <v>61</v>
      </c>
      <c r="AC465" t="s">
        <v>62</v>
      </c>
      <c r="AD465" t="str">
        <f t="shared" si="38"/>
        <v>Earth and Biological Sciences - EBS312</v>
      </c>
      <c r="AE465" t="s">
        <v>991</v>
      </c>
      <c r="AF465" t="s">
        <v>992</v>
      </c>
      <c r="AG465" t="s">
        <v>1055</v>
      </c>
      <c r="AH465" t="s">
        <v>4162</v>
      </c>
      <c r="AI465">
        <v>24</v>
      </c>
      <c r="AJ465">
        <v>18</v>
      </c>
      <c r="AK465" s="22">
        <f t="shared" si="39"/>
        <v>39.153756957328383</v>
      </c>
      <c r="AL465" t="s">
        <v>430</v>
      </c>
      <c r="AM465" t="s">
        <v>306</v>
      </c>
      <c r="AN465" t="s">
        <v>67</v>
      </c>
    </row>
    <row r="466" spans="1:40" x14ac:dyDescent="0.25">
      <c r="A466">
        <v>202430</v>
      </c>
      <c r="B466">
        <v>33239</v>
      </c>
      <c r="C466" t="s">
        <v>1655</v>
      </c>
      <c r="D466" t="s">
        <v>5684</v>
      </c>
      <c r="E466" t="s">
        <v>1656</v>
      </c>
      <c r="F466">
        <v>4</v>
      </c>
      <c r="G466" s="1">
        <v>45166</v>
      </c>
      <c r="H466" s="1">
        <v>45276</v>
      </c>
      <c r="I466" s="21">
        <f t="shared" si="35"/>
        <v>16.714285714285715</v>
      </c>
      <c r="J466" s="1"/>
      <c r="K466" s="1" t="s">
        <v>35</v>
      </c>
      <c r="N466" t="s">
        <v>35</v>
      </c>
      <c r="S466" s="22">
        <f t="shared" si="36"/>
        <v>0.12847222222222221</v>
      </c>
      <c r="T466" s="22">
        <f t="shared" si="37"/>
        <v>0.13014069264069264</v>
      </c>
      <c r="U466" s="22" t="s">
        <v>5414</v>
      </c>
      <c r="V466">
        <v>1430</v>
      </c>
      <c r="W466" s="22" t="s">
        <v>5441</v>
      </c>
      <c r="X466">
        <v>1735</v>
      </c>
      <c r="Y466" t="s">
        <v>304</v>
      </c>
      <c r="Z466" t="s">
        <v>1024</v>
      </c>
      <c r="AA466" t="s">
        <v>1025</v>
      </c>
      <c r="AB466" t="s">
        <v>61</v>
      </c>
      <c r="AC466" t="s">
        <v>62</v>
      </c>
      <c r="AD466" t="str">
        <f t="shared" si="38"/>
        <v>Earth and Biological Sciences - EBS312</v>
      </c>
      <c r="AE466" t="s">
        <v>991</v>
      </c>
      <c r="AF466" t="s">
        <v>992</v>
      </c>
      <c r="AG466" t="s">
        <v>1055</v>
      </c>
      <c r="AH466" t="s">
        <v>4162</v>
      </c>
      <c r="AI466">
        <v>24</v>
      </c>
      <c r="AJ466">
        <v>20</v>
      </c>
      <c r="AK466" s="22">
        <f t="shared" si="39"/>
        <v>43.504174397031541</v>
      </c>
      <c r="AL466" t="s">
        <v>430</v>
      </c>
      <c r="AM466" t="s">
        <v>306</v>
      </c>
      <c r="AN466" t="s">
        <v>67</v>
      </c>
    </row>
    <row r="467" spans="1:40" x14ac:dyDescent="0.25">
      <c r="A467">
        <v>202430</v>
      </c>
      <c r="B467">
        <v>35582</v>
      </c>
      <c r="C467" t="s">
        <v>1655</v>
      </c>
      <c r="D467" t="s">
        <v>5684</v>
      </c>
      <c r="E467" t="s">
        <v>1656</v>
      </c>
      <c r="F467">
        <v>4</v>
      </c>
      <c r="G467" s="1">
        <v>45166</v>
      </c>
      <c r="H467" s="1">
        <v>45276</v>
      </c>
      <c r="I467" s="21">
        <f t="shared" si="35"/>
        <v>16.714285714285715</v>
      </c>
      <c r="J467" s="1"/>
      <c r="K467" s="1" t="s">
        <v>37</v>
      </c>
      <c r="P467" t="s">
        <v>37</v>
      </c>
      <c r="S467" s="22">
        <f t="shared" si="36"/>
        <v>0.12847222222222221</v>
      </c>
      <c r="T467" s="22">
        <f t="shared" si="37"/>
        <v>0.13014069264069264</v>
      </c>
      <c r="U467" s="22" t="s">
        <v>5376</v>
      </c>
      <c r="V467">
        <v>1110</v>
      </c>
      <c r="W467" s="22" t="s">
        <v>5402</v>
      </c>
      <c r="X467">
        <v>1415</v>
      </c>
      <c r="Y467" t="s">
        <v>304</v>
      </c>
      <c r="Z467" t="s">
        <v>1024</v>
      </c>
      <c r="AA467" t="s">
        <v>1025</v>
      </c>
      <c r="AB467" t="s">
        <v>61</v>
      </c>
      <c r="AC467" t="s">
        <v>62</v>
      </c>
      <c r="AD467" t="str">
        <f t="shared" si="38"/>
        <v>Earth and Biological Sciences - EBS312</v>
      </c>
      <c r="AE467" t="s">
        <v>991</v>
      </c>
      <c r="AF467" t="s">
        <v>992</v>
      </c>
      <c r="AG467" t="s">
        <v>1055</v>
      </c>
      <c r="AH467" t="s">
        <v>4162</v>
      </c>
      <c r="AI467">
        <v>24</v>
      </c>
      <c r="AJ467">
        <v>22</v>
      </c>
      <c r="AK467" s="22">
        <f t="shared" si="39"/>
        <v>47.854591836734699</v>
      </c>
      <c r="AL467" t="s">
        <v>430</v>
      </c>
      <c r="AM467" t="s">
        <v>306</v>
      </c>
      <c r="AN467" t="s">
        <v>67</v>
      </c>
    </row>
    <row r="468" spans="1:40" x14ac:dyDescent="0.25">
      <c r="A468">
        <v>202430</v>
      </c>
      <c r="B468">
        <v>36545</v>
      </c>
      <c r="C468" t="s">
        <v>1041</v>
      </c>
      <c r="D468" t="s">
        <v>5684</v>
      </c>
      <c r="E468" t="s">
        <v>1042</v>
      </c>
      <c r="F468">
        <v>4</v>
      </c>
      <c r="G468" s="1">
        <v>45166</v>
      </c>
      <c r="H468" s="1">
        <v>45276</v>
      </c>
      <c r="I468" s="21">
        <f t="shared" si="35"/>
        <v>16.714285714285715</v>
      </c>
      <c r="J468" s="1"/>
      <c r="K468" s="1" t="s">
        <v>33</v>
      </c>
      <c r="L468" t="s">
        <v>33</v>
      </c>
      <c r="S468" s="22">
        <f t="shared" si="36"/>
        <v>0.12847222222222221</v>
      </c>
      <c r="T468" s="22">
        <f t="shared" si="37"/>
        <v>0.13014069264069264</v>
      </c>
      <c r="U468" s="22" t="s">
        <v>5415</v>
      </c>
      <c r="V468">
        <v>750</v>
      </c>
      <c r="W468" s="22" t="s">
        <v>5474</v>
      </c>
      <c r="X468">
        <v>1055</v>
      </c>
      <c r="Y468" t="s">
        <v>49</v>
      </c>
      <c r="Z468" t="s">
        <v>1043</v>
      </c>
      <c r="AA468" t="s">
        <v>1044</v>
      </c>
      <c r="AB468" t="s">
        <v>646</v>
      </c>
      <c r="AC468" t="s">
        <v>62</v>
      </c>
      <c r="AD468" t="str">
        <f t="shared" si="38"/>
        <v>Earth and Biological Sciences - EBS312</v>
      </c>
      <c r="AE468" t="s">
        <v>991</v>
      </c>
      <c r="AF468" t="s">
        <v>992</v>
      </c>
      <c r="AG468" t="s">
        <v>1055</v>
      </c>
      <c r="AH468" t="s">
        <v>4162</v>
      </c>
      <c r="AI468">
        <v>24</v>
      </c>
      <c r="AJ468">
        <v>29</v>
      </c>
      <c r="AK468" s="22">
        <f t="shared" si="39"/>
        <v>63.081052875695732</v>
      </c>
      <c r="AL468" t="s">
        <v>52</v>
      </c>
      <c r="AM468" t="s">
        <v>66</v>
      </c>
      <c r="AN468" t="s">
        <v>46</v>
      </c>
    </row>
    <row r="469" spans="1:40" x14ac:dyDescent="0.25">
      <c r="A469">
        <v>202430</v>
      </c>
      <c r="B469">
        <v>36546</v>
      </c>
      <c r="C469" t="s">
        <v>1041</v>
      </c>
      <c r="D469" t="s">
        <v>5684</v>
      </c>
      <c r="E469" t="s">
        <v>1042</v>
      </c>
      <c r="F469">
        <v>4</v>
      </c>
      <c r="G469" s="1">
        <v>45166</v>
      </c>
      <c r="H469" s="1">
        <v>45276</v>
      </c>
      <c r="I469" s="21">
        <f t="shared" si="35"/>
        <v>16.714285714285715</v>
      </c>
      <c r="J469" s="1"/>
      <c r="K469" s="1" t="s">
        <v>35</v>
      </c>
      <c r="N469" t="s">
        <v>35</v>
      </c>
      <c r="S469" s="22">
        <f t="shared" si="36"/>
        <v>0.12847222222222221</v>
      </c>
      <c r="T469" s="22">
        <f t="shared" si="37"/>
        <v>0.13014069264069264</v>
      </c>
      <c r="U469" s="22" t="s">
        <v>5415</v>
      </c>
      <c r="V469">
        <v>750</v>
      </c>
      <c r="W469" s="22" t="s">
        <v>5474</v>
      </c>
      <c r="X469">
        <v>1055</v>
      </c>
      <c r="Y469" t="s">
        <v>49</v>
      </c>
      <c r="Z469" t="s">
        <v>1043</v>
      </c>
      <c r="AA469" t="s">
        <v>1044</v>
      </c>
      <c r="AB469" t="s">
        <v>646</v>
      </c>
      <c r="AC469" t="s">
        <v>62</v>
      </c>
      <c r="AD469" t="str">
        <f t="shared" si="38"/>
        <v>Earth and Biological Sciences - EBS312</v>
      </c>
      <c r="AE469" t="s">
        <v>991</v>
      </c>
      <c r="AF469" t="s">
        <v>992</v>
      </c>
      <c r="AG469" t="s">
        <v>1055</v>
      </c>
      <c r="AH469" t="s">
        <v>4162</v>
      </c>
      <c r="AI469">
        <v>24</v>
      </c>
      <c r="AJ469">
        <v>29</v>
      </c>
      <c r="AK469" s="22">
        <f t="shared" si="39"/>
        <v>63.081052875695732</v>
      </c>
      <c r="AL469" t="s">
        <v>52</v>
      </c>
      <c r="AM469" t="s">
        <v>66</v>
      </c>
      <c r="AN469" t="s">
        <v>46</v>
      </c>
    </row>
    <row r="470" spans="1:40" x14ac:dyDescent="0.25">
      <c r="A470">
        <v>202430</v>
      </c>
      <c r="B470">
        <v>39642</v>
      </c>
      <c r="C470" t="s">
        <v>1655</v>
      </c>
      <c r="D470" t="s">
        <v>5684</v>
      </c>
      <c r="E470" t="s">
        <v>1656</v>
      </c>
      <c r="F470">
        <v>4</v>
      </c>
      <c r="G470" s="1">
        <v>45166</v>
      </c>
      <c r="H470" s="1">
        <v>45276</v>
      </c>
      <c r="I470" s="21">
        <f t="shared" si="35"/>
        <v>16.714285714285715</v>
      </c>
      <c r="J470" s="1"/>
      <c r="K470" s="1" t="s">
        <v>34</v>
      </c>
      <c r="M470" t="s">
        <v>34</v>
      </c>
      <c r="S470" s="22">
        <f t="shared" si="36"/>
        <v>0.12847222222222221</v>
      </c>
      <c r="T470" s="22">
        <f t="shared" si="37"/>
        <v>0.13014069264069264</v>
      </c>
      <c r="U470" s="22" t="s">
        <v>5415</v>
      </c>
      <c r="V470">
        <v>750</v>
      </c>
      <c r="W470" s="22" t="s">
        <v>5474</v>
      </c>
      <c r="X470">
        <v>1055</v>
      </c>
      <c r="Y470" t="s">
        <v>49</v>
      </c>
      <c r="Z470" t="s">
        <v>1043</v>
      </c>
      <c r="AA470" t="s">
        <v>1044</v>
      </c>
      <c r="AB470" t="s">
        <v>61</v>
      </c>
      <c r="AC470" t="s">
        <v>62</v>
      </c>
      <c r="AD470" t="str">
        <f t="shared" si="38"/>
        <v>Earth and Biological Sciences - EBS312</v>
      </c>
      <c r="AE470" t="s">
        <v>991</v>
      </c>
      <c r="AF470" t="s">
        <v>992</v>
      </c>
      <c r="AG470" t="s">
        <v>1055</v>
      </c>
      <c r="AH470" t="s">
        <v>4162</v>
      </c>
      <c r="AI470">
        <v>24</v>
      </c>
      <c r="AJ470">
        <v>26</v>
      </c>
      <c r="AK470" s="22">
        <f t="shared" si="39"/>
        <v>56.555426716141</v>
      </c>
      <c r="AL470" t="s">
        <v>52</v>
      </c>
      <c r="AM470" t="s">
        <v>66</v>
      </c>
      <c r="AN470" t="s">
        <v>46</v>
      </c>
    </row>
    <row r="471" spans="1:40" x14ac:dyDescent="0.25">
      <c r="A471">
        <v>202430</v>
      </c>
      <c r="B471">
        <v>39645</v>
      </c>
      <c r="C471" t="s">
        <v>1655</v>
      </c>
      <c r="D471" t="s">
        <v>5684</v>
      </c>
      <c r="E471" t="s">
        <v>1656</v>
      </c>
      <c r="F471">
        <v>4</v>
      </c>
      <c r="G471" s="1">
        <v>45166</v>
      </c>
      <c r="H471" s="1">
        <v>45276</v>
      </c>
      <c r="I471" s="21">
        <f t="shared" si="35"/>
        <v>16.714285714285715</v>
      </c>
      <c r="J471" s="1"/>
      <c r="K471" s="1" t="s">
        <v>36</v>
      </c>
      <c r="O471" t="s">
        <v>36</v>
      </c>
      <c r="S471" s="22">
        <f t="shared" si="36"/>
        <v>0.12847222222222221</v>
      </c>
      <c r="T471" s="22">
        <f t="shared" si="37"/>
        <v>0.13014069264069264</v>
      </c>
      <c r="U471" s="22" t="s">
        <v>5415</v>
      </c>
      <c r="V471">
        <v>750</v>
      </c>
      <c r="W471" s="22" t="s">
        <v>5474</v>
      </c>
      <c r="X471">
        <v>1055</v>
      </c>
      <c r="Y471" t="s">
        <v>49</v>
      </c>
      <c r="Z471" t="s">
        <v>1043</v>
      </c>
      <c r="AA471" t="s">
        <v>1044</v>
      </c>
      <c r="AB471" t="s">
        <v>277</v>
      </c>
      <c r="AC471" t="s">
        <v>62</v>
      </c>
      <c r="AD471" t="str">
        <f t="shared" si="38"/>
        <v>Earth and Biological Sciences - EBS312</v>
      </c>
      <c r="AE471" t="s">
        <v>991</v>
      </c>
      <c r="AF471" t="s">
        <v>992</v>
      </c>
      <c r="AG471" t="s">
        <v>1055</v>
      </c>
      <c r="AH471" t="s">
        <v>4162</v>
      </c>
      <c r="AI471">
        <v>24</v>
      </c>
      <c r="AJ471">
        <v>28</v>
      </c>
      <c r="AK471" s="22">
        <f t="shared" si="39"/>
        <v>60.905844155844157</v>
      </c>
      <c r="AL471" t="s">
        <v>52</v>
      </c>
      <c r="AM471" t="s">
        <v>66</v>
      </c>
      <c r="AN471" t="s">
        <v>46</v>
      </c>
    </row>
    <row r="472" spans="1:40" x14ac:dyDescent="0.25">
      <c r="A472">
        <v>202430</v>
      </c>
      <c r="B472">
        <v>44433</v>
      </c>
      <c r="C472" t="s">
        <v>1655</v>
      </c>
      <c r="D472" t="s">
        <v>5684</v>
      </c>
      <c r="E472" t="s">
        <v>1656</v>
      </c>
      <c r="F472">
        <v>4</v>
      </c>
      <c r="G472" s="1">
        <v>45166</v>
      </c>
      <c r="H472" s="1">
        <v>45276</v>
      </c>
      <c r="I472" s="21">
        <f t="shared" si="35"/>
        <v>16.714285714285715</v>
      </c>
      <c r="J472" s="1"/>
      <c r="K472" s="1" t="s">
        <v>37</v>
      </c>
      <c r="P472" t="s">
        <v>37</v>
      </c>
      <c r="S472" s="22">
        <f t="shared" si="36"/>
        <v>0.12847222222222221</v>
      </c>
      <c r="T472" s="22">
        <f t="shared" si="37"/>
        <v>0.13014069264069264</v>
      </c>
      <c r="U472" s="22" t="s">
        <v>5380</v>
      </c>
      <c r="V472">
        <v>1730</v>
      </c>
      <c r="W472" s="22" t="s">
        <v>5514</v>
      </c>
      <c r="X472">
        <v>2035</v>
      </c>
      <c r="Y472" t="s">
        <v>304</v>
      </c>
      <c r="Z472" t="s">
        <v>1024</v>
      </c>
      <c r="AA472" t="s">
        <v>1025</v>
      </c>
      <c r="AB472" t="s">
        <v>277</v>
      </c>
      <c r="AC472" t="s">
        <v>62</v>
      </c>
      <c r="AD472" t="str">
        <f t="shared" si="38"/>
        <v>Earth and Biological Sciences - EBS312</v>
      </c>
      <c r="AE472" t="s">
        <v>991</v>
      </c>
      <c r="AF472" t="s">
        <v>992</v>
      </c>
      <c r="AG472" t="s">
        <v>1055</v>
      </c>
      <c r="AH472" t="s">
        <v>4162</v>
      </c>
      <c r="AI472">
        <v>24</v>
      </c>
      <c r="AJ472">
        <v>17</v>
      </c>
      <c r="AK472" s="22">
        <f t="shared" si="39"/>
        <v>36.978548237476808</v>
      </c>
      <c r="AL472" t="s">
        <v>430</v>
      </c>
      <c r="AM472" t="s">
        <v>66</v>
      </c>
      <c r="AN472" t="s">
        <v>67</v>
      </c>
    </row>
    <row r="473" spans="1:40" x14ac:dyDescent="0.25">
      <c r="A473">
        <v>202430</v>
      </c>
      <c r="B473">
        <v>30942</v>
      </c>
      <c r="C473" t="s">
        <v>1012</v>
      </c>
      <c r="D473" t="s">
        <v>5603</v>
      </c>
      <c r="E473" t="s">
        <v>1013</v>
      </c>
      <c r="F473">
        <v>5</v>
      </c>
      <c r="G473" s="1">
        <v>45166</v>
      </c>
      <c r="H473" s="1">
        <v>45276</v>
      </c>
      <c r="I473" s="21">
        <f t="shared" si="35"/>
        <v>16.714285714285715</v>
      </c>
      <c r="J473" s="1"/>
      <c r="K473" s="1" t="s">
        <v>34</v>
      </c>
      <c r="M473" t="s">
        <v>34</v>
      </c>
      <c r="S473" s="22">
        <f t="shared" si="36"/>
        <v>0.19444444444444442</v>
      </c>
      <c r="T473" s="22">
        <f t="shared" si="37"/>
        <v>0.19696969696969696</v>
      </c>
      <c r="U473" s="22" t="s">
        <v>5417</v>
      </c>
      <c r="V473">
        <v>940</v>
      </c>
      <c r="W473" s="22" t="s">
        <v>5379</v>
      </c>
      <c r="X473">
        <v>1420</v>
      </c>
      <c r="Y473" t="s">
        <v>49</v>
      </c>
      <c r="Z473" t="s">
        <v>1014</v>
      </c>
      <c r="AA473" t="s">
        <v>1015</v>
      </c>
      <c r="AB473" t="s">
        <v>61</v>
      </c>
      <c r="AC473" t="s">
        <v>62</v>
      </c>
      <c r="AD473" t="str">
        <f t="shared" si="38"/>
        <v>Earth and Biological Sciences - EBS313</v>
      </c>
      <c r="AE473" t="s">
        <v>991</v>
      </c>
      <c r="AF473" t="s">
        <v>992</v>
      </c>
      <c r="AG473" t="s">
        <v>1056</v>
      </c>
      <c r="AH473" t="s">
        <v>4162</v>
      </c>
      <c r="AI473">
        <v>11</v>
      </c>
      <c r="AJ473">
        <v>9</v>
      </c>
      <c r="AK473" s="22">
        <f t="shared" si="39"/>
        <v>29.629870129870127</v>
      </c>
      <c r="AL473" t="s">
        <v>52</v>
      </c>
      <c r="AM473" t="s">
        <v>66</v>
      </c>
      <c r="AN473" t="s">
        <v>67</v>
      </c>
    </row>
    <row r="474" spans="1:40" x14ac:dyDescent="0.25">
      <c r="A474">
        <v>202430</v>
      </c>
      <c r="B474">
        <v>30995</v>
      </c>
      <c r="C474" t="s">
        <v>1045</v>
      </c>
      <c r="D474" t="s">
        <v>5684</v>
      </c>
      <c r="E474" t="s">
        <v>1046</v>
      </c>
      <c r="F474">
        <v>4</v>
      </c>
      <c r="G474" s="1">
        <v>45166</v>
      </c>
      <c r="H474" s="1">
        <v>45276</v>
      </c>
      <c r="I474" s="21">
        <f t="shared" si="35"/>
        <v>16.714285714285715</v>
      </c>
      <c r="J474" s="1"/>
      <c r="K474" s="1" t="s">
        <v>35</v>
      </c>
      <c r="N474" t="s">
        <v>35</v>
      </c>
      <c r="S474" s="22">
        <f t="shared" si="36"/>
        <v>0.12847222222222221</v>
      </c>
      <c r="T474" s="22">
        <f t="shared" si="37"/>
        <v>0.13014069264069264</v>
      </c>
      <c r="U474" s="22" t="s">
        <v>5414</v>
      </c>
      <c r="V474">
        <v>1430</v>
      </c>
      <c r="W474" s="22" t="s">
        <v>5441</v>
      </c>
      <c r="X474">
        <v>1735</v>
      </c>
      <c r="Y474" t="s">
        <v>49</v>
      </c>
      <c r="Z474" t="s">
        <v>1047</v>
      </c>
      <c r="AA474" t="s">
        <v>1048</v>
      </c>
      <c r="AB474" t="s">
        <v>61</v>
      </c>
      <c r="AC474" t="s">
        <v>62</v>
      </c>
      <c r="AD474" t="str">
        <f t="shared" si="38"/>
        <v>Earth and Biological Sciences - EBS313</v>
      </c>
      <c r="AE474" t="s">
        <v>991</v>
      </c>
      <c r="AF474" t="s">
        <v>992</v>
      </c>
      <c r="AG474" t="s">
        <v>1056</v>
      </c>
      <c r="AH474" t="s">
        <v>4162</v>
      </c>
      <c r="AI474">
        <v>24</v>
      </c>
      <c r="AJ474">
        <v>21</v>
      </c>
      <c r="AK474" s="22">
        <f t="shared" si="39"/>
        <v>45.679383116883116</v>
      </c>
      <c r="AL474" t="s">
        <v>52</v>
      </c>
      <c r="AM474" t="s">
        <v>66</v>
      </c>
      <c r="AN474" t="s">
        <v>67</v>
      </c>
    </row>
    <row r="475" spans="1:40" x14ac:dyDescent="0.25">
      <c r="A475">
        <v>202430</v>
      </c>
      <c r="B475">
        <v>31891</v>
      </c>
      <c r="C475" t="s">
        <v>1045</v>
      </c>
      <c r="D475" t="s">
        <v>5684</v>
      </c>
      <c r="E475" t="s">
        <v>1046</v>
      </c>
      <c r="F475">
        <v>4</v>
      </c>
      <c r="G475" s="1">
        <v>45166</v>
      </c>
      <c r="H475" s="1">
        <v>45276</v>
      </c>
      <c r="I475" s="21">
        <f t="shared" si="35"/>
        <v>16.714285714285715</v>
      </c>
      <c r="J475" s="1"/>
      <c r="K475" s="1" t="s">
        <v>33</v>
      </c>
      <c r="L475" t="s">
        <v>33</v>
      </c>
      <c r="S475" s="22">
        <f t="shared" si="36"/>
        <v>0.12847222222222221</v>
      </c>
      <c r="T475" s="22">
        <f t="shared" si="37"/>
        <v>0.13014069264069264</v>
      </c>
      <c r="U475" s="22" t="s">
        <v>5414</v>
      </c>
      <c r="V475">
        <v>1430</v>
      </c>
      <c r="W475" s="22" t="s">
        <v>5441</v>
      </c>
      <c r="X475">
        <v>1735</v>
      </c>
      <c r="Y475" t="s">
        <v>49</v>
      </c>
      <c r="Z475" t="s">
        <v>1047</v>
      </c>
      <c r="AA475" t="s">
        <v>1048</v>
      </c>
      <c r="AB475" t="s">
        <v>61</v>
      </c>
      <c r="AC475" t="s">
        <v>62</v>
      </c>
      <c r="AD475" t="str">
        <f t="shared" si="38"/>
        <v>Earth and Biological Sciences - EBS313</v>
      </c>
      <c r="AE475" t="s">
        <v>991</v>
      </c>
      <c r="AF475" t="s">
        <v>992</v>
      </c>
      <c r="AG475" t="s">
        <v>1056</v>
      </c>
      <c r="AH475" t="s">
        <v>4162</v>
      </c>
      <c r="AI475">
        <v>24</v>
      </c>
      <c r="AJ475">
        <v>19</v>
      </c>
      <c r="AK475" s="22">
        <f t="shared" si="39"/>
        <v>41.328965677179966</v>
      </c>
      <c r="AL475" t="s">
        <v>52</v>
      </c>
      <c r="AM475" t="s">
        <v>66</v>
      </c>
      <c r="AN475" t="s">
        <v>67</v>
      </c>
    </row>
    <row r="476" spans="1:40" x14ac:dyDescent="0.25">
      <c r="A476">
        <v>202430</v>
      </c>
      <c r="B476">
        <v>37410</v>
      </c>
      <c r="C476" t="s">
        <v>1045</v>
      </c>
      <c r="D476" t="s">
        <v>5684</v>
      </c>
      <c r="E476" t="s">
        <v>1046</v>
      </c>
      <c r="F476">
        <v>4</v>
      </c>
      <c r="G476" s="1">
        <v>45166</v>
      </c>
      <c r="H476" s="1">
        <v>45276</v>
      </c>
      <c r="I476" s="21">
        <f t="shared" si="35"/>
        <v>16.714285714285715</v>
      </c>
      <c r="J476" s="1"/>
      <c r="K476" s="1" t="s">
        <v>35</v>
      </c>
      <c r="N476" t="s">
        <v>35</v>
      </c>
      <c r="S476" s="22">
        <f t="shared" si="36"/>
        <v>0.12847222222222221</v>
      </c>
      <c r="T476" s="22">
        <f t="shared" si="37"/>
        <v>0.13014069264069264</v>
      </c>
      <c r="U476" s="22" t="s">
        <v>5415</v>
      </c>
      <c r="V476">
        <v>750</v>
      </c>
      <c r="W476" s="22" t="s">
        <v>5474</v>
      </c>
      <c r="X476">
        <v>1055</v>
      </c>
      <c r="Y476" t="s">
        <v>49</v>
      </c>
      <c r="Z476" t="s">
        <v>1047</v>
      </c>
      <c r="AA476" t="s">
        <v>1048</v>
      </c>
      <c r="AB476" t="s">
        <v>61</v>
      </c>
      <c r="AC476" t="s">
        <v>62</v>
      </c>
      <c r="AD476" t="str">
        <f t="shared" si="38"/>
        <v>Earth and Biological Sciences - EBS313</v>
      </c>
      <c r="AE476" t="s">
        <v>991</v>
      </c>
      <c r="AF476" t="s">
        <v>992</v>
      </c>
      <c r="AG476" t="s">
        <v>1056</v>
      </c>
      <c r="AH476" t="s">
        <v>4162</v>
      </c>
      <c r="AI476">
        <v>24</v>
      </c>
      <c r="AJ476">
        <v>19</v>
      </c>
      <c r="AK476" s="22">
        <f t="shared" si="39"/>
        <v>41.328965677179966</v>
      </c>
      <c r="AL476" t="s">
        <v>52</v>
      </c>
      <c r="AM476" t="s">
        <v>66</v>
      </c>
      <c r="AN476" t="s">
        <v>67</v>
      </c>
    </row>
    <row r="477" spans="1:40" x14ac:dyDescent="0.25">
      <c r="A477">
        <v>202430</v>
      </c>
      <c r="B477">
        <v>37985</v>
      </c>
      <c r="C477" t="s">
        <v>1045</v>
      </c>
      <c r="D477" t="s">
        <v>5684</v>
      </c>
      <c r="E477" t="s">
        <v>1046</v>
      </c>
      <c r="F477">
        <v>4</v>
      </c>
      <c r="G477" s="1">
        <v>45166</v>
      </c>
      <c r="H477" s="1">
        <v>45276</v>
      </c>
      <c r="I477" s="21">
        <f t="shared" si="35"/>
        <v>16.714285714285715</v>
      </c>
      <c r="J477" s="1"/>
      <c r="K477" s="1" t="s">
        <v>34</v>
      </c>
      <c r="M477" t="s">
        <v>34</v>
      </c>
      <c r="S477" s="22">
        <f t="shared" si="36"/>
        <v>0.12847222222222221</v>
      </c>
      <c r="T477" s="22">
        <f t="shared" si="37"/>
        <v>0.13014069264069264</v>
      </c>
      <c r="U477" s="22" t="s">
        <v>5418</v>
      </c>
      <c r="V477">
        <v>1440</v>
      </c>
      <c r="W477" s="22" t="s">
        <v>5473</v>
      </c>
      <c r="X477">
        <v>1745</v>
      </c>
      <c r="Y477" t="s">
        <v>49</v>
      </c>
      <c r="Z477" t="s">
        <v>1047</v>
      </c>
      <c r="AA477" t="s">
        <v>1048</v>
      </c>
      <c r="AB477" t="s">
        <v>61</v>
      </c>
      <c r="AC477" t="s">
        <v>62</v>
      </c>
      <c r="AD477" t="str">
        <f t="shared" si="38"/>
        <v>Earth and Biological Sciences - EBS313</v>
      </c>
      <c r="AE477" t="s">
        <v>991</v>
      </c>
      <c r="AF477" t="s">
        <v>992</v>
      </c>
      <c r="AG477" t="s">
        <v>1056</v>
      </c>
      <c r="AH477" t="s">
        <v>4162</v>
      </c>
      <c r="AI477">
        <v>24</v>
      </c>
      <c r="AJ477">
        <v>17</v>
      </c>
      <c r="AK477" s="22">
        <f t="shared" si="39"/>
        <v>36.978548237476808</v>
      </c>
      <c r="AL477" t="s">
        <v>52</v>
      </c>
      <c r="AM477" t="s">
        <v>66</v>
      </c>
      <c r="AN477" t="s">
        <v>67</v>
      </c>
    </row>
    <row r="478" spans="1:40" x14ac:dyDescent="0.25">
      <c r="A478">
        <v>202430</v>
      </c>
      <c r="B478">
        <v>39651</v>
      </c>
      <c r="C478" t="s">
        <v>1045</v>
      </c>
      <c r="D478" t="s">
        <v>5684</v>
      </c>
      <c r="E478" t="s">
        <v>1046</v>
      </c>
      <c r="F478">
        <v>4</v>
      </c>
      <c r="G478" s="1">
        <v>45166</v>
      </c>
      <c r="H478" s="1">
        <v>45276</v>
      </c>
      <c r="I478" s="21">
        <f t="shared" si="35"/>
        <v>16.714285714285715</v>
      </c>
      <c r="J478" s="1"/>
      <c r="K478" s="1" t="s">
        <v>33</v>
      </c>
      <c r="L478" t="s">
        <v>33</v>
      </c>
      <c r="S478" s="22">
        <f t="shared" si="36"/>
        <v>0.12847222222222221</v>
      </c>
      <c r="T478" s="22">
        <f t="shared" si="37"/>
        <v>0.13014069264069264</v>
      </c>
      <c r="U478" s="22" t="s">
        <v>5378</v>
      </c>
      <c r="V478">
        <v>1800</v>
      </c>
      <c r="W478" s="22" t="s">
        <v>5518</v>
      </c>
      <c r="X478">
        <v>2105</v>
      </c>
      <c r="Y478" t="s">
        <v>49</v>
      </c>
      <c r="Z478" t="s">
        <v>1047</v>
      </c>
      <c r="AA478" t="s">
        <v>1048</v>
      </c>
      <c r="AB478" t="s">
        <v>61</v>
      </c>
      <c r="AC478" t="s">
        <v>62</v>
      </c>
      <c r="AD478" t="str">
        <f t="shared" si="38"/>
        <v>Earth and Biological Sciences - EBS313</v>
      </c>
      <c r="AE478" t="s">
        <v>991</v>
      </c>
      <c r="AF478" t="s">
        <v>992</v>
      </c>
      <c r="AG478" t="s">
        <v>1056</v>
      </c>
      <c r="AH478" t="s">
        <v>4162</v>
      </c>
      <c r="AI478">
        <v>24</v>
      </c>
      <c r="AJ478">
        <v>18</v>
      </c>
      <c r="AK478" s="22">
        <f t="shared" si="39"/>
        <v>39.153756957328383</v>
      </c>
      <c r="AL478" t="s">
        <v>52</v>
      </c>
      <c r="AM478" t="s">
        <v>182</v>
      </c>
      <c r="AN478" t="s">
        <v>67</v>
      </c>
    </row>
    <row r="479" spans="1:40" x14ac:dyDescent="0.25">
      <c r="A479">
        <v>202430</v>
      </c>
      <c r="B479">
        <v>40189</v>
      </c>
      <c r="C479" t="s">
        <v>1012</v>
      </c>
      <c r="D479" t="s">
        <v>5603</v>
      </c>
      <c r="E479" t="s">
        <v>1013</v>
      </c>
      <c r="F479">
        <v>5</v>
      </c>
      <c r="G479" s="1">
        <v>45166</v>
      </c>
      <c r="H479" s="1">
        <v>45276</v>
      </c>
      <c r="I479" s="21">
        <f t="shared" si="35"/>
        <v>16.714285714285715</v>
      </c>
      <c r="J479" s="1" t="s">
        <v>393</v>
      </c>
      <c r="K479" s="1" t="s">
        <v>34</v>
      </c>
      <c r="M479" t="s">
        <v>34</v>
      </c>
      <c r="S479" s="22">
        <f t="shared" si="36"/>
        <v>0.19444444444444442</v>
      </c>
      <c r="T479" s="22">
        <f t="shared" si="37"/>
        <v>0.19696969696969696</v>
      </c>
      <c r="U479" s="22" t="s">
        <v>5417</v>
      </c>
      <c r="V479">
        <v>940</v>
      </c>
      <c r="W479" s="22" t="s">
        <v>5379</v>
      </c>
      <c r="X479">
        <v>1420</v>
      </c>
      <c r="Y479" t="s">
        <v>49</v>
      </c>
      <c r="Z479" t="s">
        <v>1014</v>
      </c>
      <c r="AA479" t="s">
        <v>1015</v>
      </c>
      <c r="AB479" t="s">
        <v>41</v>
      </c>
      <c r="AC479" t="s">
        <v>62</v>
      </c>
      <c r="AD479" t="str">
        <f t="shared" si="38"/>
        <v>Earth and Biological Sciences - EBS313</v>
      </c>
      <c r="AE479" t="s">
        <v>991</v>
      </c>
      <c r="AF479" t="s">
        <v>992</v>
      </c>
      <c r="AG479" t="s">
        <v>1056</v>
      </c>
      <c r="AH479" t="s">
        <v>4162</v>
      </c>
      <c r="AI479">
        <v>11</v>
      </c>
      <c r="AJ479">
        <v>7</v>
      </c>
      <c r="AK479" s="22">
        <f t="shared" si="39"/>
        <v>23.045454545454547</v>
      </c>
      <c r="AL479" t="s">
        <v>52</v>
      </c>
      <c r="AM479" t="s">
        <v>66</v>
      </c>
      <c r="AN479" t="s">
        <v>67</v>
      </c>
    </row>
    <row r="480" spans="1:40" x14ac:dyDescent="0.25">
      <c r="A480">
        <v>202430</v>
      </c>
      <c r="B480">
        <v>40502</v>
      </c>
      <c r="C480" t="s">
        <v>1012</v>
      </c>
      <c r="D480" t="s">
        <v>5603</v>
      </c>
      <c r="E480" t="s">
        <v>1013</v>
      </c>
      <c r="F480">
        <v>5</v>
      </c>
      <c r="G480" s="1">
        <v>45166</v>
      </c>
      <c r="H480" s="1">
        <v>45276</v>
      </c>
      <c r="I480" s="21">
        <f t="shared" si="35"/>
        <v>16.714285714285715</v>
      </c>
      <c r="J480" s="1"/>
      <c r="K480" s="1" t="s">
        <v>36</v>
      </c>
      <c r="O480" t="s">
        <v>36</v>
      </c>
      <c r="S480" s="22">
        <f t="shared" si="36"/>
        <v>0.19444444444444442</v>
      </c>
      <c r="T480" s="22">
        <f t="shared" si="37"/>
        <v>0.19696969696969696</v>
      </c>
      <c r="U480" s="22" t="s">
        <v>5417</v>
      </c>
      <c r="V480">
        <v>940</v>
      </c>
      <c r="W480" s="22" t="s">
        <v>5379</v>
      </c>
      <c r="X480">
        <v>1420</v>
      </c>
      <c r="Y480" t="s">
        <v>49</v>
      </c>
      <c r="Z480" t="s">
        <v>1014</v>
      </c>
      <c r="AA480" t="s">
        <v>1015</v>
      </c>
      <c r="AB480" t="s">
        <v>61</v>
      </c>
      <c r="AC480" t="s">
        <v>62</v>
      </c>
      <c r="AD480" t="str">
        <f t="shared" si="38"/>
        <v>Earth and Biological Sciences - EBS313</v>
      </c>
      <c r="AE480" t="s">
        <v>991</v>
      </c>
      <c r="AF480" t="s">
        <v>992</v>
      </c>
      <c r="AG480" t="s">
        <v>1056</v>
      </c>
      <c r="AH480" t="s">
        <v>4162</v>
      </c>
      <c r="AI480">
        <v>11</v>
      </c>
      <c r="AJ480">
        <v>7</v>
      </c>
      <c r="AK480" s="22">
        <f t="shared" si="39"/>
        <v>23.045454545454547</v>
      </c>
      <c r="AL480" t="s">
        <v>52</v>
      </c>
      <c r="AM480" t="s">
        <v>66</v>
      </c>
      <c r="AN480" t="s">
        <v>67</v>
      </c>
    </row>
    <row r="481" spans="1:40" x14ac:dyDescent="0.25">
      <c r="A481">
        <v>202430</v>
      </c>
      <c r="B481">
        <v>41217</v>
      </c>
      <c r="C481" t="s">
        <v>1012</v>
      </c>
      <c r="D481" t="s">
        <v>5603</v>
      </c>
      <c r="E481" t="s">
        <v>1013</v>
      </c>
      <c r="F481">
        <v>5</v>
      </c>
      <c r="G481" s="1">
        <v>45166</v>
      </c>
      <c r="H481" s="1">
        <v>45276</v>
      </c>
      <c r="I481" s="21">
        <f t="shared" si="35"/>
        <v>16.714285714285715</v>
      </c>
      <c r="J481" s="1" t="s">
        <v>393</v>
      </c>
      <c r="K481" s="1" t="s">
        <v>36</v>
      </c>
      <c r="O481" t="s">
        <v>36</v>
      </c>
      <c r="S481" s="22">
        <f t="shared" si="36"/>
        <v>0.19444444444444442</v>
      </c>
      <c r="T481" s="22">
        <f t="shared" si="37"/>
        <v>0.19696969696969696</v>
      </c>
      <c r="U481" s="22" t="s">
        <v>5417</v>
      </c>
      <c r="V481">
        <v>940</v>
      </c>
      <c r="W481" s="22" t="s">
        <v>5379</v>
      </c>
      <c r="X481">
        <v>1420</v>
      </c>
      <c r="Y481" t="s">
        <v>49</v>
      </c>
      <c r="Z481" t="s">
        <v>1014</v>
      </c>
      <c r="AA481" t="s">
        <v>1015</v>
      </c>
      <c r="AB481" t="s">
        <v>41</v>
      </c>
      <c r="AC481" t="s">
        <v>62</v>
      </c>
      <c r="AD481" t="str">
        <f t="shared" si="38"/>
        <v>Earth and Biological Sciences - EBS313</v>
      </c>
      <c r="AE481" t="s">
        <v>991</v>
      </c>
      <c r="AF481" t="s">
        <v>992</v>
      </c>
      <c r="AG481" t="s">
        <v>1056</v>
      </c>
      <c r="AH481" t="s">
        <v>4162</v>
      </c>
      <c r="AI481">
        <v>11</v>
      </c>
      <c r="AJ481">
        <v>6</v>
      </c>
      <c r="AK481" s="22">
        <f t="shared" si="39"/>
        <v>19.753246753246753</v>
      </c>
      <c r="AL481" t="s">
        <v>52</v>
      </c>
      <c r="AM481" t="s">
        <v>66</v>
      </c>
      <c r="AN481" t="s">
        <v>67</v>
      </c>
    </row>
    <row r="482" spans="1:40" x14ac:dyDescent="0.25">
      <c r="A482">
        <v>202430</v>
      </c>
      <c r="B482">
        <v>42359</v>
      </c>
      <c r="C482" t="s">
        <v>1045</v>
      </c>
      <c r="D482" t="s">
        <v>5684</v>
      </c>
      <c r="E482" t="s">
        <v>1046</v>
      </c>
      <c r="F482">
        <v>4</v>
      </c>
      <c r="G482" s="1">
        <v>45166</v>
      </c>
      <c r="H482" s="1">
        <v>45276</v>
      </c>
      <c r="I482" s="21">
        <f t="shared" si="35"/>
        <v>16.714285714285715</v>
      </c>
      <c r="J482" s="1"/>
      <c r="K482" s="1" t="s">
        <v>35</v>
      </c>
      <c r="N482" t="s">
        <v>35</v>
      </c>
      <c r="S482" s="22">
        <f t="shared" si="36"/>
        <v>0.12847222222222221</v>
      </c>
      <c r="T482" s="22">
        <f t="shared" si="37"/>
        <v>0.13014069264069264</v>
      </c>
      <c r="U482" s="22" t="s">
        <v>5378</v>
      </c>
      <c r="V482">
        <v>1800</v>
      </c>
      <c r="W482" s="22" t="s">
        <v>5518</v>
      </c>
      <c r="X482">
        <v>2105</v>
      </c>
      <c r="Y482" t="s">
        <v>49</v>
      </c>
      <c r="Z482" t="s">
        <v>1047</v>
      </c>
      <c r="AA482" t="s">
        <v>1048</v>
      </c>
      <c r="AB482" t="s">
        <v>61</v>
      </c>
      <c r="AC482" t="s">
        <v>62</v>
      </c>
      <c r="AD482" t="str">
        <f t="shared" si="38"/>
        <v>Earth and Biological Sciences - EBS313</v>
      </c>
      <c r="AE482" t="s">
        <v>991</v>
      </c>
      <c r="AF482" t="s">
        <v>992</v>
      </c>
      <c r="AG482" t="s">
        <v>1056</v>
      </c>
      <c r="AH482" t="s">
        <v>4162</v>
      </c>
      <c r="AI482">
        <v>24</v>
      </c>
      <c r="AJ482">
        <v>16</v>
      </c>
      <c r="AK482" s="22">
        <f t="shared" si="39"/>
        <v>34.803339517625233</v>
      </c>
      <c r="AL482" t="s">
        <v>52</v>
      </c>
      <c r="AM482" t="s">
        <v>182</v>
      </c>
      <c r="AN482" t="s">
        <v>67</v>
      </c>
    </row>
    <row r="483" spans="1:40" hidden="1" x14ac:dyDescent="0.25">
      <c r="A483">
        <v>202430</v>
      </c>
      <c r="B483">
        <v>36680</v>
      </c>
      <c r="C483" t="s">
        <v>2382</v>
      </c>
      <c r="D483" t="s">
        <v>5603</v>
      </c>
      <c r="E483" t="s">
        <v>2383</v>
      </c>
      <c r="F483">
        <v>1</v>
      </c>
      <c r="G483" s="1">
        <v>45166</v>
      </c>
      <c r="H483" s="1">
        <v>45276</v>
      </c>
      <c r="I483" s="21">
        <f t="shared" si="35"/>
        <v>16.714285714285715</v>
      </c>
      <c r="J483" s="1"/>
      <c r="K483" s="1" t="s">
        <v>5552</v>
      </c>
      <c r="S483" s="22">
        <f t="shared" si="36"/>
        <v>0</v>
      </c>
      <c r="T483" s="22">
        <f t="shared" si="37"/>
        <v>0</v>
      </c>
      <c r="U483" s="22">
        <v>0</v>
      </c>
      <c r="W483" s="22">
        <v>0</v>
      </c>
      <c r="Y483" t="s">
        <v>2361</v>
      </c>
      <c r="Z483" t="s">
        <v>2384</v>
      </c>
      <c r="AA483" t="s">
        <v>2385</v>
      </c>
      <c r="AB483" t="s">
        <v>41</v>
      </c>
      <c r="AC483" t="s">
        <v>62</v>
      </c>
      <c r="AD483" t="str">
        <f t="shared" si="38"/>
        <v>Earth and Biological Sciences - EBS319</v>
      </c>
      <c r="AE483" t="s">
        <v>991</v>
      </c>
      <c r="AF483" t="s">
        <v>992</v>
      </c>
      <c r="AG483" t="s">
        <v>2386</v>
      </c>
      <c r="AH483" t="s">
        <v>3625</v>
      </c>
      <c r="AI483">
        <v>0</v>
      </c>
      <c r="AJ483">
        <v>0</v>
      </c>
      <c r="AK483" s="22">
        <f t="shared" si="39"/>
        <v>0</v>
      </c>
      <c r="AL483">
        <v>40</v>
      </c>
      <c r="AM483" t="s">
        <v>172</v>
      </c>
      <c r="AN483" t="s">
        <v>46</v>
      </c>
    </row>
    <row r="484" spans="1:40" hidden="1" x14ac:dyDescent="0.25">
      <c r="A484">
        <v>202430</v>
      </c>
      <c r="B484">
        <v>31022</v>
      </c>
      <c r="C484" t="s">
        <v>1866</v>
      </c>
      <c r="D484" t="s">
        <v>5653</v>
      </c>
      <c r="E484" t="s">
        <v>1867</v>
      </c>
      <c r="F484">
        <v>1.7</v>
      </c>
      <c r="G484" s="1">
        <v>45226</v>
      </c>
      <c r="H484" s="1">
        <v>45226</v>
      </c>
      <c r="I484" s="21">
        <f t="shared" si="35"/>
        <v>1</v>
      </c>
      <c r="J484" s="1"/>
      <c r="K484" s="1" t="s">
        <v>37</v>
      </c>
      <c r="P484" t="s">
        <v>37</v>
      </c>
      <c r="S484" s="22">
        <f t="shared" si="36"/>
        <v>0.49305555555555547</v>
      </c>
      <c r="T484" s="22">
        <f t="shared" si="37"/>
        <v>2.9882154882154878E-2</v>
      </c>
      <c r="U484" s="22" t="s">
        <v>5419</v>
      </c>
      <c r="V484">
        <v>500</v>
      </c>
      <c r="W484" s="22" t="s">
        <v>5481</v>
      </c>
      <c r="X484">
        <v>1650</v>
      </c>
      <c r="Y484" t="s">
        <v>49</v>
      </c>
      <c r="Z484" t="s">
        <v>1868</v>
      </c>
      <c r="AA484" t="s">
        <v>1869</v>
      </c>
      <c r="AB484" t="s">
        <v>277</v>
      </c>
      <c r="AC484" t="s">
        <v>62</v>
      </c>
      <c r="AD484" t="str">
        <f t="shared" si="38"/>
        <v>Earth Science Off Campus field - FIELD</v>
      </c>
      <c r="AE484" t="s">
        <v>1665</v>
      </c>
      <c r="AF484" t="s">
        <v>1666</v>
      </c>
      <c r="AG484" t="s">
        <v>1666</v>
      </c>
      <c r="AH484" t="s">
        <v>5220</v>
      </c>
      <c r="AI484">
        <v>16</v>
      </c>
      <c r="AJ484">
        <v>10</v>
      </c>
      <c r="AK484" s="22">
        <f t="shared" si="39"/>
        <v>0.29882154882154877</v>
      </c>
      <c r="AL484" t="s">
        <v>52</v>
      </c>
      <c r="AM484" t="s">
        <v>66</v>
      </c>
      <c r="AN484" t="s">
        <v>67</v>
      </c>
    </row>
    <row r="485" spans="1:40" hidden="1" x14ac:dyDescent="0.25">
      <c r="A485">
        <v>202430</v>
      </c>
      <c r="B485">
        <v>40237</v>
      </c>
      <c r="C485" t="s">
        <v>1866</v>
      </c>
      <c r="D485" t="s">
        <v>5653</v>
      </c>
      <c r="E485" t="s">
        <v>1867</v>
      </c>
      <c r="F485">
        <v>1.7</v>
      </c>
      <c r="G485" s="1">
        <v>45226</v>
      </c>
      <c r="H485" s="1">
        <v>45226</v>
      </c>
      <c r="I485" s="21">
        <f t="shared" si="35"/>
        <v>1</v>
      </c>
      <c r="J485" s="1" t="s">
        <v>393</v>
      </c>
      <c r="K485" s="1" t="s">
        <v>37</v>
      </c>
      <c r="P485" t="s">
        <v>37</v>
      </c>
      <c r="S485" s="22">
        <f t="shared" si="36"/>
        <v>0.49305555555555547</v>
      </c>
      <c r="T485" s="22">
        <f t="shared" si="37"/>
        <v>2.9882154882154878E-2</v>
      </c>
      <c r="U485" s="22" t="s">
        <v>5419</v>
      </c>
      <c r="V485">
        <v>500</v>
      </c>
      <c r="W485" s="22" t="s">
        <v>5481</v>
      </c>
      <c r="X485">
        <v>1650</v>
      </c>
      <c r="Y485" t="s">
        <v>49</v>
      </c>
      <c r="Z485" t="s">
        <v>1868</v>
      </c>
      <c r="AA485" t="s">
        <v>1869</v>
      </c>
      <c r="AB485" t="s">
        <v>277</v>
      </c>
      <c r="AC485" t="s">
        <v>62</v>
      </c>
      <c r="AD485" t="str">
        <f t="shared" si="38"/>
        <v>Earth Science Off Campus field - FIELD</v>
      </c>
      <c r="AE485" t="s">
        <v>1665</v>
      </c>
      <c r="AF485" t="s">
        <v>1666</v>
      </c>
      <c r="AG485" t="s">
        <v>1666</v>
      </c>
      <c r="AH485" t="s">
        <v>5220</v>
      </c>
      <c r="AI485">
        <v>16</v>
      </c>
      <c r="AJ485">
        <v>10</v>
      </c>
      <c r="AK485" s="22">
        <f t="shared" si="39"/>
        <v>0.29882154882154877</v>
      </c>
      <c r="AL485" t="s">
        <v>52</v>
      </c>
      <c r="AM485" t="s">
        <v>66</v>
      </c>
      <c r="AN485" t="s">
        <v>67</v>
      </c>
    </row>
    <row r="486" spans="1:40" hidden="1" x14ac:dyDescent="0.25">
      <c r="A486">
        <v>202430</v>
      </c>
      <c r="B486">
        <v>41589</v>
      </c>
      <c r="C486" t="s">
        <v>2387</v>
      </c>
      <c r="D486" t="s">
        <v>5613</v>
      </c>
      <c r="E486" t="s">
        <v>2388</v>
      </c>
      <c r="F486">
        <v>0</v>
      </c>
      <c r="G486" s="1">
        <v>45166</v>
      </c>
      <c r="H486" s="1">
        <v>45220</v>
      </c>
      <c r="I486" s="21">
        <f t="shared" si="35"/>
        <v>8.7142857142857153</v>
      </c>
      <c r="J486" s="1"/>
      <c r="K486" s="1" t="s">
        <v>36</v>
      </c>
      <c r="O486" t="s">
        <v>36</v>
      </c>
      <c r="S486" s="22">
        <f t="shared" si="36"/>
        <v>9.3749999999999944E-2</v>
      </c>
      <c r="T486" s="22">
        <f t="shared" si="37"/>
        <v>4.9512987012986995E-2</v>
      </c>
      <c r="U486" s="22" t="s">
        <v>5391</v>
      </c>
      <c r="V486">
        <v>1000</v>
      </c>
      <c r="W486" s="22" t="s">
        <v>5410</v>
      </c>
      <c r="X486">
        <v>1215</v>
      </c>
      <c r="Y486" t="s">
        <v>49</v>
      </c>
      <c r="Z486" t="s">
        <v>1956</v>
      </c>
      <c r="AA486" t="s">
        <v>1957</v>
      </c>
      <c r="AB486">
        <v>9</v>
      </c>
      <c r="AC486" t="s">
        <v>242</v>
      </c>
      <c r="AD486" t="str">
        <f t="shared" si="38"/>
        <v>Earth Science Off Campus field - FIELD</v>
      </c>
      <c r="AE486" t="s">
        <v>1665</v>
      </c>
      <c r="AF486" t="s">
        <v>1666</v>
      </c>
      <c r="AG486" t="s">
        <v>1666</v>
      </c>
      <c r="AH486" t="s">
        <v>5220</v>
      </c>
      <c r="AI486">
        <v>40</v>
      </c>
      <c r="AJ486">
        <v>28</v>
      </c>
      <c r="AK486" s="22">
        <f t="shared" si="39"/>
        <v>12.081168831168828</v>
      </c>
      <c r="AL486" t="s">
        <v>52</v>
      </c>
      <c r="AM486" t="s">
        <v>66</v>
      </c>
      <c r="AN486" t="s">
        <v>67</v>
      </c>
    </row>
    <row r="487" spans="1:40" hidden="1" x14ac:dyDescent="0.25">
      <c r="A487">
        <v>202430</v>
      </c>
      <c r="B487">
        <v>41590</v>
      </c>
      <c r="C487" t="s">
        <v>2387</v>
      </c>
      <c r="D487" t="s">
        <v>5613</v>
      </c>
      <c r="E487" t="s">
        <v>2388</v>
      </c>
      <c r="F487">
        <v>0</v>
      </c>
      <c r="G487" s="1">
        <v>45222</v>
      </c>
      <c r="H487" s="1">
        <v>45276</v>
      </c>
      <c r="I487" s="21">
        <f t="shared" si="35"/>
        <v>8.7142857142857153</v>
      </c>
      <c r="J487" s="1"/>
      <c r="K487" s="1" t="s">
        <v>36</v>
      </c>
      <c r="O487" t="s">
        <v>36</v>
      </c>
      <c r="S487" s="22">
        <f t="shared" si="36"/>
        <v>9.7222222222222265E-2</v>
      </c>
      <c r="T487" s="22">
        <f t="shared" si="37"/>
        <v>5.1346801346801377E-2</v>
      </c>
      <c r="U487" s="22" t="s">
        <v>5399</v>
      </c>
      <c r="V487">
        <v>1015</v>
      </c>
      <c r="W487" s="22" t="s">
        <v>5425</v>
      </c>
      <c r="X487">
        <v>1235</v>
      </c>
      <c r="Y487" t="s">
        <v>101</v>
      </c>
      <c r="Z487" t="s">
        <v>1956</v>
      </c>
      <c r="AA487" t="s">
        <v>1957</v>
      </c>
      <c r="AB487">
        <v>11</v>
      </c>
      <c r="AC487" t="s">
        <v>242</v>
      </c>
      <c r="AD487" t="str">
        <f t="shared" si="38"/>
        <v>Earth Science Off Campus field - FIELD</v>
      </c>
      <c r="AE487" t="s">
        <v>1665</v>
      </c>
      <c r="AF487" t="s">
        <v>1666</v>
      </c>
      <c r="AG487" t="s">
        <v>1666</v>
      </c>
      <c r="AH487" t="s">
        <v>5220</v>
      </c>
      <c r="AI487">
        <v>40</v>
      </c>
      <c r="AJ487">
        <v>26</v>
      </c>
      <c r="AK487" s="22">
        <f t="shared" si="39"/>
        <v>11.633718133718142</v>
      </c>
      <c r="AL487" t="s">
        <v>52</v>
      </c>
      <c r="AM487" t="s">
        <v>66</v>
      </c>
      <c r="AN487" t="s">
        <v>67</v>
      </c>
    </row>
    <row r="488" spans="1:40" hidden="1" x14ac:dyDescent="0.25">
      <c r="A488">
        <v>202430</v>
      </c>
      <c r="B488">
        <v>43318</v>
      </c>
      <c r="C488" t="s">
        <v>2391</v>
      </c>
      <c r="D488" t="s">
        <v>5709</v>
      </c>
      <c r="E488" t="s">
        <v>2392</v>
      </c>
      <c r="F488">
        <v>2</v>
      </c>
      <c r="G488" s="1">
        <v>45210</v>
      </c>
      <c r="H488" s="1">
        <v>45214</v>
      </c>
      <c r="I488" s="21">
        <f t="shared" si="35"/>
        <v>1.5714285714285714</v>
      </c>
      <c r="J488" s="1"/>
      <c r="K488" s="1" t="s">
        <v>5552</v>
      </c>
      <c r="S488" s="22">
        <f t="shared" si="36"/>
        <v>0</v>
      </c>
      <c r="T488" s="22">
        <f t="shared" si="37"/>
        <v>0</v>
      </c>
      <c r="U488" s="22">
        <v>0</v>
      </c>
      <c r="W488" s="22">
        <v>0</v>
      </c>
      <c r="Y488" t="s">
        <v>2393</v>
      </c>
      <c r="Z488" t="s">
        <v>997</v>
      </c>
      <c r="AA488" t="s">
        <v>998</v>
      </c>
      <c r="AB488" t="s">
        <v>41</v>
      </c>
      <c r="AC488" t="s">
        <v>87</v>
      </c>
      <c r="AD488" t="str">
        <f t="shared" si="38"/>
        <v>Earth Science Off Campus field - FIELD</v>
      </c>
      <c r="AE488" t="s">
        <v>1665</v>
      </c>
      <c r="AF488" t="s">
        <v>1666</v>
      </c>
      <c r="AG488" t="s">
        <v>1666</v>
      </c>
      <c r="AH488" t="s">
        <v>5220</v>
      </c>
      <c r="AI488">
        <v>0</v>
      </c>
      <c r="AJ488">
        <v>22</v>
      </c>
      <c r="AK488" s="22">
        <f t="shared" si="39"/>
        <v>0</v>
      </c>
      <c r="AL488" t="s">
        <v>37</v>
      </c>
      <c r="AM488" t="s">
        <v>172</v>
      </c>
      <c r="AN488" t="s">
        <v>46</v>
      </c>
    </row>
    <row r="489" spans="1:40" hidden="1" x14ac:dyDescent="0.25">
      <c r="A489">
        <v>202430</v>
      </c>
      <c r="B489">
        <v>43334</v>
      </c>
      <c r="C489" t="s">
        <v>2394</v>
      </c>
      <c r="D489" t="s">
        <v>5712</v>
      </c>
      <c r="E489" t="s">
        <v>2395</v>
      </c>
      <c r="F489">
        <v>2</v>
      </c>
      <c r="G489" s="1">
        <v>45210</v>
      </c>
      <c r="H489" s="1">
        <v>45214</v>
      </c>
      <c r="I489" s="21">
        <f t="shared" si="35"/>
        <v>1.5714285714285714</v>
      </c>
      <c r="J489" s="1"/>
      <c r="K489" s="1" t="s">
        <v>5552</v>
      </c>
      <c r="S489" s="22">
        <f t="shared" si="36"/>
        <v>0</v>
      </c>
      <c r="T489" s="22">
        <f t="shared" si="37"/>
        <v>0</v>
      </c>
      <c r="U489" s="22">
        <v>0</v>
      </c>
      <c r="W489" s="22">
        <v>0</v>
      </c>
      <c r="Y489" t="s">
        <v>205</v>
      </c>
      <c r="Z489" t="s">
        <v>1623</v>
      </c>
      <c r="AA489" t="s">
        <v>1624</v>
      </c>
      <c r="AB489" t="s">
        <v>41</v>
      </c>
      <c r="AC489" t="s">
        <v>87</v>
      </c>
      <c r="AD489" t="str">
        <f t="shared" si="38"/>
        <v>Earth Science Off Campus field - FIELD</v>
      </c>
      <c r="AE489" t="s">
        <v>1665</v>
      </c>
      <c r="AF489" t="s">
        <v>1666</v>
      </c>
      <c r="AG489" t="s">
        <v>1666</v>
      </c>
      <c r="AH489" t="s">
        <v>5220</v>
      </c>
      <c r="AI489">
        <v>0</v>
      </c>
      <c r="AJ489">
        <v>0</v>
      </c>
      <c r="AK489" s="22">
        <f t="shared" si="39"/>
        <v>0</v>
      </c>
      <c r="AL489" t="s">
        <v>37</v>
      </c>
      <c r="AM489" t="s">
        <v>172</v>
      </c>
      <c r="AN489" t="s">
        <v>46</v>
      </c>
    </row>
    <row r="490" spans="1:40" hidden="1" x14ac:dyDescent="0.25">
      <c r="A490">
        <v>202430</v>
      </c>
      <c r="B490">
        <v>43337</v>
      </c>
      <c r="C490" t="s">
        <v>2396</v>
      </c>
      <c r="D490" t="s">
        <v>5712</v>
      </c>
      <c r="E490" t="s">
        <v>2397</v>
      </c>
      <c r="F490">
        <v>2</v>
      </c>
      <c r="G490" s="1">
        <v>45210</v>
      </c>
      <c r="H490" s="1">
        <v>45214</v>
      </c>
      <c r="I490" s="21">
        <f t="shared" si="35"/>
        <v>1.5714285714285714</v>
      </c>
      <c r="J490" s="1"/>
      <c r="K490" s="1" t="s">
        <v>5552</v>
      </c>
      <c r="S490" s="22">
        <f t="shared" si="36"/>
        <v>0</v>
      </c>
      <c r="T490" s="22">
        <f t="shared" si="37"/>
        <v>0</v>
      </c>
      <c r="U490" s="22">
        <v>0</v>
      </c>
      <c r="W490" s="22">
        <v>0</v>
      </c>
      <c r="Y490" t="s">
        <v>205</v>
      </c>
      <c r="Z490" t="s">
        <v>1623</v>
      </c>
      <c r="AA490" t="s">
        <v>1624</v>
      </c>
      <c r="AB490" t="s">
        <v>61</v>
      </c>
      <c r="AC490" t="s">
        <v>87</v>
      </c>
      <c r="AD490" t="str">
        <f t="shared" si="38"/>
        <v>Earth Science Off Campus field - FIELD</v>
      </c>
      <c r="AE490" t="s">
        <v>1665</v>
      </c>
      <c r="AF490" t="s">
        <v>1666</v>
      </c>
      <c r="AG490" t="s">
        <v>1666</v>
      </c>
      <c r="AH490" t="s">
        <v>5220</v>
      </c>
      <c r="AI490">
        <v>0</v>
      </c>
      <c r="AJ490">
        <v>13</v>
      </c>
      <c r="AK490" s="22">
        <f t="shared" si="39"/>
        <v>0</v>
      </c>
      <c r="AL490" t="s">
        <v>52</v>
      </c>
      <c r="AM490" t="s">
        <v>172</v>
      </c>
      <c r="AN490" t="s">
        <v>46</v>
      </c>
    </row>
    <row r="491" spans="1:40" hidden="1" x14ac:dyDescent="0.25">
      <c r="A491">
        <v>202430</v>
      </c>
      <c r="B491">
        <v>43337</v>
      </c>
      <c r="C491" t="s">
        <v>2396</v>
      </c>
      <c r="D491" t="s">
        <v>5712</v>
      </c>
      <c r="E491" t="s">
        <v>2397</v>
      </c>
      <c r="F491">
        <v>2</v>
      </c>
      <c r="G491" s="1">
        <v>45210</v>
      </c>
      <c r="H491" s="1">
        <v>45214</v>
      </c>
      <c r="I491" s="21">
        <f t="shared" si="35"/>
        <v>1.5714285714285714</v>
      </c>
      <c r="J491" s="1"/>
      <c r="K491" s="1" t="s">
        <v>5552</v>
      </c>
      <c r="S491" s="22">
        <f t="shared" si="36"/>
        <v>0</v>
      </c>
      <c r="T491" s="22">
        <f t="shared" si="37"/>
        <v>0</v>
      </c>
      <c r="U491" s="22">
        <v>0</v>
      </c>
      <c r="W491" s="22">
        <v>0</v>
      </c>
      <c r="Y491" t="s">
        <v>205</v>
      </c>
      <c r="Z491" t="s">
        <v>1623</v>
      </c>
      <c r="AA491" t="s">
        <v>1624</v>
      </c>
      <c r="AB491" t="s">
        <v>61</v>
      </c>
      <c r="AC491" t="s">
        <v>87</v>
      </c>
      <c r="AD491" t="str">
        <f t="shared" si="38"/>
        <v>Earth Science Off Campus field - FIELD</v>
      </c>
      <c r="AE491" t="s">
        <v>1665</v>
      </c>
      <c r="AF491" t="s">
        <v>1666</v>
      </c>
      <c r="AG491" t="s">
        <v>1666</v>
      </c>
      <c r="AH491" t="s">
        <v>5220</v>
      </c>
      <c r="AI491">
        <v>0</v>
      </c>
      <c r="AJ491">
        <v>13</v>
      </c>
      <c r="AK491" s="22">
        <f t="shared" si="39"/>
        <v>0</v>
      </c>
      <c r="AL491" t="s">
        <v>52</v>
      </c>
      <c r="AM491" t="s">
        <v>172</v>
      </c>
      <c r="AN491" t="s">
        <v>46</v>
      </c>
    </row>
    <row r="492" spans="1:40" hidden="1" x14ac:dyDescent="0.25">
      <c r="A492">
        <v>202430</v>
      </c>
      <c r="B492">
        <v>43404</v>
      </c>
      <c r="C492" t="s">
        <v>1661</v>
      </c>
      <c r="D492" t="s">
        <v>5619</v>
      </c>
      <c r="E492" t="s">
        <v>1662</v>
      </c>
      <c r="F492">
        <v>0</v>
      </c>
      <c r="G492" s="1">
        <v>45166</v>
      </c>
      <c r="H492" s="1">
        <v>45220</v>
      </c>
      <c r="I492" s="21">
        <f t="shared" si="35"/>
        <v>8.7142857142857153</v>
      </c>
      <c r="J492" s="1"/>
      <c r="K492" s="1" t="s">
        <v>34</v>
      </c>
      <c r="M492" t="s">
        <v>34</v>
      </c>
      <c r="S492" s="22">
        <f t="shared" si="36"/>
        <v>4.5138888888888895E-2</v>
      </c>
      <c r="T492" s="22">
        <f t="shared" si="37"/>
        <v>2.3839586339586348E-2</v>
      </c>
      <c r="U492" s="22" t="s">
        <v>5390</v>
      </c>
      <c r="V492">
        <v>900</v>
      </c>
      <c r="W492" s="22" t="s">
        <v>5392</v>
      </c>
      <c r="X492">
        <v>1005</v>
      </c>
      <c r="Y492" t="s">
        <v>49</v>
      </c>
      <c r="Z492" t="s">
        <v>1663</v>
      </c>
      <c r="AA492" t="s">
        <v>1664</v>
      </c>
      <c r="AB492">
        <v>9</v>
      </c>
      <c r="AC492" t="s">
        <v>87</v>
      </c>
      <c r="AD492" t="str">
        <f t="shared" si="38"/>
        <v>Earth Science Off Campus field - FIELD</v>
      </c>
      <c r="AE492" t="s">
        <v>1665</v>
      </c>
      <c r="AF492" t="s">
        <v>1666</v>
      </c>
      <c r="AG492" t="s">
        <v>1666</v>
      </c>
      <c r="AH492" t="s">
        <v>5220</v>
      </c>
      <c r="AI492">
        <v>50</v>
      </c>
      <c r="AJ492">
        <v>32</v>
      </c>
      <c r="AK492" s="22">
        <f t="shared" si="39"/>
        <v>6.6478389335532224</v>
      </c>
      <c r="AL492" t="s">
        <v>52</v>
      </c>
      <c r="AM492" t="s">
        <v>66</v>
      </c>
      <c r="AN492" t="s">
        <v>67</v>
      </c>
    </row>
    <row r="493" spans="1:40" hidden="1" x14ac:dyDescent="0.25">
      <c r="A493">
        <v>202430</v>
      </c>
      <c r="B493">
        <v>43404</v>
      </c>
      <c r="C493" t="s">
        <v>1661</v>
      </c>
      <c r="D493" t="s">
        <v>5619</v>
      </c>
      <c r="E493" t="s">
        <v>1662</v>
      </c>
      <c r="F493">
        <v>0</v>
      </c>
      <c r="G493" s="1">
        <v>45166</v>
      </c>
      <c r="H493" s="1">
        <v>45220</v>
      </c>
      <c r="I493" s="21">
        <f t="shared" si="35"/>
        <v>8.7142857142857153</v>
      </c>
      <c r="J493" s="1"/>
      <c r="K493" s="1" t="s">
        <v>34</v>
      </c>
      <c r="M493" t="s">
        <v>34</v>
      </c>
      <c r="S493" s="22">
        <f t="shared" si="36"/>
        <v>6.25E-2</v>
      </c>
      <c r="T493" s="22">
        <f t="shared" si="37"/>
        <v>3.3008658008658015E-2</v>
      </c>
      <c r="U493" s="22" t="s">
        <v>5397</v>
      </c>
      <c r="V493">
        <v>1010</v>
      </c>
      <c r="W493" s="22" t="s">
        <v>5487</v>
      </c>
      <c r="X493">
        <v>1140</v>
      </c>
      <c r="Y493" t="s">
        <v>49</v>
      </c>
      <c r="Z493" t="s">
        <v>1663</v>
      </c>
      <c r="AA493" t="s">
        <v>1664</v>
      </c>
      <c r="AB493">
        <v>9</v>
      </c>
      <c r="AC493" t="s">
        <v>87</v>
      </c>
      <c r="AD493" t="str">
        <f t="shared" si="38"/>
        <v>Earth Science Off Campus field - FIELD</v>
      </c>
      <c r="AE493" t="s">
        <v>1665</v>
      </c>
      <c r="AF493" t="s">
        <v>1666</v>
      </c>
      <c r="AG493" t="s">
        <v>1666</v>
      </c>
      <c r="AH493" t="s">
        <v>5220</v>
      </c>
      <c r="AI493">
        <v>50</v>
      </c>
      <c r="AJ493">
        <v>32</v>
      </c>
      <c r="AK493" s="22">
        <f t="shared" si="39"/>
        <v>9.2047000618429227</v>
      </c>
      <c r="AL493" t="s">
        <v>52</v>
      </c>
      <c r="AM493" t="s">
        <v>66</v>
      </c>
      <c r="AN493" t="s">
        <v>67</v>
      </c>
    </row>
    <row r="494" spans="1:40" hidden="1" x14ac:dyDescent="0.25">
      <c r="A494">
        <v>202430</v>
      </c>
      <c r="B494">
        <v>43405</v>
      </c>
      <c r="C494" t="s">
        <v>1661</v>
      </c>
      <c r="D494" t="s">
        <v>5619</v>
      </c>
      <c r="E494" t="s">
        <v>1662</v>
      </c>
      <c r="F494">
        <v>0</v>
      </c>
      <c r="G494" s="1">
        <v>45222</v>
      </c>
      <c r="H494" s="1">
        <v>45276</v>
      </c>
      <c r="I494" s="21">
        <f t="shared" si="35"/>
        <v>8.7142857142857153</v>
      </c>
      <c r="J494" s="1"/>
      <c r="K494" s="1" t="s">
        <v>34</v>
      </c>
      <c r="M494" t="s">
        <v>34</v>
      </c>
      <c r="S494" s="22">
        <f t="shared" si="36"/>
        <v>4.5138888888888895E-2</v>
      </c>
      <c r="T494" s="22">
        <f t="shared" si="37"/>
        <v>2.3839586339586348E-2</v>
      </c>
      <c r="U494" s="22" t="s">
        <v>5390</v>
      </c>
      <c r="V494">
        <v>900</v>
      </c>
      <c r="W494" s="22" t="s">
        <v>5392</v>
      </c>
      <c r="X494">
        <v>1005</v>
      </c>
      <c r="Y494" t="s">
        <v>101</v>
      </c>
      <c r="Z494" t="s">
        <v>1663</v>
      </c>
      <c r="AA494" t="s">
        <v>1664</v>
      </c>
      <c r="AB494">
        <v>11</v>
      </c>
      <c r="AC494" t="s">
        <v>87</v>
      </c>
      <c r="AD494" t="str">
        <f t="shared" si="38"/>
        <v>Earth Science Off Campus field - FIELD</v>
      </c>
      <c r="AE494" t="s">
        <v>1665</v>
      </c>
      <c r="AF494" t="s">
        <v>1666</v>
      </c>
      <c r="AG494" t="s">
        <v>1666</v>
      </c>
      <c r="AH494" t="s">
        <v>5220</v>
      </c>
      <c r="AI494">
        <v>50</v>
      </c>
      <c r="AJ494">
        <v>30</v>
      </c>
      <c r="AK494" s="22">
        <f t="shared" si="39"/>
        <v>6.2323490002061463</v>
      </c>
      <c r="AL494" t="s">
        <v>52</v>
      </c>
      <c r="AM494" t="s">
        <v>66</v>
      </c>
      <c r="AN494" t="s">
        <v>67</v>
      </c>
    </row>
    <row r="495" spans="1:40" hidden="1" x14ac:dyDescent="0.25">
      <c r="A495">
        <v>202430</v>
      </c>
      <c r="B495">
        <v>43405</v>
      </c>
      <c r="C495" t="s">
        <v>1661</v>
      </c>
      <c r="D495" t="s">
        <v>5619</v>
      </c>
      <c r="E495" t="s">
        <v>1662</v>
      </c>
      <c r="F495">
        <v>0</v>
      </c>
      <c r="G495" s="1">
        <v>45222</v>
      </c>
      <c r="H495" s="1">
        <v>45276</v>
      </c>
      <c r="I495" s="21">
        <f t="shared" si="35"/>
        <v>8.7142857142857153</v>
      </c>
      <c r="J495" s="1"/>
      <c r="K495" s="1" t="s">
        <v>34</v>
      </c>
      <c r="M495" t="s">
        <v>34</v>
      </c>
      <c r="S495" s="22">
        <f t="shared" si="36"/>
        <v>6.25E-2</v>
      </c>
      <c r="T495" s="22">
        <f t="shared" si="37"/>
        <v>3.3008658008658015E-2</v>
      </c>
      <c r="U495" s="22" t="s">
        <v>5397</v>
      </c>
      <c r="V495">
        <v>1010</v>
      </c>
      <c r="W495" s="22" t="s">
        <v>5487</v>
      </c>
      <c r="X495">
        <v>1140</v>
      </c>
      <c r="Y495" t="s">
        <v>101</v>
      </c>
      <c r="Z495" t="s">
        <v>1663</v>
      </c>
      <c r="AA495" t="s">
        <v>1664</v>
      </c>
      <c r="AB495">
        <v>11</v>
      </c>
      <c r="AC495" t="s">
        <v>87</v>
      </c>
      <c r="AD495" t="str">
        <f t="shared" si="38"/>
        <v>Earth Science Off Campus field - FIELD</v>
      </c>
      <c r="AE495" t="s">
        <v>1665</v>
      </c>
      <c r="AF495" t="s">
        <v>1666</v>
      </c>
      <c r="AG495" t="s">
        <v>1666</v>
      </c>
      <c r="AH495" t="s">
        <v>5220</v>
      </c>
      <c r="AI495">
        <v>50</v>
      </c>
      <c r="AJ495">
        <v>30</v>
      </c>
      <c r="AK495" s="22">
        <f t="shared" si="39"/>
        <v>8.6294063079777406</v>
      </c>
      <c r="AL495" t="s">
        <v>52</v>
      </c>
      <c r="AM495" t="s">
        <v>66</v>
      </c>
      <c r="AN495" t="s">
        <v>67</v>
      </c>
    </row>
    <row r="496" spans="1:40" hidden="1" x14ac:dyDescent="0.25">
      <c r="A496">
        <v>202430</v>
      </c>
      <c r="B496">
        <v>43794</v>
      </c>
      <c r="C496" t="s">
        <v>2389</v>
      </c>
      <c r="D496" t="s">
        <v>5619</v>
      </c>
      <c r="E496" t="s">
        <v>2390</v>
      </c>
      <c r="F496">
        <v>0</v>
      </c>
      <c r="G496" s="1">
        <v>45166</v>
      </c>
      <c r="H496" s="1">
        <v>45220</v>
      </c>
      <c r="I496" s="21">
        <f t="shared" si="35"/>
        <v>8.7142857142857153</v>
      </c>
      <c r="J496" s="1"/>
      <c r="K496" s="1" t="s">
        <v>36</v>
      </c>
      <c r="O496" t="s">
        <v>36</v>
      </c>
      <c r="S496" s="22">
        <f t="shared" si="36"/>
        <v>4.5138888888888895E-2</v>
      </c>
      <c r="T496" s="22">
        <f t="shared" si="37"/>
        <v>2.3839586339586348E-2</v>
      </c>
      <c r="U496" s="22" t="s">
        <v>5390</v>
      </c>
      <c r="V496">
        <v>900</v>
      </c>
      <c r="W496" s="22" t="s">
        <v>5392</v>
      </c>
      <c r="X496">
        <v>1005</v>
      </c>
      <c r="Y496" t="s">
        <v>101</v>
      </c>
      <c r="Z496" t="s">
        <v>1663</v>
      </c>
      <c r="AA496" t="s">
        <v>1664</v>
      </c>
      <c r="AB496">
        <v>9</v>
      </c>
      <c r="AC496" t="s">
        <v>87</v>
      </c>
      <c r="AD496" t="str">
        <f t="shared" si="38"/>
        <v>Earth Science Off Campus field - FIELD</v>
      </c>
      <c r="AE496" t="s">
        <v>1665</v>
      </c>
      <c r="AF496" t="s">
        <v>1666</v>
      </c>
      <c r="AG496" t="s">
        <v>1666</v>
      </c>
      <c r="AH496" t="s">
        <v>5220</v>
      </c>
      <c r="AI496">
        <v>50</v>
      </c>
      <c r="AJ496">
        <v>34</v>
      </c>
      <c r="AK496" s="22">
        <f t="shared" si="39"/>
        <v>7.0633288669002985</v>
      </c>
      <c r="AL496" t="s">
        <v>52</v>
      </c>
      <c r="AM496" t="s">
        <v>66</v>
      </c>
      <c r="AN496" t="s">
        <v>67</v>
      </c>
    </row>
    <row r="497" spans="1:40" hidden="1" x14ac:dyDescent="0.25">
      <c r="A497">
        <v>202430</v>
      </c>
      <c r="B497">
        <v>43794</v>
      </c>
      <c r="C497" t="s">
        <v>2389</v>
      </c>
      <c r="D497" t="s">
        <v>5619</v>
      </c>
      <c r="E497" t="s">
        <v>2390</v>
      </c>
      <c r="F497">
        <v>0</v>
      </c>
      <c r="G497" s="1">
        <v>45166</v>
      </c>
      <c r="H497" s="1">
        <v>45220</v>
      </c>
      <c r="I497" s="21">
        <f t="shared" si="35"/>
        <v>8.7142857142857153</v>
      </c>
      <c r="J497" s="1"/>
      <c r="K497" s="1" t="s">
        <v>36</v>
      </c>
      <c r="O497" t="s">
        <v>36</v>
      </c>
      <c r="S497" s="22">
        <f t="shared" si="36"/>
        <v>6.25E-2</v>
      </c>
      <c r="T497" s="22">
        <f t="shared" si="37"/>
        <v>3.3008658008658015E-2</v>
      </c>
      <c r="U497" s="22" t="s">
        <v>5397</v>
      </c>
      <c r="V497">
        <v>1010</v>
      </c>
      <c r="W497" s="22" t="s">
        <v>5487</v>
      </c>
      <c r="X497">
        <v>1140</v>
      </c>
      <c r="Y497" t="s">
        <v>101</v>
      </c>
      <c r="Z497" t="s">
        <v>1663</v>
      </c>
      <c r="AA497" t="s">
        <v>1664</v>
      </c>
      <c r="AB497">
        <v>9</v>
      </c>
      <c r="AC497" t="s">
        <v>87</v>
      </c>
      <c r="AD497" t="str">
        <f t="shared" si="38"/>
        <v>Earth Science Off Campus field - FIELD</v>
      </c>
      <c r="AE497" t="s">
        <v>1665</v>
      </c>
      <c r="AF497" t="s">
        <v>1666</v>
      </c>
      <c r="AG497" t="s">
        <v>1666</v>
      </c>
      <c r="AH497" t="s">
        <v>5220</v>
      </c>
      <c r="AI497">
        <v>50</v>
      </c>
      <c r="AJ497">
        <v>34</v>
      </c>
      <c r="AK497" s="22">
        <f t="shared" si="39"/>
        <v>9.7799938157081048</v>
      </c>
      <c r="AL497" t="s">
        <v>52</v>
      </c>
      <c r="AM497" t="s">
        <v>66</v>
      </c>
      <c r="AN497" t="s">
        <v>67</v>
      </c>
    </row>
    <row r="498" spans="1:40" hidden="1" x14ac:dyDescent="0.25">
      <c r="A498">
        <v>202430</v>
      </c>
      <c r="B498">
        <v>43795</v>
      </c>
      <c r="C498" t="s">
        <v>2389</v>
      </c>
      <c r="D498" t="s">
        <v>5619</v>
      </c>
      <c r="E498" t="s">
        <v>2390</v>
      </c>
      <c r="F498">
        <v>0</v>
      </c>
      <c r="G498" s="1">
        <v>45222</v>
      </c>
      <c r="H498" s="1">
        <v>45276</v>
      </c>
      <c r="I498" s="21">
        <f t="shared" si="35"/>
        <v>8.7142857142857153</v>
      </c>
      <c r="J498" s="1"/>
      <c r="K498" s="1" t="s">
        <v>36</v>
      </c>
      <c r="O498" t="s">
        <v>36</v>
      </c>
      <c r="S498" s="22">
        <f t="shared" si="36"/>
        <v>4.5138888888888895E-2</v>
      </c>
      <c r="T498" s="22">
        <f t="shared" si="37"/>
        <v>2.3839586339586348E-2</v>
      </c>
      <c r="U498" s="22" t="s">
        <v>5390</v>
      </c>
      <c r="V498">
        <v>900</v>
      </c>
      <c r="W498" s="22" t="s">
        <v>5392</v>
      </c>
      <c r="X498">
        <v>1005</v>
      </c>
      <c r="Y498" t="s">
        <v>101</v>
      </c>
      <c r="Z498" t="s">
        <v>1663</v>
      </c>
      <c r="AA498" t="s">
        <v>1664</v>
      </c>
      <c r="AB498">
        <v>11</v>
      </c>
      <c r="AC498" t="s">
        <v>87</v>
      </c>
      <c r="AD498" t="str">
        <f t="shared" si="38"/>
        <v>Earth Science Off Campus field - FIELD</v>
      </c>
      <c r="AE498" t="s">
        <v>1665</v>
      </c>
      <c r="AF498" t="s">
        <v>1666</v>
      </c>
      <c r="AG498" t="s">
        <v>1666</v>
      </c>
      <c r="AH498" t="s">
        <v>5220</v>
      </c>
      <c r="AI498">
        <v>50</v>
      </c>
      <c r="AJ498">
        <v>26</v>
      </c>
      <c r="AK498" s="22">
        <f t="shared" si="39"/>
        <v>5.4013691335119933</v>
      </c>
      <c r="AL498" t="s">
        <v>52</v>
      </c>
      <c r="AM498" t="s">
        <v>66</v>
      </c>
      <c r="AN498" t="s">
        <v>67</v>
      </c>
    </row>
    <row r="499" spans="1:40" hidden="1" x14ac:dyDescent="0.25">
      <c r="A499">
        <v>202430</v>
      </c>
      <c r="B499">
        <v>43795</v>
      </c>
      <c r="C499" t="s">
        <v>2389</v>
      </c>
      <c r="D499" t="s">
        <v>5619</v>
      </c>
      <c r="E499" t="s">
        <v>2390</v>
      </c>
      <c r="F499">
        <v>0</v>
      </c>
      <c r="G499" s="1">
        <v>45222</v>
      </c>
      <c r="H499" s="1">
        <v>45276</v>
      </c>
      <c r="I499" s="21">
        <f t="shared" si="35"/>
        <v>8.7142857142857153</v>
      </c>
      <c r="J499" s="1"/>
      <c r="K499" s="1" t="s">
        <v>36</v>
      </c>
      <c r="O499" t="s">
        <v>36</v>
      </c>
      <c r="S499" s="22">
        <f t="shared" si="36"/>
        <v>6.25E-2</v>
      </c>
      <c r="T499" s="22">
        <f t="shared" si="37"/>
        <v>3.3008658008658015E-2</v>
      </c>
      <c r="U499" s="22" t="s">
        <v>5397</v>
      </c>
      <c r="V499">
        <v>1010</v>
      </c>
      <c r="W499" s="22" t="s">
        <v>5487</v>
      </c>
      <c r="X499">
        <v>1140</v>
      </c>
      <c r="Y499" t="s">
        <v>101</v>
      </c>
      <c r="Z499" t="s">
        <v>1663</v>
      </c>
      <c r="AA499" t="s">
        <v>1664</v>
      </c>
      <c r="AB499">
        <v>11</v>
      </c>
      <c r="AC499" t="s">
        <v>87</v>
      </c>
      <c r="AD499" t="str">
        <f t="shared" si="38"/>
        <v>Earth Science Off Campus field - FIELD</v>
      </c>
      <c r="AE499" t="s">
        <v>1665</v>
      </c>
      <c r="AF499" t="s">
        <v>1666</v>
      </c>
      <c r="AG499" t="s">
        <v>1666</v>
      </c>
      <c r="AH499" t="s">
        <v>5220</v>
      </c>
      <c r="AI499">
        <v>50</v>
      </c>
      <c r="AJ499">
        <v>26</v>
      </c>
      <c r="AK499" s="22">
        <f t="shared" si="39"/>
        <v>7.4788188002473746</v>
      </c>
      <c r="AL499" t="s">
        <v>52</v>
      </c>
      <c r="AM499" t="s">
        <v>66</v>
      </c>
      <c r="AN499" t="s">
        <v>67</v>
      </c>
    </row>
    <row r="500" spans="1:40" hidden="1" x14ac:dyDescent="0.25">
      <c r="A500">
        <v>202430</v>
      </c>
      <c r="B500">
        <v>43846</v>
      </c>
      <c r="C500" t="s">
        <v>2391</v>
      </c>
      <c r="D500" t="s">
        <v>5709</v>
      </c>
      <c r="E500" t="s">
        <v>2392</v>
      </c>
      <c r="F500">
        <v>2</v>
      </c>
      <c r="G500" s="1">
        <v>45210</v>
      </c>
      <c r="H500" s="1">
        <v>45214</v>
      </c>
      <c r="I500" s="21">
        <f t="shared" si="35"/>
        <v>1.5714285714285714</v>
      </c>
      <c r="J500" s="1"/>
      <c r="K500" s="1" t="s">
        <v>5552</v>
      </c>
      <c r="S500" s="22">
        <f t="shared" si="36"/>
        <v>0</v>
      </c>
      <c r="T500" s="22">
        <f t="shared" si="37"/>
        <v>0</v>
      </c>
      <c r="U500" s="22">
        <v>0</v>
      </c>
      <c r="W500" s="22">
        <v>0</v>
      </c>
      <c r="Y500" t="s">
        <v>205</v>
      </c>
      <c r="Z500" t="s">
        <v>989</v>
      </c>
      <c r="AA500" t="s">
        <v>990</v>
      </c>
      <c r="AB500" t="s">
        <v>41</v>
      </c>
      <c r="AC500" t="s">
        <v>87</v>
      </c>
      <c r="AD500" t="str">
        <f t="shared" si="38"/>
        <v>Earth Science Off Campus field - FIELD</v>
      </c>
      <c r="AE500" t="s">
        <v>1665</v>
      </c>
      <c r="AF500" t="s">
        <v>1666</v>
      </c>
      <c r="AG500" t="s">
        <v>1666</v>
      </c>
      <c r="AH500" t="s">
        <v>5220</v>
      </c>
      <c r="AI500">
        <v>0</v>
      </c>
      <c r="AJ500">
        <v>24</v>
      </c>
      <c r="AK500" s="22">
        <f t="shared" si="39"/>
        <v>0</v>
      </c>
      <c r="AL500" t="s">
        <v>37</v>
      </c>
      <c r="AM500" t="s">
        <v>172</v>
      </c>
      <c r="AN500" t="s">
        <v>46</v>
      </c>
    </row>
    <row r="501" spans="1:40" hidden="1" x14ac:dyDescent="0.25">
      <c r="A501">
        <v>202430</v>
      </c>
      <c r="B501">
        <v>43847</v>
      </c>
      <c r="C501" t="s">
        <v>2391</v>
      </c>
      <c r="D501" t="s">
        <v>5709</v>
      </c>
      <c r="E501" t="s">
        <v>2392</v>
      </c>
      <c r="F501">
        <v>2</v>
      </c>
      <c r="G501" s="1">
        <v>45210</v>
      </c>
      <c r="H501" s="1">
        <v>45214</v>
      </c>
      <c r="I501" s="21">
        <f t="shared" si="35"/>
        <v>1.5714285714285714</v>
      </c>
      <c r="J501" s="1"/>
      <c r="K501" s="1" t="s">
        <v>5552</v>
      </c>
      <c r="S501" s="22">
        <f t="shared" si="36"/>
        <v>0</v>
      </c>
      <c r="T501" s="22">
        <f t="shared" si="37"/>
        <v>0</v>
      </c>
      <c r="U501" s="22">
        <v>0</v>
      </c>
      <c r="W501" s="22">
        <v>0</v>
      </c>
      <c r="Y501" t="s">
        <v>205</v>
      </c>
      <c r="Z501" t="s">
        <v>1006</v>
      </c>
      <c r="AA501" t="s">
        <v>1007</v>
      </c>
      <c r="AB501" t="s">
        <v>41</v>
      </c>
      <c r="AC501" t="s">
        <v>87</v>
      </c>
      <c r="AD501" t="str">
        <f t="shared" si="38"/>
        <v>Earth Science Off Campus field - FIELD</v>
      </c>
      <c r="AE501" t="s">
        <v>1665</v>
      </c>
      <c r="AF501" t="s">
        <v>1666</v>
      </c>
      <c r="AG501" t="s">
        <v>1666</v>
      </c>
      <c r="AH501" t="s">
        <v>5220</v>
      </c>
      <c r="AI501">
        <v>0</v>
      </c>
      <c r="AJ501">
        <v>22</v>
      </c>
      <c r="AK501" s="22">
        <f t="shared" si="39"/>
        <v>0</v>
      </c>
      <c r="AL501" t="s">
        <v>37</v>
      </c>
      <c r="AM501" t="s">
        <v>172</v>
      </c>
      <c r="AN501" t="s">
        <v>46</v>
      </c>
    </row>
    <row r="502" spans="1:40" hidden="1" x14ac:dyDescent="0.25">
      <c r="A502">
        <v>202430</v>
      </c>
      <c r="B502">
        <v>44660</v>
      </c>
      <c r="C502" t="s">
        <v>1667</v>
      </c>
      <c r="D502" t="s">
        <v>5613</v>
      </c>
      <c r="E502" t="s">
        <v>1668</v>
      </c>
      <c r="F502">
        <v>0</v>
      </c>
      <c r="G502" s="1">
        <v>45166</v>
      </c>
      <c r="H502" s="1">
        <v>45220</v>
      </c>
      <c r="I502" s="21">
        <f t="shared" si="35"/>
        <v>8.7142857142857153</v>
      </c>
      <c r="J502" s="1"/>
      <c r="K502" s="1" t="s">
        <v>34</v>
      </c>
      <c r="M502" t="s">
        <v>34</v>
      </c>
      <c r="S502" s="22">
        <f t="shared" si="36"/>
        <v>7.638888888888884E-2</v>
      </c>
      <c r="T502" s="22">
        <f t="shared" si="37"/>
        <v>4.0343915343915328E-2</v>
      </c>
      <c r="U502" s="22" t="s">
        <v>5374</v>
      </c>
      <c r="V502">
        <v>1400</v>
      </c>
      <c r="W502" s="22" t="s">
        <v>5460</v>
      </c>
      <c r="X502">
        <v>1550</v>
      </c>
      <c r="Y502" t="s">
        <v>101</v>
      </c>
      <c r="Z502" t="s">
        <v>1669</v>
      </c>
      <c r="AA502" t="s">
        <v>1670</v>
      </c>
      <c r="AB502">
        <v>9</v>
      </c>
      <c r="AC502" t="s">
        <v>87</v>
      </c>
      <c r="AD502" t="str">
        <f t="shared" si="38"/>
        <v>Earth Science Off Campus field - FIELD</v>
      </c>
      <c r="AE502" t="s">
        <v>1665</v>
      </c>
      <c r="AF502" t="s">
        <v>1666</v>
      </c>
      <c r="AG502" t="s">
        <v>1666</v>
      </c>
      <c r="AH502" t="s">
        <v>5220</v>
      </c>
      <c r="AI502">
        <v>40</v>
      </c>
      <c r="AJ502">
        <v>47</v>
      </c>
      <c r="AK502" s="22">
        <f t="shared" si="39"/>
        <v>16.523715041572181</v>
      </c>
      <c r="AL502" t="s">
        <v>52</v>
      </c>
      <c r="AM502" t="s">
        <v>66</v>
      </c>
      <c r="AN502" t="s">
        <v>46</v>
      </c>
    </row>
    <row r="503" spans="1:40" hidden="1" x14ac:dyDescent="0.25">
      <c r="A503">
        <v>202430</v>
      </c>
      <c r="B503">
        <v>44661</v>
      </c>
      <c r="C503" t="s">
        <v>1667</v>
      </c>
      <c r="D503" t="s">
        <v>5613</v>
      </c>
      <c r="E503" t="s">
        <v>1668</v>
      </c>
      <c r="F503">
        <v>0</v>
      </c>
      <c r="G503" s="1">
        <v>45222</v>
      </c>
      <c r="H503" s="1">
        <v>45276</v>
      </c>
      <c r="I503" s="21">
        <f t="shared" si="35"/>
        <v>8.7142857142857153</v>
      </c>
      <c r="J503" s="1"/>
      <c r="K503" s="1" t="s">
        <v>34</v>
      </c>
      <c r="M503" t="s">
        <v>34</v>
      </c>
      <c r="S503" s="22">
        <f t="shared" si="36"/>
        <v>7.638888888888884E-2</v>
      </c>
      <c r="T503" s="22">
        <f t="shared" si="37"/>
        <v>4.0343915343915328E-2</v>
      </c>
      <c r="U503" s="22" t="s">
        <v>5374</v>
      </c>
      <c r="V503">
        <v>1400</v>
      </c>
      <c r="W503" s="22" t="s">
        <v>5460</v>
      </c>
      <c r="X503">
        <v>1550</v>
      </c>
      <c r="Y503" t="s">
        <v>101</v>
      </c>
      <c r="Z503" t="s">
        <v>1669</v>
      </c>
      <c r="AA503" t="s">
        <v>1670</v>
      </c>
      <c r="AB503">
        <v>11</v>
      </c>
      <c r="AC503" t="s">
        <v>87</v>
      </c>
      <c r="AD503" t="str">
        <f t="shared" si="38"/>
        <v>Earth Science Off Campus field - FIELD</v>
      </c>
      <c r="AE503" t="s">
        <v>1665</v>
      </c>
      <c r="AF503" t="s">
        <v>1666</v>
      </c>
      <c r="AG503" t="s">
        <v>1666</v>
      </c>
      <c r="AH503" t="s">
        <v>5220</v>
      </c>
      <c r="AI503">
        <v>40</v>
      </c>
      <c r="AJ503">
        <v>43</v>
      </c>
      <c r="AK503" s="22">
        <f t="shared" si="39"/>
        <v>15.117441421012845</v>
      </c>
      <c r="AL503" t="s">
        <v>52</v>
      </c>
      <c r="AM503" t="s">
        <v>66</v>
      </c>
      <c r="AN503" t="s">
        <v>46</v>
      </c>
    </row>
    <row r="504" spans="1:40" hidden="1" x14ac:dyDescent="0.25">
      <c r="A504">
        <v>202430</v>
      </c>
      <c r="B504">
        <v>35967</v>
      </c>
      <c r="C504" t="s">
        <v>2398</v>
      </c>
      <c r="D504" t="s">
        <v>5655</v>
      </c>
      <c r="E504" t="s">
        <v>2399</v>
      </c>
      <c r="F504">
        <v>3</v>
      </c>
      <c r="G504" s="1">
        <v>45166</v>
      </c>
      <c r="H504" s="1">
        <v>45276</v>
      </c>
      <c r="I504" s="21">
        <f t="shared" si="35"/>
        <v>16.714285714285715</v>
      </c>
      <c r="J504" s="1"/>
      <c r="K504" s="1" t="s">
        <v>35</v>
      </c>
      <c r="N504" t="s">
        <v>35</v>
      </c>
      <c r="S504" s="22">
        <f t="shared" si="36"/>
        <v>8.680555555555558E-2</v>
      </c>
      <c r="T504" s="22">
        <f t="shared" si="37"/>
        <v>8.7932900432900474E-2</v>
      </c>
      <c r="U504" s="22" t="s">
        <v>5377</v>
      </c>
      <c r="V504">
        <v>1245</v>
      </c>
      <c r="W504" s="22" t="s">
        <v>5483</v>
      </c>
      <c r="X504">
        <v>1450</v>
      </c>
      <c r="Y504" t="s">
        <v>49</v>
      </c>
      <c r="Z504" t="s">
        <v>1717</v>
      </c>
      <c r="AA504" t="s">
        <v>1718</v>
      </c>
      <c r="AB504" t="s">
        <v>646</v>
      </c>
      <c r="AC504" t="s">
        <v>62</v>
      </c>
      <c r="AD504" t="str">
        <f t="shared" si="38"/>
        <v>East Campus Classrooms - ECC20</v>
      </c>
      <c r="AE504" t="s">
        <v>1059</v>
      </c>
      <c r="AF504" t="s">
        <v>1060</v>
      </c>
      <c r="AG504" t="s">
        <v>1061</v>
      </c>
      <c r="AH504" t="s">
        <v>3688</v>
      </c>
      <c r="AI504">
        <v>24</v>
      </c>
      <c r="AJ504">
        <v>22</v>
      </c>
      <c r="AK504" s="22">
        <f t="shared" si="39"/>
        <v>32.334183673469404</v>
      </c>
      <c r="AL504" t="s">
        <v>52</v>
      </c>
      <c r="AM504" t="s">
        <v>633</v>
      </c>
      <c r="AN504" t="s">
        <v>67</v>
      </c>
    </row>
    <row r="505" spans="1:40" hidden="1" x14ac:dyDescent="0.25">
      <c r="A505">
        <v>202430</v>
      </c>
      <c r="B505">
        <v>35075</v>
      </c>
      <c r="C505" t="s">
        <v>2400</v>
      </c>
      <c r="D505" t="s">
        <v>5724</v>
      </c>
      <c r="E505" t="s">
        <v>2401</v>
      </c>
      <c r="F505">
        <v>3</v>
      </c>
      <c r="G505" s="1">
        <v>45166</v>
      </c>
      <c r="H505" s="1">
        <v>45276</v>
      </c>
      <c r="I505" s="21">
        <f t="shared" si="35"/>
        <v>16.714285714285715</v>
      </c>
      <c r="J505" s="1"/>
      <c r="K505" s="1" t="s">
        <v>35</v>
      </c>
      <c r="N505" t="s">
        <v>35</v>
      </c>
      <c r="S505" s="22">
        <f t="shared" si="36"/>
        <v>5.555555555555558E-2</v>
      </c>
      <c r="T505" s="22">
        <f t="shared" si="37"/>
        <v>5.6277056277056307E-2</v>
      </c>
      <c r="U505" s="22" t="s">
        <v>5378</v>
      </c>
      <c r="V505">
        <v>1800</v>
      </c>
      <c r="W505" s="22" t="s">
        <v>5448</v>
      </c>
      <c r="X505">
        <v>1920</v>
      </c>
      <c r="Y505" t="s">
        <v>304</v>
      </c>
      <c r="Z505" t="s">
        <v>2402</v>
      </c>
      <c r="AA505" t="s">
        <v>2403</v>
      </c>
      <c r="AB505" t="s">
        <v>277</v>
      </c>
      <c r="AC505" t="s">
        <v>62</v>
      </c>
      <c r="AD505" t="str">
        <f t="shared" si="38"/>
        <v>East Campus Classrooms - ECC20</v>
      </c>
      <c r="AE505" t="s">
        <v>1059</v>
      </c>
      <c r="AF505" t="s">
        <v>1060</v>
      </c>
      <c r="AG505" t="s">
        <v>1061</v>
      </c>
      <c r="AH505" t="s">
        <v>3688</v>
      </c>
      <c r="AI505">
        <v>26</v>
      </c>
      <c r="AJ505">
        <v>3</v>
      </c>
      <c r="AK505" s="22">
        <f t="shared" si="39"/>
        <v>2.8218923933209661</v>
      </c>
      <c r="AL505" t="s">
        <v>430</v>
      </c>
      <c r="AM505" t="s">
        <v>306</v>
      </c>
      <c r="AN505" t="s">
        <v>67</v>
      </c>
    </row>
    <row r="506" spans="1:40" hidden="1" x14ac:dyDescent="0.25">
      <c r="A506">
        <v>202430</v>
      </c>
      <c r="B506">
        <v>39827</v>
      </c>
      <c r="C506" t="s">
        <v>2398</v>
      </c>
      <c r="D506" t="s">
        <v>5655</v>
      </c>
      <c r="E506" t="s">
        <v>2399</v>
      </c>
      <c r="F506">
        <v>3</v>
      </c>
      <c r="G506" s="1">
        <v>45166</v>
      </c>
      <c r="H506" s="1">
        <v>45276</v>
      </c>
      <c r="I506" s="21">
        <f t="shared" si="35"/>
        <v>16.714285714285715</v>
      </c>
      <c r="J506" s="1" t="s">
        <v>393</v>
      </c>
      <c r="K506" s="1" t="s">
        <v>35</v>
      </c>
      <c r="N506" t="s">
        <v>35</v>
      </c>
      <c r="S506" s="22">
        <f t="shared" si="36"/>
        <v>8.680555555555558E-2</v>
      </c>
      <c r="T506" s="22">
        <f t="shared" si="37"/>
        <v>8.7932900432900474E-2</v>
      </c>
      <c r="U506" s="22" t="s">
        <v>5377</v>
      </c>
      <c r="V506">
        <v>1245</v>
      </c>
      <c r="W506" s="22" t="s">
        <v>5483</v>
      </c>
      <c r="X506">
        <v>1450</v>
      </c>
      <c r="Y506" t="s">
        <v>304</v>
      </c>
      <c r="Z506" t="s">
        <v>1717</v>
      </c>
      <c r="AA506" t="s">
        <v>1718</v>
      </c>
      <c r="AB506" t="s">
        <v>41</v>
      </c>
      <c r="AC506" t="s">
        <v>62</v>
      </c>
      <c r="AD506" t="str">
        <f t="shared" si="38"/>
        <v>East Campus Classrooms - ECC20</v>
      </c>
      <c r="AE506" t="s">
        <v>1059</v>
      </c>
      <c r="AF506" t="s">
        <v>1060</v>
      </c>
      <c r="AG506" t="s">
        <v>1061</v>
      </c>
      <c r="AH506" t="s">
        <v>3688</v>
      </c>
      <c r="AI506">
        <v>24</v>
      </c>
      <c r="AJ506">
        <v>20</v>
      </c>
      <c r="AK506" s="22">
        <f t="shared" si="39"/>
        <v>29.394712430426733</v>
      </c>
      <c r="AL506" t="s">
        <v>430</v>
      </c>
      <c r="AM506" t="s">
        <v>306</v>
      </c>
      <c r="AN506" t="s">
        <v>67</v>
      </c>
    </row>
    <row r="507" spans="1:40" hidden="1" x14ac:dyDescent="0.25">
      <c r="A507">
        <v>202430</v>
      </c>
      <c r="B507">
        <v>43234</v>
      </c>
      <c r="C507" t="s">
        <v>2404</v>
      </c>
      <c r="D507" t="s">
        <v>5646</v>
      </c>
      <c r="E507" t="s">
        <v>2401</v>
      </c>
      <c r="F507">
        <v>3</v>
      </c>
      <c r="G507" s="1">
        <v>45166</v>
      </c>
      <c r="H507" s="1">
        <v>45276</v>
      </c>
      <c r="I507" s="21">
        <f t="shared" si="35"/>
        <v>16.714285714285715</v>
      </c>
      <c r="J507" s="1" t="s">
        <v>393</v>
      </c>
      <c r="K507" s="1" t="s">
        <v>35</v>
      </c>
      <c r="N507" t="s">
        <v>35</v>
      </c>
      <c r="S507" s="22">
        <f t="shared" si="36"/>
        <v>5.555555555555558E-2</v>
      </c>
      <c r="T507" s="22">
        <f t="shared" si="37"/>
        <v>5.6277056277056307E-2</v>
      </c>
      <c r="U507" s="22" t="s">
        <v>5378</v>
      </c>
      <c r="V507">
        <v>1800</v>
      </c>
      <c r="W507" s="22" t="s">
        <v>5448</v>
      </c>
      <c r="X507">
        <v>1920</v>
      </c>
      <c r="Y507" t="s">
        <v>304</v>
      </c>
      <c r="Z507" t="s">
        <v>2402</v>
      </c>
      <c r="AA507" t="s">
        <v>2403</v>
      </c>
      <c r="AB507" t="s">
        <v>41</v>
      </c>
      <c r="AC507" t="s">
        <v>62</v>
      </c>
      <c r="AD507" t="str">
        <f t="shared" si="38"/>
        <v>East Campus Classrooms - ECC20</v>
      </c>
      <c r="AE507" t="s">
        <v>1059</v>
      </c>
      <c r="AF507" t="s">
        <v>1060</v>
      </c>
      <c r="AG507" t="s">
        <v>1061</v>
      </c>
      <c r="AH507" t="s">
        <v>3688</v>
      </c>
      <c r="AI507">
        <v>26</v>
      </c>
      <c r="AJ507">
        <v>7</v>
      </c>
      <c r="AK507" s="22">
        <f t="shared" si="39"/>
        <v>6.5844155844155878</v>
      </c>
      <c r="AL507" t="s">
        <v>430</v>
      </c>
      <c r="AM507" t="s">
        <v>306</v>
      </c>
      <c r="AN507" t="s">
        <v>67</v>
      </c>
    </row>
    <row r="508" spans="1:40" hidden="1" x14ac:dyDescent="0.25">
      <c r="A508">
        <v>202430</v>
      </c>
      <c r="B508">
        <v>40701</v>
      </c>
      <c r="C508" t="s">
        <v>214</v>
      </c>
      <c r="D508" t="s">
        <v>5707</v>
      </c>
      <c r="E508" t="s">
        <v>215</v>
      </c>
      <c r="F508">
        <v>3</v>
      </c>
      <c r="G508" s="1">
        <v>45166</v>
      </c>
      <c r="H508" s="1">
        <v>45276</v>
      </c>
      <c r="I508" s="21">
        <f t="shared" si="35"/>
        <v>16.714285714285715</v>
      </c>
      <c r="J508" s="1"/>
      <c r="K508" s="1" t="s">
        <v>5536</v>
      </c>
      <c r="L508" t="s">
        <v>33</v>
      </c>
      <c r="N508" t="s">
        <v>35</v>
      </c>
      <c r="S508" s="22">
        <f t="shared" si="36"/>
        <v>5.5555555555555525E-2</v>
      </c>
      <c r="T508" s="22">
        <f t="shared" si="37"/>
        <v>0.1125541125541125</v>
      </c>
      <c r="U508" s="22" t="s">
        <v>5375</v>
      </c>
      <c r="V508">
        <v>935</v>
      </c>
      <c r="W508" s="22" t="s">
        <v>5474</v>
      </c>
      <c r="X508">
        <v>1055</v>
      </c>
      <c r="Y508" t="s">
        <v>49</v>
      </c>
      <c r="Z508" t="s">
        <v>1057</v>
      </c>
      <c r="AA508" t="s">
        <v>1058</v>
      </c>
      <c r="AB508" t="s">
        <v>277</v>
      </c>
      <c r="AC508" t="s">
        <v>62</v>
      </c>
      <c r="AD508" t="str">
        <f t="shared" si="38"/>
        <v>East Campus Classrooms - ECC20</v>
      </c>
      <c r="AE508" t="s">
        <v>1059</v>
      </c>
      <c r="AF508" t="s">
        <v>1060</v>
      </c>
      <c r="AG508" t="s">
        <v>1061</v>
      </c>
      <c r="AH508" t="s">
        <v>3688</v>
      </c>
      <c r="AI508">
        <v>0</v>
      </c>
      <c r="AJ508">
        <v>12</v>
      </c>
      <c r="AK508" s="22">
        <f t="shared" si="39"/>
        <v>22.575139146567707</v>
      </c>
      <c r="AL508" t="s">
        <v>52</v>
      </c>
      <c r="AM508" t="s">
        <v>66</v>
      </c>
      <c r="AN508" t="s">
        <v>46</v>
      </c>
    </row>
    <row r="509" spans="1:40" hidden="1" x14ac:dyDescent="0.25">
      <c r="A509">
        <v>202430</v>
      </c>
      <c r="B509">
        <v>44028</v>
      </c>
      <c r="C509" t="s">
        <v>1320</v>
      </c>
      <c r="D509" t="s">
        <v>5695</v>
      </c>
      <c r="E509" t="s">
        <v>1321</v>
      </c>
      <c r="F509">
        <v>4</v>
      </c>
      <c r="G509" s="1">
        <v>45166</v>
      </c>
      <c r="H509" s="1">
        <v>45276</v>
      </c>
      <c r="I509" s="21">
        <f t="shared" si="35"/>
        <v>16.714285714285715</v>
      </c>
      <c r="J509" s="1"/>
      <c r="K509" s="1" t="s">
        <v>34</v>
      </c>
      <c r="M509" t="s">
        <v>34</v>
      </c>
      <c r="S509" s="22">
        <f t="shared" si="36"/>
        <v>0.11805555555555558</v>
      </c>
      <c r="T509" s="22">
        <f t="shared" si="37"/>
        <v>0.11958874458874463</v>
      </c>
      <c r="U509" s="22" t="s">
        <v>5420</v>
      </c>
      <c r="V509">
        <v>1115</v>
      </c>
      <c r="W509" s="22" t="s">
        <v>5398</v>
      </c>
      <c r="X509">
        <v>1405</v>
      </c>
      <c r="Y509" t="s">
        <v>49</v>
      </c>
      <c r="Z509" t="s">
        <v>1671</v>
      </c>
      <c r="AA509" t="s">
        <v>1672</v>
      </c>
      <c r="AB509" t="s">
        <v>277</v>
      </c>
      <c r="AC509" t="s">
        <v>62</v>
      </c>
      <c r="AD509" t="str">
        <f t="shared" si="38"/>
        <v>East Campus Classrooms - ECC20</v>
      </c>
      <c r="AE509" t="s">
        <v>1059</v>
      </c>
      <c r="AF509" t="s">
        <v>1060</v>
      </c>
      <c r="AG509" t="s">
        <v>1061</v>
      </c>
      <c r="AH509" t="s">
        <v>3688</v>
      </c>
      <c r="AI509">
        <v>24</v>
      </c>
      <c r="AJ509">
        <v>24</v>
      </c>
      <c r="AK509" s="22">
        <f t="shared" si="39"/>
        <v>47.972170686456423</v>
      </c>
      <c r="AL509" t="s">
        <v>52</v>
      </c>
      <c r="AM509" t="s">
        <v>66</v>
      </c>
      <c r="AN509" t="s">
        <v>46</v>
      </c>
    </row>
    <row r="510" spans="1:40" hidden="1" x14ac:dyDescent="0.25">
      <c r="A510">
        <v>202430</v>
      </c>
      <c r="B510">
        <v>44460</v>
      </c>
      <c r="C510" t="s">
        <v>1062</v>
      </c>
      <c r="D510" t="s">
        <v>5631</v>
      </c>
      <c r="E510" t="s">
        <v>1063</v>
      </c>
      <c r="F510">
        <v>3</v>
      </c>
      <c r="G510" s="1">
        <v>45166</v>
      </c>
      <c r="H510" s="1">
        <v>45276</v>
      </c>
      <c r="I510" s="21">
        <f t="shared" si="35"/>
        <v>16.714285714285715</v>
      </c>
      <c r="J510" s="1"/>
      <c r="K510" s="1" t="s">
        <v>5536</v>
      </c>
      <c r="L510" t="s">
        <v>33</v>
      </c>
      <c r="N510" t="s">
        <v>35</v>
      </c>
      <c r="S510" s="22">
        <f t="shared" si="36"/>
        <v>5.555555555555558E-2</v>
      </c>
      <c r="T510" s="22">
        <f t="shared" si="37"/>
        <v>0.11255411255411261</v>
      </c>
      <c r="U510" s="22" t="s">
        <v>5376</v>
      </c>
      <c r="V510">
        <v>1110</v>
      </c>
      <c r="W510" s="22" t="s">
        <v>5393</v>
      </c>
      <c r="X510">
        <v>1230</v>
      </c>
      <c r="Y510" t="s">
        <v>49</v>
      </c>
      <c r="Z510" t="s">
        <v>425</v>
      </c>
      <c r="AA510" t="s">
        <v>426</v>
      </c>
      <c r="AB510" t="s">
        <v>277</v>
      </c>
      <c r="AC510" t="s">
        <v>62</v>
      </c>
      <c r="AD510" t="str">
        <f t="shared" si="38"/>
        <v>East Campus Classrooms - ECC20</v>
      </c>
      <c r="AE510" t="s">
        <v>1059</v>
      </c>
      <c r="AF510" t="s">
        <v>1060</v>
      </c>
      <c r="AG510" t="s">
        <v>1061</v>
      </c>
      <c r="AH510" t="s">
        <v>3688</v>
      </c>
      <c r="AI510">
        <v>36</v>
      </c>
      <c r="AJ510">
        <v>19</v>
      </c>
      <c r="AK510" s="22">
        <f t="shared" si="39"/>
        <v>35.743970315398904</v>
      </c>
      <c r="AL510" t="s">
        <v>52</v>
      </c>
      <c r="AM510" t="s">
        <v>66</v>
      </c>
      <c r="AN510" t="s">
        <v>67</v>
      </c>
    </row>
    <row r="511" spans="1:40" hidden="1" x14ac:dyDescent="0.25">
      <c r="A511">
        <v>202430</v>
      </c>
      <c r="B511">
        <v>44101</v>
      </c>
      <c r="C511" t="s">
        <v>2405</v>
      </c>
      <c r="D511" t="s">
        <v>5705</v>
      </c>
      <c r="E511" t="s">
        <v>2406</v>
      </c>
      <c r="F511">
        <v>2</v>
      </c>
      <c r="G511" s="1">
        <v>45166</v>
      </c>
      <c r="H511" s="1">
        <v>45276</v>
      </c>
      <c r="I511" s="21">
        <f t="shared" si="35"/>
        <v>16.714285714285715</v>
      </c>
      <c r="J511" s="1"/>
      <c r="K511" s="1" t="s">
        <v>5552</v>
      </c>
      <c r="S511" s="22">
        <f t="shared" si="36"/>
        <v>0</v>
      </c>
      <c r="T511" s="22">
        <f t="shared" si="37"/>
        <v>0</v>
      </c>
      <c r="U511" s="22">
        <v>0</v>
      </c>
      <c r="W511" s="22">
        <v>0</v>
      </c>
      <c r="Y511" t="s">
        <v>38</v>
      </c>
      <c r="Z511" t="s">
        <v>1673</v>
      </c>
      <c r="AA511" t="s">
        <v>1674</v>
      </c>
      <c r="AB511" t="s">
        <v>41</v>
      </c>
      <c r="AC511" t="s">
        <v>62</v>
      </c>
      <c r="AD511" t="str">
        <f t="shared" si="38"/>
        <v>East Campus Office Center 1 - ECOC-1</v>
      </c>
      <c r="AE511" t="s">
        <v>2407</v>
      </c>
      <c r="AF511" t="s">
        <v>2408</v>
      </c>
      <c r="AG511" t="s">
        <v>2408</v>
      </c>
      <c r="AH511" t="s">
        <v>5220</v>
      </c>
      <c r="AI511">
        <v>12</v>
      </c>
      <c r="AJ511">
        <v>0</v>
      </c>
      <c r="AK511" s="22">
        <f t="shared" si="39"/>
        <v>0</v>
      </c>
      <c r="AL511">
        <v>20</v>
      </c>
      <c r="AM511" t="s">
        <v>172</v>
      </c>
      <c r="AN511" t="s">
        <v>67</v>
      </c>
    </row>
    <row r="512" spans="1:40" hidden="1" x14ac:dyDescent="0.25">
      <c r="A512">
        <v>202430</v>
      </c>
      <c r="B512">
        <v>31327</v>
      </c>
      <c r="C512" t="s">
        <v>2409</v>
      </c>
      <c r="D512" t="s">
        <v>5682</v>
      </c>
      <c r="E512" t="s">
        <v>2410</v>
      </c>
      <c r="F512">
        <v>1</v>
      </c>
      <c r="G512" s="1">
        <v>45166</v>
      </c>
      <c r="H512" s="1">
        <v>45276</v>
      </c>
      <c r="I512" s="21">
        <f t="shared" si="35"/>
        <v>16.714285714285715</v>
      </c>
      <c r="J512" s="1"/>
      <c r="K512" s="1" t="s">
        <v>5552</v>
      </c>
      <c r="S512" s="22">
        <f t="shared" si="36"/>
        <v>0</v>
      </c>
      <c r="T512" s="22">
        <f t="shared" si="37"/>
        <v>0</v>
      </c>
      <c r="U512" s="22">
        <v>0</v>
      </c>
      <c r="W512" s="22">
        <v>0</v>
      </c>
      <c r="Y512" t="s">
        <v>38</v>
      </c>
      <c r="Z512" t="s">
        <v>2411</v>
      </c>
      <c r="AA512" t="s">
        <v>2412</v>
      </c>
      <c r="AB512" t="s">
        <v>41</v>
      </c>
      <c r="AC512" t="s">
        <v>87</v>
      </c>
      <c r="AD512" t="str">
        <f t="shared" si="38"/>
        <v>East Campus Office Center 2 - ECOC-2</v>
      </c>
      <c r="AE512" t="s">
        <v>1675</v>
      </c>
      <c r="AF512" t="s">
        <v>1676</v>
      </c>
      <c r="AG512" t="s">
        <v>1676</v>
      </c>
      <c r="AH512" t="s">
        <v>5220</v>
      </c>
      <c r="AI512">
        <v>4</v>
      </c>
      <c r="AJ512">
        <v>4</v>
      </c>
      <c r="AK512" s="22">
        <f t="shared" si="39"/>
        <v>0</v>
      </c>
      <c r="AL512" t="s">
        <v>52</v>
      </c>
      <c r="AM512" t="s">
        <v>172</v>
      </c>
      <c r="AN512" t="s">
        <v>46</v>
      </c>
    </row>
    <row r="513" spans="1:40" hidden="1" x14ac:dyDescent="0.25">
      <c r="A513">
        <v>202430</v>
      </c>
      <c r="B513">
        <v>35493</v>
      </c>
      <c r="C513" t="s">
        <v>2409</v>
      </c>
      <c r="D513" t="s">
        <v>5682</v>
      </c>
      <c r="E513" t="s">
        <v>2410</v>
      </c>
      <c r="F513">
        <v>1</v>
      </c>
      <c r="G513" s="1">
        <v>45166</v>
      </c>
      <c r="H513" s="1">
        <v>45276</v>
      </c>
      <c r="I513" s="21">
        <f t="shared" si="35"/>
        <v>16.714285714285715</v>
      </c>
      <c r="J513" s="1"/>
      <c r="K513" s="1" t="s">
        <v>5552</v>
      </c>
      <c r="S513" s="22">
        <f t="shared" si="36"/>
        <v>0</v>
      </c>
      <c r="T513" s="22">
        <f t="shared" si="37"/>
        <v>0</v>
      </c>
      <c r="U513" s="22">
        <v>0</v>
      </c>
      <c r="W513" s="22">
        <v>0</v>
      </c>
      <c r="Y513" t="s">
        <v>38</v>
      </c>
      <c r="Z513" t="s">
        <v>2411</v>
      </c>
      <c r="AA513" t="s">
        <v>2412</v>
      </c>
      <c r="AB513" t="s">
        <v>41</v>
      </c>
      <c r="AC513" t="s">
        <v>87</v>
      </c>
      <c r="AD513" t="str">
        <f t="shared" si="38"/>
        <v>East Campus Office Center 2 - ECOC-2</v>
      </c>
      <c r="AE513" t="s">
        <v>1675</v>
      </c>
      <c r="AF513" t="s">
        <v>1676</v>
      </c>
      <c r="AG513" t="s">
        <v>1676</v>
      </c>
      <c r="AH513" t="s">
        <v>5220</v>
      </c>
      <c r="AI513">
        <v>1</v>
      </c>
      <c r="AJ513">
        <v>0</v>
      </c>
      <c r="AK513" s="22">
        <f t="shared" si="39"/>
        <v>0</v>
      </c>
      <c r="AL513" t="s">
        <v>52</v>
      </c>
      <c r="AM513" t="s">
        <v>172</v>
      </c>
      <c r="AN513" t="s">
        <v>67</v>
      </c>
    </row>
    <row r="514" spans="1:40" hidden="1" x14ac:dyDescent="0.25">
      <c r="A514">
        <v>202430</v>
      </c>
      <c r="B514">
        <v>44103</v>
      </c>
      <c r="C514" t="s">
        <v>1346</v>
      </c>
      <c r="D514" t="s">
        <v>5705</v>
      </c>
      <c r="E514" t="s">
        <v>1347</v>
      </c>
      <c r="F514">
        <v>2</v>
      </c>
      <c r="G514" s="1">
        <v>45166</v>
      </c>
      <c r="H514" s="1">
        <v>45276</v>
      </c>
      <c r="I514" s="21">
        <f t="shared" ref="I514:I577" si="40">(DATEDIF(G514,H514,"d")/7)+1</f>
        <v>16.714285714285715</v>
      </c>
      <c r="J514" s="1"/>
      <c r="K514" s="1" t="s">
        <v>36</v>
      </c>
      <c r="O514" t="s">
        <v>36</v>
      </c>
      <c r="S514" s="22">
        <f t="shared" ref="S514:S577" si="41">W514-U514</f>
        <v>4.166666666666663E-2</v>
      </c>
      <c r="T514" s="22">
        <f t="shared" ref="T514:T577" si="42">(LEN(K514)*S514)*(I514/16.5)</f>
        <v>4.2207792207792173E-2</v>
      </c>
      <c r="U514" s="22" t="s">
        <v>5367</v>
      </c>
      <c r="V514">
        <v>830</v>
      </c>
      <c r="W514" s="22" t="s">
        <v>5383</v>
      </c>
      <c r="X514">
        <v>930</v>
      </c>
      <c r="Y514" t="s">
        <v>205</v>
      </c>
      <c r="Z514" t="s">
        <v>1673</v>
      </c>
      <c r="AA514" t="s">
        <v>1674</v>
      </c>
      <c r="AB514" t="s">
        <v>277</v>
      </c>
      <c r="AC514" t="s">
        <v>62</v>
      </c>
      <c r="AD514" t="str">
        <f t="shared" ref="AD514:AD577" si="43">CONCATENATE(AE514," - ",AG514)</f>
        <v>East Campus Office Center 2 - ECOC-2</v>
      </c>
      <c r="AE514" t="s">
        <v>1675</v>
      </c>
      <c r="AF514" t="s">
        <v>1676</v>
      </c>
      <c r="AG514" t="s">
        <v>1676</v>
      </c>
      <c r="AH514" t="s">
        <v>5220</v>
      </c>
      <c r="AI514">
        <v>12</v>
      </c>
      <c r="AJ514">
        <v>2</v>
      </c>
      <c r="AK514" s="22">
        <f t="shared" ref="AK514:AK577" si="44">I514*T514*AJ514</f>
        <v>1.4109461966604813</v>
      </c>
      <c r="AL514" t="s">
        <v>52</v>
      </c>
      <c r="AM514" t="s">
        <v>172</v>
      </c>
      <c r="AN514" t="s">
        <v>67</v>
      </c>
    </row>
    <row r="515" spans="1:40" hidden="1" x14ac:dyDescent="0.25">
      <c r="A515">
        <v>202430</v>
      </c>
      <c r="B515">
        <v>44103</v>
      </c>
      <c r="C515" t="s">
        <v>1346</v>
      </c>
      <c r="D515" t="s">
        <v>5705</v>
      </c>
      <c r="E515" t="s">
        <v>1347</v>
      </c>
      <c r="F515">
        <v>2</v>
      </c>
      <c r="G515" s="1">
        <v>45166</v>
      </c>
      <c r="H515" s="1">
        <v>45276</v>
      </c>
      <c r="I515" s="21">
        <f t="shared" si="40"/>
        <v>16.714285714285715</v>
      </c>
      <c r="J515" s="1"/>
      <c r="K515" s="1" t="s">
        <v>36</v>
      </c>
      <c r="O515" t="s">
        <v>36</v>
      </c>
      <c r="S515" s="22">
        <f t="shared" si="41"/>
        <v>4.513888888888884E-2</v>
      </c>
      <c r="T515" s="22">
        <f t="shared" si="42"/>
        <v>4.5725108225108183E-2</v>
      </c>
      <c r="U515" s="22" t="s">
        <v>5375</v>
      </c>
      <c r="V515">
        <v>935</v>
      </c>
      <c r="W515" s="22" t="s">
        <v>5382</v>
      </c>
      <c r="X515">
        <v>1040</v>
      </c>
      <c r="Y515" t="s">
        <v>205</v>
      </c>
      <c r="Z515" t="s">
        <v>1673</v>
      </c>
      <c r="AA515" t="s">
        <v>1674</v>
      </c>
      <c r="AB515" t="s">
        <v>277</v>
      </c>
      <c r="AC515" t="s">
        <v>62</v>
      </c>
      <c r="AD515" t="str">
        <f t="shared" si="43"/>
        <v>East Campus Office Center 2 - ECOC-2</v>
      </c>
      <c r="AE515" t="s">
        <v>1675</v>
      </c>
      <c r="AF515" t="s">
        <v>1676</v>
      </c>
      <c r="AG515" t="s">
        <v>1676</v>
      </c>
      <c r="AH515" t="s">
        <v>5220</v>
      </c>
      <c r="AI515">
        <v>12</v>
      </c>
      <c r="AJ515">
        <v>2</v>
      </c>
      <c r="AK515" s="22">
        <f t="shared" si="44"/>
        <v>1.528525046382188</v>
      </c>
      <c r="AL515" t="s">
        <v>52</v>
      </c>
      <c r="AM515" t="s">
        <v>172</v>
      </c>
      <c r="AN515" t="s">
        <v>67</v>
      </c>
    </row>
    <row r="516" spans="1:40" hidden="1" x14ac:dyDescent="0.25">
      <c r="A516">
        <v>202430</v>
      </c>
      <c r="B516">
        <v>44103</v>
      </c>
      <c r="C516" t="s">
        <v>1346</v>
      </c>
      <c r="D516" t="s">
        <v>5705</v>
      </c>
      <c r="E516" t="s">
        <v>1347</v>
      </c>
      <c r="F516">
        <v>2</v>
      </c>
      <c r="G516" s="1">
        <v>45166</v>
      </c>
      <c r="H516" s="1">
        <v>45276</v>
      </c>
      <c r="I516" s="21">
        <f t="shared" si="40"/>
        <v>16.714285714285715</v>
      </c>
      <c r="J516" s="1"/>
      <c r="K516" s="1" t="s">
        <v>34</v>
      </c>
      <c r="M516" t="s">
        <v>34</v>
      </c>
      <c r="S516" s="22">
        <f t="shared" si="41"/>
        <v>8.3333333333333315E-2</v>
      </c>
      <c r="T516" s="22">
        <f t="shared" si="42"/>
        <v>8.4415584415584402E-2</v>
      </c>
      <c r="U516" s="22" t="s">
        <v>5367</v>
      </c>
      <c r="V516">
        <v>830</v>
      </c>
      <c r="W516" s="22" t="s">
        <v>5373</v>
      </c>
      <c r="X516">
        <v>1030</v>
      </c>
      <c r="Y516" t="s">
        <v>205</v>
      </c>
      <c r="Z516" t="s">
        <v>1673</v>
      </c>
      <c r="AA516" t="s">
        <v>1674</v>
      </c>
      <c r="AB516" t="s">
        <v>277</v>
      </c>
      <c r="AC516" t="s">
        <v>62</v>
      </c>
      <c r="AD516" t="str">
        <f t="shared" si="43"/>
        <v>East Campus Office Center 2 - ECOC-2</v>
      </c>
      <c r="AE516" t="s">
        <v>1675</v>
      </c>
      <c r="AF516" t="s">
        <v>1676</v>
      </c>
      <c r="AG516" t="s">
        <v>1676</v>
      </c>
      <c r="AH516" t="s">
        <v>5220</v>
      </c>
      <c r="AI516">
        <v>12</v>
      </c>
      <c r="AJ516">
        <v>2</v>
      </c>
      <c r="AK516" s="22">
        <f t="shared" si="44"/>
        <v>2.8218923933209643</v>
      </c>
      <c r="AL516" t="s">
        <v>52</v>
      </c>
      <c r="AM516" t="s">
        <v>172</v>
      </c>
      <c r="AN516" t="s">
        <v>67</v>
      </c>
    </row>
    <row r="517" spans="1:40" hidden="1" x14ac:dyDescent="0.25">
      <c r="A517">
        <v>202430</v>
      </c>
      <c r="B517">
        <v>35595</v>
      </c>
      <c r="C517" t="s">
        <v>2413</v>
      </c>
      <c r="D517" t="s">
        <v>5668</v>
      </c>
      <c r="E517" t="s">
        <v>2414</v>
      </c>
      <c r="F517">
        <v>1</v>
      </c>
      <c r="G517" s="1">
        <v>45166</v>
      </c>
      <c r="H517" s="1">
        <v>45276</v>
      </c>
      <c r="I517" s="21">
        <f t="shared" si="40"/>
        <v>16.714285714285715</v>
      </c>
      <c r="J517" s="1"/>
      <c r="K517" s="1" t="s">
        <v>5552</v>
      </c>
      <c r="S517" s="22">
        <f t="shared" si="41"/>
        <v>0</v>
      </c>
      <c r="T517" s="22">
        <f t="shared" si="42"/>
        <v>0</v>
      </c>
      <c r="U517" s="22">
        <v>0</v>
      </c>
      <c r="W517" s="22">
        <v>0</v>
      </c>
      <c r="Y517" t="s">
        <v>38</v>
      </c>
      <c r="Z517" t="s">
        <v>2415</v>
      </c>
      <c r="AA517" t="s">
        <v>2416</v>
      </c>
      <c r="AB517" t="s">
        <v>41</v>
      </c>
      <c r="AC517" t="s">
        <v>62</v>
      </c>
      <c r="AD517" t="str">
        <f t="shared" si="43"/>
        <v>East Campus Office Center 3 - ECOC-3</v>
      </c>
      <c r="AE517" t="s">
        <v>2417</v>
      </c>
      <c r="AF517" t="s">
        <v>2418</v>
      </c>
      <c r="AG517" t="s">
        <v>2418</v>
      </c>
      <c r="AH517" t="s">
        <v>5220</v>
      </c>
      <c r="AI517">
        <v>1</v>
      </c>
      <c r="AJ517">
        <v>1</v>
      </c>
      <c r="AK517" s="22">
        <f t="shared" si="44"/>
        <v>0</v>
      </c>
      <c r="AL517" t="s">
        <v>52</v>
      </c>
      <c r="AM517" t="s">
        <v>172</v>
      </c>
      <c r="AN517" t="s">
        <v>46</v>
      </c>
    </row>
    <row r="518" spans="1:40" hidden="1" x14ac:dyDescent="0.25">
      <c r="A518">
        <v>202430</v>
      </c>
      <c r="B518">
        <v>35677</v>
      </c>
      <c r="C518" t="s">
        <v>2413</v>
      </c>
      <c r="D518" t="s">
        <v>5668</v>
      </c>
      <c r="E518" t="s">
        <v>2414</v>
      </c>
      <c r="F518">
        <v>1</v>
      </c>
      <c r="G518" s="1">
        <v>45166</v>
      </c>
      <c r="H518" s="1">
        <v>45276</v>
      </c>
      <c r="I518" s="21">
        <f t="shared" si="40"/>
        <v>16.714285714285715</v>
      </c>
      <c r="J518" s="1"/>
      <c r="K518" s="1" t="s">
        <v>5552</v>
      </c>
      <c r="S518" s="22">
        <f t="shared" si="41"/>
        <v>0</v>
      </c>
      <c r="T518" s="22">
        <f t="shared" si="42"/>
        <v>0</v>
      </c>
      <c r="U518" s="22">
        <v>0</v>
      </c>
      <c r="W518" s="22">
        <v>0</v>
      </c>
      <c r="Y518" t="s">
        <v>38</v>
      </c>
      <c r="Z518" t="s">
        <v>2415</v>
      </c>
      <c r="AA518" t="s">
        <v>2416</v>
      </c>
      <c r="AB518" t="s">
        <v>41</v>
      </c>
      <c r="AC518" t="s">
        <v>62</v>
      </c>
      <c r="AD518" t="str">
        <f t="shared" si="43"/>
        <v>East Campus Office Center 3 - ECOC-3</v>
      </c>
      <c r="AE518" t="s">
        <v>2417</v>
      </c>
      <c r="AF518" t="s">
        <v>2418</v>
      </c>
      <c r="AG518" t="s">
        <v>2418</v>
      </c>
      <c r="AH518" t="s">
        <v>5220</v>
      </c>
      <c r="AI518">
        <v>5</v>
      </c>
      <c r="AJ518">
        <v>6</v>
      </c>
      <c r="AK518" s="22">
        <f t="shared" si="44"/>
        <v>0</v>
      </c>
      <c r="AL518" t="s">
        <v>52</v>
      </c>
      <c r="AM518" t="s">
        <v>172</v>
      </c>
      <c r="AN518" t="s">
        <v>46</v>
      </c>
    </row>
    <row r="519" spans="1:40" hidden="1" x14ac:dyDescent="0.25">
      <c r="A519">
        <v>202430</v>
      </c>
      <c r="B519">
        <v>44678</v>
      </c>
      <c r="C519" t="s">
        <v>1064</v>
      </c>
      <c r="D519" t="s">
        <v>5673</v>
      </c>
      <c r="E519" t="s">
        <v>1065</v>
      </c>
      <c r="F519">
        <v>0</v>
      </c>
      <c r="G519" s="1">
        <v>45180</v>
      </c>
      <c r="H519" s="1">
        <v>45187</v>
      </c>
      <c r="I519" s="21">
        <f t="shared" si="40"/>
        <v>2</v>
      </c>
      <c r="J519" s="1"/>
      <c r="K519" s="1" t="s">
        <v>33</v>
      </c>
      <c r="L519" t="s">
        <v>33</v>
      </c>
      <c r="S519" s="22">
        <f t="shared" si="41"/>
        <v>0.24305555555555552</v>
      </c>
      <c r="T519" s="22">
        <f t="shared" si="42"/>
        <v>2.9461279461279459E-2</v>
      </c>
      <c r="U519" s="22" t="s">
        <v>5367</v>
      </c>
      <c r="V519">
        <v>830</v>
      </c>
      <c r="W519" s="22" t="s">
        <v>5379</v>
      </c>
      <c r="X519">
        <v>1420</v>
      </c>
      <c r="Y519" t="s">
        <v>101</v>
      </c>
      <c r="Z519" t="s">
        <v>1066</v>
      </c>
      <c r="AA519" t="s">
        <v>1067</v>
      </c>
      <c r="AB519">
        <v>9</v>
      </c>
      <c r="AC519" t="s">
        <v>87</v>
      </c>
      <c r="AD519" t="str">
        <f t="shared" si="43"/>
        <v>Eastside Library - EASTLB</v>
      </c>
      <c r="AE519" t="s">
        <v>1068</v>
      </c>
      <c r="AF519" t="s">
        <v>1069</v>
      </c>
      <c r="AG519" t="s">
        <v>1069</v>
      </c>
      <c r="AH519" t="s">
        <v>5220</v>
      </c>
      <c r="AI519">
        <v>20</v>
      </c>
      <c r="AJ519">
        <v>13</v>
      </c>
      <c r="AK519" s="22">
        <f t="shared" si="44"/>
        <v>0.76599326599326589</v>
      </c>
      <c r="AL519" t="s">
        <v>52</v>
      </c>
      <c r="AM519" t="s">
        <v>66</v>
      </c>
      <c r="AN519" t="s">
        <v>67</v>
      </c>
    </row>
    <row r="520" spans="1:40" hidden="1" x14ac:dyDescent="0.25">
      <c r="A520">
        <v>202430</v>
      </c>
      <c r="B520">
        <v>44801</v>
      </c>
      <c r="C520" t="s">
        <v>1064</v>
      </c>
      <c r="D520" t="s">
        <v>5673</v>
      </c>
      <c r="E520" t="s">
        <v>1065</v>
      </c>
      <c r="F520">
        <v>0</v>
      </c>
      <c r="G520" s="1">
        <v>45222</v>
      </c>
      <c r="H520" s="1">
        <v>45229</v>
      </c>
      <c r="I520" s="21">
        <f t="shared" si="40"/>
        <v>2</v>
      </c>
      <c r="J520" s="1"/>
      <c r="K520" s="1" t="s">
        <v>33</v>
      </c>
      <c r="L520" t="s">
        <v>33</v>
      </c>
      <c r="S520" s="22">
        <f t="shared" si="41"/>
        <v>0.24305555555555552</v>
      </c>
      <c r="T520" s="22">
        <f t="shared" si="42"/>
        <v>2.9461279461279459E-2</v>
      </c>
      <c r="U520" s="22" t="s">
        <v>5367</v>
      </c>
      <c r="V520">
        <v>830</v>
      </c>
      <c r="W520" s="22" t="s">
        <v>5379</v>
      </c>
      <c r="X520">
        <v>1420</v>
      </c>
      <c r="Y520" t="s">
        <v>101</v>
      </c>
      <c r="Z520" t="s">
        <v>1066</v>
      </c>
      <c r="AA520" t="s">
        <v>1067</v>
      </c>
      <c r="AB520">
        <v>11</v>
      </c>
      <c r="AC520" t="s">
        <v>62</v>
      </c>
      <c r="AD520" t="str">
        <f t="shared" si="43"/>
        <v>Eastside Library - EASTLB</v>
      </c>
      <c r="AE520" t="s">
        <v>1068</v>
      </c>
      <c r="AF520" t="s">
        <v>1069</v>
      </c>
      <c r="AG520" t="s">
        <v>1069</v>
      </c>
      <c r="AH520" t="s">
        <v>5220</v>
      </c>
      <c r="AI520">
        <v>20</v>
      </c>
      <c r="AJ520">
        <v>9</v>
      </c>
      <c r="AK520" s="22">
        <f t="shared" si="44"/>
        <v>0.53030303030303028</v>
      </c>
      <c r="AL520" t="s">
        <v>52</v>
      </c>
      <c r="AM520" t="s">
        <v>66</v>
      </c>
      <c r="AN520" t="s">
        <v>67</v>
      </c>
    </row>
    <row r="521" spans="1:40" hidden="1" x14ac:dyDescent="0.25">
      <c r="A521">
        <v>202430</v>
      </c>
      <c r="B521">
        <v>41341</v>
      </c>
      <c r="C521" t="s">
        <v>1677</v>
      </c>
      <c r="D521" t="s">
        <v>5619</v>
      </c>
      <c r="E521" t="s">
        <v>1678</v>
      </c>
      <c r="F521">
        <v>0</v>
      </c>
      <c r="G521" s="1">
        <v>45166</v>
      </c>
      <c r="H521" s="1">
        <v>45220</v>
      </c>
      <c r="I521" s="21">
        <f t="shared" si="40"/>
        <v>8.7142857142857153</v>
      </c>
      <c r="J521" s="1"/>
      <c r="K521" s="1" t="s">
        <v>34</v>
      </c>
      <c r="M521" t="s">
        <v>34</v>
      </c>
      <c r="S521" s="22">
        <f t="shared" si="41"/>
        <v>5.208333333333337E-2</v>
      </c>
      <c r="T521" s="22">
        <f t="shared" si="42"/>
        <v>2.7507215007215032E-2</v>
      </c>
      <c r="U521" s="22" t="s">
        <v>5421</v>
      </c>
      <c r="V521">
        <v>1240</v>
      </c>
      <c r="W521" s="22" t="s">
        <v>5492</v>
      </c>
      <c r="X521">
        <v>1355</v>
      </c>
      <c r="Y521" t="s">
        <v>101</v>
      </c>
      <c r="Z521" t="s">
        <v>1083</v>
      </c>
      <c r="AA521" t="s">
        <v>1084</v>
      </c>
      <c r="AB521">
        <v>9</v>
      </c>
      <c r="AC521" t="s">
        <v>87</v>
      </c>
      <c r="AD521" t="str">
        <f t="shared" si="43"/>
        <v>Friendship Adult DCare Ctr-Mon - FRAMONMTG ROOM</v>
      </c>
      <c r="AE521" t="s">
        <v>1074</v>
      </c>
      <c r="AF521" t="s">
        <v>1075</v>
      </c>
      <c r="AG521" t="s">
        <v>1076</v>
      </c>
      <c r="AH521" t="s">
        <v>5220</v>
      </c>
      <c r="AI521">
        <v>40</v>
      </c>
      <c r="AJ521">
        <v>28</v>
      </c>
      <c r="AK521" s="22">
        <f t="shared" si="44"/>
        <v>6.7117604617604689</v>
      </c>
      <c r="AL521" t="s">
        <v>52</v>
      </c>
      <c r="AM521" t="s">
        <v>66</v>
      </c>
      <c r="AN521" t="s">
        <v>67</v>
      </c>
    </row>
    <row r="522" spans="1:40" hidden="1" x14ac:dyDescent="0.25">
      <c r="A522">
        <v>202430</v>
      </c>
      <c r="B522">
        <v>41342</v>
      </c>
      <c r="C522" t="s">
        <v>1677</v>
      </c>
      <c r="D522" t="s">
        <v>5619</v>
      </c>
      <c r="E522" t="s">
        <v>1678</v>
      </c>
      <c r="F522">
        <v>0</v>
      </c>
      <c r="G522" s="1">
        <v>45222</v>
      </c>
      <c r="H522" s="1">
        <v>45276</v>
      </c>
      <c r="I522" s="21">
        <f t="shared" si="40"/>
        <v>8.7142857142857153</v>
      </c>
      <c r="J522" s="1"/>
      <c r="K522" s="1" t="s">
        <v>34</v>
      </c>
      <c r="M522" t="s">
        <v>34</v>
      </c>
      <c r="S522" s="22">
        <f t="shared" si="41"/>
        <v>5.2083333333333259E-2</v>
      </c>
      <c r="T522" s="22">
        <f t="shared" si="42"/>
        <v>2.7507215007214973E-2</v>
      </c>
      <c r="U522" s="22" t="s">
        <v>5374</v>
      </c>
      <c r="V522">
        <v>1400</v>
      </c>
      <c r="W522" s="22" t="s">
        <v>5388</v>
      </c>
      <c r="X522">
        <v>1515</v>
      </c>
      <c r="Y522" t="s">
        <v>101</v>
      </c>
      <c r="Z522" t="s">
        <v>1083</v>
      </c>
      <c r="AA522" t="s">
        <v>1084</v>
      </c>
      <c r="AB522">
        <v>11</v>
      </c>
      <c r="AC522" t="s">
        <v>87</v>
      </c>
      <c r="AD522" t="str">
        <f t="shared" si="43"/>
        <v>Friendship Adult DCare Ctr-Mon - FRAMONMTG ROOM</v>
      </c>
      <c r="AE522" t="s">
        <v>1074</v>
      </c>
      <c r="AF522" t="s">
        <v>1075</v>
      </c>
      <c r="AG522" t="s">
        <v>1076</v>
      </c>
      <c r="AH522" t="s">
        <v>5220</v>
      </c>
      <c r="AI522">
        <v>40</v>
      </c>
      <c r="AJ522">
        <v>25</v>
      </c>
      <c r="AK522" s="22">
        <f t="shared" si="44"/>
        <v>5.9926432694289771</v>
      </c>
      <c r="AL522" t="s">
        <v>52</v>
      </c>
      <c r="AM522" t="s">
        <v>66</v>
      </c>
      <c r="AN522" t="s">
        <v>67</v>
      </c>
    </row>
    <row r="523" spans="1:40" hidden="1" x14ac:dyDescent="0.25">
      <c r="A523">
        <v>202430</v>
      </c>
      <c r="B523">
        <v>41391</v>
      </c>
      <c r="C523" t="s">
        <v>1070</v>
      </c>
      <c r="D523" t="s">
        <v>5619</v>
      </c>
      <c r="E523" t="s">
        <v>1071</v>
      </c>
      <c r="F523">
        <v>0</v>
      </c>
      <c r="G523" s="1">
        <v>45222</v>
      </c>
      <c r="H523" s="1">
        <v>45276</v>
      </c>
      <c r="I523" s="21">
        <f t="shared" si="40"/>
        <v>8.7142857142857153</v>
      </c>
      <c r="J523" s="1"/>
      <c r="K523" s="1" t="s">
        <v>37</v>
      </c>
      <c r="P523" t="s">
        <v>37</v>
      </c>
      <c r="S523" s="22">
        <f t="shared" si="41"/>
        <v>5.2083333333333315E-2</v>
      </c>
      <c r="T523" s="22">
        <f t="shared" si="42"/>
        <v>2.7507215007215004E-2</v>
      </c>
      <c r="U523" s="22" t="s">
        <v>5391</v>
      </c>
      <c r="V523">
        <v>1000</v>
      </c>
      <c r="W523" s="22" t="s">
        <v>5420</v>
      </c>
      <c r="X523">
        <v>1115</v>
      </c>
      <c r="Y523" t="s">
        <v>101</v>
      </c>
      <c r="Z523" t="s">
        <v>1072</v>
      </c>
      <c r="AA523" t="s">
        <v>1073</v>
      </c>
      <c r="AB523">
        <v>11</v>
      </c>
      <c r="AC523" t="s">
        <v>87</v>
      </c>
      <c r="AD523" t="str">
        <f t="shared" si="43"/>
        <v>Friendship Adult DCare Ctr-Mon - FRAMONMTG ROOM</v>
      </c>
      <c r="AE523" t="s">
        <v>1074</v>
      </c>
      <c r="AF523" t="s">
        <v>1075</v>
      </c>
      <c r="AG523" t="s">
        <v>1076</v>
      </c>
      <c r="AH523" t="s">
        <v>5220</v>
      </c>
      <c r="AI523">
        <v>40</v>
      </c>
      <c r="AJ523">
        <v>39</v>
      </c>
      <c r="AK523" s="22">
        <f t="shared" si="44"/>
        <v>9.3485235003092146</v>
      </c>
      <c r="AL523" t="s">
        <v>52</v>
      </c>
      <c r="AM523" t="s">
        <v>66</v>
      </c>
      <c r="AN523" t="s">
        <v>67</v>
      </c>
    </row>
    <row r="524" spans="1:40" hidden="1" x14ac:dyDescent="0.25">
      <c r="A524">
        <v>202430</v>
      </c>
      <c r="B524">
        <v>43176</v>
      </c>
      <c r="C524" t="s">
        <v>1070</v>
      </c>
      <c r="D524" t="s">
        <v>5619</v>
      </c>
      <c r="E524" t="s">
        <v>1071</v>
      </c>
      <c r="F524">
        <v>0</v>
      </c>
      <c r="G524" s="1">
        <v>45166</v>
      </c>
      <c r="H524" s="1">
        <v>45220</v>
      </c>
      <c r="I524" s="21">
        <f t="shared" si="40"/>
        <v>8.7142857142857153</v>
      </c>
      <c r="J524" s="1"/>
      <c r="K524" s="1" t="s">
        <v>37</v>
      </c>
      <c r="P524" t="s">
        <v>37</v>
      </c>
      <c r="S524" s="22">
        <f t="shared" si="41"/>
        <v>5.2083333333333315E-2</v>
      </c>
      <c r="T524" s="22">
        <f t="shared" si="42"/>
        <v>2.7507215007215004E-2</v>
      </c>
      <c r="U524" s="22" t="s">
        <v>5391</v>
      </c>
      <c r="V524">
        <v>1000</v>
      </c>
      <c r="W524" s="22" t="s">
        <v>5420</v>
      </c>
      <c r="X524">
        <v>1115</v>
      </c>
      <c r="Y524" t="s">
        <v>101</v>
      </c>
      <c r="Z524" t="s">
        <v>1072</v>
      </c>
      <c r="AA524" t="s">
        <v>1073</v>
      </c>
      <c r="AB524">
        <v>9</v>
      </c>
      <c r="AC524" t="s">
        <v>87</v>
      </c>
      <c r="AD524" t="str">
        <f t="shared" si="43"/>
        <v>Friendship Adult DCare Ctr-Mon - FRAMONMTG ROOM</v>
      </c>
      <c r="AE524" t="s">
        <v>1074</v>
      </c>
      <c r="AF524" t="s">
        <v>1075</v>
      </c>
      <c r="AG524" t="s">
        <v>1076</v>
      </c>
      <c r="AH524" t="s">
        <v>5220</v>
      </c>
      <c r="AI524">
        <v>55</v>
      </c>
      <c r="AJ524">
        <v>42</v>
      </c>
      <c r="AK524" s="22">
        <f t="shared" si="44"/>
        <v>10.067640692640692</v>
      </c>
      <c r="AL524" t="s">
        <v>52</v>
      </c>
      <c r="AM524" t="s">
        <v>66</v>
      </c>
      <c r="AN524" t="s">
        <v>67</v>
      </c>
    </row>
    <row r="525" spans="1:40" hidden="1" x14ac:dyDescent="0.25">
      <c r="A525">
        <v>202430</v>
      </c>
      <c r="B525">
        <v>43545</v>
      </c>
      <c r="C525" t="s">
        <v>1677</v>
      </c>
      <c r="D525" t="s">
        <v>5619</v>
      </c>
      <c r="E525" t="s">
        <v>1678</v>
      </c>
      <c r="F525">
        <v>0</v>
      </c>
      <c r="G525" s="1">
        <v>45222</v>
      </c>
      <c r="H525" s="1">
        <v>45276</v>
      </c>
      <c r="I525" s="21">
        <f t="shared" si="40"/>
        <v>8.7142857142857153</v>
      </c>
      <c r="J525" s="1"/>
      <c r="K525" s="1" t="s">
        <v>34</v>
      </c>
      <c r="M525" t="s">
        <v>34</v>
      </c>
      <c r="S525" s="22">
        <f t="shared" si="41"/>
        <v>5.2083333333333315E-2</v>
      </c>
      <c r="T525" s="22">
        <f t="shared" si="42"/>
        <v>2.7507215007215004E-2</v>
      </c>
      <c r="U525" s="22" t="s">
        <v>5401</v>
      </c>
      <c r="V525">
        <v>1045</v>
      </c>
      <c r="W525" s="22" t="s">
        <v>5384</v>
      </c>
      <c r="X525">
        <v>1200</v>
      </c>
      <c r="Y525" t="s">
        <v>101</v>
      </c>
      <c r="Z525" t="s">
        <v>1679</v>
      </c>
      <c r="AA525" t="s">
        <v>1680</v>
      </c>
      <c r="AB525">
        <v>11</v>
      </c>
      <c r="AC525" t="s">
        <v>87</v>
      </c>
      <c r="AD525" t="str">
        <f t="shared" si="43"/>
        <v>Friendship Adult DCare Ctr-Mon - FRAMONMTG ROOM</v>
      </c>
      <c r="AE525" t="s">
        <v>1074</v>
      </c>
      <c r="AF525" t="s">
        <v>1075</v>
      </c>
      <c r="AG525" t="s">
        <v>1076</v>
      </c>
      <c r="AH525" t="s">
        <v>5220</v>
      </c>
      <c r="AI525">
        <v>40</v>
      </c>
      <c r="AJ525">
        <v>24</v>
      </c>
      <c r="AK525" s="22">
        <f t="shared" si="44"/>
        <v>5.7529375386518247</v>
      </c>
      <c r="AL525" t="s">
        <v>52</v>
      </c>
      <c r="AM525" t="s">
        <v>66</v>
      </c>
      <c r="AN525" t="s">
        <v>67</v>
      </c>
    </row>
    <row r="526" spans="1:40" hidden="1" x14ac:dyDescent="0.25">
      <c r="A526">
        <v>202430</v>
      </c>
      <c r="B526">
        <v>43551</v>
      </c>
      <c r="C526" t="s">
        <v>1677</v>
      </c>
      <c r="D526" t="s">
        <v>5619</v>
      </c>
      <c r="E526" t="s">
        <v>1678</v>
      </c>
      <c r="F526">
        <v>0</v>
      </c>
      <c r="G526" s="1">
        <v>45166</v>
      </c>
      <c r="H526" s="1">
        <v>45220</v>
      </c>
      <c r="I526" s="21">
        <f t="shared" si="40"/>
        <v>8.7142857142857153</v>
      </c>
      <c r="J526" s="1"/>
      <c r="K526" s="1" t="s">
        <v>34</v>
      </c>
      <c r="M526" t="s">
        <v>34</v>
      </c>
      <c r="S526" s="22">
        <f t="shared" si="41"/>
        <v>5.2083333333333315E-2</v>
      </c>
      <c r="T526" s="22">
        <f t="shared" si="42"/>
        <v>2.7507215007215004E-2</v>
      </c>
      <c r="U526" s="22" t="s">
        <v>5401</v>
      </c>
      <c r="V526">
        <v>1045</v>
      </c>
      <c r="W526" s="22" t="s">
        <v>5384</v>
      </c>
      <c r="X526">
        <v>1200</v>
      </c>
      <c r="Y526" t="s">
        <v>101</v>
      </c>
      <c r="Z526" t="s">
        <v>1679</v>
      </c>
      <c r="AA526" t="s">
        <v>1680</v>
      </c>
      <c r="AB526">
        <v>9</v>
      </c>
      <c r="AC526" t="s">
        <v>87</v>
      </c>
      <c r="AD526" t="str">
        <f t="shared" si="43"/>
        <v>Friendship Adult DCare Ctr-Mon - FRAMONMTG ROOM</v>
      </c>
      <c r="AE526" t="s">
        <v>1074</v>
      </c>
      <c r="AF526" t="s">
        <v>1075</v>
      </c>
      <c r="AG526" t="s">
        <v>1076</v>
      </c>
      <c r="AH526" t="s">
        <v>5220</v>
      </c>
      <c r="AI526">
        <v>40</v>
      </c>
      <c r="AJ526">
        <v>42</v>
      </c>
      <c r="AK526" s="22">
        <f t="shared" si="44"/>
        <v>10.067640692640692</v>
      </c>
      <c r="AL526" t="s">
        <v>52</v>
      </c>
      <c r="AM526" t="s">
        <v>66</v>
      </c>
      <c r="AN526" t="s">
        <v>46</v>
      </c>
    </row>
    <row r="527" spans="1:40" hidden="1" x14ac:dyDescent="0.25">
      <c r="A527">
        <v>202430</v>
      </c>
      <c r="B527">
        <v>43656</v>
      </c>
      <c r="C527" t="s">
        <v>1070</v>
      </c>
      <c r="D527" t="s">
        <v>5619</v>
      </c>
      <c r="E527" t="s">
        <v>1071</v>
      </c>
      <c r="F527">
        <v>0</v>
      </c>
      <c r="G527" s="1">
        <v>45166</v>
      </c>
      <c r="H527" s="1">
        <v>45220</v>
      </c>
      <c r="I527" s="21">
        <f t="shared" si="40"/>
        <v>8.7142857142857153</v>
      </c>
      <c r="J527" s="1"/>
      <c r="K527" s="1" t="s">
        <v>33</v>
      </c>
      <c r="L527" t="s">
        <v>33</v>
      </c>
      <c r="S527" s="22">
        <f t="shared" si="41"/>
        <v>5.2083333333333315E-2</v>
      </c>
      <c r="T527" s="22">
        <f t="shared" si="42"/>
        <v>2.7507215007215004E-2</v>
      </c>
      <c r="U527" s="22" t="s">
        <v>5391</v>
      </c>
      <c r="V527">
        <v>1000</v>
      </c>
      <c r="W527" s="22" t="s">
        <v>5420</v>
      </c>
      <c r="X527">
        <v>1115</v>
      </c>
      <c r="Y527" t="s">
        <v>101</v>
      </c>
      <c r="Z527" t="s">
        <v>1072</v>
      </c>
      <c r="AA527" t="s">
        <v>1073</v>
      </c>
      <c r="AB527">
        <v>9</v>
      </c>
      <c r="AC527" t="s">
        <v>87</v>
      </c>
      <c r="AD527" t="str">
        <f t="shared" si="43"/>
        <v>Friendship Adult DCare Ctr-Mon - FRAMONMTG ROOM</v>
      </c>
      <c r="AE527" t="s">
        <v>1074</v>
      </c>
      <c r="AF527" t="s">
        <v>1075</v>
      </c>
      <c r="AG527" t="s">
        <v>1076</v>
      </c>
      <c r="AH527" t="s">
        <v>5220</v>
      </c>
      <c r="AI527">
        <v>40</v>
      </c>
      <c r="AJ527">
        <v>41</v>
      </c>
      <c r="AK527" s="22">
        <f t="shared" si="44"/>
        <v>9.8279349618635337</v>
      </c>
      <c r="AL527" t="s">
        <v>52</v>
      </c>
      <c r="AM527" t="s">
        <v>66</v>
      </c>
      <c r="AN527" t="s">
        <v>46</v>
      </c>
    </row>
    <row r="528" spans="1:40" hidden="1" x14ac:dyDescent="0.25">
      <c r="A528">
        <v>202430</v>
      </c>
      <c r="B528">
        <v>43657</v>
      </c>
      <c r="C528" t="s">
        <v>1070</v>
      </c>
      <c r="D528" t="s">
        <v>5619</v>
      </c>
      <c r="E528" t="s">
        <v>1071</v>
      </c>
      <c r="F528">
        <v>0</v>
      </c>
      <c r="G528" s="1">
        <v>45222</v>
      </c>
      <c r="H528" s="1">
        <v>45276</v>
      </c>
      <c r="I528" s="21">
        <f t="shared" si="40"/>
        <v>8.7142857142857153</v>
      </c>
      <c r="J528" s="1"/>
      <c r="K528" s="1" t="s">
        <v>33</v>
      </c>
      <c r="L528" t="s">
        <v>33</v>
      </c>
      <c r="S528" s="22">
        <f t="shared" si="41"/>
        <v>5.2083333333333315E-2</v>
      </c>
      <c r="T528" s="22">
        <f t="shared" si="42"/>
        <v>2.7507215007215004E-2</v>
      </c>
      <c r="U528" s="22" t="s">
        <v>5391</v>
      </c>
      <c r="V528">
        <v>1000</v>
      </c>
      <c r="W528" s="22" t="s">
        <v>5420</v>
      </c>
      <c r="X528">
        <v>1115</v>
      </c>
      <c r="Y528" t="s">
        <v>101</v>
      </c>
      <c r="Z528" t="s">
        <v>1072</v>
      </c>
      <c r="AA528" t="s">
        <v>1073</v>
      </c>
      <c r="AB528">
        <v>11</v>
      </c>
      <c r="AC528" t="s">
        <v>87</v>
      </c>
      <c r="AD528" t="str">
        <f t="shared" si="43"/>
        <v>Friendship Adult DCare Ctr-Mon - FRAMONMTG ROOM</v>
      </c>
      <c r="AE528" t="s">
        <v>1074</v>
      </c>
      <c r="AF528" t="s">
        <v>1075</v>
      </c>
      <c r="AG528" t="s">
        <v>1076</v>
      </c>
      <c r="AH528" t="s">
        <v>5220</v>
      </c>
      <c r="AI528">
        <v>40</v>
      </c>
      <c r="AJ528">
        <v>41</v>
      </c>
      <c r="AK528" s="22">
        <f t="shared" si="44"/>
        <v>9.8279349618635337</v>
      </c>
      <c r="AL528" t="s">
        <v>52</v>
      </c>
      <c r="AM528" t="s">
        <v>66</v>
      </c>
      <c r="AN528" t="s">
        <v>46</v>
      </c>
    </row>
    <row r="529" spans="1:40" hidden="1" x14ac:dyDescent="0.25">
      <c r="A529">
        <v>202430</v>
      </c>
      <c r="B529">
        <v>43658</v>
      </c>
      <c r="C529" t="s">
        <v>1070</v>
      </c>
      <c r="D529" t="s">
        <v>5619</v>
      </c>
      <c r="E529" t="s">
        <v>1071</v>
      </c>
      <c r="F529">
        <v>0</v>
      </c>
      <c r="G529" s="1">
        <v>45166</v>
      </c>
      <c r="H529" s="1">
        <v>45220</v>
      </c>
      <c r="I529" s="21">
        <f t="shared" si="40"/>
        <v>8.7142857142857153</v>
      </c>
      <c r="J529" s="1"/>
      <c r="K529" s="1" t="s">
        <v>35</v>
      </c>
      <c r="N529" t="s">
        <v>35</v>
      </c>
      <c r="S529" s="22">
        <f t="shared" si="41"/>
        <v>5.2083333333333315E-2</v>
      </c>
      <c r="T529" s="22">
        <f t="shared" si="42"/>
        <v>2.7507215007215004E-2</v>
      </c>
      <c r="U529" s="22" t="s">
        <v>5391</v>
      </c>
      <c r="V529">
        <v>1000</v>
      </c>
      <c r="W529" s="22" t="s">
        <v>5420</v>
      </c>
      <c r="X529">
        <v>1115</v>
      </c>
      <c r="Y529" t="s">
        <v>101</v>
      </c>
      <c r="Z529" t="s">
        <v>1072</v>
      </c>
      <c r="AA529" t="s">
        <v>1073</v>
      </c>
      <c r="AB529">
        <v>9</v>
      </c>
      <c r="AC529" t="s">
        <v>87</v>
      </c>
      <c r="AD529" t="str">
        <f t="shared" si="43"/>
        <v>Friendship Adult DCare Ctr-Mon - FRAMONMTG ROOM</v>
      </c>
      <c r="AE529" t="s">
        <v>1074</v>
      </c>
      <c r="AF529" t="s">
        <v>1075</v>
      </c>
      <c r="AG529" t="s">
        <v>1076</v>
      </c>
      <c r="AH529" t="s">
        <v>5220</v>
      </c>
      <c r="AI529">
        <v>40</v>
      </c>
      <c r="AJ529">
        <v>42</v>
      </c>
      <c r="AK529" s="22">
        <f t="shared" si="44"/>
        <v>10.067640692640692</v>
      </c>
      <c r="AL529" t="s">
        <v>52</v>
      </c>
      <c r="AM529" t="s">
        <v>66</v>
      </c>
      <c r="AN529" t="s">
        <v>46</v>
      </c>
    </row>
    <row r="530" spans="1:40" hidden="1" x14ac:dyDescent="0.25">
      <c r="A530">
        <v>202430</v>
      </c>
      <c r="B530">
        <v>43659</v>
      </c>
      <c r="C530" t="s">
        <v>1070</v>
      </c>
      <c r="D530" t="s">
        <v>5619</v>
      </c>
      <c r="E530" t="s">
        <v>1071</v>
      </c>
      <c r="F530">
        <v>0</v>
      </c>
      <c r="G530" s="1">
        <v>45222</v>
      </c>
      <c r="H530" s="1">
        <v>45276</v>
      </c>
      <c r="I530" s="21">
        <f t="shared" si="40"/>
        <v>8.7142857142857153</v>
      </c>
      <c r="J530" s="1"/>
      <c r="K530" s="1" t="s">
        <v>35</v>
      </c>
      <c r="N530" t="s">
        <v>35</v>
      </c>
      <c r="S530" s="22">
        <f t="shared" si="41"/>
        <v>5.2083333333333315E-2</v>
      </c>
      <c r="T530" s="22">
        <f t="shared" si="42"/>
        <v>2.7507215007215004E-2</v>
      </c>
      <c r="U530" s="22" t="s">
        <v>5391</v>
      </c>
      <c r="V530">
        <v>1000</v>
      </c>
      <c r="W530" s="22" t="s">
        <v>5420</v>
      </c>
      <c r="X530">
        <v>1115</v>
      </c>
      <c r="Y530" t="s">
        <v>101</v>
      </c>
      <c r="Z530" t="s">
        <v>1072</v>
      </c>
      <c r="AA530" t="s">
        <v>1073</v>
      </c>
      <c r="AB530">
        <v>11</v>
      </c>
      <c r="AC530" t="s">
        <v>87</v>
      </c>
      <c r="AD530" t="str">
        <f t="shared" si="43"/>
        <v>Friendship Adult DCare Ctr-Mon - FRAMONMTG ROOM</v>
      </c>
      <c r="AE530" t="s">
        <v>1074</v>
      </c>
      <c r="AF530" t="s">
        <v>1075</v>
      </c>
      <c r="AG530" t="s">
        <v>1076</v>
      </c>
      <c r="AH530" t="s">
        <v>5220</v>
      </c>
      <c r="AI530">
        <v>40</v>
      </c>
      <c r="AJ530">
        <v>40</v>
      </c>
      <c r="AK530" s="22">
        <f t="shared" si="44"/>
        <v>9.5882292310863733</v>
      </c>
      <c r="AL530" t="s">
        <v>52</v>
      </c>
      <c r="AM530" t="s">
        <v>66</v>
      </c>
      <c r="AN530" t="s">
        <v>46</v>
      </c>
    </row>
    <row r="531" spans="1:40" hidden="1" x14ac:dyDescent="0.25">
      <c r="A531">
        <v>202430</v>
      </c>
      <c r="B531">
        <v>44180</v>
      </c>
      <c r="C531" t="s">
        <v>1081</v>
      </c>
      <c r="D531" t="s">
        <v>5619</v>
      </c>
      <c r="E531" t="s">
        <v>1082</v>
      </c>
      <c r="F531">
        <v>0</v>
      </c>
      <c r="G531" s="1">
        <v>45166</v>
      </c>
      <c r="H531" s="1">
        <v>45220</v>
      </c>
      <c r="I531" s="21">
        <f t="shared" si="40"/>
        <v>8.7142857142857153</v>
      </c>
      <c r="J531" s="1"/>
      <c r="K531" s="1" t="s">
        <v>34</v>
      </c>
      <c r="M531" t="s">
        <v>34</v>
      </c>
      <c r="S531" s="22">
        <f t="shared" si="41"/>
        <v>5.2083333333333259E-2</v>
      </c>
      <c r="T531" s="22">
        <f t="shared" si="42"/>
        <v>2.7507215007214973E-2</v>
      </c>
      <c r="U531" s="22" t="s">
        <v>5374</v>
      </c>
      <c r="V531">
        <v>1400</v>
      </c>
      <c r="W531" s="22" t="s">
        <v>5388</v>
      </c>
      <c r="X531">
        <v>1515</v>
      </c>
      <c r="Y531" t="s">
        <v>101</v>
      </c>
      <c r="Z531" t="s">
        <v>1083</v>
      </c>
      <c r="AA531" t="s">
        <v>1084</v>
      </c>
      <c r="AB531">
        <v>9</v>
      </c>
      <c r="AC531" t="s">
        <v>87</v>
      </c>
      <c r="AD531" t="str">
        <f t="shared" si="43"/>
        <v>Friendship Adult DCare Ctr-Mon - FRAMONMTG ROOM</v>
      </c>
      <c r="AE531" t="s">
        <v>1074</v>
      </c>
      <c r="AF531" t="s">
        <v>1075</v>
      </c>
      <c r="AG531" t="s">
        <v>1076</v>
      </c>
      <c r="AH531" t="s">
        <v>5220</v>
      </c>
      <c r="AI531">
        <v>40</v>
      </c>
      <c r="AJ531">
        <v>28</v>
      </c>
      <c r="AK531" s="22">
        <f t="shared" si="44"/>
        <v>6.7117604617604547</v>
      </c>
      <c r="AL531" t="s">
        <v>52</v>
      </c>
      <c r="AM531" t="s">
        <v>66</v>
      </c>
      <c r="AN531" t="s">
        <v>67</v>
      </c>
    </row>
    <row r="532" spans="1:40" hidden="1" x14ac:dyDescent="0.25">
      <c r="A532">
        <v>202430</v>
      </c>
      <c r="B532">
        <v>44181</v>
      </c>
      <c r="C532" t="s">
        <v>1081</v>
      </c>
      <c r="D532" t="s">
        <v>5619</v>
      </c>
      <c r="E532" t="s">
        <v>1082</v>
      </c>
      <c r="F532">
        <v>0</v>
      </c>
      <c r="G532" s="1">
        <v>45222</v>
      </c>
      <c r="H532" s="1">
        <v>45276</v>
      </c>
      <c r="I532" s="21">
        <f t="shared" si="40"/>
        <v>8.7142857142857153</v>
      </c>
      <c r="J532" s="1"/>
      <c r="K532" s="1" t="s">
        <v>34</v>
      </c>
      <c r="M532" t="s">
        <v>34</v>
      </c>
      <c r="S532" s="22">
        <f t="shared" si="41"/>
        <v>5.208333333333337E-2</v>
      </c>
      <c r="T532" s="22">
        <f t="shared" si="42"/>
        <v>2.7507215007215032E-2</v>
      </c>
      <c r="U532" s="22" t="s">
        <v>5421</v>
      </c>
      <c r="V532">
        <v>1240</v>
      </c>
      <c r="W532" s="22" t="s">
        <v>5492</v>
      </c>
      <c r="X532">
        <v>1355</v>
      </c>
      <c r="Y532" t="s">
        <v>101</v>
      </c>
      <c r="Z532" t="s">
        <v>1083</v>
      </c>
      <c r="AA532" t="s">
        <v>1084</v>
      </c>
      <c r="AB532">
        <v>11</v>
      </c>
      <c r="AC532" t="s">
        <v>87</v>
      </c>
      <c r="AD532" t="str">
        <f t="shared" si="43"/>
        <v>Friendship Adult DCare Ctr-Mon - FRAMONMTG ROOM</v>
      </c>
      <c r="AE532" t="s">
        <v>1074</v>
      </c>
      <c r="AF532" t="s">
        <v>1075</v>
      </c>
      <c r="AG532" t="s">
        <v>1076</v>
      </c>
      <c r="AH532" t="s">
        <v>5220</v>
      </c>
      <c r="AI532">
        <v>40</v>
      </c>
      <c r="AJ532">
        <v>24</v>
      </c>
      <c r="AK532" s="22">
        <f t="shared" si="44"/>
        <v>5.75293753865183</v>
      </c>
      <c r="AL532" t="s">
        <v>52</v>
      </c>
      <c r="AM532" t="s">
        <v>66</v>
      </c>
      <c r="AN532" t="s">
        <v>67</v>
      </c>
    </row>
    <row r="533" spans="1:40" hidden="1" x14ac:dyDescent="0.25">
      <c r="A533">
        <v>202430</v>
      </c>
      <c r="B533">
        <v>44254</v>
      </c>
      <c r="C533" t="s">
        <v>1077</v>
      </c>
      <c r="D533" t="s">
        <v>5692</v>
      </c>
      <c r="E533" t="s">
        <v>1078</v>
      </c>
      <c r="F533">
        <v>0</v>
      </c>
      <c r="G533" s="1">
        <v>45166</v>
      </c>
      <c r="H533" s="1">
        <v>45220</v>
      </c>
      <c r="I533" s="21">
        <f t="shared" si="40"/>
        <v>8.7142857142857153</v>
      </c>
      <c r="J533" s="1"/>
      <c r="K533" s="1" t="s">
        <v>33</v>
      </c>
      <c r="L533" t="s">
        <v>33</v>
      </c>
      <c r="S533" s="22">
        <f t="shared" si="41"/>
        <v>5.208333333333337E-2</v>
      </c>
      <c r="T533" s="22">
        <f t="shared" si="42"/>
        <v>2.7507215007215032E-2</v>
      </c>
      <c r="U533" s="22" t="s">
        <v>5386</v>
      </c>
      <c r="V533">
        <v>1300</v>
      </c>
      <c r="W533" s="22" t="s">
        <v>5402</v>
      </c>
      <c r="X533">
        <v>1415</v>
      </c>
      <c r="Y533" t="s">
        <v>101</v>
      </c>
      <c r="Z533" t="s">
        <v>1079</v>
      </c>
      <c r="AA533" t="s">
        <v>1080</v>
      </c>
      <c r="AB533">
        <v>9</v>
      </c>
      <c r="AC533" t="s">
        <v>87</v>
      </c>
      <c r="AD533" t="str">
        <f t="shared" si="43"/>
        <v>Friendship Adult DCare Ctr-Mon - FRAMONMTG ROOM</v>
      </c>
      <c r="AE533" t="s">
        <v>1074</v>
      </c>
      <c r="AF533" t="s">
        <v>1075</v>
      </c>
      <c r="AG533" t="s">
        <v>1076</v>
      </c>
      <c r="AH533" t="s">
        <v>5220</v>
      </c>
      <c r="AI533">
        <v>40</v>
      </c>
      <c r="AJ533">
        <v>28</v>
      </c>
      <c r="AK533" s="22">
        <f t="shared" si="44"/>
        <v>6.7117604617604689</v>
      </c>
      <c r="AL533" t="s">
        <v>52</v>
      </c>
      <c r="AM533" t="s">
        <v>66</v>
      </c>
      <c r="AN533" t="s">
        <v>67</v>
      </c>
    </row>
    <row r="534" spans="1:40" hidden="1" x14ac:dyDescent="0.25">
      <c r="A534">
        <v>202430</v>
      </c>
      <c r="B534">
        <v>44255</v>
      </c>
      <c r="C534" t="s">
        <v>1077</v>
      </c>
      <c r="D534" t="s">
        <v>5692</v>
      </c>
      <c r="E534" t="s">
        <v>1078</v>
      </c>
      <c r="F534">
        <v>0</v>
      </c>
      <c r="G534" s="1">
        <v>45222</v>
      </c>
      <c r="H534" s="1">
        <v>45276</v>
      </c>
      <c r="I534" s="21">
        <f t="shared" si="40"/>
        <v>8.7142857142857153</v>
      </c>
      <c r="J534" s="1"/>
      <c r="K534" s="1" t="s">
        <v>33</v>
      </c>
      <c r="L534" t="s">
        <v>33</v>
      </c>
      <c r="S534" s="22">
        <f t="shared" si="41"/>
        <v>5.208333333333337E-2</v>
      </c>
      <c r="T534" s="22">
        <f t="shared" si="42"/>
        <v>2.7507215007215032E-2</v>
      </c>
      <c r="U534" s="22" t="s">
        <v>5386</v>
      </c>
      <c r="V534">
        <v>1300</v>
      </c>
      <c r="W534" s="22" t="s">
        <v>5402</v>
      </c>
      <c r="X534">
        <v>1415</v>
      </c>
      <c r="Y534" t="s">
        <v>101</v>
      </c>
      <c r="Z534" t="s">
        <v>1079</v>
      </c>
      <c r="AA534" t="s">
        <v>1080</v>
      </c>
      <c r="AB534">
        <v>11</v>
      </c>
      <c r="AC534" t="s">
        <v>87</v>
      </c>
      <c r="AD534" t="str">
        <f t="shared" si="43"/>
        <v>Friendship Adult DCare Ctr-Mon - FRAMONMTG ROOM</v>
      </c>
      <c r="AE534" t="s">
        <v>1074</v>
      </c>
      <c r="AF534" t="s">
        <v>1075</v>
      </c>
      <c r="AG534" t="s">
        <v>1076</v>
      </c>
      <c r="AH534" t="s">
        <v>5220</v>
      </c>
      <c r="AI534">
        <v>46</v>
      </c>
      <c r="AJ534">
        <v>29</v>
      </c>
      <c r="AK534" s="22">
        <f t="shared" si="44"/>
        <v>6.9514661925376284</v>
      </c>
      <c r="AL534" t="s">
        <v>52</v>
      </c>
      <c r="AM534" t="s">
        <v>66</v>
      </c>
      <c r="AN534" t="s">
        <v>67</v>
      </c>
    </row>
    <row r="535" spans="1:40" hidden="1" x14ac:dyDescent="0.25">
      <c r="A535">
        <v>202430</v>
      </c>
      <c r="B535">
        <v>43496</v>
      </c>
      <c r="C535" t="s">
        <v>1255</v>
      </c>
      <c r="D535" t="s">
        <v>5619</v>
      </c>
      <c r="E535" t="s">
        <v>1256</v>
      </c>
      <c r="F535">
        <v>0</v>
      </c>
      <c r="G535" s="1">
        <v>45166</v>
      </c>
      <c r="H535" s="1">
        <v>45220</v>
      </c>
      <c r="I535" s="21">
        <f t="shared" si="40"/>
        <v>8.7142857142857153</v>
      </c>
      <c r="J535" s="1"/>
      <c r="K535" s="1" t="s">
        <v>35</v>
      </c>
      <c r="N535" t="s">
        <v>35</v>
      </c>
      <c r="S535" s="22">
        <f t="shared" si="41"/>
        <v>5.2083333333333315E-2</v>
      </c>
      <c r="T535" s="22">
        <f t="shared" si="42"/>
        <v>2.7507215007215004E-2</v>
      </c>
      <c r="U535" s="22" t="s">
        <v>5373</v>
      </c>
      <c r="V535">
        <v>1030</v>
      </c>
      <c r="W535" s="22" t="s">
        <v>5429</v>
      </c>
      <c r="X535">
        <v>1145</v>
      </c>
      <c r="Y535" t="s">
        <v>101</v>
      </c>
      <c r="Z535" t="s">
        <v>1681</v>
      </c>
      <c r="AA535" t="s">
        <v>1682</v>
      </c>
      <c r="AB535">
        <v>9</v>
      </c>
      <c r="AC535" t="s">
        <v>87</v>
      </c>
      <c r="AD535" t="str">
        <f t="shared" si="43"/>
        <v>Garden Court - GRDNCTMTG ROOM</v>
      </c>
      <c r="AE535" t="s">
        <v>1085</v>
      </c>
      <c r="AF535" t="s">
        <v>1086</v>
      </c>
      <c r="AG535" t="s">
        <v>1087</v>
      </c>
      <c r="AH535" t="s">
        <v>5220</v>
      </c>
      <c r="AI535">
        <v>40</v>
      </c>
      <c r="AJ535">
        <v>18</v>
      </c>
      <c r="AK535" s="22">
        <f t="shared" si="44"/>
        <v>4.3147031539888685</v>
      </c>
      <c r="AL535" t="s">
        <v>52</v>
      </c>
      <c r="AM535" t="s">
        <v>66</v>
      </c>
      <c r="AN535" t="s">
        <v>67</v>
      </c>
    </row>
    <row r="536" spans="1:40" hidden="1" x14ac:dyDescent="0.25">
      <c r="A536">
        <v>202430</v>
      </c>
      <c r="B536">
        <v>43497</v>
      </c>
      <c r="C536" t="s">
        <v>1255</v>
      </c>
      <c r="D536" t="s">
        <v>5619</v>
      </c>
      <c r="E536" t="s">
        <v>1256</v>
      </c>
      <c r="F536">
        <v>0</v>
      </c>
      <c r="G536" s="1">
        <v>45222</v>
      </c>
      <c r="H536" s="1">
        <v>45276</v>
      </c>
      <c r="I536" s="21">
        <f t="shared" si="40"/>
        <v>8.7142857142857153</v>
      </c>
      <c r="J536" s="1"/>
      <c r="K536" s="1" t="s">
        <v>35</v>
      </c>
      <c r="N536" t="s">
        <v>35</v>
      </c>
      <c r="S536" s="22">
        <f t="shared" si="41"/>
        <v>5.2083333333333315E-2</v>
      </c>
      <c r="T536" s="22">
        <f t="shared" si="42"/>
        <v>2.7507215007215004E-2</v>
      </c>
      <c r="U536" s="22" t="s">
        <v>5373</v>
      </c>
      <c r="V536">
        <v>1030</v>
      </c>
      <c r="W536" s="22" t="s">
        <v>5429</v>
      </c>
      <c r="X536">
        <v>1145</v>
      </c>
      <c r="Y536" t="s">
        <v>101</v>
      </c>
      <c r="Z536" t="s">
        <v>1681</v>
      </c>
      <c r="AA536" t="s">
        <v>1682</v>
      </c>
      <c r="AB536">
        <v>11</v>
      </c>
      <c r="AC536" t="s">
        <v>87</v>
      </c>
      <c r="AD536" t="str">
        <f t="shared" si="43"/>
        <v>Garden Court - GRDNCTMTG ROOM</v>
      </c>
      <c r="AE536" t="s">
        <v>1085</v>
      </c>
      <c r="AF536" t="s">
        <v>1086</v>
      </c>
      <c r="AG536" t="s">
        <v>1087</v>
      </c>
      <c r="AH536" t="s">
        <v>5220</v>
      </c>
      <c r="AI536">
        <v>40</v>
      </c>
      <c r="AJ536">
        <v>17</v>
      </c>
      <c r="AK536" s="22">
        <f t="shared" si="44"/>
        <v>4.074997423211709</v>
      </c>
      <c r="AL536" t="s">
        <v>52</v>
      </c>
      <c r="AM536" t="s">
        <v>66</v>
      </c>
      <c r="AN536" t="s">
        <v>67</v>
      </c>
    </row>
    <row r="537" spans="1:40" hidden="1" x14ac:dyDescent="0.25">
      <c r="A537">
        <v>202430</v>
      </c>
      <c r="B537">
        <v>43516</v>
      </c>
      <c r="C537" t="s">
        <v>1070</v>
      </c>
      <c r="D537" t="s">
        <v>5619</v>
      </c>
      <c r="E537" t="s">
        <v>1071</v>
      </c>
      <c r="F537">
        <v>0</v>
      </c>
      <c r="G537" s="1">
        <v>45166</v>
      </c>
      <c r="H537" s="1">
        <v>45220</v>
      </c>
      <c r="I537" s="21">
        <f t="shared" si="40"/>
        <v>8.7142857142857153</v>
      </c>
      <c r="J537" s="1"/>
      <c r="K537" s="1" t="s">
        <v>36</v>
      </c>
      <c r="O537" t="s">
        <v>36</v>
      </c>
      <c r="S537" s="22">
        <f t="shared" si="41"/>
        <v>5.2083333333333315E-2</v>
      </c>
      <c r="T537" s="22">
        <f t="shared" si="42"/>
        <v>2.7507215007215004E-2</v>
      </c>
      <c r="U537" s="22" t="s">
        <v>5401</v>
      </c>
      <c r="V537">
        <v>1045</v>
      </c>
      <c r="W537" s="22" t="s">
        <v>5384</v>
      </c>
      <c r="X537">
        <v>1200</v>
      </c>
      <c r="Y537" t="s">
        <v>101</v>
      </c>
      <c r="Z537" t="s">
        <v>1487</v>
      </c>
      <c r="AA537" t="s">
        <v>1488</v>
      </c>
      <c r="AB537">
        <v>9</v>
      </c>
      <c r="AC537" t="s">
        <v>87</v>
      </c>
      <c r="AD537" t="str">
        <f t="shared" si="43"/>
        <v>Garden Court - GRDNCTMTG ROOM</v>
      </c>
      <c r="AE537" t="s">
        <v>1085</v>
      </c>
      <c r="AF537" t="s">
        <v>1086</v>
      </c>
      <c r="AG537" t="s">
        <v>1087</v>
      </c>
      <c r="AH537" t="s">
        <v>5220</v>
      </c>
      <c r="AI537">
        <v>40</v>
      </c>
      <c r="AJ537">
        <v>21</v>
      </c>
      <c r="AK537" s="22">
        <f t="shared" si="44"/>
        <v>5.0338203463203461</v>
      </c>
      <c r="AL537" t="s">
        <v>52</v>
      </c>
      <c r="AM537" t="s">
        <v>66</v>
      </c>
      <c r="AN537" t="s">
        <v>67</v>
      </c>
    </row>
    <row r="538" spans="1:40" hidden="1" x14ac:dyDescent="0.25">
      <c r="A538">
        <v>202430</v>
      </c>
      <c r="B538">
        <v>43517</v>
      </c>
      <c r="C538" t="s">
        <v>1070</v>
      </c>
      <c r="D538" t="s">
        <v>5619</v>
      </c>
      <c r="E538" t="s">
        <v>1071</v>
      </c>
      <c r="F538">
        <v>0</v>
      </c>
      <c r="G538" s="1">
        <v>45222</v>
      </c>
      <c r="H538" s="1">
        <v>45276</v>
      </c>
      <c r="I538" s="21">
        <f t="shared" si="40"/>
        <v>8.7142857142857153</v>
      </c>
      <c r="J538" s="1"/>
      <c r="K538" s="1" t="s">
        <v>36</v>
      </c>
      <c r="O538" t="s">
        <v>36</v>
      </c>
      <c r="S538" s="22">
        <f t="shared" si="41"/>
        <v>5.2083333333333315E-2</v>
      </c>
      <c r="T538" s="22">
        <f t="shared" si="42"/>
        <v>2.7507215007215004E-2</v>
      </c>
      <c r="U538" s="22" t="s">
        <v>5401</v>
      </c>
      <c r="V538">
        <v>1045</v>
      </c>
      <c r="W538" s="22" t="s">
        <v>5384</v>
      </c>
      <c r="X538">
        <v>1200</v>
      </c>
      <c r="Y538" t="s">
        <v>101</v>
      </c>
      <c r="Z538" t="s">
        <v>1487</v>
      </c>
      <c r="AA538" t="s">
        <v>1488</v>
      </c>
      <c r="AB538">
        <v>11</v>
      </c>
      <c r="AC538" t="s">
        <v>87</v>
      </c>
      <c r="AD538" t="str">
        <f t="shared" si="43"/>
        <v>Garden Court - GRDNCTMTG ROOM</v>
      </c>
      <c r="AE538" t="s">
        <v>1085</v>
      </c>
      <c r="AF538" t="s">
        <v>1086</v>
      </c>
      <c r="AG538" t="s">
        <v>1087</v>
      </c>
      <c r="AH538" t="s">
        <v>5220</v>
      </c>
      <c r="AI538">
        <v>40</v>
      </c>
      <c r="AJ538">
        <v>21</v>
      </c>
      <c r="AK538" s="22">
        <f t="shared" si="44"/>
        <v>5.0338203463203461</v>
      </c>
      <c r="AL538" t="s">
        <v>52</v>
      </c>
      <c r="AM538" t="s">
        <v>66</v>
      </c>
      <c r="AN538" t="s">
        <v>67</v>
      </c>
    </row>
    <row r="539" spans="1:40" hidden="1" x14ac:dyDescent="0.25">
      <c r="A539">
        <v>202430</v>
      </c>
      <c r="B539">
        <v>43520</v>
      </c>
      <c r="C539" t="s">
        <v>1081</v>
      </c>
      <c r="D539" t="s">
        <v>5619</v>
      </c>
      <c r="E539" t="s">
        <v>1082</v>
      </c>
      <c r="F539">
        <v>0</v>
      </c>
      <c r="G539" s="1">
        <v>45166</v>
      </c>
      <c r="H539" s="1">
        <v>45220</v>
      </c>
      <c r="I539" s="21">
        <f t="shared" si="40"/>
        <v>8.7142857142857153</v>
      </c>
      <c r="J539" s="1"/>
      <c r="K539" s="1" t="s">
        <v>33</v>
      </c>
      <c r="L539" t="s">
        <v>33</v>
      </c>
      <c r="S539" s="22">
        <f t="shared" si="41"/>
        <v>5.208333333333337E-2</v>
      </c>
      <c r="T539" s="22">
        <f t="shared" si="42"/>
        <v>2.7507215007215032E-2</v>
      </c>
      <c r="U539" s="22" t="s">
        <v>5411</v>
      </c>
      <c r="V539">
        <v>1600</v>
      </c>
      <c r="W539" s="22" t="s">
        <v>5445</v>
      </c>
      <c r="X539">
        <v>1715</v>
      </c>
      <c r="Y539" t="s">
        <v>101</v>
      </c>
      <c r="Z539" t="s">
        <v>1083</v>
      </c>
      <c r="AA539" t="s">
        <v>1084</v>
      </c>
      <c r="AB539">
        <v>9</v>
      </c>
      <c r="AC539" t="s">
        <v>87</v>
      </c>
      <c r="AD539" t="str">
        <f t="shared" si="43"/>
        <v>Garden Court - GRDNCTMTG ROOM</v>
      </c>
      <c r="AE539" t="s">
        <v>1085</v>
      </c>
      <c r="AF539" t="s">
        <v>1086</v>
      </c>
      <c r="AG539" t="s">
        <v>1087</v>
      </c>
      <c r="AH539" t="s">
        <v>5220</v>
      </c>
      <c r="AI539">
        <v>40</v>
      </c>
      <c r="AJ539">
        <v>20</v>
      </c>
      <c r="AK539" s="22">
        <f t="shared" si="44"/>
        <v>4.794114615543192</v>
      </c>
      <c r="AL539" t="s">
        <v>52</v>
      </c>
      <c r="AM539" t="s">
        <v>66</v>
      </c>
      <c r="AN539" t="s">
        <v>67</v>
      </c>
    </row>
    <row r="540" spans="1:40" hidden="1" x14ac:dyDescent="0.25">
      <c r="A540">
        <v>202430</v>
      </c>
      <c r="B540">
        <v>43521</v>
      </c>
      <c r="C540" t="s">
        <v>1081</v>
      </c>
      <c r="D540" t="s">
        <v>5619</v>
      </c>
      <c r="E540" t="s">
        <v>1082</v>
      </c>
      <c r="F540">
        <v>0</v>
      </c>
      <c r="G540" s="1">
        <v>45222</v>
      </c>
      <c r="H540" s="1">
        <v>45276</v>
      </c>
      <c r="I540" s="21">
        <f t="shared" si="40"/>
        <v>8.7142857142857153</v>
      </c>
      <c r="J540" s="1"/>
      <c r="K540" s="1" t="s">
        <v>33</v>
      </c>
      <c r="L540" t="s">
        <v>33</v>
      </c>
      <c r="S540" s="22">
        <f t="shared" si="41"/>
        <v>5.208333333333337E-2</v>
      </c>
      <c r="T540" s="22">
        <f t="shared" si="42"/>
        <v>2.7507215007215032E-2</v>
      </c>
      <c r="U540" s="22" t="s">
        <v>5411</v>
      </c>
      <c r="V540">
        <v>1600</v>
      </c>
      <c r="W540" s="22" t="s">
        <v>5445</v>
      </c>
      <c r="X540">
        <v>1715</v>
      </c>
      <c r="Y540" t="s">
        <v>101</v>
      </c>
      <c r="Z540" t="s">
        <v>1083</v>
      </c>
      <c r="AA540" t="s">
        <v>1084</v>
      </c>
      <c r="AB540">
        <v>11</v>
      </c>
      <c r="AC540" t="s">
        <v>87</v>
      </c>
      <c r="AD540" t="str">
        <f t="shared" si="43"/>
        <v>Garden Court - GRDNCTMTG ROOM</v>
      </c>
      <c r="AE540" t="s">
        <v>1085</v>
      </c>
      <c r="AF540" t="s">
        <v>1086</v>
      </c>
      <c r="AG540" t="s">
        <v>1087</v>
      </c>
      <c r="AH540" t="s">
        <v>5220</v>
      </c>
      <c r="AI540">
        <v>40</v>
      </c>
      <c r="AJ540">
        <v>20</v>
      </c>
      <c r="AK540" s="22">
        <f t="shared" si="44"/>
        <v>4.794114615543192</v>
      </c>
      <c r="AL540" t="s">
        <v>52</v>
      </c>
      <c r="AM540" t="s">
        <v>66</v>
      </c>
      <c r="AN540" t="s">
        <v>67</v>
      </c>
    </row>
    <row r="541" spans="1:40" hidden="1" x14ac:dyDescent="0.25">
      <c r="A541">
        <v>202430</v>
      </c>
      <c r="B541">
        <v>43560</v>
      </c>
      <c r="C541" t="s">
        <v>1255</v>
      </c>
      <c r="D541" t="s">
        <v>5619</v>
      </c>
      <c r="E541" t="s">
        <v>1256</v>
      </c>
      <c r="F541">
        <v>0</v>
      </c>
      <c r="G541" s="1">
        <v>45166</v>
      </c>
      <c r="H541" s="1">
        <v>45220</v>
      </c>
      <c r="I541" s="21">
        <f t="shared" si="40"/>
        <v>8.7142857142857153</v>
      </c>
      <c r="J541" s="1"/>
      <c r="K541" s="1" t="s">
        <v>37</v>
      </c>
      <c r="P541" t="s">
        <v>37</v>
      </c>
      <c r="S541" s="22">
        <f t="shared" si="41"/>
        <v>5.2083333333333315E-2</v>
      </c>
      <c r="T541" s="22">
        <f t="shared" si="42"/>
        <v>2.7507215007215004E-2</v>
      </c>
      <c r="U541" s="22" t="s">
        <v>5373</v>
      </c>
      <c r="V541">
        <v>1030</v>
      </c>
      <c r="W541" s="22" t="s">
        <v>5429</v>
      </c>
      <c r="X541">
        <v>1145</v>
      </c>
      <c r="Y541" t="s">
        <v>101</v>
      </c>
      <c r="Z541" t="s">
        <v>1681</v>
      </c>
      <c r="AA541" t="s">
        <v>1682</v>
      </c>
      <c r="AB541">
        <v>9</v>
      </c>
      <c r="AC541" t="s">
        <v>87</v>
      </c>
      <c r="AD541" t="str">
        <f t="shared" si="43"/>
        <v>Garden Court - GRDNCTMTG ROOM</v>
      </c>
      <c r="AE541" t="s">
        <v>1085</v>
      </c>
      <c r="AF541" t="s">
        <v>1086</v>
      </c>
      <c r="AG541" t="s">
        <v>1087</v>
      </c>
      <c r="AH541" t="s">
        <v>5220</v>
      </c>
      <c r="AI541">
        <v>40</v>
      </c>
      <c r="AJ541">
        <v>20</v>
      </c>
      <c r="AK541" s="22">
        <f t="shared" si="44"/>
        <v>4.7941146155431866</v>
      </c>
      <c r="AL541" t="s">
        <v>52</v>
      </c>
      <c r="AM541" t="s">
        <v>66</v>
      </c>
      <c r="AN541" t="s">
        <v>67</v>
      </c>
    </row>
    <row r="542" spans="1:40" hidden="1" x14ac:dyDescent="0.25">
      <c r="A542">
        <v>202430</v>
      </c>
      <c r="B542">
        <v>43561</v>
      </c>
      <c r="C542" t="s">
        <v>1255</v>
      </c>
      <c r="D542" t="s">
        <v>5619</v>
      </c>
      <c r="E542" t="s">
        <v>1256</v>
      </c>
      <c r="F542">
        <v>0</v>
      </c>
      <c r="G542" s="1">
        <v>45222</v>
      </c>
      <c r="H542" s="1">
        <v>45276</v>
      </c>
      <c r="I542" s="21">
        <f t="shared" si="40"/>
        <v>8.7142857142857153</v>
      </c>
      <c r="J542" s="1"/>
      <c r="K542" s="1" t="s">
        <v>37</v>
      </c>
      <c r="P542" t="s">
        <v>37</v>
      </c>
      <c r="S542" s="22">
        <f t="shared" si="41"/>
        <v>5.2083333333333315E-2</v>
      </c>
      <c r="T542" s="22">
        <f t="shared" si="42"/>
        <v>2.7507215007215004E-2</v>
      </c>
      <c r="U542" s="22" t="s">
        <v>5373</v>
      </c>
      <c r="V542">
        <v>1030</v>
      </c>
      <c r="W542" s="22" t="s">
        <v>5429</v>
      </c>
      <c r="X542">
        <v>1145</v>
      </c>
      <c r="Y542" t="s">
        <v>101</v>
      </c>
      <c r="Z542" t="s">
        <v>1681</v>
      </c>
      <c r="AA542" t="s">
        <v>1682</v>
      </c>
      <c r="AB542">
        <v>11</v>
      </c>
      <c r="AC542" t="s">
        <v>87</v>
      </c>
      <c r="AD542" t="str">
        <f t="shared" si="43"/>
        <v>Garden Court - GRDNCTMTG ROOM</v>
      </c>
      <c r="AE542" t="s">
        <v>1085</v>
      </c>
      <c r="AF542" t="s">
        <v>1086</v>
      </c>
      <c r="AG542" t="s">
        <v>1087</v>
      </c>
      <c r="AH542" t="s">
        <v>5220</v>
      </c>
      <c r="AI542">
        <v>40</v>
      </c>
      <c r="AJ542">
        <v>18</v>
      </c>
      <c r="AK542" s="22">
        <f t="shared" si="44"/>
        <v>4.3147031539888685</v>
      </c>
      <c r="AL542" t="s">
        <v>52</v>
      </c>
      <c r="AM542" t="s">
        <v>66</v>
      </c>
      <c r="AN542" t="s">
        <v>67</v>
      </c>
    </row>
    <row r="543" spans="1:40" hidden="1" x14ac:dyDescent="0.25">
      <c r="A543">
        <v>202430</v>
      </c>
      <c r="B543">
        <v>41301</v>
      </c>
      <c r="C543" t="s">
        <v>1081</v>
      </c>
      <c r="D543" t="s">
        <v>5619</v>
      </c>
      <c r="E543" t="s">
        <v>1082</v>
      </c>
      <c r="F543">
        <v>0</v>
      </c>
      <c r="G543" s="1">
        <v>45166</v>
      </c>
      <c r="H543" s="1">
        <v>45220</v>
      </c>
      <c r="I543" s="21">
        <f t="shared" si="40"/>
        <v>8.7142857142857153</v>
      </c>
      <c r="J543" s="1"/>
      <c r="K543" s="1" t="s">
        <v>35</v>
      </c>
      <c r="N543" t="s">
        <v>35</v>
      </c>
      <c r="S543" s="22">
        <f t="shared" si="41"/>
        <v>5.208333333333337E-2</v>
      </c>
      <c r="T543" s="22">
        <f t="shared" si="42"/>
        <v>2.7507215007215032E-2</v>
      </c>
      <c r="U543" s="22" t="s">
        <v>5368</v>
      </c>
      <c r="V543">
        <v>1330</v>
      </c>
      <c r="W543" s="22" t="s">
        <v>5443</v>
      </c>
      <c r="X543">
        <v>1445</v>
      </c>
      <c r="Y543" t="s">
        <v>101</v>
      </c>
      <c r="Z543" t="s">
        <v>1083</v>
      </c>
      <c r="AA543" t="s">
        <v>1084</v>
      </c>
      <c r="AB543">
        <v>9</v>
      </c>
      <c r="AC543" t="s">
        <v>87</v>
      </c>
      <c r="AD543" t="str">
        <f t="shared" si="43"/>
        <v>Gardens of Hope - GARHOPMTG ROOM</v>
      </c>
      <c r="AE543" t="s">
        <v>1683</v>
      </c>
      <c r="AF543" t="s">
        <v>1684</v>
      </c>
      <c r="AG543" t="s">
        <v>1685</v>
      </c>
      <c r="AH543" t="s">
        <v>5220</v>
      </c>
      <c r="AI543">
        <v>40</v>
      </c>
      <c r="AJ543">
        <v>28</v>
      </c>
      <c r="AK543" s="22">
        <f t="shared" si="44"/>
        <v>6.7117604617604689</v>
      </c>
      <c r="AL543" t="s">
        <v>52</v>
      </c>
      <c r="AM543" t="s">
        <v>66</v>
      </c>
      <c r="AN543" t="s">
        <v>67</v>
      </c>
    </row>
    <row r="544" spans="1:40" hidden="1" x14ac:dyDescent="0.25">
      <c r="A544">
        <v>202430</v>
      </c>
      <c r="B544">
        <v>41302</v>
      </c>
      <c r="C544" t="s">
        <v>1081</v>
      </c>
      <c r="D544" t="s">
        <v>5619</v>
      </c>
      <c r="E544" t="s">
        <v>1082</v>
      </c>
      <c r="F544">
        <v>0</v>
      </c>
      <c r="G544" s="1">
        <v>45222</v>
      </c>
      <c r="H544" s="1">
        <v>45276</v>
      </c>
      <c r="I544" s="21">
        <f t="shared" si="40"/>
        <v>8.7142857142857153</v>
      </c>
      <c r="J544" s="1"/>
      <c r="K544" s="1" t="s">
        <v>35</v>
      </c>
      <c r="N544" t="s">
        <v>35</v>
      </c>
      <c r="S544" s="22">
        <f t="shared" si="41"/>
        <v>5.208333333333337E-2</v>
      </c>
      <c r="T544" s="22">
        <f t="shared" si="42"/>
        <v>2.7507215007215032E-2</v>
      </c>
      <c r="U544" s="22" t="s">
        <v>5368</v>
      </c>
      <c r="V544">
        <v>1330</v>
      </c>
      <c r="W544" s="22" t="s">
        <v>5443</v>
      </c>
      <c r="X544">
        <v>1445</v>
      </c>
      <c r="Y544" t="s">
        <v>101</v>
      </c>
      <c r="Z544" t="s">
        <v>1083</v>
      </c>
      <c r="AA544" t="s">
        <v>1084</v>
      </c>
      <c r="AB544">
        <v>11</v>
      </c>
      <c r="AC544" t="s">
        <v>87</v>
      </c>
      <c r="AD544" t="str">
        <f t="shared" si="43"/>
        <v>Gardens of Hope - GARHOPMTG ROOM</v>
      </c>
      <c r="AE544" t="s">
        <v>1683</v>
      </c>
      <c r="AF544" t="s">
        <v>1684</v>
      </c>
      <c r="AG544" t="s">
        <v>1685</v>
      </c>
      <c r="AH544" t="s">
        <v>5220</v>
      </c>
      <c r="AI544">
        <v>40</v>
      </c>
      <c r="AJ544">
        <v>22</v>
      </c>
      <c r="AK544" s="22">
        <f t="shared" si="44"/>
        <v>5.273526077097511</v>
      </c>
      <c r="AL544" t="s">
        <v>52</v>
      </c>
      <c r="AM544" t="s">
        <v>66</v>
      </c>
      <c r="AN544" t="s">
        <v>67</v>
      </c>
    </row>
    <row r="545" spans="1:40" hidden="1" x14ac:dyDescent="0.25">
      <c r="A545">
        <v>202430</v>
      </c>
      <c r="B545">
        <v>41325</v>
      </c>
      <c r="C545" t="s">
        <v>1255</v>
      </c>
      <c r="D545" t="s">
        <v>5619</v>
      </c>
      <c r="E545" t="s">
        <v>1256</v>
      </c>
      <c r="F545">
        <v>0</v>
      </c>
      <c r="G545" s="1">
        <v>45166</v>
      </c>
      <c r="H545" s="1">
        <v>45220</v>
      </c>
      <c r="I545" s="21">
        <f t="shared" si="40"/>
        <v>8.7142857142857153</v>
      </c>
      <c r="J545" s="1"/>
      <c r="K545" s="1" t="s">
        <v>34</v>
      </c>
      <c r="M545" t="s">
        <v>34</v>
      </c>
      <c r="S545" s="22">
        <f t="shared" si="41"/>
        <v>5.2083333333333315E-2</v>
      </c>
      <c r="T545" s="22">
        <f t="shared" si="42"/>
        <v>2.7507215007215004E-2</v>
      </c>
      <c r="U545" s="22" t="s">
        <v>5401</v>
      </c>
      <c r="V545">
        <v>1045</v>
      </c>
      <c r="W545" s="22" t="s">
        <v>5384</v>
      </c>
      <c r="X545">
        <v>1200</v>
      </c>
      <c r="Y545" t="s">
        <v>101</v>
      </c>
      <c r="Z545" t="s">
        <v>1681</v>
      </c>
      <c r="AA545" t="s">
        <v>1682</v>
      </c>
      <c r="AB545">
        <v>9</v>
      </c>
      <c r="AC545" t="s">
        <v>87</v>
      </c>
      <c r="AD545" t="str">
        <f t="shared" si="43"/>
        <v>Gardens of Hope - GARHOPMTG ROOM</v>
      </c>
      <c r="AE545" t="s">
        <v>1683</v>
      </c>
      <c r="AF545" t="s">
        <v>1684</v>
      </c>
      <c r="AG545" t="s">
        <v>1685</v>
      </c>
      <c r="AH545" t="s">
        <v>5220</v>
      </c>
      <c r="AI545">
        <v>40</v>
      </c>
      <c r="AJ545">
        <v>18</v>
      </c>
      <c r="AK545" s="22">
        <f t="shared" si="44"/>
        <v>4.3147031539888685</v>
      </c>
      <c r="AL545" t="s">
        <v>52</v>
      </c>
      <c r="AM545" t="s">
        <v>66</v>
      </c>
      <c r="AN545" t="s">
        <v>67</v>
      </c>
    </row>
    <row r="546" spans="1:40" hidden="1" x14ac:dyDescent="0.25">
      <c r="A546">
        <v>202430</v>
      </c>
      <c r="B546">
        <v>41326</v>
      </c>
      <c r="C546" t="s">
        <v>1255</v>
      </c>
      <c r="D546" t="s">
        <v>5619</v>
      </c>
      <c r="E546" t="s">
        <v>1256</v>
      </c>
      <c r="F546">
        <v>0</v>
      </c>
      <c r="G546" s="1">
        <v>45222</v>
      </c>
      <c r="H546" s="1">
        <v>45276</v>
      </c>
      <c r="I546" s="21">
        <f t="shared" si="40"/>
        <v>8.7142857142857153</v>
      </c>
      <c r="J546" s="1"/>
      <c r="K546" s="1" t="s">
        <v>34</v>
      </c>
      <c r="M546" t="s">
        <v>34</v>
      </c>
      <c r="S546" s="22">
        <f t="shared" si="41"/>
        <v>5.2083333333333315E-2</v>
      </c>
      <c r="T546" s="22">
        <f t="shared" si="42"/>
        <v>2.7507215007215004E-2</v>
      </c>
      <c r="U546" s="22" t="s">
        <v>5401</v>
      </c>
      <c r="V546">
        <v>1045</v>
      </c>
      <c r="W546" s="22" t="s">
        <v>5384</v>
      </c>
      <c r="X546">
        <v>1200</v>
      </c>
      <c r="Y546" t="s">
        <v>101</v>
      </c>
      <c r="Z546" t="s">
        <v>1681</v>
      </c>
      <c r="AA546" t="s">
        <v>1682</v>
      </c>
      <c r="AB546">
        <v>11</v>
      </c>
      <c r="AC546" t="s">
        <v>87</v>
      </c>
      <c r="AD546" t="str">
        <f t="shared" si="43"/>
        <v>Gardens of Hope - GARHOPMTG ROOM</v>
      </c>
      <c r="AE546" t="s">
        <v>1683</v>
      </c>
      <c r="AF546" t="s">
        <v>1684</v>
      </c>
      <c r="AG546" t="s">
        <v>1685</v>
      </c>
      <c r="AH546" t="s">
        <v>5220</v>
      </c>
      <c r="AI546">
        <v>40</v>
      </c>
      <c r="AJ546">
        <v>19</v>
      </c>
      <c r="AK546" s="22">
        <f t="shared" si="44"/>
        <v>4.5544088847660271</v>
      </c>
      <c r="AL546" t="s">
        <v>52</v>
      </c>
      <c r="AM546" t="s">
        <v>66</v>
      </c>
      <c r="AN546" t="s">
        <v>67</v>
      </c>
    </row>
    <row r="547" spans="1:40" hidden="1" x14ac:dyDescent="0.25">
      <c r="A547">
        <v>202430</v>
      </c>
      <c r="B547">
        <v>41385</v>
      </c>
      <c r="C547" t="s">
        <v>1070</v>
      </c>
      <c r="D547" t="s">
        <v>5619</v>
      </c>
      <c r="E547" t="s">
        <v>1071</v>
      </c>
      <c r="F547">
        <v>0</v>
      </c>
      <c r="G547" s="1">
        <v>45222</v>
      </c>
      <c r="H547" s="1">
        <v>45276</v>
      </c>
      <c r="I547" s="21">
        <f t="shared" si="40"/>
        <v>8.7142857142857153</v>
      </c>
      <c r="J547" s="1"/>
      <c r="K547" s="1" t="s">
        <v>36</v>
      </c>
      <c r="O547" t="s">
        <v>36</v>
      </c>
      <c r="S547" s="22">
        <f t="shared" si="41"/>
        <v>5.208333333333337E-2</v>
      </c>
      <c r="T547" s="22">
        <f t="shared" si="42"/>
        <v>2.7507215007215032E-2</v>
      </c>
      <c r="U547" s="22" t="s">
        <v>5368</v>
      </c>
      <c r="V547">
        <v>1330</v>
      </c>
      <c r="W547" s="22" t="s">
        <v>5443</v>
      </c>
      <c r="X547">
        <v>1445</v>
      </c>
      <c r="Y547" t="s">
        <v>101</v>
      </c>
      <c r="Z547" t="s">
        <v>1487</v>
      </c>
      <c r="AA547" t="s">
        <v>1488</v>
      </c>
      <c r="AB547">
        <v>11</v>
      </c>
      <c r="AC547" t="s">
        <v>87</v>
      </c>
      <c r="AD547" t="str">
        <f t="shared" si="43"/>
        <v>Gardens of Hope - GARHOPMTG ROOM</v>
      </c>
      <c r="AE547" t="s">
        <v>1683</v>
      </c>
      <c r="AF547" t="s">
        <v>1684</v>
      </c>
      <c r="AG547" t="s">
        <v>1685</v>
      </c>
      <c r="AH547" t="s">
        <v>5220</v>
      </c>
      <c r="AI547">
        <v>40</v>
      </c>
      <c r="AJ547">
        <v>25</v>
      </c>
      <c r="AK547" s="22">
        <f t="shared" si="44"/>
        <v>5.9926432694289895</v>
      </c>
      <c r="AL547" t="s">
        <v>52</v>
      </c>
      <c r="AM547" t="s">
        <v>66</v>
      </c>
      <c r="AN547" t="s">
        <v>67</v>
      </c>
    </row>
    <row r="548" spans="1:40" hidden="1" x14ac:dyDescent="0.25">
      <c r="A548">
        <v>202430</v>
      </c>
      <c r="B548">
        <v>43180</v>
      </c>
      <c r="C548" t="s">
        <v>1255</v>
      </c>
      <c r="D548" t="s">
        <v>5619</v>
      </c>
      <c r="E548" t="s">
        <v>1256</v>
      </c>
      <c r="F548">
        <v>0</v>
      </c>
      <c r="G548" s="1">
        <v>45166</v>
      </c>
      <c r="H548" s="1">
        <v>45220</v>
      </c>
      <c r="I548" s="21">
        <f t="shared" si="40"/>
        <v>8.7142857142857153</v>
      </c>
      <c r="J548" s="1"/>
      <c r="K548" s="1" t="s">
        <v>36</v>
      </c>
      <c r="O548" t="s">
        <v>36</v>
      </c>
      <c r="S548" s="22">
        <f t="shared" si="41"/>
        <v>5.2083333333333315E-2</v>
      </c>
      <c r="T548" s="22">
        <f t="shared" si="42"/>
        <v>2.7507215007215004E-2</v>
      </c>
      <c r="U548" s="22" t="s">
        <v>5401</v>
      </c>
      <c r="V548">
        <v>1045</v>
      </c>
      <c r="W548" s="22" t="s">
        <v>5384</v>
      </c>
      <c r="X548">
        <v>1200</v>
      </c>
      <c r="Y548" t="s">
        <v>101</v>
      </c>
      <c r="Z548" t="s">
        <v>1681</v>
      </c>
      <c r="AA548" t="s">
        <v>1682</v>
      </c>
      <c r="AB548">
        <v>9</v>
      </c>
      <c r="AC548" t="s">
        <v>87</v>
      </c>
      <c r="AD548" t="str">
        <f t="shared" si="43"/>
        <v>Gardens of Hope - GARHOPMTG ROOM</v>
      </c>
      <c r="AE548" t="s">
        <v>1683</v>
      </c>
      <c r="AF548" t="s">
        <v>1684</v>
      </c>
      <c r="AG548" t="s">
        <v>1685</v>
      </c>
      <c r="AH548" t="s">
        <v>5220</v>
      </c>
      <c r="AI548">
        <v>40</v>
      </c>
      <c r="AJ548">
        <v>17</v>
      </c>
      <c r="AK548" s="22">
        <f t="shared" si="44"/>
        <v>4.074997423211709</v>
      </c>
      <c r="AL548" t="s">
        <v>52</v>
      </c>
      <c r="AM548" t="s">
        <v>66</v>
      </c>
      <c r="AN548" t="s">
        <v>67</v>
      </c>
    </row>
    <row r="549" spans="1:40" hidden="1" x14ac:dyDescent="0.25">
      <c r="A549">
        <v>202430</v>
      </c>
      <c r="B549">
        <v>43181</v>
      </c>
      <c r="C549" t="s">
        <v>1255</v>
      </c>
      <c r="D549" t="s">
        <v>5619</v>
      </c>
      <c r="E549" t="s">
        <v>1256</v>
      </c>
      <c r="F549">
        <v>0</v>
      </c>
      <c r="G549" s="1">
        <v>45222</v>
      </c>
      <c r="H549" s="1">
        <v>45276</v>
      </c>
      <c r="I549" s="21">
        <f t="shared" si="40"/>
        <v>8.7142857142857153</v>
      </c>
      <c r="J549" s="1"/>
      <c r="K549" s="1" t="s">
        <v>36</v>
      </c>
      <c r="O549" t="s">
        <v>36</v>
      </c>
      <c r="S549" s="22">
        <f t="shared" si="41"/>
        <v>5.2083333333333315E-2</v>
      </c>
      <c r="T549" s="22">
        <f t="shared" si="42"/>
        <v>2.7507215007215004E-2</v>
      </c>
      <c r="U549" s="22" t="s">
        <v>5401</v>
      </c>
      <c r="V549">
        <v>1045</v>
      </c>
      <c r="W549" s="22" t="s">
        <v>5384</v>
      </c>
      <c r="X549">
        <v>1200</v>
      </c>
      <c r="Y549" t="s">
        <v>101</v>
      </c>
      <c r="Z549" t="s">
        <v>1681</v>
      </c>
      <c r="AA549" t="s">
        <v>1682</v>
      </c>
      <c r="AB549">
        <v>11</v>
      </c>
      <c r="AC549" t="s">
        <v>87</v>
      </c>
      <c r="AD549" t="str">
        <f t="shared" si="43"/>
        <v>Gardens of Hope - GARHOPMTG ROOM</v>
      </c>
      <c r="AE549" t="s">
        <v>1683</v>
      </c>
      <c r="AF549" t="s">
        <v>1684</v>
      </c>
      <c r="AG549" t="s">
        <v>1685</v>
      </c>
      <c r="AH549" t="s">
        <v>5220</v>
      </c>
      <c r="AI549">
        <v>40</v>
      </c>
      <c r="AJ549">
        <v>19</v>
      </c>
      <c r="AK549" s="22">
        <f t="shared" si="44"/>
        <v>4.5544088847660271</v>
      </c>
      <c r="AL549" t="s">
        <v>52</v>
      </c>
      <c r="AM549" t="s">
        <v>66</v>
      </c>
      <c r="AN549" t="s">
        <v>67</v>
      </c>
    </row>
    <row r="550" spans="1:40" hidden="1" x14ac:dyDescent="0.25">
      <c r="A550">
        <v>202430</v>
      </c>
      <c r="B550">
        <v>44159</v>
      </c>
      <c r="C550" t="s">
        <v>1070</v>
      </c>
      <c r="D550" t="s">
        <v>5619</v>
      </c>
      <c r="E550" t="s">
        <v>1071</v>
      </c>
      <c r="F550">
        <v>0</v>
      </c>
      <c r="G550" s="1">
        <v>45166</v>
      </c>
      <c r="H550" s="1">
        <v>45220</v>
      </c>
      <c r="I550" s="21">
        <f t="shared" si="40"/>
        <v>8.7142857142857153</v>
      </c>
      <c r="J550" s="1"/>
      <c r="K550" s="1" t="s">
        <v>36</v>
      </c>
      <c r="O550" t="s">
        <v>36</v>
      </c>
      <c r="S550" s="22">
        <f t="shared" si="41"/>
        <v>5.208333333333337E-2</v>
      </c>
      <c r="T550" s="22">
        <f t="shared" si="42"/>
        <v>2.7507215007215032E-2</v>
      </c>
      <c r="U550" s="22" t="s">
        <v>5368</v>
      </c>
      <c r="V550">
        <v>1330</v>
      </c>
      <c r="W550" s="22" t="s">
        <v>5443</v>
      </c>
      <c r="X550">
        <v>1445</v>
      </c>
      <c r="Y550" t="s">
        <v>101</v>
      </c>
      <c r="Z550" t="s">
        <v>1487</v>
      </c>
      <c r="AA550" t="s">
        <v>1488</v>
      </c>
      <c r="AB550">
        <v>9</v>
      </c>
      <c r="AC550" t="s">
        <v>87</v>
      </c>
      <c r="AD550" t="str">
        <f t="shared" si="43"/>
        <v>Gardens of Hope - GARHOPMTG ROOM</v>
      </c>
      <c r="AE550" t="s">
        <v>1683</v>
      </c>
      <c r="AF550" t="s">
        <v>1684</v>
      </c>
      <c r="AG550" t="s">
        <v>1685</v>
      </c>
      <c r="AH550" t="s">
        <v>5220</v>
      </c>
      <c r="AI550">
        <v>40</v>
      </c>
      <c r="AJ550">
        <v>26</v>
      </c>
      <c r="AK550" s="22">
        <f t="shared" si="44"/>
        <v>6.232349000206149</v>
      </c>
      <c r="AL550" t="s">
        <v>52</v>
      </c>
      <c r="AM550" t="s">
        <v>66</v>
      </c>
      <c r="AN550" t="s">
        <v>67</v>
      </c>
    </row>
    <row r="551" spans="1:40" hidden="1" x14ac:dyDescent="0.25">
      <c r="A551">
        <v>202430</v>
      </c>
      <c r="B551">
        <v>44804</v>
      </c>
      <c r="C551" t="s">
        <v>2419</v>
      </c>
      <c r="D551" t="s">
        <v>5703</v>
      </c>
      <c r="E551" t="s">
        <v>2420</v>
      </c>
      <c r="F551">
        <v>2</v>
      </c>
      <c r="G551" s="1">
        <v>45166</v>
      </c>
      <c r="H551" s="1">
        <v>45276</v>
      </c>
      <c r="I551" s="21">
        <f t="shared" si="40"/>
        <v>16.714285714285715</v>
      </c>
      <c r="J551" s="1"/>
      <c r="K551" s="1" t="s">
        <v>5552</v>
      </c>
      <c r="S551" s="22">
        <f t="shared" si="41"/>
        <v>0</v>
      </c>
      <c r="T551" s="22">
        <f t="shared" si="42"/>
        <v>0</v>
      </c>
      <c r="U551" s="22">
        <v>0</v>
      </c>
      <c r="W551" s="22">
        <v>0</v>
      </c>
      <c r="Y551" t="s">
        <v>205</v>
      </c>
      <c r="Z551" t="s">
        <v>980</v>
      </c>
      <c r="AA551" t="s">
        <v>981</v>
      </c>
      <c r="AB551" t="s">
        <v>41</v>
      </c>
      <c r="AC551" t="s">
        <v>62</v>
      </c>
      <c r="AD551" t="str">
        <f t="shared" si="43"/>
        <v>Garvin Theatre - GT</v>
      </c>
      <c r="AE551" t="s">
        <v>2421</v>
      </c>
      <c r="AF551" t="s">
        <v>2422</v>
      </c>
      <c r="AG551" t="s">
        <v>2422</v>
      </c>
      <c r="AH551" t="e">
        <v>#N/A</v>
      </c>
      <c r="AI551">
        <v>0</v>
      </c>
      <c r="AJ551">
        <v>2</v>
      </c>
      <c r="AK551" s="22">
        <f t="shared" si="44"/>
        <v>0</v>
      </c>
      <c r="AL551" t="s">
        <v>492</v>
      </c>
      <c r="AM551" t="s">
        <v>172</v>
      </c>
      <c r="AN551" t="s">
        <v>46</v>
      </c>
    </row>
    <row r="552" spans="1:40" hidden="1" x14ac:dyDescent="0.25">
      <c r="A552">
        <v>202430</v>
      </c>
      <c r="B552">
        <v>31758</v>
      </c>
      <c r="C552" t="s">
        <v>2423</v>
      </c>
      <c r="D552" t="s">
        <v>5703</v>
      </c>
      <c r="E552" t="s">
        <v>2424</v>
      </c>
      <c r="F552">
        <v>0.5</v>
      </c>
      <c r="G552" s="1">
        <v>45166</v>
      </c>
      <c r="H552" s="1">
        <v>45276</v>
      </c>
      <c r="I552" s="21">
        <f t="shared" si="40"/>
        <v>16.714285714285715</v>
      </c>
      <c r="J552" s="1"/>
      <c r="K552" s="1" t="s">
        <v>5552</v>
      </c>
      <c r="S552" s="22">
        <f t="shared" si="41"/>
        <v>0</v>
      </c>
      <c r="T552" s="22">
        <f t="shared" si="42"/>
        <v>0</v>
      </c>
      <c r="U552" s="22">
        <v>0</v>
      </c>
      <c r="W552" s="22">
        <v>0</v>
      </c>
      <c r="Y552" t="s">
        <v>205</v>
      </c>
      <c r="Z552" t="s">
        <v>2352</v>
      </c>
      <c r="AA552" t="s">
        <v>2353</v>
      </c>
      <c r="AB552" t="s">
        <v>41</v>
      </c>
      <c r="AC552" t="s">
        <v>62</v>
      </c>
      <c r="AD552" t="str">
        <f t="shared" si="43"/>
        <v>Garvin Theatre - GT204</v>
      </c>
      <c r="AE552" t="s">
        <v>2421</v>
      </c>
      <c r="AF552" t="s">
        <v>2422</v>
      </c>
      <c r="AG552" t="s">
        <v>2425</v>
      </c>
      <c r="AH552" t="s">
        <v>5220</v>
      </c>
      <c r="AI552">
        <v>0</v>
      </c>
      <c r="AJ552">
        <v>1</v>
      </c>
      <c r="AK552" s="22">
        <f t="shared" si="44"/>
        <v>0</v>
      </c>
      <c r="AL552" t="s">
        <v>492</v>
      </c>
      <c r="AM552" t="s">
        <v>172</v>
      </c>
      <c r="AN552" t="s">
        <v>46</v>
      </c>
    </row>
    <row r="553" spans="1:40" hidden="1" x14ac:dyDescent="0.25">
      <c r="A553">
        <v>202430</v>
      </c>
      <c r="B553">
        <v>31759</v>
      </c>
      <c r="C553" t="s">
        <v>2426</v>
      </c>
      <c r="D553" t="s">
        <v>5703</v>
      </c>
      <c r="E553" t="s">
        <v>2427</v>
      </c>
      <c r="F553">
        <v>1</v>
      </c>
      <c r="G553" s="1">
        <v>45166</v>
      </c>
      <c r="H553" s="1">
        <v>45276</v>
      </c>
      <c r="I553" s="21">
        <f t="shared" si="40"/>
        <v>16.714285714285715</v>
      </c>
      <c r="J553" s="1"/>
      <c r="K553" s="1" t="s">
        <v>5552</v>
      </c>
      <c r="S553" s="22">
        <f t="shared" si="41"/>
        <v>0</v>
      </c>
      <c r="T553" s="22">
        <f t="shared" si="42"/>
        <v>0</v>
      </c>
      <c r="U553" s="22">
        <v>0</v>
      </c>
      <c r="W553" s="22">
        <v>0</v>
      </c>
      <c r="Y553" t="s">
        <v>205</v>
      </c>
      <c r="Z553" t="s">
        <v>980</v>
      </c>
      <c r="AA553" t="s">
        <v>981</v>
      </c>
      <c r="AB553" t="s">
        <v>41</v>
      </c>
      <c r="AC553" t="s">
        <v>62</v>
      </c>
      <c r="AD553" t="str">
        <f t="shared" si="43"/>
        <v>Garvin Theatre - GT204</v>
      </c>
      <c r="AE553" t="s">
        <v>2421</v>
      </c>
      <c r="AF553" t="s">
        <v>2422</v>
      </c>
      <c r="AG553" t="s">
        <v>2425</v>
      </c>
      <c r="AH553" t="s">
        <v>5220</v>
      </c>
      <c r="AI553">
        <v>0</v>
      </c>
      <c r="AJ553">
        <v>0</v>
      </c>
      <c r="AK553" s="22">
        <f t="shared" si="44"/>
        <v>0</v>
      </c>
      <c r="AL553" t="s">
        <v>492</v>
      </c>
      <c r="AM553" t="s">
        <v>172</v>
      </c>
      <c r="AN553" t="s">
        <v>46</v>
      </c>
    </row>
    <row r="554" spans="1:40" hidden="1" x14ac:dyDescent="0.25">
      <c r="A554">
        <v>202430</v>
      </c>
      <c r="B554">
        <v>31760</v>
      </c>
      <c r="C554" t="s">
        <v>2426</v>
      </c>
      <c r="D554" t="s">
        <v>5703</v>
      </c>
      <c r="E554" t="s">
        <v>2427</v>
      </c>
      <c r="F554">
        <v>1</v>
      </c>
      <c r="G554" s="1">
        <v>45166</v>
      </c>
      <c r="H554" s="1">
        <v>45276</v>
      </c>
      <c r="I554" s="21">
        <f t="shared" si="40"/>
        <v>16.714285714285715</v>
      </c>
      <c r="J554" s="1"/>
      <c r="K554" s="1" t="s">
        <v>5552</v>
      </c>
      <c r="S554" s="22">
        <f t="shared" si="41"/>
        <v>0</v>
      </c>
      <c r="T554" s="22">
        <f t="shared" si="42"/>
        <v>0</v>
      </c>
      <c r="U554" s="22">
        <v>0</v>
      </c>
      <c r="W554" s="22">
        <v>0</v>
      </c>
      <c r="Y554" t="s">
        <v>205</v>
      </c>
      <c r="Z554" t="s">
        <v>39</v>
      </c>
      <c r="AA554" t="s">
        <v>40</v>
      </c>
      <c r="AB554" t="s">
        <v>41</v>
      </c>
      <c r="AC554" t="s">
        <v>62</v>
      </c>
      <c r="AD554" t="str">
        <f t="shared" si="43"/>
        <v>Garvin Theatre - GT204</v>
      </c>
      <c r="AE554" t="s">
        <v>2421</v>
      </c>
      <c r="AF554" t="s">
        <v>2422</v>
      </c>
      <c r="AG554" t="s">
        <v>2425</v>
      </c>
      <c r="AH554" t="s">
        <v>5220</v>
      </c>
      <c r="AI554">
        <v>0</v>
      </c>
      <c r="AJ554">
        <v>0</v>
      </c>
      <c r="AK554" s="22">
        <f t="shared" si="44"/>
        <v>0</v>
      </c>
      <c r="AL554" t="s">
        <v>492</v>
      </c>
      <c r="AM554" t="s">
        <v>172</v>
      </c>
      <c r="AN554" t="s">
        <v>46</v>
      </c>
    </row>
    <row r="555" spans="1:40" hidden="1" x14ac:dyDescent="0.25">
      <c r="A555">
        <v>202430</v>
      </c>
      <c r="B555">
        <v>31763</v>
      </c>
      <c r="C555" t="s">
        <v>2356</v>
      </c>
      <c r="D555" t="s">
        <v>5703</v>
      </c>
      <c r="E555" t="s">
        <v>2357</v>
      </c>
      <c r="F555">
        <v>2</v>
      </c>
      <c r="G555" s="1">
        <v>45166</v>
      </c>
      <c r="H555" s="1">
        <v>45276</v>
      </c>
      <c r="I555" s="21">
        <f t="shared" si="40"/>
        <v>16.714285714285715</v>
      </c>
      <c r="J555" s="1"/>
      <c r="K555" s="1" t="s">
        <v>5552</v>
      </c>
      <c r="S555" s="22">
        <f t="shared" si="41"/>
        <v>0</v>
      </c>
      <c r="T555" s="22">
        <f t="shared" si="42"/>
        <v>0</v>
      </c>
      <c r="U555" s="22">
        <v>0</v>
      </c>
      <c r="W555" s="22">
        <v>0</v>
      </c>
      <c r="Y555" t="s">
        <v>205</v>
      </c>
      <c r="Z555" t="s">
        <v>980</v>
      </c>
      <c r="AA555" t="s">
        <v>981</v>
      </c>
      <c r="AB555" t="s">
        <v>41</v>
      </c>
      <c r="AC555" t="s">
        <v>62</v>
      </c>
      <c r="AD555" t="str">
        <f t="shared" si="43"/>
        <v>Garvin Theatre - GT204</v>
      </c>
      <c r="AE555" t="s">
        <v>2421</v>
      </c>
      <c r="AF555" t="s">
        <v>2422</v>
      </c>
      <c r="AG555" t="s">
        <v>2425</v>
      </c>
      <c r="AH555" t="s">
        <v>5220</v>
      </c>
      <c r="AI555">
        <v>0</v>
      </c>
      <c r="AJ555">
        <v>1</v>
      </c>
      <c r="AK555" s="22">
        <f t="shared" si="44"/>
        <v>0</v>
      </c>
      <c r="AL555" t="s">
        <v>492</v>
      </c>
      <c r="AM555" t="s">
        <v>172</v>
      </c>
      <c r="AN555" t="s">
        <v>46</v>
      </c>
    </row>
    <row r="556" spans="1:40" hidden="1" x14ac:dyDescent="0.25">
      <c r="A556">
        <v>202430</v>
      </c>
      <c r="B556">
        <v>31791</v>
      </c>
      <c r="C556" t="s">
        <v>2350</v>
      </c>
      <c r="D556" t="s">
        <v>5703</v>
      </c>
      <c r="E556" t="s">
        <v>2351</v>
      </c>
      <c r="F556">
        <v>2</v>
      </c>
      <c r="G556" s="1">
        <v>45166</v>
      </c>
      <c r="H556" s="1">
        <v>45276</v>
      </c>
      <c r="I556" s="21">
        <f t="shared" si="40"/>
        <v>16.714285714285715</v>
      </c>
      <c r="J556" s="1"/>
      <c r="K556" s="1" t="s">
        <v>5552</v>
      </c>
      <c r="S556" s="22">
        <f t="shared" si="41"/>
        <v>0</v>
      </c>
      <c r="T556" s="22">
        <f t="shared" si="42"/>
        <v>0</v>
      </c>
      <c r="U556" s="22">
        <v>0</v>
      </c>
      <c r="W556" s="22">
        <v>0</v>
      </c>
      <c r="Y556" t="s">
        <v>205</v>
      </c>
      <c r="Z556" t="s">
        <v>980</v>
      </c>
      <c r="AA556" t="s">
        <v>981</v>
      </c>
      <c r="AB556" t="s">
        <v>41</v>
      </c>
      <c r="AC556" t="s">
        <v>62</v>
      </c>
      <c r="AD556" t="str">
        <f t="shared" si="43"/>
        <v>Garvin Theatre - GT204</v>
      </c>
      <c r="AE556" t="s">
        <v>2421</v>
      </c>
      <c r="AF556" t="s">
        <v>2422</v>
      </c>
      <c r="AG556" t="s">
        <v>2425</v>
      </c>
      <c r="AH556" t="s">
        <v>5220</v>
      </c>
      <c r="AI556">
        <v>0</v>
      </c>
      <c r="AJ556">
        <v>0</v>
      </c>
      <c r="AK556" s="22">
        <f t="shared" si="44"/>
        <v>0</v>
      </c>
      <c r="AL556" t="s">
        <v>492</v>
      </c>
      <c r="AM556" t="s">
        <v>172</v>
      </c>
      <c r="AN556" t="s">
        <v>46</v>
      </c>
    </row>
    <row r="557" spans="1:40" hidden="1" x14ac:dyDescent="0.25">
      <c r="A557">
        <v>202430</v>
      </c>
      <c r="B557">
        <v>37206</v>
      </c>
      <c r="C557" t="s">
        <v>2428</v>
      </c>
      <c r="D557" t="s">
        <v>5703</v>
      </c>
      <c r="E557" t="s">
        <v>2429</v>
      </c>
      <c r="F557">
        <v>0.5</v>
      </c>
      <c r="G557" s="1">
        <v>45166</v>
      </c>
      <c r="H557" s="1">
        <v>45276</v>
      </c>
      <c r="I557" s="21">
        <f t="shared" si="40"/>
        <v>16.714285714285715</v>
      </c>
      <c r="J557" s="1"/>
      <c r="K557" s="1" t="s">
        <v>5552</v>
      </c>
      <c r="S557" s="22">
        <f t="shared" si="41"/>
        <v>0</v>
      </c>
      <c r="T557" s="22">
        <f t="shared" si="42"/>
        <v>0</v>
      </c>
      <c r="U557" s="22">
        <v>0</v>
      </c>
      <c r="W557" s="22">
        <v>0</v>
      </c>
      <c r="Y557" t="s">
        <v>205</v>
      </c>
      <c r="Z557" t="s">
        <v>963</v>
      </c>
      <c r="AA557" t="s">
        <v>964</v>
      </c>
      <c r="AB557" t="s">
        <v>41</v>
      </c>
      <c r="AC557" t="s">
        <v>62</v>
      </c>
      <c r="AD557" t="str">
        <f t="shared" si="43"/>
        <v>Garvin Theatre - GT204</v>
      </c>
      <c r="AE557" t="s">
        <v>2421</v>
      </c>
      <c r="AF557" t="s">
        <v>2422</v>
      </c>
      <c r="AG557" t="s">
        <v>2425</v>
      </c>
      <c r="AH557" t="s">
        <v>5220</v>
      </c>
      <c r="AI557">
        <v>0</v>
      </c>
      <c r="AJ557">
        <v>0</v>
      </c>
      <c r="AK557" s="22">
        <f t="shared" si="44"/>
        <v>0</v>
      </c>
      <c r="AL557" t="s">
        <v>52</v>
      </c>
      <c r="AM557" t="s">
        <v>172</v>
      </c>
      <c r="AN557" t="s">
        <v>46</v>
      </c>
    </row>
    <row r="558" spans="1:40" hidden="1" x14ac:dyDescent="0.25">
      <c r="A558">
        <v>202430</v>
      </c>
      <c r="B558">
        <v>43096</v>
      </c>
      <c r="C558" t="s">
        <v>2430</v>
      </c>
      <c r="D558" t="s">
        <v>5738</v>
      </c>
      <c r="E558" t="s">
        <v>2431</v>
      </c>
      <c r="F558">
        <v>0.5</v>
      </c>
      <c r="G558" s="1">
        <v>45166</v>
      </c>
      <c r="H558" s="1">
        <v>45276</v>
      </c>
      <c r="I558" s="21">
        <f t="shared" si="40"/>
        <v>16.714285714285715</v>
      </c>
      <c r="J558" s="1"/>
      <c r="K558" s="1" t="s">
        <v>5552</v>
      </c>
      <c r="S558" s="22">
        <f t="shared" si="41"/>
        <v>0</v>
      </c>
      <c r="T558" s="22">
        <f t="shared" si="42"/>
        <v>0</v>
      </c>
      <c r="U558" s="22">
        <v>0</v>
      </c>
      <c r="W558" s="22">
        <v>0</v>
      </c>
      <c r="Y558" t="s">
        <v>205</v>
      </c>
      <c r="Z558" t="s">
        <v>970</v>
      </c>
      <c r="AA558" t="s">
        <v>971</v>
      </c>
      <c r="AB558" t="s">
        <v>41</v>
      </c>
      <c r="AC558" t="s">
        <v>62</v>
      </c>
      <c r="AD558" t="str">
        <f t="shared" si="43"/>
        <v>Garvin Theatre - GT204</v>
      </c>
      <c r="AE558" t="s">
        <v>2421</v>
      </c>
      <c r="AF558" t="s">
        <v>2422</v>
      </c>
      <c r="AG558" t="s">
        <v>2425</v>
      </c>
      <c r="AH558" t="s">
        <v>5220</v>
      </c>
      <c r="AI558">
        <v>0</v>
      </c>
      <c r="AJ558">
        <v>1</v>
      </c>
      <c r="AK558" s="22">
        <f t="shared" si="44"/>
        <v>0</v>
      </c>
      <c r="AL558" t="s">
        <v>52</v>
      </c>
      <c r="AM558" t="s">
        <v>172</v>
      </c>
      <c r="AN558" t="s">
        <v>46</v>
      </c>
    </row>
    <row r="559" spans="1:40" hidden="1" x14ac:dyDescent="0.25">
      <c r="A559">
        <v>202430</v>
      </c>
      <c r="B559">
        <v>43106</v>
      </c>
      <c r="C559" t="s">
        <v>2432</v>
      </c>
      <c r="D559" t="s">
        <v>5703</v>
      </c>
      <c r="E559" t="s">
        <v>2433</v>
      </c>
      <c r="F559">
        <v>1.5</v>
      </c>
      <c r="G559" s="1">
        <v>45166</v>
      </c>
      <c r="H559" s="1">
        <v>45276</v>
      </c>
      <c r="I559" s="21">
        <f t="shared" si="40"/>
        <v>16.714285714285715</v>
      </c>
      <c r="J559" s="1"/>
      <c r="K559" s="1" t="s">
        <v>5552</v>
      </c>
      <c r="S559" s="22">
        <f t="shared" si="41"/>
        <v>0</v>
      </c>
      <c r="T559" s="22">
        <f t="shared" si="42"/>
        <v>0</v>
      </c>
      <c r="U559" s="22">
        <v>0</v>
      </c>
      <c r="W559" s="22">
        <v>0</v>
      </c>
      <c r="Y559" t="s">
        <v>205</v>
      </c>
      <c r="Z559" t="s">
        <v>963</v>
      </c>
      <c r="AA559" t="s">
        <v>964</v>
      </c>
      <c r="AB559" t="s">
        <v>41</v>
      </c>
      <c r="AC559" t="s">
        <v>62</v>
      </c>
      <c r="AD559" t="str">
        <f t="shared" si="43"/>
        <v>Garvin Theatre - GT204</v>
      </c>
      <c r="AE559" t="s">
        <v>2421</v>
      </c>
      <c r="AF559" t="s">
        <v>2422</v>
      </c>
      <c r="AG559" t="s">
        <v>2425</v>
      </c>
      <c r="AH559" t="s">
        <v>5220</v>
      </c>
      <c r="AI559">
        <v>0</v>
      </c>
      <c r="AJ559">
        <v>0</v>
      </c>
      <c r="AK559" s="22">
        <f t="shared" si="44"/>
        <v>0</v>
      </c>
      <c r="AL559" t="s">
        <v>52</v>
      </c>
      <c r="AM559" t="s">
        <v>172</v>
      </c>
      <c r="AN559" t="s">
        <v>46</v>
      </c>
    </row>
    <row r="560" spans="1:40" hidden="1" x14ac:dyDescent="0.25">
      <c r="A560">
        <v>202430</v>
      </c>
      <c r="B560">
        <v>43891</v>
      </c>
      <c r="C560" t="s">
        <v>2434</v>
      </c>
      <c r="D560" t="s">
        <v>5703</v>
      </c>
      <c r="E560" t="s">
        <v>2435</v>
      </c>
      <c r="F560">
        <v>2</v>
      </c>
      <c r="G560" s="1">
        <v>45166</v>
      </c>
      <c r="H560" s="1">
        <v>45276</v>
      </c>
      <c r="I560" s="21">
        <f t="shared" si="40"/>
        <v>16.714285714285715</v>
      </c>
      <c r="J560" s="1"/>
      <c r="K560" s="1" t="s">
        <v>5552</v>
      </c>
      <c r="S560" s="22">
        <f t="shared" si="41"/>
        <v>0</v>
      </c>
      <c r="T560" s="22">
        <f t="shared" si="42"/>
        <v>0</v>
      </c>
      <c r="U560" s="22">
        <v>0</v>
      </c>
      <c r="W560" s="22">
        <v>0</v>
      </c>
      <c r="Y560" t="s">
        <v>205</v>
      </c>
      <c r="Z560" t="s">
        <v>980</v>
      </c>
      <c r="AA560" t="s">
        <v>981</v>
      </c>
      <c r="AB560" t="s">
        <v>41</v>
      </c>
      <c r="AC560" t="s">
        <v>62</v>
      </c>
      <c r="AD560" t="str">
        <f t="shared" si="43"/>
        <v>Garvin Theatre - GT204</v>
      </c>
      <c r="AE560" t="s">
        <v>2421</v>
      </c>
      <c r="AF560" t="s">
        <v>2422</v>
      </c>
      <c r="AG560" t="s">
        <v>2425</v>
      </c>
      <c r="AH560" t="s">
        <v>5220</v>
      </c>
      <c r="AI560">
        <v>0</v>
      </c>
      <c r="AJ560">
        <v>1</v>
      </c>
      <c r="AK560" s="22">
        <f t="shared" si="44"/>
        <v>0</v>
      </c>
      <c r="AL560" t="s">
        <v>492</v>
      </c>
      <c r="AM560" t="s">
        <v>2436</v>
      </c>
      <c r="AN560" t="s">
        <v>46</v>
      </c>
    </row>
    <row r="561" spans="1:40" hidden="1" x14ac:dyDescent="0.25">
      <c r="A561">
        <v>202430</v>
      </c>
      <c r="B561">
        <v>43896</v>
      </c>
      <c r="C561" t="s">
        <v>2437</v>
      </c>
      <c r="D561" t="s">
        <v>5703</v>
      </c>
      <c r="E561" t="s">
        <v>2438</v>
      </c>
      <c r="F561">
        <v>3</v>
      </c>
      <c r="G561" s="1">
        <v>45166</v>
      </c>
      <c r="H561" s="1">
        <v>45276</v>
      </c>
      <c r="I561" s="21">
        <f t="shared" si="40"/>
        <v>16.714285714285715</v>
      </c>
      <c r="J561" s="1"/>
      <c r="K561" s="1" t="s">
        <v>5552</v>
      </c>
      <c r="S561" s="22">
        <f t="shared" si="41"/>
        <v>0</v>
      </c>
      <c r="T561" s="22">
        <f t="shared" si="42"/>
        <v>0</v>
      </c>
      <c r="U561" s="22">
        <v>0</v>
      </c>
      <c r="W561" s="22">
        <v>0</v>
      </c>
      <c r="Y561" t="s">
        <v>205</v>
      </c>
      <c r="Z561" t="s">
        <v>980</v>
      </c>
      <c r="AA561" t="s">
        <v>981</v>
      </c>
      <c r="AB561" t="s">
        <v>41</v>
      </c>
      <c r="AC561" t="s">
        <v>62</v>
      </c>
      <c r="AD561" t="str">
        <f t="shared" si="43"/>
        <v>Garvin Theatre - GT204</v>
      </c>
      <c r="AE561" t="s">
        <v>2421</v>
      </c>
      <c r="AF561" t="s">
        <v>2422</v>
      </c>
      <c r="AG561" t="s">
        <v>2425</v>
      </c>
      <c r="AH561" t="s">
        <v>5220</v>
      </c>
      <c r="AI561">
        <v>0</v>
      </c>
      <c r="AJ561">
        <v>10</v>
      </c>
      <c r="AK561" s="22">
        <f t="shared" si="44"/>
        <v>0</v>
      </c>
      <c r="AL561" t="s">
        <v>492</v>
      </c>
      <c r="AM561" t="s">
        <v>2436</v>
      </c>
      <c r="AN561" t="s">
        <v>46</v>
      </c>
    </row>
    <row r="562" spans="1:40" hidden="1" x14ac:dyDescent="0.25">
      <c r="A562">
        <v>202430</v>
      </c>
      <c r="B562">
        <v>44690</v>
      </c>
      <c r="C562" t="s">
        <v>2423</v>
      </c>
      <c r="D562" t="s">
        <v>5703</v>
      </c>
      <c r="E562" t="s">
        <v>2424</v>
      </c>
      <c r="F562">
        <v>0.5</v>
      </c>
      <c r="G562" s="1">
        <v>45166</v>
      </c>
      <c r="H562" s="1">
        <v>45276</v>
      </c>
      <c r="I562" s="21">
        <f t="shared" si="40"/>
        <v>16.714285714285715</v>
      </c>
      <c r="J562" s="1"/>
      <c r="K562" s="1" t="s">
        <v>5552</v>
      </c>
      <c r="S562" s="22">
        <f t="shared" si="41"/>
        <v>0</v>
      </c>
      <c r="T562" s="22">
        <f t="shared" si="42"/>
        <v>0</v>
      </c>
      <c r="U562" s="22">
        <v>0</v>
      </c>
      <c r="W562" s="22">
        <v>0</v>
      </c>
      <c r="Y562" t="s">
        <v>205</v>
      </c>
      <c r="Z562" t="s">
        <v>980</v>
      </c>
      <c r="AA562" t="s">
        <v>981</v>
      </c>
      <c r="AB562" t="s">
        <v>61</v>
      </c>
      <c r="AC562" t="s">
        <v>62</v>
      </c>
      <c r="AD562" t="str">
        <f t="shared" si="43"/>
        <v>Garvin Theatre - GT204</v>
      </c>
      <c r="AE562" t="s">
        <v>2421</v>
      </c>
      <c r="AF562" t="s">
        <v>2422</v>
      </c>
      <c r="AG562" t="s">
        <v>2425</v>
      </c>
      <c r="AH562" t="s">
        <v>5220</v>
      </c>
      <c r="AI562">
        <v>20</v>
      </c>
      <c r="AJ562">
        <v>6</v>
      </c>
      <c r="AK562" s="22">
        <f t="shared" si="44"/>
        <v>0</v>
      </c>
      <c r="AL562" t="s">
        <v>492</v>
      </c>
      <c r="AM562" t="s">
        <v>172</v>
      </c>
      <c r="AN562" t="s">
        <v>67</v>
      </c>
    </row>
    <row r="563" spans="1:40" x14ac:dyDescent="0.25">
      <c r="A563">
        <v>202430</v>
      </c>
      <c r="B563">
        <v>30217</v>
      </c>
      <c r="C563" t="s">
        <v>1088</v>
      </c>
      <c r="D563" t="s">
        <v>5689</v>
      </c>
      <c r="E563" t="s">
        <v>1089</v>
      </c>
      <c r="F563">
        <v>3</v>
      </c>
      <c r="G563" s="1">
        <v>45166</v>
      </c>
      <c r="H563" s="1">
        <v>45276</v>
      </c>
      <c r="I563" s="21">
        <f t="shared" si="40"/>
        <v>16.714285714285715</v>
      </c>
      <c r="J563" s="1"/>
      <c r="K563" s="1" t="s">
        <v>33</v>
      </c>
      <c r="L563" t="s">
        <v>33</v>
      </c>
      <c r="S563" s="22">
        <f t="shared" si="41"/>
        <v>8.3333333333333315E-2</v>
      </c>
      <c r="T563" s="22">
        <f t="shared" si="42"/>
        <v>8.4415584415584402E-2</v>
      </c>
      <c r="U563" s="22" t="s">
        <v>5375</v>
      </c>
      <c r="V563">
        <v>935</v>
      </c>
      <c r="W563" s="22" t="s">
        <v>5464</v>
      </c>
      <c r="X563">
        <v>1135</v>
      </c>
      <c r="Y563" t="s">
        <v>205</v>
      </c>
      <c r="Z563" t="s">
        <v>1090</v>
      </c>
      <c r="AA563" t="s">
        <v>1091</v>
      </c>
      <c r="AB563" t="s">
        <v>61</v>
      </c>
      <c r="AC563" t="s">
        <v>62</v>
      </c>
      <c r="AD563" t="str">
        <f t="shared" si="43"/>
        <v>Humanities Building - H102</v>
      </c>
      <c r="AE563" t="s">
        <v>1092</v>
      </c>
      <c r="AF563" t="s">
        <v>1093</v>
      </c>
      <c r="AG563" t="s">
        <v>1094</v>
      </c>
      <c r="AH563" t="s">
        <v>3688</v>
      </c>
      <c r="AI563">
        <v>24</v>
      </c>
      <c r="AJ563">
        <v>22</v>
      </c>
      <c r="AK563" s="22">
        <f t="shared" si="44"/>
        <v>31.040816326530607</v>
      </c>
      <c r="AL563" t="s">
        <v>52</v>
      </c>
      <c r="AM563" t="s">
        <v>66</v>
      </c>
      <c r="AN563" t="s">
        <v>67</v>
      </c>
    </row>
    <row r="564" spans="1:40" x14ac:dyDescent="0.25">
      <c r="A564">
        <v>202430</v>
      </c>
      <c r="B564">
        <v>30218</v>
      </c>
      <c r="C564" t="s">
        <v>1088</v>
      </c>
      <c r="D564" t="s">
        <v>5689</v>
      </c>
      <c r="E564" t="s">
        <v>1089</v>
      </c>
      <c r="F564">
        <v>3</v>
      </c>
      <c r="G564" s="1">
        <v>45166</v>
      </c>
      <c r="H564" s="1">
        <v>45276</v>
      </c>
      <c r="I564" s="21">
        <f t="shared" si="40"/>
        <v>16.714285714285715</v>
      </c>
      <c r="J564" s="1"/>
      <c r="K564" s="1" t="s">
        <v>33</v>
      </c>
      <c r="L564" t="s">
        <v>33</v>
      </c>
      <c r="S564" s="22">
        <f t="shared" si="41"/>
        <v>8.333333333333337E-2</v>
      </c>
      <c r="T564" s="22">
        <f t="shared" si="42"/>
        <v>8.4415584415584458E-2</v>
      </c>
      <c r="U564" s="22" t="s">
        <v>5377</v>
      </c>
      <c r="V564">
        <v>1245</v>
      </c>
      <c r="W564" s="22" t="s">
        <v>5443</v>
      </c>
      <c r="X564">
        <v>1445</v>
      </c>
      <c r="Y564" t="s">
        <v>205</v>
      </c>
      <c r="Z564" t="s">
        <v>1090</v>
      </c>
      <c r="AA564" t="s">
        <v>1091</v>
      </c>
      <c r="AB564" t="s">
        <v>61</v>
      </c>
      <c r="AC564" t="s">
        <v>62</v>
      </c>
      <c r="AD564" t="str">
        <f t="shared" si="43"/>
        <v>Humanities Building - H102</v>
      </c>
      <c r="AE564" t="s">
        <v>1092</v>
      </c>
      <c r="AF564" t="s">
        <v>1093</v>
      </c>
      <c r="AG564" t="s">
        <v>1094</v>
      </c>
      <c r="AH564" t="s">
        <v>3688</v>
      </c>
      <c r="AI564">
        <v>24</v>
      </c>
      <c r="AJ564">
        <v>17</v>
      </c>
      <c r="AK564" s="22">
        <f t="shared" si="44"/>
        <v>23.986085343228215</v>
      </c>
      <c r="AL564" t="s">
        <v>52</v>
      </c>
      <c r="AM564" t="s">
        <v>66</v>
      </c>
      <c r="AN564" t="s">
        <v>67</v>
      </c>
    </row>
    <row r="565" spans="1:40" x14ac:dyDescent="0.25">
      <c r="A565">
        <v>202430</v>
      </c>
      <c r="B565">
        <v>43811</v>
      </c>
      <c r="C565" t="s">
        <v>1686</v>
      </c>
      <c r="D565" t="s">
        <v>5689</v>
      </c>
      <c r="E565" t="s">
        <v>1687</v>
      </c>
      <c r="F565">
        <v>3</v>
      </c>
      <c r="G565" s="1">
        <v>45166</v>
      </c>
      <c r="H565" s="1">
        <v>45276</v>
      </c>
      <c r="I565" s="21">
        <f t="shared" si="40"/>
        <v>16.714285714285715</v>
      </c>
      <c r="J565" s="1"/>
      <c r="K565" s="1" t="s">
        <v>34</v>
      </c>
      <c r="M565" t="s">
        <v>34</v>
      </c>
      <c r="S565" s="22">
        <f t="shared" si="41"/>
        <v>8.333333333333337E-2</v>
      </c>
      <c r="T565" s="22">
        <f t="shared" si="42"/>
        <v>8.4415584415584458E-2</v>
      </c>
      <c r="U565" s="22" t="s">
        <v>5377</v>
      </c>
      <c r="V565">
        <v>1245</v>
      </c>
      <c r="W565" s="22" t="s">
        <v>5443</v>
      </c>
      <c r="X565">
        <v>1445</v>
      </c>
      <c r="Y565" t="s">
        <v>49</v>
      </c>
      <c r="Z565" t="s">
        <v>1090</v>
      </c>
      <c r="AA565" t="s">
        <v>1091</v>
      </c>
      <c r="AB565" t="s">
        <v>41</v>
      </c>
      <c r="AC565" t="s">
        <v>62</v>
      </c>
      <c r="AD565" t="str">
        <f t="shared" si="43"/>
        <v>Humanities Building - H102</v>
      </c>
      <c r="AE565" t="s">
        <v>1092</v>
      </c>
      <c r="AF565" t="s">
        <v>1093</v>
      </c>
      <c r="AG565" t="s">
        <v>1094</v>
      </c>
      <c r="AH565" t="s">
        <v>3688</v>
      </c>
      <c r="AI565">
        <v>6</v>
      </c>
      <c r="AJ565">
        <v>3</v>
      </c>
      <c r="AK565" s="22">
        <f t="shared" si="44"/>
        <v>4.2328385899814496</v>
      </c>
      <c r="AL565" t="s">
        <v>52</v>
      </c>
      <c r="AM565" t="s">
        <v>66</v>
      </c>
      <c r="AN565" t="s">
        <v>67</v>
      </c>
    </row>
    <row r="566" spans="1:40" x14ac:dyDescent="0.25">
      <c r="A566">
        <v>202430</v>
      </c>
      <c r="B566">
        <v>30217</v>
      </c>
      <c r="C566" t="s">
        <v>1088</v>
      </c>
      <c r="D566" t="s">
        <v>5689</v>
      </c>
      <c r="E566" t="s">
        <v>1089</v>
      </c>
      <c r="F566">
        <v>3</v>
      </c>
      <c r="G566" s="1">
        <v>45166</v>
      </c>
      <c r="H566" s="1">
        <v>45276</v>
      </c>
      <c r="I566" s="21">
        <f t="shared" si="40"/>
        <v>16.714285714285715</v>
      </c>
      <c r="J566" s="1"/>
      <c r="K566" s="1" t="s">
        <v>35</v>
      </c>
      <c r="N566" t="s">
        <v>35</v>
      </c>
      <c r="S566" s="22">
        <f t="shared" si="41"/>
        <v>0.125</v>
      </c>
      <c r="T566" s="22">
        <f t="shared" si="42"/>
        <v>0.12662337662337664</v>
      </c>
      <c r="U566" s="22" t="s">
        <v>5375</v>
      </c>
      <c r="V566">
        <v>935</v>
      </c>
      <c r="W566" s="22" t="s">
        <v>5425</v>
      </c>
      <c r="X566">
        <v>1235</v>
      </c>
      <c r="Y566" t="s">
        <v>205</v>
      </c>
      <c r="Z566" t="s">
        <v>1090</v>
      </c>
      <c r="AA566" t="s">
        <v>1091</v>
      </c>
      <c r="AB566" t="s">
        <v>61</v>
      </c>
      <c r="AC566" t="s">
        <v>62</v>
      </c>
      <c r="AD566" t="str">
        <f t="shared" si="43"/>
        <v>Humanities Building - H104</v>
      </c>
      <c r="AE566" t="s">
        <v>1092</v>
      </c>
      <c r="AF566" t="s">
        <v>1093</v>
      </c>
      <c r="AG566" t="s">
        <v>1690</v>
      </c>
      <c r="AH566" t="s">
        <v>4162</v>
      </c>
      <c r="AI566">
        <v>24</v>
      </c>
      <c r="AJ566">
        <v>22</v>
      </c>
      <c r="AK566" s="22">
        <f t="shared" si="44"/>
        <v>46.561224489795926</v>
      </c>
      <c r="AL566" t="s">
        <v>52</v>
      </c>
      <c r="AM566" t="s">
        <v>66</v>
      </c>
      <c r="AN566" t="s">
        <v>67</v>
      </c>
    </row>
    <row r="567" spans="1:40" x14ac:dyDescent="0.25">
      <c r="A567">
        <v>202430</v>
      </c>
      <c r="B567">
        <v>30218</v>
      </c>
      <c r="C567" t="s">
        <v>1088</v>
      </c>
      <c r="D567" t="s">
        <v>5689</v>
      </c>
      <c r="E567" t="s">
        <v>1089</v>
      </c>
      <c r="F567">
        <v>3</v>
      </c>
      <c r="G567" s="1">
        <v>45166</v>
      </c>
      <c r="H567" s="1">
        <v>45276</v>
      </c>
      <c r="I567" s="21">
        <f t="shared" si="40"/>
        <v>16.714285714285715</v>
      </c>
      <c r="J567" s="1"/>
      <c r="K567" s="1" t="s">
        <v>35</v>
      </c>
      <c r="N567" t="s">
        <v>35</v>
      </c>
      <c r="S567" s="22">
        <f t="shared" si="41"/>
        <v>0.125</v>
      </c>
      <c r="T567" s="22">
        <f t="shared" si="42"/>
        <v>0.12662337662337664</v>
      </c>
      <c r="U567" s="22" t="s">
        <v>5377</v>
      </c>
      <c r="V567">
        <v>1245</v>
      </c>
      <c r="W567" s="22" t="s">
        <v>5479</v>
      </c>
      <c r="X567">
        <v>1545</v>
      </c>
      <c r="Y567" t="s">
        <v>205</v>
      </c>
      <c r="Z567" t="s">
        <v>1090</v>
      </c>
      <c r="AA567" t="s">
        <v>1091</v>
      </c>
      <c r="AB567" t="s">
        <v>61</v>
      </c>
      <c r="AC567" t="s">
        <v>62</v>
      </c>
      <c r="AD567" t="str">
        <f t="shared" si="43"/>
        <v>Humanities Building - H104</v>
      </c>
      <c r="AE567" t="s">
        <v>1092</v>
      </c>
      <c r="AF567" t="s">
        <v>1093</v>
      </c>
      <c r="AG567" t="s">
        <v>1690</v>
      </c>
      <c r="AH567" t="s">
        <v>4162</v>
      </c>
      <c r="AI567">
        <v>24</v>
      </c>
      <c r="AJ567">
        <v>17</v>
      </c>
      <c r="AK567" s="22">
        <f t="shared" si="44"/>
        <v>35.979128014842303</v>
      </c>
      <c r="AL567" t="s">
        <v>52</v>
      </c>
      <c r="AM567" t="s">
        <v>66</v>
      </c>
      <c r="AN567" t="s">
        <v>67</v>
      </c>
    </row>
    <row r="568" spans="1:40" x14ac:dyDescent="0.25">
      <c r="A568">
        <v>202430</v>
      </c>
      <c r="B568">
        <v>43072</v>
      </c>
      <c r="C568" t="s">
        <v>1688</v>
      </c>
      <c r="D568" t="s">
        <v>5689</v>
      </c>
      <c r="E568" t="s">
        <v>1689</v>
      </c>
      <c r="F568">
        <v>3</v>
      </c>
      <c r="G568" s="1">
        <v>45166</v>
      </c>
      <c r="H568" s="1">
        <v>45276</v>
      </c>
      <c r="I568" s="21">
        <f t="shared" si="40"/>
        <v>16.714285714285715</v>
      </c>
      <c r="J568" s="1"/>
      <c r="K568" s="1" t="s">
        <v>36</v>
      </c>
      <c r="O568" t="s">
        <v>36</v>
      </c>
      <c r="S568" s="22">
        <f t="shared" si="41"/>
        <v>0.125</v>
      </c>
      <c r="T568" s="22">
        <f t="shared" si="42"/>
        <v>0.12662337662337664</v>
      </c>
      <c r="U568" s="22" t="s">
        <v>5377</v>
      </c>
      <c r="V568">
        <v>1245</v>
      </c>
      <c r="W568" s="22" t="s">
        <v>5479</v>
      </c>
      <c r="X568">
        <v>1545</v>
      </c>
      <c r="Y568" t="s">
        <v>49</v>
      </c>
      <c r="Z568" t="s">
        <v>1090</v>
      </c>
      <c r="AA568" t="s">
        <v>1091</v>
      </c>
      <c r="AB568" t="s">
        <v>61</v>
      </c>
      <c r="AC568" t="s">
        <v>62</v>
      </c>
      <c r="AD568" t="str">
        <f t="shared" si="43"/>
        <v>Humanities Building - H104</v>
      </c>
      <c r="AE568" t="s">
        <v>1092</v>
      </c>
      <c r="AF568" t="s">
        <v>1093</v>
      </c>
      <c r="AG568" t="s">
        <v>1690</v>
      </c>
      <c r="AH568" t="s">
        <v>4162</v>
      </c>
      <c r="AI568">
        <v>20</v>
      </c>
      <c r="AJ568">
        <v>17</v>
      </c>
      <c r="AK568" s="22">
        <f t="shared" si="44"/>
        <v>35.979128014842303</v>
      </c>
      <c r="AL568" t="s">
        <v>52</v>
      </c>
      <c r="AM568" t="s">
        <v>66</v>
      </c>
      <c r="AN568" t="s">
        <v>67</v>
      </c>
    </row>
    <row r="569" spans="1:40" x14ac:dyDescent="0.25">
      <c r="A569">
        <v>202430</v>
      </c>
      <c r="B569">
        <v>43072</v>
      </c>
      <c r="C569" t="s">
        <v>1688</v>
      </c>
      <c r="D569" t="s">
        <v>5689</v>
      </c>
      <c r="E569" t="s">
        <v>1689</v>
      </c>
      <c r="F569">
        <v>3</v>
      </c>
      <c r="G569" s="1">
        <v>45166</v>
      </c>
      <c r="H569" s="1">
        <v>45276</v>
      </c>
      <c r="I569" s="21">
        <f t="shared" si="40"/>
        <v>16.714285714285715</v>
      </c>
      <c r="J569" s="1"/>
      <c r="K569" s="1" t="s">
        <v>34</v>
      </c>
      <c r="M569" t="s">
        <v>34</v>
      </c>
      <c r="S569" s="22">
        <f t="shared" si="41"/>
        <v>8.333333333333337E-2</v>
      </c>
      <c r="T569" s="22">
        <f t="shared" si="42"/>
        <v>8.4415584415584458E-2</v>
      </c>
      <c r="U569" s="22" t="s">
        <v>5377</v>
      </c>
      <c r="V569">
        <v>1245</v>
      </c>
      <c r="W569" s="22" t="s">
        <v>5443</v>
      </c>
      <c r="X569">
        <v>1445</v>
      </c>
      <c r="Y569" t="s">
        <v>49</v>
      </c>
      <c r="Z569" t="s">
        <v>1090</v>
      </c>
      <c r="AA569" t="s">
        <v>1091</v>
      </c>
      <c r="AB569" t="s">
        <v>61</v>
      </c>
      <c r="AC569" t="s">
        <v>62</v>
      </c>
      <c r="AD569" t="str">
        <f t="shared" si="43"/>
        <v>Humanities Building - H104</v>
      </c>
      <c r="AE569" t="s">
        <v>1092</v>
      </c>
      <c r="AF569" t="s">
        <v>1093</v>
      </c>
      <c r="AG569" t="s">
        <v>1690</v>
      </c>
      <c r="AH569" t="s">
        <v>4162</v>
      </c>
      <c r="AI569">
        <v>20</v>
      </c>
      <c r="AJ569">
        <v>17</v>
      </c>
      <c r="AK569" s="22">
        <f t="shared" si="44"/>
        <v>23.986085343228215</v>
      </c>
      <c r="AL569" t="s">
        <v>52</v>
      </c>
      <c r="AM569" t="s">
        <v>66</v>
      </c>
      <c r="AN569" t="s">
        <v>67</v>
      </c>
    </row>
    <row r="570" spans="1:40" x14ac:dyDescent="0.25">
      <c r="A570">
        <v>202430</v>
      </c>
      <c r="B570">
        <v>43073</v>
      </c>
      <c r="C570" t="s">
        <v>1691</v>
      </c>
      <c r="D570" t="s">
        <v>5689</v>
      </c>
      <c r="E570" t="s">
        <v>1692</v>
      </c>
      <c r="F570">
        <v>3</v>
      </c>
      <c r="G570" s="1">
        <v>45166</v>
      </c>
      <c r="H570" s="1">
        <v>45276</v>
      </c>
      <c r="I570" s="21">
        <f t="shared" si="40"/>
        <v>16.714285714285715</v>
      </c>
      <c r="J570" s="1" t="s">
        <v>393</v>
      </c>
      <c r="K570" s="1" t="s">
        <v>36</v>
      </c>
      <c r="O570" t="s">
        <v>36</v>
      </c>
      <c r="S570" s="22">
        <f t="shared" si="41"/>
        <v>9.375E-2</v>
      </c>
      <c r="T570" s="22">
        <f t="shared" si="42"/>
        <v>9.4967532467532478E-2</v>
      </c>
      <c r="U570" s="22" t="s">
        <v>5377</v>
      </c>
      <c r="V570">
        <v>1245</v>
      </c>
      <c r="W570" s="22" t="s">
        <v>5371</v>
      </c>
      <c r="X570">
        <v>1500</v>
      </c>
      <c r="Y570" t="s">
        <v>49</v>
      </c>
      <c r="Z570" t="s">
        <v>1090</v>
      </c>
      <c r="AA570" t="s">
        <v>1091</v>
      </c>
      <c r="AB570" t="s">
        <v>41</v>
      </c>
      <c r="AC570" t="s">
        <v>62</v>
      </c>
      <c r="AD570" t="str">
        <f t="shared" si="43"/>
        <v>Humanities Building - H104</v>
      </c>
      <c r="AE570" t="s">
        <v>1092</v>
      </c>
      <c r="AF570" t="s">
        <v>1093</v>
      </c>
      <c r="AG570" t="s">
        <v>1690</v>
      </c>
      <c r="AH570" t="s">
        <v>4162</v>
      </c>
      <c r="AI570">
        <v>3</v>
      </c>
      <c r="AJ570">
        <v>3</v>
      </c>
      <c r="AK570" s="22">
        <f t="shared" si="44"/>
        <v>4.7619434137291288</v>
      </c>
      <c r="AL570" t="s">
        <v>52</v>
      </c>
      <c r="AM570" t="s">
        <v>66</v>
      </c>
      <c r="AN570" t="s">
        <v>46</v>
      </c>
    </row>
    <row r="571" spans="1:40" x14ac:dyDescent="0.25">
      <c r="A571">
        <v>202430</v>
      </c>
      <c r="B571">
        <v>43073</v>
      </c>
      <c r="C571" t="s">
        <v>1691</v>
      </c>
      <c r="D571" t="s">
        <v>5689</v>
      </c>
      <c r="E571" t="s">
        <v>1692</v>
      </c>
      <c r="F571">
        <v>3</v>
      </c>
      <c r="G571" s="1">
        <v>45166</v>
      </c>
      <c r="H571" s="1">
        <v>45276</v>
      </c>
      <c r="I571" s="21">
        <f t="shared" si="40"/>
        <v>16.714285714285715</v>
      </c>
      <c r="J571" s="1" t="s">
        <v>393</v>
      </c>
      <c r="K571" s="1" t="s">
        <v>34</v>
      </c>
      <c r="M571" t="s">
        <v>34</v>
      </c>
      <c r="S571" s="22">
        <f t="shared" si="41"/>
        <v>9.375E-2</v>
      </c>
      <c r="T571" s="22">
        <f t="shared" si="42"/>
        <v>9.4967532467532478E-2</v>
      </c>
      <c r="U571" s="22" t="s">
        <v>5377</v>
      </c>
      <c r="V571">
        <v>1245</v>
      </c>
      <c r="W571" s="22" t="s">
        <v>5371</v>
      </c>
      <c r="X571">
        <v>1500</v>
      </c>
      <c r="Y571" t="s">
        <v>49</v>
      </c>
      <c r="Z571" t="s">
        <v>1090</v>
      </c>
      <c r="AA571" t="s">
        <v>1091</v>
      </c>
      <c r="AB571" t="s">
        <v>41</v>
      </c>
      <c r="AC571" t="s">
        <v>62</v>
      </c>
      <c r="AD571" t="str">
        <f t="shared" si="43"/>
        <v>Humanities Building - H104</v>
      </c>
      <c r="AE571" t="s">
        <v>1092</v>
      </c>
      <c r="AF571" t="s">
        <v>1093</v>
      </c>
      <c r="AG571" t="s">
        <v>1690</v>
      </c>
      <c r="AH571" t="s">
        <v>4162</v>
      </c>
      <c r="AI571">
        <v>3</v>
      </c>
      <c r="AJ571">
        <v>3</v>
      </c>
      <c r="AK571" s="22">
        <f t="shared" si="44"/>
        <v>4.7619434137291288</v>
      </c>
      <c r="AL571" t="s">
        <v>52</v>
      </c>
      <c r="AM571" t="s">
        <v>66</v>
      </c>
      <c r="AN571" t="s">
        <v>46</v>
      </c>
    </row>
    <row r="572" spans="1:40" x14ac:dyDescent="0.25">
      <c r="A572">
        <v>202430</v>
      </c>
      <c r="B572">
        <v>43494</v>
      </c>
      <c r="C572" t="s">
        <v>2439</v>
      </c>
      <c r="D572" t="s">
        <v>5697</v>
      </c>
      <c r="E572" t="s">
        <v>2440</v>
      </c>
      <c r="F572">
        <v>0</v>
      </c>
      <c r="G572" s="1">
        <v>45166</v>
      </c>
      <c r="H572" s="1">
        <v>45220</v>
      </c>
      <c r="I572" s="21">
        <f t="shared" si="40"/>
        <v>8.7142857142857153</v>
      </c>
      <c r="J572" s="1"/>
      <c r="K572" s="1" t="s">
        <v>2245</v>
      </c>
      <c r="Q572" t="s">
        <v>2245</v>
      </c>
      <c r="S572" s="22">
        <f t="shared" si="41"/>
        <v>4.1666666666666685E-2</v>
      </c>
      <c r="T572" s="22">
        <f t="shared" si="42"/>
        <v>2.2005772005772018E-2</v>
      </c>
      <c r="U572" s="22" t="s">
        <v>5383</v>
      </c>
      <c r="V572">
        <v>930</v>
      </c>
      <c r="W572" s="22" t="s">
        <v>5373</v>
      </c>
      <c r="X572">
        <v>1030</v>
      </c>
      <c r="Y572" t="s">
        <v>49</v>
      </c>
      <c r="Z572" t="s">
        <v>712</v>
      </c>
      <c r="AA572" t="s">
        <v>2441</v>
      </c>
      <c r="AB572">
        <v>9</v>
      </c>
      <c r="AC572" t="s">
        <v>62</v>
      </c>
      <c r="AD572" t="str">
        <f t="shared" si="43"/>
        <v>Humanities Building - H104</v>
      </c>
      <c r="AE572" t="s">
        <v>1092</v>
      </c>
      <c r="AF572" t="s">
        <v>1093</v>
      </c>
      <c r="AG572" t="s">
        <v>1690</v>
      </c>
      <c r="AH572" t="s">
        <v>4162</v>
      </c>
      <c r="AI572">
        <v>25</v>
      </c>
      <c r="AJ572">
        <v>21</v>
      </c>
      <c r="AK572" s="22">
        <f t="shared" si="44"/>
        <v>4.0270562770562792</v>
      </c>
      <c r="AL572" t="s">
        <v>52</v>
      </c>
      <c r="AM572" t="s">
        <v>66</v>
      </c>
      <c r="AN572" t="s">
        <v>67</v>
      </c>
    </row>
    <row r="573" spans="1:40" x14ac:dyDescent="0.25">
      <c r="A573">
        <v>202430</v>
      </c>
      <c r="B573">
        <v>43494</v>
      </c>
      <c r="C573" t="s">
        <v>2439</v>
      </c>
      <c r="D573" t="s">
        <v>5697</v>
      </c>
      <c r="E573" t="s">
        <v>2440</v>
      </c>
      <c r="F573">
        <v>0</v>
      </c>
      <c r="G573" s="1">
        <v>45166</v>
      </c>
      <c r="H573" s="1">
        <v>45220</v>
      </c>
      <c r="I573" s="21">
        <f t="shared" si="40"/>
        <v>8.7142857142857153</v>
      </c>
      <c r="J573" s="1"/>
      <c r="K573" s="1" t="s">
        <v>2245</v>
      </c>
      <c r="Q573" t="s">
        <v>2245</v>
      </c>
      <c r="S573" s="22">
        <f t="shared" si="41"/>
        <v>9.375E-2</v>
      </c>
      <c r="T573" s="22">
        <f t="shared" si="42"/>
        <v>4.9512987012987023E-2</v>
      </c>
      <c r="U573" s="22" t="s">
        <v>5382</v>
      </c>
      <c r="V573">
        <v>1040</v>
      </c>
      <c r="W573" s="22" t="s">
        <v>5463</v>
      </c>
      <c r="X573">
        <v>1255</v>
      </c>
      <c r="Y573" t="s">
        <v>49</v>
      </c>
      <c r="Z573" t="s">
        <v>712</v>
      </c>
      <c r="AA573" t="s">
        <v>2441</v>
      </c>
      <c r="AB573">
        <v>9</v>
      </c>
      <c r="AC573" t="s">
        <v>62</v>
      </c>
      <c r="AD573" t="str">
        <f t="shared" si="43"/>
        <v>Humanities Building - H104</v>
      </c>
      <c r="AE573" t="s">
        <v>1092</v>
      </c>
      <c r="AF573" t="s">
        <v>1093</v>
      </c>
      <c r="AG573" t="s">
        <v>1690</v>
      </c>
      <c r="AH573" t="s">
        <v>4162</v>
      </c>
      <c r="AI573">
        <v>25</v>
      </c>
      <c r="AJ573">
        <v>21</v>
      </c>
      <c r="AK573" s="22">
        <f t="shared" si="44"/>
        <v>9.0608766233766271</v>
      </c>
      <c r="AL573" t="s">
        <v>52</v>
      </c>
      <c r="AM573" t="s">
        <v>66</v>
      </c>
      <c r="AN573" t="s">
        <v>67</v>
      </c>
    </row>
    <row r="574" spans="1:40" hidden="1" x14ac:dyDescent="0.25">
      <c r="A574">
        <v>202430</v>
      </c>
      <c r="B574">
        <v>43495</v>
      </c>
      <c r="C574" t="s">
        <v>2439</v>
      </c>
      <c r="D574" t="s">
        <v>5697</v>
      </c>
      <c r="E574" t="s">
        <v>2440</v>
      </c>
      <c r="F574">
        <v>0</v>
      </c>
      <c r="G574" s="1">
        <v>45222</v>
      </c>
      <c r="H574" s="1">
        <v>45276</v>
      </c>
      <c r="I574" s="21">
        <f t="shared" si="40"/>
        <v>8.7142857142857153</v>
      </c>
      <c r="J574" s="1"/>
      <c r="K574" s="1" t="s">
        <v>2245</v>
      </c>
      <c r="Q574" t="s">
        <v>2245</v>
      </c>
      <c r="S574" s="22">
        <f t="shared" si="41"/>
        <v>4.1666666666666685E-2</v>
      </c>
      <c r="T574" s="22">
        <f t="shared" si="42"/>
        <v>2.2005772005772018E-2</v>
      </c>
      <c r="U574" s="22" t="s">
        <v>5383</v>
      </c>
      <c r="V574">
        <v>930</v>
      </c>
      <c r="W574" s="22" t="s">
        <v>5373</v>
      </c>
      <c r="X574">
        <v>1030</v>
      </c>
      <c r="Y574" t="s">
        <v>101</v>
      </c>
      <c r="Z574" t="s">
        <v>712</v>
      </c>
      <c r="AA574" t="s">
        <v>2441</v>
      </c>
      <c r="AB574">
        <v>11</v>
      </c>
      <c r="AC574" t="s">
        <v>62</v>
      </c>
      <c r="AD574" t="str">
        <f t="shared" si="43"/>
        <v>Humanities Building - H104</v>
      </c>
      <c r="AE574" t="s">
        <v>1092</v>
      </c>
      <c r="AF574" t="s">
        <v>1093</v>
      </c>
      <c r="AG574" t="s">
        <v>1690</v>
      </c>
      <c r="AH574" t="s">
        <v>4162</v>
      </c>
      <c r="AI574">
        <v>25</v>
      </c>
      <c r="AJ574">
        <v>19</v>
      </c>
      <c r="AK574" s="22">
        <f t="shared" si="44"/>
        <v>3.6435271078128246</v>
      </c>
      <c r="AL574" t="s">
        <v>52</v>
      </c>
      <c r="AM574" t="s">
        <v>66</v>
      </c>
      <c r="AN574" t="s">
        <v>67</v>
      </c>
    </row>
    <row r="575" spans="1:40" hidden="1" x14ac:dyDescent="0.25">
      <c r="A575">
        <v>202430</v>
      </c>
      <c r="B575">
        <v>43495</v>
      </c>
      <c r="C575" t="s">
        <v>2439</v>
      </c>
      <c r="D575" t="s">
        <v>5697</v>
      </c>
      <c r="E575" t="s">
        <v>2440</v>
      </c>
      <c r="F575">
        <v>0</v>
      </c>
      <c r="G575" s="1">
        <v>45222</v>
      </c>
      <c r="H575" s="1">
        <v>45276</v>
      </c>
      <c r="I575" s="21">
        <f t="shared" si="40"/>
        <v>8.7142857142857153</v>
      </c>
      <c r="J575" s="1"/>
      <c r="K575" s="1" t="s">
        <v>2245</v>
      </c>
      <c r="Q575" t="s">
        <v>2245</v>
      </c>
      <c r="S575" s="22">
        <f t="shared" si="41"/>
        <v>0.10069444444444442</v>
      </c>
      <c r="T575" s="22">
        <f t="shared" si="42"/>
        <v>5.3180615680615675E-2</v>
      </c>
      <c r="U575" s="22" t="s">
        <v>5382</v>
      </c>
      <c r="V575">
        <v>1040</v>
      </c>
      <c r="W575" s="22" t="s">
        <v>5488</v>
      </c>
      <c r="X575">
        <v>1305</v>
      </c>
      <c r="Y575" t="s">
        <v>101</v>
      </c>
      <c r="Z575" t="s">
        <v>712</v>
      </c>
      <c r="AA575" t="s">
        <v>2441</v>
      </c>
      <c r="AB575">
        <v>11</v>
      </c>
      <c r="AC575" t="s">
        <v>62</v>
      </c>
      <c r="AD575" t="str">
        <f t="shared" si="43"/>
        <v>Humanities Building - H104</v>
      </c>
      <c r="AE575" t="s">
        <v>1092</v>
      </c>
      <c r="AF575" t="s">
        <v>1093</v>
      </c>
      <c r="AG575" t="s">
        <v>1690</v>
      </c>
      <c r="AH575" t="s">
        <v>4162</v>
      </c>
      <c r="AI575">
        <v>25</v>
      </c>
      <c r="AJ575">
        <v>19</v>
      </c>
      <c r="AK575" s="22">
        <f t="shared" si="44"/>
        <v>8.8051905105476536</v>
      </c>
      <c r="AL575" t="s">
        <v>52</v>
      </c>
      <c r="AM575" t="s">
        <v>66</v>
      </c>
      <c r="AN575" t="s">
        <v>67</v>
      </c>
    </row>
    <row r="576" spans="1:40" x14ac:dyDescent="0.25">
      <c r="A576">
        <v>202430</v>
      </c>
      <c r="B576">
        <v>43811</v>
      </c>
      <c r="C576" t="s">
        <v>1686</v>
      </c>
      <c r="D576" t="s">
        <v>5689</v>
      </c>
      <c r="E576" t="s">
        <v>1687</v>
      </c>
      <c r="F576">
        <v>3</v>
      </c>
      <c r="G576" s="1">
        <v>45166</v>
      </c>
      <c r="H576" s="1">
        <v>45276</v>
      </c>
      <c r="I576" s="21">
        <f t="shared" si="40"/>
        <v>16.714285714285715</v>
      </c>
      <c r="J576" s="1" t="s">
        <v>393</v>
      </c>
      <c r="K576" s="1" t="s">
        <v>36</v>
      </c>
      <c r="O576" t="s">
        <v>36</v>
      </c>
      <c r="S576" s="22">
        <f t="shared" si="41"/>
        <v>0.125</v>
      </c>
      <c r="T576" s="22">
        <f t="shared" si="42"/>
        <v>0.12662337662337664</v>
      </c>
      <c r="U576" s="22" t="s">
        <v>5377</v>
      </c>
      <c r="V576">
        <v>1245</v>
      </c>
      <c r="W576" s="22" t="s">
        <v>5479</v>
      </c>
      <c r="X576">
        <v>1545</v>
      </c>
      <c r="Y576" t="s">
        <v>49</v>
      </c>
      <c r="Z576" t="s">
        <v>1090</v>
      </c>
      <c r="AA576" t="s">
        <v>1091</v>
      </c>
      <c r="AB576" t="s">
        <v>41</v>
      </c>
      <c r="AC576" t="s">
        <v>62</v>
      </c>
      <c r="AD576" t="str">
        <f t="shared" si="43"/>
        <v>Humanities Building - H104</v>
      </c>
      <c r="AE576" t="s">
        <v>1092</v>
      </c>
      <c r="AF576" t="s">
        <v>1093</v>
      </c>
      <c r="AG576" t="s">
        <v>1690</v>
      </c>
      <c r="AH576" t="s">
        <v>4162</v>
      </c>
      <c r="AI576">
        <v>6</v>
      </c>
      <c r="AJ576">
        <v>3</v>
      </c>
      <c r="AK576" s="22">
        <f t="shared" si="44"/>
        <v>6.3492578849721717</v>
      </c>
      <c r="AL576" t="s">
        <v>52</v>
      </c>
      <c r="AM576" t="s">
        <v>66</v>
      </c>
      <c r="AN576" t="s">
        <v>67</v>
      </c>
    </row>
    <row r="577" spans="1:40" x14ac:dyDescent="0.25">
      <c r="A577">
        <v>202430</v>
      </c>
      <c r="B577">
        <v>44494</v>
      </c>
      <c r="C577" t="s">
        <v>1688</v>
      </c>
      <c r="D577" t="s">
        <v>5689</v>
      </c>
      <c r="E577" t="s">
        <v>1689</v>
      </c>
      <c r="F577">
        <v>3</v>
      </c>
      <c r="G577" s="1">
        <v>45166</v>
      </c>
      <c r="H577" s="1">
        <v>45276</v>
      </c>
      <c r="I577" s="21">
        <f t="shared" si="40"/>
        <v>16.714285714285715</v>
      </c>
      <c r="J577" s="1"/>
      <c r="K577" s="1" t="s">
        <v>36</v>
      </c>
      <c r="O577" t="s">
        <v>36</v>
      </c>
      <c r="S577" s="22">
        <f t="shared" si="41"/>
        <v>0.125</v>
      </c>
      <c r="T577" s="22">
        <f t="shared" si="42"/>
        <v>0.12662337662337664</v>
      </c>
      <c r="U577" s="22" t="s">
        <v>5375</v>
      </c>
      <c r="V577">
        <v>935</v>
      </c>
      <c r="W577" s="22" t="s">
        <v>5425</v>
      </c>
      <c r="X577">
        <v>1235</v>
      </c>
      <c r="Y577" t="s">
        <v>205</v>
      </c>
      <c r="Z577" t="s">
        <v>1090</v>
      </c>
      <c r="AA577" t="s">
        <v>1091</v>
      </c>
      <c r="AB577" t="s">
        <v>61</v>
      </c>
      <c r="AC577" t="s">
        <v>62</v>
      </c>
      <c r="AD577" t="str">
        <f t="shared" si="43"/>
        <v>Humanities Building - H104</v>
      </c>
      <c r="AE577" t="s">
        <v>1092</v>
      </c>
      <c r="AF577" t="s">
        <v>1093</v>
      </c>
      <c r="AG577" t="s">
        <v>1690</v>
      </c>
      <c r="AH577" t="s">
        <v>4162</v>
      </c>
      <c r="AI577">
        <v>24</v>
      </c>
      <c r="AJ577">
        <v>23</v>
      </c>
      <c r="AK577" s="22">
        <f t="shared" si="44"/>
        <v>48.677643784786653</v>
      </c>
      <c r="AL577" t="s">
        <v>52</v>
      </c>
      <c r="AM577" t="s">
        <v>66</v>
      </c>
      <c r="AN577" t="s">
        <v>67</v>
      </c>
    </row>
    <row r="578" spans="1:40" x14ac:dyDescent="0.25">
      <c r="A578">
        <v>202430</v>
      </c>
      <c r="B578">
        <v>44494</v>
      </c>
      <c r="C578" t="s">
        <v>1688</v>
      </c>
      <c r="D578" t="s">
        <v>5689</v>
      </c>
      <c r="E578" t="s">
        <v>1689</v>
      </c>
      <c r="F578">
        <v>3</v>
      </c>
      <c r="G578" s="1">
        <v>45166</v>
      </c>
      <c r="H578" s="1">
        <v>45276</v>
      </c>
      <c r="I578" s="21">
        <f t="shared" ref="I578:I641" si="45">(DATEDIF(G578,H578,"d")/7)+1</f>
        <v>16.714285714285715</v>
      </c>
      <c r="J578" s="1"/>
      <c r="K578" s="1" t="s">
        <v>34</v>
      </c>
      <c r="M578" t="s">
        <v>34</v>
      </c>
      <c r="S578" s="22">
        <f t="shared" ref="S578:S641" si="46">W578-U578</f>
        <v>8.3333333333333315E-2</v>
      </c>
      <c r="T578" s="22">
        <f t="shared" ref="T578:T641" si="47">(LEN(K578)*S578)*(I578/16.5)</f>
        <v>8.4415584415584402E-2</v>
      </c>
      <c r="U578" s="22" t="s">
        <v>5375</v>
      </c>
      <c r="V578">
        <v>935</v>
      </c>
      <c r="W578" s="22" t="s">
        <v>5464</v>
      </c>
      <c r="X578">
        <v>1135</v>
      </c>
      <c r="Y578" t="s">
        <v>205</v>
      </c>
      <c r="Z578" t="s">
        <v>1090</v>
      </c>
      <c r="AA578" t="s">
        <v>1091</v>
      </c>
      <c r="AB578" t="s">
        <v>61</v>
      </c>
      <c r="AC578" t="s">
        <v>62</v>
      </c>
      <c r="AD578" t="str">
        <f t="shared" ref="AD578:AD641" si="48">CONCATENATE(AE578," - ",AG578)</f>
        <v>Humanities Building - H104</v>
      </c>
      <c r="AE578" t="s">
        <v>1092</v>
      </c>
      <c r="AF578" t="s">
        <v>1093</v>
      </c>
      <c r="AG578" t="s">
        <v>1690</v>
      </c>
      <c r="AH578" t="s">
        <v>4162</v>
      </c>
      <c r="AI578">
        <v>24</v>
      </c>
      <c r="AJ578">
        <v>23</v>
      </c>
      <c r="AK578" s="22">
        <f t="shared" ref="AK578:AK641" si="49">I578*T578*AJ578</f>
        <v>32.451762523191093</v>
      </c>
      <c r="AL578" t="s">
        <v>52</v>
      </c>
      <c r="AM578" t="s">
        <v>66</v>
      </c>
      <c r="AN578" t="s">
        <v>67</v>
      </c>
    </row>
    <row r="579" spans="1:40" x14ac:dyDescent="0.25">
      <c r="A579">
        <v>202430</v>
      </c>
      <c r="B579">
        <v>30220</v>
      </c>
      <c r="C579" t="s">
        <v>1095</v>
      </c>
      <c r="D579" t="s">
        <v>5689</v>
      </c>
      <c r="E579" t="s">
        <v>1096</v>
      </c>
      <c r="F579">
        <v>3</v>
      </c>
      <c r="G579" s="1">
        <v>45166</v>
      </c>
      <c r="H579" s="1">
        <v>45276</v>
      </c>
      <c r="I579" s="21">
        <f t="shared" si="45"/>
        <v>16.714285714285715</v>
      </c>
      <c r="J579" s="1"/>
      <c r="K579" s="1" t="s">
        <v>33</v>
      </c>
      <c r="L579" t="s">
        <v>33</v>
      </c>
      <c r="S579" s="22">
        <f t="shared" si="46"/>
        <v>8.3333333333333315E-2</v>
      </c>
      <c r="T579" s="22">
        <f t="shared" si="47"/>
        <v>8.4415584415584402E-2</v>
      </c>
      <c r="U579" s="22" t="s">
        <v>5375</v>
      </c>
      <c r="V579">
        <v>935</v>
      </c>
      <c r="W579" s="22" t="s">
        <v>5464</v>
      </c>
      <c r="X579">
        <v>1135</v>
      </c>
      <c r="Y579" t="s">
        <v>205</v>
      </c>
      <c r="Z579" t="s">
        <v>1097</v>
      </c>
      <c r="AA579" t="s">
        <v>1098</v>
      </c>
      <c r="AB579" t="s">
        <v>61</v>
      </c>
      <c r="AC579" t="s">
        <v>62</v>
      </c>
      <c r="AD579" t="str">
        <f t="shared" si="48"/>
        <v>Humanities Building - H107</v>
      </c>
      <c r="AE579" t="s">
        <v>1092</v>
      </c>
      <c r="AF579" t="s">
        <v>1093</v>
      </c>
      <c r="AG579" t="s">
        <v>1099</v>
      </c>
      <c r="AH579" t="s">
        <v>4162</v>
      </c>
      <c r="AI579">
        <v>24</v>
      </c>
      <c r="AJ579">
        <v>23</v>
      </c>
      <c r="AK579" s="22">
        <f t="shared" si="49"/>
        <v>32.451762523191093</v>
      </c>
      <c r="AL579" t="s">
        <v>52</v>
      </c>
      <c r="AM579" t="s">
        <v>66</v>
      </c>
      <c r="AN579" t="s">
        <v>67</v>
      </c>
    </row>
    <row r="580" spans="1:40" x14ac:dyDescent="0.25">
      <c r="A580">
        <v>202430</v>
      </c>
      <c r="B580">
        <v>30220</v>
      </c>
      <c r="C580" t="s">
        <v>1095</v>
      </c>
      <c r="D580" t="s">
        <v>5689</v>
      </c>
      <c r="E580" t="s">
        <v>1096</v>
      </c>
      <c r="F580">
        <v>3</v>
      </c>
      <c r="G580" s="1">
        <v>45166</v>
      </c>
      <c r="H580" s="1">
        <v>45276</v>
      </c>
      <c r="I580" s="21">
        <f t="shared" si="45"/>
        <v>16.714285714285715</v>
      </c>
      <c r="J580" s="1"/>
      <c r="K580" s="1" t="s">
        <v>35</v>
      </c>
      <c r="N580" t="s">
        <v>35</v>
      </c>
      <c r="S580" s="22">
        <f t="shared" si="46"/>
        <v>0.10763888888888884</v>
      </c>
      <c r="T580" s="22">
        <f t="shared" si="47"/>
        <v>0.1090367965367965</v>
      </c>
      <c r="U580" s="22" t="s">
        <v>5375</v>
      </c>
      <c r="V580">
        <v>935</v>
      </c>
      <c r="W580" s="22" t="s">
        <v>5436</v>
      </c>
      <c r="X580">
        <v>1210</v>
      </c>
      <c r="Y580" t="s">
        <v>205</v>
      </c>
      <c r="Z580" t="s">
        <v>1097</v>
      </c>
      <c r="AA580" t="s">
        <v>1098</v>
      </c>
      <c r="AB580" t="s">
        <v>61</v>
      </c>
      <c r="AC580" t="s">
        <v>62</v>
      </c>
      <c r="AD580" t="str">
        <f t="shared" si="48"/>
        <v>Humanities Building - H107</v>
      </c>
      <c r="AE580" t="s">
        <v>1092</v>
      </c>
      <c r="AF580" t="s">
        <v>1093</v>
      </c>
      <c r="AG580" t="s">
        <v>1099</v>
      </c>
      <c r="AH580" t="s">
        <v>4162</v>
      </c>
      <c r="AI580">
        <v>24</v>
      </c>
      <c r="AJ580">
        <v>23</v>
      </c>
      <c r="AK580" s="22">
        <f t="shared" si="49"/>
        <v>41.916859925788486</v>
      </c>
      <c r="AL580" t="s">
        <v>52</v>
      </c>
      <c r="AM580" t="s">
        <v>66</v>
      </c>
      <c r="AN580" t="s">
        <v>67</v>
      </c>
    </row>
    <row r="581" spans="1:40" x14ac:dyDescent="0.25">
      <c r="A581">
        <v>202430</v>
      </c>
      <c r="B581">
        <v>43066</v>
      </c>
      <c r="C581" t="s">
        <v>1095</v>
      </c>
      <c r="D581" t="s">
        <v>5689</v>
      </c>
      <c r="E581" t="s">
        <v>1096</v>
      </c>
      <c r="F581">
        <v>3</v>
      </c>
      <c r="G581" s="1">
        <v>45166</v>
      </c>
      <c r="H581" s="1">
        <v>45276</v>
      </c>
      <c r="I581" s="21">
        <f t="shared" si="45"/>
        <v>16.714285714285715</v>
      </c>
      <c r="J581" s="1"/>
      <c r="K581" s="1" t="s">
        <v>33</v>
      </c>
      <c r="L581" t="s">
        <v>33</v>
      </c>
      <c r="S581" s="22">
        <f t="shared" si="46"/>
        <v>8.333333333333337E-2</v>
      </c>
      <c r="T581" s="22">
        <f t="shared" si="47"/>
        <v>8.4415584415584458E-2</v>
      </c>
      <c r="U581" s="22" t="s">
        <v>5377</v>
      </c>
      <c r="V581">
        <v>1245</v>
      </c>
      <c r="W581" s="22" t="s">
        <v>5443</v>
      </c>
      <c r="X581">
        <v>1445</v>
      </c>
      <c r="Y581" t="s">
        <v>49</v>
      </c>
      <c r="Z581" t="s">
        <v>1097</v>
      </c>
      <c r="AA581" t="s">
        <v>1098</v>
      </c>
      <c r="AB581" t="s">
        <v>61</v>
      </c>
      <c r="AC581" t="s">
        <v>62</v>
      </c>
      <c r="AD581" t="str">
        <f t="shared" si="48"/>
        <v>Humanities Building - H107</v>
      </c>
      <c r="AE581" t="s">
        <v>1092</v>
      </c>
      <c r="AF581" t="s">
        <v>1093</v>
      </c>
      <c r="AG581" t="s">
        <v>1099</v>
      </c>
      <c r="AH581" t="s">
        <v>4162</v>
      </c>
      <c r="AI581">
        <v>24</v>
      </c>
      <c r="AJ581">
        <v>26</v>
      </c>
      <c r="AK581" s="22">
        <f t="shared" si="49"/>
        <v>36.684601113172562</v>
      </c>
      <c r="AL581" t="s">
        <v>52</v>
      </c>
      <c r="AM581" t="s">
        <v>66</v>
      </c>
      <c r="AN581" t="s">
        <v>46</v>
      </c>
    </row>
    <row r="582" spans="1:40" x14ac:dyDescent="0.25">
      <c r="A582">
        <v>202430</v>
      </c>
      <c r="B582">
        <v>43066</v>
      </c>
      <c r="C582" t="s">
        <v>1095</v>
      </c>
      <c r="D582" t="s">
        <v>5689</v>
      </c>
      <c r="E582" t="s">
        <v>1096</v>
      </c>
      <c r="F582">
        <v>3</v>
      </c>
      <c r="G582" s="1">
        <v>45166</v>
      </c>
      <c r="H582" s="1">
        <v>45276</v>
      </c>
      <c r="I582" s="21">
        <f t="shared" si="45"/>
        <v>16.714285714285715</v>
      </c>
      <c r="J582" s="1"/>
      <c r="K582" s="1" t="s">
        <v>35</v>
      </c>
      <c r="N582" t="s">
        <v>35</v>
      </c>
      <c r="S582" s="22">
        <f t="shared" si="46"/>
        <v>0.125</v>
      </c>
      <c r="T582" s="22">
        <f t="shared" si="47"/>
        <v>0.12662337662337664</v>
      </c>
      <c r="U582" s="22" t="s">
        <v>5377</v>
      </c>
      <c r="V582">
        <v>1245</v>
      </c>
      <c r="W582" s="22" t="s">
        <v>5479</v>
      </c>
      <c r="X582">
        <v>1545</v>
      </c>
      <c r="Y582" t="s">
        <v>49</v>
      </c>
      <c r="Z582" t="s">
        <v>1097</v>
      </c>
      <c r="AA582" t="s">
        <v>1098</v>
      </c>
      <c r="AB582" t="s">
        <v>61</v>
      </c>
      <c r="AC582" t="s">
        <v>62</v>
      </c>
      <c r="AD582" t="str">
        <f t="shared" si="48"/>
        <v>Humanities Building - H107</v>
      </c>
      <c r="AE582" t="s">
        <v>1092</v>
      </c>
      <c r="AF582" t="s">
        <v>1093</v>
      </c>
      <c r="AG582" t="s">
        <v>1099</v>
      </c>
      <c r="AH582" t="s">
        <v>4162</v>
      </c>
      <c r="AI582">
        <v>24</v>
      </c>
      <c r="AJ582">
        <v>26</v>
      </c>
      <c r="AK582" s="22">
        <f t="shared" si="49"/>
        <v>55.026901669758821</v>
      </c>
      <c r="AL582" t="s">
        <v>52</v>
      </c>
      <c r="AM582" t="s">
        <v>66</v>
      </c>
      <c r="AN582" t="s">
        <v>46</v>
      </c>
    </row>
    <row r="583" spans="1:40" x14ac:dyDescent="0.25">
      <c r="A583">
        <v>202430</v>
      </c>
      <c r="B583">
        <v>43067</v>
      </c>
      <c r="C583" t="s">
        <v>1095</v>
      </c>
      <c r="D583" t="s">
        <v>5689</v>
      </c>
      <c r="E583" t="s">
        <v>1096</v>
      </c>
      <c r="F583">
        <v>3</v>
      </c>
      <c r="G583" s="1">
        <v>45166</v>
      </c>
      <c r="H583" s="1">
        <v>45276</v>
      </c>
      <c r="I583" s="21">
        <f t="shared" si="45"/>
        <v>16.714285714285715</v>
      </c>
      <c r="J583" s="1"/>
      <c r="K583" s="1" t="s">
        <v>37</v>
      </c>
      <c r="P583" t="s">
        <v>37</v>
      </c>
      <c r="S583" s="22">
        <f t="shared" si="46"/>
        <v>8.3333333333333315E-2</v>
      </c>
      <c r="T583" s="22">
        <f t="shared" si="47"/>
        <v>8.4415584415584402E-2</v>
      </c>
      <c r="U583" s="22" t="s">
        <v>5391</v>
      </c>
      <c r="V583">
        <v>1000</v>
      </c>
      <c r="W583" s="22" t="s">
        <v>5384</v>
      </c>
      <c r="X583">
        <v>1200</v>
      </c>
      <c r="Y583" t="s">
        <v>49</v>
      </c>
      <c r="Z583" t="s">
        <v>1097</v>
      </c>
      <c r="AA583" t="s">
        <v>1098</v>
      </c>
      <c r="AB583" t="s">
        <v>61</v>
      </c>
      <c r="AC583" t="s">
        <v>62</v>
      </c>
      <c r="AD583" t="str">
        <f t="shared" si="48"/>
        <v>Humanities Building - H107</v>
      </c>
      <c r="AE583" t="s">
        <v>1092</v>
      </c>
      <c r="AF583" t="s">
        <v>1093</v>
      </c>
      <c r="AG583" t="s">
        <v>1099</v>
      </c>
      <c r="AH583" t="s">
        <v>4162</v>
      </c>
      <c r="AI583">
        <v>24</v>
      </c>
      <c r="AJ583">
        <v>24</v>
      </c>
      <c r="AK583" s="22">
        <f t="shared" si="49"/>
        <v>33.862708719851568</v>
      </c>
      <c r="AL583" t="s">
        <v>52</v>
      </c>
      <c r="AM583" t="s">
        <v>66</v>
      </c>
      <c r="AN583" t="s">
        <v>46</v>
      </c>
    </row>
    <row r="584" spans="1:40" x14ac:dyDescent="0.25">
      <c r="A584">
        <v>202430</v>
      </c>
      <c r="B584">
        <v>43067</v>
      </c>
      <c r="C584" t="s">
        <v>1095</v>
      </c>
      <c r="D584" t="s">
        <v>5689</v>
      </c>
      <c r="E584" t="s">
        <v>1096</v>
      </c>
      <c r="F584">
        <v>3</v>
      </c>
      <c r="G584" s="1">
        <v>45166</v>
      </c>
      <c r="H584" s="1">
        <v>45276</v>
      </c>
      <c r="I584" s="21">
        <f t="shared" si="45"/>
        <v>16.714285714285715</v>
      </c>
      <c r="J584" s="1"/>
      <c r="K584" s="1" t="s">
        <v>37</v>
      </c>
      <c r="P584" t="s">
        <v>37</v>
      </c>
      <c r="S584" s="22">
        <f t="shared" si="46"/>
        <v>0.12152777777777779</v>
      </c>
      <c r="T584" s="22">
        <f t="shared" si="47"/>
        <v>0.12310606060606064</v>
      </c>
      <c r="U584" s="22" t="s">
        <v>5422</v>
      </c>
      <c r="V584">
        <v>1205</v>
      </c>
      <c r="W584" s="22" t="s">
        <v>5371</v>
      </c>
      <c r="X584">
        <v>1500</v>
      </c>
      <c r="Y584" t="s">
        <v>49</v>
      </c>
      <c r="Z584" t="s">
        <v>1097</v>
      </c>
      <c r="AA584" t="s">
        <v>1098</v>
      </c>
      <c r="AB584" t="s">
        <v>61</v>
      </c>
      <c r="AC584" t="s">
        <v>62</v>
      </c>
      <c r="AD584" t="str">
        <f t="shared" si="48"/>
        <v>Humanities Building - H107</v>
      </c>
      <c r="AE584" t="s">
        <v>1092</v>
      </c>
      <c r="AF584" t="s">
        <v>1093</v>
      </c>
      <c r="AG584" t="s">
        <v>1099</v>
      </c>
      <c r="AH584" t="s">
        <v>4162</v>
      </c>
      <c r="AI584">
        <v>24</v>
      </c>
      <c r="AJ584">
        <v>24</v>
      </c>
      <c r="AK584" s="22">
        <f t="shared" si="49"/>
        <v>49.383116883116898</v>
      </c>
      <c r="AL584" t="s">
        <v>52</v>
      </c>
      <c r="AM584" t="s">
        <v>66</v>
      </c>
      <c r="AN584" t="s">
        <v>46</v>
      </c>
    </row>
    <row r="585" spans="1:40" x14ac:dyDescent="0.25">
      <c r="A585">
        <v>202430</v>
      </c>
      <c r="B585">
        <v>30190</v>
      </c>
      <c r="C585" t="s">
        <v>1100</v>
      </c>
      <c r="D585" t="s">
        <v>5689</v>
      </c>
      <c r="E585" t="s">
        <v>1101</v>
      </c>
      <c r="F585">
        <v>3</v>
      </c>
      <c r="G585" s="1">
        <v>45166</v>
      </c>
      <c r="H585" s="1">
        <v>45276</v>
      </c>
      <c r="I585" s="21">
        <f t="shared" si="45"/>
        <v>16.714285714285715</v>
      </c>
      <c r="J585" s="1"/>
      <c r="K585" s="1" t="s">
        <v>5536</v>
      </c>
      <c r="L585" t="s">
        <v>33</v>
      </c>
      <c r="N585" t="s">
        <v>35</v>
      </c>
      <c r="S585" s="22">
        <f t="shared" si="46"/>
        <v>5.555555555555558E-2</v>
      </c>
      <c r="T585" s="22">
        <f t="shared" si="47"/>
        <v>0.11255411255411261</v>
      </c>
      <c r="U585" s="22" t="s">
        <v>5376</v>
      </c>
      <c r="V585">
        <v>1110</v>
      </c>
      <c r="W585" s="22" t="s">
        <v>5393</v>
      </c>
      <c r="X585">
        <v>1230</v>
      </c>
      <c r="Y585" t="s">
        <v>49</v>
      </c>
      <c r="Z585" t="s">
        <v>1102</v>
      </c>
      <c r="AA585" t="s">
        <v>1103</v>
      </c>
      <c r="AB585" t="s">
        <v>277</v>
      </c>
      <c r="AC585" t="s">
        <v>62</v>
      </c>
      <c r="AD585" t="str">
        <f t="shared" si="48"/>
        <v>Humanities Building - H111</v>
      </c>
      <c r="AE585" t="s">
        <v>1092</v>
      </c>
      <c r="AF585" t="s">
        <v>1093</v>
      </c>
      <c r="AG585" t="s">
        <v>1104</v>
      </c>
      <c r="AH585" t="s">
        <v>3688</v>
      </c>
      <c r="AI585">
        <v>60</v>
      </c>
      <c r="AJ585">
        <v>58</v>
      </c>
      <c r="AK585" s="22">
        <f t="shared" si="49"/>
        <v>109.11317254174404</v>
      </c>
      <c r="AL585" t="s">
        <v>52</v>
      </c>
      <c r="AM585" t="s">
        <v>66</v>
      </c>
      <c r="AN585" t="s">
        <v>67</v>
      </c>
    </row>
    <row r="586" spans="1:40" x14ac:dyDescent="0.25">
      <c r="A586">
        <v>202430</v>
      </c>
      <c r="B586">
        <v>30193</v>
      </c>
      <c r="C586" t="s">
        <v>1693</v>
      </c>
      <c r="D586" t="s">
        <v>5689</v>
      </c>
      <c r="E586" t="s">
        <v>1694</v>
      </c>
      <c r="F586">
        <v>3</v>
      </c>
      <c r="G586" s="1">
        <v>45166</v>
      </c>
      <c r="H586" s="1">
        <v>45276</v>
      </c>
      <c r="I586" s="21">
        <f t="shared" si="45"/>
        <v>16.714285714285715</v>
      </c>
      <c r="J586" s="1"/>
      <c r="K586" s="1" t="s">
        <v>5537</v>
      </c>
      <c r="M586" t="s">
        <v>34</v>
      </c>
      <c r="O586" t="s">
        <v>36</v>
      </c>
      <c r="S586" s="22">
        <f t="shared" si="46"/>
        <v>5.5555555555555525E-2</v>
      </c>
      <c r="T586" s="22">
        <f t="shared" si="47"/>
        <v>0.1125541125541125</v>
      </c>
      <c r="U586" s="22" t="s">
        <v>5375</v>
      </c>
      <c r="V586">
        <v>935</v>
      </c>
      <c r="W586" s="22" t="s">
        <v>5474</v>
      </c>
      <c r="X586">
        <v>1055</v>
      </c>
      <c r="Y586" t="s">
        <v>49</v>
      </c>
      <c r="Z586" t="s">
        <v>1695</v>
      </c>
      <c r="AA586" t="s">
        <v>1696</v>
      </c>
      <c r="AB586" t="s">
        <v>61</v>
      </c>
      <c r="AC586" t="s">
        <v>62</v>
      </c>
      <c r="AD586" t="str">
        <f t="shared" si="48"/>
        <v>Humanities Building - H111</v>
      </c>
      <c r="AE586" t="s">
        <v>1092</v>
      </c>
      <c r="AF586" t="s">
        <v>1093</v>
      </c>
      <c r="AG586" t="s">
        <v>1104</v>
      </c>
      <c r="AH586" t="s">
        <v>3688</v>
      </c>
      <c r="AI586">
        <v>60</v>
      </c>
      <c r="AJ586">
        <v>47</v>
      </c>
      <c r="AK586" s="22">
        <f t="shared" si="49"/>
        <v>88.419294990723529</v>
      </c>
      <c r="AL586" t="s">
        <v>52</v>
      </c>
      <c r="AM586" t="s">
        <v>66</v>
      </c>
      <c r="AN586" t="s">
        <v>67</v>
      </c>
    </row>
    <row r="587" spans="1:40" x14ac:dyDescent="0.25">
      <c r="A587">
        <v>202430</v>
      </c>
      <c r="B587">
        <v>35052</v>
      </c>
      <c r="C587" t="s">
        <v>1100</v>
      </c>
      <c r="D587" t="s">
        <v>5689</v>
      </c>
      <c r="E587" t="s">
        <v>1101</v>
      </c>
      <c r="F587">
        <v>3</v>
      </c>
      <c r="G587" s="1">
        <v>45166</v>
      </c>
      <c r="H587" s="1">
        <v>45276</v>
      </c>
      <c r="I587" s="21">
        <f t="shared" si="45"/>
        <v>16.714285714285715</v>
      </c>
      <c r="J587" s="1"/>
      <c r="K587" s="1" t="s">
        <v>5536</v>
      </c>
      <c r="L587" t="s">
        <v>33</v>
      </c>
      <c r="N587" t="s">
        <v>35</v>
      </c>
      <c r="S587" s="22">
        <f t="shared" si="46"/>
        <v>5.555555555555558E-2</v>
      </c>
      <c r="T587" s="22">
        <f t="shared" si="47"/>
        <v>0.11255411255411261</v>
      </c>
      <c r="U587" s="22" t="s">
        <v>5377</v>
      </c>
      <c r="V587">
        <v>1245</v>
      </c>
      <c r="W587" s="22" t="s">
        <v>5398</v>
      </c>
      <c r="X587">
        <v>1405</v>
      </c>
      <c r="Y587" t="s">
        <v>49</v>
      </c>
      <c r="Z587" t="s">
        <v>1105</v>
      </c>
      <c r="AA587" t="s">
        <v>1106</v>
      </c>
      <c r="AB587" t="s">
        <v>277</v>
      </c>
      <c r="AC587" t="s">
        <v>62</v>
      </c>
      <c r="AD587" t="str">
        <f t="shared" si="48"/>
        <v>Humanities Building - H111</v>
      </c>
      <c r="AE587" t="s">
        <v>1092</v>
      </c>
      <c r="AF587" t="s">
        <v>1093</v>
      </c>
      <c r="AG587" t="s">
        <v>1104</v>
      </c>
      <c r="AH587" t="s">
        <v>3688</v>
      </c>
      <c r="AI587">
        <v>60</v>
      </c>
      <c r="AJ587">
        <v>38</v>
      </c>
      <c r="AK587" s="22">
        <f t="shared" si="49"/>
        <v>71.487940630797809</v>
      </c>
      <c r="AL587" t="s">
        <v>52</v>
      </c>
      <c r="AM587" t="s">
        <v>534</v>
      </c>
      <c r="AN587" t="s">
        <v>67</v>
      </c>
    </row>
    <row r="588" spans="1:40" x14ac:dyDescent="0.25">
      <c r="A588">
        <v>202430</v>
      </c>
      <c r="B588">
        <v>37257</v>
      </c>
      <c r="C588" t="s">
        <v>1100</v>
      </c>
      <c r="D588" t="s">
        <v>5689</v>
      </c>
      <c r="E588" t="s">
        <v>1101</v>
      </c>
      <c r="F588">
        <v>3</v>
      </c>
      <c r="G588" s="1">
        <v>45166</v>
      </c>
      <c r="H588" s="1">
        <v>45276</v>
      </c>
      <c r="I588" s="21">
        <f t="shared" si="45"/>
        <v>16.714285714285715</v>
      </c>
      <c r="J588" s="1"/>
      <c r="K588" s="1" t="s">
        <v>5537</v>
      </c>
      <c r="M588" t="s">
        <v>34</v>
      </c>
      <c r="O588" t="s">
        <v>36</v>
      </c>
      <c r="S588" s="22">
        <f t="shared" si="46"/>
        <v>5.555555555555558E-2</v>
      </c>
      <c r="T588" s="22">
        <f t="shared" si="47"/>
        <v>0.11255411255411261</v>
      </c>
      <c r="U588" s="22" t="s">
        <v>5379</v>
      </c>
      <c r="V588">
        <v>1420</v>
      </c>
      <c r="W588" s="22" t="s">
        <v>5500</v>
      </c>
      <c r="X588">
        <v>1540</v>
      </c>
      <c r="Y588" t="s">
        <v>49</v>
      </c>
      <c r="Z588" t="s">
        <v>1699</v>
      </c>
      <c r="AA588" t="s">
        <v>1700</v>
      </c>
      <c r="AB588" t="s">
        <v>277</v>
      </c>
      <c r="AC588" t="s">
        <v>62</v>
      </c>
      <c r="AD588" t="str">
        <f t="shared" si="48"/>
        <v>Humanities Building - H111</v>
      </c>
      <c r="AE588" t="s">
        <v>1092</v>
      </c>
      <c r="AF588" t="s">
        <v>1093</v>
      </c>
      <c r="AG588" t="s">
        <v>1104</v>
      </c>
      <c r="AH588" t="s">
        <v>3688</v>
      </c>
      <c r="AI588">
        <v>60</v>
      </c>
      <c r="AJ588">
        <v>38</v>
      </c>
      <c r="AK588" s="22">
        <f t="shared" si="49"/>
        <v>71.487940630797809</v>
      </c>
      <c r="AL588" t="s">
        <v>52</v>
      </c>
      <c r="AM588" t="s">
        <v>66</v>
      </c>
      <c r="AN588" t="s">
        <v>67</v>
      </c>
    </row>
    <row r="589" spans="1:40" x14ac:dyDescent="0.25">
      <c r="A589">
        <v>202430</v>
      </c>
      <c r="B589">
        <v>37268</v>
      </c>
      <c r="C589" t="s">
        <v>1697</v>
      </c>
      <c r="D589" t="s">
        <v>5689</v>
      </c>
      <c r="E589" t="s">
        <v>1698</v>
      </c>
      <c r="F589">
        <v>3</v>
      </c>
      <c r="G589" s="1">
        <v>45166</v>
      </c>
      <c r="H589" s="1">
        <v>45276</v>
      </c>
      <c r="I589" s="21">
        <f t="shared" si="45"/>
        <v>16.714285714285715</v>
      </c>
      <c r="J589" s="1"/>
      <c r="K589" s="1" t="s">
        <v>5537</v>
      </c>
      <c r="M589" t="s">
        <v>34</v>
      </c>
      <c r="O589" t="s">
        <v>36</v>
      </c>
      <c r="S589" s="22">
        <f t="shared" si="46"/>
        <v>5.555555555555558E-2</v>
      </c>
      <c r="T589" s="22">
        <f t="shared" si="47"/>
        <v>0.11255411255411261</v>
      </c>
      <c r="U589" s="22" t="s">
        <v>5377</v>
      </c>
      <c r="V589">
        <v>1245</v>
      </c>
      <c r="W589" s="22" t="s">
        <v>5398</v>
      </c>
      <c r="X589">
        <v>1405</v>
      </c>
      <c r="Y589" t="s">
        <v>49</v>
      </c>
      <c r="Z589" t="s">
        <v>1695</v>
      </c>
      <c r="AA589" t="s">
        <v>1696</v>
      </c>
      <c r="AB589" t="s">
        <v>61</v>
      </c>
      <c r="AC589" t="s">
        <v>62</v>
      </c>
      <c r="AD589" t="str">
        <f t="shared" si="48"/>
        <v>Humanities Building - H111</v>
      </c>
      <c r="AE589" t="s">
        <v>1092</v>
      </c>
      <c r="AF589" t="s">
        <v>1093</v>
      </c>
      <c r="AG589" t="s">
        <v>1104</v>
      </c>
      <c r="AH589" t="s">
        <v>3688</v>
      </c>
      <c r="AI589">
        <v>35</v>
      </c>
      <c r="AJ589">
        <v>31</v>
      </c>
      <c r="AK589" s="22">
        <f t="shared" si="49"/>
        <v>58.31910946196664</v>
      </c>
      <c r="AL589" t="s">
        <v>52</v>
      </c>
      <c r="AM589" t="s">
        <v>66</v>
      </c>
      <c r="AN589" t="s">
        <v>67</v>
      </c>
    </row>
    <row r="590" spans="1:40" x14ac:dyDescent="0.25">
      <c r="A590">
        <v>202430</v>
      </c>
      <c r="B590">
        <v>42251</v>
      </c>
      <c r="C590" t="s">
        <v>1107</v>
      </c>
      <c r="D590" t="s">
        <v>5689</v>
      </c>
      <c r="E590" t="s">
        <v>1108</v>
      </c>
      <c r="F590">
        <v>3</v>
      </c>
      <c r="G590" s="1">
        <v>45166</v>
      </c>
      <c r="H590" s="1">
        <v>45276</v>
      </c>
      <c r="I590" s="21">
        <f t="shared" si="45"/>
        <v>16.714285714285715</v>
      </c>
      <c r="J590" s="1"/>
      <c r="K590" s="1" t="s">
        <v>5536</v>
      </c>
      <c r="L590" t="s">
        <v>33</v>
      </c>
      <c r="N590" t="s">
        <v>35</v>
      </c>
      <c r="S590" s="22">
        <f t="shared" si="46"/>
        <v>5.555555555555558E-2</v>
      </c>
      <c r="T590" s="22">
        <f t="shared" si="47"/>
        <v>0.11255411255411261</v>
      </c>
      <c r="U590" s="22" t="s">
        <v>5379</v>
      </c>
      <c r="V590">
        <v>1420</v>
      </c>
      <c r="W590" s="22" t="s">
        <v>5500</v>
      </c>
      <c r="X590">
        <v>1540</v>
      </c>
      <c r="Y590" t="s">
        <v>49</v>
      </c>
      <c r="Z590" t="s">
        <v>1102</v>
      </c>
      <c r="AA590" t="s">
        <v>1103</v>
      </c>
      <c r="AB590" t="s">
        <v>277</v>
      </c>
      <c r="AC590" t="s">
        <v>62</v>
      </c>
      <c r="AD590" t="str">
        <f t="shared" si="48"/>
        <v>Humanities Building - H111</v>
      </c>
      <c r="AE590" t="s">
        <v>1092</v>
      </c>
      <c r="AF590" t="s">
        <v>1093</v>
      </c>
      <c r="AG590" t="s">
        <v>1104</v>
      </c>
      <c r="AH590" t="s">
        <v>3688</v>
      </c>
      <c r="AI590">
        <v>40</v>
      </c>
      <c r="AJ590">
        <v>36</v>
      </c>
      <c r="AK590" s="22">
        <f t="shared" si="49"/>
        <v>67.725417439703193</v>
      </c>
      <c r="AL590" t="s">
        <v>52</v>
      </c>
      <c r="AM590" t="s">
        <v>66</v>
      </c>
      <c r="AN590" t="s">
        <v>67</v>
      </c>
    </row>
    <row r="591" spans="1:40" x14ac:dyDescent="0.25">
      <c r="A591">
        <v>202430</v>
      </c>
      <c r="B591">
        <v>43810</v>
      </c>
      <c r="C591" t="s">
        <v>2442</v>
      </c>
      <c r="D591" t="s">
        <v>5689</v>
      </c>
      <c r="E591" t="s">
        <v>2443</v>
      </c>
      <c r="F591">
        <v>3</v>
      </c>
      <c r="G591" s="1">
        <v>45166</v>
      </c>
      <c r="H591" s="1">
        <v>45248</v>
      </c>
      <c r="I591" s="21">
        <f t="shared" si="45"/>
        <v>12.714285714285714</v>
      </c>
      <c r="J591" s="1"/>
      <c r="K591" s="1" t="s">
        <v>35</v>
      </c>
      <c r="N591" t="s">
        <v>35</v>
      </c>
      <c r="S591" s="22">
        <f t="shared" si="46"/>
        <v>0.16666666666666663</v>
      </c>
      <c r="T591" s="22">
        <f t="shared" si="47"/>
        <v>0.12842712842712839</v>
      </c>
      <c r="U591" s="22" t="s">
        <v>5377</v>
      </c>
      <c r="V591">
        <v>1245</v>
      </c>
      <c r="W591" s="22" t="s">
        <v>5493</v>
      </c>
      <c r="X591">
        <v>1645</v>
      </c>
      <c r="Y591" t="s">
        <v>304</v>
      </c>
      <c r="Z591" t="s">
        <v>2444</v>
      </c>
      <c r="AA591" t="s">
        <v>2445</v>
      </c>
      <c r="AB591" t="s">
        <v>61</v>
      </c>
      <c r="AC591" t="s">
        <v>62</v>
      </c>
      <c r="AD591" t="str">
        <f t="shared" si="48"/>
        <v>Humanities Building - H112</v>
      </c>
      <c r="AE591" t="s">
        <v>1092</v>
      </c>
      <c r="AF591" t="s">
        <v>1093</v>
      </c>
      <c r="AG591" t="s">
        <v>2446</v>
      </c>
      <c r="AH591" t="s">
        <v>4162</v>
      </c>
      <c r="AI591">
        <v>18</v>
      </c>
      <c r="AJ591">
        <v>15</v>
      </c>
      <c r="AK591" s="22">
        <f t="shared" si="49"/>
        <v>24.492888064316627</v>
      </c>
      <c r="AL591" t="s">
        <v>430</v>
      </c>
      <c r="AM591" t="s">
        <v>306</v>
      </c>
      <c r="AN591" t="s">
        <v>67</v>
      </c>
    </row>
    <row r="592" spans="1:40" x14ac:dyDescent="0.25">
      <c r="A592">
        <v>202430</v>
      </c>
      <c r="B592">
        <v>39646</v>
      </c>
      <c r="C592" t="s">
        <v>2452</v>
      </c>
      <c r="D592" t="s">
        <v>5689</v>
      </c>
      <c r="E592" t="s">
        <v>2453</v>
      </c>
      <c r="F592">
        <v>3</v>
      </c>
      <c r="G592" s="1">
        <v>45166</v>
      </c>
      <c r="H592" s="1">
        <v>45248</v>
      </c>
      <c r="I592" s="21">
        <f t="shared" si="45"/>
        <v>12.714285714285714</v>
      </c>
      <c r="J592" s="1"/>
      <c r="K592" s="1" t="s">
        <v>36</v>
      </c>
      <c r="O592" t="s">
        <v>36</v>
      </c>
      <c r="S592" s="22">
        <f t="shared" si="46"/>
        <v>0.16319444444444442</v>
      </c>
      <c r="T592" s="22">
        <f t="shared" si="47"/>
        <v>0.12575156325156323</v>
      </c>
      <c r="U592" s="22" t="s">
        <v>5375</v>
      </c>
      <c r="V592">
        <v>935</v>
      </c>
      <c r="W592" s="22" t="s">
        <v>5368</v>
      </c>
      <c r="X592">
        <v>1330</v>
      </c>
      <c r="Y592" t="s">
        <v>304</v>
      </c>
      <c r="Z592" t="s">
        <v>2449</v>
      </c>
      <c r="AA592" t="s">
        <v>2450</v>
      </c>
      <c r="AB592" t="s">
        <v>61</v>
      </c>
      <c r="AC592" t="s">
        <v>62</v>
      </c>
      <c r="AD592" t="str">
        <f t="shared" si="48"/>
        <v>Humanities Building - H204</v>
      </c>
      <c r="AE592" t="s">
        <v>1092</v>
      </c>
      <c r="AF592" t="s">
        <v>1093</v>
      </c>
      <c r="AG592" t="s">
        <v>2451</v>
      </c>
      <c r="AH592" t="s">
        <v>4162</v>
      </c>
      <c r="AI592">
        <v>24</v>
      </c>
      <c r="AJ592">
        <v>21</v>
      </c>
      <c r="AK592" s="22">
        <f t="shared" si="49"/>
        <v>33.575667388167382</v>
      </c>
      <c r="AL592" t="s">
        <v>430</v>
      </c>
      <c r="AM592" t="s">
        <v>306</v>
      </c>
      <c r="AN592" t="s">
        <v>67</v>
      </c>
    </row>
    <row r="593" spans="1:40" x14ac:dyDescent="0.25">
      <c r="A593">
        <v>202430</v>
      </c>
      <c r="B593">
        <v>44070</v>
      </c>
      <c r="C593" t="s">
        <v>2447</v>
      </c>
      <c r="D593" t="s">
        <v>5613</v>
      </c>
      <c r="E593" t="s">
        <v>2448</v>
      </c>
      <c r="F593">
        <v>3</v>
      </c>
      <c r="G593" s="1">
        <v>45166</v>
      </c>
      <c r="H593" s="1">
        <v>45248</v>
      </c>
      <c r="I593" s="21">
        <f t="shared" si="45"/>
        <v>12.714285714285714</v>
      </c>
      <c r="J593" s="1"/>
      <c r="K593" s="1" t="s">
        <v>35</v>
      </c>
      <c r="N593" t="s">
        <v>35</v>
      </c>
      <c r="S593" s="22">
        <f t="shared" si="46"/>
        <v>0.16666666666666663</v>
      </c>
      <c r="T593" s="22">
        <f t="shared" si="47"/>
        <v>0.12842712842712839</v>
      </c>
      <c r="U593" s="22" t="s">
        <v>5375</v>
      </c>
      <c r="V593">
        <v>935</v>
      </c>
      <c r="W593" s="22" t="s">
        <v>5456</v>
      </c>
      <c r="X593">
        <v>1335</v>
      </c>
      <c r="Y593" t="s">
        <v>304</v>
      </c>
      <c r="Z593" t="s">
        <v>2449</v>
      </c>
      <c r="AA593" t="s">
        <v>2450</v>
      </c>
      <c r="AB593" t="s">
        <v>61</v>
      </c>
      <c r="AC593" t="s">
        <v>62</v>
      </c>
      <c r="AD593" t="str">
        <f t="shared" si="48"/>
        <v>Humanities Building - H204</v>
      </c>
      <c r="AE593" t="s">
        <v>1092</v>
      </c>
      <c r="AF593" t="s">
        <v>1093</v>
      </c>
      <c r="AG593" t="s">
        <v>2451</v>
      </c>
      <c r="AH593" t="s">
        <v>4162</v>
      </c>
      <c r="AI593">
        <v>24</v>
      </c>
      <c r="AJ593">
        <v>20</v>
      </c>
      <c r="AK593" s="22">
        <f t="shared" si="49"/>
        <v>32.657184085755503</v>
      </c>
      <c r="AL593" t="s">
        <v>430</v>
      </c>
      <c r="AM593" t="s">
        <v>306</v>
      </c>
      <c r="AN593" t="s">
        <v>67</v>
      </c>
    </row>
    <row r="594" spans="1:40" x14ac:dyDescent="0.25">
      <c r="A594">
        <v>202430</v>
      </c>
      <c r="B594">
        <v>44071</v>
      </c>
      <c r="C594" t="s">
        <v>2447</v>
      </c>
      <c r="D594" t="s">
        <v>5613</v>
      </c>
      <c r="E594" t="s">
        <v>2448</v>
      </c>
      <c r="F594">
        <v>3</v>
      </c>
      <c r="G594" s="1">
        <v>45166</v>
      </c>
      <c r="H594" s="1">
        <v>45248</v>
      </c>
      <c r="I594" s="21">
        <f t="shared" si="45"/>
        <v>12.714285714285714</v>
      </c>
      <c r="J594" s="1"/>
      <c r="K594" s="1" t="s">
        <v>35</v>
      </c>
      <c r="N594" t="s">
        <v>35</v>
      </c>
      <c r="S594" s="22">
        <f t="shared" si="46"/>
        <v>0.16319444444444442</v>
      </c>
      <c r="T594" s="22">
        <f t="shared" si="47"/>
        <v>0.12575156325156323</v>
      </c>
      <c r="U594" s="22" t="s">
        <v>5379</v>
      </c>
      <c r="V594">
        <v>1420</v>
      </c>
      <c r="W594" s="22" t="s">
        <v>5454</v>
      </c>
      <c r="X594">
        <v>1815</v>
      </c>
      <c r="Y594" t="s">
        <v>304</v>
      </c>
      <c r="Z594" t="s">
        <v>2449</v>
      </c>
      <c r="AA594" t="s">
        <v>2450</v>
      </c>
      <c r="AB594" t="s">
        <v>61</v>
      </c>
      <c r="AC594" t="s">
        <v>62</v>
      </c>
      <c r="AD594" t="str">
        <f t="shared" si="48"/>
        <v>Humanities Building - H204</v>
      </c>
      <c r="AE594" t="s">
        <v>1092</v>
      </c>
      <c r="AF594" t="s">
        <v>1093</v>
      </c>
      <c r="AG594" t="s">
        <v>2451</v>
      </c>
      <c r="AH594" t="s">
        <v>4162</v>
      </c>
      <c r="AI594">
        <v>24</v>
      </c>
      <c r="AJ594">
        <v>18</v>
      </c>
      <c r="AK594" s="22">
        <f t="shared" si="49"/>
        <v>28.779143475572038</v>
      </c>
      <c r="AL594" t="s">
        <v>430</v>
      </c>
      <c r="AM594" t="s">
        <v>306</v>
      </c>
      <c r="AN594" t="s">
        <v>67</v>
      </c>
    </row>
    <row r="595" spans="1:40" x14ac:dyDescent="0.25">
      <c r="A595">
        <v>202430</v>
      </c>
      <c r="B595">
        <v>43622</v>
      </c>
      <c r="C595" t="s">
        <v>183</v>
      </c>
      <c r="D595" t="s">
        <v>5707</v>
      </c>
      <c r="E595" t="s">
        <v>184</v>
      </c>
      <c r="F595">
        <v>4</v>
      </c>
      <c r="G595" s="1">
        <v>45166</v>
      </c>
      <c r="H595" s="1">
        <v>45276</v>
      </c>
      <c r="I595" s="21">
        <f t="shared" si="45"/>
        <v>16.714285714285715</v>
      </c>
      <c r="J595" s="1"/>
      <c r="K595" s="1" t="s">
        <v>5536</v>
      </c>
      <c r="L595" t="s">
        <v>33</v>
      </c>
      <c r="N595" t="s">
        <v>35</v>
      </c>
      <c r="S595" s="22">
        <f t="shared" si="46"/>
        <v>8.680555555555558E-2</v>
      </c>
      <c r="T595" s="22">
        <f t="shared" si="47"/>
        <v>0.17586580086580095</v>
      </c>
      <c r="U595" s="22" t="s">
        <v>5373</v>
      </c>
      <c r="V595">
        <v>1030</v>
      </c>
      <c r="W595" s="22" t="s">
        <v>5425</v>
      </c>
      <c r="X595">
        <v>1235</v>
      </c>
      <c r="Y595" t="s">
        <v>49</v>
      </c>
      <c r="Z595" t="s">
        <v>349</v>
      </c>
      <c r="AA595" t="s">
        <v>350</v>
      </c>
      <c r="AB595" t="s">
        <v>277</v>
      </c>
      <c r="AC595" t="s">
        <v>62</v>
      </c>
      <c r="AD595" t="str">
        <f t="shared" si="48"/>
        <v>Humanities Building - H219</v>
      </c>
      <c r="AE595" t="s">
        <v>1092</v>
      </c>
      <c r="AF595" t="s">
        <v>1093</v>
      </c>
      <c r="AG595" t="s">
        <v>1109</v>
      </c>
      <c r="AH595" t="s">
        <v>3688</v>
      </c>
      <c r="AI595">
        <v>28</v>
      </c>
      <c r="AJ595">
        <v>25</v>
      </c>
      <c r="AK595" s="22">
        <f t="shared" si="49"/>
        <v>73.486781076066833</v>
      </c>
      <c r="AL595" t="s">
        <v>52</v>
      </c>
      <c r="AM595" t="s">
        <v>66</v>
      </c>
      <c r="AN595" t="s">
        <v>67</v>
      </c>
    </row>
    <row r="596" spans="1:40" x14ac:dyDescent="0.25">
      <c r="A596">
        <v>202430</v>
      </c>
      <c r="B596">
        <v>30198</v>
      </c>
      <c r="C596" t="s">
        <v>2454</v>
      </c>
      <c r="D596" t="s">
        <v>5689</v>
      </c>
      <c r="E596" t="s">
        <v>2455</v>
      </c>
      <c r="F596">
        <v>3</v>
      </c>
      <c r="G596" s="1">
        <v>45166</v>
      </c>
      <c r="H596" s="1">
        <v>45248</v>
      </c>
      <c r="I596" s="21">
        <f t="shared" si="45"/>
        <v>12.714285714285714</v>
      </c>
      <c r="J596" s="1"/>
      <c r="K596" s="1" t="s">
        <v>36</v>
      </c>
      <c r="O596" t="s">
        <v>36</v>
      </c>
      <c r="S596" s="22">
        <f t="shared" si="46"/>
        <v>0.16319444444444442</v>
      </c>
      <c r="T596" s="22">
        <f t="shared" si="47"/>
        <v>0.12575156325156323</v>
      </c>
      <c r="U596" s="22" t="s">
        <v>5375</v>
      </c>
      <c r="V596">
        <v>935</v>
      </c>
      <c r="W596" s="22" t="s">
        <v>5368</v>
      </c>
      <c r="X596">
        <v>1330</v>
      </c>
      <c r="Y596" t="s">
        <v>304</v>
      </c>
      <c r="Z596" t="s">
        <v>2456</v>
      </c>
      <c r="AA596" t="s">
        <v>2457</v>
      </c>
      <c r="AB596" t="s">
        <v>646</v>
      </c>
      <c r="AC596" t="s">
        <v>62</v>
      </c>
      <c r="AD596" t="str">
        <f t="shared" si="48"/>
        <v>Humanities Building - H221</v>
      </c>
      <c r="AE596" t="s">
        <v>1092</v>
      </c>
      <c r="AF596" t="s">
        <v>1093</v>
      </c>
      <c r="AG596" t="s">
        <v>2458</v>
      </c>
      <c r="AH596" t="s">
        <v>4162</v>
      </c>
      <c r="AI596">
        <v>24</v>
      </c>
      <c r="AJ596">
        <v>23</v>
      </c>
      <c r="AK596" s="22">
        <f t="shared" si="49"/>
        <v>36.773349996564271</v>
      </c>
      <c r="AL596" t="s">
        <v>430</v>
      </c>
      <c r="AM596" t="s">
        <v>306</v>
      </c>
      <c r="AN596" t="s">
        <v>67</v>
      </c>
    </row>
    <row r="597" spans="1:40" x14ac:dyDescent="0.25">
      <c r="A597">
        <v>202430</v>
      </c>
      <c r="B597">
        <v>42686</v>
      </c>
      <c r="C597" t="s">
        <v>2454</v>
      </c>
      <c r="D597" t="s">
        <v>5689</v>
      </c>
      <c r="E597" t="s">
        <v>2455</v>
      </c>
      <c r="F597">
        <v>3</v>
      </c>
      <c r="G597" s="1">
        <v>45166</v>
      </c>
      <c r="H597" s="1">
        <v>45248</v>
      </c>
      <c r="I597" s="21">
        <f t="shared" si="45"/>
        <v>12.714285714285714</v>
      </c>
      <c r="J597" s="1"/>
      <c r="K597" s="1" t="s">
        <v>35</v>
      </c>
      <c r="N597" t="s">
        <v>35</v>
      </c>
      <c r="S597" s="22">
        <f t="shared" si="46"/>
        <v>0.16319444444444442</v>
      </c>
      <c r="T597" s="22">
        <f t="shared" si="47"/>
        <v>0.12575156325156323</v>
      </c>
      <c r="U597" s="22" t="s">
        <v>5375</v>
      </c>
      <c r="V597">
        <v>935</v>
      </c>
      <c r="W597" s="22" t="s">
        <v>5368</v>
      </c>
      <c r="X597">
        <v>1330</v>
      </c>
      <c r="Y597" t="s">
        <v>304</v>
      </c>
      <c r="Z597" t="s">
        <v>2456</v>
      </c>
      <c r="AA597" t="s">
        <v>2457</v>
      </c>
      <c r="AB597" t="s">
        <v>646</v>
      </c>
      <c r="AC597" t="s">
        <v>62</v>
      </c>
      <c r="AD597" t="str">
        <f t="shared" si="48"/>
        <v>Humanities Building - H221</v>
      </c>
      <c r="AE597" t="s">
        <v>1092</v>
      </c>
      <c r="AF597" t="s">
        <v>1093</v>
      </c>
      <c r="AG597" t="s">
        <v>2458</v>
      </c>
      <c r="AH597" t="s">
        <v>4162</v>
      </c>
      <c r="AI597">
        <v>24</v>
      </c>
      <c r="AJ597">
        <v>23</v>
      </c>
      <c r="AK597" s="22">
        <f t="shared" si="49"/>
        <v>36.773349996564271</v>
      </c>
      <c r="AL597" t="s">
        <v>430</v>
      </c>
      <c r="AM597" t="s">
        <v>306</v>
      </c>
      <c r="AN597" t="s">
        <v>67</v>
      </c>
    </row>
    <row r="598" spans="1:40" x14ac:dyDescent="0.25">
      <c r="A598">
        <v>202430</v>
      </c>
      <c r="B598">
        <v>42843</v>
      </c>
      <c r="C598" t="s">
        <v>2454</v>
      </c>
      <c r="D598" t="s">
        <v>5689</v>
      </c>
      <c r="E598" t="s">
        <v>2455</v>
      </c>
      <c r="F598">
        <v>3</v>
      </c>
      <c r="G598" s="1">
        <v>45166</v>
      </c>
      <c r="H598" s="1">
        <v>45248</v>
      </c>
      <c r="I598" s="21">
        <f t="shared" si="45"/>
        <v>12.714285714285714</v>
      </c>
      <c r="J598" s="1"/>
      <c r="K598" s="1" t="s">
        <v>35</v>
      </c>
      <c r="N598" t="s">
        <v>35</v>
      </c>
      <c r="S598" s="22">
        <f t="shared" si="46"/>
        <v>0.16319444444444442</v>
      </c>
      <c r="T598" s="22">
        <f t="shared" si="47"/>
        <v>0.12575156325156323</v>
      </c>
      <c r="U598" s="22" t="s">
        <v>5379</v>
      </c>
      <c r="V598">
        <v>1420</v>
      </c>
      <c r="W598" s="22" t="s">
        <v>5454</v>
      </c>
      <c r="X598">
        <v>1815</v>
      </c>
      <c r="Y598" t="s">
        <v>304</v>
      </c>
      <c r="Z598" t="s">
        <v>2456</v>
      </c>
      <c r="AA598" t="s">
        <v>2457</v>
      </c>
      <c r="AB598" t="s">
        <v>61</v>
      </c>
      <c r="AC598" t="s">
        <v>62</v>
      </c>
      <c r="AD598" t="str">
        <f t="shared" si="48"/>
        <v>Humanities Building - H221</v>
      </c>
      <c r="AE598" t="s">
        <v>1092</v>
      </c>
      <c r="AF598" t="s">
        <v>1093</v>
      </c>
      <c r="AG598" t="s">
        <v>2458</v>
      </c>
      <c r="AH598" t="s">
        <v>4162</v>
      </c>
      <c r="AI598">
        <v>24</v>
      </c>
      <c r="AJ598">
        <v>18</v>
      </c>
      <c r="AK598" s="22">
        <f t="shared" si="49"/>
        <v>28.779143475572038</v>
      </c>
      <c r="AL598" t="s">
        <v>430</v>
      </c>
      <c r="AM598" t="s">
        <v>306</v>
      </c>
      <c r="AN598" t="s">
        <v>67</v>
      </c>
    </row>
    <row r="599" spans="1:40" x14ac:dyDescent="0.25">
      <c r="A599">
        <v>202430</v>
      </c>
      <c r="B599">
        <v>43991</v>
      </c>
      <c r="C599" t="s">
        <v>2442</v>
      </c>
      <c r="D599" t="s">
        <v>5689</v>
      </c>
      <c r="E599" t="s">
        <v>2443</v>
      </c>
      <c r="F599">
        <v>3</v>
      </c>
      <c r="G599" s="1">
        <v>45166</v>
      </c>
      <c r="H599" s="1">
        <v>45248</v>
      </c>
      <c r="I599" s="21">
        <f t="shared" si="45"/>
        <v>12.714285714285714</v>
      </c>
      <c r="J599" s="1"/>
      <c r="K599" s="1" t="s">
        <v>36</v>
      </c>
      <c r="O599" t="s">
        <v>36</v>
      </c>
      <c r="S599" s="22">
        <f t="shared" si="46"/>
        <v>0.16666666666666663</v>
      </c>
      <c r="T599" s="22">
        <f t="shared" si="47"/>
        <v>0.12842712842712839</v>
      </c>
      <c r="U599" s="22" t="s">
        <v>5377</v>
      </c>
      <c r="V599">
        <v>1245</v>
      </c>
      <c r="W599" s="22" t="s">
        <v>5493</v>
      </c>
      <c r="X599">
        <v>1645</v>
      </c>
      <c r="Y599" t="s">
        <v>304</v>
      </c>
      <c r="Z599" t="s">
        <v>2444</v>
      </c>
      <c r="AA599" t="s">
        <v>2445</v>
      </c>
      <c r="AB599" t="s">
        <v>61</v>
      </c>
      <c r="AC599" t="s">
        <v>62</v>
      </c>
      <c r="AD599" t="str">
        <f t="shared" si="48"/>
        <v>Humanities Building - H221</v>
      </c>
      <c r="AE599" t="s">
        <v>1092</v>
      </c>
      <c r="AF599" t="s">
        <v>1093</v>
      </c>
      <c r="AG599" t="s">
        <v>2458</v>
      </c>
      <c r="AH599" t="s">
        <v>4162</v>
      </c>
      <c r="AI599">
        <v>18</v>
      </c>
      <c r="AJ599">
        <v>16</v>
      </c>
      <c r="AK599" s="22">
        <f t="shared" si="49"/>
        <v>26.125747268604403</v>
      </c>
      <c r="AL599" t="s">
        <v>430</v>
      </c>
      <c r="AM599" t="s">
        <v>306</v>
      </c>
      <c r="AN599" t="s">
        <v>67</v>
      </c>
    </row>
    <row r="600" spans="1:40" x14ac:dyDescent="0.25">
      <c r="A600">
        <v>202430</v>
      </c>
      <c r="B600">
        <v>44493</v>
      </c>
      <c r="C600" t="s">
        <v>2454</v>
      </c>
      <c r="D600" t="s">
        <v>5689</v>
      </c>
      <c r="E600" t="s">
        <v>2455</v>
      </c>
      <c r="F600">
        <v>3</v>
      </c>
      <c r="G600" s="1">
        <v>45166</v>
      </c>
      <c r="H600" s="1">
        <v>45248</v>
      </c>
      <c r="I600" s="21">
        <f t="shared" si="45"/>
        <v>12.714285714285714</v>
      </c>
      <c r="J600" s="1"/>
      <c r="K600" s="1" t="s">
        <v>36</v>
      </c>
      <c r="O600" t="s">
        <v>36</v>
      </c>
      <c r="S600" s="22">
        <f t="shared" si="46"/>
        <v>0.16319444444444442</v>
      </c>
      <c r="T600" s="22">
        <f t="shared" si="47"/>
        <v>0.12575156325156323</v>
      </c>
      <c r="U600" s="22" t="s">
        <v>5379</v>
      </c>
      <c r="V600">
        <v>1420</v>
      </c>
      <c r="W600" s="22" t="s">
        <v>5454</v>
      </c>
      <c r="X600">
        <v>1815</v>
      </c>
      <c r="Y600" t="s">
        <v>304</v>
      </c>
      <c r="Z600" t="s">
        <v>2456</v>
      </c>
      <c r="AA600" t="s">
        <v>2457</v>
      </c>
      <c r="AB600" t="s">
        <v>61</v>
      </c>
      <c r="AC600" t="s">
        <v>62</v>
      </c>
      <c r="AD600" t="str">
        <f t="shared" si="48"/>
        <v>Humanities Building - H221</v>
      </c>
      <c r="AE600" t="s">
        <v>1092</v>
      </c>
      <c r="AF600" t="s">
        <v>1093</v>
      </c>
      <c r="AG600" t="s">
        <v>2458</v>
      </c>
      <c r="AH600" t="s">
        <v>4162</v>
      </c>
      <c r="AI600">
        <v>24</v>
      </c>
      <c r="AJ600">
        <v>23</v>
      </c>
      <c r="AK600" s="22">
        <f t="shared" si="49"/>
        <v>36.773349996564271</v>
      </c>
      <c r="AL600" t="s">
        <v>430</v>
      </c>
      <c r="AM600" t="s">
        <v>306</v>
      </c>
      <c r="AN600" t="s">
        <v>67</v>
      </c>
    </row>
    <row r="601" spans="1:40" x14ac:dyDescent="0.25">
      <c r="A601">
        <v>202430</v>
      </c>
      <c r="B601">
        <v>31803</v>
      </c>
      <c r="C601" t="s">
        <v>1115</v>
      </c>
      <c r="D601" t="s">
        <v>5686</v>
      </c>
      <c r="E601" t="s">
        <v>1116</v>
      </c>
      <c r="F601">
        <v>3</v>
      </c>
      <c r="G601" s="1">
        <v>45166</v>
      </c>
      <c r="H601" s="1">
        <v>45276</v>
      </c>
      <c r="I601" s="21">
        <f t="shared" si="45"/>
        <v>16.714285714285715</v>
      </c>
      <c r="J601" s="1"/>
      <c r="K601" s="1" t="s">
        <v>36</v>
      </c>
      <c r="O601" t="s">
        <v>36</v>
      </c>
      <c r="S601" s="22">
        <f t="shared" si="46"/>
        <v>8.333333333333337E-2</v>
      </c>
      <c r="T601" s="22">
        <f t="shared" si="47"/>
        <v>8.4415584415584458E-2</v>
      </c>
      <c r="U601" s="22" t="s">
        <v>5373</v>
      </c>
      <c r="V601">
        <v>1030</v>
      </c>
      <c r="W601" s="22" t="s">
        <v>5393</v>
      </c>
      <c r="X601">
        <v>1230</v>
      </c>
      <c r="Y601" t="s">
        <v>205</v>
      </c>
      <c r="Z601" t="s">
        <v>1119</v>
      </c>
      <c r="AA601" t="s">
        <v>1120</v>
      </c>
      <c r="AB601" t="s">
        <v>61</v>
      </c>
      <c r="AC601" t="s">
        <v>62</v>
      </c>
      <c r="AD601" t="str">
        <f t="shared" si="48"/>
        <v>Humanities Building - H237</v>
      </c>
      <c r="AE601" t="s">
        <v>1092</v>
      </c>
      <c r="AF601" t="s">
        <v>1093</v>
      </c>
      <c r="AG601" t="s">
        <v>1112</v>
      </c>
      <c r="AH601" t="s">
        <v>4038</v>
      </c>
      <c r="AI601">
        <v>25</v>
      </c>
      <c r="AJ601">
        <v>17</v>
      </c>
      <c r="AK601" s="22">
        <f t="shared" si="49"/>
        <v>23.986085343228215</v>
      </c>
      <c r="AL601" t="s">
        <v>52</v>
      </c>
      <c r="AM601" t="s">
        <v>66</v>
      </c>
      <c r="AN601" t="s">
        <v>67</v>
      </c>
    </row>
    <row r="602" spans="1:40" x14ac:dyDescent="0.25">
      <c r="A602">
        <v>202430</v>
      </c>
      <c r="B602">
        <v>31803</v>
      </c>
      <c r="C602" t="s">
        <v>1115</v>
      </c>
      <c r="D602" t="s">
        <v>5686</v>
      </c>
      <c r="E602" t="s">
        <v>1116</v>
      </c>
      <c r="F602">
        <v>3</v>
      </c>
      <c r="G602" s="1">
        <v>45166</v>
      </c>
      <c r="H602" s="1">
        <v>45276</v>
      </c>
      <c r="I602" s="21">
        <f t="shared" si="45"/>
        <v>16.714285714285715</v>
      </c>
      <c r="J602" s="1"/>
      <c r="K602" s="1" t="s">
        <v>36</v>
      </c>
      <c r="O602" t="s">
        <v>36</v>
      </c>
      <c r="S602" s="22">
        <f t="shared" si="46"/>
        <v>0.11458333333333326</v>
      </c>
      <c r="T602" s="22">
        <f t="shared" si="47"/>
        <v>0.11607142857142851</v>
      </c>
      <c r="U602" s="22" t="s">
        <v>5425</v>
      </c>
      <c r="V602">
        <v>1235</v>
      </c>
      <c r="W602" s="22" t="s">
        <v>5490</v>
      </c>
      <c r="X602">
        <v>1520</v>
      </c>
      <c r="Y602" t="s">
        <v>205</v>
      </c>
      <c r="Z602" t="s">
        <v>1119</v>
      </c>
      <c r="AA602" t="s">
        <v>1120</v>
      </c>
      <c r="AB602" t="s">
        <v>61</v>
      </c>
      <c r="AC602" t="s">
        <v>62</v>
      </c>
      <c r="AD602" t="str">
        <f t="shared" si="48"/>
        <v>Humanities Building - H237</v>
      </c>
      <c r="AE602" t="s">
        <v>1092</v>
      </c>
      <c r="AF602" t="s">
        <v>1093</v>
      </c>
      <c r="AG602" t="s">
        <v>1112</v>
      </c>
      <c r="AH602" t="s">
        <v>4038</v>
      </c>
      <c r="AI602">
        <v>25</v>
      </c>
      <c r="AJ602">
        <v>17</v>
      </c>
      <c r="AK602" s="22">
        <f t="shared" si="49"/>
        <v>32.980867346938759</v>
      </c>
      <c r="AL602" t="s">
        <v>52</v>
      </c>
      <c r="AM602" t="s">
        <v>66</v>
      </c>
      <c r="AN602" t="s">
        <v>67</v>
      </c>
    </row>
    <row r="603" spans="1:40" x14ac:dyDescent="0.25">
      <c r="A603">
        <v>202430</v>
      </c>
      <c r="B603">
        <v>31804</v>
      </c>
      <c r="C603" t="s">
        <v>1115</v>
      </c>
      <c r="D603" t="s">
        <v>5686</v>
      </c>
      <c r="E603" t="s">
        <v>1116</v>
      </c>
      <c r="F603">
        <v>3</v>
      </c>
      <c r="G603" s="1">
        <v>45166</v>
      </c>
      <c r="H603" s="1">
        <v>45276</v>
      </c>
      <c r="I603" s="21">
        <f t="shared" si="45"/>
        <v>16.714285714285715</v>
      </c>
      <c r="J603" s="1"/>
      <c r="K603" s="1" t="s">
        <v>5536</v>
      </c>
      <c r="L603" t="s">
        <v>33</v>
      </c>
      <c r="N603" t="s">
        <v>35</v>
      </c>
      <c r="S603" s="22">
        <f t="shared" si="46"/>
        <v>4.1666666666666741E-2</v>
      </c>
      <c r="T603" s="22">
        <f t="shared" si="47"/>
        <v>8.4415584415584569E-2</v>
      </c>
      <c r="U603" s="22" t="s">
        <v>5386</v>
      </c>
      <c r="V603">
        <v>1300</v>
      </c>
      <c r="W603" s="22" t="s">
        <v>5374</v>
      </c>
      <c r="X603">
        <v>1400</v>
      </c>
      <c r="Y603" t="s">
        <v>205</v>
      </c>
      <c r="Z603" t="s">
        <v>1110</v>
      </c>
      <c r="AA603" t="s">
        <v>1111</v>
      </c>
      <c r="AB603" t="s">
        <v>61</v>
      </c>
      <c r="AC603" t="s">
        <v>62</v>
      </c>
      <c r="AD603" t="str">
        <f t="shared" si="48"/>
        <v>Humanities Building - H237</v>
      </c>
      <c r="AE603" t="s">
        <v>1092</v>
      </c>
      <c r="AF603" t="s">
        <v>1093</v>
      </c>
      <c r="AG603" t="s">
        <v>1112</v>
      </c>
      <c r="AH603" t="s">
        <v>4038</v>
      </c>
      <c r="AI603">
        <v>25</v>
      </c>
      <c r="AJ603">
        <v>19</v>
      </c>
      <c r="AK603" s="22">
        <f t="shared" si="49"/>
        <v>26.807977736549216</v>
      </c>
      <c r="AL603" t="s">
        <v>52</v>
      </c>
      <c r="AM603" t="s">
        <v>66</v>
      </c>
      <c r="AN603" t="s">
        <v>67</v>
      </c>
    </row>
    <row r="604" spans="1:40" x14ac:dyDescent="0.25">
      <c r="A604">
        <v>202430</v>
      </c>
      <c r="B604">
        <v>31804</v>
      </c>
      <c r="C604" t="s">
        <v>1115</v>
      </c>
      <c r="D604" t="s">
        <v>5686</v>
      </c>
      <c r="E604" t="s">
        <v>1116</v>
      </c>
      <c r="F604">
        <v>3</v>
      </c>
      <c r="G604" s="1">
        <v>45166</v>
      </c>
      <c r="H604" s="1">
        <v>45276</v>
      </c>
      <c r="I604" s="21">
        <f t="shared" si="45"/>
        <v>16.714285714285715</v>
      </c>
      <c r="J604" s="1"/>
      <c r="K604" s="1" t="s">
        <v>5536</v>
      </c>
      <c r="L604" t="s">
        <v>33</v>
      </c>
      <c r="N604" t="s">
        <v>35</v>
      </c>
      <c r="S604" s="22">
        <f t="shared" si="46"/>
        <v>5.2083333333333259E-2</v>
      </c>
      <c r="T604" s="22">
        <f t="shared" si="47"/>
        <v>0.10551948051948039</v>
      </c>
      <c r="U604" s="22" t="s">
        <v>5398</v>
      </c>
      <c r="V604">
        <v>1405</v>
      </c>
      <c r="W604" s="22" t="s">
        <v>5490</v>
      </c>
      <c r="X604">
        <v>1520</v>
      </c>
      <c r="Y604" t="s">
        <v>205</v>
      </c>
      <c r="Z604" t="s">
        <v>1110</v>
      </c>
      <c r="AA604" t="s">
        <v>1111</v>
      </c>
      <c r="AB604" t="s">
        <v>61</v>
      </c>
      <c r="AC604" t="s">
        <v>62</v>
      </c>
      <c r="AD604" t="str">
        <f t="shared" si="48"/>
        <v>Humanities Building - H237</v>
      </c>
      <c r="AE604" t="s">
        <v>1092</v>
      </c>
      <c r="AF604" t="s">
        <v>1093</v>
      </c>
      <c r="AG604" t="s">
        <v>1112</v>
      </c>
      <c r="AH604" t="s">
        <v>4038</v>
      </c>
      <c r="AI604">
        <v>25</v>
      </c>
      <c r="AJ604">
        <v>19</v>
      </c>
      <c r="AK604" s="22">
        <f t="shared" si="49"/>
        <v>33.509972170686417</v>
      </c>
      <c r="AL604" t="s">
        <v>52</v>
      </c>
      <c r="AM604" t="s">
        <v>66</v>
      </c>
      <c r="AN604" t="s">
        <v>67</v>
      </c>
    </row>
    <row r="605" spans="1:40" x14ac:dyDescent="0.25">
      <c r="A605">
        <v>202430</v>
      </c>
      <c r="B605">
        <v>33773</v>
      </c>
      <c r="C605" t="s">
        <v>1701</v>
      </c>
      <c r="D605" t="s">
        <v>5686</v>
      </c>
      <c r="E605" t="s">
        <v>1702</v>
      </c>
      <c r="F605">
        <v>3</v>
      </c>
      <c r="G605" s="1">
        <v>45166</v>
      </c>
      <c r="H605" s="1">
        <v>45276</v>
      </c>
      <c r="I605" s="21">
        <f t="shared" si="45"/>
        <v>16.714285714285715</v>
      </c>
      <c r="J605" s="1"/>
      <c r="K605" s="1" t="s">
        <v>5537</v>
      </c>
      <c r="M605" t="s">
        <v>34</v>
      </c>
      <c r="O605" t="s">
        <v>36</v>
      </c>
      <c r="S605" s="22">
        <f t="shared" si="46"/>
        <v>5.208333333333337E-2</v>
      </c>
      <c r="T605" s="22">
        <f t="shared" si="47"/>
        <v>0.10551948051948061</v>
      </c>
      <c r="U605" s="22" t="s">
        <v>5370</v>
      </c>
      <c r="V605">
        <v>905</v>
      </c>
      <c r="W605" s="22" t="s">
        <v>5465</v>
      </c>
      <c r="X605">
        <v>1020</v>
      </c>
      <c r="Y605" t="s">
        <v>49</v>
      </c>
      <c r="Z605" t="s">
        <v>1110</v>
      </c>
      <c r="AA605" t="s">
        <v>1111</v>
      </c>
      <c r="AB605" t="s">
        <v>61</v>
      </c>
      <c r="AC605" t="s">
        <v>62</v>
      </c>
      <c r="AD605" t="str">
        <f t="shared" si="48"/>
        <v>Humanities Building - H237</v>
      </c>
      <c r="AE605" t="s">
        <v>1092</v>
      </c>
      <c r="AF605" t="s">
        <v>1093</v>
      </c>
      <c r="AG605" t="s">
        <v>1112</v>
      </c>
      <c r="AH605" t="s">
        <v>4038</v>
      </c>
      <c r="AI605">
        <v>25</v>
      </c>
      <c r="AJ605">
        <v>26</v>
      </c>
      <c r="AK605" s="22">
        <f t="shared" si="49"/>
        <v>45.855751391465716</v>
      </c>
      <c r="AL605" t="s">
        <v>52</v>
      </c>
      <c r="AM605" t="s">
        <v>66</v>
      </c>
      <c r="AN605" t="s">
        <v>46</v>
      </c>
    </row>
    <row r="606" spans="1:40" x14ac:dyDescent="0.25">
      <c r="A606">
        <v>202430</v>
      </c>
      <c r="B606">
        <v>34986</v>
      </c>
      <c r="C606" t="s">
        <v>900</v>
      </c>
      <c r="D606" t="s">
        <v>5686</v>
      </c>
      <c r="E606" t="s">
        <v>901</v>
      </c>
      <c r="F606">
        <v>3</v>
      </c>
      <c r="G606" s="1">
        <v>45166</v>
      </c>
      <c r="H606" s="1">
        <v>45276</v>
      </c>
      <c r="I606" s="21">
        <f t="shared" si="45"/>
        <v>16.714285714285715</v>
      </c>
      <c r="J606" s="1"/>
      <c r="K606" s="1" t="s">
        <v>5536</v>
      </c>
      <c r="L606" t="s">
        <v>33</v>
      </c>
      <c r="N606" t="s">
        <v>35</v>
      </c>
      <c r="S606" s="22">
        <f t="shared" si="46"/>
        <v>4.1666666666666685E-2</v>
      </c>
      <c r="T606" s="22">
        <f t="shared" si="47"/>
        <v>8.4415584415584458E-2</v>
      </c>
      <c r="U606" s="22" t="s">
        <v>5369</v>
      </c>
      <c r="V606">
        <v>800</v>
      </c>
      <c r="W606" s="22" t="s">
        <v>5390</v>
      </c>
      <c r="X606">
        <v>900</v>
      </c>
      <c r="Y606" t="s">
        <v>49</v>
      </c>
      <c r="Z606" t="s">
        <v>1110</v>
      </c>
      <c r="AA606" t="s">
        <v>1111</v>
      </c>
      <c r="AB606" t="s">
        <v>61</v>
      </c>
      <c r="AC606" t="s">
        <v>62</v>
      </c>
      <c r="AD606" t="str">
        <f t="shared" si="48"/>
        <v>Humanities Building - H237</v>
      </c>
      <c r="AE606" t="s">
        <v>1092</v>
      </c>
      <c r="AF606" t="s">
        <v>1093</v>
      </c>
      <c r="AG606" t="s">
        <v>1112</v>
      </c>
      <c r="AH606" t="s">
        <v>4038</v>
      </c>
      <c r="AI606">
        <v>25</v>
      </c>
      <c r="AJ606">
        <v>16</v>
      </c>
      <c r="AK606" s="22">
        <f t="shared" si="49"/>
        <v>22.575139146567732</v>
      </c>
      <c r="AL606" t="s">
        <v>52</v>
      </c>
      <c r="AM606" t="s">
        <v>66</v>
      </c>
      <c r="AN606" t="s">
        <v>67</v>
      </c>
    </row>
    <row r="607" spans="1:40" x14ac:dyDescent="0.25">
      <c r="A607">
        <v>202430</v>
      </c>
      <c r="B607">
        <v>34986</v>
      </c>
      <c r="C607" t="s">
        <v>900</v>
      </c>
      <c r="D607" t="s">
        <v>5686</v>
      </c>
      <c r="E607" t="s">
        <v>901</v>
      </c>
      <c r="F607">
        <v>3</v>
      </c>
      <c r="G607" s="1">
        <v>45166</v>
      </c>
      <c r="H607" s="1">
        <v>45276</v>
      </c>
      <c r="I607" s="21">
        <f t="shared" si="45"/>
        <v>16.714285714285715</v>
      </c>
      <c r="J607" s="1"/>
      <c r="K607" s="1" t="s">
        <v>5536</v>
      </c>
      <c r="L607" t="s">
        <v>33</v>
      </c>
      <c r="N607" t="s">
        <v>35</v>
      </c>
      <c r="S607" s="22">
        <f t="shared" si="46"/>
        <v>5.208333333333337E-2</v>
      </c>
      <c r="T607" s="22">
        <f t="shared" si="47"/>
        <v>0.10551948051948061</v>
      </c>
      <c r="U607" s="22" t="s">
        <v>5370</v>
      </c>
      <c r="V607">
        <v>905</v>
      </c>
      <c r="W607" s="22" t="s">
        <v>5465</v>
      </c>
      <c r="X607">
        <v>1020</v>
      </c>
      <c r="Y607" t="s">
        <v>49</v>
      </c>
      <c r="Z607" t="s">
        <v>1110</v>
      </c>
      <c r="AA607" t="s">
        <v>1111</v>
      </c>
      <c r="AB607" t="s">
        <v>61</v>
      </c>
      <c r="AC607" t="s">
        <v>62</v>
      </c>
      <c r="AD607" t="str">
        <f t="shared" si="48"/>
        <v>Humanities Building - H237</v>
      </c>
      <c r="AE607" t="s">
        <v>1092</v>
      </c>
      <c r="AF607" t="s">
        <v>1093</v>
      </c>
      <c r="AG607" t="s">
        <v>1112</v>
      </c>
      <c r="AH607" t="s">
        <v>4038</v>
      </c>
      <c r="AI607">
        <v>25</v>
      </c>
      <c r="AJ607">
        <v>16</v>
      </c>
      <c r="AK607" s="22">
        <f t="shared" si="49"/>
        <v>28.218923933209673</v>
      </c>
      <c r="AL607" t="s">
        <v>52</v>
      </c>
      <c r="AM607" t="s">
        <v>66</v>
      </c>
      <c r="AN607" t="s">
        <v>67</v>
      </c>
    </row>
    <row r="608" spans="1:40" x14ac:dyDescent="0.25">
      <c r="A608">
        <v>202430</v>
      </c>
      <c r="B608">
        <v>35320</v>
      </c>
      <c r="C608" t="s">
        <v>900</v>
      </c>
      <c r="D608" t="s">
        <v>5686</v>
      </c>
      <c r="E608" t="s">
        <v>901</v>
      </c>
      <c r="F608">
        <v>3</v>
      </c>
      <c r="G608" s="1">
        <v>45166</v>
      </c>
      <c r="H608" s="1">
        <v>45276</v>
      </c>
      <c r="I608" s="21">
        <f t="shared" si="45"/>
        <v>16.714285714285715</v>
      </c>
      <c r="J608" s="1"/>
      <c r="K608" s="1" t="s">
        <v>34</v>
      </c>
      <c r="M608" t="s">
        <v>34</v>
      </c>
      <c r="S608" s="22">
        <f t="shared" si="46"/>
        <v>8.333333333333337E-2</v>
      </c>
      <c r="T608" s="22">
        <f t="shared" si="47"/>
        <v>8.4415584415584458E-2</v>
      </c>
      <c r="U608" s="22" t="s">
        <v>5373</v>
      </c>
      <c r="V608">
        <v>1030</v>
      </c>
      <c r="W608" s="22" t="s">
        <v>5393</v>
      </c>
      <c r="X608">
        <v>1230</v>
      </c>
      <c r="Y608" t="s">
        <v>49</v>
      </c>
      <c r="Z608" t="s">
        <v>1110</v>
      </c>
      <c r="AA608" t="s">
        <v>1111</v>
      </c>
      <c r="AB608" t="s">
        <v>61</v>
      </c>
      <c r="AC608" t="s">
        <v>62</v>
      </c>
      <c r="AD608" t="str">
        <f t="shared" si="48"/>
        <v>Humanities Building - H237</v>
      </c>
      <c r="AE608" t="s">
        <v>1092</v>
      </c>
      <c r="AF608" t="s">
        <v>1093</v>
      </c>
      <c r="AG608" t="s">
        <v>1112</v>
      </c>
      <c r="AH608" t="s">
        <v>4038</v>
      </c>
      <c r="AI608">
        <v>25</v>
      </c>
      <c r="AJ608">
        <v>17</v>
      </c>
      <c r="AK608" s="22">
        <f t="shared" si="49"/>
        <v>23.986085343228215</v>
      </c>
      <c r="AL608" t="s">
        <v>52</v>
      </c>
      <c r="AM608" t="s">
        <v>66</v>
      </c>
      <c r="AN608" t="s">
        <v>67</v>
      </c>
    </row>
    <row r="609" spans="1:40" x14ac:dyDescent="0.25">
      <c r="A609">
        <v>202430</v>
      </c>
      <c r="B609">
        <v>35320</v>
      </c>
      <c r="C609" t="s">
        <v>900</v>
      </c>
      <c r="D609" t="s">
        <v>5686</v>
      </c>
      <c r="E609" t="s">
        <v>901</v>
      </c>
      <c r="F609">
        <v>3</v>
      </c>
      <c r="G609" s="1">
        <v>45166</v>
      </c>
      <c r="H609" s="1">
        <v>45276</v>
      </c>
      <c r="I609" s="21">
        <f t="shared" si="45"/>
        <v>16.714285714285715</v>
      </c>
      <c r="J609" s="1"/>
      <c r="K609" s="1" t="s">
        <v>34</v>
      </c>
      <c r="M609" t="s">
        <v>34</v>
      </c>
      <c r="S609" s="22">
        <f t="shared" si="46"/>
        <v>0.11458333333333326</v>
      </c>
      <c r="T609" s="22">
        <f t="shared" si="47"/>
        <v>0.11607142857142851</v>
      </c>
      <c r="U609" s="22" t="s">
        <v>5425</v>
      </c>
      <c r="V609">
        <v>1235</v>
      </c>
      <c r="W609" s="22" t="s">
        <v>5490</v>
      </c>
      <c r="X609">
        <v>1520</v>
      </c>
      <c r="Y609" t="s">
        <v>49</v>
      </c>
      <c r="Z609" t="s">
        <v>1110</v>
      </c>
      <c r="AA609" t="s">
        <v>1111</v>
      </c>
      <c r="AB609" t="s">
        <v>61</v>
      </c>
      <c r="AC609" t="s">
        <v>62</v>
      </c>
      <c r="AD609" t="str">
        <f t="shared" si="48"/>
        <v>Humanities Building - H237</v>
      </c>
      <c r="AE609" t="s">
        <v>1092</v>
      </c>
      <c r="AF609" t="s">
        <v>1093</v>
      </c>
      <c r="AG609" t="s">
        <v>1112</v>
      </c>
      <c r="AH609" t="s">
        <v>4038</v>
      </c>
      <c r="AI609">
        <v>25</v>
      </c>
      <c r="AJ609">
        <v>17</v>
      </c>
      <c r="AK609" s="22">
        <f t="shared" si="49"/>
        <v>32.980867346938759</v>
      </c>
      <c r="AL609" t="s">
        <v>52</v>
      </c>
      <c r="AM609" t="s">
        <v>66</v>
      </c>
      <c r="AN609" t="s">
        <v>67</v>
      </c>
    </row>
    <row r="610" spans="1:40" x14ac:dyDescent="0.25">
      <c r="A610">
        <v>202430</v>
      </c>
      <c r="B610">
        <v>35758</v>
      </c>
      <c r="C610" t="s">
        <v>900</v>
      </c>
      <c r="D610" t="s">
        <v>5686</v>
      </c>
      <c r="E610" t="s">
        <v>901</v>
      </c>
      <c r="F610">
        <v>3</v>
      </c>
      <c r="G610" s="1">
        <v>45166</v>
      </c>
      <c r="H610" s="1">
        <v>45276</v>
      </c>
      <c r="I610" s="21">
        <f t="shared" si="45"/>
        <v>16.714285714285715</v>
      </c>
      <c r="J610" s="1"/>
      <c r="K610" s="1" t="s">
        <v>5536</v>
      </c>
      <c r="L610" t="s">
        <v>33</v>
      </c>
      <c r="N610" t="s">
        <v>35</v>
      </c>
      <c r="S610" s="22">
        <f t="shared" si="46"/>
        <v>4.166666666666663E-2</v>
      </c>
      <c r="T610" s="22">
        <f t="shared" si="47"/>
        <v>8.4415584415584347E-2</v>
      </c>
      <c r="U610" s="22" t="s">
        <v>5378</v>
      </c>
      <c r="V610">
        <v>1800</v>
      </c>
      <c r="W610" s="22" t="s">
        <v>5406</v>
      </c>
      <c r="X610">
        <v>1900</v>
      </c>
      <c r="Y610" t="s">
        <v>49</v>
      </c>
      <c r="Z610" t="s">
        <v>1121</v>
      </c>
      <c r="AA610" t="s">
        <v>1122</v>
      </c>
      <c r="AB610" t="s">
        <v>277</v>
      </c>
      <c r="AC610" t="s">
        <v>62</v>
      </c>
      <c r="AD610" t="str">
        <f t="shared" si="48"/>
        <v>Humanities Building - H237</v>
      </c>
      <c r="AE610" t="s">
        <v>1092</v>
      </c>
      <c r="AF610" t="s">
        <v>1093</v>
      </c>
      <c r="AG610" t="s">
        <v>1112</v>
      </c>
      <c r="AH610" t="s">
        <v>4038</v>
      </c>
      <c r="AI610">
        <v>25</v>
      </c>
      <c r="AJ610">
        <v>20</v>
      </c>
      <c r="AK610" s="22">
        <f t="shared" si="49"/>
        <v>28.218923933209624</v>
      </c>
      <c r="AL610" t="s">
        <v>52</v>
      </c>
      <c r="AM610" t="s">
        <v>182</v>
      </c>
      <c r="AN610" t="s">
        <v>67</v>
      </c>
    </row>
    <row r="611" spans="1:40" x14ac:dyDescent="0.25">
      <c r="A611">
        <v>202430</v>
      </c>
      <c r="B611">
        <v>35758</v>
      </c>
      <c r="C611" t="s">
        <v>900</v>
      </c>
      <c r="D611" t="s">
        <v>5686</v>
      </c>
      <c r="E611" t="s">
        <v>901</v>
      </c>
      <c r="F611">
        <v>3</v>
      </c>
      <c r="G611" s="1">
        <v>45166</v>
      </c>
      <c r="H611" s="1">
        <v>45276</v>
      </c>
      <c r="I611" s="21">
        <f t="shared" si="45"/>
        <v>16.714285714285715</v>
      </c>
      <c r="J611" s="1"/>
      <c r="K611" s="1" t="s">
        <v>5536</v>
      </c>
      <c r="L611" t="s">
        <v>33</v>
      </c>
      <c r="N611" t="s">
        <v>35</v>
      </c>
      <c r="S611" s="22">
        <f t="shared" si="46"/>
        <v>5.208333333333337E-2</v>
      </c>
      <c r="T611" s="22">
        <f t="shared" si="47"/>
        <v>0.10551948051948061</v>
      </c>
      <c r="U611" s="22" t="s">
        <v>5424</v>
      </c>
      <c r="V611">
        <v>1905</v>
      </c>
      <c r="W611" s="22" t="s">
        <v>5521</v>
      </c>
      <c r="X611">
        <v>2020</v>
      </c>
      <c r="Y611" t="s">
        <v>49</v>
      </c>
      <c r="Z611" t="s">
        <v>1121</v>
      </c>
      <c r="AA611" t="s">
        <v>1122</v>
      </c>
      <c r="AB611" t="s">
        <v>277</v>
      </c>
      <c r="AC611" t="s">
        <v>62</v>
      </c>
      <c r="AD611" t="str">
        <f t="shared" si="48"/>
        <v>Humanities Building - H237</v>
      </c>
      <c r="AE611" t="s">
        <v>1092</v>
      </c>
      <c r="AF611" t="s">
        <v>1093</v>
      </c>
      <c r="AG611" t="s">
        <v>1112</v>
      </c>
      <c r="AH611" t="s">
        <v>4038</v>
      </c>
      <c r="AI611">
        <v>25</v>
      </c>
      <c r="AJ611">
        <v>20</v>
      </c>
      <c r="AK611" s="22">
        <f t="shared" si="49"/>
        <v>35.273654916512093</v>
      </c>
      <c r="AL611" t="s">
        <v>52</v>
      </c>
      <c r="AM611" t="s">
        <v>182</v>
      </c>
      <c r="AN611" t="s">
        <v>67</v>
      </c>
    </row>
    <row r="612" spans="1:40" x14ac:dyDescent="0.25">
      <c r="A612">
        <v>202430</v>
      </c>
      <c r="B612">
        <v>43850</v>
      </c>
      <c r="C612" t="s">
        <v>1117</v>
      </c>
      <c r="D612" t="s">
        <v>5597</v>
      </c>
      <c r="E612" t="s">
        <v>1118</v>
      </c>
      <c r="F612">
        <v>3</v>
      </c>
      <c r="G612" s="1">
        <v>45166</v>
      </c>
      <c r="H612" s="1">
        <v>45276</v>
      </c>
      <c r="I612" s="21">
        <f t="shared" si="45"/>
        <v>16.714285714285715</v>
      </c>
      <c r="J612" s="1"/>
      <c r="K612" s="1" t="s">
        <v>5536</v>
      </c>
      <c r="L612" t="s">
        <v>33</v>
      </c>
      <c r="N612" t="s">
        <v>35</v>
      </c>
      <c r="S612" s="22">
        <f t="shared" si="46"/>
        <v>5.5555555555555469E-2</v>
      </c>
      <c r="T612" s="22">
        <f t="shared" si="47"/>
        <v>0.11255411255411239</v>
      </c>
      <c r="U612" s="22" t="s">
        <v>5423</v>
      </c>
      <c r="V612">
        <v>1530</v>
      </c>
      <c r="W612" s="22" t="s">
        <v>5481</v>
      </c>
      <c r="X612">
        <v>1650</v>
      </c>
      <c r="Y612" t="s">
        <v>49</v>
      </c>
      <c r="Z612" t="s">
        <v>1119</v>
      </c>
      <c r="AA612" t="s">
        <v>1120</v>
      </c>
      <c r="AB612" t="s">
        <v>61</v>
      </c>
      <c r="AC612" t="s">
        <v>62</v>
      </c>
      <c r="AD612" t="str">
        <f t="shared" si="48"/>
        <v>Humanities Building - H237</v>
      </c>
      <c r="AE612" t="s">
        <v>1092</v>
      </c>
      <c r="AF612" t="s">
        <v>1093</v>
      </c>
      <c r="AG612" t="s">
        <v>1112</v>
      </c>
      <c r="AH612" t="s">
        <v>4038</v>
      </c>
      <c r="AI612">
        <v>25</v>
      </c>
      <c r="AJ612">
        <v>18</v>
      </c>
      <c r="AK612" s="22">
        <f t="shared" si="49"/>
        <v>33.862708719851533</v>
      </c>
      <c r="AL612" t="s">
        <v>52</v>
      </c>
      <c r="AM612" t="s">
        <v>66</v>
      </c>
      <c r="AN612" t="s">
        <v>67</v>
      </c>
    </row>
    <row r="613" spans="1:40" x14ac:dyDescent="0.25">
      <c r="A613">
        <v>202430</v>
      </c>
      <c r="B613">
        <v>43853</v>
      </c>
      <c r="C613" t="s">
        <v>1703</v>
      </c>
      <c r="D613" t="s">
        <v>5686</v>
      </c>
      <c r="E613" t="s">
        <v>1704</v>
      </c>
      <c r="F613">
        <v>3</v>
      </c>
      <c r="G613" s="1">
        <v>45166</v>
      </c>
      <c r="H613" s="1">
        <v>45276</v>
      </c>
      <c r="I613" s="21">
        <f t="shared" si="45"/>
        <v>16.714285714285715</v>
      </c>
      <c r="J613" s="1"/>
      <c r="K613" s="1" t="s">
        <v>34</v>
      </c>
      <c r="M613" t="s">
        <v>34</v>
      </c>
      <c r="S613" s="22">
        <f t="shared" si="46"/>
        <v>8.3333333333333259E-2</v>
      </c>
      <c r="T613" s="22">
        <f t="shared" si="47"/>
        <v>8.4415584415584347E-2</v>
      </c>
      <c r="U613" s="22" t="s">
        <v>5387</v>
      </c>
      <c r="V613">
        <v>1700</v>
      </c>
      <c r="W613" s="22" t="s">
        <v>5406</v>
      </c>
      <c r="X613">
        <v>1900</v>
      </c>
      <c r="Y613" t="s">
        <v>49</v>
      </c>
      <c r="Z613" t="s">
        <v>1705</v>
      </c>
      <c r="AA613" t="s">
        <v>1706</v>
      </c>
      <c r="AB613" t="s">
        <v>277</v>
      </c>
      <c r="AC613" t="s">
        <v>62</v>
      </c>
      <c r="AD613" t="str">
        <f t="shared" si="48"/>
        <v>Humanities Building - H237</v>
      </c>
      <c r="AE613" t="s">
        <v>1092</v>
      </c>
      <c r="AF613" t="s">
        <v>1093</v>
      </c>
      <c r="AG613" t="s">
        <v>1112</v>
      </c>
      <c r="AH613" t="s">
        <v>4038</v>
      </c>
      <c r="AI613">
        <v>25</v>
      </c>
      <c r="AJ613">
        <v>13</v>
      </c>
      <c r="AK613" s="22">
        <f t="shared" si="49"/>
        <v>18.342300556586256</v>
      </c>
      <c r="AL613" t="s">
        <v>52</v>
      </c>
      <c r="AM613" t="s">
        <v>66</v>
      </c>
      <c r="AN613" t="s">
        <v>67</v>
      </c>
    </row>
    <row r="614" spans="1:40" x14ac:dyDescent="0.25">
      <c r="A614">
        <v>202430</v>
      </c>
      <c r="B614">
        <v>43853</v>
      </c>
      <c r="C614" t="s">
        <v>1703</v>
      </c>
      <c r="D614" t="s">
        <v>5686</v>
      </c>
      <c r="E614" t="s">
        <v>1704</v>
      </c>
      <c r="F614">
        <v>3</v>
      </c>
      <c r="G614" s="1">
        <v>45166</v>
      </c>
      <c r="H614" s="1">
        <v>45276</v>
      </c>
      <c r="I614" s="21">
        <f t="shared" si="45"/>
        <v>16.714285714285715</v>
      </c>
      <c r="J614" s="1"/>
      <c r="K614" s="1" t="s">
        <v>34</v>
      </c>
      <c r="M614" t="s">
        <v>34</v>
      </c>
      <c r="S614" s="22">
        <f t="shared" si="46"/>
        <v>0.12152777777777768</v>
      </c>
      <c r="T614" s="22">
        <f t="shared" si="47"/>
        <v>0.12310606060606052</v>
      </c>
      <c r="U614" s="22" t="s">
        <v>5426</v>
      </c>
      <c r="V614">
        <v>1910</v>
      </c>
      <c r="W614" s="22" t="s">
        <v>5524</v>
      </c>
      <c r="X614">
        <v>2205</v>
      </c>
      <c r="Y614" t="s">
        <v>49</v>
      </c>
      <c r="Z614" t="s">
        <v>1705</v>
      </c>
      <c r="AA614" t="s">
        <v>1706</v>
      </c>
      <c r="AB614" t="s">
        <v>277</v>
      </c>
      <c r="AC614" t="s">
        <v>62</v>
      </c>
      <c r="AD614" t="str">
        <f t="shared" si="48"/>
        <v>Humanities Building - H237</v>
      </c>
      <c r="AE614" t="s">
        <v>1092</v>
      </c>
      <c r="AF614" t="s">
        <v>1093</v>
      </c>
      <c r="AG614" t="s">
        <v>1112</v>
      </c>
      <c r="AH614" t="s">
        <v>4038</v>
      </c>
      <c r="AI614">
        <v>25</v>
      </c>
      <c r="AJ614">
        <v>13</v>
      </c>
      <c r="AK614" s="22">
        <f t="shared" si="49"/>
        <v>26.749188311688297</v>
      </c>
      <c r="AL614" t="s">
        <v>52</v>
      </c>
      <c r="AM614" t="s">
        <v>66</v>
      </c>
      <c r="AN614" t="s">
        <v>67</v>
      </c>
    </row>
    <row r="615" spans="1:40" x14ac:dyDescent="0.25">
      <c r="A615">
        <v>202430</v>
      </c>
      <c r="B615">
        <v>44512</v>
      </c>
      <c r="C615" t="s">
        <v>1113</v>
      </c>
      <c r="D615" t="s">
        <v>5686</v>
      </c>
      <c r="E615" t="s">
        <v>1114</v>
      </c>
      <c r="F615">
        <v>3</v>
      </c>
      <c r="G615" s="1">
        <v>45166</v>
      </c>
      <c r="H615" s="1">
        <v>45276</v>
      </c>
      <c r="I615" s="21">
        <f t="shared" si="45"/>
        <v>16.714285714285715</v>
      </c>
      <c r="J615" s="1"/>
      <c r="K615" s="1" t="s">
        <v>5536</v>
      </c>
      <c r="L615" t="s">
        <v>33</v>
      </c>
      <c r="N615" t="s">
        <v>35</v>
      </c>
      <c r="S615" s="22">
        <f t="shared" si="46"/>
        <v>9.722222222222221E-2</v>
      </c>
      <c r="T615" s="22">
        <f t="shared" si="47"/>
        <v>0.19696969696969696</v>
      </c>
      <c r="U615" s="22" t="s">
        <v>5373</v>
      </c>
      <c r="V615">
        <v>1030</v>
      </c>
      <c r="W615" s="22" t="s">
        <v>5400</v>
      </c>
      <c r="X615">
        <v>1250</v>
      </c>
      <c r="Y615" t="s">
        <v>49</v>
      </c>
      <c r="Z615" t="s">
        <v>435</v>
      </c>
      <c r="AA615" t="s">
        <v>436</v>
      </c>
      <c r="AB615" t="s">
        <v>277</v>
      </c>
      <c r="AC615" t="s">
        <v>62</v>
      </c>
      <c r="AD615" t="str">
        <f t="shared" si="48"/>
        <v>Humanities Building - H237</v>
      </c>
      <c r="AE615" t="s">
        <v>1092</v>
      </c>
      <c r="AF615" t="s">
        <v>1093</v>
      </c>
      <c r="AG615" t="s">
        <v>1112</v>
      </c>
      <c r="AH615" t="s">
        <v>4038</v>
      </c>
      <c r="AI615">
        <v>28</v>
      </c>
      <c r="AJ615">
        <v>23</v>
      </c>
      <c r="AK615" s="22">
        <f t="shared" si="49"/>
        <v>75.720779220779221</v>
      </c>
      <c r="AL615" t="s">
        <v>52</v>
      </c>
      <c r="AM615" t="s">
        <v>66</v>
      </c>
      <c r="AN615" t="s">
        <v>67</v>
      </c>
    </row>
    <row r="616" spans="1:40" x14ac:dyDescent="0.25">
      <c r="A616">
        <v>202430</v>
      </c>
      <c r="B616">
        <v>44514</v>
      </c>
      <c r="C616" t="s">
        <v>2459</v>
      </c>
      <c r="D616" t="s">
        <v>5606</v>
      </c>
      <c r="E616" t="s">
        <v>2460</v>
      </c>
      <c r="F616">
        <v>6</v>
      </c>
      <c r="G616" s="1">
        <v>45166</v>
      </c>
      <c r="H616" s="1">
        <v>45276</v>
      </c>
      <c r="I616" s="21">
        <f t="shared" si="45"/>
        <v>16.714285714285715</v>
      </c>
      <c r="J616" s="1"/>
      <c r="K616" s="1" t="s">
        <v>36</v>
      </c>
      <c r="O616" t="s">
        <v>36</v>
      </c>
      <c r="S616" s="22">
        <f t="shared" si="46"/>
        <v>0.20833333333333326</v>
      </c>
      <c r="T616" s="22">
        <f t="shared" si="47"/>
        <v>0.211038961038961</v>
      </c>
      <c r="U616" s="22" t="s">
        <v>5387</v>
      </c>
      <c r="V616">
        <v>1700</v>
      </c>
      <c r="W616" s="22" t="s">
        <v>5511</v>
      </c>
      <c r="X616">
        <v>2200</v>
      </c>
      <c r="Y616" t="s">
        <v>49</v>
      </c>
      <c r="Z616" t="s">
        <v>1119</v>
      </c>
      <c r="AA616" t="s">
        <v>1120</v>
      </c>
      <c r="AB616" t="s">
        <v>61</v>
      </c>
      <c r="AC616" t="s">
        <v>62</v>
      </c>
      <c r="AD616" t="str">
        <f t="shared" si="48"/>
        <v>Humanities Building - H237</v>
      </c>
      <c r="AE616" t="s">
        <v>1092</v>
      </c>
      <c r="AF616" t="s">
        <v>1093</v>
      </c>
      <c r="AG616" t="s">
        <v>1112</v>
      </c>
      <c r="AH616" t="s">
        <v>4038</v>
      </c>
      <c r="AI616">
        <v>14</v>
      </c>
      <c r="AJ616">
        <v>17</v>
      </c>
      <c r="AK616" s="22">
        <f t="shared" si="49"/>
        <v>59.965213358070493</v>
      </c>
      <c r="AL616" t="s">
        <v>52</v>
      </c>
      <c r="AM616" t="s">
        <v>182</v>
      </c>
      <c r="AN616" t="s">
        <v>46</v>
      </c>
    </row>
    <row r="617" spans="1:40" x14ac:dyDescent="0.25">
      <c r="A617">
        <v>202430</v>
      </c>
      <c r="B617">
        <v>38050</v>
      </c>
      <c r="C617" t="s">
        <v>1707</v>
      </c>
      <c r="D617" t="s">
        <v>5655</v>
      </c>
      <c r="E617" t="s">
        <v>1708</v>
      </c>
      <c r="F617">
        <v>3</v>
      </c>
      <c r="G617" s="1">
        <v>45166</v>
      </c>
      <c r="H617" s="1">
        <v>45276</v>
      </c>
      <c r="I617" s="21">
        <f t="shared" si="45"/>
        <v>16.714285714285715</v>
      </c>
      <c r="J617" s="1"/>
      <c r="K617" s="1" t="s">
        <v>34</v>
      </c>
      <c r="M617" t="s">
        <v>34</v>
      </c>
      <c r="S617" s="22">
        <f t="shared" si="46"/>
        <v>8.680555555555558E-2</v>
      </c>
      <c r="T617" s="22">
        <f t="shared" si="47"/>
        <v>8.7932900432900474E-2</v>
      </c>
      <c r="U617" s="22" t="s">
        <v>5377</v>
      </c>
      <c r="V617">
        <v>1245</v>
      </c>
      <c r="W617" s="22" t="s">
        <v>5483</v>
      </c>
      <c r="X617">
        <v>1450</v>
      </c>
      <c r="Y617" t="s">
        <v>49</v>
      </c>
      <c r="Z617" t="s">
        <v>1709</v>
      </c>
      <c r="AA617" t="s">
        <v>1710</v>
      </c>
      <c r="AB617" t="s">
        <v>61</v>
      </c>
      <c r="AC617" t="s">
        <v>62</v>
      </c>
      <c r="AD617" t="str">
        <f t="shared" si="48"/>
        <v>Humanities Building - H240</v>
      </c>
      <c r="AE617" t="s">
        <v>1092</v>
      </c>
      <c r="AF617" t="s">
        <v>1093</v>
      </c>
      <c r="AG617" t="s">
        <v>1125</v>
      </c>
      <c r="AH617" t="s">
        <v>3688</v>
      </c>
      <c r="AI617">
        <v>24</v>
      </c>
      <c r="AJ617">
        <v>26</v>
      </c>
      <c r="AK617" s="22">
        <f t="shared" si="49"/>
        <v>38.213126159554754</v>
      </c>
      <c r="AL617" t="s">
        <v>52</v>
      </c>
      <c r="AM617" t="s">
        <v>66</v>
      </c>
      <c r="AN617" t="s">
        <v>46</v>
      </c>
    </row>
    <row r="618" spans="1:40" x14ac:dyDescent="0.25">
      <c r="A618">
        <v>202430</v>
      </c>
      <c r="B618">
        <v>38072</v>
      </c>
      <c r="C618" t="s">
        <v>1707</v>
      </c>
      <c r="D618" t="s">
        <v>5655</v>
      </c>
      <c r="E618" t="s">
        <v>1708</v>
      </c>
      <c r="F618">
        <v>3</v>
      </c>
      <c r="G618" s="1">
        <v>45166</v>
      </c>
      <c r="H618" s="1">
        <v>45276</v>
      </c>
      <c r="I618" s="21">
        <f t="shared" si="45"/>
        <v>16.714285714285715</v>
      </c>
      <c r="J618" s="1"/>
      <c r="K618" s="1" t="s">
        <v>35</v>
      </c>
      <c r="N618" t="s">
        <v>35</v>
      </c>
      <c r="S618" s="22">
        <f t="shared" si="46"/>
        <v>8.6805555555555469E-2</v>
      </c>
      <c r="T618" s="22">
        <f t="shared" si="47"/>
        <v>8.7932900432900349E-2</v>
      </c>
      <c r="U618" s="22" t="s">
        <v>5387</v>
      </c>
      <c r="V618">
        <v>1700</v>
      </c>
      <c r="W618" s="22" t="s">
        <v>5424</v>
      </c>
      <c r="X618">
        <v>1905</v>
      </c>
      <c r="Y618" t="s">
        <v>49</v>
      </c>
      <c r="Z618" t="s">
        <v>1709</v>
      </c>
      <c r="AA618" t="s">
        <v>1710</v>
      </c>
      <c r="AB618" t="s">
        <v>61</v>
      </c>
      <c r="AC618" t="s">
        <v>62</v>
      </c>
      <c r="AD618" t="str">
        <f t="shared" si="48"/>
        <v>Humanities Building - H240</v>
      </c>
      <c r="AE618" t="s">
        <v>1092</v>
      </c>
      <c r="AF618" t="s">
        <v>1093</v>
      </c>
      <c r="AG618" t="s">
        <v>1125</v>
      </c>
      <c r="AH618" t="s">
        <v>3688</v>
      </c>
      <c r="AI618">
        <v>24</v>
      </c>
      <c r="AJ618">
        <v>20</v>
      </c>
      <c r="AK618" s="22">
        <f t="shared" si="49"/>
        <v>29.394712430426686</v>
      </c>
      <c r="AL618" t="s">
        <v>52</v>
      </c>
      <c r="AM618" t="s">
        <v>66</v>
      </c>
      <c r="AN618" t="s">
        <v>67</v>
      </c>
    </row>
    <row r="619" spans="1:40" x14ac:dyDescent="0.25">
      <c r="A619">
        <v>202430</v>
      </c>
      <c r="B619">
        <v>39151</v>
      </c>
      <c r="C619" t="s">
        <v>1131</v>
      </c>
      <c r="D619" t="s">
        <v>5615</v>
      </c>
      <c r="E619" t="s">
        <v>1132</v>
      </c>
      <c r="F619">
        <v>3</v>
      </c>
      <c r="G619" s="1">
        <v>45166</v>
      </c>
      <c r="H619" s="1">
        <v>45276</v>
      </c>
      <c r="I619" s="21">
        <f t="shared" si="45"/>
        <v>16.714285714285715</v>
      </c>
      <c r="J619" s="1"/>
      <c r="K619" s="1" t="s">
        <v>35</v>
      </c>
      <c r="N619" t="s">
        <v>35</v>
      </c>
      <c r="S619" s="22">
        <f t="shared" si="46"/>
        <v>8.680555555555558E-2</v>
      </c>
      <c r="T619" s="22">
        <f t="shared" si="47"/>
        <v>8.7932900432900474E-2</v>
      </c>
      <c r="U619" s="22" t="s">
        <v>5377</v>
      </c>
      <c r="V619">
        <v>1245</v>
      </c>
      <c r="W619" s="22" t="s">
        <v>5483</v>
      </c>
      <c r="X619">
        <v>1450</v>
      </c>
      <c r="Y619" t="s">
        <v>49</v>
      </c>
      <c r="Z619" t="s">
        <v>1944</v>
      </c>
      <c r="AA619" t="s">
        <v>1945</v>
      </c>
      <c r="AB619" t="s">
        <v>61</v>
      </c>
      <c r="AC619" t="s">
        <v>62</v>
      </c>
      <c r="AD619" t="str">
        <f t="shared" si="48"/>
        <v>Humanities Building - H240</v>
      </c>
      <c r="AE619" t="s">
        <v>1092</v>
      </c>
      <c r="AF619" t="s">
        <v>1093</v>
      </c>
      <c r="AG619" t="s">
        <v>1125</v>
      </c>
      <c r="AH619" t="s">
        <v>3688</v>
      </c>
      <c r="AI619">
        <v>30</v>
      </c>
      <c r="AJ619">
        <v>21</v>
      </c>
      <c r="AK619" s="22">
        <f t="shared" si="49"/>
        <v>30.86444805194807</v>
      </c>
      <c r="AL619" t="s">
        <v>52</v>
      </c>
      <c r="AM619" t="s">
        <v>66</v>
      </c>
      <c r="AN619" t="s">
        <v>67</v>
      </c>
    </row>
    <row r="620" spans="1:40" x14ac:dyDescent="0.25">
      <c r="A620">
        <v>202430</v>
      </c>
      <c r="B620">
        <v>41107</v>
      </c>
      <c r="C620" t="s">
        <v>183</v>
      </c>
      <c r="D620" t="s">
        <v>5707</v>
      </c>
      <c r="E620" t="s">
        <v>184</v>
      </c>
      <c r="F620">
        <v>4</v>
      </c>
      <c r="G620" s="1">
        <v>45166</v>
      </c>
      <c r="H620" s="1">
        <v>45276</v>
      </c>
      <c r="I620" s="21">
        <f t="shared" si="45"/>
        <v>16.714285714285715</v>
      </c>
      <c r="J620" s="1"/>
      <c r="K620" s="1" t="s">
        <v>5536</v>
      </c>
      <c r="L620" t="s">
        <v>33</v>
      </c>
      <c r="N620" t="s">
        <v>35</v>
      </c>
      <c r="S620" s="22">
        <f t="shared" si="46"/>
        <v>8.680555555555558E-2</v>
      </c>
      <c r="T620" s="22">
        <f t="shared" si="47"/>
        <v>0.17586580086580095</v>
      </c>
      <c r="U620" s="22" t="s">
        <v>5373</v>
      </c>
      <c r="V620">
        <v>1030</v>
      </c>
      <c r="W620" s="22" t="s">
        <v>5425</v>
      </c>
      <c r="X620">
        <v>1235</v>
      </c>
      <c r="Y620" t="s">
        <v>49</v>
      </c>
      <c r="Z620" t="s">
        <v>1123</v>
      </c>
      <c r="AA620" t="s">
        <v>1124</v>
      </c>
      <c r="AB620" t="s">
        <v>277</v>
      </c>
      <c r="AC620" t="s">
        <v>62</v>
      </c>
      <c r="AD620" t="str">
        <f t="shared" si="48"/>
        <v>Humanities Building - H240</v>
      </c>
      <c r="AE620" t="s">
        <v>1092</v>
      </c>
      <c r="AF620" t="s">
        <v>1093</v>
      </c>
      <c r="AG620" t="s">
        <v>1125</v>
      </c>
      <c r="AH620" t="s">
        <v>3688</v>
      </c>
      <c r="AI620">
        <v>28</v>
      </c>
      <c r="AJ620">
        <v>24</v>
      </c>
      <c r="AK620" s="22">
        <f t="shared" si="49"/>
        <v>70.547309833024158</v>
      </c>
      <c r="AL620" t="s">
        <v>52</v>
      </c>
      <c r="AM620" t="s">
        <v>66</v>
      </c>
      <c r="AN620" t="s">
        <v>67</v>
      </c>
    </row>
    <row r="621" spans="1:40" x14ac:dyDescent="0.25">
      <c r="A621">
        <v>202430</v>
      </c>
      <c r="B621">
        <v>43128</v>
      </c>
      <c r="C621" t="s">
        <v>1715</v>
      </c>
      <c r="D621" t="s">
        <v>5655</v>
      </c>
      <c r="E621" t="s">
        <v>1716</v>
      </c>
      <c r="F621">
        <v>3</v>
      </c>
      <c r="G621" s="1">
        <v>45166</v>
      </c>
      <c r="H621" s="1">
        <v>45276</v>
      </c>
      <c r="I621" s="21">
        <f t="shared" si="45"/>
        <v>16.714285714285715</v>
      </c>
      <c r="J621" s="1"/>
      <c r="K621" s="1" t="s">
        <v>36</v>
      </c>
      <c r="O621" t="s">
        <v>36</v>
      </c>
      <c r="S621" s="22">
        <f t="shared" si="46"/>
        <v>8.6805555555555525E-2</v>
      </c>
      <c r="T621" s="22">
        <f t="shared" si="47"/>
        <v>8.7932900432900418E-2</v>
      </c>
      <c r="U621" s="22" t="s">
        <v>5375</v>
      </c>
      <c r="V621">
        <v>935</v>
      </c>
      <c r="W621" s="22" t="s">
        <v>5487</v>
      </c>
      <c r="X621">
        <v>1140</v>
      </c>
      <c r="Y621" t="s">
        <v>49</v>
      </c>
      <c r="Z621" t="s">
        <v>1128</v>
      </c>
      <c r="AA621" t="s">
        <v>1129</v>
      </c>
      <c r="AB621" t="s">
        <v>277</v>
      </c>
      <c r="AC621" t="s">
        <v>62</v>
      </c>
      <c r="AD621" t="str">
        <f t="shared" si="48"/>
        <v>Humanities Building - H240</v>
      </c>
      <c r="AE621" t="s">
        <v>1092</v>
      </c>
      <c r="AF621" t="s">
        <v>1093</v>
      </c>
      <c r="AG621" t="s">
        <v>1125</v>
      </c>
      <c r="AH621" t="s">
        <v>3688</v>
      </c>
      <c r="AI621">
        <v>24</v>
      </c>
      <c r="AJ621">
        <v>22</v>
      </c>
      <c r="AK621" s="22">
        <f t="shared" si="49"/>
        <v>32.334183673469383</v>
      </c>
      <c r="AL621" t="s">
        <v>52</v>
      </c>
      <c r="AM621" t="s">
        <v>66</v>
      </c>
      <c r="AN621" t="s">
        <v>67</v>
      </c>
    </row>
    <row r="622" spans="1:40" x14ac:dyDescent="0.25">
      <c r="A622">
        <v>202430</v>
      </c>
      <c r="B622">
        <v>43804</v>
      </c>
      <c r="C622" t="s">
        <v>2463</v>
      </c>
      <c r="D622" t="s">
        <v>5649</v>
      </c>
      <c r="E622" t="s">
        <v>2464</v>
      </c>
      <c r="F622">
        <v>3</v>
      </c>
      <c r="G622" s="1">
        <v>45166</v>
      </c>
      <c r="H622" s="1">
        <v>45276</v>
      </c>
      <c r="I622" s="21">
        <f t="shared" si="45"/>
        <v>16.714285714285715</v>
      </c>
      <c r="J622" s="1"/>
      <c r="K622" s="1" t="s">
        <v>36</v>
      </c>
      <c r="O622" t="s">
        <v>36</v>
      </c>
      <c r="S622" s="22">
        <f t="shared" si="46"/>
        <v>8.6805555555555469E-2</v>
      </c>
      <c r="T622" s="22">
        <f t="shared" si="47"/>
        <v>8.7932900432900349E-2</v>
      </c>
      <c r="U622" s="22" t="s">
        <v>5387</v>
      </c>
      <c r="V622">
        <v>1700</v>
      </c>
      <c r="W622" s="22" t="s">
        <v>5424</v>
      </c>
      <c r="X622">
        <v>1905</v>
      </c>
      <c r="Y622" t="s">
        <v>49</v>
      </c>
      <c r="Z622" t="s">
        <v>2465</v>
      </c>
      <c r="AA622" t="s">
        <v>2466</v>
      </c>
      <c r="AB622" t="s">
        <v>277</v>
      </c>
      <c r="AC622" t="s">
        <v>62</v>
      </c>
      <c r="AD622" t="str">
        <f t="shared" si="48"/>
        <v>Humanities Building - H240</v>
      </c>
      <c r="AE622" t="s">
        <v>1092</v>
      </c>
      <c r="AF622" t="s">
        <v>1093</v>
      </c>
      <c r="AG622" t="s">
        <v>1125</v>
      </c>
      <c r="AH622" t="s">
        <v>3688</v>
      </c>
      <c r="AI622">
        <v>24</v>
      </c>
      <c r="AJ622">
        <v>24</v>
      </c>
      <c r="AK622" s="22">
        <f t="shared" si="49"/>
        <v>35.273654916512029</v>
      </c>
      <c r="AL622" t="s">
        <v>52</v>
      </c>
      <c r="AM622" t="s">
        <v>66</v>
      </c>
      <c r="AN622" t="s">
        <v>46</v>
      </c>
    </row>
    <row r="623" spans="1:40" x14ac:dyDescent="0.25">
      <c r="A623">
        <v>202430</v>
      </c>
      <c r="B623">
        <v>44206</v>
      </c>
      <c r="C623" t="s">
        <v>1126</v>
      </c>
      <c r="D623" t="s">
        <v>5655</v>
      </c>
      <c r="E623" t="s">
        <v>1127</v>
      </c>
      <c r="F623">
        <v>3</v>
      </c>
      <c r="G623" s="1">
        <v>45166</v>
      </c>
      <c r="H623" s="1">
        <v>45276</v>
      </c>
      <c r="I623" s="21">
        <f t="shared" si="45"/>
        <v>16.714285714285715</v>
      </c>
      <c r="J623" s="1"/>
      <c r="K623" s="1" t="s">
        <v>33</v>
      </c>
      <c r="L623" t="s">
        <v>33</v>
      </c>
      <c r="S623" s="22">
        <f t="shared" si="46"/>
        <v>8.680555555555558E-2</v>
      </c>
      <c r="T623" s="22">
        <f t="shared" si="47"/>
        <v>8.7932900432900474E-2</v>
      </c>
      <c r="U623" s="22" t="s">
        <v>5377</v>
      </c>
      <c r="V623">
        <v>1245</v>
      </c>
      <c r="W623" s="22" t="s">
        <v>5483</v>
      </c>
      <c r="X623">
        <v>1450</v>
      </c>
      <c r="Y623" t="s">
        <v>49</v>
      </c>
      <c r="Z623" t="s">
        <v>1128</v>
      </c>
      <c r="AA623" t="s">
        <v>1129</v>
      </c>
      <c r="AB623" t="s">
        <v>277</v>
      </c>
      <c r="AC623" t="s">
        <v>62</v>
      </c>
      <c r="AD623" t="str">
        <f t="shared" si="48"/>
        <v>Humanities Building - H240</v>
      </c>
      <c r="AE623" t="s">
        <v>1092</v>
      </c>
      <c r="AF623" t="s">
        <v>1093</v>
      </c>
      <c r="AG623" t="s">
        <v>1125</v>
      </c>
      <c r="AH623" t="s">
        <v>3688</v>
      </c>
      <c r="AI623">
        <v>24</v>
      </c>
      <c r="AJ623">
        <v>23</v>
      </c>
      <c r="AK623" s="22">
        <f t="shared" si="49"/>
        <v>33.803919294990742</v>
      </c>
      <c r="AL623" t="s">
        <v>52</v>
      </c>
      <c r="AM623" t="s">
        <v>182</v>
      </c>
      <c r="AN623" t="s">
        <v>67</v>
      </c>
    </row>
    <row r="624" spans="1:40" x14ac:dyDescent="0.25">
      <c r="A624">
        <v>202430</v>
      </c>
      <c r="B624">
        <v>44346</v>
      </c>
      <c r="C624" t="s">
        <v>2461</v>
      </c>
      <c r="D624" t="s">
        <v>5655</v>
      </c>
      <c r="E624" t="s">
        <v>2462</v>
      </c>
      <c r="F624">
        <v>3</v>
      </c>
      <c r="G624" s="1">
        <v>45166</v>
      </c>
      <c r="H624" s="1">
        <v>45276</v>
      </c>
      <c r="I624" s="21">
        <f t="shared" si="45"/>
        <v>16.714285714285715</v>
      </c>
      <c r="J624" s="1"/>
      <c r="K624" s="1" t="s">
        <v>36</v>
      </c>
      <c r="O624" t="s">
        <v>36</v>
      </c>
      <c r="S624" s="22">
        <f t="shared" si="46"/>
        <v>8.680555555555558E-2</v>
      </c>
      <c r="T624" s="22">
        <f t="shared" si="47"/>
        <v>8.7932900432900474E-2</v>
      </c>
      <c r="U624" s="22" t="s">
        <v>5377</v>
      </c>
      <c r="V624">
        <v>1245</v>
      </c>
      <c r="W624" s="22" t="s">
        <v>5483</v>
      </c>
      <c r="X624">
        <v>1450</v>
      </c>
      <c r="Y624" t="s">
        <v>205</v>
      </c>
      <c r="Z624" t="s">
        <v>1709</v>
      </c>
      <c r="AA624" t="s">
        <v>1710</v>
      </c>
      <c r="AB624" t="s">
        <v>61</v>
      </c>
      <c r="AC624" t="s">
        <v>62</v>
      </c>
      <c r="AD624" t="str">
        <f t="shared" si="48"/>
        <v>Humanities Building - H240</v>
      </c>
      <c r="AE624" t="s">
        <v>1092</v>
      </c>
      <c r="AF624" t="s">
        <v>1093</v>
      </c>
      <c r="AG624" t="s">
        <v>1125</v>
      </c>
      <c r="AH624" t="s">
        <v>3688</v>
      </c>
      <c r="AI624">
        <v>24</v>
      </c>
      <c r="AJ624">
        <v>20</v>
      </c>
      <c r="AK624" s="22">
        <f t="shared" si="49"/>
        <v>29.394712430426733</v>
      </c>
      <c r="AL624" t="s">
        <v>52</v>
      </c>
      <c r="AM624" t="s">
        <v>66</v>
      </c>
      <c r="AN624" t="s">
        <v>67</v>
      </c>
    </row>
    <row r="625" spans="1:40" x14ac:dyDescent="0.25">
      <c r="A625">
        <v>202430</v>
      </c>
      <c r="B625">
        <v>44348</v>
      </c>
      <c r="C625" t="s">
        <v>1711</v>
      </c>
      <c r="D625" t="s">
        <v>5649</v>
      </c>
      <c r="E625" t="s">
        <v>1712</v>
      </c>
      <c r="F625">
        <v>3</v>
      </c>
      <c r="G625" s="1">
        <v>45166</v>
      </c>
      <c r="H625" s="1">
        <v>45276</v>
      </c>
      <c r="I625" s="21">
        <f t="shared" si="45"/>
        <v>16.714285714285715</v>
      </c>
      <c r="J625" s="1"/>
      <c r="K625" s="1" t="s">
        <v>34</v>
      </c>
      <c r="M625" t="s">
        <v>34</v>
      </c>
      <c r="S625" s="22">
        <f t="shared" si="46"/>
        <v>8.6805555555555469E-2</v>
      </c>
      <c r="T625" s="22">
        <f t="shared" si="47"/>
        <v>8.7932900432900349E-2</v>
      </c>
      <c r="U625" s="22" t="s">
        <v>5387</v>
      </c>
      <c r="V625">
        <v>1700</v>
      </c>
      <c r="W625" s="22" t="s">
        <v>5424</v>
      </c>
      <c r="X625">
        <v>1905</v>
      </c>
      <c r="Y625" t="s">
        <v>205</v>
      </c>
      <c r="Z625" t="s">
        <v>1713</v>
      </c>
      <c r="AA625" t="s">
        <v>1714</v>
      </c>
      <c r="AB625" t="s">
        <v>61</v>
      </c>
      <c r="AC625" t="s">
        <v>62</v>
      </c>
      <c r="AD625" t="str">
        <f t="shared" si="48"/>
        <v>Humanities Building - H240</v>
      </c>
      <c r="AE625" t="s">
        <v>1092</v>
      </c>
      <c r="AF625" t="s">
        <v>1093</v>
      </c>
      <c r="AG625" t="s">
        <v>1125</v>
      </c>
      <c r="AH625" t="s">
        <v>3688</v>
      </c>
      <c r="AI625">
        <v>24</v>
      </c>
      <c r="AJ625">
        <v>18</v>
      </c>
      <c r="AK625" s="22">
        <f t="shared" si="49"/>
        <v>26.455241187384019</v>
      </c>
      <c r="AL625" t="s">
        <v>52</v>
      </c>
      <c r="AM625" t="s">
        <v>66</v>
      </c>
      <c r="AN625" t="s">
        <v>67</v>
      </c>
    </row>
    <row r="626" spans="1:40" x14ac:dyDescent="0.25">
      <c r="A626">
        <v>202430</v>
      </c>
      <c r="B626">
        <v>35967</v>
      </c>
      <c r="C626" t="s">
        <v>2398</v>
      </c>
      <c r="D626" t="s">
        <v>5655</v>
      </c>
      <c r="E626" t="s">
        <v>2399</v>
      </c>
      <c r="F626">
        <v>3</v>
      </c>
      <c r="G626" s="1">
        <v>45166</v>
      </c>
      <c r="H626" s="1">
        <v>45276</v>
      </c>
      <c r="I626" s="21">
        <f t="shared" si="45"/>
        <v>16.714285714285715</v>
      </c>
      <c r="J626" s="1"/>
      <c r="K626" s="1" t="s">
        <v>35</v>
      </c>
      <c r="N626" t="s">
        <v>35</v>
      </c>
      <c r="S626" s="22">
        <f t="shared" si="46"/>
        <v>0.125</v>
      </c>
      <c r="T626" s="22">
        <f t="shared" si="47"/>
        <v>0.12662337662337664</v>
      </c>
      <c r="U626" s="22" t="s">
        <v>5427</v>
      </c>
      <c r="V626">
        <v>1455</v>
      </c>
      <c r="W626" s="22" t="s">
        <v>5505</v>
      </c>
      <c r="X626">
        <v>1755</v>
      </c>
      <c r="Y626" t="s">
        <v>49</v>
      </c>
      <c r="Z626" t="s">
        <v>1717</v>
      </c>
      <c r="AA626" t="s">
        <v>1718</v>
      </c>
      <c r="AB626" t="s">
        <v>61</v>
      </c>
      <c r="AC626" t="s">
        <v>62</v>
      </c>
      <c r="AD626" t="str">
        <f t="shared" si="48"/>
        <v>Humanities Building - H244</v>
      </c>
      <c r="AE626" t="s">
        <v>1092</v>
      </c>
      <c r="AF626" t="s">
        <v>1093</v>
      </c>
      <c r="AG626" t="s">
        <v>1130</v>
      </c>
      <c r="AH626" t="s">
        <v>4162</v>
      </c>
      <c r="AI626">
        <v>24</v>
      </c>
      <c r="AJ626">
        <v>22</v>
      </c>
      <c r="AK626" s="22">
        <f t="shared" si="49"/>
        <v>46.561224489795926</v>
      </c>
      <c r="AL626" t="s">
        <v>52</v>
      </c>
      <c r="AM626" t="s">
        <v>633</v>
      </c>
      <c r="AN626" t="s">
        <v>67</v>
      </c>
    </row>
    <row r="627" spans="1:40" x14ac:dyDescent="0.25">
      <c r="A627">
        <v>202430</v>
      </c>
      <c r="B627">
        <v>38063</v>
      </c>
      <c r="C627" t="s">
        <v>1715</v>
      </c>
      <c r="D627" t="s">
        <v>5655</v>
      </c>
      <c r="E627" t="s">
        <v>1716</v>
      </c>
      <c r="F627">
        <v>3</v>
      </c>
      <c r="G627" s="1">
        <v>45166</v>
      </c>
      <c r="H627" s="1">
        <v>45276</v>
      </c>
      <c r="I627" s="21">
        <f t="shared" si="45"/>
        <v>16.714285714285715</v>
      </c>
      <c r="J627" s="1"/>
      <c r="K627" s="1" t="s">
        <v>35</v>
      </c>
      <c r="N627" t="s">
        <v>35</v>
      </c>
      <c r="S627" s="22">
        <f t="shared" si="46"/>
        <v>8.6805555555555469E-2</v>
      </c>
      <c r="T627" s="22">
        <f t="shared" si="47"/>
        <v>8.7932900432900349E-2</v>
      </c>
      <c r="U627" s="22" t="s">
        <v>5387</v>
      </c>
      <c r="V627">
        <v>1700</v>
      </c>
      <c r="W627" s="22" t="s">
        <v>5424</v>
      </c>
      <c r="X627">
        <v>1905</v>
      </c>
      <c r="Y627" t="s">
        <v>49</v>
      </c>
      <c r="Z627" t="s">
        <v>2467</v>
      </c>
      <c r="AA627" t="s">
        <v>2468</v>
      </c>
      <c r="AB627" t="s">
        <v>277</v>
      </c>
      <c r="AC627" t="s">
        <v>62</v>
      </c>
      <c r="AD627" t="str">
        <f t="shared" si="48"/>
        <v>Humanities Building - H244</v>
      </c>
      <c r="AE627" t="s">
        <v>1092</v>
      </c>
      <c r="AF627" t="s">
        <v>1093</v>
      </c>
      <c r="AG627" t="s">
        <v>1130</v>
      </c>
      <c r="AH627" t="s">
        <v>4162</v>
      </c>
      <c r="AI627">
        <v>24</v>
      </c>
      <c r="AJ627">
        <v>20</v>
      </c>
      <c r="AK627" s="22">
        <f t="shared" si="49"/>
        <v>29.394712430426686</v>
      </c>
      <c r="AL627" t="s">
        <v>52</v>
      </c>
      <c r="AM627" t="s">
        <v>66</v>
      </c>
      <c r="AN627" t="s">
        <v>67</v>
      </c>
    </row>
    <row r="628" spans="1:40" x14ac:dyDescent="0.25">
      <c r="A628">
        <v>202430</v>
      </c>
      <c r="B628">
        <v>38063</v>
      </c>
      <c r="C628" t="s">
        <v>1715</v>
      </c>
      <c r="D628" t="s">
        <v>5655</v>
      </c>
      <c r="E628" t="s">
        <v>1716</v>
      </c>
      <c r="F628">
        <v>3</v>
      </c>
      <c r="G628" s="1">
        <v>45166</v>
      </c>
      <c r="H628" s="1">
        <v>45276</v>
      </c>
      <c r="I628" s="21">
        <f t="shared" si="45"/>
        <v>16.714285714285715</v>
      </c>
      <c r="J628" s="1"/>
      <c r="K628" s="1" t="s">
        <v>35</v>
      </c>
      <c r="N628" t="s">
        <v>35</v>
      </c>
      <c r="S628" s="22">
        <f t="shared" si="46"/>
        <v>0.11805555555555547</v>
      </c>
      <c r="T628" s="22">
        <f t="shared" si="47"/>
        <v>0.11958874458874451</v>
      </c>
      <c r="U628" s="22" t="s">
        <v>5426</v>
      </c>
      <c r="V628">
        <v>1910</v>
      </c>
      <c r="W628" s="22" t="s">
        <v>5511</v>
      </c>
      <c r="X628">
        <v>2200</v>
      </c>
      <c r="Y628" t="s">
        <v>49</v>
      </c>
      <c r="Z628" t="s">
        <v>2467</v>
      </c>
      <c r="AA628" t="s">
        <v>2468</v>
      </c>
      <c r="AB628" t="s">
        <v>277</v>
      </c>
      <c r="AC628" t="s">
        <v>62</v>
      </c>
      <c r="AD628" t="str">
        <f t="shared" si="48"/>
        <v>Humanities Building - H244</v>
      </c>
      <c r="AE628" t="s">
        <v>1092</v>
      </c>
      <c r="AF628" t="s">
        <v>1093</v>
      </c>
      <c r="AG628" t="s">
        <v>1130</v>
      </c>
      <c r="AH628" t="s">
        <v>4162</v>
      </c>
      <c r="AI628">
        <v>24</v>
      </c>
      <c r="AJ628">
        <v>20</v>
      </c>
      <c r="AK628" s="22">
        <f t="shared" si="49"/>
        <v>39.97680890538031</v>
      </c>
      <c r="AL628" t="s">
        <v>52</v>
      </c>
      <c r="AM628" t="s">
        <v>66</v>
      </c>
      <c r="AN628" t="s">
        <v>67</v>
      </c>
    </row>
    <row r="629" spans="1:40" x14ac:dyDescent="0.25">
      <c r="A629">
        <v>202430</v>
      </c>
      <c r="B629">
        <v>38066</v>
      </c>
      <c r="C629" t="s">
        <v>1715</v>
      </c>
      <c r="D629" t="s">
        <v>5655</v>
      </c>
      <c r="E629" t="s">
        <v>1716</v>
      </c>
      <c r="F629">
        <v>3</v>
      </c>
      <c r="G629" s="1">
        <v>45166</v>
      </c>
      <c r="H629" s="1">
        <v>45276</v>
      </c>
      <c r="I629" s="21">
        <f t="shared" si="45"/>
        <v>16.714285714285715</v>
      </c>
      <c r="J629" s="1"/>
      <c r="K629" s="1" t="s">
        <v>34</v>
      </c>
      <c r="M629" t="s">
        <v>34</v>
      </c>
      <c r="S629" s="22">
        <f t="shared" si="46"/>
        <v>0.125</v>
      </c>
      <c r="T629" s="22">
        <f t="shared" si="47"/>
        <v>0.12662337662337664</v>
      </c>
      <c r="U629" s="22" t="s">
        <v>5427</v>
      </c>
      <c r="V629">
        <v>1455</v>
      </c>
      <c r="W629" s="22" t="s">
        <v>5505</v>
      </c>
      <c r="X629">
        <v>1755</v>
      </c>
      <c r="Y629" t="s">
        <v>49</v>
      </c>
      <c r="Z629" t="s">
        <v>1717</v>
      </c>
      <c r="AA629" t="s">
        <v>1718</v>
      </c>
      <c r="AB629" t="s">
        <v>61</v>
      </c>
      <c r="AC629" t="s">
        <v>62</v>
      </c>
      <c r="AD629" t="str">
        <f t="shared" si="48"/>
        <v>Humanities Building - H244</v>
      </c>
      <c r="AE629" t="s">
        <v>1092</v>
      </c>
      <c r="AF629" t="s">
        <v>1093</v>
      </c>
      <c r="AG629" t="s">
        <v>1130</v>
      </c>
      <c r="AH629" t="s">
        <v>4162</v>
      </c>
      <c r="AI629">
        <v>24</v>
      </c>
      <c r="AJ629">
        <v>24</v>
      </c>
      <c r="AK629" s="22">
        <f t="shared" si="49"/>
        <v>50.794063079777374</v>
      </c>
      <c r="AL629" t="s">
        <v>52</v>
      </c>
      <c r="AM629" t="s">
        <v>66</v>
      </c>
      <c r="AN629" t="s">
        <v>46</v>
      </c>
    </row>
    <row r="630" spans="1:40" x14ac:dyDescent="0.25">
      <c r="A630">
        <v>202430</v>
      </c>
      <c r="B630">
        <v>42625</v>
      </c>
      <c r="C630" t="s">
        <v>1719</v>
      </c>
      <c r="D630" t="s">
        <v>5711</v>
      </c>
      <c r="E630" t="s">
        <v>1720</v>
      </c>
      <c r="F630">
        <v>2</v>
      </c>
      <c r="G630" s="1">
        <v>45166</v>
      </c>
      <c r="H630" s="1">
        <v>45276</v>
      </c>
      <c r="I630" s="21">
        <f t="shared" si="45"/>
        <v>16.714285714285715</v>
      </c>
      <c r="J630" s="1"/>
      <c r="K630" s="1" t="s">
        <v>36</v>
      </c>
      <c r="O630" t="s">
        <v>36</v>
      </c>
      <c r="S630" s="22">
        <f t="shared" si="46"/>
        <v>6.25E-2</v>
      </c>
      <c r="T630" s="22">
        <f t="shared" si="47"/>
        <v>6.3311688311688319E-2</v>
      </c>
      <c r="U630" s="22" t="s">
        <v>5428</v>
      </c>
      <c r="V630">
        <v>1835</v>
      </c>
      <c r="W630" s="22" t="s">
        <v>5520</v>
      </c>
      <c r="X630">
        <v>2005</v>
      </c>
      <c r="Y630" t="s">
        <v>49</v>
      </c>
      <c r="Z630" t="s">
        <v>1627</v>
      </c>
      <c r="AA630" t="s">
        <v>1628</v>
      </c>
      <c r="AB630" t="s">
        <v>41</v>
      </c>
      <c r="AC630" t="s">
        <v>62</v>
      </c>
      <c r="AD630" t="str">
        <f t="shared" si="48"/>
        <v>Humanities Building - H244</v>
      </c>
      <c r="AE630" t="s">
        <v>1092</v>
      </c>
      <c r="AF630" t="s">
        <v>1093</v>
      </c>
      <c r="AG630" t="s">
        <v>1130</v>
      </c>
      <c r="AH630" t="s">
        <v>4162</v>
      </c>
      <c r="AI630">
        <v>0</v>
      </c>
      <c r="AJ630">
        <v>0</v>
      </c>
      <c r="AK630" s="22">
        <f t="shared" si="49"/>
        <v>0</v>
      </c>
      <c r="AL630" t="s">
        <v>52</v>
      </c>
      <c r="AM630" t="s">
        <v>182</v>
      </c>
      <c r="AN630" t="s">
        <v>46</v>
      </c>
    </row>
    <row r="631" spans="1:40" x14ac:dyDescent="0.25">
      <c r="A631">
        <v>202430</v>
      </c>
      <c r="B631">
        <v>42625</v>
      </c>
      <c r="C631" t="s">
        <v>1719</v>
      </c>
      <c r="D631" t="s">
        <v>5711</v>
      </c>
      <c r="E631" t="s">
        <v>1720</v>
      </c>
      <c r="F631">
        <v>2</v>
      </c>
      <c r="G631" s="1">
        <v>45166</v>
      </c>
      <c r="H631" s="1">
        <v>45276</v>
      </c>
      <c r="I631" s="21">
        <f t="shared" si="45"/>
        <v>16.714285714285715</v>
      </c>
      <c r="J631" s="1"/>
      <c r="K631" s="1" t="s">
        <v>34</v>
      </c>
      <c r="M631" t="s">
        <v>34</v>
      </c>
      <c r="S631" s="22">
        <f t="shared" si="46"/>
        <v>6.25E-2</v>
      </c>
      <c r="T631" s="22">
        <f t="shared" si="47"/>
        <v>6.3311688311688319E-2</v>
      </c>
      <c r="U631" s="22" t="s">
        <v>5428</v>
      </c>
      <c r="V631">
        <v>1835</v>
      </c>
      <c r="W631" s="22" t="s">
        <v>5520</v>
      </c>
      <c r="X631">
        <v>2005</v>
      </c>
      <c r="Y631" t="s">
        <v>49</v>
      </c>
      <c r="Z631" t="s">
        <v>1627</v>
      </c>
      <c r="AA631" t="s">
        <v>1628</v>
      </c>
      <c r="AB631" t="s">
        <v>41</v>
      </c>
      <c r="AC631" t="s">
        <v>62</v>
      </c>
      <c r="AD631" t="str">
        <f t="shared" si="48"/>
        <v>Humanities Building - H244</v>
      </c>
      <c r="AE631" t="s">
        <v>1092</v>
      </c>
      <c r="AF631" t="s">
        <v>1093</v>
      </c>
      <c r="AG631" t="s">
        <v>1130</v>
      </c>
      <c r="AH631" t="s">
        <v>4162</v>
      </c>
      <c r="AI631">
        <v>0</v>
      </c>
      <c r="AJ631">
        <v>0</v>
      </c>
      <c r="AK631" s="22">
        <f t="shared" si="49"/>
        <v>0</v>
      </c>
      <c r="AL631" t="s">
        <v>52</v>
      </c>
      <c r="AM631" t="s">
        <v>182</v>
      </c>
      <c r="AN631" t="s">
        <v>46</v>
      </c>
    </row>
    <row r="632" spans="1:40" x14ac:dyDescent="0.25">
      <c r="A632">
        <v>202430</v>
      </c>
      <c r="B632">
        <v>42627</v>
      </c>
      <c r="C632" t="s">
        <v>1721</v>
      </c>
      <c r="D632" t="s">
        <v>5711</v>
      </c>
      <c r="E632" t="s">
        <v>1720</v>
      </c>
      <c r="F632">
        <v>2</v>
      </c>
      <c r="G632" s="1">
        <v>45166</v>
      </c>
      <c r="H632" s="1">
        <v>45276</v>
      </c>
      <c r="I632" s="21">
        <f t="shared" si="45"/>
        <v>16.714285714285715</v>
      </c>
      <c r="J632" s="1" t="s">
        <v>393</v>
      </c>
      <c r="K632" s="1" t="s">
        <v>36</v>
      </c>
      <c r="O632" t="s">
        <v>36</v>
      </c>
      <c r="S632" s="22">
        <f t="shared" si="46"/>
        <v>6.25E-2</v>
      </c>
      <c r="T632" s="22">
        <f t="shared" si="47"/>
        <v>6.3311688311688319E-2</v>
      </c>
      <c r="U632" s="22" t="s">
        <v>5428</v>
      </c>
      <c r="V632">
        <v>1835</v>
      </c>
      <c r="W632" s="22" t="s">
        <v>5520</v>
      </c>
      <c r="X632">
        <v>2005</v>
      </c>
      <c r="Y632" t="s">
        <v>49</v>
      </c>
      <c r="Z632" t="s">
        <v>1627</v>
      </c>
      <c r="AA632" t="s">
        <v>1628</v>
      </c>
      <c r="AB632" t="s">
        <v>41</v>
      </c>
      <c r="AC632" t="s">
        <v>62</v>
      </c>
      <c r="AD632" t="str">
        <f t="shared" si="48"/>
        <v>Humanities Building - H244</v>
      </c>
      <c r="AE632" t="s">
        <v>1092</v>
      </c>
      <c r="AF632" t="s">
        <v>1093</v>
      </c>
      <c r="AG632" t="s">
        <v>1130</v>
      </c>
      <c r="AH632" t="s">
        <v>4162</v>
      </c>
      <c r="AI632">
        <v>0</v>
      </c>
      <c r="AJ632">
        <v>0</v>
      </c>
      <c r="AK632" s="22">
        <f t="shared" si="49"/>
        <v>0</v>
      </c>
      <c r="AL632" t="s">
        <v>52</v>
      </c>
      <c r="AM632" t="s">
        <v>66</v>
      </c>
      <c r="AN632" t="s">
        <v>46</v>
      </c>
    </row>
    <row r="633" spans="1:40" x14ac:dyDescent="0.25">
      <c r="A633">
        <v>202430</v>
      </c>
      <c r="B633">
        <v>42627</v>
      </c>
      <c r="C633" t="s">
        <v>1721</v>
      </c>
      <c r="D633" t="s">
        <v>5711</v>
      </c>
      <c r="E633" t="s">
        <v>1720</v>
      </c>
      <c r="F633">
        <v>2</v>
      </c>
      <c r="G633" s="1">
        <v>45166</v>
      </c>
      <c r="H633" s="1">
        <v>45276</v>
      </c>
      <c r="I633" s="21">
        <f t="shared" si="45"/>
        <v>16.714285714285715</v>
      </c>
      <c r="J633" s="1" t="s">
        <v>393</v>
      </c>
      <c r="K633" s="1" t="s">
        <v>34</v>
      </c>
      <c r="M633" t="s">
        <v>34</v>
      </c>
      <c r="S633" s="22">
        <f t="shared" si="46"/>
        <v>6.25E-2</v>
      </c>
      <c r="T633" s="22">
        <f t="shared" si="47"/>
        <v>6.3311688311688319E-2</v>
      </c>
      <c r="U633" s="22" t="s">
        <v>5428</v>
      </c>
      <c r="V633">
        <v>1835</v>
      </c>
      <c r="W633" s="22" t="s">
        <v>5520</v>
      </c>
      <c r="X633">
        <v>2005</v>
      </c>
      <c r="Y633" t="s">
        <v>49</v>
      </c>
      <c r="Z633" t="s">
        <v>1627</v>
      </c>
      <c r="AA633" t="s">
        <v>1628</v>
      </c>
      <c r="AB633" t="s">
        <v>41</v>
      </c>
      <c r="AC633" t="s">
        <v>62</v>
      </c>
      <c r="AD633" t="str">
        <f t="shared" si="48"/>
        <v>Humanities Building - H244</v>
      </c>
      <c r="AE633" t="s">
        <v>1092</v>
      </c>
      <c r="AF633" t="s">
        <v>1093</v>
      </c>
      <c r="AG633" t="s">
        <v>1130</v>
      </c>
      <c r="AH633" t="s">
        <v>4162</v>
      </c>
      <c r="AI633">
        <v>0</v>
      </c>
      <c r="AJ633">
        <v>0</v>
      </c>
      <c r="AK633" s="22">
        <f t="shared" si="49"/>
        <v>0</v>
      </c>
      <c r="AL633" t="s">
        <v>52</v>
      </c>
      <c r="AM633" t="s">
        <v>66</v>
      </c>
      <c r="AN633" t="s">
        <v>46</v>
      </c>
    </row>
    <row r="634" spans="1:40" x14ac:dyDescent="0.25">
      <c r="A634">
        <v>202430</v>
      </c>
      <c r="B634">
        <v>43128</v>
      </c>
      <c r="C634" t="s">
        <v>1715</v>
      </c>
      <c r="D634" t="s">
        <v>5655</v>
      </c>
      <c r="E634" t="s">
        <v>1716</v>
      </c>
      <c r="F634">
        <v>3</v>
      </c>
      <c r="G634" s="1">
        <v>45166</v>
      </c>
      <c r="H634" s="1">
        <v>45276</v>
      </c>
      <c r="I634" s="21">
        <f t="shared" si="45"/>
        <v>16.714285714285715</v>
      </c>
      <c r="J634" s="1"/>
      <c r="K634" s="1" t="s">
        <v>36</v>
      </c>
      <c r="O634" t="s">
        <v>36</v>
      </c>
      <c r="S634" s="22">
        <f t="shared" si="46"/>
        <v>0.12500000000000006</v>
      </c>
      <c r="T634" s="22">
        <f t="shared" si="47"/>
        <v>0.12662337662337669</v>
      </c>
      <c r="U634" s="22" t="s">
        <v>5429</v>
      </c>
      <c r="V634">
        <v>1145</v>
      </c>
      <c r="W634" s="22" t="s">
        <v>5443</v>
      </c>
      <c r="X634">
        <v>1445</v>
      </c>
      <c r="Y634" t="s">
        <v>49</v>
      </c>
      <c r="Z634" t="s">
        <v>1128</v>
      </c>
      <c r="AA634" t="s">
        <v>1129</v>
      </c>
      <c r="AB634" t="s">
        <v>277</v>
      </c>
      <c r="AC634" t="s">
        <v>62</v>
      </c>
      <c r="AD634" t="str">
        <f t="shared" si="48"/>
        <v>Humanities Building - H244</v>
      </c>
      <c r="AE634" t="s">
        <v>1092</v>
      </c>
      <c r="AF634" t="s">
        <v>1093</v>
      </c>
      <c r="AG634" t="s">
        <v>1130</v>
      </c>
      <c r="AH634" t="s">
        <v>4162</v>
      </c>
      <c r="AI634">
        <v>24</v>
      </c>
      <c r="AJ634">
        <v>22</v>
      </c>
      <c r="AK634" s="22">
        <f t="shared" si="49"/>
        <v>46.561224489795947</v>
      </c>
      <c r="AL634" t="s">
        <v>52</v>
      </c>
      <c r="AM634" t="s">
        <v>66</v>
      </c>
      <c r="AN634" t="s">
        <v>67</v>
      </c>
    </row>
    <row r="635" spans="1:40" x14ac:dyDescent="0.25">
      <c r="A635">
        <v>202430</v>
      </c>
      <c r="B635">
        <v>44206</v>
      </c>
      <c r="C635" t="s">
        <v>1126</v>
      </c>
      <c r="D635" t="s">
        <v>5655</v>
      </c>
      <c r="E635" t="s">
        <v>1127</v>
      </c>
      <c r="F635">
        <v>3</v>
      </c>
      <c r="G635" s="1">
        <v>45166</v>
      </c>
      <c r="H635" s="1">
        <v>45276</v>
      </c>
      <c r="I635" s="21">
        <f t="shared" si="45"/>
        <v>16.714285714285715</v>
      </c>
      <c r="J635" s="1"/>
      <c r="K635" s="1" t="s">
        <v>33</v>
      </c>
      <c r="L635" t="s">
        <v>33</v>
      </c>
      <c r="S635" s="22">
        <f t="shared" si="46"/>
        <v>0.125</v>
      </c>
      <c r="T635" s="22">
        <f t="shared" si="47"/>
        <v>0.12662337662337664</v>
      </c>
      <c r="U635" s="22" t="s">
        <v>5427</v>
      </c>
      <c r="V635">
        <v>1455</v>
      </c>
      <c r="W635" s="22" t="s">
        <v>5505</v>
      </c>
      <c r="X635">
        <v>1755</v>
      </c>
      <c r="Y635" t="s">
        <v>49</v>
      </c>
      <c r="Z635" t="s">
        <v>1128</v>
      </c>
      <c r="AA635" t="s">
        <v>1129</v>
      </c>
      <c r="AB635" t="s">
        <v>277</v>
      </c>
      <c r="AC635" t="s">
        <v>62</v>
      </c>
      <c r="AD635" t="str">
        <f t="shared" si="48"/>
        <v>Humanities Building - H244</v>
      </c>
      <c r="AE635" t="s">
        <v>1092</v>
      </c>
      <c r="AF635" t="s">
        <v>1093</v>
      </c>
      <c r="AG635" t="s">
        <v>1130</v>
      </c>
      <c r="AH635" t="s">
        <v>4162</v>
      </c>
      <c r="AI635">
        <v>24</v>
      </c>
      <c r="AJ635">
        <v>23</v>
      </c>
      <c r="AK635" s="22">
        <f t="shared" si="49"/>
        <v>48.677643784786653</v>
      </c>
      <c r="AL635" t="s">
        <v>52</v>
      </c>
      <c r="AM635" t="s">
        <v>182</v>
      </c>
      <c r="AN635" t="s">
        <v>67</v>
      </c>
    </row>
    <row r="636" spans="1:40" x14ac:dyDescent="0.25">
      <c r="A636">
        <v>202430</v>
      </c>
      <c r="B636">
        <v>44214</v>
      </c>
      <c r="C636" t="s">
        <v>1131</v>
      </c>
      <c r="D636" t="s">
        <v>5615</v>
      </c>
      <c r="E636" t="s">
        <v>1132</v>
      </c>
      <c r="F636">
        <v>3</v>
      </c>
      <c r="G636" s="1">
        <v>45166</v>
      </c>
      <c r="H636" s="1">
        <v>45276</v>
      </c>
      <c r="I636" s="21">
        <f t="shared" si="45"/>
        <v>16.714285714285715</v>
      </c>
      <c r="J636" s="1"/>
      <c r="K636" s="1" t="s">
        <v>36</v>
      </c>
      <c r="O636" t="s">
        <v>36</v>
      </c>
      <c r="S636" s="22">
        <f t="shared" si="46"/>
        <v>0.125</v>
      </c>
      <c r="T636" s="22">
        <f t="shared" si="47"/>
        <v>0.12662337662337664</v>
      </c>
      <c r="U636" s="22" t="s">
        <v>5427</v>
      </c>
      <c r="V636">
        <v>1455</v>
      </c>
      <c r="W636" s="22" t="s">
        <v>5505</v>
      </c>
      <c r="X636">
        <v>1755</v>
      </c>
      <c r="Y636" t="s">
        <v>49</v>
      </c>
      <c r="Z636" t="s">
        <v>1133</v>
      </c>
      <c r="AA636" t="s">
        <v>1134</v>
      </c>
      <c r="AB636" t="s">
        <v>277</v>
      </c>
      <c r="AC636" t="s">
        <v>62</v>
      </c>
      <c r="AD636" t="str">
        <f t="shared" si="48"/>
        <v>Humanities Building - H244</v>
      </c>
      <c r="AE636" t="s">
        <v>1092</v>
      </c>
      <c r="AF636" t="s">
        <v>1093</v>
      </c>
      <c r="AG636" t="s">
        <v>1130</v>
      </c>
      <c r="AH636" t="s">
        <v>4162</v>
      </c>
      <c r="AI636">
        <v>30</v>
      </c>
      <c r="AJ636">
        <v>27</v>
      </c>
      <c r="AK636" s="22">
        <f t="shared" si="49"/>
        <v>57.143320964749549</v>
      </c>
      <c r="AL636" t="s">
        <v>52</v>
      </c>
      <c r="AM636" t="s">
        <v>66</v>
      </c>
      <c r="AN636" t="s">
        <v>67</v>
      </c>
    </row>
    <row r="637" spans="1:40" x14ac:dyDescent="0.25">
      <c r="A637">
        <v>202430</v>
      </c>
      <c r="B637">
        <v>38050</v>
      </c>
      <c r="C637" t="s">
        <v>1707</v>
      </c>
      <c r="D637" t="s">
        <v>5655</v>
      </c>
      <c r="E637" t="s">
        <v>1708</v>
      </c>
      <c r="F637">
        <v>3</v>
      </c>
      <c r="G637" s="1">
        <v>45166</v>
      </c>
      <c r="H637" s="1">
        <v>45276</v>
      </c>
      <c r="I637" s="21">
        <f t="shared" si="45"/>
        <v>16.714285714285715</v>
      </c>
      <c r="J637" s="1"/>
      <c r="K637" s="1" t="s">
        <v>34</v>
      </c>
      <c r="M637" t="s">
        <v>34</v>
      </c>
      <c r="S637" s="22">
        <f t="shared" si="46"/>
        <v>0.125</v>
      </c>
      <c r="T637" s="22">
        <f t="shared" si="47"/>
        <v>0.12662337662337664</v>
      </c>
      <c r="U637" s="22" t="s">
        <v>5427</v>
      </c>
      <c r="V637">
        <v>1455</v>
      </c>
      <c r="W637" s="22" t="s">
        <v>5505</v>
      </c>
      <c r="X637">
        <v>1755</v>
      </c>
      <c r="Y637" t="s">
        <v>49</v>
      </c>
      <c r="Z637" t="s">
        <v>1709</v>
      </c>
      <c r="AA637" t="s">
        <v>1710</v>
      </c>
      <c r="AB637" t="s">
        <v>61</v>
      </c>
      <c r="AC637" t="s">
        <v>62</v>
      </c>
      <c r="AD637" t="str">
        <f t="shared" si="48"/>
        <v>Humanities Building - H245</v>
      </c>
      <c r="AE637" t="s">
        <v>1092</v>
      </c>
      <c r="AF637" t="s">
        <v>1093</v>
      </c>
      <c r="AG637" t="s">
        <v>1135</v>
      </c>
      <c r="AH637" t="s">
        <v>4162</v>
      </c>
      <c r="AI637">
        <v>24</v>
      </c>
      <c r="AJ637">
        <v>26</v>
      </c>
      <c r="AK637" s="22">
        <f t="shared" si="49"/>
        <v>55.026901669758821</v>
      </c>
      <c r="AL637" t="s">
        <v>52</v>
      </c>
      <c r="AM637" t="s">
        <v>66</v>
      </c>
      <c r="AN637" t="s">
        <v>46</v>
      </c>
    </row>
    <row r="638" spans="1:40" x14ac:dyDescent="0.25">
      <c r="A638">
        <v>202430</v>
      </c>
      <c r="B638">
        <v>38072</v>
      </c>
      <c r="C638" t="s">
        <v>1707</v>
      </c>
      <c r="D638" t="s">
        <v>5655</v>
      </c>
      <c r="E638" t="s">
        <v>1708</v>
      </c>
      <c r="F638">
        <v>3</v>
      </c>
      <c r="G638" s="1">
        <v>45166</v>
      </c>
      <c r="H638" s="1">
        <v>45276</v>
      </c>
      <c r="I638" s="21">
        <f t="shared" si="45"/>
        <v>16.714285714285715</v>
      </c>
      <c r="J638" s="1"/>
      <c r="K638" s="1" t="s">
        <v>35</v>
      </c>
      <c r="N638" t="s">
        <v>35</v>
      </c>
      <c r="S638" s="22">
        <f t="shared" si="46"/>
        <v>0.11805555555555547</v>
      </c>
      <c r="T638" s="22">
        <f t="shared" si="47"/>
        <v>0.11958874458874451</v>
      </c>
      <c r="U638" s="22" t="s">
        <v>5426</v>
      </c>
      <c r="V638">
        <v>1910</v>
      </c>
      <c r="W638" s="22" t="s">
        <v>5511</v>
      </c>
      <c r="X638">
        <v>2200</v>
      </c>
      <c r="Y638" t="s">
        <v>49</v>
      </c>
      <c r="Z638" t="s">
        <v>1709</v>
      </c>
      <c r="AA638" t="s">
        <v>1710</v>
      </c>
      <c r="AB638" t="s">
        <v>61</v>
      </c>
      <c r="AC638" t="s">
        <v>62</v>
      </c>
      <c r="AD638" t="str">
        <f t="shared" si="48"/>
        <v>Humanities Building - H245</v>
      </c>
      <c r="AE638" t="s">
        <v>1092</v>
      </c>
      <c r="AF638" t="s">
        <v>1093</v>
      </c>
      <c r="AG638" t="s">
        <v>1135</v>
      </c>
      <c r="AH638" t="s">
        <v>4162</v>
      </c>
      <c r="AI638">
        <v>24</v>
      </c>
      <c r="AJ638">
        <v>20</v>
      </c>
      <c r="AK638" s="22">
        <f t="shared" si="49"/>
        <v>39.97680890538031</v>
      </c>
      <c r="AL638" t="s">
        <v>52</v>
      </c>
      <c r="AM638" t="s">
        <v>66</v>
      </c>
      <c r="AN638" t="s">
        <v>67</v>
      </c>
    </row>
    <row r="639" spans="1:40" x14ac:dyDescent="0.25">
      <c r="A639">
        <v>202430</v>
      </c>
      <c r="B639">
        <v>39151</v>
      </c>
      <c r="C639" t="s">
        <v>1131</v>
      </c>
      <c r="D639" t="s">
        <v>5615</v>
      </c>
      <c r="E639" t="s">
        <v>1132</v>
      </c>
      <c r="F639">
        <v>3</v>
      </c>
      <c r="G639" s="1">
        <v>45166</v>
      </c>
      <c r="H639" s="1">
        <v>45276</v>
      </c>
      <c r="I639" s="21">
        <f t="shared" si="45"/>
        <v>16.714285714285715</v>
      </c>
      <c r="J639" s="1"/>
      <c r="K639" s="1" t="s">
        <v>35</v>
      </c>
      <c r="N639" t="s">
        <v>35</v>
      </c>
      <c r="S639" s="22">
        <f t="shared" si="46"/>
        <v>0.125</v>
      </c>
      <c r="T639" s="22">
        <f t="shared" si="47"/>
        <v>0.12662337662337664</v>
      </c>
      <c r="U639" s="22" t="s">
        <v>5427</v>
      </c>
      <c r="V639">
        <v>1455</v>
      </c>
      <c r="W639" s="22" t="s">
        <v>5505</v>
      </c>
      <c r="X639">
        <v>1755</v>
      </c>
      <c r="Y639" t="s">
        <v>49</v>
      </c>
      <c r="Z639" t="s">
        <v>1944</v>
      </c>
      <c r="AA639" t="s">
        <v>1945</v>
      </c>
      <c r="AB639" t="s">
        <v>61</v>
      </c>
      <c r="AC639" t="s">
        <v>62</v>
      </c>
      <c r="AD639" t="str">
        <f t="shared" si="48"/>
        <v>Humanities Building - H245</v>
      </c>
      <c r="AE639" t="s">
        <v>1092</v>
      </c>
      <c r="AF639" t="s">
        <v>1093</v>
      </c>
      <c r="AG639" t="s">
        <v>1135</v>
      </c>
      <c r="AH639" t="s">
        <v>4162</v>
      </c>
      <c r="AI639">
        <v>30</v>
      </c>
      <c r="AJ639">
        <v>21</v>
      </c>
      <c r="AK639" s="22">
        <f t="shared" si="49"/>
        <v>44.444805194805198</v>
      </c>
      <c r="AL639" t="s">
        <v>52</v>
      </c>
      <c r="AM639" t="s">
        <v>66</v>
      </c>
      <c r="AN639" t="s">
        <v>67</v>
      </c>
    </row>
    <row r="640" spans="1:40" x14ac:dyDescent="0.25">
      <c r="A640">
        <v>202430</v>
      </c>
      <c r="B640">
        <v>39826</v>
      </c>
      <c r="C640" t="s">
        <v>1131</v>
      </c>
      <c r="D640" t="s">
        <v>5615</v>
      </c>
      <c r="E640" t="s">
        <v>1132</v>
      </c>
      <c r="F640">
        <v>3</v>
      </c>
      <c r="G640" s="1">
        <v>45166</v>
      </c>
      <c r="H640" s="1">
        <v>45276</v>
      </c>
      <c r="I640" s="21">
        <f t="shared" si="45"/>
        <v>16.714285714285715</v>
      </c>
      <c r="J640" s="1"/>
      <c r="K640" s="1" t="s">
        <v>33</v>
      </c>
      <c r="L640" t="s">
        <v>33</v>
      </c>
      <c r="S640" s="22">
        <f t="shared" si="46"/>
        <v>0.125</v>
      </c>
      <c r="T640" s="22">
        <f t="shared" si="47"/>
        <v>0.12662337662337664</v>
      </c>
      <c r="U640" s="22" t="s">
        <v>5430</v>
      </c>
      <c r="V640">
        <v>1320</v>
      </c>
      <c r="W640" s="22" t="s">
        <v>5499</v>
      </c>
      <c r="X640">
        <v>1620</v>
      </c>
      <c r="Y640" t="s">
        <v>49</v>
      </c>
      <c r="Z640" t="s">
        <v>1133</v>
      </c>
      <c r="AA640" t="s">
        <v>1134</v>
      </c>
      <c r="AB640" t="s">
        <v>277</v>
      </c>
      <c r="AC640" t="s">
        <v>62</v>
      </c>
      <c r="AD640" t="str">
        <f t="shared" si="48"/>
        <v>Humanities Building - H245</v>
      </c>
      <c r="AE640" t="s">
        <v>1092</v>
      </c>
      <c r="AF640" t="s">
        <v>1093</v>
      </c>
      <c r="AG640" t="s">
        <v>1135</v>
      </c>
      <c r="AH640" t="s">
        <v>4162</v>
      </c>
      <c r="AI640">
        <v>30</v>
      </c>
      <c r="AJ640">
        <v>26</v>
      </c>
      <c r="AK640" s="22">
        <f t="shared" si="49"/>
        <v>55.026901669758821</v>
      </c>
      <c r="AL640" t="s">
        <v>52</v>
      </c>
      <c r="AM640" t="s">
        <v>66</v>
      </c>
      <c r="AN640" t="s">
        <v>67</v>
      </c>
    </row>
    <row r="641" spans="1:40" x14ac:dyDescent="0.25">
      <c r="A641">
        <v>202430</v>
      </c>
      <c r="B641">
        <v>43804</v>
      </c>
      <c r="C641" t="s">
        <v>2463</v>
      </c>
      <c r="D641" t="s">
        <v>5649</v>
      </c>
      <c r="E641" t="s">
        <v>2464</v>
      </c>
      <c r="F641">
        <v>3</v>
      </c>
      <c r="G641" s="1">
        <v>45166</v>
      </c>
      <c r="H641" s="1">
        <v>45276</v>
      </c>
      <c r="I641" s="21">
        <f t="shared" si="45"/>
        <v>16.714285714285715</v>
      </c>
      <c r="J641" s="1"/>
      <c r="K641" s="1" t="s">
        <v>36</v>
      </c>
      <c r="O641" t="s">
        <v>36</v>
      </c>
      <c r="S641" s="22">
        <f t="shared" si="46"/>
        <v>0.11805555555555547</v>
      </c>
      <c r="T641" s="22">
        <f t="shared" si="47"/>
        <v>0.11958874458874451</v>
      </c>
      <c r="U641" s="22" t="s">
        <v>5426</v>
      </c>
      <c r="V641">
        <v>1910</v>
      </c>
      <c r="W641" s="22" t="s">
        <v>5511</v>
      </c>
      <c r="X641">
        <v>2200</v>
      </c>
      <c r="Y641" t="s">
        <v>49</v>
      </c>
      <c r="Z641" t="s">
        <v>2465</v>
      </c>
      <c r="AA641" t="s">
        <v>2466</v>
      </c>
      <c r="AB641" t="s">
        <v>277</v>
      </c>
      <c r="AC641" t="s">
        <v>62</v>
      </c>
      <c r="AD641" t="str">
        <f t="shared" si="48"/>
        <v>Humanities Building - H245</v>
      </c>
      <c r="AE641" t="s">
        <v>1092</v>
      </c>
      <c r="AF641" t="s">
        <v>1093</v>
      </c>
      <c r="AG641" t="s">
        <v>1135</v>
      </c>
      <c r="AH641" t="s">
        <v>4162</v>
      </c>
      <c r="AI641">
        <v>24</v>
      </c>
      <c r="AJ641">
        <v>24</v>
      </c>
      <c r="AK641" s="22">
        <f t="shared" si="49"/>
        <v>47.972170686456366</v>
      </c>
      <c r="AL641" t="s">
        <v>52</v>
      </c>
      <c r="AM641" t="s">
        <v>66</v>
      </c>
      <c r="AN641" t="s">
        <v>46</v>
      </c>
    </row>
    <row r="642" spans="1:40" x14ac:dyDescent="0.25">
      <c r="A642">
        <v>202430</v>
      </c>
      <c r="B642">
        <v>44346</v>
      </c>
      <c r="C642" t="s">
        <v>2461</v>
      </c>
      <c r="D642" t="s">
        <v>5655</v>
      </c>
      <c r="E642" t="s">
        <v>2462</v>
      </c>
      <c r="F642">
        <v>3</v>
      </c>
      <c r="G642" s="1">
        <v>45166</v>
      </c>
      <c r="H642" s="1">
        <v>45276</v>
      </c>
      <c r="I642" s="21">
        <f t="shared" ref="I642:I705" si="50">(DATEDIF(G642,H642,"d")/7)+1</f>
        <v>16.714285714285715</v>
      </c>
      <c r="J642" s="1"/>
      <c r="K642" s="1" t="s">
        <v>36</v>
      </c>
      <c r="O642" t="s">
        <v>36</v>
      </c>
      <c r="S642" s="22">
        <f t="shared" ref="S642:S705" si="51">W642-U642</f>
        <v>0.125</v>
      </c>
      <c r="T642" s="22">
        <f t="shared" ref="T642:T705" si="52">(LEN(K642)*S642)*(I642/16.5)</f>
        <v>0.12662337662337664</v>
      </c>
      <c r="U642" s="22" t="s">
        <v>5427</v>
      </c>
      <c r="V642">
        <v>1455</v>
      </c>
      <c r="W642" s="22" t="s">
        <v>5505</v>
      </c>
      <c r="X642">
        <v>1755</v>
      </c>
      <c r="Y642" t="s">
        <v>205</v>
      </c>
      <c r="Z642" t="s">
        <v>1709</v>
      </c>
      <c r="AA642" t="s">
        <v>1710</v>
      </c>
      <c r="AB642" t="s">
        <v>61</v>
      </c>
      <c r="AC642" t="s">
        <v>62</v>
      </c>
      <c r="AD642" t="str">
        <f t="shared" ref="AD642:AD705" si="53">CONCATENATE(AE642," - ",AG642)</f>
        <v>Humanities Building - H245</v>
      </c>
      <c r="AE642" t="s">
        <v>1092</v>
      </c>
      <c r="AF642" t="s">
        <v>1093</v>
      </c>
      <c r="AG642" t="s">
        <v>1135</v>
      </c>
      <c r="AH642" t="s">
        <v>4162</v>
      </c>
      <c r="AI642">
        <v>24</v>
      </c>
      <c r="AJ642">
        <v>20</v>
      </c>
      <c r="AK642" s="22">
        <f t="shared" ref="AK642:AK705" si="54">I642*T642*AJ642</f>
        <v>42.328385899814478</v>
      </c>
      <c r="AL642" t="s">
        <v>52</v>
      </c>
      <c r="AM642" t="s">
        <v>66</v>
      </c>
      <c r="AN642" t="s">
        <v>67</v>
      </c>
    </row>
    <row r="643" spans="1:40" x14ac:dyDescent="0.25">
      <c r="A643">
        <v>202430</v>
      </c>
      <c r="B643">
        <v>44348</v>
      </c>
      <c r="C643" t="s">
        <v>1711</v>
      </c>
      <c r="D643" t="s">
        <v>5649</v>
      </c>
      <c r="E643" t="s">
        <v>1712</v>
      </c>
      <c r="F643">
        <v>3</v>
      </c>
      <c r="G643" s="1">
        <v>45166</v>
      </c>
      <c r="H643" s="1">
        <v>45276</v>
      </c>
      <c r="I643" s="21">
        <f t="shared" si="50"/>
        <v>16.714285714285715</v>
      </c>
      <c r="J643" s="1"/>
      <c r="K643" s="1" t="s">
        <v>34</v>
      </c>
      <c r="M643" t="s">
        <v>34</v>
      </c>
      <c r="S643" s="22">
        <f t="shared" si="51"/>
        <v>0.11805555555555547</v>
      </c>
      <c r="T643" s="22">
        <f t="shared" si="52"/>
        <v>0.11958874458874451</v>
      </c>
      <c r="U643" s="22" t="s">
        <v>5426</v>
      </c>
      <c r="V643">
        <v>1910</v>
      </c>
      <c r="W643" s="22" t="s">
        <v>5511</v>
      </c>
      <c r="X643">
        <v>2200</v>
      </c>
      <c r="Y643" t="s">
        <v>205</v>
      </c>
      <c r="Z643" t="s">
        <v>1713</v>
      </c>
      <c r="AA643" t="s">
        <v>1714</v>
      </c>
      <c r="AB643" t="s">
        <v>61</v>
      </c>
      <c r="AC643" t="s">
        <v>62</v>
      </c>
      <c r="AD643" t="str">
        <f t="shared" si="53"/>
        <v>Humanities Building - H245</v>
      </c>
      <c r="AE643" t="s">
        <v>1092</v>
      </c>
      <c r="AF643" t="s">
        <v>1093</v>
      </c>
      <c r="AG643" t="s">
        <v>1135</v>
      </c>
      <c r="AH643" t="s">
        <v>4162</v>
      </c>
      <c r="AI643">
        <v>24</v>
      </c>
      <c r="AJ643">
        <v>18</v>
      </c>
      <c r="AK643" s="22">
        <f t="shared" si="54"/>
        <v>35.979128014842274</v>
      </c>
      <c r="AL643" t="s">
        <v>52</v>
      </c>
      <c r="AM643" t="s">
        <v>66</v>
      </c>
      <c r="AN643" t="s">
        <v>67</v>
      </c>
    </row>
    <row r="644" spans="1:40" x14ac:dyDescent="0.25">
      <c r="A644">
        <v>202430</v>
      </c>
      <c r="B644">
        <v>35103</v>
      </c>
      <c r="C644" t="s">
        <v>1139</v>
      </c>
      <c r="D644" t="s">
        <v>5737</v>
      </c>
      <c r="E644" t="s">
        <v>1140</v>
      </c>
      <c r="F644">
        <v>5</v>
      </c>
      <c r="G644" s="1">
        <v>45201</v>
      </c>
      <c r="H644" s="1">
        <v>45276</v>
      </c>
      <c r="I644" s="21">
        <f t="shared" si="50"/>
        <v>11.714285714285714</v>
      </c>
      <c r="J644" s="1"/>
      <c r="K644" s="1" t="s">
        <v>33</v>
      </c>
      <c r="L644" t="s">
        <v>33</v>
      </c>
      <c r="S644" s="22">
        <f t="shared" si="51"/>
        <v>9.722222222222221E-2</v>
      </c>
      <c r="T644" s="22">
        <f t="shared" si="52"/>
        <v>6.9023569023569015E-2</v>
      </c>
      <c r="U644" s="22" t="s">
        <v>5378</v>
      </c>
      <c r="V644">
        <v>1800</v>
      </c>
      <c r="W644" s="22" t="s">
        <v>5521</v>
      </c>
      <c r="X644">
        <v>2020</v>
      </c>
      <c r="Y644" t="s">
        <v>304</v>
      </c>
      <c r="Z644" t="s">
        <v>1141</v>
      </c>
      <c r="AA644" t="s">
        <v>1142</v>
      </c>
      <c r="AB644" t="s">
        <v>277</v>
      </c>
      <c r="AC644" t="s">
        <v>62</v>
      </c>
      <c r="AD644" t="str">
        <f t="shared" si="53"/>
        <v>Humanities Building - H301</v>
      </c>
      <c r="AE644" t="s">
        <v>1092</v>
      </c>
      <c r="AF644" t="s">
        <v>1093</v>
      </c>
      <c r="AG644" t="s">
        <v>1138</v>
      </c>
      <c r="AH644" t="s">
        <v>3688</v>
      </c>
      <c r="AI644">
        <v>30</v>
      </c>
      <c r="AJ644">
        <v>25</v>
      </c>
      <c r="AK644" s="22">
        <f t="shared" si="54"/>
        <v>20.21404521404521</v>
      </c>
      <c r="AL644" t="s">
        <v>430</v>
      </c>
      <c r="AM644" t="s">
        <v>306</v>
      </c>
      <c r="AN644" t="s">
        <v>67</v>
      </c>
    </row>
    <row r="645" spans="1:40" x14ac:dyDescent="0.25">
      <c r="A645">
        <v>202430</v>
      </c>
      <c r="B645">
        <v>41040</v>
      </c>
      <c r="C645" t="s">
        <v>183</v>
      </c>
      <c r="D645" t="s">
        <v>5707</v>
      </c>
      <c r="E645" t="s">
        <v>184</v>
      </c>
      <c r="F645">
        <v>4</v>
      </c>
      <c r="G645" s="1">
        <v>45166</v>
      </c>
      <c r="H645" s="1">
        <v>45276</v>
      </c>
      <c r="I645" s="21">
        <f t="shared" si="50"/>
        <v>16.714285714285715</v>
      </c>
      <c r="J645" s="1"/>
      <c r="K645" s="1" t="s">
        <v>35</v>
      </c>
      <c r="N645" t="s">
        <v>35</v>
      </c>
      <c r="S645" s="22">
        <f t="shared" si="51"/>
        <v>8.680555555555558E-2</v>
      </c>
      <c r="T645" s="22">
        <f t="shared" si="52"/>
        <v>8.7932900432900474E-2</v>
      </c>
      <c r="U645" s="22" t="s">
        <v>5373</v>
      </c>
      <c r="V645">
        <v>1030</v>
      </c>
      <c r="W645" s="22" t="s">
        <v>5425</v>
      </c>
      <c r="X645">
        <v>1235</v>
      </c>
      <c r="Y645" t="s">
        <v>304</v>
      </c>
      <c r="Z645" t="s">
        <v>1480</v>
      </c>
      <c r="AA645" t="s">
        <v>1481</v>
      </c>
      <c r="AB645" t="s">
        <v>277</v>
      </c>
      <c r="AC645" t="s">
        <v>62</v>
      </c>
      <c r="AD645" t="str">
        <f t="shared" si="53"/>
        <v>Humanities Building - H301</v>
      </c>
      <c r="AE645" t="s">
        <v>1092</v>
      </c>
      <c r="AF645" t="s">
        <v>1093</v>
      </c>
      <c r="AG645" t="s">
        <v>1138</v>
      </c>
      <c r="AH645" t="s">
        <v>3688</v>
      </c>
      <c r="AI645">
        <v>28</v>
      </c>
      <c r="AJ645">
        <v>22</v>
      </c>
      <c r="AK645" s="22">
        <f t="shared" si="54"/>
        <v>32.334183673469404</v>
      </c>
      <c r="AL645" t="s">
        <v>430</v>
      </c>
      <c r="AM645" t="s">
        <v>306</v>
      </c>
      <c r="AN645" t="s">
        <v>67</v>
      </c>
    </row>
    <row r="646" spans="1:40" x14ac:dyDescent="0.25">
      <c r="A646">
        <v>202430</v>
      </c>
      <c r="B646">
        <v>43757</v>
      </c>
      <c r="C646" t="s">
        <v>1139</v>
      </c>
      <c r="D646" t="s">
        <v>5737</v>
      </c>
      <c r="E646" t="s">
        <v>1140</v>
      </c>
      <c r="F646">
        <v>5</v>
      </c>
      <c r="G646" s="1">
        <v>45166</v>
      </c>
      <c r="H646" s="1">
        <v>45276</v>
      </c>
      <c r="I646" s="21">
        <f t="shared" si="50"/>
        <v>16.714285714285715</v>
      </c>
      <c r="J646" s="1"/>
      <c r="K646" s="1" t="s">
        <v>36</v>
      </c>
      <c r="O646" t="s">
        <v>36</v>
      </c>
      <c r="S646" s="22">
        <f t="shared" si="51"/>
        <v>9.722222222222221E-2</v>
      </c>
      <c r="T646" s="22">
        <f t="shared" si="52"/>
        <v>9.8484848484848481E-2</v>
      </c>
      <c r="U646" s="22" t="s">
        <v>5386</v>
      </c>
      <c r="V646">
        <v>1300</v>
      </c>
      <c r="W646" s="22" t="s">
        <v>5490</v>
      </c>
      <c r="X646">
        <v>1520</v>
      </c>
      <c r="Y646" t="s">
        <v>304</v>
      </c>
      <c r="Z646" t="s">
        <v>2469</v>
      </c>
      <c r="AA646" t="s">
        <v>2470</v>
      </c>
      <c r="AB646" t="s">
        <v>277</v>
      </c>
      <c r="AC646" t="s">
        <v>62</v>
      </c>
      <c r="AD646" t="str">
        <f t="shared" si="53"/>
        <v>Humanities Building - H301</v>
      </c>
      <c r="AE646" t="s">
        <v>1092</v>
      </c>
      <c r="AF646" t="s">
        <v>1093</v>
      </c>
      <c r="AG646" t="s">
        <v>1138</v>
      </c>
      <c r="AH646" t="s">
        <v>3688</v>
      </c>
      <c r="AI646">
        <v>30</v>
      </c>
      <c r="AJ646">
        <v>15</v>
      </c>
      <c r="AK646" s="22">
        <f t="shared" si="54"/>
        <v>24.691558441558442</v>
      </c>
      <c r="AL646" t="s">
        <v>430</v>
      </c>
      <c r="AM646" t="s">
        <v>306</v>
      </c>
      <c r="AN646" t="s">
        <v>67</v>
      </c>
    </row>
    <row r="647" spans="1:40" x14ac:dyDescent="0.25">
      <c r="A647">
        <v>202430</v>
      </c>
      <c r="B647">
        <v>43860</v>
      </c>
      <c r="C647" t="s">
        <v>1136</v>
      </c>
      <c r="D647" t="s">
        <v>5715</v>
      </c>
      <c r="E647" t="s">
        <v>1137</v>
      </c>
      <c r="F647">
        <v>5</v>
      </c>
      <c r="G647" s="1">
        <v>45194</v>
      </c>
      <c r="H647" s="1">
        <v>45276</v>
      </c>
      <c r="I647" s="21">
        <f t="shared" si="50"/>
        <v>12.714285714285714</v>
      </c>
      <c r="J647" s="1"/>
      <c r="K647" s="1" t="s">
        <v>33</v>
      </c>
      <c r="L647" t="s">
        <v>33</v>
      </c>
      <c r="S647" s="22">
        <f t="shared" si="51"/>
        <v>9.722222222222221E-2</v>
      </c>
      <c r="T647" s="22">
        <f t="shared" si="52"/>
        <v>7.4915824915824908E-2</v>
      </c>
      <c r="U647" s="22" t="s">
        <v>5386</v>
      </c>
      <c r="V647">
        <v>1300</v>
      </c>
      <c r="W647" s="22" t="s">
        <v>5490</v>
      </c>
      <c r="X647">
        <v>1520</v>
      </c>
      <c r="Y647" t="s">
        <v>304</v>
      </c>
      <c r="Z647" t="s">
        <v>320</v>
      </c>
      <c r="AA647" t="s">
        <v>321</v>
      </c>
      <c r="AB647" t="s">
        <v>277</v>
      </c>
      <c r="AC647" t="s">
        <v>62</v>
      </c>
      <c r="AD647" t="str">
        <f t="shared" si="53"/>
        <v>Humanities Building - H301</v>
      </c>
      <c r="AE647" t="s">
        <v>1092</v>
      </c>
      <c r="AF647" t="s">
        <v>1093</v>
      </c>
      <c r="AG647" t="s">
        <v>1138</v>
      </c>
      <c r="AH647" t="s">
        <v>3688</v>
      </c>
      <c r="AI647">
        <v>30</v>
      </c>
      <c r="AJ647">
        <v>18</v>
      </c>
      <c r="AK647" s="22">
        <f t="shared" si="54"/>
        <v>17.145021645021643</v>
      </c>
      <c r="AL647" t="s">
        <v>430</v>
      </c>
      <c r="AM647" t="s">
        <v>306</v>
      </c>
      <c r="AN647" t="s">
        <v>67</v>
      </c>
    </row>
    <row r="648" spans="1:40" x14ac:dyDescent="0.25">
      <c r="A648">
        <v>202430</v>
      </c>
      <c r="B648">
        <v>43863</v>
      </c>
      <c r="C648" t="s">
        <v>1724</v>
      </c>
      <c r="D648" t="s">
        <v>5722</v>
      </c>
      <c r="E648" t="s">
        <v>1725</v>
      </c>
      <c r="F648">
        <v>5</v>
      </c>
      <c r="G648" s="1">
        <v>45194</v>
      </c>
      <c r="H648" s="1">
        <v>45276</v>
      </c>
      <c r="I648" s="21">
        <f t="shared" si="50"/>
        <v>12.714285714285714</v>
      </c>
      <c r="J648" s="1"/>
      <c r="K648" s="1" t="s">
        <v>34</v>
      </c>
      <c r="M648" t="s">
        <v>34</v>
      </c>
      <c r="S648" s="22">
        <f t="shared" si="51"/>
        <v>9.722222222222221E-2</v>
      </c>
      <c r="T648" s="22">
        <f t="shared" si="52"/>
        <v>7.4915824915824908E-2</v>
      </c>
      <c r="U648" s="22" t="s">
        <v>5423</v>
      </c>
      <c r="V648">
        <v>1530</v>
      </c>
      <c r="W648" s="22" t="s">
        <v>5506</v>
      </c>
      <c r="X648">
        <v>1750</v>
      </c>
      <c r="Y648" t="s">
        <v>304</v>
      </c>
      <c r="Z648" t="s">
        <v>1726</v>
      </c>
      <c r="AA648" t="s">
        <v>1727</v>
      </c>
      <c r="AB648" t="s">
        <v>277</v>
      </c>
      <c r="AC648" t="s">
        <v>62</v>
      </c>
      <c r="AD648" t="str">
        <f t="shared" si="53"/>
        <v>Humanities Building - H301</v>
      </c>
      <c r="AE648" t="s">
        <v>1092</v>
      </c>
      <c r="AF648" t="s">
        <v>1093</v>
      </c>
      <c r="AG648" t="s">
        <v>1138</v>
      </c>
      <c r="AH648" t="s">
        <v>3688</v>
      </c>
      <c r="AI648">
        <v>30</v>
      </c>
      <c r="AJ648">
        <v>16</v>
      </c>
      <c r="AK648" s="22">
        <f t="shared" si="54"/>
        <v>15.240019240019237</v>
      </c>
      <c r="AL648" t="s">
        <v>430</v>
      </c>
      <c r="AM648" t="s">
        <v>306</v>
      </c>
      <c r="AN648" t="s">
        <v>67</v>
      </c>
    </row>
    <row r="649" spans="1:40" x14ac:dyDescent="0.25">
      <c r="A649">
        <v>202430</v>
      </c>
      <c r="B649">
        <v>43771</v>
      </c>
      <c r="C649" t="s">
        <v>1722</v>
      </c>
      <c r="D649" t="s">
        <v>5737</v>
      </c>
      <c r="E649" t="s">
        <v>1723</v>
      </c>
      <c r="F649">
        <v>5</v>
      </c>
      <c r="G649" s="1">
        <v>45166</v>
      </c>
      <c r="H649" s="1">
        <v>45276</v>
      </c>
      <c r="I649" s="21">
        <f t="shared" si="50"/>
        <v>16.714285714285715</v>
      </c>
      <c r="J649" s="1"/>
      <c r="K649" s="1" t="s">
        <v>5537</v>
      </c>
      <c r="M649" t="s">
        <v>34</v>
      </c>
      <c r="O649" t="s">
        <v>36</v>
      </c>
      <c r="S649" s="22">
        <f t="shared" si="51"/>
        <v>9.722222222222221E-2</v>
      </c>
      <c r="T649" s="22">
        <f t="shared" si="52"/>
        <v>0.19696969696969696</v>
      </c>
      <c r="U649" s="22" t="s">
        <v>5378</v>
      </c>
      <c r="V649">
        <v>1800</v>
      </c>
      <c r="W649" s="22" t="s">
        <v>5521</v>
      </c>
      <c r="X649">
        <v>2020</v>
      </c>
      <c r="Y649" t="s">
        <v>49</v>
      </c>
      <c r="Z649" t="s">
        <v>1168</v>
      </c>
      <c r="AA649" t="s">
        <v>1169</v>
      </c>
      <c r="AB649" t="s">
        <v>61</v>
      </c>
      <c r="AC649" t="s">
        <v>62</v>
      </c>
      <c r="AD649" t="str">
        <f t="shared" si="53"/>
        <v>Humanities Building - H301</v>
      </c>
      <c r="AE649" t="s">
        <v>1092</v>
      </c>
      <c r="AF649" t="s">
        <v>1093</v>
      </c>
      <c r="AG649" t="s">
        <v>1138</v>
      </c>
      <c r="AH649" t="s">
        <v>3688</v>
      </c>
      <c r="AI649">
        <v>30</v>
      </c>
      <c r="AJ649">
        <v>14</v>
      </c>
      <c r="AK649" s="22">
        <f t="shared" si="54"/>
        <v>46.090909090909093</v>
      </c>
      <c r="AL649" t="s">
        <v>52</v>
      </c>
      <c r="AM649" t="s">
        <v>66</v>
      </c>
      <c r="AN649" t="s">
        <v>67</v>
      </c>
    </row>
    <row r="650" spans="1:40" x14ac:dyDescent="0.25">
      <c r="A650">
        <v>202430</v>
      </c>
      <c r="B650">
        <v>34612</v>
      </c>
      <c r="C650" t="s">
        <v>2195</v>
      </c>
      <c r="D650" t="s">
        <v>5599</v>
      </c>
      <c r="E650" t="s">
        <v>2196</v>
      </c>
      <c r="F650">
        <v>1</v>
      </c>
      <c r="G650" s="1">
        <v>45183</v>
      </c>
      <c r="H650" s="1">
        <v>45267</v>
      </c>
      <c r="I650" s="21">
        <f t="shared" si="50"/>
        <v>13</v>
      </c>
      <c r="J650" s="1"/>
      <c r="K650" s="1" t="s">
        <v>36</v>
      </c>
      <c r="O650" t="s">
        <v>36</v>
      </c>
      <c r="S650" s="22">
        <f t="shared" si="51"/>
        <v>5.208333333333337E-2</v>
      </c>
      <c r="T650" s="22">
        <f t="shared" si="52"/>
        <v>4.1035353535353564E-2</v>
      </c>
      <c r="U650" s="22" t="s">
        <v>5414</v>
      </c>
      <c r="V650">
        <v>1430</v>
      </c>
      <c r="W650" s="22" t="s">
        <v>5479</v>
      </c>
      <c r="X650">
        <v>1545</v>
      </c>
      <c r="Y650" t="s">
        <v>49</v>
      </c>
      <c r="Z650" t="s">
        <v>2475</v>
      </c>
      <c r="AA650" t="s">
        <v>2476</v>
      </c>
      <c r="AB650" t="s">
        <v>646</v>
      </c>
      <c r="AC650" t="s">
        <v>62</v>
      </c>
      <c r="AD650" t="str">
        <f t="shared" si="53"/>
        <v>Humanities Building - H302</v>
      </c>
      <c r="AE650" t="s">
        <v>1092</v>
      </c>
      <c r="AF650" t="s">
        <v>1093</v>
      </c>
      <c r="AG650" t="s">
        <v>1143</v>
      </c>
      <c r="AH650" t="s">
        <v>3688</v>
      </c>
      <c r="AI650">
        <v>20</v>
      </c>
      <c r="AJ650">
        <v>20</v>
      </c>
      <c r="AK650" s="22">
        <f t="shared" si="54"/>
        <v>10.669191919191928</v>
      </c>
      <c r="AL650" t="s">
        <v>52</v>
      </c>
      <c r="AM650" t="s">
        <v>66</v>
      </c>
      <c r="AN650" t="s">
        <v>46</v>
      </c>
    </row>
    <row r="651" spans="1:40" x14ac:dyDescent="0.25">
      <c r="A651">
        <v>202430</v>
      </c>
      <c r="B651">
        <v>34476</v>
      </c>
      <c r="C651" t="s">
        <v>1144</v>
      </c>
      <c r="D651" t="s">
        <v>5717</v>
      </c>
      <c r="E651" t="s">
        <v>1145</v>
      </c>
      <c r="F651">
        <v>5</v>
      </c>
      <c r="G651" s="1">
        <v>45166</v>
      </c>
      <c r="H651" s="1">
        <v>45276</v>
      </c>
      <c r="I651" s="21">
        <f t="shared" si="50"/>
        <v>16.714285714285715</v>
      </c>
      <c r="J651" s="1"/>
      <c r="K651" s="1" t="s">
        <v>33</v>
      </c>
      <c r="L651" t="s">
        <v>33</v>
      </c>
      <c r="S651" s="22">
        <f t="shared" si="51"/>
        <v>9.722222222222221E-2</v>
      </c>
      <c r="T651" s="22">
        <f t="shared" si="52"/>
        <v>9.8484848484848481E-2</v>
      </c>
      <c r="U651" s="22" t="s">
        <v>5423</v>
      </c>
      <c r="V651">
        <v>1530</v>
      </c>
      <c r="W651" s="22" t="s">
        <v>5506</v>
      </c>
      <c r="X651">
        <v>1750</v>
      </c>
      <c r="Y651" t="s">
        <v>304</v>
      </c>
      <c r="Z651" t="s">
        <v>1146</v>
      </c>
      <c r="AA651" t="s">
        <v>1147</v>
      </c>
      <c r="AB651" t="s">
        <v>277</v>
      </c>
      <c r="AC651" t="s">
        <v>62</v>
      </c>
      <c r="AD651" t="str">
        <f t="shared" si="53"/>
        <v>Humanities Building - H302</v>
      </c>
      <c r="AE651" t="s">
        <v>1092</v>
      </c>
      <c r="AF651" t="s">
        <v>1093</v>
      </c>
      <c r="AG651" t="s">
        <v>1143</v>
      </c>
      <c r="AH651" t="s">
        <v>3688</v>
      </c>
      <c r="AI651">
        <v>30</v>
      </c>
      <c r="AJ651">
        <v>19</v>
      </c>
      <c r="AK651" s="22">
        <f t="shared" si="54"/>
        <v>31.275974025974026</v>
      </c>
      <c r="AL651" t="s">
        <v>430</v>
      </c>
      <c r="AM651" t="s">
        <v>306</v>
      </c>
      <c r="AN651" t="s">
        <v>67</v>
      </c>
    </row>
    <row r="652" spans="1:40" x14ac:dyDescent="0.25">
      <c r="A652">
        <v>202430</v>
      </c>
      <c r="B652">
        <v>35761</v>
      </c>
      <c r="C652" t="s">
        <v>2471</v>
      </c>
      <c r="D652" t="s">
        <v>5696</v>
      </c>
      <c r="E652" t="s">
        <v>2472</v>
      </c>
      <c r="F652">
        <v>5</v>
      </c>
      <c r="G652" s="1">
        <v>45166</v>
      </c>
      <c r="H652" s="1">
        <v>45276</v>
      </c>
      <c r="I652" s="21">
        <f t="shared" si="50"/>
        <v>16.714285714285715</v>
      </c>
      <c r="J652" s="1"/>
      <c r="K652" s="1" t="s">
        <v>35</v>
      </c>
      <c r="N652" t="s">
        <v>35</v>
      </c>
      <c r="S652" s="22">
        <f t="shared" si="51"/>
        <v>9.722222222222221E-2</v>
      </c>
      <c r="T652" s="22">
        <f t="shared" si="52"/>
        <v>9.8484848484848481E-2</v>
      </c>
      <c r="U652" s="22" t="s">
        <v>5423</v>
      </c>
      <c r="V652">
        <v>1530</v>
      </c>
      <c r="W652" s="22" t="s">
        <v>5506</v>
      </c>
      <c r="X652">
        <v>1750</v>
      </c>
      <c r="Y652" t="s">
        <v>304</v>
      </c>
      <c r="Z652" t="s">
        <v>2473</v>
      </c>
      <c r="AA652" t="s">
        <v>2474</v>
      </c>
      <c r="AB652" t="s">
        <v>277</v>
      </c>
      <c r="AC652" t="s">
        <v>62</v>
      </c>
      <c r="AD652" t="str">
        <f t="shared" si="53"/>
        <v>Humanities Building - H302</v>
      </c>
      <c r="AE652" t="s">
        <v>1092</v>
      </c>
      <c r="AF652" t="s">
        <v>1093</v>
      </c>
      <c r="AG652" t="s">
        <v>1143</v>
      </c>
      <c r="AH652" t="s">
        <v>3688</v>
      </c>
      <c r="AI652">
        <v>30</v>
      </c>
      <c r="AJ652">
        <v>8</v>
      </c>
      <c r="AK652" s="22">
        <f t="shared" si="54"/>
        <v>13.168831168831169</v>
      </c>
      <c r="AL652" t="s">
        <v>430</v>
      </c>
      <c r="AM652" t="s">
        <v>306</v>
      </c>
      <c r="AN652" t="s">
        <v>67</v>
      </c>
    </row>
    <row r="653" spans="1:40" x14ac:dyDescent="0.25">
      <c r="A653">
        <v>202430</v>
      </c>
      <c r="B653">
        <v>41063</v>
      </c>
      <c r="C653" t="s">
        <v>183</v>
      </c>
      <c r="D653" t="s">
        <v>5707</v>
      </c>
      <c r="E653" t="s">
        <v>184</v>
      </c>
      <c r="F653">
        <v>4</v>
      </c>
      <c r="G653" s="1">
        <v>45166</v>
      </c>
      <c r="H653" s="1">
        <v>45276</v>
      </c>
      <c r="I653" s="21">
        <f t="shared" si="50"/>
        <v>16.714285714285715</v>
      </c>
      <c r="J653" s="1"/>
      <c r="K653" s="1" t="s">
        <v>35</v>
      </c>
      <c r="N653" t="s">
        <v>35</v>
      </c>
      <c r="S653" s="22">
        <f t="shared" si="51"/>
        <v>8.680555555555558E-2</v>
      </c>
      <c r="T653" s="22">
        <f t="shared" si="52"/>
        <v>8.7932900432900474E-2</v>
      </c>
      <c r="U653" s="22" t="s">
        <v>5373</v>
      </c>
      <c r="V653">
        <v>1030</v>
      </c>
      <c r="W653" s="22" t="s">
        <v>5425</v>
      </c>
      <c r="X653">
        <v>1235</v>
      </c>
      <c r="Y653" t="s">
        <v>304</v>
      </c>
      <c r="Z653" t="s">
        <v>793</v>
      </c>
      <c r="AA653" t="s">
        <v>794</v>
      </c>
      <c r="AB653" t="s">
        <v>277</v>
      </c>
      <c r="AC653" t="s">
        <v>62</v>
      </c>
      <c r="AD653" t="str">
        <f t="shared" si="53"/>
        <v>Humanities Building - H302</v>
      </c>
      <c r="AE653" t="s">
        <v>1092</v>
      </c>
      <c r="AF653" t="s">
        <v>1093</v>
      </c>
      <c r="AG653" t="s">
        <v>1143</v>
      </c>
      <c r="AH653" t="s">
        <v>3688</v>
      </c>
      <c r="AI653">
        <v>28</v>
      </c>
      <c r="AJ653">
        <v>12</v>
      </c>
      <c r="AK653" s="22">
        <f t="shared" si="54"/>
        <v>17.63682745825604</v>
      </c>
      <c r="AL653" t="s">
        <v>430</v>
      </c>
      <c r="AM653" t="s">
        <v>306</v>
      </c>
      <c r="AN653" t="s">
        <v>67</v>
      </c>
    </row>
    <row r="654" spans="1:40" x14ac:dyDescent="0.25">
      <c r="A654">
        <v>202430</v>
      </c>
      <c r="B654">
        <v>38066</v>
      </c>
      <c r="C654" t="s">
        <v>1715</v>
      </c>
      <c r="D654" t="s">
        <v>5655</v>
      </c>
      <c r="E654" t="s">
        <v>1716</v>
      </c>
      <c r="F654">
        <v>3</v>
      </c>
      <c r="G654" s="1">
        <v>45166</v>
      </c>
      <c r="H654" s="1">
        <v>45276</v>
      </c>
      <c r="I654" s="21">
        <f t="shared" si="50"/>
        <v>16.714285714285715</v>
      </c>
      <c r="J654" s="1"/>
      <c r="K654" s="1" t="s">
        <v>34</v>
      </c>
      <c r="M654" t="s">
        <v>34</v>
      </c>
      <c r="S654" s="22">
        <f t="shared" si="51"/>
        <v>8.680555555555558E-2</v>
      </c>
      <c r="T654" s="22">
        <f t="shared" si="52"/>
        <v>8.7932900432900474E-2</v>
      </c>
      <c r="U654" s="22" t="s">
        <v>5377</v>
      </c>
      <c r="V654">
        <v>1245</v>
      </c>
      <c r="W654" s="22" t="s">
        <v>5483</v>
      </c>
      <c r="X654">
        <v>1450</v>
      </c>
      <c r="Y654" t="s">
        <v>49</v>
      </c>
      <c r="Z654" t="s">
        <v>1717</v>
      </c>
      <c r="AA654" t="s">
        <v>1718</v>
      </c>
      <c r="AB654" t="s">
        <v>61</v>
      </c>
      <c r="AC654" t="s">
        <v>62</v>
      </c>
      <c r="AD654" t="str">
        <f t="shared" si="53"/>
        <v>Humanities Building - H302</v>
      </c>
      <c r="AE654" t="s">
        <v>1092</v>
      </c>
      <c r="AF654" t="s">
        <v>1093</v>
      </c>
      <c r="AG654" t="s">
        <v>1143</v>
      </c>
      <c r="AH654" t="s">
        <v>3688</v>
      </c>
      <c r="AI654">
        <v>24</v>
      </c>
      <c r="AJ654">
        <v>24</v>
      </c>
      <c r="AK654" s="22">
        <f t="shared" si="54"/>
        <v>35.273654916512079</v>
      </c>
      <c r="AL654" t="s">
        <v>52</v>
      </c>
      <c r="AM654" t="s">
        <v>66</v>
      </c>
      <c r="AN654" t="s">
        <v>46</v>
      </c>
    </row>
    <row r="655" spans="1:40" x14ac:dyDescent="0.25">
      <c r="A655">
        <v>202430</v>
      </c>
      <c r="B655">
        <v>39826</v>
      </c>
      <c r="C655" t="s">
        <v>1131</v>
      </c>
      <c r="D655" t="s">
        <v>5615</v>
      </c>
      <c r="E655" t="s">
        <v>1132</v>
      </c>
      <c r="F655">
        <v>3</v>
      </c>
      <c r="G655" s="1">
        <v>45166</v>
      </c>
      <c r="H655" s="1">
        <v>45276</v>
      </c>
      <c r="I655" s="21">
        <f t="shared" si="50"/>
        <v>16.714285714285715</v>
      </c>
      <c r="J655" s="1"/>
      <c r="K655" s="1" t="s">
        <v>33</v>
      </c>
      <c r="L655" t="s">
        <v>33</v>
      </c>
      <c r="S655" s="22">
        <f t="shared" si="51"/>
        <v>8.680555555555558E-2</v>
      </c>
      <c r="T655" s="22">
        <f t="shared" si="52"/>
        <v>8.7932900432900474E-2</v>
      </c>
      <c r="U655" s="22" t="s">
        <v>5376</v>
      </c>
      <c r="V655">
        <v>1110</v>
      </c>
      <c r="W655" s="22" t="s">
        <v>5455</v>
      </c>
      <c r="X655">
        <v>1315</v>
      </c>
      <c r="Y655" t="s">
        <v>49</v>
      </c>
      <c r="Z655" t="s">
        <v>1133</v>
      </c>
      <c r="AA655" t="s">
        <v>1134</v>
      </c>
      <c r="AB655" t="s">
        <v>277</v>
      </c>
      <c r="AC655" t="s">
        <v>62</v>
      </c>
      <c r="AD655" t="str">
        <f t="shared" si="53"/>
        <v>Humanities Building - H302</v>
      </c>
      <c r="AE655" t="s">
        <v>1092</v>
      </c>
      <c r="AF655" t="s">
        <v>1093</v>
      </c>
      <c r="AG655" t="s">
        <v>1143</v>
      </c>
      <c r="AH655" t="s">
        <v>3688</v>
      </c>
      <c r="AI655">
        <v>30</v>
      </c>
      <c r="AJ655">
        <v>26</v>
      </c>
      <c r="AK655" s="22">
        <f t="shared" si="54"/>
        <v>38.213126159554754</v>
      </c>
      <c r="AL655" t="s">
        <v>52</v>
      </c>
      <c r="AM655" t="s">
        <v>66</v>
      </c>
      <c r="AN655" t="s">
        <v>67</v>
      </c>
    </row>
    <row r="656" spans="1:40" hidden="1" x14ac:dyDescent="0.25">
      <c r="A656">
        <v>202430</v>
      </c>
      <c r="B656">
        <v>42930</v>
      </c>
      <c r="C656" t="s">
        <v>1728</v>
      </c>
      <c r="D656" t="s">
        <v>5681</v>
      </c>
      <c r="E656" t="s">
        <v>1729</v>
      </c>
      <c r="F656">
        <v>6</v>
      </c>
      <c r="G656" s="1">
        <v>45166</v>
      </c>
      <c r="H656" s="1">
        <v>45276</v>
      </c>
      <c r="I656" s="21">
        <f t="shared" si="50"/>
        <v>16.714285714285715</v>
      </c>
      <c r="J656" s="1"/>
      <c r="K656" s="1" t="s">
        <v>34</v>
      </c>
      <c r="M656" t="s">
        <v>34</v>
      </c>
      <c r="S656" s="22">
        <f t="shared" si="51"/>
        <v>0.12847222222222221</v>
      </c>
      <c r="T656" s="22">
        <f t="shared" si="52"/>
        <v>0.13014069264069264</v>
      </c>
      <c r="U656" s="22" t="s">
        <v>5378</v>
      </c>
      <c r="V656">
        <v>1800</v>
      </c>
      <c r="W656" s="22" t="s">
        <v>5518</v>
      </c>
      <c r="X656">
        <v>2105</v>
      </c>
      <c r="Y656" t="s">
        <v>507</v>
      </c>
      <c r="Z656" t="s">
        <v>1155</v>
      </c>
      <c r="AA656" t="s">
        <v>1156</v>
      </c>
      <c r="AB656" t="s">
        <v>61</v>
      </c>
      <c r="AC656" t="s">
        <v>62</v>
      </c>
      <c r="AD656" t="str">
        <f t="shared" si="53"/>
        <v>Humanities Building - H302</v>
      </c>
      <c r="AE656" t="s">
        <v>1092</v>
      </c>
      <c r="AF656" t="s">
        <v>1093</v>
      </c>
      <c r="AG656" t="s">
        <v>1143</v>
      </c>
      <c r="AH656" t="s">
        <v>3688</v>
      </c>
      <c r="AI656">
        <v>25</v>
      </c>
      <c r="AJ656">
        <v>27</v>
      </c>
      <c r="AK656" s="22">
        <f t="shared" si="54"/>
        <v>58.730635435992582</v>
      </c>
      <c r="AL656" t="s">
        <v>99</v>
      </c>
      <c r="AM656" t="s">
        <v>100</v>
      </c>
      <c r="AN656" t="s">
        <v>46</v>
      </c>
    </row>
    <row r="657" spans="1:40" x14ac:dyDescent="0.25">
      <c r="A657">
        <v>202430</v>
      </c>
      <c r="B657">
        <v>44214</v>
      </c>
      <c r="C657" t="s">
        <v>1131</v>
      </c>
      <c r="D657" t="s">
        <v>5615</v>
      </c>
      <c r="E657" t="s">
        <v>1132</v>
      </c>
      <c r="F657">
        <v>3</v>
      </c>
      <c r="G657" s="1">
        <v>45166</v>
      </c>
      <c r="H657" s="1">
        <v>45276</v>
      </c>
      <c r="I657" s="21">
        <f t="shared" si="50"/>
        <v>16.714285714285715</v>
      </c>
      <c r="J657" s="1"/>
      <c r="K657" s="1" t="s">
        <v>36</v>
      </c>
      <c r="O657" t="s">
        <v>36</v>
      </c>
      <c r="S657" s="22">
        <f t="shared" si="51"/>
        <v>6.597222222222221E-2</v>
      </c>
      <c r="T657" s="22">
        <f t="shared" si="52"/>
        <v>6.6829004329004321E-2</v>
      </c>
      <c r="U657" s="22" t="s">
        <v>5377</v>
      </c>
      <c r="V657">
        <v>1245</v>
      </c>
      <c r="W657" s="22" t="s">
        <v>5379</v>
      </c>
      <c r="X657">
        <v>1420</v>
      </c>
      <c r="Y657" t="s">
        <v>49</v>
      </c>
      <c r="Z657" t="s">
        <v>1133</v>
      </c>
      <c r="AA657" t="s">
        <v>1134</v>
      </c>
      <c r="AB657" t="s">
        <v>277</v>
      </c>
      <c r="AC657" t="s">
        <v>62</v>
      </c>
      <c r="AD657" t="str">
        <f t="shared" si="53"/>
        <v>Humanities Building - H302</v>
      </c>
      <c r="AE657" t="s">
        <v>1092</v>
      </c>
      <c r="AF657" t="s">
        <v>1093</v>
      </c>
      <c r="AG657" t="s">
        <v>1143</v>
      </c>
      <c r="AH657" t="s">
        <v>3688</v>
      </c>
      <c r="AI657">
        <v>30</v>
      </c>
      <c r="AJ657">
        <v>27</v>
      </c>
      <c r="AK657" s="22">
        <f t="shared" si="54"/>
        <v>30.158974953617808</v>
      </c>
      <c r="AL657" t="s">
        <v>52</v>
      </c>
      <c r="AM657" t="s">
        <v>66</v>
      </c>
      <c r="AN657" t="s">
        <v>67</v>
      </c>
    </row>
    <row r="658" spans="1:40" x14ac:dyDescent="0.25">
      <c r="A658">
        <v>202430</v>
      </c>
      <c r="B658">
        <v>33166</v>
      </c>
      <c r="C658" t="s">
        <v>1153</v>
      </c>
      <c r="D658" t="s">
        <v>5681</v>
      </c>
      <c r="E658" t="s">
        <v>1154</v>
      </c>
      <c r="F658">
        <v>4</v>
      </c>
      <c r="G658" s="1">
        <v>45166</v>
      </c>
      <c r="H658" s="1">
        <v>45276</v>
      </c>
      <c r="I658" s="21">
        <f t="shared" si="50"/>
        <v>16.714285714285715</v>
      </c>
      <c r="J658" s="1"/>
      <c r="K658" s="1" t="s">
        <v>5536</v>
      </c>
      <c r="L658" t="s">
        <v>33</v>
      </c>
      <c r="N658" t="s">
        <v>35</v>
      </c>
      <c r="S658" s="22">
        <f t="shared" si="51"/>
        <v>7.638888888888884E-2</v>
      </c>
      <c r="T658" s="22">
        <f t="shared" si="52"/>
        <v>0.15476190476190468</v>
      </c>
      <c r="U658" s="22" t="s">
        <v>5378</v>
      </c>
      <c r="V658">
        <v>1800</v>
      </c>
      <c r="W658" s="22" t="s">
        <v>5446</v>
      </c>
      <c r="X658">
        <v>1950</v>
      </c>
      <c r="Y658" t="s">
        <v>49</v>
      </c>
      <c r="Z658" t="s">
        <v>1155</v>
      </c>
      <c r="AA658" t="s">
        <v>1156</v>
      </c>
      <c r="AB658" t="s">
        <v>646</v>
      </c>
      <c r="AC658" t="s">
        <v>62</v>
      </c>
      <c r="AD658" t="str">
        <f t="shared" si="53"/>
        <v>Humanities Building - H303</v>
      </c>
      <c r="AE658" t="s">
        <v>1092</v>
      </c>
      <c r="AF658" t="s">
        <v>1093</v>
      </c>
      <c r="AG658" t="s">
        <v>1148</v>
      </c>
      <c r="AH658" t="s">
        <v>3688</v>
      </c>
      <c r="AI658">
        <v>30</v>
      </c>
      <c r="AJ658">
        <v>24</v>
      </c>
      <c r="AK658" s="22">
        <f t="shared" si="54"/>
        <v>62.081632653061199</v>
      </c>
      <c r="AL658" t="s">
        <v>52</v>
      </c>
      <c r="AM658" t="s">
        <v>182</v>
      </c>
      <c r="AN658" t="s">
        <v>67</v>
      </c>
    </row>
    <row r="659" spans="1:40" x14ac:dyDescent="0.25">
      <c r="A659">
        <v>202430</v>
      </c>
      <c r="B659">
        <v>40245</v>
      </c>
      <c r="C659" t="s">
        <v>1149</v>
      </c>
      <c r="D659" t="s">
        <v>5723</v>
      </c>
      <c r="E659" t="s">
        <v>1150</v>
      </c>
      <c r="F659">
        <v>5</v>
      </c>
      <c r="G659" s="1">
        <v>45166</v>
      </c>
      <c r="H659" s="1">
        <v>45276</v>
      </c>
      <c r="I659" s="21">
        <f t="shared" si="50"/>
        <v>16.714285714285715</v>
      </c>
      <c r="J659" s="1"/>
      <c r="K659" s="1" t="s">
        <v>5536</v>
      </c>
      <c r="L659" t="s">
        <v>33</v>
      </c>
      <c r="N659" t="s">
        <v>35</v>
      </c>
      <c r="S659" s="22">
        <f t="shared" si="51"/>
        <v>9.722222222222221E-2</v>
      </c>
      <c r="T659" s="22">
        <f t="shared" si="52"/>
        <v>0.19696969696969696</v>
      </c>
      <c r="U659" s="22" t="s">
        <v>5423</v>
      </c>
      <c r="V659">
        <v>1530</v>
      </c>
      <c r="W659" s="22" t="s">
        <v>5506</v>
      </c>
      <c r="X659">
        <v>1750</v>
      </c>
      <c r="Y659" t="s">
        <v>49</v>
      </c>
      <c r="Z659" t="s">
        <v>1151</v>
      </c>
      <c r="AA659" t="s">
        <v>1152</v>
      </c>
      <c r="AB659" t="s">
        <v>277</v>
      </c>
      <c r="AC659" t="s">
        <v>62</v>
      </c>
      <c r="AD659" t="str">
        <f t="shared" si="53"/>
        <v>Humanities Building - H303</v>
      </c>
      <c r="AE659" t="s">
        <v>1092</v>
      </c>
      <c r="AF659" t="s">
        <v>1093</v>
      </c>
      <c r="AG659" t="s">
        <v>1148</v>
      </c>
      <c r="AH659" t="s">
        <v>3688</v>
      </c>
      <c r="AI659">
        <v>30</v>
      </c>
      <c r="AJ659">
        <v>14</v>
      </c>
      <c r="AK659" s="22">
        <f t="shared" si="54"/>
        <v>46.090909090909093</v>
      </c>
      <c r="AL659" t="s">
        <v>52</v>
      </c>
      <c r="AM659" t="s">
        <v>66</v>
      </c>
      <c r="AN659" t="s">
        <v>67</v>
      </c>
    </row>
    <row r="660" spans="1:40" x14ac:dyDescent="0.25">
      <c r="A660">
        <v>202430</v>
      </c>
      <c r="B660">
        <v>41088</v>
      </c>
      <c r="C660" t="s">
        <v>183</v>
      </c>
      <c r="D660" t="s">
        <v>5707</v>
      </c>
      <c r="E660" t="s">
        <v>184</v>
      </c>
      <c r="F660">
        <v>4</v>
      </c>
      <c r="G660" s="1">
        <v>45166</v>
      </c>
      <c r="H660" s="1">
        <v>45276</v>
      </c>
      <c r="I660" s="21">
        <f t="shared" si="50"/>
        <v>16.714285714285715</v>
      </c>
      <c r="J660" s="1"/>
      <c r="K660" s="1" t="s">
        <v>5537</v>
      </c>
      <c r="M660" t="s">
        <v>34</v>
      </c>
      <c r="O660" t="s">
        <v>36</v>
      </c>
      <c r="S660" s="22">
        <f t="shared" si="51"/>
        <v>8.680555555555558E-2</v>
      </c>
      <c r="T660" s="22">
        <f t="shared" si="52"/>
        <v>0.17586580086580095</v>
      </c>
      <c r="U660" s="22" t="s">
        <v>5373</v>
      </c>
      <c r="V660">
        <v>1030</v>
      </c>
      <c r="W660" s="22" t="s">
        <v>5425</v>
      </c>
      <c r="X660">
        <v>1235</v>
      </c>
      <c r="Y660" t="s">
        <v>49</v>
      </c>
      <c r="Z660" t="s">
        <v>1057</v>
      </c>
      <c r="AA660" t="s">
        <v>1058</v>
      </c>
      <c r="AB660" t="s">
        <v>277</v>
      </c>
      <c r="AC660" t="s">
        <v>62</v>
      </c>
      <c r="AD660" t="str">
        <f t="shared" si="53"/>
        <v>Humanities Building - H303</v>
      </c>
      <c r="AE660" t="s">
        <v>1092</v>
      </c>
      <c r="AF660" t="s">
        <v>1093</v>
      </c>
      <c r="AG660" t="s">
        <v>1148</v>
      </c>
      <c r="AH660" t="s">
        <v>3688</v>
      </c>
      <c r="AI660">
        <v>0</v>
      </c>
      <c r="AJ660">
        <v>24</v>
      </c>
      <c r="AK660" s="22">
        <f t="shared" si="54"/>
        <v>70.547309833024158</v>
      </c>
      <c r="AL660" t="s">
        <v>52</v>
      </c>
      <c r="AM660" t="s">
        <v>66</v>
      </c>
      <c r="AN660" t="s">
        <v>46</v>
      </c>
    </row>
    <row r="661" spans="1:40" x14ac:dyDescent="0.25">
      <c r="A661">
        <v>202430</v>
      </c>
      <c r="B661">
        <v>41882</v>
      </c>
      <c r="C661" t="s">
        <v>183</v>
      </c>
      <c r="D661" t="s">
        <v>5707</v>
      </c>
      <c r="E661" t="s">
        <v>184</v>
      </c>
      <c r="F661">
        <v>4</v>
      </c>
      <c r="G661" s="1">
        <v>45166</v>
      </c>
      <c r="H661" s="1">
        <v>45276</v>
      </c>
      <c r="I661" s="21">
        <f t="shared" si="50"/>
        <v>16.714285714285715</v>
      </c>
      <c r="J661" s="1"/>
      <c r="K661" s="1" t="s">
        <v>5536</v>
      </c>
      <c r="L661" t="s">
        <v>33</v>
      </c>
      <c r="N661" t="s">
        <v>35</v>
      </c>
      <c r="S661" s="22">
        <f t="shared" si="51"/>
        <v>8.680555555555558E-2</v>
      </c>
      <c r="T661" s="22">
        <f t="shared" si="52"/>
        <v>0.17586580086580095</v>
      </c>
      <c r="U661" s="22" t="s">
        <v>5373</v>
      </c>
      <c r="V661">
        <v>1030</v>
      </c>
      <c r="W661" s="22" t="s">
        <v>5425</v>
      </c>
      <c r="X661">
        <v>1235</v>
      </c>
      <c r="Y661" t="s">
        <v>49</v>
      </c>
      <c r="Z661" t="s">
        <v>746</v>
      </c>
      <c r="AA661" t="s">
        <v>747</v>
      </c>
      <c r="AB661" t="s">
        <v>277</v>
      </c>
      <c r="AC661" t="s">
        <v>62</v>
      </c>
      <c r="AD661" t="str">
        <f t="shared" si="53"/>
        <v>Humanities Building - H303</v>
      </c>
      <c r="AE661" t="s">
        <v>1092</v>
      </c>
      <c r="AF661" t="s">
        <v>1093</v>
      </c>
      <c r="AG661" t="s">
        <v>1148</v>
      </c>
      <c r="AH661" t="s">
        <v>3688</v>
      </c>
      <c r="AI661">
        <v>28</v>
      </c>
      <c r="AJ661">
        <v>24</v>
      </c>
      <c r="AK661" s="22">
        <f t="shared" si="54"/>
        <v>70.547309833024158</v>
      </c>
      <c r="AL661" t="s">
        <v>345</v>
      </c>
      <c r="AM661" t="s">
        <v>346</v>
      </c>
      <c r="AN661" t="s">
        <v>67</v>
      </c>
    </row>
    <row r="662" spans="1:40" x14ac:dyDescent="0.25">
      <c r="A662">
        <v>202430</v>
      </c>
      <c r="B662">
        <v>43803</v>
      </c>
      <c r="C662" t="s">
        <v>1730</v>
      </c>
      <c r="D662" t="s">
        <v>5639</v>
      </c>
      <c r="E662" t="s">
        <v>1731</v>
      </c>
      <c r="F662">
        <v>4</v>
      </c>
      <c r="G662" s="1">
        <v>45166</v>
      </c>
      <c r="H662" s="1">
        <v>45276</v>
      </c>
      <c r="I662" s="21">
        <f t="shared" si="50"/>
        <v>16.714285714285715</v>
      </c>
      <c r="J662" s="1"/>
      <c r="K662" s="1" t="s">
        <v>5537</v>
      </c>
      <c r="M662" t="s">
        <v>34</v>
      </c>
      <c r="O662" t="s">
        <v>36</v>
      </c>
      <c r="S662" s="22">
        <f t="shared" si="51"/>
        <v>8.6805555555555469E-2</v>
      </c>
      <c r="T662" s="22">
        <f t="shared" si="52"/>
        <v>0.1758658008658007</v>
      </c>
      <c r="U662" s="22" t="s">
        <v>5431</v>
      </c>
      <c r="V662">
        <v>1830</v>
      </c>
      <c r="W662" s="22" t="s">
        <v>5514</v>
      </c>
      <c r="X662">
        <v>2035</v>
      </c>
      <c r="Y662" t="s">
        <v>49</v>
      </c>
      <c r="Z662" t="s">
        <v>1732</v>
      </c>
      <c r="AA662" t="s">
        <v>1733</v>
      </c>
      <c r="AB662" t="s">
        <v>277</v>
      </c>
      <c r="AC662" t="s">
        <v>62</v>
      </c>
      <c r="AD662" t="str">
        <f t="shared" si="53"/>
        <v>Humanities Building - H303</v>
      </c>
      <c r="AE662" t="s">
        <v>1092</v>
      </c>
      <c r="AF662" t="s">
        <v>1093</v>
      </c>
      <c r="AG662" t="s">
        <v>1148</v>
      </c>
      <c r="AH662" t="s">
        <v>3688</v>
      </c>
      <c r="AI662">
        <v>24</v>
      </c>
      <c r="AJ662">
        <v>24</v>
      </c>
      <c r="AK662" s="22">
        <f t="shared" si="54"/>
        <v>70.547309833024059</v>
      </c>
      <c r="AL662" t="s">
        <v>52</v>
      </c>
      <c r="AM662" t="s">
        <v>182</v>
      </c>
      <c r="AN662" t="s">
        <v>46</v>
      </c>
    </row>
    <row r="663" spans="1:40" x14ac:dyDescent="0.25">
      <c r="A663">
        <v>202430</v>
      </c>
      <c r="B663">
        <v>41039</v>
      </c>
      <c r="C663" t="s">
        <v>183</v>
      </c>
      <c r="D663" t="s">
        <v>5707</v>
      </c>
      <c r="E663" t="s">
        <v>184</v>
      </c>
      <c r="F663">
        <v>4</v>
      </c>
      <c r="G663" s="1">
        <v>45166</v>
      </c>
      <c r="H663" s="1">
        <v>45276</v>
      </c>
      <c r="I663" s="21">
        <f t="shared" si="50"/>
        <v>16.714285714285715</v>
      </c>
      <c r="J663" s="1"/>
      <c r="K663" s="1" t="s">
        <v>5536</v>
      </c>
      <c r="L663" t="s">
        <v>33</v>
      </c>
      <c r="N663" t="s">
        <v>35</v>
      </c>
      <c r="S663" s="22">
        <f t="shared" si="51"/>
        <v>8.680555555555558E-2</v>
      </c>
      <c r="T663" s="22">
        <f t="shared" si="52"/>
        <v>0.17586580086580095</v>
      </c>
      <c r="U663" s="22" t="s">
        <v>5373</v>
      </c>
      <c r="V663">
        <v>1030</v>
      </c>
      <c r="W663" s="22" t="s">
        <v>5425</v>
      </c>
      <c r="X663">
        <v>1235</v>
      </c>
      <c r="Y663" t="s">
        <v>49</v>
      </c>
      <c r="Z663" t="s">
        <v>733</v>
      </c>
      <c r="AA663" t="s">
        <v>734</v>
      </c>
      <c r="AB663" t="s">
        <v>61</v>
      </c>
      <c r="AC663" t="s">
        <v>62</v>
      </c>
      <c r="AD663" t="str">
        <f t="shared" si="53"/>
        <v>Humanities Building - H304</v>
      </c>
      <c r="AE663" t="s">
        <v>1092</v>
      </c>
      <c r="AF663" t="s">
        <v>1093</v>
      </c>
      <c r="AG663" t="s">
        <v>1157</v>
      </c>
      <c r="AH663" t="s">
        <v>3688</v>
      </c>
      <c r="AI663">
        <v>28</v>
      </c>
      <c r="AJ663">
        <v>28</v>
      </c>
      <c r="AK663" s="22">
        <f t="shared" si="54"/>
        <v>82.305194805194844</v>
      </c>
      <c r="AL663" t="s">
        <v>52</v>
      </c>
      <c r="AM663" t="s">
        <v>66</v>
      </c>
      <c r="AN663" t="s">
        <v>46</v>
      </c>
    </row>
    <row r="664" spans="1:40" x14ac:dyDescent="0.25">
      <c r="A664">
        <v>202430</v>
      </c>
      <c r="B664">
        <v>44416</v>
      </c>
      <c r="C664" t="s">
        <v>524</v>
      </c>
      <c r="D664" t="s">
        <v>5681</v>
      </c>
      <c r="E664" t="s">
        <v>525</v>
      </c>
      <c r="F664">
        <v>4</v>
      </c>
      <c r="G664" s="1">
        <v>45166</v>
      </c>
      <c r="H664" s="1">
        <v>45276</v>
      </c>
      <c r="I664" s="21">
        <f t="shared" si="50"/>
        <v>16.714285714285715</v>
      </c>
      <c r="J664" s="1"/>
      <c r="K664" s="1" t="s">
        <v>5536</v>
      </c>
      <c r="L664" t="s">
        <v>33</v>
      </c>
      <c r="N664" t="s">
        <v>35</v>
      </c>
      <c r="S664" s="22">
        <f t="shared" si="51"/>
        <v>7.638888888888884E-2</v>
      </c>
      <c r="T664" s="22">
        <f t="shared" si="52"/>
        <v>0.15476190476190468</v>
      </c>
      <c r="U664" s="22" t="s">
        <v>5378</v>
      </c>
      <c r="V664">
        <v>1800</v>
      </c>
      <c r="W664" s="22" t="s">
        <v>5446</v>
      </c>
      <c r="X664">
        <v>1950</v>
      </c>
      <c r="Y664" t="s">
        <v>49</v>
      </c>
      <c r="Z664" t="s">
        <v>1158</v>
      </c>
      <c r="AA664" t="s">
        <v>1159</v>
      </c>
      <c r="AB664" t="s">
        <v>277</v>
      </c>
      <c r="AC664" t="s">
        <v>62</v>
      </c>
      <c r="AD664" t="str">
        <f t="shared" si="53"/>
        <v>Humanities Building - H304</v>
      </c>
      <c r="AE664" t="s">
        <v>1092</v>
      </c>
      <c r="AF664" t="s">
        <v>1093</v>
      </c>
      <c r="AG664" t="s">
        <v>1157</v>
      </c>
      <c r="AH664" t="s">
        <v>3688</v>
      </c>
      <c r="AI664">
        <v>30</v>
      </c>
      <c r="AJ664">
        <v>35</v>
      </c>
      <c r="AK664" s="22">
        <f t="shared" si="54"/>
        <v>90.535714285714249</v>
      </c>
      <c r="AL664" t="s">
        <v>52</v>
      </c>
      <c r="AM664" t="s">
        <v>182</v>
      </c>
      <c r="AN664" t="s">
        <v>46</v>
      </c>
    </row>
    <row r="665" spans="1:40" x14ac:dyDescent="0.25">
      <c r="A665">
        <v>202430</v>
      </c>
      <c r="B665">
        <v>44417</v>
      </c>
      <c r="C665" t="s">
        <v>528</v>
      </c>
      <c r="D665" t="s">
        <v>5681</v>
      </c>
      <c r="E665" t="s">
        <v>529</v>
      </c>
      <c r="F665">
        <v>4</v>
      </c>
      <c r="G665" s="1">
        <v>45166</v>
      </c>
      <c r="H665" s="1">
        <v>45276</v>
      </c>
      <c r="I665" s="21">
        <f t="shared" si="50"/>
        <v>16.714285714285715</v>
      </c>
      <c r="J665" s="1"/>
      <c r="K665" s="1" t="s">
        <v>5536</v>
      </c>
      <c r="L665" t="s">
        <v>33</v>
      </c>
      <c r="N665" t="s">
        <v>35</v>
      </c>
      <c r="S665" s="22">
        <f t="shared" si="51"/>
        <v>7.638888888888884E-2</v>
      </c>
      <c r="T665" s="22">
        <f t="shared" si="52"/>
        <v>0.15476190476190468</v>
      </c>
      <c r="U665" s="22" t="s">
        <v>5432</v>
      </c>
      <c r="V665">
        <v>2000</v>
      </c>
      <c r="W665" s="22" t="s">
        <v>5525</v>
      </c>
      <c r="X665">
        <v>2150</v>
      </c>
      <c r="Y665" t="s">
        <v>49</v>
      </c>
      <c r="Z665" t="s">
        <v>1160</v>
      </c>
      <c r="AA665" t="s">
        <v>1161</v>
      </c>
      <c r="AB665" t="s">
        <v>61</v>
      </c>
      <c r="AC665" t="s">
        <v>62</v>
      </c>
      <c r="AD665" t="str">
        <f t="shared" si="53"/>
        <v>Humanities Building - H304</v>
      </c>
      <c r="AE665" t="s">
        <v>1092</v>
      </c>
      <c r="AF665" t="s">
        <v>1093</v>
      </c>
      <c r="AG665" t="s">
        <v>1157</v>
      </c>
      <c r="AH665" t="s">
        <v>3688</v>
      </c>
      <c r="AI665">
        <v>30</v>
      </c>
      <c r="AJ665">
        <v>36</v>
      </c>
      <c r="AK665" s="22">
        <f t="shared" si="54"/>
        <v>93.122448979591795</v>
      </c>
      <c r="AL665" t="s">
        <v>52</v>
      </c>
      <c r="AM665" t="s">
        <v>182</v>
      </c>
      <c r="AN665" t="s">
        <v>46</v>
      </c>
    </row>
    <row r="666" spans="1:40" x14ac:dyDescent="0.25">
      <c r="A666">
        <v>202430</v>
      </c>
      <c r="B666">
        <v>44793</v>
      </c>
      <c r="C666" t="s">
        <v>522</v>
      </c>
      <c r="D666" t="s">
        <v>5681</v>
      </c>
      <c r="E666" t="s">
        <v>523</v>
      </c>
      <c r="F666">
        <v>4</v>
      </c>
      <c r="G666" s="1">
        <v>45166</v>
      </c>
      <c r="H666" s="1">
        <v>45276</v>
      </c>
      <c r="I666" s="21">
        <f t="shared" si="50"/>
        <v>16.714285714285715</v>
      </c>
      <c r="J666" s="1"/>
      <c r="K666" s="1" t="s">
        <v>5537</v>
      </c>
      <c r="M666" t="s">
        <v>34</v>
      </c>
      <c r="O666" t="s">
        <v>36</v>
      </c>
      <c r="S666" s="22">
        <f t="shared" si="51"/>
        <v>7.638888888888884E-2</v>
      </c>
      <c r="T666" s="22">
        <f t="shared" si="52"/>
        <v>0.15476190476190468</v>
      </c>
      <c r="U666" s="22" t="s">
        <v>5378</v>
      </c>
      <c r="V666">
        <v>1800</v>
      </c>
      <c r="W666" s="22" t="s">
        <v>5446</v>
      </c>
      <c r="X666">
        <v>1950</v>
      </c>
      <c r="Y666" t="s">
        <v>49</v>
      </c>
      <c r="Z666" t="s">
        <v>1163</v>
      </c>
      <c r="AA666" t="s">
        <v>1164</v>
      </c>
      <c r="AB666" t="s">
        <v>61</v>
      </c>
      <c r="AC666" t="s">
        <v>62</v>
      </c>
      <c r="AD666" t="str">
        <f t="shared" si="53"/>
        <v>Humanities Building - H304</v>
      </c>
      <c r="AE666" t="s">
        <v>1092</v>
      </c>
      <c r="AF666" t="s">
        <v>1093</v>
      </c>
      <c r="AG666" t="s">
        <v>1157</v>
      </c>
      <c r="AH666" t="s">
        <v>3688</v>
      </c>
      <c r="AI666">
        <v>30</v>
      </c>
      <c r="AJ666">
        <v>26</v>
      </c>
      <c r="AK666" s="22">
        <f t="shared" si="54"/>
        <v>67.255102040816297</v>
      </c>
      <c r="AL666" t="s">
        <v>52</v>
      </c>
      <c r="AM666" t="s">
        <v>182</v>
      </c>
      <c r="AN666" t="s">
        <v>67</v>
      </c>
    </row>
    <row r="667" spans="1:40" x14ac:dyDescent="0.25">
      <c r="A667">
        <v>202430</v>
      </c>
      <c r="B667">
        <v>44794</v>
      </c>
      <c r="C667" t="s">
        <v>518</v>
      </c>
      <c r="D667" t="s">
        <v>5681</v>
      </c>
      <c r="E667" t="s">
        <v>519</v>
      </c>
      <c r="F667">
        <v>4</v>
      </c>
      <c r="G667" s="1">
        <v>45166</v>
      </c>
      <c r="H667" s="1">
        <v>45276</v>
      </c>
      <c r="I667" s="21">
        <f t="shared" si="50"/>
        <v>16.714285714285715</v>
      </c>
      <c r="J667" s="1"/>
      <c r="K667" s="1" t="s">
        <v>5537</v>
      </c>
      <c r="M667" t="s">
        <v>34</v>
      </c>
      <c r="O667" t="s">
        <v>36</v>
      </c>
      <c r="S667" s="22">
        <f t="shared" si="51"/>
        <v>7.638888888888884E-2</v>
      </c>
      <c r="T667" s="22">
        <f t="shared" si="52"/>
        <v>0.15476190476190468</v>
      </c>
      <c r="U667" s="22" t="s">
        <v>5432</v>
      </c>
      <c r="V667">
        <v>2000</v>
      </c>
      <c r="W667" s="22" t="s">
        <v>5525</v>
      </c>
      <c r="X667">
        <v>2150</v>
      </c>
      <c r="Y667" t="s">
        <v>49</v>
      </c>
      <c r="Z667" t="s">
        <v>1163</v>
      </c>
      <c r="AA667" t="s">
        <v>1164</v>
      </c>
      <c r="AB667" t="s">
        <v>61</v>
      </c>
      <c r="AC667" t="s">
        <v>62</v>
      </c>
      <c r="AD667" t="str">
        <f t="shared" si="53"/>
        <v>Humanities Building - H304</v>
      </c>
      <c r="AE667" t="s">
        <v>1092</v>
      </c>
      <c r="AF667" t="s">
        <v>1093</v>
      </c>
      <c r="AG667" t="s">
        <v>1157</v>
      </c>
      <c r="AH667" t="s">
        <v>3688</v>
      </c>
      <c r="AI667">
        <v>30</v>
      </c>
      <c r="AJ667">
        <v>24</v>
      </c>
      <c r="AK667" s="22">
        <f t="shared" si="54"/>
        <v>62.081632653061199</v>
      </c>
      <c r="AL667" t="s">
        <v>52</v>
      </c>
      <c r="AM667" t="s">
        <v>182</v>
      </c>
      <c r="AN667" t="s">
        <v>67</v>
      </c>
    </row>
    <row r="668" spans="1:40" x14ac:dyDescent="0.25">
      <c r="A668">
        <v>202430</v>
      </c>
      <c r="B668">
        <v>44420</v>
      </c>
      <c r="C668" t="s">
        <v>555</v>
      </c>
      <c r="D668" t="s">
        <v>5681</v>
      </c>
      <c r="E668" t="s">
        <v>556</v>
      </c>
      <c r="F668">
        <v>4</v>
      </c>
      <c r="G668" s="1">
        <v>45166</v>
      </c>
      <c r="H668" s="1">
        <v>45276</v>
      </c>
      <c r="I668" s="21">
        <f t="shared" si="50"/>
        <v>16.714285714285715</v>
      </c>
      <c r="J668" s="1"/>
      <c r="K668" s="1" t="s">
        <v>5536</v>
      </c>
      <c r="L668" t="s">
        <v>33</v>
      </c>
      <c r="N668" t="s">
        <v>35</v>
      </c>
      <c r="S668" s="22">
        <f t="shared" si="51"/>
        <v>8.680555555555558E-2</v>
      </c>
      <c r="T668" s="22">
        <f t="shared" si="52"/>
        <v>0.17586580086580095</v>
      </c>
      <c r="U668" s="22" t="s">
        <v>5390</v>
      </c>
      <c r="V668">
        <v>900</v>
      </c>
      <c r="W668" s="22" t="s">
        <v>5413</v>
      </c>
      <c r="X668">
        <v>1105</v>
      </c>
      <c r="Y668" t="s">
        <v>49</v>
      </c>
      <c r="Z668" t="s">
        <v>1155</v>
      </c>
      <c r="AA668" t="s">
        <v>1156</v>
      </c>
      <c r="AB668" t="s">
        <v>41</v>
      </c>
      <c r="AC668" t="s">
        <v>62</v>
      </c>
      <c r="AD668" t="str">
        <f t="shared" si="53"/>
        <v>Humanities Building - H305</v>
      </c>
      <c r="AE668" t="s">
        <v>1092</v>
      </c>
      <c r="AF668" t="s">
        <v>1093</v>
      </c>
      <c r="AG668" t="s">
        <v>1162</v>
      </c>
      <c r="AH668" t="s">
        <v>3688</v>
      </c>
      <c r="AI668">
        <v>28</v>
      </c>
      <c r="AJ668">
        <v>16</v>
      </c>
      <c r="AK668" s="22">
        <f t="shared" si="54"/>
        <v>47.031539888682772</v>
      </c>
      <c r="AL668" t="s">
        <v>52</v>
      </c>
      <c r="AM668" t="s">
        <v>66</v>
      </c>
      <c r="AN668" t="s">
        <v>67</v>
      </c>
    </row>
    <row r="669" spans="1:40" x14ac:dyDescent="0.25">
      <c r="A669">
        <v>202430</v>
      </c>
      <c r="B669">
        <v>44421</v>
      </c>
      <c r="C669" t="s">
        <v>535</v>
      </c>
      <c r="D669" t="s">
        <v>5681</v>
      </c>
      <c r="E669" t="s">
        <v>536</v>
      </c>
      <c r="F669">
        <v>4</v>
      </c>
      <c r="G669" s="1">
        <v>45166</v>
      </c>
      <c r="H669" s="1">
        <v>45276</v>
      </c>
      <c r="I669" s="21">
        <f t="shared" si="50"/>
        <v>16.714285714285715</v>
      </c>
      <c r="J669" s="1"/>
      <c r="K669" s="1" t="s">
        <v>5536</v>
      </c>
      <c r="L669" t="s">
        <v>33</v>
      </c>
      <c r="N669" t="s">
        <v>35</v>
      </c>
      <c r="S669" s="22">
        <f t="shared" si="51"/>
        <v>8.680555555555558E-2</v>
      </c>
      <c r="T669" s="22">
        <f t="shared" si="52"/>
        <v>0.17586580086580095</v>
      </c>
      <c r="U669" s="22" t="s">
        <v>5390</v>
      </c>
      <c r="V669">
        <v>900</v>
      </c>
      <c r="W669" s="22" t="s">
        <v>5413</v>
      </c>
      <c r="X669">
        <v>1105</v>
      </c>
      <c r="Y669" t="s">
        <v>49</v>
      </c>
      <c r="Z669" t="s">
        <v>1155</v>
      </c>
      <c r="AA669" t="s">
        <v>1156</v>
      </c>
      <c r="AB669" t="s">
        <v>61</v>
      </c>
      <c r="AC669" t="s">
        <v>62</v>
      </c>
      <c r="AD669" t="str">
        <f t="shared" si="53"/>
        <v>Humanities Building - H305</v>
      </c>
      <c r="AE669" t="s">
        <v>1092</v>
      </c>
      <c r="AF669" t="s">
        <v>1093</v>
      </c>
      <c r="AG669" t="s">
        <v>1162</v>
      </c>
      <c r="AH669" t="s">
        <v>3688</v>
      </c>
      <c r="AI669">
        <v>28</v>
      </c>
      <c r="AJ669">
        <v>7</v>
      </c>
      <c r="AK669" s="22">
        <f t="shared" si="54"/>
        <v>20.576298701298711</v>
      </c>
      <c r="AL669" t="s">
        <v>52</v>
      </c>
      <c r="AM669" t="s">
        <v>66</v>
      </c>
      <c r="AN669" t="s">
        <v>67</v>
      </c>
    </row>
    <row r="670" spans="1:40" x14ac:dyDescent="0.25">
      <c r="A670">
        <v>202430</v>
      </c>
      <c r="B670">
        <v>44695</v>
      </c>
      <c r="C670" t="s">
        <v>518</v>
      </c>
      <c r="D670" t="s">
        <v>5681</v>
      </c>
      <c r="E670" t="s">
        <v>519</v>
      </c>
      <c r="F670">
        <v>4</v>
      </c>
      <c r="G670" s="1">
        <v>45166</v>
      </c>
      <c r="H670" s="1">
        <v>45276</v>
      </c>
      <c r="I670" s="21">
        <f t="shared" si="50"/>
        <v>16.714285714285715</v>
      </c>
      <c r="J670" s="1"/>
      <c r="K670" s="1" t="s">
        <v>5536</v>
      </c>
      <c r="L670" t="s">
        <v>33</v>
      </c>
      <c r="N670" t="s">
        <v>35</v>
      </c>
      <c r="S670" s="22">
        <f t="shared" si="51"/>
        <v>7.638888888888884E-2</v>
      </c>
      <c r="T670" s="22">
        <f t="shared" si="52"/>
        <v>0.15476190476190468</v>
      </c>
      <c r="U670" s="22" t="s">
        <v>5378</v>
      </c>
      <c r="V670">
        <v>1800</v>
      </c>
      <c r="W670" s="22" t="s">
        <v>5446</v>
      </c>
      <c r="X670">
        <v>1950</v>
      </c>
      <c r="Y670" t="s">
        <v>49</v>
      </c>
      <c r="Z670" t="s">
        <v>1163</v>
      </c>
      <c r="AA670" t="s">
        <v>1164</v>
      </c>
      <c r="AB670" t="s">
        <v>61</v>
      </c>
      <c r="AC670" t="s">
        <v>62</v>
      </c>
      <c r="AD670" t="str">
        <f t="shared" si="53"/>
        <v>Humanities Building - H305</v>
      </c>
      <c r="AE670" t="s">
        <v>1092</v>
      </c>
      <c r="AF670" t="s">
        <v>1093</v>
      </c>
      <c r="AG670" t="s">
        <v>1162</v>
      </c>
      <c r="AH670" t="s">
        <v>3688</v>
      </c>
      <c r="AI670">
        <v>30</v>
      </c>
      <c r="AJ670">
        <v>33</v>
      </c>
      <c r="AK670" s="22">
        <f t="shared" si="54"/>
        <v>85.362244897959144</v>
      </c>
      <c r="AL670" t="s">
        <v>52</v>
      </c>
      <c r="AM670" t="s">
        <v>182</v>
      </c>
      <c r="AN670" t="s">
        <v>46</v>
      </c>
    </row>
    <row r="671" spans="1:40" x14ac:dyDescent="0.25">
      <c r="A671">
        <v>202430</v>
      </c>
      <c r="B671">
        <v>44696</v>
      </c>
      <c r="C671" t="s">
        <v>522</v>
      </c>
      <c r="D671" t="s">
        <v>5681</v>
      </c>
      <c r="E671" t="s">
        <v>523</v>
      </c>
      <c r="F671">
        <v>4</v>
      </c>
      <c r="G671" s="1">
        <v>45166</v>
      </c>
      <c r="H671" s="1">
        <v>45276</v>
      </c>
      <c r="I671" s="21">
        <f t="shared" si="50"/>
        <v>16.714285714285715</v>
      </c>
      <c r="J671" s="1"/>
      <c r="K671" s="1" t="s">
        <v>5536</v>
      </c>
      <c r="L671" t="s">
        <v>33</v>
      </c>
      <c r="N671" t="s">
        <v>35</v>
      </c>
      <c r="S671" s="22">
        <f t="shared" si="51"/>
        <v>7.638888888888884E-2</v>
      </c>
      <c r="T671" s="22">
        <f t="shared" si="52"/>
        <v>0.15476190476190468</v>
      </c>
      <c r="U671" s="22" t="s">
        <v>5432</v>
      </c>
      <c r="V671">
        <v>2000</v>
      </c>
      <c r="W671" s="22" t="s">
        <v>5525</v>
      </c>
      <c r="X671">
        <v>2150</v>
      </c>
      <c r="Y671" t="s">
        <v>49</v>
      </c>
      <c r="Z671" t="s">
        <v>1163</v>
      </c>
      <c r="AA671" t="s">
        <v>1164</v>
      </c>
      <c r="AB671" t="s">
        <v>61</v>
      </c>
      <c r="AC671" t="s">
        <v>62</v>
      </c>
      <c r="AD671" t="str">
        <f t="shared" si="53"/>
        <v>Humanities Building - H305</v>
      </c>
      <c r="AE671" t="s">
        <v>1092</v>
      </c>
      <c r="AF671" t="s">
        <v>1093</v>
      </c>
      <c r="AG671" t="s">
        <v>1162</v>
      </c>
      <c r="AH671" t="s">
        <v>3688</v>
      </c>
      <c r="AI671">
        <v>30</v>
      </c>
      <c r="AJ671">
        <v>35</v>
      </c>
      <c r="AK671" s="22">
        <f t="shared" si="54"/>
        <v>90.535714285714249</v>
      </c>
      <c r="AL671" t="s">
        <v>52</v>
      </c>
      <c r="AM671" t="s">
        <v>182</v>
      </c>
      <c r="AN671" t="s">
        <v>46</v>
      </c>
    </row>
    <row r="672" spans="1:40" x14ac:dyDescent="0.25">
      <c r="A672">
        <v>202430</v>
      </c>
      <c r="B672">
        <v>44786</v>
      </c>
      <c r="C672" t="s">
        <v>518</v>
      </c>
      <c r="D672" t="s">
        <v>5681</v>
      </c>
      <c r="E672" t="s">
        <v>519</v>
      </c>
      <c r="F672">
        <v>4</v>
      </c>
      <c r="G672" s="1">
        <v>45166</v>
      </c>
      <c r="H672" s="1">
        <v>45276</v>
      </c>
      <c r="I672" s="21">
        <f t="shared" si="50"/>
        <v>16.714285714285715</v>
      </c>
      <c r="J672" s="1"/>
      <c r="K672" s="1" t="s">
        <v>5537</v>
      </c>
      <c r="M672" t="s">
        <v>34</v>
      </c>
      <c r="O672" t="s">
        <v>36</v>
      </c>
      <c r="S672" s="22">
        <f t="shared" si="51"/>
        <v>7.638888888888884E-2</v>
      </c>
      <c r="T672" s="22">
        <f t="shared" si="52"/>
        <v>0.15476190476190468</v>
      </c>
      <c r="U672" s="22" t="s">
        <v>5432</v>
      </c>
      <c r="V672">
        <v>2000</v>
      </c>
      <c r="W672" s="22" t="s">
        <v>5525</v>
      </c>
      <c r="X672">
        <v>2150</v>
      </c>
      <c r="Y672" t="s">
        <v>49</v>
      </c>
      <c r="Z672" t="s">
        <v>1736</v>
      </c>
      <c r="AA672" t="s">
        <v>1737</v>
      </c>
      <c r="AB672" t="s">
        <v>277</v>
      </c>
      <c r="AC672" t="s">
        <v>62</v>
      </c>
      <c r="AD672" t="str">
        <f t="shared" si="53"/>
        <v>Humanities Building - H305</v>
      </c>
      <c r="AE672" t="s">
        <v>1092</v>
      </c>
      <c r="AF672" t="s">
        <v>1093</v>
      </c>
      <c r="AG672" t="s">
        <v>1162</v>
      </c>
      <c r="AH672" t="s">
        <v>3688</v>
      </c>
      <c r="AI672">
        <v>30</v>
      </c>
      <c r="AJ672">
        <v>28</v>
      </c>
      <c r="AK672" s="22">
        <f t="shared" si="54"/>
        <v>72.428571428571402</v>
      </c>
      <c r="AL672" t="s">
        <v>52</v>
      </c>
      <c r="AM672" t="s">
        <v>182</v>
      </c>
      <c r="AN672" t="s">
        <v>67</v>
      </c>
    </row>
    <row r="673" spans="1:40" x14ac:dyDescent="0.25">
      <c r="A673">
        <v>202430</v>
      </c>
      <c r="B673">
        <v>44787</v>
      </c>
      <c r="C673" t="s">
        <v>522</v>
      </c>
      <c r="D673" t="s">
        <v>5681</v>
      </c>
      <c r="E673" t="s">
        <v>523</v>
      </c>
      <c r="F673">
        <v>4</v>
      </c>
      <c r="G673" s="1">
        <v>45166</v>
      </c>
      <c r="H673" s="1">
        <v>45276</v>
      </c>
      <c r="I673" s="21">
        <f t="shared" si="50"/>
        <v>16.714285714285715</v>
      </c>
      <c r="J673" s="1"/>
      <c r="K673" s="1" t="s">
        <v>5537</v>
      </c>
      <c r="M673" t="s">
        <v>34</v>
      </c>
      <c r="O673" t="s">
        <v>36</v>
      </c>
      <c r="S673" s="22">
        <f t="shared" si="51"/>
        <v>7.638888888888884E-2</v>
      </c>
      <c r="T673" s="22">
        <f t="shared" si="52"/>
        <v>0.15476190476190468</v>
      </c>
      <c r="U673" s="22" t="s">
        <v>5378</v>
      </c>
      <c r="V673">
        <v>1800</v>
      </c>
      <c r="W673" s="22" t="s">
        <v>5446</v>
      </c>
      <c r="X673">
        <v>1950</v>
      </c>
      <c r="Y673" t="s">
        <v>49</v>
      </c>
      <c r="Z673" t="s">
        <v>1734</v>
      </c>
      <c r="AA673" t="s">
        <v>1735</v>
      </c>
      <c r="AB673" t="s">
        <v>277</v>
      </c>
      <c r="AC673" t="s">
        <v>62</v>
      </c>
      <c r="AD673" t="str">
        <f t="shared" si="53"/>
        <v>Humanities Building - H305</v>
      </c>
      <c r="AE673" t="s">
        <v>1092</v>
      </c>
      <c r="AF673" t="s">
        <v>1093</v>
      </c>
      <c r="AG673" t="s">
        <v>1162</v>
      </c>
      <c r="AH673" t="s">
        <v>3688</v>
      </c>
      <c r="AI673">
        <v>30</v>
      </c>
      <c r="AJ673">
        <v>27</v>
      </c>
      <c r="AK673" s="22">
        <f t="shared" si="54"/>
        <v>69.841836734693842</v>
      </c>
      <c r="AL673" t="s">
        <v>52</v>
      </c>
      <c r="AM673" t="s">
        <v>182</v>
      </c>
      <c r="AN673" t="s">
        <v>67</v>
      </c>
    </row>
    <row r="674" spans="1:40" x14ac:dyDescent="0.25">
      <c r="A674">
        <v>202430</v>
      </c>
      <c r="B674">
        <v>42924</v>
      </c>
      <c r="C674" t="s">
        <v>1738</v>
      </c>
      <c r="D674" t="s">
        <v>5681</v>
      </c>
      <c r="E674" t="s">
        <v>1739</v>
      </c>
      <c r="F674">
        <v>2</v>
      </c>
      <c r="G674" s="1">
        <v>45180</v>
      </c>
      <c r="H674" s="1">
        <v>45276</v>
      </c>
      <c r="I674" s="21">
        <f t="shared" si="50"/>
        <v>14.714285714285714</v>
      </c>
      <c r="J674" s="1"/>
      <c r="K674" s="1" t="s">
        <v>5537</v>
      </c>
      <c r="M674" t="s">
        <v>34</v>
      </c>
      <c r="O674" t="s">
        <v>36</v>
      </c>
      <c r="S674" s="22">
        <f t="shared" si="51"/>
        <v>4.861111111111116E-2</v>
      </c>
      <c r="T674" s="22">
        <f t="shared" si="52"/>
        <v>8.6700336700336791E-2</v>
      </c>
      <c r="U674" s="22" t="s">
        <v>5378</v>
      </c>
      <c r="V674">
        <v>1800</v>
      </c>
      <c r="W674" s="22" t="s">
        <v>5426</v>
      </c>
      <c r="X674">
        <v>1910</v>
      </c>
      <c r="Y674" t="s">
        <v>49</v>
      </c>
      <c r="Z674" t="s">
        <v>1740</v>
      </c>
      <c r="AA674" t="s">
        <v>1741</v>
      </c>
      <c r="AB674" t="s">
        <v>61</v>
      </c>
      <c r="AC674" t="s">
        <v>62</v>
      </c>
      <c r="AD674" t="str">
        <f t="shared" si="53"/>
        <v>Humanities Building - H306</v>
      </c>
      <c r="AE674" t="s">
        <v>1092</v>
      </c>
      <c r="AF674" t="s">
        <v>1093</v>
      </c>
      <c r="AG674" t="s">
        <v>1742</v>
      </c>
      <c r="AH674" t="s">
        <v>3688</v>
      </c>
      <c r="AI674">
        <v>30</v>
      </c>
      <c r="AJ674">
        <v>19</v>
      </c>
      <c r="AK674" s="22">
        <f t="shared" si="54"/>
        <v>24.238936988937013</v>
      </c>
      <c r="AL674" t="s">
        <v>52</v>
      </c>
      <c r="AM674" t="s">
        <v>66</v>
      </c>
      <c r="AN674" t="s">
        <v>67</v>
      </c>
    </row>
    <row r="675" spans="1:40" x14ac:dyDescent="0.25">
      <c r="A675">
        <v>202430</v>
      </c>
      <c r="B675">
        <v>43856</v>
      </c>
      <c r="C675" t="s">
        <v>1165</v>
      </c>
      <c r="D675" t="s">
        <v>5681</v>
      </c>
      <c r="E675" t="s">
        <v>1166</v>
      </c>
      <c r="F675">
        <v>2</v>
      </c>
      <c r="G675" s="1">
        <v>45180</v>
      </c>
      <c r="H675" s="1">
        <v>45276</v>
      </c>
      <c r="I675" s="21">
        <f t="shared" si="50"/>
        <v>14.714285714285714</v>
      </c>
      <c r="J675" s="1"/>
      <c r="K675" s="1" t="s">
        <v>5536</v>
      </c>
      <c r="L675" t="s">
        <v>33</v>
      </c>
      <c r="N675" t="s">
        <v>35</v>
      </c>
      <c r="S675" s="22">
        <f t="shared" si="51"/>
        <v>4.513888888888884E-2</v>
      </c>
      <c r="T675" s="22">
        <f t="shared" si="52"/>
        <v>8.0507455507455417E-2</v>
      </c>
      <c r="U675" s="22" t="s">
        <v>5420</v>
      </c>
      <c r="V675">
        <v>1115</v>
      </c>
      <c r="W675" s="22" t="s">
        <v>5489</v>
      </c>
      <c r="X675">
        <v>1220</v>
      </c>
      <c r="Y675" t="s">
        <v>49</v>
      </c>
      <c r="Z675" t="s">
        <v>1163</v>
      </c>
      <c r="AA675" t="s">
        <v>1164</v>
      </c>
      <c r="AB675" t="s">
        <v>61</v>
      </c>
      <c r="AC675" t="s">
        <v>62</v>
      </c>
      <c r="AD675" t="str">
        <f t="shared" si="53"/>
        <v>Humanities Building - H307</v>
      </c>
      <c r="AE675" t="s">
        <v>1092</v>
      </c>
      <c r="AF675" t="s">
        <v>1093</v>
      </c>
      <c r="AG675" t="s">
        <v>1167</v>
      </c>
      <c r="AH675" t="s">
        <v>3688</v>
      </c>
      <c r="AI675">
        <v>30</v>
      </c>
      <c r="AJ675">
        <v>19</v>
      </c>
      <c r="AK675" s="22">
        <f t="shared" si="54"/>
        <v>22.507584346870033</v>
      </c>
      <c r="AL675" t="s">
        <v>52</v>
      </c>
      <c r="AM675" t="s">
        <v>66</v>
      </c>
      <c r="AN675" t="s">
        <v>67</v>
      </c>
    </row>
    <row r="676" spans="1:40" x14ac:dyDescent="0.25">
      <c r="A676">
        <v>202430</v>
      </c>
      <c r="B676">
        <v>43977</v>
      </c>
      <c r="C676" t="s">
        <v>518</v>
      </c>
      <c r="D676" t="s">
        <v>5681</v>
      </c>
      <c r="E676" t="s">
        <v>519</v>
      </c>
      <c r="F676">
        <v>4</v>
      </c>
      <c r="G676" s="1">
        <v>45166</v>
      </c>
      <c r="H676" s="1">
        <v>45276</v>
      </c>
      <c r="I676" s="21">
        <f t="shared" si="50"/>
        <v>16.714285714285715</v>
      </c>
      <c r="J676" s="1"/>
      <c r="K676" s="1" t="s">
        <v>5536</v>
      </c>
      <c r="L676" t="s">
        <v>33</v>
      </c>
      <c r="N676" t="s">
        <v>35</v>
      </c>
      <c r="S676" s="22">
        <f t="shared" si="51"/>
        <v>7.638888888888884E-2</v>
      </c>
      <c r="T676" s="22">
        <f t="shared" si="52"/>
        <v>0.15476190476190468</v>
      </c>
      <c r="U676" s="22" t="s">
        <v>5378</v>
      </c>
      <c r="V676">
        <v>1800</v>
      </c>
      <c r="W676" s="22" t="s">
        <v>5446</v>
      </c>
      <c r="X676">
        <v>1950</v>
      </c>
      <c r="Y676" t="s">
        <v>49</v>
      </c>
      <c r="Z676" t="s">
        <v>1160</v>
      </c>
      <c r="AA676" t="s">
        <v>1161</v>
      </c>
      <c r="AB676" t="s">
        <v>61</v>
      </c>
      <c r="AC676" t="s">
        <v>62</v>
      </c>
      <c r="AD676" t="str">
        <f t="shared" si="53"/>
        <v>Humanities Building - H307</v>
      </c>
      <c r="AE676" t="s">
        <v>1092</v>
      </c>
      <c r="AF676" t="s">
        <v>1093</v>
      </c>
      <c r="AG676" t="s">
        <v>1167</v>
      </c>
      <c r="AH676" t="s">
        <v>3688</v>
      </c>
      <c r="AI676">
        <v>30</v>
      </c>
      <c r="AJ676">
        <v>33</v>
      </c>
      <c r="AK676" s="22">
        <f t="shared" si="54"/>
        <v>85.362244897959144</v>
      </c>
      <c r="AL676" t="s">
        <v>52</v>
      </c>
      <c r="AM676" t="s">
        <v>182</v>
      </c>
      <c r="AN676" t="s">
        <v>46</v>
      </c>
    </row>
    <row r="677" spans="1:40" x14ac:dyDescent="0.25">
      <c r="A677">
        <v>202430</v>
      </c>
      <c r="B677">
        <v>44160</v>
      </c>
      <c r="C677" t="s">
        <v>522</v>
      </c>
      <c r="D677" t="s">
        <v>5681</v>
      </c>
      <c r="E677" t="s">
        <v>523</v>
      </c>
      <c r="F677">
        <v>4</v>
      </c>
      <c r="G677" s="1">
        <v>45166</v>
      </c>
      <c r="H677" s="1">
        <v>45276</v>
      </c>
      <c r="I677" s="21">
        <f t="shared" si="50"/>
        <v>16.714285714285715</v>
      </c>
      <c r="J677" s="1"/>
      <c r="K677" s="1" t="s">
        <v>5536</v>
      </c>
      <c r="L677" t="s">
        <v>33</v>
      </c>
      <c r="N677" t="s">
        <v>35</v>
      </c>
      <c r="S677" s="22">
        <f t="shared" si="51"/>
        <v>7.638888888888884E-2</v>
      </c>
      <c r="T677" s="22">
        <f t="shared" si="52"/>
        <v>0.15476190476190468</v>
      </c>
      <c r="U677" s="22" t="s">
        <v>5432</v>
      </c>
      <c r="V677">
        <v>2000</v>
      </c>
      <c r="W677" s="22" t="s">
        <v>5525</v>
      </c>
      <c r="X677">
        <v>2150</v>
      </c>
      <c r="Y677" t="s">
        <v>49</v>
      </c>
      <c r="Z677" t="s">
        <v>1155</v>
      </c>
      <c r="AA677" t="s">
        <v>1156</v>
      </c>
      <c r="AB677" t="s">
        <v>61</v>
      </c>
      <c r="AC677" t="s">
        <v>62</v>
      </c>
      <c r="AD677" t="str">
        <f t="shared" si="53"/>
        <v>Humanities Building - H307</v>
      </c>
      <c r="AE677" t="s">
        <v>1092</v>
      </c>
      <c r="AF677" t="s">
        <v>1093</v>
      </c>
      <c r="AG677" t="s">
        <v>1167</v>
      </c>
      <c r="AH677" t="s">
        <v>3688</v>
      </c>
      <c r="AI677">
        <v>30</v>
      </c>
      <c r="AJ677">
        <v>34</v>
      </c>
      <c r="AK677" s="22">
        <f t="shared" si="54"/>
        <v>87.948979591836704</v>
      </c>
      <c r="AL677" t="s">
        <v>52</v>
      </c>
      <c r="AM677" t="s">
        <v>182</v>
      </c>
      <c r="AN677" t="s">
        <v>46</v>
      </c>
    </row>
    <row r="678" spans="1:40" x14ac:dyDescent="0.25">
      <c r="A678">
        <v>202430</v>
      </c>
      <c r="B678">
        <v>44697</v>
      </c>
      <c r="C678" t="s">
        <v>522</v>
      </c>
      <c r="D678" t="s">
        <v>5681</v>
      </c>
      <c r="E678" t="s">
        <v>523</v>
      </c>
      <c r="F678">
        <v>4</v>
      </c>
      <c r="G678" s="1">
        <v>45166</v>
      </c>
      <c r="H678" s="1">
        <v>45276</v>
      </c>
      <c r="I678" s="21">
        <f t="shared" si="50"/>
        <v>16.714285714285715</v>
      </c>
      <c r="J678" s="1"/>
      <c r="K678" s="1" t="s">
        <v>5537</v>
      </c>
      <c r="M678" t="s">
        <v>34</v>
      </c>
      <c r="O678" t="s">
        <v>36</v>
      </c>
      <c r="S678" s="22">
        <f t="shared" si="51"/>
        <v>7.638888888888884E-2</v>
      </c>
      <c r="T678" s="22">
        <f t="shared" si="52"/>
        <v>0.15476190476190468</v>
      </c>
      <c r="U678" s="22" t="s">
        <v>5378</v>
      </c>
      <c r="V678">
        <v>1800</v>
      </c>
      <c r="W678" s="22" t="s">
        <v>5446</v>
      </c>
      <c r="X678">
        <v>1950</v>
      </c>
      <c r="Y678" t="s">
        <v>49</v>
      </c>
      <c r="Z678" t="s">
        <v>526</v>
      </c>
      <c r="AA678" t="s">
        <v>527</v>
      </c>
      <c r="AB678" t="s">
        <v>277</v>
      </c>
      <c r="AC678" t="s">
        <v>62</v>
      </c>
      <c r="AD678" t="str">
        <f t="shared" si="53"/>
        <v>Humanities Building - H307</v>
      </c>
      <c r="AE678" t="s">
        <v>1092</v>
      </c>
      <c r="AF678" t="s">
        <v>1093</v>
      </c>
      <c r="AG678" t="s">
        <v>1167</v>
      </c>
      <c r="AH678" t="s">
        <v>3688</v>
      </c>
      <c r="AI678">
        <v>30</v>
      </c>
      <c r="AJ678">
        <v>28</v>
      </c>
      <c r="AK678" s="22">
        <f t="shared" si="54"/>
        <v>72.428571428571402</v>
      </c>
      <c r="AL678" t="s">
        <v>52</v>
      </c>
      <c r="AM678" t="s">
        <v>182</v>
      </c>
      <c r="AN678" t="s">
        <v>67</v>
      </c>
    </row>
    <row r="679" spans="1:40" x14ac:dyDescent="0.25">
      <c r="A679">
        <v>202430</v>
      </c>
      <c r="B679">
        <v>44699</v>
      </c>
      <c r="C679" t="s">
        <v>518</v>
      </c>
      <c r="D679" t="s">
        <v>5681</v>
      </c>
      <c r="E679" t="s">
        <v>519</v>
      </c>
      <c r="F679">
        <v>4</v>
      </c>
      <c r="G679" s="1">
        <v>45166</v>
      </c>
      <c r="H679" s="1">
        <v>45276</v>
      </c>
      <c r="I679" s="21">
        <f t="shared" si="50"/>
        <v>16.714285714285715</v>
      </c>
      <c r="J679" s="1"/>
      <c r="K679" s="1" t="s">
        <v>5537</v>
      </c>
      <c r="M679" t="s">
        <v>34</v>
      </c>
      <c r="O679" t="s">
        <v>36</v>
      </c>
      <c r="S679" s="22">
        <f t="shared" si="51"/>
        <v>7.638888888888884E-2</v>
      </c>
      <c r="T679" s="22">
        <f t="shared" si="52"/>
        <v>0.15476190476190468</v>
      </c>
      <c r="U679" s="22" t="s">
        <v>5432</v>
      </c>
      <c r="V679">
        <v>2000</v>
      </c>
      <c r="W679" s="22" t="s">
        <v>5525</v>
      </c>
      <c r="X679">
        <v>2150</v>
      </c>
      <c r="Y679" t="s">
        <v>49</v>
      </c>
      <c r="Z679" t="s">
        <v>526</v>
      </c>
      <c r="AA679" t="s">
        <v>527</v>
      </c>
      <c r="AB679" t="s">
        <v>277</v>
      </c>
      <c r="AC679" t="s">
        <v>62</v>
      </c>
      <c r="AD679" t="str">
        <f t="shared" si="53"/>
        <v>Humanities Building - H307</v>
      </c>
      <c r="AE679" t="s">
        <v>1092</v>
      </c>
      <c r="AF679" t="s">
        <v>1093</v>
      </c>
      <c r="AG679" t="s">
        <v>1167</v>
      </c>
      <c r="AH679" t="s">
        <v>3688</v>
      </c>
      <c r="AI679">
        <v>30</v>
      </c>
      <c r="AJ679">
        <v>28</v>
      </c>
      <c r="AK679" s="22">
        <f t="shared" si="54"/>
        <v>72.428571428571402</v>
      </c>
      <c r="AL679" t="s">
        <v>52</v>
      </c>
      <c r="AM679" t="s">
        <v>182</v>
      </c>
      <c r="AN679" t="s">
        <v>67</v>
      </c>
    </row>
    <row r="680" spans="1:40" hidden="1" x14ac:dyDescent="0.25">
      <c r="A680">
        <v>202430</v>
      </c>
      <c r="B680">
        <v>42856</v>
      </c>
      <c r="C680" t="s">
        <v>2477</v>
      </c>
      <c r="D680" t="s">
        <v>5725</v>
      </c>
      <c r="E680" t="s">
        <v>2478</v>
      </c>
      <c r="F680">
        <v>5</v>
      </c>
      <c r="G680" s="1">
        <v>45166</v>
      </c>
      <c r="H680" s="1">
        <v>45276</v>
      </c>
      <c r="I680" s="21">
        <f t="shared" si="50"/>
        <v>16.714285714285715</v>
      </c>
      <c r="J680" s="1"/>
      <c r="K680" s="1" t="s">
        <v>5552</v>
      </c>
      <c r="S680" s="22">
        <f t="shared" si="51"/>
        <v>0</v>
      </c>
      <c r="T680" s="22">
        <f t="shared" si="52"/>
        <v>0</v>
      </c>
      <c r="U680" s="22">
        <v>0</v>
      </c>
      <c r="W680" s="22">
        <v>0</v>
      </c>
      <c r="Y680" t="s">
        <v>49</v>
      </c>
      <c r="Z680" t="s">
        <v>2479</v>
      </c>
      <c r="AA680" t="s">
        <v>2480</v>
      </c>
      <c r="AB680" t="s">
        <v>41</v>
      </c>
      <c r="AC680" t="s">
        <v>62</v>
      </c>
      <c r="AD680" t="str">
        <f t="shared" si="53"/>
        <v>Humanities Building - H308</v>
      </c>
      <c r="AE680" t="s">
        <v>1092</v>
      </c>
      <c r="AF680" t="s">
        <v>1093</v>
      </c>
      <c r="AG680" t="s">
        <v>2481</v>
      </c>
      <c r="AH680" t="s">
        <v>3688</v>
      </c>
      <c r="AI680">
        <v>10</v>
      </c>
      <c r="AJ680">
        <v>5</v>
      </c>
      <c r="AK680" s="22">
        <f t="shared" si="54"/>
        <v>0</v>
      </c>
      <c r="AL680" t="s">
        <v>2482</v>
      </c>
      <c r="AM680" t="s">
        <v>172</v>
      </c>
      <c r="AN680" t="s">
        <v>67</v>
      </c>
    </row>
    <row r="681" spans="1:40" hidden="1" x14ac:dyDescent="0.25">
      <c r="A681">
        <v>202430</v>
      </c>
      <c r="B681">
        <v>43647</v>
      </c>
      <c r="C681" t="s">
        <v>2483</v>
      </c>
      <c r="D681" t="s">
        <v>5726</v>
      </c>
      <c r="E681" t="s">
        <v>2484</v>
      </c>
      <c r="F681">
        <v>5</v>
      </c>
      <c r="G681" s="1">
        <v>45166</v>
      </c>
      <c r="H681" s="1">
        <v>45276</v>
      </c>
      <c r="I681" s="21">
        <f t="shared" si="50"/>
        <v>16.714285714285715</v>
      </c>
      <c r="J681" s="1"/>
      <c r="K681" s="1" t="s">
        <v>5552</v>
      </c>
      <c r="S681" s="22">
        <f t="shared" si="51"/>
        <v>0</v>
      </c>
      <c r="T681" s="22">
        <f t="shared" si="52"/>
        <v>0</v>
      </c>
      <c r="U681" s="22">
        <v>0</v>
      </c>
      <c r="W681" s="22">
        <v>0</v>
      </c>
      <c r="Y681" t="s">
        <v>49</v>
      </c>
      <c r="Z681" t="s">
        <v>2479</v>
      </c>
      <c r="AA681" t="s">
        <v>2480</v>
      </c>
      <c r="AB681" t="s">
        <v>41</v>
      </c>
      <c r="AC681" t="s">
        <v>62</v>
      </c>
      <c r="AD681" t="str">
        <f t="shared" si="53"/>
        <v>Humanities Building - H308</v>
      </c>
      <c r="AE681" t="s">
        <v>1092</v>
      </c>
      <c r="AF681" t="s">
        <v>1093</v>
      </c>
      <c r="AG681" t="s">
        <v>2481</v>
      </c>
      <c r="AH681" t="s">
        <v>3688</v>
      </c>
      <c r="AI681">
        <v>10</v>
      </c>
      <c r="AJ681">
        <v>2</v>
      </c>
      <c r="AK681" s="22">
        <f t="shared" si="54"/>
        <v>0</v>
      </c>
      <c r="AL681" t="s">
        <v>2482</v>
      </c>
      <c r="AM681" t="s">
        <v>172</v>
      </c>
      <c r="AN681" t="s">
        <v>67</v>
      </c>
    </row>
    <row r="682" spans="1:40" hidden="1" x14ac:dyDescent="0.25">
      <c r="A682">
        <v>202430</v>
      </c>
      <c r="B682">
        <v>43729</v>
      </c>
      <c r="C682" t="s">
        <v>2485</v>
      </c>
      <c r="D682" t="s">
        <v>5717</v>
      </c>
      <c r="E682" t="s">
        <v>2486</v>
      </c>
      <c r="F682">
        <v>5</v>
      </c>
      <c r="G682" s="1">
        <v>45166</v>
      </c>
      <c r="H682" s="1">
        <v>45276</v>
      </c>
      <c r="I682" s="21">
        <f t="shared" si="50"/>
        <v>16.714285714285715</v>
      </c>
      <c r="J682" s="1"/>
      <c r="K682" s="1" t="s">
        <v>5552</v>
      </c>
      <c r="S682" s="22">
        <f t="shared" si="51"/>
        <v>0</v>
      </c>
      <c r="T682" s="22">
        <f t="shared" si="52"/>
        <v>0</v>
      </c>
      <c r="U682" s="22">
        <v>0</v>
      </c>
      <c r="W682" s="22">
        <v>0</v>
      </c>
      <c r="Y682" t="s">
        <v>49</v>
      </c>
      <c r="Z682" t="s">
        <v>2487</v>
      </c>
      <c r="AA682" t="s">
        <v>2488</v>
      </c>
      <c r="AB682" t="s">
        <v>41</v>
      </c>
      <c r="AC682" t="s">
        <v>62</v>
      </c>
      <c r="AD682" t="str">
        <f t="shared" si="53"/>
        <v>Humanities Building - H308</v>
      </c>
      <c r="AE682" t="s">
        <v>1092</v>
      </c>
      <c r="AF682" t="s">
        <v>1093</v>
      </c>
      <c r="AG682" t="s">
        <v>2481</v>
      </c>
      <c r="AH682" t="s">
        <v>3688</v>
      </c>
      <c r="AI682">
        <v>10</v>
      </c>
      <c r="AJ682">
        <v>7</v>
      </c>
      <c r="AK682" s="22">
        <f t="shared" si="54"/>
        <v>0</v>
      </c>
      <c r="AL682" t="s">
        <v>2482</v>
      </c>
      <c r="AM682" t="s">
        <v>172</v>
      </c>
      <c r="AN682" t="s">
        <v>67</v>
      </c>
    </row>
    <row r="683" spans="1:40" hidden="1" x14ac:dyDescent="0.25">
      <c r="A683">
        <v>202430</v>
      </c>
      <c r="B683">
        <v>43862</v>
      </c>
      <c r="C683" t="s">
        <v>2489</v>
      </c>
      <c r="D683" t="s">
        <v>5717</v>
      </c>
      <c r="E683" t="s">
        <v>2490</v>
      </c>
      <c r="F683">
        <v>5</v>
      </c>
      <c r="G683" s="1">
        <v>45166</v>
      </c>
      <c r="H683" s="1">
        <v>45276</v>
      </c>
      <c r="I683" s="21">
        <f t="shared" si="50"/>
        <v>16.714285714285715</v>
      </c>
      <c r="J683" s="1"/>
      <c r="K683" s="1" t="s">
        <v>5552</v>
      </c>
      <c r="S683" s="22">
        <f t="shared" si="51"/>
        <v>0</v>
      </c>
      <c r="T683" s="22">
        <f t="shared" si="52"/>
        <v>0</v>
      </c>
      <c r="U683" s="22">
        <v>0</v>
      </c>
      <c r="W683" s="22">
        <v>0</v>
      </c>
      <c r="Y683" t="s">
        <v>49</v>
      </c>
      <c r="Z683" t="s">
        <v>2487</v>
      </c>
      <c r="AA683" t="s">
        <v>2488</v>
      </c>
      <c r="AB683" t="s">
        <v>41</v>
      </c>
      <c r="AC683" t="s">
        <v>62</v>
      </c>
      <c r="AD683" t="str">
        <f t="shared" si="53"/>
        <v>Humanities Building - H308</v>
      </c>
      <c r="AE683" t="s">
        <v>1092</v>
      </c>
      <c r="AF683" t="s">
        <v>1093</v>
      </c>
      <c r="AG683" t="s">
        <v>2481</v>
      </c>
      <c r="AH683" t="s">
        <v>3688</v>
      </c>
      <c r="AI683">
        <v>10</v>
      </c>
      <c r="AJ683">
        <v>0</v>
      </c>
      <c r="AK683" s="22">
        <f t="shared" si="54"/>
        <v>0</v>
      </c>
      <c r="AL683" t="s">
        <v>2482</v>
      </c>
      <c r="AM683" t="s">
        <v>172</v>
      </c>
      <c r="AN683" t="s">
        <v>67</v>
      </c>
    </row>
    <row r="684" spans="1:40" hidden="1" x14ac:dyDescent="0.25">
      <c r="A684">
        <v>202430</v>
      </c>
      <c r="B684">
        <v>42652</v>
      </c>
      <c r="C684" t="s">
        <v>1743</v>
      </c>
      <c r="D684" t="s">
        <v>5681</v>
      </c>
      <c r="E684" t="s">
        <v>1744</v>
      </c>
      <c r="F684">
        <v>6</v>
      </c>
      <c r="G684" s="1">
        <v>45166</v>
      </c>
      <c r="H684" s="1">
        <v>45276</v>
      </c>
      <c r="I684" s="21">
        <f t="shared" si="50"/>
        <v>16.714285714285715</v>
      </c>
      <c r="J684" s="1"/>
      <c r="K684" s="1" t="s">
        <v>34</v>
      </c>
      <c r="M684" t="s">
        <v>34</v>
      </c>
      <c r="S684" s="22">
        <f t="shared" si="51"/>
        <v>0.12847222222222221</v>
      </c>
      <c r="T684" s="22">
        <f t="shared" si="52"/>
        <v>0.13014069264069264</v>
      </c>
      <c r="U684" s="22" t="s">
        <v>5378</v>
      </c>
      <c r="V684">
        <v>1800</v>
      </c>
      <c r="W684" s="22" t="s">
        <v>5518</v>
      </c>
      <c r="X684">
        <v>2105</v>
      </c>
      <c r="Y684" t="s">
        <v>507</v>
      </c>
      <c r="Z684" t="s">
        <v>537</v>
      </c>
      <c r="AA684" t="s">
        <v>538</v>
      </c>
      <c r="AB684" t="s">
        <v>277</v>
      </c>
      <c r="AC684" t="s">
        <v>62</v>
      </c>
      <c r="AD684" t="str">
        <f t="shared" si="53"/>
        <v>Humanities Building - H328A</v>
      </c>
      <c r="AE684" t="s">
        <v>1092</v>
      </c>
      <c r="AF684" t="s">
        <v>1093</v>
      </c>
      <c r="AG684" t="s">
        <v>1170</v>
      </c>
      <c r="AH684" t="s">
        <v>4162</v>
      </c>
      <c r="AI684">
        <v>25</v>
      </c>
      <c r="AJ684">
        <v>21</v>
      </c>
      <c r="AK684" s="22">
        <f t="shared" si="54"/>
        <v>45.679383116883116</v>
      </c>
      <c r="AL684" t="s">
        <v>99</v>
      </c>
      <c r="AM684" t="s">
        <v>100</v>
      </c>
      <c r="AN684" t="s">
        <v>67</v>
      </c>
    </row>
    <row r="685" spans="1:40" x14ac:dyDescent="0.25">
      <c r="A685">
        <v>202430</v>
      </c>
      <c r="B685">
        <v>44444</v>
      </c>
      <c r="C685" t="s">
        <v>1139</v>
      </c>
      <c r="D685" t="s">
        <v>5737</v>
      </c>
      <c r="E685" t="s">
        <v>1140</v>
      </c>
      <c r="F685">
        <v>5</v>
      </c>
      <c r="G685" s="1">
        <v>45166</v>
      </c>
      <c r="H685" s="1">
        <v>45276</v>
      </c>
      <c r="I685" s="21">
        <f t="shared" si="50"/>
        <v>16.714285714285715</v>
      </c>
      <c r="J685" s="1"/>
      <c r="K685" s="1" t="s">
        <v>5536</v>
      </c>
      <c r="L685" t="s">
        <v>33</v>
      </c>
      <c r="N685" t="s">
        <v>35</v>
      </c>
      <c r="S685" s="22">
        <f t="shared" si="51"/>
        <v>9.7222222222222154E-2</v>
      </c>
      <c r="T685" s="22">
        <f t="shared" si="52"/>
        <v>0.19696969696969685</v>
      </c>
      <c r="U685" s="22" t="s">
        <v>5391</v>
      </c>
      <c r="V685">
        <v>1000</v>
      </c>
      <c r="W685" s="22" t="s">
        <v>5489</v>
      </c>
      <c r="X685">
        <v>1220</v>
      </c>
      <c r="Y685" t="s">
        <v>49</v>
      </c>
      <c r="Z685" t="s">
        <v>1168</v>
      </c>
      <c r="AA685" t="s">
        <v>1169</v>
      </c>
      <c r="AB685" t="s">
        <v>61</v>
      </c>
      <c r="AC685" t="s">
        <v>62</v>
      </c>
      <c r="AD685" t="str">
        <f t="shared" si="53"/>
        <v>Humanities Building - H328A</v>
      </c>
      <c r="AE685" t="s">
        <v>1092</v>
      </c>
      <c r="AF685" t="s">
        <v>1093</v>
      </c>
      <c r="AG685" t="s">
        <v>1170</v>
      </c>
      <c r="AH685" t="s">
        <v>4162</v>
      </c>
      <c r="AI685">
        <v>30</v>
      </c>
      <c r="AJ685">
        <v>22</v>
      </c>
      <c r="AK685" s="22">
        <f t="shared" si="54"/>
        <v>72.428571428571388</v>
      </c>
      <c r="AL685" t="s">
        <v>52</v>
      </c>
      <c r="AM685" t="s">
        <v>66</v>
      </c>
      <c r="AN685" t="s">
        <v>67</v>
      </c>
    </row>
    <row r="686" spans="1:40" x14ac:dyDescent="0.25">
      <c r="A686">
        <v>202430</v>
      </c>
      <c r="B686">
        <v>42531</v>
      </c>
      <c r="C686" t="s">
        <v>290</v>
      </c>
      <c r="D686" t="s">
        <v>5623</v>
      </c>
      <c r="E686" t="s">
        <v>291</v>
      </c>
      <c r="F686">
        <v>4</v>
      </c>
      <c r="G686" s="1">
        <v>45166</v>
      </c>
      <c r="H686" s="1">
        <v>45276</v>
      </c>
      <c r="I686" s="21">
        <f t="shared" si="50"/>
        <v>16.714285714285715</v>
      </c>
      <c r="J686" s="1"/>
      <c r="K686" s="1" t="s">
        <v>34</v>
      </c>
      <c r="M686" t="s">
        <v>34</v>
      </c>
      <c r="S686" s="22">
        <f t="shared" si="51"/>
        <v>8.680555555555558E-2</v>
      </c>
      <c r="T686" s="22">
        <f t="shared" si="52"/>
        <v>8.7932900432900474E-2</v>
      </c>
      <c r="U686" s="22" t="s">
        <v>5373</v>
      </c>
      <c r="V686">
        <v>1030</v>
      </c>
      <c r="W686" s="22" t="s">
        <v>5425</v>
      </c>
      <c r="X686">
        <v>1235</v>
      </c>
      <c r="Y686" t="s">
        <v>304</v>
      </c>
      <c r="Z686" t="s">
        <v>292</v>
      </c>
      <c r="AA686" t="s">
        <v>293</v>
      </c>
      <c r="AB686" t="s">
        <v>61</v>
      </c>
      <c r="AC686" t="s">
        <v>62</v>
      </c>
      <c r="AD686" t="str">
        <f t="shared" si="53"/>
        <v>Interdisciplinary Center - IDC106</v>
      </c>
      <c r="AE686" t="s">
        <v>63</v>
      </c>
      <c r="AF686" t="s">
        <v>64</v>
      </c>
      <c r="AG686" t="s">
        <v>1173</v>
      </c>
      <c r="AH686" t="s">
        <v>3688</v>
      </c>
      <c r="AI686">
        <v>33</v>
      </c>
      <c r="AJ686">
        <v>17</v>
      </c>
      <c r="AK686" s="22">
        <f t="shared" si="54"/>
        <v>24.985505565862724</v>
      </c>
      <c r="AL686" t="s">
        <v>430</v>
      </c>
      <c r="AM686" t="s">
        <v>306</v>
      </c>
      <c r="AN686" t="s">
        <v>67</v>
      </c>
    </row>
    <row r="687" spans="1:40" x14ac:dyDescent="0.25">
      <c r="A687">
        <v>202430</v>
      </c>
      <c r="B687">
        <v>41230</v>
      </c>
      <c r="C687" t="s">
        <v>299</v>
      </c>
      <c r="D687" t="s">
        <v>5623</v>
      </c>
      <c r="E687" t="s">
        <v>300</v>
      </c>
      <c r="F687">
        <v>5</v>
      </c>
      <c r="G687" s="1">
        <v>45166</v>
      </c>
      <c r="H687" s="1">
        <v>45276</v>
      </c>
      <c r="I687" s="21">
        <f t="shared" si="50"/>
        <v>16.714285714285715</v>
      </c>
      <c r="J687" s="1"/>
      <c r="K687" s="1" t="s">
        <v>5536</v>
      </c>
      <c r="L687" t="s">
        <v>33</v>
      </c>
      <c r="N687" t="s">
        <v>35</v>
      </c>
      <c r="S687" s="22">
        <f t="shared" si="51"/>
        <v>9.722222222222221E-2</v>
      </c>
      <c r="T687" s="22">
        <f t="shared" si="52"/>
        <v>0.19696969696969696</v>
      </c>
      <c r="U687" s="22" t="s">
        <v>5386</v>
      </c>
      <c r="V687">
        <v>1300</v>
      </c>
      <c r="W687" s="22" t="s">
        <v>5490</v>
      </c>
      <c r="X687">
        <v>1520</v>
      </c>
      <c r="Y687" t="s">
        <v>49</v>
      </c>
      <c r="Z687" t="s">
        <v>1171</v>
      </c>
      <c r="AA687" t="s">
        <v>1172</v>
      </c>
      <c r="AB687" t="s">
        <v>277</v>
      </c>
      <c r="AC687" t="s">
        <v>62</v>
      </c>
      <c r="AD687" t="str">
        <f t="shared" si="53"/>
        <v>Interdisciplinary Center - IDC106</v>
      </c>
      <c r="AE687" t="s">
        <v>63</v>
      </c>
      <c r="AF687" t="s">
        <v>64</v>
      </c>
      <c r="AG687" t="s">
        <v>1173</v>
      </c>
      <c r="AH687" t="s">
        <v>3688</v>
      </c>
      <c r="AI687">
        <v>33</v>
      </c>
      <c r="AJ687">
        <v>12</v>
      </c>
      <c r="AK687" s="22">
        <f t="shared" si="54"/>
        <v>39.506493506493506</v>
      </c>
      <c r="AL687" t="s">
        <v>52</v>
      </c>
      <c r="AM687" t="s">
        <v>66</v>
      </c>
      <c r="AN687" t="s">
        <v>67</v>
      </c>
    </row>
    <row r="688" spans="1:40" x14ac:dyDescent="0.25">
      <c r="A688">
        <v>202430</v>
      </c>
      <c r="B688">
        <v>44755</v>
      </c>
      <c r="C688" t="s">
        <v>299</v>
      </c>
      <c r="D688" t="s">
        <v>5623</v>
      </c>
      <c r="E688" t="s">
        <v>300</v>
      </c>
      <c r="F688">
        <v>5</v>
      </c>
      <c r="G688" s="1">
        <v>45166</v>
      </c>
      <c r="H688" s="1">
        <v>45276</v>
      </c>
      <c r="I688" s="21">
        <f t="shared" si="50"/>
        <v>16.714285714285715</v>
      </c>
      <c r="J688" s="1"/>
      <c r="K688" s="1" t="s">
        <v>5537</v>
      </c>
      <c r="M688" t="s">
        <v>34</v>
      </c>
      <c r="O688" t="s">
        <v>36</v>
      </c>
      <c r="S688" s="22">
        <f t="shared" si="51"/>
        <v>9.027777777777779E-2</v>
      </c>
      <c r="T688" s="22">
        <f t="shared" si="52"/>
        <v>0.18290043290043295</v>
      </c>
      <c r="U688" s="22" t="s">
        <v>5377</v>
      </c>
      <c r="V688">
        <v>1245</v>
      </c>
      <c r="W688" s="22" t="s">
        <v>5427</v>
      </c>
      <c r="X688">
        <v>1455</v>
      </c>
      <c r="Y688" t="s">
        <v>49</v>
      </c>
      <c r="Z688" t="s">
        <v>292</v>
      </c>
      <c r="AA688" t="s">
        <v>293</v>
      </c>
      <c r="AB688" t="s">
        <v>61</v>
      </c>
      <c r="AC688" t="s">
        <v>62</v>
      </c>
      <c r="AD688" t="str">
        <f t="shared" si="53"/>
        <v>Interdisciplinary Center - IDC106</v>
      </c>
      <c r="AE688" t="s">
        <v>63</v>
      </c>
      <c r="AF688" t="s">
        <v>64</v>
      </c>
      <c r="AG688" t="s">
        <v>1173</v>
      </c>
      <c r="AH688" t="s">
        <v>3688</v>
      </c>
      <c r="AI688">
        <v>33</v>
      </c>
      <c r="AJ688">
        <v>17</v>
      </c>
      <c r="AK688" s="22">
        <f t="shared" si="54"/>
        <v>51.969851576994451</v>
      </c>
      <c r="AL688" t="s">
        <v>52</v>
      </c>
      <c r="AM688" t="s">
        <v>66</v>
      </c>
      <c r="AN688" t="s">
        <v>67</v>
      </c>
    </row>
    <row r="689" spans="1:40" x14ac:dyDescent="0.25">
      <c r="A689">
        <v>202430</v>
      </c>
      <c r="B689">
        <v>44776</v>
      </c>
      <c r="C689" t="s">
        <v>299</v>
      </c>
      <c r="D689" t="s">
        <v>5623</v>
      </c>
      <c r="E689" t="s">
        <v>300</v>
      </c>
      <c r="F689">
        <v>5</v>
      </c>
      <c r="G689" s="1">
        <v>45194</v>
      </c>
      <c r="H689" s="1">
        <v>45276</v>
      </c>
      <c r="I689" s="21">
        <f t="shared" si="50"/>
        <v>12.714285714285714</v>
      </c>
      <c r="J689" s="1"/>
      <c r="K689" s="1" t="s">
        <v>5536</v>
      </c>
      <c r="L689" t="s">
        <v>33</v>
      </c>
      <c r="N689" t="s">
        <v>35</v>
      </c>
      <c r="S689" s="22">
        <f t="shared" si="51"/>
        <v>0.1423611111111111</v>
      </c>
      <c r="T689" s="22">
        <f t="shared" si="52"/>
        <v>0.21939634439634439</v>
      </c>
      <c r="U689" s="22" t="s">
        <v>5433</v>
      </c>
      <c r="V689">
        <v>920</v>
      </c>
      <c r="W689" s="22" t="s">
        <v>5377</v>
      </c>
      <c r="X689">
        <v>1245</v>
      </c>
      <c r="Y689" t="s">
        <v>49</v>
      </c>
      <c r="Z689" t="s">
        <v>1171</v>
      </c>
      <c r="AA689" t="s">
        <v>1172</v>
      </c>
      <c r="AB689" t="s">
        <v>277</v>
      </c>
      <c r="AC689" t="s">
        <v>62</v>
      </c>
      <c r="AD689" t="str">
        <f t="shared" si="53"/>
        <v>Interdisciplinary Center - IDC106</v>
      </c>
      <c r="AE689" t="s">
        <v>63</v>
      </c>
      <c r="AF689" t="s">
        <v>64</v>
      </c>
      <c r="AG689" t="s">
        <v>1173</v>
      </c>
      <c r="AH689" t="s">
        <v>3688</v>
      </c>
      <c r="AI689">
        <v>33</v>
      </c>
      <c r="AJ689">
        <v>17</v>
      </c>
      <c r="AK689" s="22">
        <f t="shared" si="54"/>
        <v>47.420952724524156</v>
      </c>
      <c r="AL689" t="s">
        <v>52</v>
      </c>
      <c r="AM689" t="s">
        <v>66</v>
      </c>
      <c r="AN689" t="s">
        <v>67</v>
      </c>
    </row>
    <row r="690" spans="1:40" x14ac:dyDescent="0.25">
      <c r="A690">
        <v>202430</v>
      </c>
      <c r="B690">
        <v>31155</v>
      </c>
      <c r="C690" t="s">
        <v>318</v>
      </c>
      <c r="D690" t="s">
        <v>5623</v>
      </c>
      <c r="E690" t="s">
        <v>319</v>
      </c>
      <c r="F690">
        <v>5</v>
      </c>
      <c r="G690" s="1">
        <v>45166</v>
      </c>
      <c r="H690" s="1">
        <v>45276</v>
      </c>
      <c r="I690" s="21">
        <f t="shared" si="50"/>
        <v>16.714285714285715</v>
      </c>
      <c r="J690" s="1"/>
      <c r="K690" s="1" t="s">
        <v>5536</v>
      </c>
      <c r="L690" t="s">
        <v>33</v>
      </c>
      <c r="N690" t="s">
        <v>35</v>
      </c>
      <c r="S690" s="22">
        <f t="shared" si="51"/>
        <v>9.722222222222221E-2</v>
      </c>
      <c r="T690" s="22">
        <f t="shared" si="52"/>
        <v>0.19696969696969696</v>
      </c>
      <c r="U690" s="22" t="s">
        <v>5373</v>
      </c>
      <c r="V690">
        <v>1030</v>
      </c>
      <c r="W690" s="22" t="s">
        <v>5400</v>
      </c>
      <c r="X690">
        <v>1250</v>
      </c>
      <c r="Y690" t="s">
        <v>49</v>
      </c>
      <c r="Z690" t="s">
        <v>1174</v>
      </c>
      <c r="AA690" t="s">
        <v>1175</v>
      </c>
      <c r="AB690" t="s">
        <v>61</v>
      </c>
      <c r="AC690" t="s">
        <v>62</v>
      </c>
      <c r="AD690" t="str">
        <f t="shared" si="53"/>
        <v>Interdisciplinary Center - IDC107</v>
      </c>
      <c r="AE690" t="s">
        <v>63</v>
      </c>
      <c r="AF690" t="s">
        <v>64</v>
      </c>
      <c r="AG690" t="s">
        <v>1176</v>
      </c>
      <c r="AH690" t="s">
        <v>3688</v>
      </c>
      <c r="AI690">
        <v>33</v>
      </c>
      <c r="AJ690">
        <v>17</v>
      </c>
      <c r="AK690" s="22">
        <f t="shared" si="54"/>
        <v>55.967532467532465</v>
      </c>
      <c r="AL690" t="s">
        <v>52</v>
      </c>
      <c r="AM690" t="s">
        <v>66</v>
      </c>
      <c r="AN690" t="s">
        <v>67</v>
      </c>
    </row>
    <row r="691" spans="1:40" x14ac:dyDescent="0.25">
      <c r="A691">
        <v>202430</v>
      </c>
      <c r="B691">
        <v>36442</v>
      </c>
      <c r="C691" t="s">
        <v>299</v>
      </c>
      <c r="D691" t="s">
        <v>5623</v>
      </c>
      <c r="E691" t="s">
        <v>300</v>
      </c>
      <c r="F691">
        <v>5</v>
      </c>
      <c r="G691" s="1">
        <v>45166</v>
      </c>
      <c r="H691" s="1">
        <v>45276</v>
      </c>
      <c r="I691" s="21">
        <f t="shared" si="50"/>
        <v>16.714285714285715</v>
      </c>
      <c r="J691" s="1"/>
      <c r="K691" s="1" t="s">
        <v>5537</v>
      </c>
      <c r="M691" t="s">
        <v>34</v>
      </c>
      <c r="O691" t="s">
        <v>36</v>
      </c>
      <c r="S691" s="22">
        <f t="shared" si="51"/>
        <v>9.7222222222222265E-2</v>
      </c>
      <c r="T691" s="22">
        <f t="shared" si="52"/>
        <v>0.19696969696969707</v>
      </c>
      <c r="U691" s="22" t="s">
        <v>5369</v>
      </c>
      <c r="V691">
        <v>800</v>
      </c>
      <c r="W691" s="22" t="s">
        <v>5465</v>
      </c>
      <c r="X691">
        <v>1020</v>
      </c>
      <c r="Y691" t="s">
        <v>49</v>
      </c>
      <c r="Z691" t="s">
        <v>315</v>
      </c>
      <c r="AA691" t="s">
        <v>316</v>
      </c>
      <c r="AB691" t="s">
        <v>61</v>
      </c>
      <c r="AC691" t="s">
        <v>62</v>
      </c>
      <c r="AD691" t="str">
        <f t="shared" si="53"/>
        <v>Interdisciplinary Center - IDC107</v>
      </c>
      <c r="AE691" t="s">
        <v>63</v>
      </c>
      <c r="AF691" t="s">
        <v>64</v>
      </c>
      <c r="AG691" t="s">
        <v>1176</v>
      </c>
      <c r="AH691" t="s">
        <v>3688</v>
      </c>
      <c r="AI691">
        <v>33</v>
      </c>
      <c r="AJ691">
        <v>31</v>
      </c>
      <c r="AK691" s="22">
        <f t="shared" si="54"/>
        <v>102.05844155844161</v>
      </c>
      <c r="AL691" t="s">
        <v>52</v>
      </c>
      <c r="AM691" t="s">
        <v>66</v>
      </c>
      <c r="AN691" t="s">
        <v>67</v>
      </c>
    </row>
    <row r="692" spans="1:40" x14ac:dyDescent="0.25">
      <c r="A692">
        <v>202430</v>
      </c>
      <c r="B692">
        <v>36444</v>
      </c>
      <c r="C692" t="s">
        <v>309</v>
      </c>
      <c r="D692" t="s">
        <v>5623</v>
      </c>
      <c r="E692" t="s">
        <v>310</v>
      </c>
      <c r="F692">
        <v>4</v>
      </c>
      <c r="G692" s="1">
        <v>45166</v>
      </c>
      <c r="H692" s="1">
        <v>45276</v>
      </c>
      <c r="I692" s="21">
        <f t="shared" si="50"/>
        <v>16.714285714285715</v>
      </c>
      <c r="J692" s="1"/>
      <c r="K692" s="1" t="s">
        <v>5536</v>
      </c>
      <c r="L692" t="s">
        <v>33</v>
      </c>
      <c r="N692" t="s">
        <v>35</v>
      </c>
      <c r="S692" s="22">
        <f t="shared" si="51"/>
        <v>8.680555555555558E-2</v>
      </c>
      <c r="T692" s="22">
        <f t="shared" si="52"/>
        <v>0.17586580086580095</v>
      </c>
      <c r="U692" s="22" t="s">
        <v>5369</v>
      </c>
      <c r="V692">
        <v>800</v>
      </c>
      <c r="W692" s="22" t="s">
        <v>5392</v>
      </c>
      <c r="X692">
        <v>1005</v>
      </c>
      <c r="Y692" t="s">
        <v>49</v>
      </c>
      <c r="Z692" t="s">
        <v>1174</v>
      </c>
      <c r="AA692" t="s">
        <v>1175</v>
      </c>
      <c r="AB692" t="s">
        <v>61</v>
      </c>
      <c r="AC692" t="s">
        <v>62</v>
      </c>
      <c r="AD692" t="str">
        <f t="shared" si="53"/>
        <v>Interdisciplinary Center - IDC107</v>
      </c>
      <c r="AE692" t="s">
        <v>63</v>
      </c>
      <c r="AF692" t="s">
        <v>64</v>
      </c>
      <c r="AG692" t="s">
        <v>1176</v>
      </c>
      <c r="AH692" t="s">
        <v>3688</v>
      </c>
      <c r="AI692">
        <v>33</v>
      </c>
      <c r="AJ692">
        <v>29</v>
      </c>
      <c r="AK692" s="22">
        <f t="shared" si="54"/>
        <v>85.244666048237519</v>
      </c>
      <c r="AL692" t="s">
        <v>52</v>
      </c>
      <c r="AM692" t="s">
        <v>182</v>
      </c>
      <c r="AN692" t="s">
        <v>67</v>
      </c>
    </row>
    <row r="693" spans="1:40" x14ac:dyDescent="0.25">
      <c r="A693">
        <v>202430</v>
      </c>
      <c r="B693">
        <v>36477</v>
      </c>
      <c r="C693" t="s">
        <v>283</v>
      </c>
      <c r="D693" t="s">
        <v>5623</v>
      </c>
      <c r="E693" t="s">
        <v>284</v>
      </c>
      <c r="F693">
        <v>4</v>
      </c>
      <c r="G693" s="1">
        <v>45166</v>
      </c>
      <c r="H693" s="1">
        <v>45276</v>
      </c>
      <c r="I693" s="21">
        <f t="shared" si="50"/>
        <v>16.714285714285715</v>
      </c>
      <c r="J693" s="1"/>
      <c r="K693" s="1" t="s">
        <v>34</v>
      </c>
      <c r="M693" t="s">
        <v>34</v>
      </c>
      <c r="S693" s="22">
        <f t="shared" si="51"/>
        <v>4.1666666666666685E-2</v>
      </c>
      <c r="T693" s="22">
        <f t="shared" si="52"/>
        <v>4.2207792207792229E-2</v>
      </c>
      <c r="U693" s="22" t="s">
        <v>5434</v>
      </c>
      <c r="V693">
        <v>1130</v>
      </c>
      <c r="W693" s="22" t="s">
        <v>5393</v>
      </c>
      <c r="X693">
        <v>1230</v>
      </c>
      <c r="Y693" t="s">
        <v>304</v>
      </c>
      <c r="Z693" t="s">
        <v>1745</v>
      </c>
      <c r="AA693" t="s">
        <v>1746</v>
      </c>
      <c r="AB693" t="s">
        <v>61</v>
      </c>
      <c r="AC693" t="s">
        <v>62</v>
      </c>
      <c r="AD693" t="str">
        <f t="shared" si="53"/>
        <v>Interdisciplinary Center - IDC107</v>
      </c>
      <c r="AE693" t="s">
        <v>63</v>
      </c>
      <c r="AF693" t="s">
        <v>64</v>
      </c>
      <c r="AG693" t="s">
        <v>1176</v>
      </c>
      <c r="AH693" t="s">
        <v>3688</v>
      </c>
      <c r="AI693">
        <v>33</v>
      </c>
      <c r="AJ693">
        <v>28</v>
      </c>
      <c r="AK693" s="22">
        <f t="shared" si="54"/>
        <v>19.753246753246767</v>
      </c>
      <c r="AL693" t="s">
        <v>430</v>
      </c>
      <c r="AM693" t="s">
        <v>306</v>
      </c>
      <c r="AN693" t="s">
        <v>67</v>
      </c>
    </row>
    <row r="694" spans="1:40" x14ac:dyDescent="0.25">
      <c r="A694">
        <v>202430</v>
      </c>
      <c r="B694">
        <v>36619</v>
      </c>
      <c r="C694" t="s">
        <v>283</v>
      </c>
      <c r="D694" t="s">
        <v>5623</v>
      </c>
      <c r="E694" t="s">
        <v>284</v>
      </c>
      <c r="F694">
        <v>4</v>
      </c>
      <c r="G694" s="1">
        <v>45166</v>
      </c>
      <c r="H694" s="1">
        <v>45276</v>
      </c>
      <c r="I694" s="21">
        <f t="shared" si="50"/>
        <v>16.714285714285715</v>
      </c>
      <c r="J694" s="1"/>
      <c r="K694" s="1" t="s">
        <v>34</v>
      </c>
      <c r="M694" t="s">
        <v>34</v>
      </c>
      <c r="S694" s="22">
        <f t="shared" si="51"/>
        <v>4.1666666666666741E-2</v>
      </c>
      <c r="T694" s="22">
        <f t="shared" si="52"/>
        <v>4.2207792207792284E-2</v>
      </c>
      <c r="U694" s="22" t="s">
        <v>5386</v>
      </c>
      <c r="V694">
        <v>1300</v>
      </c>
      <c r="W694" s="22" t="s">
        <v>5374</v>
      </c>
      <c r="X694">
        <v>1400</v>
      </c>
      <c r="Y694" t="s">
        <v>304</v>
      </c>
      <c r="Z694" t="s">
        <v>1745</v>
      </c>
      <c r="AA694" t="s">
        <v>1746</v>
      </c>
      <c r="AB694" t="s">
        <v>61</v>
      </c>
      <c r="AC694" t="s">
        <v>62</v>
      </c>
      <c r="AD694" t="str">
        <f t="shared" si="53"/>
        <v>Interdisciplinary Center - IDC107</v>
      </c>
      <c r="AE694" t="s">
        <v>63</v>
      </c>
      <c r="AF694" t="s">
        <v>64</v>
      </c>
      <c r="AG694" t="s">
        <v>1176</v>
      </c>
      <c r="AH694" t="s">
        <v>3688</v>
      </c>
      <c r="AI694">
        <v>33</v>
      </c>
      <c r="AJ694">
        <v>27</v>
      </c>
      <c r="AK694" s="22">
        <f t="shared" si="54"/>
        <v>19.047773654916547</v>
      </c>
      <c r="AL694" t="s">
        <v>430</v>
      </c>
      <c r="AM694" t="s">
        <v>306</v>
      </c>
      <c r="AN694" t="s">
        <v>67</v>
      </c>
    </row>
    <row r="695" spans="1:40" x14ac:dyDescent="0.25">
      <c r="A695">
        <v>202430</v>
      </c>
      <c r="B695">
        <v>40649</v>
      </c>
      <c r="C695" t="s">
        <v>299</v>
      </c>
      <c r="D695" t="s">
        <v>5623</v>
      </c>
      <c r="E695" t="s">
        <v>300</v>
      </c>
      <c r="F695">
        <v>5</v>
      </c>
      <c r="G695" s="1">
        <v>45166</v>
      </c>
      <c r="H695" s="1">
        <v>45276</v>
      </c>
      <c r="I695" s="21">
        <f t="shared" si="50"/>
        <v>16.714285714285715</v>
      </c>
      <c r="J695" s="1"/>
      <c r="K695" s="1" t="s">
        <v>5536</v>
      </c>
      <c r="L695" t="s">
        <v>33</v>
      </c>
      <c r="N695" t="s">
        <v>35</v>
      </c>
      <c r="S695" s="22">
        <f t="shared" si="51"/>
        <v>9.722222222222221E-2</v>
      </c>
      <c r="T695" s="22">
        <f t="shared" si="52"/>
        <v>0.19696969696969696</v>
      </c>
      <c r="U695" s="22" t="s">
        <v>5386</v>
      </c>
      <c r="V695">
        <v>1300</v>
      </c>
      <c r="W695" s="22" t="s">
        <v>5490</v>
      </c>
      <c r="X695">
        <v>1520</v>
      </c>
      <c r="Y695" t="s">
        <v>49</v>
      </c>
      <c r="Z695" t="s">
        <v>1177</v>
      </c>
      <c r="AA695" t="s">
        <v>1178</v>
      </c>
      <c r="AB695" t="s">
        <v>277</v>
      </c>
      <c r="AC695" t="s">
        <v>62</v>
      </c>
      <c r="AD695" t="str">
        <f t="shared" si="53"/>
        <v>Interdisciplinary Center - IDC107</v>
      </c>
      <c r="AE695" t="s">
        <v>63</v>
      </c>
      <c r="AF695" t="s">
        <v>64</v>
      </c>
      <c r="AG695" t="s">
        <v>1176</v>
      </c>
      <c r="AH695" t="s">
        <v>3688</v>
      </c>
      <c r="AI695">
        <v>33</v>
      </c>
      <c r="AJ695">
        <v>30</v>
      </c>
      <c r="AK695" s="22">
        <f t="shared" si="54"/>
        <v>98.766233766233768</v>
      </c>
      <c r="AL695" t="s">
        <v>52</v>
      </c>
      <c r="AM695" t="s">
        <v>66</v>
      </c>
      <c r="AN695" t="s">
        <v>67</v>
      </c>
    </row>
    <row r="696" spans="1:40" hidden="1" x14ac:dyDescent="0.25">
      <c r="A696">
        <v>202430</v>
      </c>
      <c r="B696">
        <v>40659</v>
      </c>
      <c r="C696" t="s">
        <v>283</v>
      </c>
      <c r="D696" t="s">
        <v>5623</v>
      </c>
      <c r="E696" t="s">
        <v>284</v>
      </c>
      <c r="F696">
        <v>4</v>
      </c>
      <c r="G696" s="1">
        <v>45260</v>
      </c>
      <c r="H696" s="1">
        <v>45260</v>
      </c>
      <c r="I696" s="21">
        <f t="shared" si="50"/>
        <v>1</v>
      </c>
      <c r="J696" s="1"/>
      <c r="K696" s="1" t="s">
        <v>36</v>
      </c>
      <c r="O696" t="s">
        <v>36</v>
      </c>
      <c r="S696" s="22">
        <f t="shared" si="51"/>
        <v>5.5555555555555525E-2</v>
      </c>
      <c r="T696" s="22">
        <f t="shared" si="52"/>
        <v>3.3670033670033651E-3</v>
      </c>
      <c r="U696" s="22" t="s">
        <v>5434</v>
      </c>
      <c r="V696">
        <v>1130</v>
      </c>
      <c r="W696" s="22" t="s">
        <v>5400</v>
      </c>
      <c r="X696">
        <v>1250</v>
      </c>
      <c r="Y696" t="s">
        <v>304</v>
      </c>
      <c r="Z696" t="s">
        <v>1745</v>
      </c>
      <c r="AA696" t="s">
        <v>1746</v>
      </c>
      <c r="AB696" t="s">
        <v>61</v>
      </c>
      <c r="AC696" t="s">
        <v>62</v>
      </c>
      <c r="AD696" t="str">
        <f t="shared" si="53"/>
        <v>Interdisciplinary Center - IDC107</v>
      </c>
      <c r="AE696" t="s">
        <v>63</v>
      </c>
      <c r="AF696" t="s">
        <v>64</v>
      </c>
      <c r="AG696" t="s">
        <v>1176</v>
      </c>
      <c r="AH696" t="s">
        <v>3688</v>
      </c>
      <c r="AI696">
        <v>33</v>
      </c>
      <c r="AJ696">
        <v>19</v>
      </c>
      <c r="AK696" s="22">
        <f t="shared" si="54"/>
        <v>6.3973063973063932E-2</v>
      </c>
      <c r="AL696" t="s">
        <v>430</v>
      </c>
      <c r="AM696" t="s">
        <v>306</v>
      </c>
      <c r="AN696" t="s">
        <v>67</v>
      </c>
    </row>
    <row r="697" spans="1:40" hidden="1" x14ac:dyDescent="0.25">
      <c r="A697">
        <v>202430</v>
      </c>
      <c r="B697">
        <v>40904</v>
      </c>
      <c r="C697" t="s">
        <v>283</v>
      </c>
      <c r="D697" t="s">
        <v>5623</v>
      </c>
      <c r="E697" t="s">
        <v>284</v>
      </c>
      <c r="F697">
        <v>4</v>
      </c>
      <c r="G697" s="1">
        <v>45260</v>
      </c>
      <c r="H697" s="1">
        <v>45260</v>
      </c>
      <c r="I697" s="21">
        <f t="shared" si="50"/>
        <v>1</v>
      </c>
      <c r="J697" s="1"/>
      <c r="K697" s="1" t="s">
        <v>36</v>
      </c>
      <c r="O697" t="s">
        <v>36</v>
      </c>
      <c r="S697" s="22">
        <f t="shared" si="51"/>
        <v>5.555555555555558E-2</v>
      </c>
      <c r="T697" s="22">
        <f t="shared" si="52"/>
        <v>3.3670033670033686E-3</v>
      </c>
      <c r="U697" s="22" t="s">
        <v>5435</v>
      </c>
      <c r="V697">
        <v>1410</v>
      </c>
      <c r="W697" s="22" t="s">
        <v>5423</v>
      </c>
      <c r="X697">
        <v>1530</v>
      </c>
      <c r="Y697" t="s">
        <v>304</v>
      </c>
      <c r="Z697" t="s">
        <v>1745</v>
      </c>
      <c r="AA697" t="s">
        <v>1746</v>
      </c>
      <c r="AB697" t="s">
        <v>61</v>
      </c>
      <c r="AC697" t="s">
        <v>62</v>
      </c>
      <c r="AD697" t="str">
        <f t="shared" si="53"/>
        <v>Interdisciplinary Center - IDC107</v>
      </c>
      <c r="AE697" t="s">
        <v>63</v>
      </c>
      <c r="AF697" t="s">
        <v>64</v>
      </c>
      <c r="AG697" t="s">
        <v>1176</v>
      </c>
      <c r="AH697" t="s">
        <v>3688</v>
      </c>
      <c r="AI697">
        <v>33</v>
      </c>
      <c r="AJ697">
        <v>19</v>
      </c>
      <c r="AK697" s="22">
        <f t="shared" si="54"/>
        <v>6.3973063973064001E-2</v>
      </c>
      <c r="AL697" t="s">
        <v>430</v>
      </c>
      <c r="AM697" t="s">
        <v>306</v>
      </c>
      <c r="AN697" t="s">
        <v>67</v>
      </c>
    </row>
    <row r="698" spans="1:40" x14ac:dyDescent="0.25">
      <c r="A698">
        <v>202430</v>
      </c>
      <c r="B698">
        <v>43559</v>
      </c>
      <c r="C698" t="s">
        <v>299</v>
      </c>
      <c r="D698" t="s">
        <v>5623</v>
      </c>
      <c r="E698" t="s">
        <v>300</v>
      </c>
      <c r="F698">
        <v>5</v>
      </c>
      <c r="G698" s="1">
        <v>45166</v>
      </c>
      <c r="H698" s="1">
        <v>45276</v>
      </c>
      <c r="I698" s="21">
        <f t="shared" si="50"/>
        <v>16.714285714285715</v>
      </c>
      <c r="J698" s="1"/>
      <c r="K698" s="1" t="s">
        <v>36</v>
      </c>
      <c r="O698" t="s">
        <v>36</v>
      </c>
      <c r="S698" s="22">
        <f t="shared" si="51"/>
        <v>4.1666666666666741E-2</v>
      </c>
      <c r="T698" s="22">
        <f t="shared" si="52"/>
        <v>4.2207792207792284E-2</v>
      </c>
      <c r="U698" s="22" t="s">
        <v>5386</v>
      </c>
      <c r="V698">
        <v>1300</v>
      </c>
      <c r="W698" s="22" t="s">
        <v>5374</v>
      </c>
      <c r="X698">
        <v>1400</v>
      </c>
      <c r="Y698" t="s">
        <v>304</v>
      </c>
      <c r="Z698" t="s">
        <v>1745</v>
      </c>
      <c r="AA698" t="s">
        <v>1746</v>
      </c>
      <c r="AB698" t="s">
        <v>61</v>
      </c>
      <c r="AC698" t="s">
        <v>62</v>
      </c>
      <c r="AD698" t="str">
        <f t="shared" si="53"/>
        <v>Interdisciplinary Center - IDC107</v>
      </c>
      <c r="AE698" t="s">
        <v>63</v>
      </c>
      <c r="AF698" t="s">
        <v>64</v>
      </c>
      <c r="AG698" t="s">
        <v>1176</v>
      </c>
      <c r="AH698" t="s">
        <v>3688</v>
      </c>
      <c r="AI698">
        <v>33</v>
      </c>
      <c r="AJ698">
        <v>21</v>
      </c>
      <c r="AK698" s="22">
        <f t="shared" si="54"/>
        <v>14.814935064935092</v>
      </c>
      <c r="AL698" t="s">
        <v>430</v>
      </c>
      <c r="AM698" t="s">
        <v>306</v>
      </c>
      <c r="AN698" t="s">
        <v>67</v>
      </c>
    </row>
    <row r="699" spans="1:40" x14ac:dyDescent="0.25">
      <c r="A699">
        <v>202430</v>
      </c>
      <c r="B699">
        <v>43913</v>
      </c>
      <c r="C699" t="s">
        <v>313</v>
      </c>
      <c r="D699" t="s">
        <v>5623</v>
      </c>
      <c r="E699" t="s">
        <v>314</v>
      </c>
      <c r="F699">
        <v>5</v>
      </c>
      <c r="G699" s="1">
        <v>45166</v>
      </c>
      <c r="H699" s="1">
        <v>45276</v>
      </c>
      <c r="I699" s="21">
        <f t="shared" si="50"/>
        <v>16.714285714285715</v>
      </c>
      <c r="J699" s="1"/>
      <c r="K699" s="1" t="s">
        <v>34</v>
      </c>
      <c r="M699" t="s">
        <v>34</v>
      </c>
      <c r="S699" s="22">
        <f t="shared" si="51"/>
        <v>4.166666666666663E-2</v>
      </c>
      <c r="T699" s="22">
        <f t="shared" si="52"/>
        <v>4.2207792207792173E-2</v>
      </c>
      <c r="U699" s="22" t="s">
        <v>5423</v>
      </c>
      <c r="V699">
        <v>1530</v>
      </c>
      <c r="W699" s="22" t="s">
        <v>5439</v>
      </c>
      <c r="X699">
        <v>1630</v>
      </c>
      <c r="Y699" t="s">
        <v>304</v>
      </c>
      <c r="Z699" t="s">
        <v>1745</v>
      </c>
      <c r="AA699" t="s">
        <v>1746</v>
      </c>
      <c r="AB699" t="s">
        <v>61</v>
      </c>
      <c r="AC699" t="s">
        <v>62</v>
      </c>
      <c r="AD699" t="str">
        <f t="shared" si="53"/>
        <v>Interdisciplinary Center - IDC107</v>
      </c>
      <c r="AE699" t="s">
        <v>63</v>
      </c>
      <c r="AF699" t="s">
        <v>64</v>
      </c>
      <c r="AG699" t="s">
        <v>1176</v>
      </c>
      <c r="AH699" t="s">
        <v>3688</v>
      </c>
      <c r="AI699">
        <v>33</v>
      </c>
      <c r="AJ699">
        <v>23</v>
      </c>
      <c r="AK699" s="22">
        <f t="shared" si="54"/>
        <v>16.225881261595536</v>
      </c>
      <c r="AL699" t="s">
        <v>430</v>
      </c>
      <c r="AM699" t="s">
        <v>306</v>
      </c>
      <c r="AN699" t="s">
        <v>67</v>
      </c>
    </row>
    <row r="700" spans="1:40" x14ac:dyDescent="0.25">
      <c r="A700">
        <v>202430</v>
      </c>
      <c r="B700">
        <v>43805</v>
      </c>
      <c r="C700" t="s">
        <v>1179</v>
      </c>
      <c r="D700" t="s">
        <v>5623</v>
      </c>
      <c r="E700" t="s">
        <v>1180</v>
      </c>
      <c r="F700">
        <v>4</v>
      </c>
      <c r="G700" s="1">
        <v>45166</v>
      </c>
      <c r="H700" s="1">
        <v>45276</v>
      </c>
      <c r="I700" s="21">
        <f t="shared" si="50"/>
        <v>16.714285714285715</v>
      </c>
      <c r="J700" s="1"/>
      <c r="K700" s="1" t="s">
        <v>33</v>
      </c>
      <c r="L700" t="s">
        <v>33</v>
      </c>
      <c r="S700" s="22">
        <f t="shared" si="51"/>
        <v>0.125</v>
      </c>
      <c r="T700" s="22">
        <f t="shared" si="52"/>
        <v>0.12662337662337664</v>
      </c>
      <c r="U700" s="22" t="s">
        <v>5386</v>
      </c>
      <c r="V700">
        <v>1300</v>
      </c>
      <c r="W700" s="22" t="s">
        <v>5411</v>
      </c>
      <c r="X700">
        <v>1600</v>
      </c>
      <c r="Y700" t="s">
        <v>304</v>
      </c>
      <c r="Z700" t="s">
        <v>1181</v>
      </c>
      <c r="AA700" t="s">
        <v>1182</v>
      </c>
      <c r="AB700" t="s">
        <v>41</v>
      </c>
      <c r="AC700" t="s">
        <v>62</v>
      </c>
      <c r="AD700" t="str">
        <f t="shared" si="53"/>
        <v>Interdisciplinary Center - IDC109</v>
      </c>
      <c r="AE700" t="s">
        <v>63</v>
      </c>
      <c r="AF700" t="s">
        <v>64</v>
      </c>
      <c r="AG700" t="s">
        <v>1183</v>
      </c>
      <c r="AH700" t="s">
        <v>4162</v>
      </c>
      <c r="AI700">
        <v>24</v>
      </c>
      <c r="AJ700">
        <v>8</v>
      </c>
      <c r="AK700" s="22">
        <f t="shared" si="54"/>
        <v>16.931354359925791</v>
      </c>
      <c r="AL700" t="s">
        <v>430</v>
      </c>
      <c r="AM700" t="s">
        <v>306</v>
      </c>
      <c r="AN700" t="s">
        <v>67</v>
      </c>
    </row>
    <row r="701" spans="1:40" x14ac:dyDescent="0.25">
      <c r="A701">
        <v>202430</v>
      </c>
      <c r="B701">
        <v>43806</v>
      </c>
      <c r="C701" t="s">
        <v>1184</v>
      </c>
      <c r="D701" t="s">
        <v>5623</v>
      </c>
      <c r="E701" t="s">
        <v>1185</v>
      </c>
      <c r="F701">
        <v>4</v>
      </c>
      <c r="G701" s="1">
        <v>45166</v>
      </c>
      <c r="H701" s="1">
        <v>45276</v>
      </c>
      <c r="I701" s="21">
        <f t="shared" si="50"/>
        <v>16.714285714285715</v>
      </c>
      <c r="J701" s="1" t="s">
        <v>393</v>
      </c>
      <c r="K701" s="1" t="s">
        <v>33</v>
      </c>
      <c r="L701" t="s">
        <v>33</v>
      </c>
      <c r="S701" s="22">
        <f t="shared" si="51"/>
        <v>0.125</v>
      </c>
      <c r="T701" s="22">
        <f t="shared" si="52"/>
        <v>0.12662337662337664</v>
      </c>
      <c r="U701" s="22" t="s">
        <v>5386</v>
      </c>
      <c r="V701">
        <v>1300</v>
      </c>
      <c r="W701" s="22" t="s">
        <v>5411</v>
      </c>
      <c r="X701">
        <v>1600</v>
      </c>
      <c r="Y701" t="s">
        <v>304</v>
      </c>
      <c r="Z701" t="s">
        <v>1181</v>
      </c>
      <c r="AA701" t="s">
        <v>1182</v>
      </c>
      <c r="AB701" t="s">
        <v>61</v>
      </c>
      <c r="AC701" t="s">
        <v>62</v>
      </c>
      <c r="AD701" t="str">
        <f t="shared" si="53"/>
        <v>Interdisciplinary Center - IDC109</v>
      </c>
      <c r="AE701" t="s">
        <v>63</v>
      </c>
      <c r="AF701" t="s">
        <v>64</v>
      </c>
      <c r="AG701" t="s">
        <v>1183</v>
      </c>
      <c r="AH701" t="s">
        <v>4162</v>
      </c>
      <c r="AI701">
        <v>24</v>
      </c>
      <c r="AJ701">
        <v>7</v>
      </c>
      <c r="AK701" s="22">
        <f t="shared" si="54"/>
        <v>14.814935064935067</v>
      </c>
      <c r="AL701" t="s">
        <v>430</v>
      </c>
      <c r="AM701" t="s">
        <v>306</v>
      </c>
      <c r="AN701" t="s">
        <v>67</v>
      </c>
    </row>
    <row r="702" spans="1:40" x14ac:dyDescent="0.25">
      <c r="A702">
        <v>202430</v>
      </c>
      <c r="B702">
        <v>40077</v>
      </c>
      <c r="C702" t="s">
        <v>283</v>
      </c>
      <c r="D702" t="s">
        <v>5623</v>
      </c>
      <c r="E702" t="s">
        <v>284</v>
      </c>
      <c r="F702">
        <v>4</v>
      </c>
      <c r="G702" s="1">
        <v>45166</v>
      </c>
      <c r="H702" s="1">
        <v>45276</v>
      </c>
      <c r="I702" s="21">
        <f t="shared" si="50"/>
        <v>16.714285714285715</v>
      </c>
      <c r="J702" s="1"/>
      <c r="K702" s="1" t="s">
        <v>36</v>
      </c>
      <c r="O702" t="s">
        <v>36</v>
      </c>
      <c r="S702" s="22">
        <f t="shared" si="51"/>
        <v>8.680555555555558E-2</v>
      </c>
      <c r="T702" s="22">
        <f t="shared" si="52"/>
        <v>8.7932900432900474E-2</v>
      </c>
      <c r="U702" s="22" t="s">
        <v>5377</v>
      </c>
      <c r="V702">
        <v>1245</v>
      </c>
      <c r="W702" s="22" t="s">
        <v>5483</v>
      </c>
      <c r="X702">
        <v>1450</v>
      </c>
      <c r="Y702" t="s">
        <v>304</v>
      </c>
      <c r="Z702" t="s">
        <v>1747</v>
      </c>
      <c r="AA702" t="s">
        <v>1748</v>
      </c>
      <c r="AB702" t="s">
        <v>61</v>
      </c>
      <c r="AC702" t="s">
        <v>62</v>
      </c>
      <c r="AD702" t="str">
        <f t="shared" si="53"/>
        <v>Interdisciplinary Center - IDC111</v>
      </c>
      <c r="AE702" t="s">
        <v>63</v>
      </c>
      <c r="AF702" t="s">
        <v>64</v>
      </c>
      <c r="AG702" t="s">
        <v>1749</v>
      </c>
      <c r="AH702" t="s">
        <v>3688</v>
      </c>
      <c r="AI702">
        <v>33</v>
      </c>
      <c r="AJ702">
        <v>27</v>
      </c>
      <c r="AK702" s="22">
        <f t="shared" si="54"/>
        <v>39.682861781076092</v>
      </c>
      <c r="AL702" t="s">
        <v>430</v>
      </c>
      <c r="AM702" t="s">
        <v>306</v>
      </c>
      <c r="AN702" t="s">
        <v>67</v>
      </c>
    </row>
    <row r="703" spans="1:40" x14ac:dyDescent="0.25">
      <c r="A703">
        <v>202430</v>
      </c>
      <c r="B703">
        <v>41237</v>
      </c>
      <c r="C703" t="s">
        <v>299</v>
      </c>
      <c r="D703" t="s">
        <v>5623</v>
      </c>
      <c r="E703" t="s">
        <v>300</v>
      </c>
      <c r="F703">
        <v>5</v>
      </c>
      <c r="G703" s="1">
        <v>45166</v>
      </c>
      <c r="H703" s="1">
        <v>45276</v>
      </c>
      <c r="I703" s="21">
        <f t="shared" si="50"/>
        <v>16.714285714285715</v>
      </c>
      <c r="J703" s="1"/>
      <c r="K703" s="1" t="s">
        <v>34</v>
      </c>
      <c r="M703" t="s">
        <v>34</v>
      </c>
      <c r="S703" s="22">
        <f t="shared" si="51"/>
        <v>9.722222222222221E-2</v>
      </c>
      <c r="T703" s="22">
        <f t="shared" si="52"/>
        <v>9.8484848484848481E-2</v>
      </c>
      <c r="U703" s="22" t="s">
        <v>5373</v>
      </c>
      <c r="V703">
        <v>1030</v>
      </c>
      <c r="W703" s="22" t="s">
        <v>5400</v>
      </c>
      <c r="X703">
        <v>1250</v>
      </c>
      <c r="Y703" t="s">
        <v>304</v>
      </c>
      <c r="Z703" t="s">
        <v>1747</v>
      </c>
      <c r="AA703" t="s">
        <v>1748</v>
      </c>
      <c r="AB703" t="s">
        <v>61</v>
      </c>
      <c r="AC703" t="s">
        <v>62</v>
      </c>
      <c r="AD703" t="str">
        <f t="shared" si="53"/>
        <v>Interdisciplinary Center - IDC111</v>
      </c>
      <c r="AE703" t="s">
        <v>63</v>
      </c>
      <c r="AF703" t="s">
        <v>64</v>
      </c>
      <c r="AG703" t="s">
        <v>1749</v>
      </c>
      <c r="AH703" t="s">
        <v>3688</v>
      </c>
      <c r="AI703">
        <v>33</v>
      </c>
      <c r="AJ703">
        <v>26</v>
      </c>
      <c r="AK703" s="22">
        <f t="shared" si="54"/>
        <v>42.798701298701296</v>
      </c>
      <c r="AL703" t="s">
        <v>430</v>
      </c>
      <c r="AM703" t="s">
        <v>306</v>
      </c>
      <c r="AN703" t="s">
        <v>67</v>
      </c>
    </row>
    <row r="704" spans="1:40" x14ac:dyDescent="0.25">
      <c r="A704">
        <v>202430</v>
      </c>
      <c r="B704">
        <v>43556</v>
      </c>
      <c r="C704" t="s">
        <v>299</v>
      </c>
      <c r="D704" t="s">
        <v>5623</v>
      </c>
      <c r="E704" t="s">
        <v>300</v>
      </c>
      <c r="F704">
        <v>5</v>
      </c>
      <c r="G704" s="1">
        <v>45166</v>
      </c>
      <c r="H704" s="1">
        <v>45276</v>
      </c>
      <c r="I704" s="21">
        <f t="shared" si="50"/>
        <v>16.714285714285715</v>
      </c>
      <c r="J704" s="1"/>
      <c r="K704" s="1" t="s">
        <v>34</v>
      </c>
      <c r="M704" t="s">
        <v>34</v>
      </c>
      <c r="S704" s="22">
        <f t="shared" si="51"/>
        <v>9.722222222222221E-2</v>
      </c>
      <c r="T704" s="22">
        <f t="shared" si="52"/>
        <v>9.8484848484848481E-2</v>
      </c>
      <c r="U704" s="22" t="s">
        <v>5386</v>
      </c>
      <c r="V704">
        <v>1300</v>
      </c>
      <c r="W704" s="22" t="s">
        <v>5490</v>
      </c>
      <c r="X704">
        <v>1520</v>
      </c>
      <c r="Y704" t="s">
        <v>304</v>
      </c>
      <c r="Z704" t="s">
        <v>1747</v>
      </c>
      <c r="AA704" t="s">
        <v>1748</v>
      </c>
      <c r="AB704" t="s">
        <v>61</v>
      </c>
      <c r="AC704" t="s">
        <v>62</v>
      </c>
      <c r="AD704" t="str">
        <f t="shared" si="53"/>
        <v>Interdisciplinary Center - IDC111</v>
      </c>
      <c r="AE704" t="s">
        <v>63</v>
      </c>
      <c r="AF704" t="s">
        <v>64</v>
      </c>
      <c r="AG704" t="s">
        <v>1749</v>
      </c>
      <c r="AH704" t="s">
        <v>3688</v>
      </c>
      <c r="AI704">
        <v>33</v>
      </c>
      <c r="AJ704">
        <v>18</v>
      </c>
      <c r="AK704" s="22">
        <f t="shared" si="54"/>
        <v>29.629870129870127</v>
      </c>
      <c r="AL704" t="s">
        <v>430</v>
      </c>
      <c r="AM704" t="s">
        <v>306</v>
      </c>
      <c r="AN704" t="s">
        <v>67</v>
      </c>
    </row>
    <row r="705" spans="1:40" x14ac:dyDescent="0.25">
      <c r="A705">
        <v>202430</v>
      </c>
      <c r="B705">
        <v>41771</v>
      </c>
      <c r="C705" t="s">
        <v>2491</v>
      </c>
      <c r="D705" t="s">
        <v>5623</v>
      </c>
      <c r="E705" t="s">
        <v>2492</v>
      </c>
      <c r="F705">
        <v>2</v>
      </c>
      <c r="G705" s="1">
        <v>45166</v>
      </c>
      <c r="H705" s="1">
        <v>45276</v>
      </c>
      <c r="I705" s="21">
        <f t="shared" si="50"/>
        <v>16.714285714285715</v>
      </c>
      <c r="J705" s="1"/>
      <c r="K705" s="1" t="s">
        <v>37</v>
      </c>
      <c r="P705" t="s">
        <v>37</v>
      </c>
      <c r="S705" s="22">
        <f t="shared" si="51"/>
        <v>8.333333333333337E-2</v>
      </c>
      <c r="T705" s="22">
        <f t="shared" si="52"/>
        <v>8.4415584415584458E-2</v>
      </c>
      <c r="U705" s="22" t="s">
        <v>5373</v>
      </c>
      <c r="V705">
        <v>1030</v>
      </c>
      <c r="W705" s="22" t="s">
        <v>5393</v>
      </c>
      <c r="X705">
        <v>1230</v>
      </c>
      <c r="Y705" t="s">
        <v>49</v>
      </c>
      <c r="Z705" t="s">
        <v>514</v>
      </c>
      <c r="AA705" t="s">
        <v>515</v>
      </c>
      <c r="AB705" t="s">
        <v>277</v>
      </c>
      <c r="AC705" t="s">
        <v>62</v>
      </c>
      <c r="AD705" t="str">
        <f t="shared" si="53"/>
        <v>Interdisciplinary Center - IDC111</v>
      </c>
      <c r="AE705" t="s">
        <v>63</v>
      </c>
      <c r="AF705" t="s">
        <v>64</v>
      </c>
      <c r="AG705" t="s">
        <v>1749</v>
      </c>
      <c r="AH705" t="s">
        <v>3688</v>
      </c>
      <c r="AI705">
        <v>33</v>
      </c>
      <c r="AJ705">
        <v>10</v>
      </c>
      <c r="AK705" s="22">
        <f t="shared" si="54"/>
        <v>14.109461966604833</v>
      </c>
      <c r="AL705" t="s">
        <v>305</v>
      </c>
      <c r="AM705" t="s">
        <v>2493</v>
      </c>
      <c r="AN705" t="s">
        <v>67</v>
      </c>
    </row>
    <row r="706" spans="1:40" x14ac:dyDescent="0.25">
      <c r="A706">
        <v>202430</v>
      </c>
      <c r="B706">
        <v>43564</v>
      </c>
      <c r="C706" t="s">
        <v>283</v>
      </c>
      <c r="D706" t="s">
        <v>5623</v>
      </c>
      <c r="E706" t="s">
        <v>284</v>
      </c>
      <c r="F706">
        <v>4</v>
      </c>
      <c r="G706" s="1">
        <v>45166</v>
      </c>
      <c r="H706" s="1">
        <v>45276</v>
      </c>
      <c r="I706" s="21">
        <f t="shared" ref="I706:I769" si="55">(DATEDIF(G706,H706,"d")/7)+1</f>
        <v>16.714285714285715</v>
      </c>
      <c r="J706" s="1"/>
      <c r="K706" s="1" t="s">
        <v>36</v>
      </c>
      <c r="O706" t="s">
        <v>36</v>
      </c>
      <c r="S706" s="22">
        <f t="shared" ref="S706:S769" si="56">W706-U706</f>
        <v>8.680555555555558E-2</v>
      </c>
      <c r="T706" s="22">
        <f t="shared" ref="T706:T769" si="57">(LEN(K706)*S706)*(I706/16.5)</f>
        <v>8.7932900432900474E-2</v>
      </c>
      <c r="U706" s="22" t="s">
        <v>5373</v>
      </c>
      <c r="V706">
        <v>1030</v>
      </c>
      <c r="W706" s="22" t="s">
        <v>5425</v>
      </c>
      <c r="X706">
        <v>1235</v>
      </c>
      <c r="Y706" t="s">
        <v>304</v>
      </c>
      <c r="Z706" t="s">
        <v>1747</v>
      </c>
      <c r="AA706" t="s">
        <v>1748</v>
      </c>
      <c r="AB706" t="s">
        <v>61</v>
      </c>
      <c r="AC706" t="s">
        <v>62</v>
      </c>
      <c r="AD706" t="str">
        <f t="shared" ref="AD706:AD769" si="58">CONCATENATE(AE706," - ",AG706)</f>
        <v>Interdisciplinary Center - IDC111</v>
      </c>
      <c r="AE706" t="s">
        <v>63</v>
      </c>
      <c r="AF706" t="s">
        <v>64</v>
      </c>
      <c r="AG706" t="s">
        <v>1749</v>
      </c>
      <c r="AH706" t="s">
        <v>3688</v>
      </c>
      <c r="AI706">
        <v>33</v>
      </c>
      <c r="AJ706">
        <v>24</v>
      </c>
      <c r="AK706" s="22">
        <f t="shared" ref="AK706:AK769" si="59">I706*T706*AJ706</f>
        <v>35.273654916512079</v>
      </c>
      <c r="AL706" t="s">
        <v>430</v>
      </c>
      <c r="AM706" t="s">
        <v>306</v>
      </c>
      <c r="AN706" t="s">
        <v>67</v>
      </c>
    </row>
    <row r="707" spans="1:40" x14ac:dyDescent="0.25">
      <c r="A707">
        <v>202430</v>
      </c>
      <c r="B707">
        <v>44779</v>
      </c>
      <c r="C707" t="s">
        <v>1758</v>
      </c>
      <c r="D707" t="s">
        <v>5623</v>
      </c>
      <c r="E707" t="s">
        <v>1759</v>
      </c>
      <c r="F707">
        <v>4</v>
      </c>
      <c r="G707" s="1">
        <v>45180</v>
      </c>
      <c r="H707" s="1">
        <v>45276</v>
      </c>
      <c r="I707" s="21">
        <f t="shared" si="55"/>
        <v>14.714285714285714</v>
      </c>
      <c r="J707" s="1"/>
      <c r="K707" s="1" t="s">
        <v>35</v>
      </c>
      <c r="N707" t="s">
        <v>35</v>
      </c>
      <c r="S707" s="22">
        <f t="shared" si="56"/>
        <v>8.3333333333333315E-2</v>
      </c>
      <c r="T707" s="22">
        <f t="shared" si="57"/>
        <v>7.4314574314574292E-2</v>
      </c>
      <c r="U707" s="22" t="s">
        <v>5375</v>
      </c>
      <c r="V707">
        <v>935</v>
      </c>
      <c r="W707" s="22" t="s">
        <v>5464</v>
      </c>
      <c r="X707">
        <v>1135</v>
      </c>
      <c r="Y707" t="s">
        <v>304</v>
      </c>
      <c r="Z707" t="s">
        <v>1250</v>
      </c>
      <c r="AA707" t="s">
        <v>1251</v>
      </c>
      <c r="AB707" t="s">
        <v>61</v>
      </c>
      <c r="AC707" t="s">
        <v>62</v>
      </c>
      <c r="AD707" t="str">
        <f t="shared" si="58"/>
        <v>Interdisciplinary Center - IDC111</v>
      </c>
      <c r="AE707" t="s">
        <v>63</v>
      </c>
      <c r="AF707" t="s">
        <v>64</v>
      </c>
      <c r="AG707" t="s">
        <v>1749</v>
      </c>
      <c r="AH707" t="s">
        <v>3688</v>
      </c>
      <c r="AI707">
        <v>33</v>
      </c>
      <c r="AJ707">
        <v>19</v>
      </c>
      <c r="AK707" s="22">
        <f t="shared" si="59"/>
        <v>20.776231704803124</v>
      </c>
      <c r="AL707" t="s">
        <v>430</v>
      </c>
      <c r="AM707" t="s">
        <v>306</v>
      </c>
      <c r="AN707" t="s">
        <v>67</v>
      </c>
    </row>
    <row r="708" spans="1:40" x14ac:dyDescent="0.25">
      <c r="A708">
        <v>202430</v>
      </c>
      <c r="B708">
        <v>44780</v>
      </c>
      <c r="C708" t="s">
        <v>1758</v>
      </c>
      <c r="D708" t="s">
        <v>5623</v>
      </c>
      <c r="E708" t="s">
        <v>1759</v>
      </c>
      <c r="F708">
        <v>4</v>
      </c>
      <c r="G708" s="1">
        <v>45180</v>
      </c>
      <c r="H708" s="1">
        <v>45276</v>
      </c>
      <c r="I708" s="21">
        <f t="shared" si="55"/>
        <v>14.714285714285714</v>
      </c>
      <c r="J708" s="1"/>
      <c r="K708" s="1" t="s">
        <v>35</v>
      </c>
      <c r="N708" t="s">
        <v>35</v>
      </c>
      <c r="S708" s="22">
        <f t="shared" si="56"/>
        <v>8.333333333333337E-2</v>
      </c>
      <c r="T708" s="22">
        <f t="shared" si="57"/>
        <v>7.4314574314574347E-2</v>
      </c>
      <c r="U708" s="22" t="s">
        <v>5436</v>
      </c>
      <c r="V708">
        <v>1210</v>
      </c>
      <c r="W708" s="22" t="s">
        <v>5435</v>
      </c>
      <c r="X708">
        <v>1410</v>
      </c>
      <c r="Y708" t="s">
        <v>304</v>
      </c>
      <c r="Z708" t="s">
        <v>1250</v>
      </c>
      <c r="AA708" t="s">
        <v>1251</v>
      </c>
      <c r="AB708" t="s">
        <v>61</v>
      </c>
      <c r="AC708" t="s">
        <v>62</v>
      </c>
      <c r="AD708" t="str">
        <f t="shared" si="58"/>
        <v>Interdisciplinary Center - IDC111</v>
      </c>
      <c r="AE708" t="s">
        <v>63</v>
      </c>
      <c r="AF708" t="s">
        <v>64</v>
      </c>
      <c r="AG708" t="s">
        <v>1749</v>
      </c>
      <c r="AH708" t="s">
        <v>3688</v>
      </c>
      <c r="AI708">
        <v>33</v>
      </c>
      <c r="AJ708">
        <v>21</v>
      </c>
      <c r="AK708" s="22">
        <f t="shared" si="59"/>
        <v>22.963203463203474</v>
      </c>
      <c r="AL708" t="s">
        <v>430</v>
      </c>
      <c r="AM708" t="s">
        <v>306</v>
      </c>
      <c r="AN708" t="s">
        <v>67</v>
      </c>
    </row>
    <row r="709" spans="1:40" x14ac:dyDescent="0.25">
      <c r="A709">
        <v>202430</v>
      </c>
      <c r="B709">
        <v>31153</v>
      </c>
      <c r="C709" t="s">
        <v>318</v>
      </c>
      <c r="D709" t="s">
        <v>5623</v>
      </c>
      <c r="E709" t="s">
        <v>319</v>
      </c>
      <c r="F709">
        <v>5</v>
      </c>
      <c r="G709" s="1">
        <v>45166</v>
      </c>
      <c r="H709" s="1">
        <v>45276</v>
      </c>
      <c r="I709" s="21">
        <f t="shared" si="55"/>
        <v>16.714285714285715</v>
      </c>
      <c r="J709" s="1"/>
      <c r="K709" s="1" t="s">
        <v>5537</v>
      </c>
      <c r="M709" t="s">
        <v>34</v>
      </c>
      <c r="O709" t="s">
        <v>36</v>
      </c>
      <c r="S709" s="22">
        <f t="shared" si="56"/>
        <v>9.7222222222222265E-2</v>
      </c>
      <c r="T709" s="22">
        <f t="shared" si="57"/>
        <v>0.19696969696969707</v>
      </c>
      <c r="U709" s="22" t="s">
        <v>5369</v>
      </c>
      <c r="V709">
        <v>800</v>
      </c>
      <c r="W709" s="22" t="s">
        <v>5465</v>
      </c>
      <c r="X709">
        <v>1020</v>
      </c>
      <c r="Y709" t="s">
        <v>49</v>
      </c>
      <c r="Z709" t="s">
        <v>1750</v>
      </c>
      <c r="AA709" t="s">
        <v>1751</v>
      </c>
      <c r="AB709" t="s">
        <v>61</v>
      </c>
      <c r="AC709" t="s">
        <v>62</v>
      </c>
      <c r="AD709" t="str">
        <f t="shared" si="58"/>
        <v>Interdisciplinary Center - IDC206</v>
      </c>
      <c r="AE709" t="s">
        <v>63</v>
      </c>
      <c r="AF709" t="s">
        <v>64</v>
      </c>
      <c r="AG709" t="s">
        <v>287</v>
      </c>
      <c r="AH709" t="s">
        <v>3688</v>
      </c>
      <c r="AI709">
        <v>33</v>
      </c>
      <c r="AJ709">
        <v>28</v>
      </c>
      <c r="AK709" s="22">
        <f t="shared" si="59"/>
        <v>92.18181818181823</v>
      </c>
      <c r="AL709" t="s">
        <v>52</v>
      </c>
      <c r="AM709" t="s">
        <v>66</v>
      </c>
      <c r="AN709" t="s">
        <v>67</v>
      </c>
    </row>
    <row r="710" spans="1:40" x14ac:dyDescent="0.25">
      <c r="A710">
        <v>202430</v>
      </c>
      <c r="B710">
        <v>34434</v>
      </c>
      <c r="C710" t="s">
        <v>283</v>
      </c>
      <c r="D710" t="s">
        <v>5623</v>
      </c>
      <c r="E710" t="s">
        <v>284</v>
      </c>
      <c r="F710">
        <v>4</v>
      </c>
      <c r="G710" s="1">
        <v>45166</v>
      </c>
      <c r="H710" s="1">
        <v>45276</v>
      </c>
      <c r="I710" s="21">
        <f t="shared" si="55"/>
        <v>16.714285714285715</v>
      </c>
      <c r="J710" s="1"/>
      <c r="K710" s="1" t="s">
        <v>5536</v>
      </c>
      <c r="L710" t="s">
        <v>33</v>
      </c>
      <c r="N710" t="s">
        <v>35</v>
      </c>
      <c r="S710" s="22">
        <f t="shared" si="56"/>
        <v>8.680555555555558E-2</v>
      </c>
      <c r="T710" s="22">
        <f t="shared" si="57"/>
        <v>0.17586580086580095</v>
      </c>
      <c r="U710" s="22" t="s">
        <v>5371</v>
      </c>
      <c r="V710">
        <v>1500</v>
      </c>
      <c r="W710" s="22" t="s">
        <v>5412</v>
      </c>
      <c r="X710">
        <v>1705</v>
      </c>
      <c r="Y710" t="s">
        <v>49</v>
      </c>
      <c r="Z710" t="s">
        <v>285</v>
      </c>
      <c r="AA710" t="s">
        <v>286</v>
      </c>
      <c r="AB710" t="s">
        <v>277</v>
      </c>
      <c r="AC710" t="s">
        <v>62</v>
      </c>
      <c r="AD710" t="str">
        <f t="shared" si="58"/>
        <v>Interdisciplinary Center - IDC206</v>
      </c>
      <c r="AE710" t="s">
        <v>63</v>
      </c>
      <c r="AF710" t="s">
        <v>64</v>
      </c>
      <c r="AG710" t="s">
        <v>287</v>
      </c>
      <c r="AH710" t="s">
        <v>3688</v>
      </c>
      <c r="AI710">
        <v>33</v>
      </c>
      <c r="AJ710">
        <v>36</v>
      </c>
      <c r="AK710" s="22">
        <f t="shared" si="59"/>
        <v>105.82096474953624</v>
      </c>
      <c r="AL710" t="s">
        <v>52</v>
      </c>
      <c r="AM710" t="s">
        <v>66</v>
      </c>
      <c r="AN710" t="s">
        <v>46</v>
      </c>
    </row>
    <row r="711" spans="1:40" x14ac:dyDescent="0.25">
      <c r="A711">
        <v>202430</v>
      </c>
      <c r="B711">
        <v>35725</v>
      </c>
      <c r="C711" t="s">
        <v>283</v>
      </c>
      <c r="D711" t="s">
        <v>5623</v>
      </c>
      <c r="E711" t="s">
        <v>284</v>
      </c>
      <c r="F711">
        <v>4</v>
      </c>
      <c r="G711" s="1">
        <v>45166</v>
      </c>
      <c r="H711" s="1">
        <v>45276</v>
      </c>
      <c r="I711" s="21">
        <f t="shared" si="55"/>
        <v>16.714285714285715</v>
      </c>
      <c r="J711" s="1"/>
      <c r="K711" s="1" t="s">
        <v>5537</v>
      </c>
      <c r="M711" t="s">
        <v>34</v>
      </c>
      <c r="O711" t="s">
        <v>36</v>
      </c>
      <c r="S711" s="22">
        <f t="shared" si="56"/>
        <v>8.680555555555558E-2</v>
      </c>
      <c r="T711" s="22">
        <f t="shared" si="57"/>
        <v>0.17586580086580095</v>
      </c>
      <c r="U711" s="22" t="s">
        <v>5371</v>
      </c>
      <c r="V711">
        <v>1500</v>
      </c>
      <c r="W711" s="22" t="s">
        <v>5412</v>
      </c>
      <c r="X711">
        <v>1705</v>
      </c>
      <c r="Y711" t="s">
        <v>49</v>
      </c>
      <c r="Z711" t="s">
        <v>1752</v>
      </c>
      <c r="AA711" t="s">
        <v>1753</v>
      </c>
      <c r="AB711" t="s">
        <v>277</v>
      </c>
      <c r="AC711" t="s">
        <v>62</v>
      </c>
      <c r="AD711" t="str">
        <f t="shared" si="58"/>
        <v>Interdisciplinary Center - IDC206</v>
      </c>
      <c r="AE711" t="s">
        <v>63</v>
      </c>
      <c r="AF711" t="s">
        <v>64</v>
      </c>
      <c r="AG711" t="s">
        <v>287</v>
      </c>
      <c r="AH711" t="s">
        <v>3688</v>
      </c>
      <c r="AI711">
        <v>33</v>
      </c>
      <c r="AJ711">
        <v>25</v>
      </c>
      <c r="AK711" s="22">
        <f t="shared" si="59"/>
        <v>73.486781076066833</v>
      </c>
      <c r="AL711" t="s">
        <v>52</v>
      </c>
      <c r="AM711" t="s">
        <v>66</v>
      </c>
      <c r="AN711" t="s">
        <v>67</v>
      </c>
    </row>
    <row r="712" spans="1:40" x14ac:dyDescent="0.25">
      <c r="A712">
        <v>202430</v>
      </c>
      <c r="B712">
        <v>36180</v>
      </c>
      <c r="C712" t="s">
        <v>283</v>
      </c>
      <c r="D712" t="s">
        <v>5623</v>
      </c>
      <c r="E712" t="s">
        <v>284</v>
      </c>
      <c r="F712">
        <v>4</v>
      </c>
      <c r="G712" s="1">
        <v>45166</v>
      </c>
      <c r="H712" s="1">
        <v>45276</v>
      </c>
      <c r="I712" s="21">
        <f t="shared" si="55"/>
        <v>16.714285714285715</v>
      </c>
      <c r="J712" s="1"/>
      <c r="K712" s="1" t="s">
        <v>5536</v>
      </c>
      <c r="L712" t="s">
        <v>33</v>
      </c>
      <c r="N712" t="s">
        <v>35</v>
      </c>
      <c r="S712" s="22">
        <f t="shared" si="56"/>
        <v>8.680555555555558E-2</v>
      </c>
      <c r="T712" s="22">
        <f t="shared" si="57"/>
        <v>0.17586580086580095</v>
      </c>
      <c r="U712" s="22" t="s">
        <v>5380</v>
      </c>
      <c r="V712">
        <v>1730</v>
      </c>
      <c r="W712" s="22" t="s">
        <v>5407</v>
      </c>
      <c r="X712">
        <v>1935</v>
      </c>
      <c r="Y712" t="s">
        <v>49</v>
      </c>
      <c r="Z712" t="s">
        <v>285</v>
      </c>
      <c r="AA712" t="s">
        <v>286</v>
      </c>
      <c r="AB712" t="s">
        <v>277</v>
      </c>
      <c r="AC712" t="s">
        <v>62</v>
      </c>
      <c r="AD712" t="str">
        <f t="shared" si="58"/>
        <v>Interdisciplinary Center - IDC206</v>
      </c>
      <c r="AE712" t="s">
        <v>63</v>
      </c>
      <c r="AF712" t="s">
        <v>64</v>
      </c>
      <c r="AG712" t="s">
        <v>287</v>
      </c>
      <c r="AH712" t="s">
        <v>3688</v>
      </c>
      <c r="AI712">
        <v>33</v>
      </c>
      <c r="AJ712">
        <v>29</v>
      </c>
      <c r="AK712" s="22">
        <f t="shared" si="59"/>
        <v>85.244666048237519</v>
      </c>
      <c r="AL712" t="s">
        <v>52</v>
      </c>
      <c r="AM712" t="s">
        <v>66</v>
      </c>
      <c r="AN712" t="s">
        <v>67</v>
      </c>
    </row>
    <row r="713" spans="1:40" x14ac:dyDescent="0.25">
      <c r="A713">
        <v>202430</v>
      </c>
      <c r="B713">
        <v>36475</v>
      </c>
      <c r="C713" t="s">
        <v>283</v>
      </c>
      <c r="D713" t="s">
        <v>5623</v>
      </c>
      <c r="E713" t="s">
        <v>284</v>
      </c>
      <c r="F713">
        <v>4</v>
      </c>
      <c r="G713" s="1">
        <v>45166</v>
      </c>
      <c r="H713" s="1">
        <v>45276</v>
      </c>
      <c r="I713" s="21">
        <f t="shared" si="55"/>
        <v>16.714285714285715</v>
      </c>
      <c r="J713" s="1"/>
      <c r="K713" s="1" t="s">
        <v>5537</v>
      </c>
      <c r="M713" t="s">
        <v>34</v>
      </c>
      <c r="O713" t="s">
        <v>36</v>
      </c>
      <c r="S713" s="22">
        <f t="shared" si="56"/>
        <v>8.680555555555558E-2</v>
      </c>
      <c r="T713" s="22">
        <f t="shared" si="57"/>
        <v>0.17586580086580095</v>
      </c>
      <c r="U713" s="22" t="s">
        <v>5380</v>
      </c>
      <c r="V713">
        <v>1730</v>
      </c>
      <c r="W713" s="22" t="s">
        <v>5407</v>
      </c>
      <c r="X713">
        <v>1935</v>
      </c>
      <c r="Y713" t="s">
        <v>49</v>
      </c>
      <c r="Z713" t="s">
        <v>1754</v>
      </c>
      <c r="AA713" t="s">
        <v>1755</v>
      </c>
      <c r="AB713" t="s">
        <v>277</v>
      </c>
      <c r="AC713" t="s">
        <v>62</v>
      </c>
      <c r="AD713" t="str">
        <f t="shared" si="58"/>
        <v>Interdisciplinary Center - IDC206</v>
      </c>
      <c r="AE713" t="s">
        <v>63</v>
      </c>
      <c r="AF713" t="s">
        <v>64</v>
      </c>
      <c r="AG713" t="s">
        <v>287</v>
      </c>
      <c r="AH713" t="s">
        <v>3688</v>
      </c>
      <c r="AI713">
        <v>33</v>
      </c>
      <c r="AJ713">
        <v>24</v>
      </c>
      <c r="AK713" s="22">
        <f t="shared" si="59"/>
        <v>70.547309833024158</v>
      </c>
      <c r="AL713" t="s">
        <v>52</v>
      </c>
      <c r="AM713" t="s">
        <v>66</v>
      </c>
      <c r="AN713" t="s">
        <v>67</v>
      </c>
    </row>
    <row r="714" spans="1:40" x14ac:dyDescent="0.25">
      <c r="A714">
        <v>202430</v>
      </c>
      <c r="B714">
        <v>36441</v>
      </c>
      <c r="C714" t="s">
        <v>1758</v>
      </c>
      <c r="D714" t="s">
        <v>5623</v>
      </c>
      <c r="E714" t="s">
        <v>1759</v>
      </c>
      <c r="F714">
        <v>4</v>
      </c>
      <c r="G714" s="1">
        <v>45166</v>
      </c>
      <c r="H714" s="1">
        <v>45276</v>
      </c>
      <c r="I714" s="21">
        <f t="shared" si="55"/>
        <v>16.714285714285715</v>
      </c>
      <c r="J714" s="1"/>
      <c r="K714" s="1" t="s">
        <v>35</v>
      </c>
      <c r="N714" t="s">
        <v>35</v>
      </c>
      <c r="S714" s="22">
        <f t="shared" si="56"/>
        <v>4.8611111111111105E-2</v>
      </c>
      <c r="T714" s="22">
        <f t="shared" si="57"/>
        <v>4.924242424242424E-2</v>
      </c>
      <c r="U714" s="22" t="s">
        <v>5369</v>
      </c>
      <c r="V714">
        <v>800</v>
      </c>
      <c r="W714" s="22" t="s">
        <v>5459</v>
      </c>
      <c r="X714">
        <v>910</v>
      </c>
      <c r="Y714" t="s">
        <v>304</v>
      </c>
      <c r="Z714" t="s">
        <v>1750</v>
      </c>
      <c r="AA714" t="s">
        <v>1751</v>
      </c>
      <c r="AB714" t="s">
        <v>61</v>
      </c>
      <c r="AC714" t="s">
        <v>62</v>
      </c>
      <c r="AD714" t="str">
        <f t="shared" si="58"/>
        <v>Interdisciplinary Center - IDC206</v>
      </c>
      <c r="AE714" t="s">
        <v>63</v>
      </c>
      <c r="AF714" t="s">
        <v>64</v>
      </c>
      <c r="AG714" t="s">
        <v>287</v>
      </c>
      <c r="AH714" t="s">
        <v>3688</v>
      </c>
      <c r="AI714">
        <v>33</v>
      </c>
      <c r="AJ714">
        <v>21</v>
      </c>
      <c r="AK714" s="22">
        <f t="shared" si="59"/>
        <v>17.28409090909091</v>
      </c>
      <c r="AL714" t="s">
        <v>430</v>
      </c>
      <c r="AM714" t="s">
        <v>306</v>
      </c>
      <c r="AN714" t="s">
        <v>67</v>
      </c>
    </row>
    <row r="715" spans="1:40" x14ac:dyDescent="0.25">
      <c r="A715">
        <v>202430</v>
      </c>
      <c r="B715">
        <v>42574</v>
      </c>
      <c r="C715" t="s">
        <v>1758</v>
      </c>
      <c r="D715" t="s">
        <v>5623</v>
      </c>
      <c r="E715" t="s">
        <v>1759</v>
      </c>
      <c r="F715">
        <v>4</v>
      </c>
      <c r="G715" s="1">
        <v>45166</v>
      </c>
      <c r="H715" s="1">
        <v>45276</v>
      </c>
      <c r="I715" s="21">
        <f t="shared" si="55"/>
        <v>16.714285714285715</v>
      </c>
      <c r="J715" s="1"/>
      <c r="K715" s="1" t="s">
        <v>35</v>
      </c>
      <c r="N715" t="s">
        <v>35</v>
      </c>
      <c r="S715" s="22">
        <f t="shared" si="56"/>
        <v>4.8611111111111105E-2</v>
      </c>
      <c r="T715" s="22">
        <f t="shared" si="57"/>
        <v>4.924242424242424E-2</v>
      </c>
      <c r="U715" s="22" t="s">
        <v>5375</v>
      </c>
      <c r="V715">
        <v>935</v>
      </c>
      <c r="W715" s="22" t="s">
        <v>5401</v>
      </c>
      <c r="X715">
        <v>1045</v>
      </c>
      <c r="Y715" t="s">
        <v>304</v>
      </c>
      <c r="Z715" t="s">
        <v>1750</v>
      </c>
      <c r="AA715" t="s">
        <v>1751</v>
      </c>
      <c r="AB715" t="s">
        <v>61</v>
      </c>
      <c r="AC715" t="s">
        <v>62</v>
      </c>
      <c r="AD715" t="str">
        <f t="shared" si="58"/>
        <v>Interdisciplinary Center - IDC206</v>
      </c>
      <c r="AE715" t="s">
        <v>63</v>
      </c>
      <c r="AF715" t="s">
        <v>64</v>
      </c>
      <c r="AG715" t="s">
        <v>287</v>
      </c>
      <c r="AH715" t="s">
        <v>3688</v>
      </c>
      <c r="AI715">
        <v>33</v>
      </c>
      <c r="AJ715">
        <v>27</v>
      </c>
      <c r="AK715" s="22">
        <f t="shared" si="59"/>
        <v>22.222402597402596</v>
      </c>
      <c r="AL715" t="s">
        <v>430</v>
      </c>
      <c r="AM715" t="s">
        <v>306</v>
      </c>
      <c r="AN715" t="s">
        <v>67</v>
      </c>
    </row>
    <row r="716" spans="1:40" x14ac:dyDescent="0.25">
      <c r="A716">
        <v>202430</v>
      </c>
      <c r="B716">
        <v>42576</v>
      </c>
      <c r="C716" t="s">
        <v>1758</v>
      </c>
      <c r="D716" t="s">
        <v>5623</v>
      </c>
      <c r="E716" t="s">
        <v>1759</v>
      </c>
      <c r="F716">
        <v>4</v>
      </c>
      <c r="G716" s="1">
        <v>45166</v>
      </c>
      <c r="H716" s="1">
        <v>45276</v>
      </c>
      <c r="I716" s="21">
        <f t="shared" si="55"/>
        <v>16.714285714285715</v>
      </c>
      <c r="J716" s="1"/>
      <c r="K716" s="1" t="s">
        <v>35</v>
      </c>
      <c r="N716" t="s">
        <v>35</v>
      </c>
      <c r="S716" s="22">
        <f t="shared" si="56"/>
        <v>4.861111111111116E-2</v>
      </c>
      <c r="T716" s="22">
        <f t="shared" si="57"/>
        <v>4.9242424242424296E-2</v>
      </c>
      <c r="U716" s="22" t="s">
        <v>5377</v>
      </c>
      <c r="V716">
        <v>1245</v>
      </c>
      <c r="W716" s="22" t="s">
        <v>5492</v>
      </c>
      <c r="X716">
        <v>1355</v>
      </c>
      <c r="Y716" t="s">
        <v>304</v>
      </c>
      <c r="Z716" t="s">
        <v>1750</v>
      </c>
      <c r="AA716" t="s">
        <v>1751</v>
      </c>
      <c r="AB716" t="s">
        <v>61</v>
      </c>
      <c r="AC716" t="s">
        <v>62</v>
      </c>
      <c r="AD716" t="str">
        <f t="shared" si="58"/>
        <v>Interdisciplinary Center - IDC206</v>
      </c>
      <c r="AE716" t="s">
        <v>63</v>
      </c>
      <c r="AF716" t="s">
        <v>64</v>
      </c>
      <c r="AG716" t="s">
        <v>287</v>
      </c>
      <c r="AH716" t="s">
        <v>3688</v>
      </c>
      <c r="AI716">
        <v>33</v>
      </c>
      <c r="AJ716">
        <v>26</v>
      </c>
      <c r="AK716" s="22">
        <f t="shared" si="59"/>
        <v>21.399350649350676</v>
      </c>
      <c r="AL716" t="s">
        <v>430</v>
      </c>
      <c r="AM716" t="s">
        <v>306</v>
      </c>
      <c r="AN716" t="s">
        <v>67</v>
      </c>
    </row>
    <row r="717" spans="1:40" x14ac:dyDescent="0.25">
      <c r="A717">
        <v>202430</v>
      </c>
      <c r="B717">
        <v>41190</v>
      </c>
      <c r="C717" t="s">
        <v>318</v>
      </c>
      <c r="D717" t="s">
        <v>5623</v>
      </c>
      <c r="E717" t="s">
        <v>319</v>
      </c>
      <c r="F717">
        <v>5</v>
      </c>
      <c r="G717" s="1">
        <v>45166</v>
      </c>
      <c r="H717" s="1">
        <v>45276</v>
      </c>
      <c r="I717" s="21">
        <f t="shared" si="55"/>
        <v>16.714285714285715</v>
      </c>
      <c r="J717" s="1"/>
      <c r="K717" s="1" t="s">
        <v>5537</v>
      </c>
      <c r="M717" t="s">
        <v>34</v>
      </c>
      <c r="O717" t="s">
        <v>36</v>
      </c>
      <c r="S717" s="22">
        <f t="shared" si="56"/>
        <v>9.722222222222221E-2</v>
      </c>
      <c r="T717" s="22">
        <f t="shared" si="57"/>
        <v>0.19696969696969696</v>
      </c>
      <c r="U717" s="22" t="s">
        <v>5373</v>
      </c>
      <c r="V717">
        <v>1030</v>
      </c>
      <c r="W717" s="22" t="s">
        <v>5400</v>
      </c>
      <c r="X717">
        <v>1250</v>
      </c>
      <c r="Y717" t="s">
        <v>49</v>
      </c>
      <c r="Z717" t="s">
        <v>1750</v>
      </c>
      <c r="AA717" t="s">
        <v>1751</v>
      </c>
      <c r="AB717" t="s">
        <v>61</v>
      </c>
      <c r="AC717" t="s">
        <v>62</v>
      </c>
      <c r="AD717" t="str">
        <f t="shared" si="58"/>
        <v>Interdisciplinary Center - IDC206</v>
      </c>
      <c r="AE717" t="s">
        <v>63</v>
      </c>
      <c r="AF717" t="s">
        <v>64</v>
      </c>
      <c r="AG717" t="s">
        <v>287</v>
      </c>
      <c r="AH717" t="s">
        <v>3688</v>
      </c>
      <c r="AI717">
        <v>33</v>
      </c>
      <c r="AJ717">
        <v>30</v>
      </c>
      <c r="AK717" s="22">
        <f t="shared" si="59"/>
        <v>98.766233766233768</v>
      </c>
      <c r="AL717" t="s">
        <v>52</v>
      </c>
      <c r="AM717" t="s">
        <v>66</v>
      </c>
      <c r="AN717" t="s">
        <v>67</v>
      </c>
    </row>
    <row r="718" spans="1:40" x14ac:dyDescent="0.25">
      <c r="A718">
        <v>202430</v>
      </c>
      <c r="B718">
        <v>44573</v>
      </c>
      <c r="C718" t="s">
        <v>57</v>
      </c>
      <c r="D718" t="s">
        <v>5623</v>
      </c>
      <c r="E718" t="s">
        <v>58</v>
      </c>
      <c r="F718">
        <v>6</v>
      </c>
      <c r="G718" s="1">
        <v>45166</v>
      </c>
      <c r="H718" s="1">
        <v>45276</v>
      </c>
      <c r="I718" s="21">
        <f t="shared" si="55"/>
        <v>16.714285714285715</v>
      </c>
      <c r="J718" s="1"/>
      <c r="K718" s="1" t="s">
        <v>5540</v>
      </c>
      <c r="L718" t="s">
        <v>33</v>
      </c>
      <c r="M718" t="s">
        <v>34</v>
      </c>
      <c r="N718" t="s">
        <v>35</v>
      </c>
      <c r="O718" t="s">
        <v>36</v>
      </c>
      <c r="S718" s="22">
        <f t="shared" si="56"/>
        <v>5.5555555555555525E-2</v>
      </c>
      <c r="T718" s="22">
        <f t="shared" si="57"/>
        <v>0.22510822510822501</v>
      </c>
      <c r="U718" s="22" t="s">
        <v>5417</v>
      </c>
      <c r="V718">
        <v>940</v>
      </c>
      <c r="W718" s="22" t="s">
        <v>5437</v>
      </c>
      <c r="X718">
        <v>1100</v>
      </c>
      <c r="Y718" t="s">
        <v>49</v>
      </c>
      <c r="Z718" t="s">
        <v>59</v>
      </c>
      <c r="AA718" t="s">
        <v>60</v>
      </c>
      <c r="AB718" t="s">
        <v>61</v>
      </c>
      <c r="AC718" t="s">
        <v>62</v>
      </c>
      <c r="AD718" t="str">
        <f t="shared" si="58"/>
        <v>Interdisciplinary Center - IDC207</v>
      </c>
      <c r="AE718" t="s">
        <v>63</v>
      </c>
      <c r="AF718" t="s">
        <v>64</v>
      </c>
      <c r="AG718" t="s">
        <v>65</v>
      </c>
      <c r="AH718" t="s">
        <v>3688</v>
      </c>
      <c r="AI718">
        <v>33</v>
      </c>
      <c r="AJ718">
        <v>30</v>
      </c>
      <c r="AK718" s="22">
        <f t="shared" si="59"/>
        <v>112.87569573283855</v>
      </c>
      <c r="AL718" t="s">
        <v>52</v>
      </c>
      <c r="AM718" t="s">
        <v>66</v>
      </c>
      <c r="AN718" t="s">
        <v>67</v>
      </c>
    </row>
    <row r="719" spans="1:40" x14ac:dyDescent="0.25">
      <c r="A719">
        <v>202430</v>
      </c>
      <c r="B719">
        <v>44632</v>
      </c>
      <c r="C719" t="s">
        <v>288</v>
      </c>
      <c r="D719" t="s">
        <v>5623</v>
      </c>
      <c r="E719" t="s">
        <v>289</v>
      </c>
      <c r="F719">
        <v>5</v>
      </c>
      <c r="G719" s="1">
        <v>45166</v>
      </c>
      <c r="H719" s="1">
        <v>45276</v>
      </c>
      <c r="I719" s="21">
        <f t="shared" si="55"/>
        <v>16.714285714285715</v>
      </c>
      <c r="J719" s="1"/>
      <c r="K719" s="1" t="s">
        <v>5536</v>
      </c>
      <c r="L719" t="s">
        <v>33</v>
      </c>
      <c r="N719" t="s">
        <v>35</v>
      </c>
      <c r="S719" s="22">
        <f t="shared" si="56"/>
        <v>9.722222222222221E-2</v>
      </c>
      <c r="T719" s="22">
        <f t="shared" si="57"/>
        <v>0.19696969696969696</v>
      </c>
      <c r="U719" s="22" t="s">
        <v>5376</v>
      </c>
      <c r="V719">
        <v>1110</v>
      </c>
      <c r="W719" s="22" t="s">
        <v>5368</v>
      </c>
      <c r="X719">
        <v>1330</v>
      </c>
      <c r="Y719" t="s">
        <v>49</v>
      </c>
      <c r="Z719" t="s">
        <v>59</v>
      </c>
      <c r="AA719" t="s">
        <v>60</v>
      </c>
      <c r="AB719" t="s">
        <v>61</v>
      </c>
      <c r="AC719" t="s">
        <v>62</v>
      </c>
      <c r="AD719" t="str">
        <f t="shared" si="58"/>
        <v>Interdisciplinary Center - IDC207</v>
      </c>
      <c r="AE719" t="s">
        <v>63</v>
      </c>
      <c r="AF719" t="s">
        <v>64</v>
      </c>
      <c r="AG719" t="s">
        <v>65</v>
      </c>
      <c r="AH719" t="s">
        <v>3688</v>
      </c>
      <c r="AI719">
        <v>33</v>
      </c>
      <c r="AJ719">
        <v>26</v>
      </c>
      <c r="AK719" s="22">
        <f t="shared" si="59"/>
        <v>85.597402597402592</v>
      </c>
      <c r="AL719" t="s">
        <v>52</v>
      </c>
      <c r="AM719" t="s">
        <v>66</v>
      </c>
      <c r="AN719" t="s">
        <v>67</v>
      </c>
    </row>
    <row r="720" spans="1:40" x14ac:dyDescent="0.25">
      <c r="A720">
        <v>202430</v>
      </c>
      <c r="B720">
        <v>31138</v>
      </c>
      <c r="C720" t="s">
        <v>283</v>
      </c>
      <c r="D720" t="s">
        <v>5623</v>
      </c>
      <c r="E720" t="s">
        <v>284</v>
      </c>
      <c r="F720">
        <v>4</v>
      </c>
      <c r="G720" s="1">
        <v>45166</v>
      </c>
      <c r="H720" s="1">
        <v>45276</v>
      </c>
      <c r="I720" s="21">
        <f t="shared" si="55"/>
        <v>16.714285714285715</v>
      </c>
      <c r="J720" s="1"/>
      <c r="K720" s="1" t="s">
        <v>5537</v>
      </c>
      <c r="M720" t="s">
        <v>34</v>
      </c>
      <c r="O720" t="s">
        <v>36</v>
      </c>
      <c r="S720" s="22">
        <f t="shared" si="56"/>
        <v>8.680555555555558E-2</v>
      </c>
      <c r="T720" s="22">
        <f t="shared" si="57"/>
        <v>0.17586580086580095</v>
      </c>
      <c r="U720" s="22" t="s">
        <v>5369</v>
      </c>
      <c r="V720">
        <v>800</v>
      </c>
      <c r="W720" s="22" t="s">
        <v>5392</v>
      </c>
      <c r="X720">
        <v>1005</v>
      </c>
      <c r="Y720" t="s">
        <v>49</v>
      </c>
      <c r="Z720" t="s">
        <v>1756</v>
      </c>
      <c r="AA720" t="s">
        <v>1757</v>
      </c>
      <c r="AB720" t="s">
        <v>277</v>
      </c>
      <c r="AC720" t="s">
        <v>62</v>
      </c>
      <c r="AD720" t="str">
        <f t="shared" si="58"/>
        <v>Interdisciplinary Center - IDC209</v>
      </c>
      <c r="AE720" t="s">
        <v>63</v>
      </c>
      <c r="AF720" t="s">
        <v>64</v>
      </c>
      <c r="AG720" t="s">
        <v>294</v>
      </c>
      <c r="AH720" t="s">
        <v>3688</v>
      </c>
      <c r="AI720">
        <v>33</v>
      </c>
      <c r="AJ720">
        <v>36</v>
      </c>
      <c r="AK720" s="22">
        <f t="shared" si="59"/>
        <v>105.82096474953624</v>
      </c>
      <c r="AL720" t="s">
        <v>52</v>
      </c>
      <c r="AM720" t="s">
        <v>66</v>
      </c>
      <c r="AN720" t="s">
        <v>46</v>
      </c>
    </row>
    <row r="721" spans="1:40" x14ac:dyDescent="0.25">
      <c r="A721">
        <v>202430</v>
      </c>
      <c r="B721">
        <v>33923</v>
      </c>
      <c r="C721" t="s">
        <v>283</v>
      </c>
      <c r="D721" t="s">
        <v>5623</v>
      </c>
      <c r="E721" t="s">
        <v>284</v>
      </c>
      <c r="F721">
        <v>4</v>
      </c>
      <c r="G721" s="1">
        <v>45166</v>
      </c>
      <c r="H721" s="1">
        <v>45276</v>
      </c>
      <c r="I721" s="21">
        <f t="shared" si="55"/>
        <v>16.714285714285715</v>
      </c>
      <c r="J721" s="1"/>
      <c r="K721" s="1" t="s">
        <v>5537</v>
      </c>
      <c r="M721" t="s">
        <v>34</v>
      </c>
      <c r="O721" t="s">
        <v>36</v>
      </c>
      <c r="S721" s="22">
        <f t="shared" si="56"/>
        <v>8.680555555555558E-2</v>
      </c>
      <c r="T721" s="22">
        <f t="shared" si="57"/>
        <v>0.17586580086580095</v>
      </c>
      <c r="U721" s="22" t="s">
        <v>5373</v>
      </c>
      <c r="V721">
        <v>1030</v>
      </c>
      <c r="W721" s="22" t="s">
        <v>5425</v>
      </c>
      <c r="X721">
        <v>1235</v>
      </c>
      <c r="Y721" t="s">
        <v>49</v>
      </c>
      <c r="Z721" t="s">
        <v>1756</v>
      </c>
      <c r="AA721" t="s">
        <v>1757</v>
      </c>
      <c r="AB721" t="s">
        <v>277</v>
      </c>
      <c r="AC721" t="s">
        <v>62</v>
      </c>
      <c r="AD721" t="str">
        <f t="shared" si="58"/>
        <v>Interdisciplinary Center - IDC209</v>
      </c>
      <c r="AE721" t="s">
        <v>63</v>
      </c>
      <c r="AF721" t="s">
        <v>64</v>
      </c>
      <c r="AG721" t="s">
        <v>294</v>
      </c>
      <c r="AH721" t="s">
        <v>3688</v>
      </c>
      <c r="AI721">
        <v>33</v>
      </c>
      <c r="AJ721">
        <v>36</v>
      </c>
      <c r="AK721" s="22">
        <f t="shared" si="59"/>
        <v>105.82096474953624</v>
      </c>
      <c r="AL721" t="s">
        <v>52</v>
      </c>
      <c r="AM721" t="s">
        <v>66</v>
      </c>
      <c r="AN721" t="s">
        <v>46</v>
      </c>
    </row>
    <row r="722" spans="1:40" x14ac:dyDescent="0.25">
      <c r="A722">
        <v>202430</v>
      </c>
      <c r="B722">
        <v>38990</v>
      </c>
      <c r="C722" t="s">
        <v>290</v>
      </c>
      <c r="D722" t="s">
        <v>5623</v>
      </c>
      <c r="E722" t="s">
        <v>291</v>
      </c>
      <c r="F722">
        <v>4</v>
      </c>
      <c r="G722" s="1">
        <v>45166</v>
      </c>
      <c r="H722" s="1">
        <v>45276</v>
      </c>
      <c r="I722" s="21">
        <f t="shared" si="55"/>
        <v>16.714285714285715</v>
      </c>
      <c r="J722" s="1"/>
      <c r="K722" s="1" t="s">
        <v>5536</v>
      </c>
      <c r="L722" t="s">
        <v>33</v>
      </c>
      <c r="N722" t="s">
        <v>35</v>
      </c>
      <c r="S722" s="22">
        <f t="shared" si="56"/>
        <v>8.680555555555558E-2</v>
      </c>
      <c r="T722" s="22">
        <f t="shared" si="57"/>
        <v>0.17586580086580095</v>
      </c>
      <c r="U722" s="22" t="s">
        <v>5373</v>
      </c>
      <c r="V722">
        <v>1030</v>
      </c>
      <c r="W722" s="22" t="s">
        <v>5425</v>
      </c>
      <c r="X722">
        <v>1235</v>
      </c>
      <c r="Y722" t="s">
        <v>49</v>
      </c>
      <c r="Z722" t="s">
        <v>292</v>
      </c>
      <c r="AA722" t="s">
        <v>293</v>
      </c>
      <c r="AB722" t="s">
        <v>61</v>
      </c>
      <c r="AC722" t="s">
        <v>62</v>
      </c>
      <c r="AD722" t="str">
        <f t="shared" si="58"/>
        <v>Interdisciplinary Center - IDC209</v>
      </c>
      <c r="AE722" t="s">
        <v>63</v>
      </c>
      <c r="AF722" t="s">
        <v>64</v>
      </c>
      <c r="AG722" t="s">
        <v>294</v>
      </c>
      <c r="AH722" t="s">
        <v>3688</v>
      </c>
      <c r="AI722">
        <v>33</v>
      </c>
      <c r="AJ722">
        <v>19</v>
      </c>
      <c r="AK722" s="22">
        <f t="shared" si="59"/>
        <v>55.84995361781079</v>
      </c>
      <c r="AL722" t="s">
        <v>52</v>
      </c>
      <c r="AM722" t="s">
        <v>66</v>
      </c>
      <c r="AN722" t="s">
        <v>67</v>
      </c>
    </row>
    <row r="723" spans="1:40" x14ac:dyDescent="0.25">
      <c r="A723">
        <v>202430</v>
      </c>
      <c r="B723">
        <v>41232</v>
      </c>
      <c r="C723" t="s">
        <v>299</v>
      </c>
      <c r="D723" t="s">
        <v>5623</v>
      </c>
      <c r="E723" t="s">
        <v>300</v>
      </c>
      <c r="F723">
        <v>5</v>
      </c>
      <c r="G723" s="1">
        <v>45166</v>
      </c>
      <c r="H723" s="1">
        <v>45276</v>
      </c>
      <c r="I723" s="21">
        <f t="shared" si="55"/>
        <v>16.714285714285715</v>
      </c>
      <c r="J723" s="1"/>
      <c r="K723" s="1" t="s">
        <v>5537</v>
      </c>
      <c r="M723" t="s">
        <v>34</v>
      </c>
      <c r="O723" t="s">
        <v>36</v>
      </c>
      <c r="S723" s="22">
        <f t="shared" si="56"/>
        <v>9.722222222222221E-2</v>
      </c>
      <c r="T723" s="22">
        <f t="shared" si="57"/>
        <v>0.19696969696969696</v>
      </c>
      <c r="U723" s="22" t="s">
        <v>5386</v>
      </c>
      <c r="V723">
        <v>1300</v>
      </c>
      <c r="W723" s="22" t="s">
        <v>5490</v>
      </c>
      <c r="X723">
        <v>1520</v>
      </c>
      <c r="Y723" t="s">
        <v>49</v>
      </c>
      <c r="Z723" t="s">
        <v>315</v>
      </c>
      <c r="AA723" t="s">
        <v>316</v>
      </c>
      <c r="AB723" t="s">
        <v>61</v>
      </c>
      <c r="AC723" t="s">
        <v>62</v>
      </c>
      <c r="AD723" t="str">
        <f t="shared" si="58"/>
        <v>Interdisciplinary Center - IDC209</v>
      </c>
      <c r="AE723" t="s">
        <v>63</v>
      </c>
      <c r="AF723" t="s">
        <v>64</v>
      </c>
      <c r="AG723" t="s">
        <v>294</v>
      </c>
      <c r="AH723" t="s">
        <v>3688</v>
      </c>
      <c r="AI723">
        <v>33</v>
      </c>
      <c r="AJ723">
        <v>30</v>
      </c>
      <c r="AK723" s="22">
        <f t="shared" si="59"/>
        <v>98.766233766233768</v>
      </c>
      <c r="AL723" t="s">
        <v>52</v>
      </c>
      <c r="AM723" t="s">
        <v>66</v>
      </c>
      <c r="AN723" t="s">
        <v>67</v>
      </c>
    </row>
    <row r="724" spans="1:40" x14ac:dyDescent="0.25">
      <c r="A724">
        <v>202430</v>
      </c>
      <c r="B724">
        <v>44516</v>
      </c>
      <c r="C724" t="s">
        <v>295</v>
      </c>
      <c r="D724" t="s">
        <v>5623</v>
      </c>
      <c r="E724" t="s">
        <v>296</v>
      </c>
      <c r="F724">
        <v>4</v>
      </c>
      <c r="G724" s="1">
        <v>45166</v>
      </c>
      <c r="H724" s="1">
        <v>45276</v>
      </c>
      <c r="I724" s="21">
        <f t="shared" si="55"/>
        <v>16.714285714285715</v>
      </c>
      <c r="J724" s="1"/>
      <c r="K724" s="1" t="s">
        <v>5536</v>
      </c>
      <c r="L724" t="s">
        <v>33</v>
      </c>
      <c r="N724" t="s">
        <v>35</v>
      </c>
      <c r="S724" s="22">
        <f t="shared" si="56"/>
        <v>8.680555555555558E-2</v>
      </c>
      <c r="T724" s="22">
        <f t="shared" si="57"/>
        <v>0.17586580086580095</v>
      </c>
      <c r="U724" s="22" t="s">
        <v>5377</v>
      </c>
      <c r="V724">
        <v>1245</v>
      </c>
      <c r="W724" s="22" t="s">
        <v>5483</v>
      </c>
      <c r="X724">
        <v>1450</v>
      </c>
      <c r="Y724" t="s">
        <v>49</v>
      </c>
      <c r="Z724" t="s">
        <v>297</v>
      </c>
      <c r="AA724" t="s">
        <v>298</v>
      </c>
      <c r="AB724" t="s">
        <v>61</v>
      </c>
      <c r="AC724" t="s">
        <v>62</v>
      </c>
      <c r="AD724" t="str">
        <f t="shared" si="58"/>
        <v>Interdisciplinary Center - IDC209</v>
      </c>
      <c r="AE724" t="s">
        <v>63</v>
      </c>
      <c r="AF724" t="s">
        <v>64</v>
      </c>
      <c r="AG724" t="s">
        <v>294</v>
      </c>
      <c r="AH724" t="s">
        <v>3688</v>
      </c>
      <c r="AI724">
        <v>33</v>
      </c>
      <c r="AJ724">
        <v>19</v>
      </c>
      <c r="AK724" s="22">
        <f t="shared" si="59"/>
        <v>55.84995361781079</v>
      </c>
      <c r="AL724" t="s">
        <v>52</v>
      </c>
      <c r="AM724" t="s">
        <v>66</v>
      </c>
      <c r="AN724" t="s">
        <v>67</v>
      </c>
    </row>
    <row r="725" spans="1:40" x14ac:dyDescent="0.25">
      <c r="A725">
        <v>202430</v>
      </c>
      <c r="B725">
        <v>35292</v>
      </c>
      <c r="C725" t="s">
        <v>288</v>
      </c>
      <c r="D725" t="s">
        <v>5623</v>
      </c>
      <c r="E725" t="s">
        <v>289</v>
      </c>
      <c r="F725">
        <v>5</v>
      </c>
      <c r="G725" s="1">
        <v>45166</v>
      </c>
      <c r="H725" s="1">
        <v>45276</v>
      </c>
      <c r="I725" s="21">
        <f t="shared" si="55"/>
        <v>16.714285714285715</v>
      </c>
      <c r="J725" s="1"/>
      <c r="K725" s="1" t="s">
        <v>5537</v>
      </c>
      <c r="M725" t="s">
        <v>34</v>
      </c>
      <c r="O725" t="s">
        <v>36</v>
      </c>
      <c r="S725" s="22">
        <f t="shared" si="56"/>
        <v>9.7222222222222265E-2</v>
      </c>
      <c r="T725" s="22">
        <f t="shared" si="57"/>
        <v>0.19696969696969707</v>
      </c>
      <c r="U725" s="22" t="s">
        <v>5369</v>
      </c>
      <c r="V725">
        <v>800</v>
      </c>
      <c r="W725" s="22" t="s">
        <v>5465</v>
      </c>
      <c r="X725">
        <v>1020</v>
      </c>
      <c r="Y725" t="s">
        <v>49</v>
      </c>
      <c r="Z725" t="s">
        <v>322</v>
      </c>
      <c r="AA725" t="s">
        <v>323</v>
      </c>
      <c r="AB725" t="s">
        <v>61</v>
      </c>
      <c r="AC725" t="s">
        <v>62</v>
      </c>
      <c r="AD725" t="str">
        <f t="shared" si="58"/>
        <v>Interdisciplinary Center - IDC211</v>
      </c>
      <c r="AE725" t="s">
        <v>63</v>
      </c>
      <c r="AF725" t="s">
        <v>64</v>
      </c>
      <c r="AG725" t="s">
        <v>1188</v>
      </c>
      <c r="AH725" t="s">
        <v>3688</v>
      </c>
      <c r="AI725">
        <v>33</v>
      </c>
      <c r="AJ725">
        <v>29</v>
      </c>
      <c r="AK725" s="22">
        <f t="shared" si="59"/>
        <v>95.47402597402602</v>
      </c>
      <c r="AL725" t="s">
        <v>52</v>
      </c>
      <c r="AM725" t="s">
        <v>66</v>
      </c>
      <c r="AN725" t="s">
        <v>67</v>
      </c>
    </row>
    <row r="726" spans="1:40" x14ac:dyDescent="0.25">
      <c r="A726">
        <v>202430</v>
      </c>
      <c r="B726">
        <v>35765</v>
      </c>
      <c r="C726" t="s">
        <v>288</v>
      </c>
      <c r="D726" t="s">
        <v>5623</v>
      </c>
      <c r="E726" t="s">
        <v>289</v>
      </c>
      <c r="F726">
        <v>5</v>
      </c>
      <c r="G726" s="1">
        <v>45166</v>
      </c>
      <c r="H726" s="1">
        <v>45276</v>
      </c>
      <c r="I726" s="21">
        <f t="shared" si="55"/>
        <v>16.714285714285715</v>
      </c>
      <c r="J726" s="1"/>
      <c r="K726" s="1" t="s">
        <v>5537</v>
      </c>
      <c r="M726" t="s">
        <v>34</v>
      </c>
      <c r="O726" t="s">
        <v>36</v>
      </c>
      <c r="S726" s="22">
        <f t="shared" si="56"/>
        <v>9.722222222222221E-2</v>
      </c>
      <c r="T726" s="22">
        <f t="shared" si="57"/>
        <v>0.19696969696969696</v>
      </c>
      <c r="U726" s="22" t="s">
        <v>5373</v>
      </c>
      <c r="V726">
        <v>1030</v>
      </c>
      <c r="W726" s="22" t="s">
        <v>5400</v>
      </c>
      <c r="X726">
        <v>1250</v>
      </c>
      <c r="Y726" t="s">
        <v>49</v>
      </c>
      <c r="Z726" t="s">
        <v>322</v>
      </c>
      <c r="AA726" t="s">
        <v>323</v>
      </c>
      <c r="AB726" t="s">
        <v>61</v>
      </c>
      <c r="AC726" t="s">
        <v>62</v>
      </c>
      <c r="AD726" t="str">
        <f t="shared" si="58"/>
        <v>Interdisciplinary Center - IDC211</v>
      </c>
      <c r="AE726" t="s">
        <v>63</v>
      </c>
      <c r="AF726" t="s">
        <v>64</v>
      </c>
      <c r="AG726" t="s">
        <v>1188</v>
      </c>
      <c r="AH726" t="s">
        <v>3688</v>
      </c>
      <c r="AI726">
        <v>33</v>
      </c>
      <c r="AJ726">
        <v>31</v>
      </c>
      <c r="AK726" s="22">
        <f t="shared" si="59"/>
        <v>102.05844155844156</v>
      </c>
      <c r="AL726" t="s">
        <v>52</v>
      </c>
      <c r="AM726" t="s">
        <v>66</v>
      </c>
      <c r="AN726" t="s">
        <v>67</v>
      </c>
    </row>
    <row r="727" spans="1:40" x14ac:dyDescent="0.25">
      <c r="A727">
        <v>202430</v>
      </c>
      <c r="B727">
        <v>36002</v>
      </c>
      <c r="C727" t="s">
        <v>1758</v>
      </c>
      <c r="D727" t="s">
        <v>5623</v>
      </c>
      <c r="E727" t="s">
        <v>1759</v>
      </c>
      <c r="F727">
        <v>4</v>
      </c>
      <c r="G727" s="1">
        <v>45166</v>
      </c>
      <c r="H727" s="1">
        <v>45276</v>
      </c>
      <c r="I727" s="21">
        <f t="shared" si="55"/>
        <v>16.714285714285715</v>
      </c>
      <c r="J727" s="1"/>
      <c r="K727" s="1" t="s">
        <v>5537</v>
      </c>
      <c r="M727" t="s">
        <v>34</v>
      </c>
      <c r="O727" t="s">
        <v>36</v>
      </c>
      <c r="S727" s="22">
        <f t="shared" si="56"/>
        <v>8.680555555555558E-2</v>
      </c>
      <c r="T727" s="22">
        <f t="shared" si="57"/>
        <v>0.17586580086580095</v>
      </c>
      <c r="U727" s="22" t="s">
        <v>5386</v>
      </c>
      <c r="V727">
        <v>1300</v>
      </c>
      <c r="W727" s="22" t="s">
        <v>5495</v>
      </c>
      <c r="X727">
        <v>1505</v>
      </c>
      <c r="Y727" t="s">
        <v>49</v>
      </c>
      <c r="Z727" t="s">
        <v>1760</v>
      </c>
      <c r="AA727" t="s">
        <v>1761</v>
      </c>
      <c r="AB727" t="s">
        <v>277</v>
      </c>
      <c r="AC727" t="s">
        <v>62</v>
      </c>
      <c r="AD727" t="str">
        <f t="shared" si="58"/>
        <v>Interdisciplinary Center - IDC211</v>
      </c>
      <c r="AE727" t="s">
        <v>63</v>
      </c>
      <c r="AF727" t="s">
        <v>64</v>
      </c>
      <c r="AG727" t="s">
        <v>1188</v>
      </c>
      <c r="AH727" t="s">
        <v>3688</v>
      </c>
      <c r="AI727">
        <v>33</v>
      </c>
      <c r="AJ727">
        <v>28</v>
      </c>
      <c r="AK727" s="22">
        <f t="shared" si="59"/>
        <v>82.305194805194844</v>
      </c>
      <c r="AL727" t="s">
        <v>52</v>
      </c>
      <c r="AM727" t="s">
        <v>66</v>
      </c>
      <c r="AN727" t="s">
        <v>67</v>
      </c>
    </row>
    <row r="728" spans="1:40" x14ac:dyDescent="0.25">
      <c r="A728">
        <v>202430</v>
      </c>
      <c r="B728">
        <v>36003</v>
      </c>
      <c r="C728" t="s">
        <v>1758</v>
      </c>
      <c r="D728" t="s">
        <v>5623</v>
      </c>
      <c r="E728" t="s">
        <v>1759</v>
      </c>
      <c r="F728">
        <v>4</v>
      </c>
      <c r="G728" s="1">
        <v>45166</v>
      </c>
      <c r="H728" s="1">
        <v>45276</v>
      </c>
      <c r="I728" s="21">
        <f t="shared" si="55"/>
        <v>16.714285714285715</v>
      </c>
      <c r="J728" s="1"/>
      <c r="K728" s="1" t="s">
        <v>5537</v>
      </c>
      <c r="M728" t="s">
        <v>34</v>
      </c>
      <c r="O728" t="s">
        <v>36</v>
      </c>
      <c r="S728" s="22">
        <f t="shared" si="56"/>
        <v>8.6805555555555469E-2</v>
      </c>
      <c r="T728" s="22">
        <f t="shared" si="57"/>
        <v>0.1758658008658007</v>
      </c>
      <c r="U728" s="22" t="s">
        <v>5423</v>
      </c>
      <c r="V728">
        <v>1530</v>
      </c>
      <c r="W728" s="22" t="s">
        <v>5441</v>
      </c>
      <c r="X728">
        <v>1735</v>
      </c>
      <c r="Y728" t="s">
        <v>49</v>
      </c>
      <c r="Z728" t="s">
        <v>1760</v>
      </c>
      <c r="AA728" t="s">
        <v>1761</v>
      </c>
      <c r="AB728" t="s">
        <v>277</v>
      </c>
      <c r="AC728" t="s">
        <v>62</v>
      </c>
      <c r="AD728" t="str">
        <f t="shared" si="58"/>
        <v>Interdisciplinary Center - IDC211</v>
      </c>
      <c r="AE728" t="s">
        <v>63</v>
      </c>
      <c r="AF728" t="s">
        <v>64</v>
      </c>
      <c r="AG728" t="s">
        <v>1188</v>
      </c>
      <c r="AH728" t="s">
        <v>3688</v>
      </c>
      <c r="AI728">
        <v>33</v>
      </c>
      <c r="AJ728">
        <v>26</v>
      </c>
      <c r="AK728" s="22">
        <f t="shared" si="59"/>
        <v>76.426252319109395</v>
      </c>
      <c r="AL728" t="s">
        <v>52</v>
      </c>
      <c r="AM728" t="s">
        <v>66</v>
      </c>
      <c r="AN728" t="s">
        <v>67</v>
      </c>
    </row>
    <row r="729" spans="1:40" x14ac:dyDescent="0.25">
      <c r="A729">
        <v>202430</v>
      </c>
      <c r="B729">
        <v>38412</v>
      </c>
      <c r="C729" t="s">
        <v>283</v>
      </c>
      <c r="D729" t="s">
        <v>5623</v>
      </c>
      <c r="E729" t="s">
        <v>284</v>
      </c>
      <c r="F729">
        <v>4</v>
      </c>
      <c r="G729" s="1">
        <v>45166</v>
      </c>
      <c r="H729" s="1">
        <v>45276</v>
      </c>
      <c r="I729" s="21">
        <f t="shared" si="55"/>
        <v>16.714285714285715</v>
      </c>
      <c r="J729" s="1"/>
      <c r="K729" s="1" t="s">
        <v>35</v>
      </c>
      <c r="N729" t="s">
        <v>35</v>
      </c>
      <c r="S729" s="22">
        <f t="shared" si="56"/>
        <v>8.680555555555558E-2</v>
      </c>
      <c r="T729" s="22">
        <f t="shared" si="57"/>
        <v>8.7932900432900474E-2</v>
      </c>
      <c r="U729" s="22" t="s">
        <v>5373</v>
      </c>
      <c r="V729">
        <v>1030</v>
      </c>
      <c r="W729" s="22" t="s">
        <v>5425</v>
      </c>
      <c r="X729">
        <v>1235</v>
      </c>
      <c r="Y729" t="s">
        <v>304</v>
      </c>
      <c r="Z729" t="s">
        <v>1181</v>
      </c>
      <c r="AA729" t="s">
        <v>1182</v>
      </c>
      <c r="AB729" t="s">
        <v>61</v>
      </c>
      <c r="AC729" t="s">
        <v>62</v>
      </c>
      <c r="AD729" t="str">
        <f t="shared" si="58"/>
        <v>Interdisciplinary Center - IDC211</v>
      </c>
      <c r="AE729" t="s">
        <v>63</v>
      </c>
      <c r="AF729" t="s">
        <v>64</v>
      </c>
      <c r="AG729" t="s">
        <v>1188</v>
      </c>
      <c r="AH729" t="s">
        <v>3688</v>
      </c>
      <c r="AI729">
        <v>30</v>
      </c>
      <c r="AJ729">
        <v>26</v>
      </c>
      <c r="AK729" s="22">
        <f t="shared" si="59"/>
        <v>38.213126159554754</v>
      </c>
      <c r="AL729" t="s">
        <v>430</v>
      </c>
      <c r="AM729" t="s">
        <v>306</v>
      </c>
      <c r="AN729" t="s">
        <v>67</v>
      </c>
    </row>
    <row r="730" spans="1:40" x14ac:dyDescent="0.25">
      <c r="A730">
        <v>202430</v>
      </c>
      <c r="B730">
        <v>42143</v>
      </c>
      <c r="C730" t="s">
        <v>283</v>
      </c>
      <c r="D730" t="s">
        <v>5623</v>
      </c>
      <c r="E730" t="s">
        <v>284</v>
      </c>
      <c r="F730">
        <v>4</v>
      </c>
      <c r="G730" s="1">
        <v>45166</v>
      </c>
      <c r="H730" s="1">
        <v>45276</v>
      </c>
      <c r="I730" s="21">
        <f t="shared" si="55"/>
        <v>16.714285714285715</v>
      </c>
      <c r="J730" s="1"/>
      <c r="K730" s="1" t="s">
        <v>35</v>
      </c>
      <c r="N730" t="s">
        <v>35</v>
      </c>
      <c r="S730" s="22">
        <f t="shared" si="56"/>
        <v>8.680555555555558E-2</v>
      </c>
      <c r="T730" s="22">
        <f t="shared" si="57"/>
        <v>8.7932900432900474E-2</v>
      </c>
      <c r="U730" s="22" t="s">
        <v>5377</v>
      </c>
      <c r="V730">
        <v>1245</v>
      </c>
      <c r="W730" s="22" t="s">
        <v>5483</v>
      </c>
      <c r="X730">
        <v>1450</v>
      </c>
      <c r="Y730" t="s">
        <v>304</v>
      </c>
      <c r="Z730" t="s">
        <v>1181</v>
      </c>
      <c r="AA730" t="s">
        <v>1182</v>
      </c>
      <c r="AB730" t="s">
        <v>61</v>
      </c>
      <c r="AC730" t="s">
        <v>62</v>
      </c>
      <c r="AD730" t="str">
        <f t="shared" si="58"/>
        <v>Interdisciplinary Center - IDC211</v>
      </c>
      <c r="AE730" t="s">
        <v>63</v>
      </c>
      <c r="AF730" t="s">
        <v>64</v>
      </c>
      <c r="AG730" t="s">
        <v>1188</v>
      </c>
      <c r="AH730" t="s">
        <v>3688</v>
      </c>
      <c r="AI730">
        <v>33</v>
      </c>
      <c r="AJ730">
        <v>30</v>
      </c>
      <c r="AK730" s="22">
        <f t="shared" si="59"/>
        <v>44.092068645640097</v>
      </c>
      <c r="AL730" t="s">
        <v>430</v>
      </c>
      <c r="AM730" t="s">
        <v>306</v>
      </c>
      <c r="AN730" t="s">
        <v>67</v>
      </c>
    </row>
    <row r="731" spans="1:40" x14ac:dyDescent="0.25">
      <c r="A731">
        <v>202430</v>
      </c>
      <c r="B731">
        <v>44571</v>
      </c>
      <c r="C731" t="s">
        <v>1186</v>
      </c>
      <c r="D731" t="s">
        <v>5623</v>
      </c>
      <c r="E731" t="s">
        <v>1187</v>
      </c>
      <c r="F731">
        <v>2</v>
      </c>
      <c r="G731" s="1">
        <v>45166</v>
      </c>
      <c r="H731" s="1">
        <v>45276</v>
      </c>
      <c r="I731" s="21">
        <f t="shared" si="55"/>
        <v>16.714285714285715</v>
      </c>
      <c r="J731" s="1"/>
      <c r="K731" s="1" t="s">
        <v>33</v>
      </c>
      <c r="L731" t="s">
        <v>33</v>
      </c>
      <c r="S731" s="22">
        <f t="shared" si="56"/>
        <v>8.680555555555558E-2</v>
      </c>
      <c r="T731" s="22">
        <f t="shared" si="57"/>
        <v>8.7932900432900474E-2</v>
      </c>
      <c r="U731" s="22" t="s">
        <v>5373</v>
      </c>
      <c r="V731">
        <v>1030</v>
      </c>
      <c r="W731" s="22" t="s">
        <v>5425</v>
      </c>
      <c r="X731">
        <v>1235</v>
      </c>
      <c r="Y731" t="s">
        <v>49</v>
      </c>
      <c r="Z731" t="s">
        <v>1181</v>
      </c>
      <c r="AA731" t="s">
        <v>1182</v>
      </c>
      <c r="AB731" t="s">
        <v>61</v>
      </c>
      <c r="AC731" t="s">
        <v>62</v>
      </c>
      <c r="AD731" t="str">
        <f t="shared" si="58"/>
        <v>Interdisciplinary Center - IDC211</v>
      </c>
      <c r="AE731" t="s">
        <v>63</v>
      </c>
      <c r="AF731" t="s">
        <v>64</v>
      </c>
      <c r="AG731" t="s">
        <v>1188</v>
      </c>
      <c r="AH731" t="s">
        <v>3688</v>
      </c>
      <c r="AI731">
        <v>30</v>
      </c>
      <c r="AJ731">
        <v>27</v>
      </c>
      <c r="AK731" s="22">
        <f t="shared" si="59"/>
        <v>39.682861781076092</v>
      </c>
      <c r="AL731" t="s">
        <v>52</v>
      </c>
      <c r="AM731" t="s">
        <v>66</v>
      </c>
      <c r="AN731" t="s">
        <v>67</v>
      </c>
    </row>
    <row r="732" spans="1:40" x14ac:dyDescent="0.25">
      <c r="A732">
        <v>202430</v>
      </c>
      <c r="B732">
        <v>35560</v>
      </c>
      <c r="C732" t="s">
        <v>1189</v>
      </c>
      <c r="D732" t="s">
        <v>5623</v>
      </c>
      <c r="E732" t="s">
        <v>1190</v>
      </c>
      <c r="F732">
        <v>4</v>
      </c>
      <c r="G732" s="1">
        <v>45166</v>
      </c>
      <c r="H732" s="1">
        <v>45276</v>
      </c>
      <c r="I732" s="21">
        <f t="shared" si="55"/>
        <v>16.714285714285715</v>
      </c>
      <c r="J732" s="1"/>
      <c r="K732" s="1" t="s">
        <v>5537</v>
      </c>
      <c r="M732" t="s">
        <v>34</v>
      </c>
      <c r="O732" t="s">
        <v>36</v>
      </c>
      <c r="S732" s="22">
        <f t="shared" si="56"/>
        <v>8.680555555555558E-2</v>
      </c>
      <c r="T732" s="22">
        <f t="shared" si="57"/>
        <v>0.17586580086580095</v>
      </c>
      <c r="U732" s="22" t="s">
        <v>5378</v>
      </c>
      <c r="V732">
        <v>1800</v>
      </c>
      <c r="W732" s="22" t="s">
        <v>5520</v>
      </c>
      <c r="X732">
        <v>2005</v>
      </c>
      <c r="Y732" t="s">
        <v>49</v>
      </c>
      <c r="Z732" t="s">
        <v>311</v>
      </c>
      <c r="AA732" t="s">
        <v>312</v>
      </c>
      <c r="AB732" t="s">
        <v>61</v>
      </c>
      <c r="AC732" t="s">
        <v>62</v>
      </c>
      <c r="AD732" t="str">
        <f t="shared" si="58"/>
        <v>Interdisciplinary Center - IDC215</v>
      </c>
      <c r="AE732" t="s">
        <v>63</v>
      </c>
      <c r="AF732" t="s">
        <v>64</v>
      </c>
      <c r="AG732" t="s">
        <v>303</v>
      </c>
      <c r="AH732" t="s">
        <v>3688</v>
      </c>
      <c r="AI732">
        <v>33</v>
      </c>
      <c r="AJ732">
        <v>35</v>
      </c>
      <c r="AK732" s="22">
        <f t="shared" si="59"/>
        <v>102.88149350649357</v>
      </c>
      <c r="AL732" t="s">
        <v>52</v>
      </c>
      <c r="AM732" t="s">
        <v>182</v>
      </c>
      <c r="AN732" t="s">
        <v>46</v>
      </c>
    </row>
    <row r="733" spans="1:40" x14ac:dyDescent="0.25">
      <c r="A733">
        <v>202430</v>
      </c>
      <c r="B733">
        <v>38102</v>
      </c>
      <c r="C733" t="s">
        <v>299</v>
      </c>
      <c r="D733" t="s">
        <v>5623</v>
      </c>
      <c r="E733" t="s">
        <v>300</v>
      </c>
      <c r="F733">
        <v>5</v>
      </c>
      <c r="G733" s="1">
        <v>45166</v>
      </c>
      <c r="H733" s="1">
        <v>45276</v>
      </c>
      <c r="I733" s="21">
        <f t="shared" si="55"/>
        <v>16.714285714285715</v>
      </c>
      <c r="J733" s="1"/>
      <c r="K733" s="1" t="s">
        <v>5536</v>
      </c>
      <c r="L733" t="s">
        <v>33</v>
      </c>
      <c r="N733" t="s">
        <v>35</v>
      </c>
      <c r="S733" s="22">
        <f t="shared" si="56"/>
        <v>9.722222222222221E-2</v>
      </c>
      <c r="T733" s="22">
        <f t="shared" si="57"/>
        <v>0.19696969696969696</v>
      </c>
      <c r="U733" s="22" t="s">
        <v>5373</v>
      </c>
      <c r="V733">
        <v>1030</v>
      </c>
      <c r="W733" s="22" t="s">
        <v>5400</v>
      </c>
      <c r="X733">
        <v>1250</v>
      </c>
      <c r="Y733" t="s">
        <v>49</v>
      </c>
      <c r="Z733" t="s">
        <v>301</v>
      </c>
      <c r="AA733" t="s">
        <v>302</v>
      </c>
      <c r="AB733" t="s">
        <v>61</v>
      </c>
      <c r="AC733" t="s">
        <v>62</v>
      </c>
      <c r="AD733" t="str">
        <f t="shared" si="58"/>
        <v>Interdisciplinary Center - IDC215</v>
      </c>
      <c r="AE733" t="s">
        <v>63</v>
      </c>
      <c r="AF733" t="s">
        <v>64</v>
      </c>
      <c r="AG733" t="s">
        <v>303</v>
      </c>
      <c r="AH733" t="s">
        <v>3688</v>
      </c>
      <c r="AI733">
        <v>33</v>
      </c>
      <c r="AJ733">
        <v>36</v>
      </c>
      <c r="AK733" s="22">
        <f t="shared" si="59"/>
        <v>118.51948051948051</v>
      </c>
      <c r="AL733" t="s">
        <v>52</v>
      </c>
      <c r="AM733" t="s">
        <v>66</v>
      </c>
      <c r="AN733" t="s">
        <v>46</v>
      </c>
    </row>
    <row r="734" spans="1:40" x14ac:dyDescent="0.25">
      <c r="A734">
        <v>202430</v>
      </c>
      <c r="B734">
        <v>39991</v>
      </c>
      <c r="C734" t="s">
        <v>299</v>
      </c>
      <c r="D734" t="s">
        <v>5623</v>
      </c>
      <c r="E734" t="s">
        <v>300</v>
      </c>
      <c r="F734">
        <v>5</v>
      </c>
      <c r="G734" s="1">
        <v>45166</v>
      </c>
      <c r="H734" s="1">
        <v>45276</v>
      </c>
      <c r="I734" s="21">
        <f t="shared" si="55"/>
        <v>16.714285714285715</v>
      </c>
      <c r="J734" s="1"/>
      <c r="K734" s="1" t="s">
        <v>5537</v>
      </c>
      <c r="M734" t="s">
        <v>34</v>
      </c>
      <c r="O734" t="s">
        <v>36</v>
      </c>
      <c r="S734" s="22">
        <f t="shared" si="56"/>
        <v>9.722222222222221E-2</v>
      </c>
      <c r="T734" s="22">
        <f t="shared" si="57"/>
        <v>0.19696969696969696</v>
      </c>
      <c r="U734" s="22" t="s">
        <v>5373</v>
      </c>
      <c r="V734">
        <v>1030</v>
      </c>
      <c r="W734" s="22" t="s">
        <v>5400</v>
      </c>
      <c r="X734">
        <v>1250</v>
      </c>
      <c r="Y734" t="s">
        <v>49</v>
      </c>
      <c r="Z734" t="s">
        <v>301</v>
      </c>
      <c r="AA734" t="s">
        <v>302</v>
      </c>
      <c r="AB734" t="s">
        <v>61</v>
      </c>
      <c r="AC734" t="s">
        <v>62</v>
      </c>
      <c r="AD734" t="str">
        <f t="shared" si="58"/>
        <v>Interdisciplinary Center - IDC215</v>
      </c>
      <c r="AE734" t="s">
        <v>63</v>
      </c>
      <c r="AF734" t="s">
        <v>64</v>
      </c>
      <c r="AG734" t="s">
        <v>303</v>
      </c>
      <c r="AH734" t="s">
        <v>3688</v>
      </c>
      <c r="AI734">
        <v>30</v>
      </c>
      <c r="AJ734">
        <v>34</v>
      </c>
      <c r="AK734" s="22">
        <f t="shared" si="59"/>
        <v>111.93506493506493</v>
      </c>
      <c r="AL734" t="s">
        <v>52</v>
      </c>
      <c r="AM734" t="s">
        <v>66</v>
      </c>
      <c r="AN734" t="s">
        <v>46</v>
      </c>
    </row>
    <row r="735" spans="1:40" x14ac:dyDescent="0.25">
      <c r="A735">
        <v>202430</v>
      </c>
      <c r="B735">
        <v>42327</v>
      </c>
      <c r="C735" t="s">
        <v>288</v>
      </c>
      <c r="D735" t="s">
        <v>5623</v>
      </c>
      <c r="E735" t="s">
        <v>289</v>
      </c>
      <c r="F735">
        <v>5</v>
      </c>
      <c r="G735" s="1">
        <v>45166</v>
      </c>
      <c r="H735" s="1">
        <v>45276</v>
      </c>
      <c r="I735" s="21">
        <f t="shared" si="55"/>
        <v>16.714285714285715</v>
      </c>
      <c r="J735" s="1"/>
      <c r="K735" s="1" t="s">
        <v>5536</v>
      </c>
      <c r="L735" t="s">
        <v>33</v>
      </c>
      <c r="N735" t="s">
        <v>35</v>
      </c>
      <c r="S735" s="22">
        <f t="shared" si="56"/>
        <v>6.25E-2</v>
      </c>
      <c r="T735" s="22">
        <f t="shared" si="57"/>
        <v>0.12662337662337664</v>
      </c>
      <c r="U735" s="22" t="s">
        <v>5386</v>
      </c>
      <c r="V735">
        <v>1300</v>
      </c>
      <c r="W735" s="22" t="s">
        <v>5414</v>
      </c>
      <c r="X735">
        <v>1430</v>
      </c>
      <c r="Y735" t="s">
        <v>304</v>
      </c>
      <c r="Z735" t="s">
        <v>301</v>
      </c>
      <c r="AA735" t="s">
        <v>302</v>
      </c>
      <c r="AB735" t="s">
        <v>61</v>
      </c>
      <c r="AC735" t="s">
        <v>62</v>
      </c>
      <c r="AD735" t="str">
        <f t="shared" si="58"/>
        <v>Interdisciplinary Center - IDC215</v>
      </c>
      <c r="AE735" t="s">
        <v>63</v>
      </c>
      <c r="AF735" t="s">
        <v>64</v>
      </c>
      <c r="AG735" t="s">
        <v>303</v>
      </c>
      <c r="AH735" t="s">
        <v>3688</v>
      </c>
      <c r="AI735">
        <v>33</v>
      </c>
      <c r="AJ735">
        <v>30</v>
      </c>
      <c r="AK735" s="22">
        <f t="shared" si="59"/>
        <v>63.492578849721717</v>
      </c>
      <c r="AL735" t="s">
        <v>305</v>
      </c>
      <c r="AM735" t="s">
        <v>306</v>
      </c>
      <c r="AN735" t="s">
        <v>67</v>
      </c>
    </row>
    <row r="736" spans="1:40" x14ac:dyDescent="0.25">
      <c r="A736">
        <v>202430</v>
      </c>
      <c r="B736">
        <v>41205</v>
      </c>
      <c r="C736" t="s">
        <v>309</v>
      </c>
      <c r="D736" t="s">
        <v>5623</v>
      </c>
      <c r="E736" t="s">
        <v>310</v>
      </c>
      <c r="F736">
        <v>4</v>
      </c>
      <c r="G736" s="1">
        <v>45166</v>
      </c>
      <c r="H736" s="1">
        <v>45276</v>
      </c>
      <c r="I736" s="21">
        <f t="shared" si="55"/>
        <v>16.714285714285715</v>
      </c>
      <c r="J736" s="1"/>
      <c r="K736" s="1" t="s">
        <v>5536</v>
      </c>
      <c r="L736" t="s">
        <v>33</v>
      </c>
      <c r="N736" t="s">
        <v>35</v>
      </c>
      <c r="S736" s="22">
        <f t="shared" si="56"/>
        <v>8.680555555555558E-2</v>
      </c>
      <c r="T736" s="22">
        <f t="shared" si="57"/>
        <v>0.17586580086580095</v>
      </c>
      <c r="U736" s="22" t="s">
        <v>5378</v>
      </c>
      <c r="V736">
        <v>1800</v>
      </c>
      <c r="W736" s="22" t="s">
        <v>5520</v>
      </c>
      <c r="X736">
        <v>2005</v>
      </c>
      <c r="Y736" t="s">
        <v>49</v>
      </c>
      <c r="Z736" t="s">
        <v>311</v>
      </c>
      <c r="AA736" t="s">
        <v>312</v>
      </c>
      <c r="AB736" t="s">
        <v>61</v>
      </c>
      <c r="AC736" t="s">
        <v>62</v>
      </c>
      <c r="AD736" t="str">
        <f t="shared" si="58"/>
        <v>Interdisciplinary Center - IDC215</v>
      </c>
      <c r="AE736" t="s">
        <v>63</v>
      </c>
      <c r="AF736" t="s">
        <v>64</v>
      </c>
      <c r="AG736" t="s">
        <v>303</v>
      </c>
      <c r="AH736" t="s">
        <v>3688</v>
      </c>
      <c r="AI736">
        <v>33</v>
      </c>
      <c r="AJ736">
        <v>42</v>
      </c>
      <c r="AK736" s="22">
        <f t="shared" si="59"/>
        <v>123.45779220779228</v>
      </c>
      <c r="AL736" t="s">
        <v>52</v>
      </c>
      <c r="AM736" t="s">
        <v>182</v>
      </c>
      <c r="AN736" t="s">
        <v>46</v>
      </c>
    </row>
    <row r="737" spans="1:40" x14ac:dyDescent="0.25">
      <c r="A737">
        <v>202430</v>
      </c>
      <c r="B737">
        <v>41233</v>
      </c>
      <c r="C737" t="s">
        <v>299</v>
      </c>
      <c r="D737" t="s">
        <v>5623</v>
      </c>
      <c r="E737" t="s">
        <v>300</v>
      </c>
      <c r="F737">
        <v>5</v>
      </c>
      <c r="G737" s="1">
        <v>45166</v>
      </c>
      <c r="H737" s="1">
        <v>45276</v>
      </c>
      <c r="I737" s="21">
        <f t="shared" si="55"/>
        <v>16.714285714285715</v>
      </c>
      <c r="J737" s="1"/>
      <c r="K737" s="1" t="s">
        <v>5536</v>
      </c>
      <c r="L737" t="s">
        <v>33</v>
      </c>
      <c r="N737" t="s">
        <v>35</v>
      </c>
      <c r="S737" s="22">
        <f t="shared" si="56"/>
        <v>9.722222222222221E-2</v>
      </c>
      <c r="T737" s="22">
        <f t="shared" si="57"/>
        <v>0.19696969696969696</v>
      </c>
      <c r="U737" s="22" t="s">
        <v>5423</v>
      </c>
      <c r="V737">
        <v>1530</v>
      </c>
      <c r="W737" s="22" t="s">
        <v>5506</v>
      </c>
      <c r="X737">
        <v>1750</v>
      </c>
      <c r="Y737" t="s">
        <v>49</v>
      </c>
      <c r="Z737" t="s">
        <v>307</v>
      </c>
      <c r="AA737" t="s">
        <v>308</v>
      </c>
      <c r="AB737" t="s">
        <v>277</v>
      </c>
      <c r="AC737" t="s">
        <v>62</v>
      </c>
      <c r="AD737" t="str">
        <f t="shared" si="58"/>
        <v>Interdisciplinary Center - IDC215</v>
      </c>
      <c r="AE737" t="s">
        <v>63</v>
      </c>
      <c r="AF737" t="s">
        <v>64</v>
      </c>
      <c r="AG737" t="s">
        <v>303</v>
      </c>
      <c r="AH737" t="s">
        <v>3688</v>
      </c>
      <c r="AI737">
        <v>33</v>
      </c>
      <c r="AJ737">
        <v>24</v>
      </c>
      <c r="AK737" s="22">
        <f t="shared" si="59"/>
        <v>79.012987012987011</v>
      </c>
      <c r="AL737" t="s">
        <v>52</v>
      </c>
      <c r="AM737" t="s">
        <v>66</v>
      </c>
      <c r="AN737" t="s">
        <v>67</v>
      </c>
    </row>
    <row r="738" spans="1:40" x14ac:dyDescent="0.25">
      <c r="A738">
        <v>202430</v>
      </c>
      <c r="B738">
        <v>44221</v>
      </c>
      <c r="C738" t="s">
        <v>299</v>
      </c>
      <c r="D738" t="s">
        <v>5623</v>
      </c>
      <c r="E738" t="s">
        <v>300</v>
      </c>
      <c r="F738">
        <v>5</v>
      </c>
      <c r="G738" s="1">
        <v>45194</v>
      </c>
      <c r="H738" s="1">
        <v>45276</v>
      </c>
      <c r="I738" s="21">
        <f t="shared" si="55"/>
        <v>12.714285714285714</v>
      </c>
      <c r="J738" s="1"/>
      <c r="K738" s="1" t="s">
        <v>5537</v>
      </c>
      <c r="M738" t="s">
        <v>34</v>
      </c>
      <c r="O738" t="s">
        <v>36</v>
      </c>
      <c r="S738" s="22">
        <f t="shared" si="56"/>
        <v>0.14236111111111116</v>
      </c>
      <c r="T738" s="22">
        <f t="shared" si="57"/>
        <v>0.21939634439634448</v>
      </c>
      <c r="U738" s="22" t="s">
        <v>5386</v>
      </c>
      <c r="V738">
        <v>1300</v>
      </c>
      <c r="W738" s="22" t="s">
        <v>5497</v>
      </c>
      <c r="X738">
        <v>1625</v>
      </c>
      <c r="Y738" t="s">
        <v>49</v>
      </c>
      <c r="Z738" t="s">
        <v>820</v>
      </c>
      <c r="AA738" t="s">
        <v>821</v>
      </c>
      <c r="AB738" t="s">
        <v>277</v>
      </c>
      <c r="AC738" t="s">
        <v>62</v>
      </c>
      <c r="AD738" t="str">
        <f t="shared" si="58"/>
        <v>Interdisciplinary Center - IDC215</v>
      </c>
      <c r="AE738" t="s">
        <v>63</v>
      </c>
      <c r="AF738" t="s">
        <v>64</v>
      </c>
      <c r="AG738" t="s">
        <v>303</v>
      </c>
      <c r="AH738" t="s">
        <v>3688</v>
      </c>
      <c r="AI738">
        <v>33</v>
      </c>
      <c r="AJ738">
        <v>23</v>
      </c>
      <c r="AK738" s="22">
        <f t="shared" si="59"/>
        <v>64.157759568473878</v>
      </c>
      <c r="AL738" t="s">
        <v>52</v>
      </c>
      <c r="AM738" t="s">
        <v>66</v>
      </c>
      <c r="AN738" t="s">
        <v>67</v>
      </c>
    </row>
    <row r="739" spans="1:40" x14ac:dyDescent="0.25">
      <c r="A739">
        <v>202430</v>
      </c>
      <c r="B739">
        <v>44753</v>
      </c>
      <c r="C739" t="s">
        <v>299</v>
      </c>
      <c r="D739" t="s">
        <v>5623</v>
      </c>
      <c r="E739" t="s">
        <v>300</v>
      </c>
      <c r="F739">
        <v>5</v>
      </c>
      <c r="G739" s="1">
        <v>45166</v>
      </c>
      <c r="H739" s="1">
        <v>45276</v>
      </c>
      <c r="I739" s="21">
        <f t="shared" si="55"/>
        <v>16.714285714285715</v>
      </c>
      <c r="J739" s="1"/>
      <c r="K739" s="1" t="s">
        <v>5537</v>
      </c>
      <c r="M739" t="s">
        <v>34</v>
      </c>
      <c r="O739" t="s">
        <v>36</v>
      </c>
      <c r="S739" s="22">
        <f t="shared" si="56"/>
        <v>9.7222222222222265E-2</v>
      </c>
      <c r="T739" s="22">
        <f t="shared" si="57"/>
        <v>0.19696969696969707</v>
      </c>
      <c r="U739" s="22" t="s">
        <v>5369</v>
      </c>
      <c r="V739">
        <v>800</v>
      </c>
      <c r="W739" s="22" t="s">
        <v>5465</v>
      </c>
      <c r="X739">
        <v>1020</v>
      </c>
      <c r="Y739" t="s">
        <v>49</v>
      </c>
      <c r="Z739" t="s">
        <v>301</v>
      </c>
      <c r="AA739" t="s">
        <v>302</v>
      </c>
      <c r="AB739" t="s">
        <v>61</v>
      </c>
      <c r="AC739" t="s">
        <v>62</v>
      </c>
      <c r="AD739" t="str">
        <f t="shared" si="58"/>
        <v>Interdisciplinary Center - IDC215</v>
      </c>
      <c r="AE739" t="s">
        <v>63</v>
      </c>
      <c r="AF739" t="s">
        <v>64</v>
      </c>
      <c r="AG739" t="s">
        <v>303</v>
      </c>
      <c r="AH739" t="s">
        <v>3688</v>
      </c>
      <c r="AI739">
        <v>33</v>
      </c>
      <c r="AJ739">
        <v>31</v>
      </c>
      <c r="AK739" s="22">
        <f t="shared" si="59"/>
        <v>102.05844155844161</v>
      </c>
      <c r="AL739" t="s">
        <v>52</v>
      </c>
      <c r="AM739" t="s">
        <v>66</v>
      </c>
      <c r="AN739" t="s">
        <v>67</v>
      </c>
    </row>
    <row r="740" spans="1:40" x14ac:dyDescent="0.25">
      <c r="A740">
        <v>202430</v>
      </c>
      <c r="B740">
        <v>31170</v>
      </c>
      <c r="C740" t="s">
        <v>313</v>
      </c>
      <c r="D740" t="s">
        <v>5623</v>
      </c>
      <c r="E740" t="s">
        <v>314</v>
      </c>
      <c r="F740">
        <v>5</v>
      </c>
      <c r="G740" s="1">
        <v>45166</v>
      </c>
      <c r="H740" s="1">
        <v>45276</v>
      </c>
      <c r="I740" s="21">
        <f t="shared" si="55"/>
        <v>16.714285714285715</v>
      </c>
      <c r="J740" s="1"/>
      <c r="K740" s="1" t="s">
        <v>5536</v>
      </c>
      <c r="L740" t="s">
        <v>33</v>
      </c>
      <c r="N740" t="s">
        <v>35</v>
      </c>
      <c r="S740" s="22">
        <f t="shared" si="56"/>
        <v>9.7222222222222265E-2</v>
      </c>
      <c r="T740" s="22">
        <f t="shared" si="57"/>
        <v>0.19696969696969707</v>
      </c>
      <c r="U740" s="22" t="s">
        <v>5369</v>
      </c>
      <c r="V740">
        <v>800</v>
      </c>
      <c r="W740" s="22" t="s">
        <v>5465</v>
      </c>
      <c r="X740">
        <v>1020</v>
      </c>
      <c r="Y740" t="s">
        <v>49</v>
      </c>
      <c r="Z740" t="s">
        <v>315</v>
      </c>
      <c r="AA740" t="s">
        <v>316</v>
      </c>
      <c r="AB740" t="s">
        <v>61</v>
      </c>
      <c r="AC740" t="s">
        <v>62</v>
      </c>
      <c r="AD740" t="str">
        <f t="shared" si="58"/>
        <v>Interdisciplinary Center - IDC216</v>
      </c>
      <c r="AE740" t="s">
        <v>63</v>
      </c>
      <c r="AF740" t="s">
        <v>64</v>
      </c>
      <c r="AG740" t="s">
        <v>317</v>
      </c>
      <c r="AH740" t="s">
        <v>3688</v>
      </c>
      <c r="AI740">
        <v>33</v>
      </c>
      <c r="AJ740">
        <v>30</v>
      </c>
      <c r="AK740" s="22">
        <f t="shared" si="59"/>
        <v>98.766233766233825</v>
      </c>
      <c r="AL740" t="s">
        <v>52</v>
      </c>
      <c r="AM740" t="s">
        <v>66</v>
      </c>
      <c r="AN740" t="s">
        <v>67</v>
      </c>
    </row>
    <row r="741" spans="1:40" x14ac:dyDescent="0.25">
      <c r="A741">
        <v>202430</v>
      </c>
      <c r="B741">
        <v>34433</v>
      </c>
      <c r="C741" t="s">
        <v>283</v>
      </c>
      <c r="D741" t="s">
        <v>5623</v>
      </c>
      <c r="E741" t="s">
        <v>284</v>
      </c>
      <c r="F741">
        <v>4</v>
      </c>
      <c r="G741" s="1">
        <v>45166</v>
      </c>
      <c r="H741" s="1">
        <v>45276</v>
      </c>
      <c r="I741" s="21">
        <f t="shared" si="55"/>
        <v>16.714285714285715</v>
      </c>
      <c r="J741" s="1"/>
      <c r="K741" s="1" t="s">
        <v>5541</v>
      </c>
      <c r="L741" t="s">
        <v>33</v>
      </c>
      <c r="N741" t="s">
        <v>35</v>
      </c>
      <c r="P741" t="s">
        <v>37</v>
      </c>
      <c r="S741" s="22">
        <f t="shared" si="56"/>
        <v>5.5555555555555525E-2</v>
      </c>
      <c r="T741" s="22">
        <f t="shared" si="57"/>
        <v>0.16883116883116875</v>
      </c>
      <c r="U741" s="22" t="s">
        <v>5437</v>
      </c>
      <c r="V741">
        <v>1100</v>
      </c>
      <c r="W741" s="22" t="s">
        <v>5489</v>
      </c>
      <c r="X741">
        <v>1220</v>
      </c>
      <c r="Y741" t="s">
        <v>49</v>
      </c>
      <c r="Z741" t="s">
        <v>307</v>
      </c>
      <c r="AA741" t="s">
        <v>308</v>
      </c>
      <c r="AB741" t="s">
        <v>277</v>
      </c>
      <c r="AC741" t="s">
        <v>62</v>
      </c>
      <c r="AD741" t="str">
        <f t="shared" si="58"/>
        <v>Interdisciplinary Center - IDC216</v>
      </c>
      <c r="AE741" t="s">
        <v>63</v>
      </c>
      <c r="AF741" t="s">
        <v>64</v>
      </c>
      <c r="AG741" t="s">
        <v>317</v>
      </c>
      <c r="AH741" t="s">
        <v>3688</v>
      </c>
      <c r="AI741">
        <v>33</v>
      </c>
      <c r="AJ741">
        <v>28</v>
      </c>
      <c r="AK741" s="22">
        <f t="shared" si="59"/>
        <v>79.012987012986969</v>
      </c>
      <c r="AL741" t="s">
        <v>52</v>
      </c>
      <c r="AM741" t="s">
        <v>66</v>
      </c>
      <c r="AN741" t="s">
        <v>67</v>
      </c>
    </row>
    <row r="742" spans="1:40" x14ac:dyDescent="0.25">
      <c r="A742">
        <v>202430</v>
      </c>
      <c r="B742">
        <v>37877</v>
      </c>
      <c r="C742" t="s">
        <v>309</v>
      </c>
      <c r="D742" t="s">
        <v>5623</v>
      </c>
      <c r="E742" t="s">
        <v>310</v>
      </c>
      <c r="F742">
        <v>4</v>
      </c>
      <c r="G742" s="1">
        <v>45166</v>
      </c>
      <c r="H742" s="1">
        <v>45276</v>
      </c>
      <c r="I742" s="21">
        <f t="shared" si="55"/>
        <v>16.714285714285715</v>
      </c>
      <c r="J742" s="1"/>
      <c r="K742" s="1" t="s">
        <v>5537</v>
      </c>
      <c r="M742" t="s">
        <v>34</v>
      </c>
      <c r="O742" t="s">
        <v>36</v>
      </c>
      <c r="S742" s="22">
        <f t="shared" si="56"/>
        <v>8.680555555555558E-2</v>
      </c>
      <c r="T742" s="22">
        <f t="shared" si="57"/>
        <v>0.17586580086580095</v>
      </c>
      <c r="U742" s="22" t="s">
        <v>5369</v>
      </c>
      <c r="V742">
        <v>800</v>
      </c>
      <c r="W742" s="22" t="s">
        <v>5392</v>
      </c>
      <c r="X742">
        <v>1005</v>
      </c>
      <c r="Y742" t="s">
        <v>49</v>
      </c>
      <c r="Z742" t="s">
        <v>1174</v>
      </c>
      <c r="AA742" t="s">
        <v>1175</v>
      </c>
      <c r="AB742" t="s">
        <v>61</v>
      </c>
      <c r="AC742" t="s">
        <v>62</v>
      </c>
      <c r="AD742" t="str">
        <f t="shared" si="58"/>
        <v>Interdisciplinary Center - IDC216</v>
      </c>
      <c r="AE742" t="s">
        <v>63</v>
      </c>
      <c r="AF742" t="s">
        <v>64</v>
      </c>
      <c r="AG742" t="s">
        <v>317</v>
      </c>
      <c r="AH742" t="s">
        <v>3688</v>
      </c>
      <c r="AI742">
        <v>33</v>
      </c>
      <c r="AJ742">
        <v>18</v>
      </c>
      <c r="AK742" s="22">
        <f t="shared" si="59"/>
        <v>52.910482374768122</v>
      </c>
      <c r="AL742" t="s">
        <v>52</v>
      </c>
      <c r="AM742" t="s">
        <v>66</v>
      </c>
      <c r="AN742" t="s">
        <v>67</v>
      </c>
    </row>
    <row r="743" spans="1:40" x14ac:dyDescent="0.25">
      <c r="A743">
        <v>202430</v>
      </c>
      <c r="B743">
        <v>39990</v>
      </c>
      <c r="C743" t="s">
        <v>288</v>
      </c>
      <c r="D743" t="s">
        <v>5623</v>
      </c>
      <c r="E743" t="s">
        <v>289</v>
      </c>
      <c r="F743">
        <v>5</v>
      </c>
      <c r="G743" s="1">
        <v>45166</v>
      </c>
      <c r="H743" s="1">
        <v>45276</v>
      </c>
      <c r="I743" s="21">
        <f t="shared" si="55"/>
        <v>16.714285714285715</v>
      </c>
      <c r="J743" s="1"/>
      <c r="K743" s="1" t="s">
        <v>5536</v>
      </c>
      <c r="L743" t="s">
        <v>33</v>
      </c>
      <c r="N743" t="s">
        <v>35</v>
      </c>
      <c r="S743" s="22">
        <f t="shared" si="56"/>
        <v>9.722222222222221E-2</v>
      </c>
      <c r="T743" s="22">
        <f t="shared" si="57"/>
        <v>0.19696969696969696</v>
      </c>
      <c r="U743" s="22" t="s">
        <v>5386</v>
      </c>
      <c r="V743">
        <v>1300</v>
      </c>
      <c r="W743" s="22" t="s">
        <v>5490</v>
      </c>
      <c r="X743">
        <v>1520</v>
      </c>
      <c r="Y743" t="s">
        <v>49</v>
      </c>
      <c r="Z743" t="s">
        <v>311</v>
      </c>
      <c r="AA743" t="s">
        <v>312</v>
      </c>
      <c r="AB743" t="s">
        <v>61</v>
      </c>
      <c r="AC743" t="s">
        <v>62</v>
      </c>
      <c r="AD743" t="str">
        <f t="shared" si="58"/>
        <v>Interdisciplinary Center - IDC216</v>
      </c>
      <c r="AE743" t="s">
        <v>63</v>
      </c>
      <c r="AF743" t="s">
        <v>64</v>
      </c>
      <c r="AG743" t="s">
        <v>317</v>
      </c>
      <c r="AH743" t="s">
        <v>3688</v>
      </c>
      <c r="AI743">
        <v>33</v>
      </c>
      <c r="AJ743">
        <v>30</v>
      </c>
      <c r="AK743" s="22">
        <f t="shared" si="59"/>
        <v>98.766233766233768</v>
      </c>
      <c r="AL743" t="s">
        <v>52</v>
      </c>
      <c r="AM743" t="s">
        <v>66</v>
      </c>
      <c r="AN743" t="s">
        <v>67</v>
      </c>
    </row>
    <row r="744" spans="1:40" x14ac:dyDescent="0.25">
      <c r="A744">
        <v>202430</v>
      </c>
      <c r="B744">
        <v>41187</v>
      </c>
      <c r="C744" t="s">
        <v>318</v>
      </c>
      <c r="D744" t="s">
        <v>5623</v>
      </c>
      <c r="E744" t="s">
        <v>319</v>
      </c>
      <c r="F744">
        <v>5</v>
      </c>
      <c r="G744" s="1">
        <v>45166</v>
      </c>
      <c r="H744" s="1">
        <v>45276</v>
      </c>
      <c r="I744" s="21">
        <f t="shared" si="55"/>
        <v>16.714285714285715</v>
      </c>
      <c r="J744" s="1"/>
      <c r="K744" s="1" t="s">
        <v>5537</v>
      </c>
      <c r="M744" t="s">
        <v>34</v>
      </c>
      <c r="O744" t="s">
        <v>36</v>
      </c>
      <c r="S744" s="22">
        <f t="shared" si="56"/>
        <v>9.722222222222221E-2</v>
      </c>
      <c r="T744" s="22">
        <f t="shared" si="57"/>
        <v>0.19696969696969696</v>
      </c>
      <c r="U744" s="22" t="s">
        <v>5373</v>
      </c>
      <c r="V744">
        <v>1030</v>
      </c>
      <c r="W744" s="22" t="s">
        <v>5400</v>
      </c>
      <c r="X744">
        <v>1250</v>
      </c>
      <c r="Y744" t="s">
        <v>49</v>
      </c>
      <c r="Z744" t="s">
        <v>1174</v>
      </c>
      <c r="AA744" t="s">
        <v>1175</v>
      </c>
      <c r="AB744" t="s">
        <v>61</v>
      </c>
      <c r="AC744" t="s">
        <v>62</v>
      </c>
      <c r="AD744" t="str">
        <f t="shared" si="58"/>
        <v>Interdisciplinary Center - IDC216</v>
      </c>
      <c r="AE744" t="s">
        <v>63</v>
      </c>
      <c r="AF744" t="s">
        <v>64</v>
      </c>
      <c r="AG744" t="s">
        <v>317</v>
      </c>
      <c r="AH744" t="s">
        <v>3688</v>
      </c>
      <c r="AI744">
        <v>33</v>
      </c>
      <c r="AJ744">
        <v>17</v>
      </c>
      <c r="AK744" s="22">
        <f t="shared" si="59"/>
        <v>55.967532467532465</v>
      </c>
      <c r="AL744" t="s">
        <v>52</v>
      </c>
      <c r="AM744" t="s">
        <v>66</v>
      </c>
      <c r="AN744" t="s">
        <v>67</v>
      </c>
    </row>
    <row r="745" spans="1:40" x14ac:dyDescent="0.25">
      <c r="A745">
        <v>202430</v>
      </c>
      <c r="B745">
        <v>41231</v>
      </c>
      <c r="C745" t="s">
        <v>299</v>
      </c>
      <c r="D745" t="s">
        <v>5623</v>
      </c>
      <c r="E745" t="s">
        <v>300</v>
      </c>
      <c r="F745">
        <v>5</v>
      </c>
      <c r="G745" s="1">
        <v>45166</v>
      </c>
      <c r="H745" s="1">
        <v>45276</v>
      </c>
      <c r="I745" s="21">
        <f t="shared" si="55"/>
        <v>16.714285714285715</v>
      </c>
      <c r="J745" s="1"/>
      <c r="K745" s="1" t="s">
        <v>5537</v>
      </c>
      <c r="M745" t="s">
        <v>34</v>
      </c>
      <c r="O745" t="s">
        <v>36</v>
      </c>
      <c r="S745" s="22">
        <f t="shared" si="56"/>
        <v>9.722222222222221E-2</v>
      </c>
      <c r="T745" s="22">
        <f t="shared" si="57"/>
        <v>0.19696969696969696</v>
      </c>
      <c r="U745" s="22" t="s">
        <v>5386</v>
      </c>
      <c r="V745">
        <v>1300</v>
      </c>
      <c r="W745" s="22" t="s">
        <v>5490</v>
      </c>
      <c r="X745">
        <v>1520</v>
      </c>
      <c r="Y745" t="s">
        <v>49</v>
      </c>
      <c r="Z745" t="s">
        <v>1762</v>
      </c>
      <c r="AA745" t="s">
        <v>1763</v>
      </c>
      <c r="AB745" t="s">
        <v>61</v>
      </c>
      <c r="AC745" t="s">
        <v>62</v>
      </c>
      <c r="AD745" t="str">
        <f t="shared" si="58"/>
        <v>Interdisciplinary Center - IDC216</v>
      </c>
      <c r="AE745" t="s">
        <v>63</v>
      </c>
      <c r="AF745" t="s">
        <v>64</v>
      </c>
      <c r="AG745" t="s">
        <v>317</v>
      </c>
      <c r="AH745" t="s">
        <v>3688</v>
      </c>
      <c r="AI745">
        <v>33</v>
      </c>
      <c r="AJ745">
        <v>18</v>
      </c>
      <c r="AK745" s="22">
        <f t="shared" si="59"/>
        <v>59.259740259740255</v>
      </c>
      <c r="AL745" t="s">
        <v>52</v>
      </c>
      <c r="AM745" t="s">
        <v>66</v>
      </c>
      <c r="AN745" t="s">
        <v>67</v>
      </c>
    </row>
    <row r="746" spans="1:40" x14ac:dyDescent="0.25">
      <c r="A746">
        <v>202430</v>
      </c>
      <c r="B746">
        <v>41236</v>
      </c>
      <c r="C746" t="s">
        <v>299</v>
      </c>
      <c r="D746" t="s">
        <v>5623</v>
      </c>
      <c r="E746" t="s">
        <v>300</v>
      </c>
      <c r="F746">
        <v>5</v>
      </c>
      <c r="G746" s="1">
        <v>45166</v>
      </c>
      <c r="H746" s="1">
        <v>45276</v>
      </c>
      <c r="I746" s="21">
        <f t="shared" si="55"/>
        <v>16.714285714285715</v>
      </c>
      <c r="J746" s="1"/>
      <c r="K746" s="1" t="s">
        <v>5537</v>
      </c>
      <c r="M746" t="s">
        <v>34</v>
      </c>
      <c r="O746" t="s">
        <v>36</v>
      </c>
      <c r="S746" s="22">
        <f t="shared" si="56"/>
        <v>9.722222222222221E-2</v>
      </c>
      <c r="T746" s="22">
        <f t="shared" si="57"/>
        <v>0.19696969696969696</v>
      </c>
      <c r="U746" s="22" t="s">
        <v>5423</v>
      </c>
      <c r="V746">
        <v>1530</v>
      </c>
      <c r="W746" s="22" t="s">
        <v>5506</v>
      </c>
      <c r="X746">
        <v>1750</v>
      </c>
      <c r="Y746" t="s">
        <v>49</v>
      </c>
      <c r="Z746" t="s">
        <v>1762</v>
      </c>
      <c r="AA746" t="s">
        <v>1763</v>
      </c>
      <c r="AB746" t="s">
        <v>61</v>
      </c>
      <c r="AC746" t="s">
        <v>62</v>
      </c>
      <c r="AD746" t="str">
        <f t="shared" si="58"/>
        <v>Interdisciplinary Center - IDC216</v>
      </c>
      <c r="AE746" t="s">
        <v>63</v>
      </c>
      <c r="AF746" t="s">
        <v>64</v>
      </c>
      <c r="AG746" t="s">
        <v>317</v>
      </c>
      <c r="AH746" t="s">
        <v>3688</v>
      </c>
      <c r="AI746">
        <v>33</v>
      </c>
      <c r="AJ746">
        <v>15</v>
      </c>
      <c r="AK746" s="22">
        <f t="shared" si="59"/>
        <v>49.383116883116884</v>
      </c>
      <c r="AL746" t="s">
        <v>52</v>
      </c>
      <c r="AM746" t="s">
        <v>66</v>
      </c>
      <c r="AN746" t="s">
        <v>67</v>
      </c>
    </row>
    <row r="747" spans="1:40" x14ac:dyDescent="0.25">
      <c r="A747">
        <v>202430</v>
      </c>
      <c r="B747">
        <v>43881</v>
      </c>
      <c r="C747" t="s">
        <v>318</v>
      </c>
      <c r="D747" t="s">
        <v>5623</v>
      </c>
      <c r="E747" t="s">
        <v>319</v>
      </c>
      <c r="F747">
        <v>5</v>
      </c>
      <c r="G747" s="1">
        <v>45166</v>
      </c>
      <c r="H747" s="1">
        <v>45276</v>
      </c>
      <c r="I747" s="21">
        <f t="shared" si="55"/>
        <v>16.714285714285715</v>
      </c>
      <c r="J747" s="1"/>
      <c r="K747" s="1" t="s">
        <v>5536</v>
      </c>
      <c r="L747" t="s">
        <v>33</v>
      </c>
      <c r="N747" t="s">
        <v>35</v>
      </c>
      <c r="S747" s="22">
        <f t="shared" si="56"/>
        <v>9.722222222222221E-2</v>
      </c>
      <c r="T747" s="22">
        <f t="shared" si="57"/>
        <v>0.19696969696969696</v>
      </c>
      <c r="U747" s="22" t="s">
        <v>5423</v>
      </c>
      <c r="V747">
        <v>1530</v>
      </c>
      <c r="W747" s="22" t="s">
        <v>5506</v>
      </c>
      <c r="X747">
        <v>1750</v>
      </c>
      <c r="Y747" t="s">
        <v>49</v>
      </c>
      <c r="Z747" t="s">
        <v>320</v>
      </c>
      <c r="AA747" t="s">
        <v>321</v>
      </c>
      <c r="AB747" t="s">
        <v>277</v>
      </c>
      <c r="AC747" t="s">
        <v>62</v>
      </c>
      <c r="AD747" t="str">
        <f t="shared" si="58"/>
        <v>Interdisciplinary Center - IDC216</v>
      </c>
      <c r="AE747" t="s">
        <v>63</v>
      </c>
      <c r="AF747" t="s">
        <v>64</v>
      </c>
      <c r="AG747" t="s">
        <v>317</v>
      </c>
      <c r="AH747" t="s">
        <v>3688</v>
      </c>
      <c r="AI747">
        <v>33</v>
      </c>
      <c r="AJ747">
        <v>23</v>
      </c>
      <c r="AK747" s="22">
        <f t="shared" si="59"/>
        <v>75.720779220779221</v>
      </c>
      <c r="AL747" t="s">
        <v>52</v>
      </c>
      <c r="AM747" t="s">
        <v>66</v>
      </c>
      <c r="AN747" t="s">
        <v>67</v>
      </c>
    </row>
    <row r="748" spans="1:40" x14ac:dyDescent="0.25">
      <c r="A748">
        <v>202430</v>
      </c>
      <c r="B748">
        <v>44754</v>
      </c>
      <c r="C748" t="s">
        <v>299</v>
      </c>
      <c r="D748" t="s">
        <v>5623</v>
      </c>
      <c r="E748" t="s">
        <v>300</v>
      </c>
      <c r="F748">
        <v>5</v>
      </c>
      <c r="G748" s="1">
        <v>45166</v>
      </c>
      <c r="H748" s="1">
        <v>45276</v>
      </c>
      <c r="I748" s="21">
        <f t="shared" si="55"/>
        <v>16.714285714285715</v>
      </c>
      <c r="J748" s="1"/>
      <c r="K748" s="1" t="s">
        <v>5537</v>
      </c>
      <c r="M748" t="s">
        <v>34</v>
      </c>
      <c r="O748" t="s">
        <v>36</v>
      </c>
      <c r="S748" s="22">
        <f t="shared" si="56"/>
        <v>9.722222222222221E-2</v>
      </c>
      <c r="T748" s="22">
        <f t="shared" si="57"/>
        <v>0.19696969696969696</v>
      </c>
      <c r="U748" s="22" t="s">
        <v>5378</v>
      </c>
      <c r="V748">
        <v>1800</v>
      </c>
      <c r="W748" s="22" t="s">
        <v>5521</v>
      </c>
      <c r="X748">
        <v>2020</v>
      </c>
      <c r="Y748" t="s">
        <v>49</v>
      </c>
      <c r="Z748" t="s">
        <v>1762</v>
      </c>
      <c r="AA748" t="s">
        <v>1763</v>
      </c>
      <c r="AB748" t="s">
        <v>61</v>
      </c>
      <c r="AC748" t="s">
        <v>62</v>
      </c>
      <c r="AD748" t="str">
        <f t="shared" si="58"/>
        <v>Interdisciplinary Center - IDC216</v>
      </c>
      <c r="AE748" t="s">
        <v>63</v>
      </c>
      <c r="AF748" t="s">
        <v>64</v>
      </c>
      <c r="AG748" t="s">
        <v>317</v>
      </c>
      <c r="AH748" t="s">
        <v>3688</v>
      </c>
      <c r="AI748">
        <v>33</v>
      </c>
      <c r="AJ748">
        <v>19</v>
      </c>
      <c r="AK748" s="22">
        <f t="shared" si="59"/>
        <v>62.551948051948052</v>
      </c>
      <c r="AL748" t="s">
        <v>52</v>
      </c>
      <c r="AM748" t="s">
        <v>182</v>
      </c>
      <c r="AN748" t="s">
        <v>67</v>
      </c>
    </row>
    <row r="749" spans="1:40" x14ac:dyDescent="0.25">
      <c r="A749">
        <v>202430</v>
      </c>
      <c r="B749">
        <v>33264</v>
      </c>
      <c r="C749" t="s">
        <v>283</v>
      </c>
      <c r="D749" t="s">
        <v>5623</v>
      </c>
      <c r="E749" t="s">
        <v>284</v>
      </c>
      <c r="F749">
        <v>4</v>
      </c>
      <c r="G749" s="1">
        <v>45166</v>
      </c>
      <c r="H749" s="1">
        <v>45276</v>
      </c>
      <c r="I749" s="21">
        <f t="shared" si="55"/>
        <v>16.714285714285715</v>
      </c>
      <c r="J749" s="1"/>
      <c r="K749" s="1" t="s">
        <v>5537</v>
      </c>
      <c r="M749" t="s">
        <v>34</v>
      </c>
      <c r="O749" t="s">
        <v>36</v>
      </c>
      <c r="S749" s="22">
        <f t="shared" si="56"/>
        <v>8.680555555555558E-2</v>
      </c>
      <c r="T749" s="22">
        <f t="shared" si="57"/>
        <v>0.17586580086580095</v>
      </c>
      <c r="U749" s="22" t="s">
        <v>5373</v>
      </c>
      <c r="V749">
        <v>1030</v>
      </c>
      <c r="W749" s="22" t="s">
        <v>5425</v>
      </c>
      <c r="X749">
        <v>1235</v>
      </c>
      <c r="Y749" t="s">
        <v>49</v>
      </c>
      <c r="Z749" t="s">
        <v>1250</v>
      </c>
      <c r="AA749" t="s">
        <v>1251</v>
      </c>
      <c r="AB749" t="s">
        <v>61</v>
      </c>
      <c r="AC749" t="s">
        <v>62</v>
      </c>
      <c r="AD749" t="str">
        <f t="shared" si="58"/>
        <v>Interdisciplinary Center - IDC217</v>
      </c>
      <c r="AE749" t="s">
        <v>63</v>
      </c>
      <c r="AF749" t="s">
        <v>64</v>
      </c>
      <c r="AG749" t="s">
        <v>1193</v>
      </c>
      <c r="AH749" t="s">
        <v>3688</v>
      </c>
      <c r="AI749">
        <v>33</v>
      </c>
      <c r="AJ749">
        <v>32</v>
      </c>
      <c r="AK749" s="22">
        <f t="shared" si="59"/>
        <v>94.063079777365544</v>
      </c>
      <c r="AL749" t="s">
        <v>52</v>
      </c>
      <c r="AM749" t="s">
        <v>66</v>
      </c>
      <c r="AN749" t="s">
        <v>67</v>
      </c>
    </row>
    <row r="750" spans="1:40" x14ac:dyDescent="0.25">
      <c r="A750">
        <v>202430</v>
      </c>
      <c r="B750">
        <v>35566</v>
      </c>
      <c r="C750" t="s">
        <v>313</v>
      </c>
      <c r="D750" t="s">
        <v>5623</v>
      </c>
      <c r="E750" t="s">
        <v>314</v>
      </c>
      <c r="F750">
        <v>5</v>
      </c>
      <c r="G750" s="1">
        <v>45166</v>
      </c>
      <c r="H750" s="1">
        <v>45276</v>
      </c>
      <c r="I750" s="21">
        <f t="shared" si="55"/>
        <v>16.714285714285715</v>
      </c>
      <c r="J750" s="1"/>
      <c r="K750" s="1" t="s">
        <v>5537</v>
      </c>
      <c r="M750" t="s">
        <v>34</v>
      </c>
      <c r="O750" t="s">
        <v>36</v>
      </c>
      <c r="S750" s="22">
        <f t="shared" si="56"/>
        <v>9.7222222222222265E-2</v>
      </c>
      <c r="T750" s="22">
        <f t="shared" si="57"/>
        <v>0.19696969696969707</v>
      </c>
      <c r="U750" s="22" t="s">
        <v>5369</v>
      </c>
      <c r="V750">
        <v>800</v>
      </c>
      <c r="W750" s="22" t="s">
        <v>5465</v>
      </c>
      <c r="X750">
        <v>1020</v>
      </c>
      <c r="Y750" t="s">
        <v>49</v>
      </c>
      <c r="Z750" t="s">
        <v>1250</v>
      </c>
      <c r="AA750" t="s">
        <v>1251</v>
      </c>
      <c r="AB750" t="s">
        <v>61</v>
      </c>
      <c r="AC750" t="s">
        <v>62</v>
      </c>
      <c r="AD750" t="str">
        <f t="shared" si="58"/>
        <v>Interdisciplinary Center - IDC217</v>
      </c>
      <c r="AE750" t="s">
        <v>63</v>
      </c>
      <c r="AF750" t="s">
        <v>64</v>
      </c>
      <c r="AG750" t="s">
        <v>1193</v>
      </c>
      <c r="AH750" t="s">
        <v>3688</v>
      </c>
      <c r="AI750">
        <v>33</v>
      </c>
      <c r="AJ750">
        <v>26</v>
      </c>
      <c r="AK750" s="22">
        <f t="shared" si="59"/>
        <v>85.597402597402635</v>
      </c>
      <c r="AL750" t="s">
        <v>52</v>
      </c>
      <c r="AM750" t="s">
        <v>66</v>
      </c>
      <c r="AN750" t="s">
        <v>67</v>
      </c>
    </row>
    <row r="751" spans="1:40" x14ac:dyDescent="0.25">
      <c r="A751">
        <v>202430</v>
      </c>
      <c r="B751">
        <v>36947</v>
      </c>
      <c r="C751" t="s">
        <v>1189</v>
      </c>
      <c r="D751" t="s">
        <v>5623</v>
      </c>
      <c r="E751" t="s">
        <v>1190</v>
      </c>
      <c r="F751">
        <v>4</v>
      </c>
      <c r="G751" s="1">
        <v>45166</v>
      </c>
      <c r="H751" s="1">
        <v>45276</v>
      </c>
      <c r="I751" s="21">
        <f t="shared" si="55"/>
        <v>16.714285714285715</v>
      </c>
      <c r="J751" s="1"/>
      <c r="K751" s="1" t="s">
        <v>33</v>
      </c>
      <c r="L751" t="s">
        <v>33</v>
      </c>
      <c r="S751" s="22">
        <f t="shared" si="56"/>
        <v>8.680555555555558E-2</v>
      </c>
      <c r="T751" s="22">
        <f t="shared" si="57"/>
        <v>8.7932900432900474E-2</v>
      </c>
      <c r="U751" s="22" t="s">
        <v>5373</v>
      </c>
      <c r="V751">
        <v>1030</v>
      </c>
      <c r="W751" s="22" t="s">
        <v>5425</v>
      </c>
      <c r="X751">
        <v>1235</v>
      </c>
      <c r="Y751" t="s">
        <v>304</v>
      </c>
      <c r="Z751" t="s">
        <v>1191</v>
      </c>
      <c r="AA751" t="s">
        <v>1192</v>
      </c>
      <c r="AB751" t="s">
        <v>61</v>
      </c>
      <c r="AC751" t="s">
        <v>62</v>
      </c>
      <c r="AD751" t="str">
        <f t="shared" si="58"/>
        <v>Interdisciplinary Center - IDC217</v>
      </c>
      <c r="AE751" t="s">
        <v>63</v>
      </c>
      <c r="AF751" t="s">
        <v>64</v>
      </c>
      <c r="AG751" t="s">
        <v>1193</v>
      </c>
      <c r="AH751" t="s">
        <v>3688</v>
      </c>
      <c r="AI751">
        <v>33</v>
      </c>
      <c r="AJ751">
        <v>32</v>
      </c>
      <c r="AK751" s="22">
        <f t="shared" si="59"/>
        <v>47.031539888682772</v>
      </c>
      <c r="AL751" t="s">
        <v>430</v>
      </c>
      <c r="AM751" t="s">
        <v>306</v>
      </c>
      <c r="AN751" t="s">
        <v>67</v>
      </c>
    </row>
    <row r="752" spans="1:40" x14ac:dyDescent="0.25">
      <c r="A752">
        <v>202430</v>
      </c>
      <c r="B752">
        <v>38660</v>
      </c>
      <c r="C752" t="s">
        <v>283</v>
      </c>
      <c r="D752" t="s">
        <v>5623</v>
      </c>
      <c r="E752" t="s">
        <v>284</v>
      </c>
      <c r="F752">
        <v>4</v>
      </c>
      <c r="G752" s="1">
        <v>45166</v>
      </c>
      <c r="H752" s="1">
        <v>45276</v>
      </c>
      <c r="I752" s="21">
        <f t="shared" si="55"/>
        <v>16.714285714285715</v>
      </c>
      <c r="J752" s="1"/>
      <c r="K752" s="1" t="s">
        <v>35</v>
      </c>
      <c r="N752" t="s">
        <v>35</v>
      </c>
      <c r="S752" s="22">
        <f t="shared" si="56"/>
        <v>8.680555555555558E-2</v>
      </c>
      <c r="T752" s="22">
        <f t="shared" si="57"/>
        <v>8.7932900432900474E-2</v>
      </c>
      <c r="U752" s="22" t="s">
        <v>5373</v>
      </c>
      <c r="V752">
        <v>1030</v>
      </c>
      <c r="W752" s="22" t="s">
        <v>5425</v>
      </c>
      <c r="X752">
        <v>1235</v>
      </c>
      <c r="Y752" t="s">
        <v>304</v>
      </c>
      <c r="Z752" t="s">
        <v>1747</v>
      </c>
      <c r="AA752" t="s">
        <v>1748</v>
      </c>
      <c r="AB752" t="s">
        <v>61</v>
      </c>
      <c r="AC752" t="s">
        <v>62</v>
      </c>
      <c r="AD752" t="str">
        <f t="shared" si="58"/>
        <v>Interdisciplinary Center - IDC217</v>
      </c>
      <c r="AE752" t="s">
        <v>63</v>
      </c>
      <c r="AF752" t="s">
        <v>64</v>
      </c>
      <c r="AG752" t="s">
        <v>1193</v>
      </c>
      <c r="AH752" t="s">
        <v>3688</v>
      </c>
      <c r="AI752">
        <v>33</v>
      </c>
      <c r="AJ752">
        <v>25</v>
      </c>
      <c r="AK752" s="22">
        <f t="shared" si="59"/>
        <v>36.743390538033417</v>
      </c>
      <c r="AL752" t="s">
        <v>430</v>
      </c>
      <c r="AM752" t="s">
        <v>306</v>
      </c>
      <c r="AN752" t="s">
        <v>67</v>
      </c>
    </row>
    <row r="753" spans="1:40" x14ac:dyDescent="0.25">
      <c r="A753">
        <v>202430</v>
      </c>
      <c r="B753">
        <v>41156</v>
      </c>
      <c r="C753" t="s">
        <v>283</v>
      </c>
      <c r="D753" t="s">
        <v>5623</v>
      </c>
      <c r="E753" t="s">
        <v>284</v>
      </c>
      <c r="F753">
        <v>4</v>
      </c>
      <c r="G753" s="1">
        <v>45166</v>
      </c>
      <c r="H753" s="1">
        <v>45276</v>
      </c>
      <c r="I753" s="21">
        <f t="shared" si="55"/>
        <v>16.714285714285715</v>
      </c>
      <c r="J753" s="1"/>
      <c r="K753" s="1" t="s">
        <v>5537</v>
      </c>
      <c r="M753" t="s">
        <v>34</v>
      </c>
      <c r="O753" t="s">
        <v>36</v>
      </c>
      <c r="S753" s="22">
        <f t="shared" si="56"/>
        <v>8.680555555555558E-2</v>
      </c>
      <c r="T753" s="22">
        <f t="shared" si="57"/>
        <v>0.17586580086580095</v>
      </c>
      <c r="U753" s="22" t="s">
        <v>5386</v>
      </c>
      <c r="V753">
        <v>1300</v>
      </c>
      <c r="W753" s="22" t="s">
        <v>5495</v>
      </c>
      <c r="X753">
        <v>1505</v>
      </c>
      <c r="Y753" t="s">
        <v>49</v>
      </c>
      <c r="Z753" t="s">
        <v>1764</v>
      </c>
      <c r="AA753" t="s">
        <v>1765</v>
      </c>
      <c r="AB753" t="s">
        <v>61</v>
      </c>
      <c r="AC753" t="s">
        <v>62</v>
      </c>
      <c r="AD753" t="str">
        <f t="shared" si="58"/>
        <v>Interdisciplinary Center - IDC217</v>
      </c>
      <c r="AE753" t="s">
        <v>63</v>
      </c>
      <c r="AF753" t="s">
        <v>64</v>
      </c>
      <c r="AG753" t="s">
        <v>1193</v>
      </c>
      <c r="AH753" t="s">
        <v>3688</v>
      </c>
      <c r="AI753">
        <v>33</v>
      </c>
      <c r="AJ753">
        <v>25</v>
      </c>
      <c r="AK753" s="22">
        <f t="shared" si="59"/>
        <v>73.486781076066833</v>
      </c>
      <c r="AL753" t="s">
        <v>52</v>
      </c>
      <c r="AM753" t="s">
        <v>66</v>
      </c>
      <c r="AN753" t="s">
        <v>67</v>
      </c>
    </row>
    <row r="754" spans="1:40" x14ac:dyDescent="0.25">
      <c r="A754">
        <v>202430</v>
      </c>
      <c r="B754">
        <v>41159</v>
      </c>
      <c r="C754" t="s">
        <v>283</v>
      </c>
      <c r="D754" t="s">
        <v>5623</v>
      </c>
      <c r="E754" t="s">
        <v>284</v>
      </c>
      <c r="F754">
        <v>4</v>
      </c>
      <c r="G754" s="1">
        <v>45166</v>
      </c>
      <c r="H754" s="1">
        <v>45276</v>
      </c>
      <c r="I754" s="21">
        <f t="shared" si="55"/>
        <v>16.714285714285715</v>
      </c>
      <c r="J754" s="1"/>
      <c r="K754" s="1" t="s">
        <v>5537</v>
      </c>
      <c r="M754" t="s">
        <v>34</v>
      </c>
      <c r="O754" t="s">
        <v>36</v>
      </c>
      <c r="S754" s="22">
        <f t="shared" si="56"/>
        <v>8.6805555555555469E-2</v>
      </c>
      <c r="T754" s="22">
        <f t="shared" si="57"/>
        <v>0.1758658008658007</v>
      </c>
      <c r="U754" s="22" t="s">
        <v>5423</v>
      </c>
      <c r="V754">
        <v>1530</v>
      </c>
      <c r="W754" s="22" t="s">
        <v>5441</v>
      </c>
      <c r="X754">
        <v>1735</v>
      </c>
      <c r="Y754" t="s">
        <v>49</v>
      </c>
      <c r="Z754" t="s">
        <v>1764</v>
      </c>
      <c r="AA754" t="s">
        <v>1765</v>
      </c>
      <c r="AB754" t="s">
        <v>61</v>
      </c>
      <c r="AC754" t="s">
        <v>62</v>
      </c>
      <c r="AD754" t="str">
        <f t="shared" si="58"/>
        <v>Interdisciplinary Center - IDC217</v>
      </c>
      <c r="AE754" t="s">
        <v>63</v>
      </c>
      <c r="AF754" t="s">
        <v>64</v>
      </c>
      <c r="AG754" t="s">
        <v>1193</v>
      </c>
      <c r="AH754" t="s">
        <v>3688</v>
      </c>
      <c r="AI754">
        <v>33</v>
      </c>
      <c r="AJ754">
        <v>24</v>
      </c>
      <c r="AK754" s="22">
        <f t="shared" si="59"/>
        <v>70.547309833024059</v>
      </c>
      <c r="AL754" t="s">
        <v>52</v>
      </c>
      <c r="AM754" t="s">
        <v>66</v>
      </c>
      <c r="AN754" t="s">
        <v>67</v>
      </c>
    </row>
    <row r="755" spans="1:40" hidden="1" x14ac:dyDescent="0.25">
      <c r="A755">
        <v>202430</v>
      </c>
      <c r="B755">
        <v>41922</v>
      </c>
      <c r="C755" t="s">
        <v>318</v>
      </c>
      <c r="D755" t="s">
        <v>5623</v>
      </c>
      <c r="E755" t="s">
        <v>319</v>
      </c>
      <c r="F755">
        <v>5</v>
      </c>
      <c r="G755" s="1">
        <v>45272</v>
      </c>
      <c r="H755" s="1">
        <v>45272</v>
      </c>
      <c r="I755" s="21">
        <f t="shared" si="55"/>
        <v>1</v>
      </c>
      <c r="J755" s="1"/>
      <c r="K755" s="1" t="s">
        <v>34</v>
      </c>
      <c r="M755" t="s">
        <v>34</v>
      </c>
      <c r="S755" s="22">
        <f t="shared" si="56"/>
        <v>8.333333333333337E-2</v>
      </c>
      <c r="T755" s="22">
        <f t="shared" si="57"/>
        <v>5.0505050505050527E-3</v>
      </c>
      <c r="U755" s="22" t="s">
        <v>5378</v>
      </c>
      <c r="V755">
        <v>1800</v>
      </c>
      <c r="W755" s="22" t="s">
        <v>5432</v>
      </c>
      <c r="X755">
        <v>2000</v>
      </c>
      <c r="Y755" t="s">
        <v>304</v>
      </c>
      <c r="Z755" t="s">
        <v>1764</v>
      </c>
      <c r="AA755" t="s">
        <v>1765</v>
      </c>
      <c r="AB755" t="s">
        <v>61</v>
      </c>
      <c r="AC755" t="s">
        <v>62</v>
      </c>
      <c r="AD755" t="str">
        <f t="shared" si="58"/>
        <v>Interdisciplinary Center - IDC217</v>
      </c>
      <c r="AE755" t="s">
        <v>63</v>
      </c>
      <c r="AF755" t="s">
        <v>64</v>
      </c>
      <c r="AG755" t="s">
        <v>1193</v>
      </c>
      <c r="AH755" t="s">
        <v>3688</v>
      </c>
      <c r="AI755">
        <v>33</v>
      </c>
      <c r="AJ755">
        <v>17</v>
      </c>
      <c r="AK755" s="22">
        <f t="shared" si="59"/>
        <v>8.5858585858585898E-2</v>
      </c>
      <c r="AL755" t="s">
        <v>430</v>
      </c>
      <c r="AM755" t="s">
        <v>306</v>
      </c>
      <c r="AN755" t="s">
        <v>67</v>
      </c>
    </row>
    <row r="756" spans="1:40" x14ac:dyDescent="0.25">
      <c r="A756">
        <v>202430</v>
      </c>
      <c r="B756">
        <v>31152</v>
      </c>
      <c r="C756" t="s">
        <v>318</v>
      </c>
      <c r="D756" t="s">
        <v>5623</v>
      </c>
      <c r="E756" t="s">
        <v>319</v>
      </c>
      <c r="F756">
        <v>5</v>
      </c>
      <c r="G756" s="1">
        <v>45166</v>
      </c>
      <c r="H756" s="1">
        <v>45276</v>
      </c>
      <c r="I756" s="21">
        <f t="shared" si="55"/>
        <v>16.714285714285715</v>
      </c>
      <c r="J756" s="1"/>
      <c r="K756" s="1" t="s">
        <v>5536</v>
      </c>
      <c r="L756" t="s">
        <v>33</v>
      </c>
      <c r="N756" t="s">
        <v>35</v>
      </c>
      <c r="S756" s="22">
        <f t="shared" si="56"/>
        <v>9.7222222222222265E-2</v>
      </c>
      <c r="T756" s="22">
        <f t="shared" si="57"/>
        <v>0.19696969696969707</v>
      </c>
      <c r="U756" s="22" t="s">
        <v>5369</v>
      </c>
      <c r="V756">
        <v>800</v>
      </c>
      <c r="W756" s="22" t="s">
        <v>5465</v>
      </c>
      <c r="X756">
        <v>1020</v>
      </c>
      <c r="Y756" t="s">
        <v>49</v>
      </c>
      <c r="Z756" t="s">
        <v>322</v>
      </c>
      <c r="AA756" t="s">
        <v>323</v>
      </c>
      <c r="AB756" t="s">
        <v>61</v>
      </c>
      <c r="AC756" t="s">
        <v>62</v>
      </c>
      <c r="AD756" t="str">
        <f t="shared" si="58"/>
        <v>Interdisciplinary Center - IDC218</v>
      </c>
      <c r="AE756" t="s">
        <v>63</v>
      </c>
      <c r="AF756" t="s">
        <v>64</v>
      </c>
      <c r="AG756" t="s">
        <v>324</v>
      </c>
      <c r="AH756" t="s">
        <v>3688</v>
      </c>
      <c r="AI756">
        <v>33</v>
      </c>
      <c r="AJ756">
        <v>32</v>
      </c>
      <c r="AK756" s="22">
        <f t="shared" si="59"/>
        <v>105.35064935064941</v>
      </c>
      <c r="AL756" t="s">
        <v>52</v>
      </c>
      <c r="AM756" t="s">
        <v>66</v>
      </c>
      <c r="AN756" t="s">
        <v>67</v>
      </c>
    </row>
    <row r="757" spans="1:40" x14ac:dyDescent="0.25">
      <c r="A757">
        <v>202430</v>
      </c>
      <c r="B757">
        <v>34058</v>
      </c>
      <c r="C757" t="s">
        <v>288</v>
      </c>
      <c r="D757" t="s">
        <v>5623</v>
      </c>
      <c r="E757" t="s">
        <v>289</v>
      </c>
      <c r="F757">
        <v>5</v>
      </c>
      <c r="G757" s="1">
        <v>45166</v>
      </c>
      <c r="H757" s="1">
        <v>45276</v>
      </c>
      <c r="I757" s="21">
        <f t="shared" si="55"/>
        <v>16.714285714285715</v>
      </c>
      <c r="J757" s="1"/>
      <c r="K757" s="1" t="s">
        <v>5537</v>
      </c>
      <c r="M757" t="s">
        <v>34</v>
      </c>
      <c r="O757" t="s">
        <v>36</v>
      </c>
      <c r="S757" s="22">
        <f t="shared" si="56"/>
        <v>9.7222222222222265E-2</v>
      </c>
      <c r="T757" s="22">
        <f t="shared" si="57"/>
        <v>0.19696969696969707</v>
      </c>
      <c r="U757" s="22" t="s">
        <v>5369</v>
      </c>
      <c r="V757">
        <v>800</v>
      </c>
      <c r="W757" s="22" t="s">
        <v>5465</v>
      </c>
      <c r="X757">
        <v>1020</v>
      </c>
      <c r="Y757" t="s">
        <v>49</v>
      </c>
      <c r="Z757" t="s">
        <v>1766</v>
      </c>
      <c r="AA757" t="s">
        <v>1767</v>
      </c>
      <c r="AB757" t="s">
        <v>61</v>
      </c>
      <c r="AC757" t="s">
        <v>62</v>
      </c>
      <c r="AD757" t="str">
        <f t="shared" si="58"/>
        <v>Interdisciplinary Center - IDC218</v>
      </c>
      <c r="AE757" t="s">
        <v>63</v>
      </c>
      <c r="AF757" t="s">
        <v>64</v>
      </c>
      <c r="AG757" t="s">
        <v>324</v>
      </c>
      <c r="AH757" t="s">
        <v>3688</v>
      </c>
      <c r="AI757">
        <v>33</v>
      </c>
      <c r="AJ757">
        <v>28</v>
      </c>
      <c r="AK757" s="22">
        <f t="shared" si="59"/>
        <v>92.18181818181823</v>
      </c>
      <c r="AL757" t="s">
        <v>52</v>
      </c>
      <c r="AM757" t="s">
        <v>66</v>
      </c>
      <c r="AN757" t="s">
        <v>67</v>
      </c>
    </row>
    <row r="758" spans="1:40" x14ac:dyDescent="0.25">
      <c r="A758">
        <v>202430</v>
      </c>
      <c r="B758">
        <v>40675</v>
      </c>
      <c r="C758" t="s">
        <v>288</v>
      </c>
      <c r="D758" t="s">
        <v>5623</v>
      </c>
      <c r="E758" t="s">
        <v>289</v>
      </c>
      <c r="F758">
        <v>5</v>
      </c>
      <c r="G758" s="1">
        <v>45166</v>
      </c>
      <c r="H758" s="1">
        <v>45276</v>
      </c>
      <c r="I758" s="21">
        <f t="shared" si="55"/>
        <v>16.714285714285715</v>
      </c>
      <c r="J758" s="1"/>
      <c r="K758" s="1" t="s">
        <v>5537</v>
      </c>
      <c r="M758" t="s">
        <v>34</v>
      </c>
      <c r="O758" t="s">
        <v>36</v>
      </c>
      <c r="S758" s="22">
        <f t="shared" si="56"/>
        <v>9.722222222222221E-2</v>
      </c>
      <c r="T758" s="22">
        <f t="shared" si="57"/>
        <v>0.19696969696969696</v>
      </c>
      <c r="U758" s="22" t="s">
        <v>5386</v>
      </c>
      <c r="V758">
        <v>1300</v>
      </c>
      <c r="W758" s="22" t="s">
        <v>5490</v>
      </c>
      <c r="X758">
        <v>1520</v>
      </c>
      <c r="Y758" t="s">
        <v>49</v>
      </c>
      <c r="Z758" t="s">
        <v>1766</v>
      </c>
      <c r="AA758" t="s">
        <v>1767</v>
      </c>
      <c r="AB758" t="s">
        <v>61</v>
      </c>
      <c r="AC758" t="s">
        <v>62</v>
      </c>
      <c r="AD758" t="str">
        <f t="shared" si="58"/>
        <v>Interdisciplinary Center - IDC218</v>
      </c>
      <c r="AE758" t="s">
        <v>63</v>
      </c>
      <c r="AF758" t="s">
        <v>64</v>
      </c>
      <c r="AG758" t="s">
        <v>324</v>
      </c>
      <c r="AH758" t="s">
        <v>3688</v>
      </c>
      <c r="AI758">
        <v>33</v>
      </c>
      <c r="AJ758">
        <v>24</v>
      </c>
      <c r="AK758" s="22">
        <f t="shared" si="59"/>
        <v>79.012987012987011</v>
      </c>
      <c r="AL758" t="s">
        <v>52</v>
      </c>
      <c r="AM758" t="s">
        <v>66</v>
      </c>
      <c r="AN758" t="s">
        <v>67</v>
      </c>
    </row>
    <row r="759" spans="1:40" x14ac:dyDescent="0.25">
      <c r="A759">
        <v>202430</v>
      </c>
      <c r="B759">
        <v>40683</v>
      </c>
      <c r="C759" t="s">
        <v>318</v>
      </c>
      <c r="D759" t="s">
        <v>5623</v>
      </c>
      <c r="E759" t="s">
        <v>319</v>
      </c>
      <c r="F759">
        <v>5</v>
      </c>
      <c r="G759" s="1">
        <v>45166</v>
      </c>
      <c r="H759" s="1">
        <v>45276</v>
      </c>
      <c r="I759" s="21">
        <f t="shared" si="55"/>
        <v>16.714285714285715</v>
      </c>
      <c r="J759" s="1"/>
      <c r="K759" s="1" t="s">
        <v>5536</v>
      </c>
      <c r="L759" t="s">
        <v>33</v>
      </c>
      <c r="N759" t="s">
        <v>35</v>
      </c>
      <c r="S759" s="22">
        <f t="shared" si="56"/>
        <v>9.722222222222221E-2</v>
      </c>
      <c r="T759" s="22">
        <f t="shared" si="57"/>
        <v>0.19696969696969696</v>
      </c>
      <c r="U759" s="22" t="s">
        <v>5373</v>
      </c>
      <c r="V759">
        <v>1030</v>
      </c>
      <c r="W759" s="22" t="s">
        <v>5400</v>
      </c>
      <c r="X759">
        <v>1250</v>
      </c>
      <c r="Y759" t="s">
        <v>49</v>
      </c>
      <c r="Z759" t="s">
        <v>322</v>
      </c>
      <c r="AA759" t="s">
        <v>323</v>
      </c>
      <c r="AB759" t="s">
        <v>61</v>
      </c>
      <c r="AC759" t="s">
        <v>62</v>
      </c>
      <c r="AD759" t="str">
        <f t="shared" si="58"/>
        <v>Interdisciplinary Center - IDC218</v>
      </c>
      <c r="AE759" t="s">
        <v>63</v>
      </c>
      <c r="AF759" t="s">
        <v>64</v>
      </c>
      <c r="AG759" t="s">
        <v>324</v>
      </c>
      <c r="AH759" t="s">
        <v>3688</v>
      </c>
      <c r="AI759">
        <v>33</v>
      </c>
      <c r="AJ759">
        <v>30</v>
      </c>
      <c r="AK759" s="22">
        <f t="shared" si="59"/>
        <v>98.766233766233768</v>
      </c>
      <c r="AL759" t="s">
        <v>52</v>
      </c>
      <c r="AM759" t="s">
        <v>66</v>
      </c>
      <c r="AN759" t="s">
        <v>67</v>
      </c>
    </row>
    <row r="760" spans="1:40" x14ac:dyDescent="0.25">
      <c r="A760">
        <v>202430</v>
      </c>
      <c r="B760">
        <v>41296</v>
      </c>
      <c r="C760" t="s">
        <v>283</v>
      </c>
      <c r="D760" t="s">
        <v>5623</v>
      </c>
      <c r="E760" t="s">
        <v>284</v>
      </c>
      <c r="F760">
        <v>4</v>
      </c>
      <c r="G760" s="1">
        <v>45166</v>
      </c>
      <c r="H760" s="1">
        <v>45276</v>
      </c>
      <c r="I760" s="21">
        <f t="shared" si="55"/>
        <v>16.714285714285715</v>
      </c>
      <c r="J760" s="1"/>
      <c r="K760" s="1" t="s">
        <v>5537</v>
      </c>
      <c r="M760" t="s">
        <v>34</v>
      </c>
      <c r="O760" t="s">
        <v>36</v>
      </c>
      <c r="S760" s="22">
        <f t="shared" si="56"/>
        <v>8.680555555555558E-2</v>
      </c>
      <c r="T760" s="22">
        <f t="shared" si="57"/>
        <v>0.17586580086580095</v>
      </c>
      <c r="U760" s="22" t="s">
        <v>5373</v>
      </c>
      <c r="V760">
        <v>1030</v>
      </c>
      <c r="W760" s="22" t="s">
        <v>5425</v>
      </c>
      <c r="X760">
        <v>1235</v>
      </c>
      <c r="Y760" t="s">
        <v>49</v>
      </c>
      <c r="Z760" t="s">
        <v>1768</v>
      </c>
      <c r="AA760" t="s">
        <v>1769</v>
      </c>
      <c r="AB760" t="s">
        <v>277</v>
      </c>
      <c r="AC760" t="s">
        <v>62</v>
      </c>
      <c r="AD760" t="str">
        <f t="shared" si="58"/>
        <v>Interdisciplinary Center - IDC218</v>
      </c>
      <c r="AE760" t="s">
        <v>63</v>
      </c>
      <c r="AF760" t="s">
        <v>64</v>
      </c>
      <c r="AG760" t="s">
        <v>324</v>
      </c>
      <c r="AH760" t="s">
        <v>3688</v>
      </c>
      <c r="AI760">
        <v>33</v>
      </c>
      <c r="AJ760">
        <v>29</v>
      </c>
      <c r="AK760" s="22">
        <f t="shared" si="59"/>
        <v>85.244666048237519</v>
      </c>
      <c r="AL760" t="s">
        <v>52</v>
      </c>
      <c r="AM760" t="s">
        <v>66</v>
      </c>
      <c r="AN760" t="s">
        <v>67</v>
      </c>
    </row>
    <row r="761" spans="1:40" x14ac:dyDescent="0.25">
      <c r="A761">
        <v>202430</v>
      </c>
      <c r="B761">
        <v>44509</v>
      </c>
      <c r="C761" t="s">
        <v>325</v>
      </c>
      <c r="D761" t="s">
        <v>5623</v>
      </c>
      <c r="E761" t="s">
        <v>326</v>
      </c>
      <c r="F761">
        <v>3</v>
      </c>
      <c r="G761" s="1">
        <v>45166</v>
      </c>
      <c r="H761" s="1">
        <v>45276</v>
      </c>
      <c r="I761" s="21">
        <f t="shared" si="55"/>
        <v>16.714285714285715</v>
      </c>
      <c r="J761" s="1"/>
      <c r="K761" s="1" t="s">
        <v>5536</v>
      </c>
      <c r="L761" t="s">
        <v>33</v>
      </c>
      <c r="N761" t="s">
        <v>35</v>
      </c>
      <c r="S761" s="22">
        <f t="shared" si="56"/>
        <v>5.555555555555558E-2</v>
      </c>
      <c r="T761" s="22">
        <f t="shared" si="57"/>
        <v>0.11255411255411261</v>
      </c>
      <c r="U761" s="22" t="s">
        <v>5379</v>
      </c>
      <c r="V761">
        <v>1420</v>
      </c>
      <c r="W761" s="22" t="s">
        <v>5500</v>
      </c>
      <c r="X761">
        <v>1540</v>
      </c>
      <c r="Y761" t="s">
        <v>49</v>
      </c>
      <c r="Z761" t="s">
        <v>322</v>
      </c>
      <c r="AA761" t="s">
        <v>323</v>
      </c>
      <c r="AB761" t="s">
        <v>61</v>
      </c>
      <c r="AC761" t="s">
        <v>62</v>
      </c>
      <c r="AD761" t="str">
        <f t="shared" si="58"/>
        <v>Interdisciplinary Center - IDC218</v>
      </c>
      <c r="AE761" t="s">
        <v>63</v>
      </c>
      <c r="AF761" t="s">
        <v>64</v>
      </c>
      <c r="AG761" t="s">
        <v>324</v>
      </c>
      <c r="AH761" t="s">
        <v>3688</v>
      </c>
      <c r="AI761">
        <v>33</v>
      </c>
      <c r="AJ761">
        <v>18</v>
      </c>
      <c r="AK761" s="22">
        <f t="shared" si="59"/>
        <v>33.862708719851597</v>
      </c>
      <c r="AL761" t="s">
        <v>52</v>
      </c>
      <c r="AM761" t="s">
        <v>66</v>
      </c>
      <c r="AN761" t="s">
        <v>67</v>
      </c>
    </row>
    <row r="762" spans="1:40" x14ac:dyDescent="0.25">
      <c r="A762">
        <v>202430</v>
      </c>
      <c r="B762">
        <v>30473</v>
      </c>
      <c r="C762" t="s">
        <v>2496</v>
      </c>
      <c r="D762" t="s">
        <v>5707</v>
      </c>
      <c r="E762" t="s">
        <v>2497</v>
      </c>
      <c r="F762">
        <v>3</v>
      </c>
      <c r="G762" s="1">
        <v>45174</v>
      </c>
      <c r="H762" s="1">
        <v>45276</v>
      </c>
      <c r="I762" s="21">
        <f t="shared" si="55"/>
        <v>15.571428571428571</v>
      </c>
      <c r="J762" s="1"/>
      <c r="K762" s="1" t="s">
        <v>37</v>
      </c>
      <c r="P762" t="s">
        <v>37</v>
      </c>
      <c r="S762" s="22">
        <f t="shared" si="56"/>
        <v>0.14236111111111105</v>
      </c>
      <c r="T762" s="22">
        <f t="shared" si="57"/>
        <v>0.1343494468494468</v>
      </c>
      <c r="U762" s="22" t="s">
        <v>5409</v>
      </c>
      <c r="V762">
        <v>1310</v>
      </c>
      <c r="W762" s="22" t="s">
        <v>5498</v>
      </c>
      <c r="X762">
        <v>1635</v>
      </c>
      <c r="Y762" t="s">
        <v>49</v>
      </c>
      <c r="Z762" t="s">
        <v>1780</v>
      </c>
      <c r="AA762" t="s">
        <v>1781</v>
      </c>
      <c r="AB762" t="s">
        <v>61</v>
      </c>
      <c r="AC762" t="s">
        <v>62</v>
      </c>
      <c r="AD762" t="str">
        <f t="shared" si="58"/>
        <v>Interdisciplinary Center - IDC220</v>
      </c>
      <c r="AE762" t="s">
        <v>63</v>
      </c>
      <c r="AF762" t="s">
        <v>64</v>
      </c>
      <c r="AG762" t="s">
        <v>331</v>
      </c>
      <c r="AH762" t="s">
        <v>3688</v>
      </c>
      <c r="AI762">
        <v>0</v>
      </c>
      <c r="AJ762">
        <v>29</v>
      </c>
      <c r="AK762" s="22">
        <f t="shared" si="59"/>
        <v>60.6683716415859</v>
      </c>
      <c r="AL762" t="s">
        <v>52</v>
      </c>
      <c r="AM762" t="s">
        <v>66</v>
      </c>
      <c r="AN762" t="s">
        <v>46</v>
      </c>
    </row>
    <row r="763" spans="1:40" x14ac:dyDescent="0.25">
      <c r="A763">
        <v>202430</v>
      </c>
      <c r="B763">
        <v>31554</v>
      </c>
      <c r="C763" t="s">
        <v>332</v>
      </c>
      <c r="D763" t="s">
        <v>5735</v>
      </c>
      <c r="E763" t="s">
        <v>333</v>
      </c>
      <c r="F763">
        <v>3</v>
      </c>
      <c r="G763" s="1">
        <v>45166</v>
      </c>
      <c r="H763" s="1">
        <v>45276</v>
      </c>
      <c r="I763" s="21">
        <f t="shared" si="55"/>
        <v>16.714285714285715</v>
      </c>
      <c r="J763" s="1"/>
      <c r="K763" s="1" t="s">
        <v>5536</v>
      </c>
      <c r="L763" t="s">
        <v>33</v>
      </c>
      <c r="N763" t="s">
        <v>35</v>
      </c>
      <c r="S763" s="22">
        <f t="shared" si="56"/>
        <v>5.555555555555558E-2</v>
      </c>
      <c r="T763" s="22">
        <f t="shared" si="57"/>
        <v>0.11255411255411261</v>
      </c>
      <c r="U763" s="22" t="s">
        <v>5377</v>
      </c>
      <c r="V763">
        <v>1245</v>
      </c>
      <c r="W763" s="22" t="s">
        <v>5398</v>
      </c>
      <c r="X763">
        <v>1405</v>
      </c>
      <c r="Y763" t="s">
        <v>49</v>
      </c>
      <c r="Z763" t="s">
        <v>334</v>
      </c>
      <c r="AA763" t="s">
        <v>335</v>
      </c>
      <c r="AB763" t="s">
        <v>277</v>
      </c>
      <c r="AC763" t="s">
        <v>62</v>
      </c>
      <c r="AD763" t="str">
        <f t="shared" si="58"/>
        <v>Interdisciplinary Center - IDC220</v>
      </c>
      <c r="AE763" t="s">
        <v>63</v>
      </c>
      <c r="AF763" t="s">
        <v>64</v>
      </c>
      <c r="AG763" t="s">
        <v>331</v>
      </c>
      <c r="AH763" t="s">
        <v>3688</v>
      </c>
      <c r="AI763">
        <v>40</v>
      </c>
      <c r="AJ763">
        <v>38</v>
      </c>
      <c r="AK763" s="22">
        <f t="shared" si="59"/>
        <v>71.487940630797809</v>
      </c>
      <c r="AL763" t="s">
        <v>52</v>
      </c>
      <c r="AM763" t="s">
        <v>66</v>
      </c>
      <c r="AN763" t="s">
        <v>67</v>
      </c>
    </row>
    <row r="764" spans="1:40" x14ac:dyDescent="0.25">
      <c r="A764">
        <v>202430</v>
      </c>
      <c r="B764">
        <v>31597</v>
      </c>
      <c r="C764" t="s">
        <v>327</v>
      </c>
      <c r="D764" t="s">
        <v>5718</v>
      </c>
      <c r="E764" t="s">
        <v>328</v>
      </c>
      <c r="F764">
        <v>3</v>
      </c>
      <c r="G764" s="1">
        <v>45166</v>
      </c>
      <c r="H764" s="1">
        <v>45276</v>
      </c>
      <c r="I764" s="21">
        <f t="shared" si="55"/>
        <v>16.714285714285715</v>
      </c>
      <c r="J764" s="1"/>
      <c r="K764" s="1" t="s">
        <v>5536</v>
      </c>
      <c r="L764" t="s">
        <v>33</v>
      </c>
      <c r="N764" t="s">
        <v>35</v>
      </c>
      <c r="S764" s="22">
        <f t="shared" si="56"/>
        <v>5.5555555555555525E-2</v>
      </c>
      <c r="T764" s="22">
        <f t="shared" si="57"/>
        <v>0.1125541125541125</v>
      </c>
      <c r="U764" s="22" t="s">
        <v>5375</v>
      </c>
      <c r="V764">
        <v>935</v>
      </c>
      <c r="W764" s="22" t="s">
        <v>5474</v>
      </c>
      <c r="X764">
        <v>1055</v>
      </c>
      <c r="Y764" t="s">
        <v>49</v>
      </c>
      <c r="Z764" t="s">
        <v>329</v>
      </c>
      <c r="AA764" t="s">
        <v>330</v>
      </c>
      <c r="AB764" t="s">
        <v>277</v>
      </c>
      <c r="AC764" t="s">
        <v>62</v>
      </c>
      <c r="AD764" t="str">
        <f t="shared" si="58"/>
        <v>Interdisciplinary Center - IDC220</v>
      </c>
      <c r="AE764" t="s">
        <v>63</v>
      </c>
      <c r="AF764" t="s">
        <v>64</v>
      </c>
      <c r="AG764" t="s">
        <v>331</v>
      </c>
      <c r="AH764" t="s">
        <v>3688</v>
      </c>
      <c r="AI764">
        <v>40</v>
      </c>
      <c r="AJ764">
        <v>30</v>
      </c>
      <c r="AK764" s="22">
        <f t="shared" si="59"/>
        <v>56.437847866419276</v>
      </c>
      <c r="AL764" t="s">
        <v>52</v>
      </c>
      <c r="AM764" t="s">
        <v>66</v>
      </c>
      <c r="AN764" t="s">
        <v>67</v>
      </c>
    </row>
    <row r="765" spans="1:40" x14ac:dyDescent="0.25">
      <c r="A765">
        <v>202430</v>
      </c>
      <c r="B765">
        <v>37350</v>
      </c>
      <c r="C765" t="s">
        <v>336</v>
      </c>
      <c r="D765" t="s">
        <v>5718</v>
      </c>
      <c r="E765" t="s">
        <v>337</v>
      </c>
      <c r="F765">
        <v>3</v>
      </c>
      <c r="G765" s="1">
        <v>45166</v>
      </c>
      <c r="H765" s="1">
        <v>45276</v>
      </c>
      <c r="I765" s="21">
        <f t="shared" si="55"/>
        <v>16.714285714285715</v>
      </c>
      <c r="J765" s="1"/>
      <c r="K765" s="1" t="s">
        <v>5536</v>
      </c>
      <c r="L765" t="s">
        <v>33</v>
      </c>
      <c r="N765" t="s">
        <v>35</v>
      </c>
      <c r="S765" s="22">
        <f t="shared" si="56"/>
        <v>5.555555555555558E-2</v>
      </c>
      <c r="T765" s="22">
        <f t="shared" si="57"/>
        <v>0.11255411255411261</v>
      </c>
      <c r="U765" s="22" t="s">
        <v>5379</v>
      </c>
      <c r="V765">
        <v>1420</v>
      </c>
      <c r="W765" s="22" t="s">
        <v>5500</v>
      </c>
      <c r="X765">
        <v>1540</v>
      </c>
      <c r="Y765" t="s">
        <v>49</v>
      </c>
      <c r="Z765" t="s">
        <v>329</v>
      </c>
      <c r="AA765" t="s">
        <v>330</v>
      </c>
      <c r="AB765" t="s">
        <v>277</v>
      </c>
      <c r="AC765" t="s">
        <v>62</v>
      </c>
      <c r="AD765" t="str">
        <f t="shared" si="58"/>
        <v>Interdisciplinary Center - IDC220</v>
      </c>
      <c r="AE765" t="s">
        <v>63</v>
      </c>
      <c r="AF765" t="s">
        <v>64</v>
      </c>
      <c r="AG765" t="s">
        <v>331</v>
      </c>
      <c r="AH765" t="s">
        <v>3688</v>
      </c>
      <c r="AI765">
        <v>40</v>
      </c>
      <c r="AJ765">
        <v>24</v>
      </c>
      <c r="AK765" s="22">
        <f t="shared" si="59"/>
        <v>45.150278293135457</v>
      </c>
      <c r="AL765" t="s">
        <v>52</v>
      </c>
      <c r="AM765" t="s">
        <v>66</v>
      </c>
      <c r="AN765" t="s">
        <v>67</v>
      </c>
    </row>
    <row r="766" spans="1:40" x14ac:dyDescent="0.25">
      <c r="A766">
        <v>202430</v>
      </c>
      <c r="B766">
        <v>31598</v>
      </c>
      <c r="C766" t="s">
        <v>1774</v>
      </c>
      <c r="D766" t="s">
        <v>5718</v>
      </c>
      <c r="E766" t="s">
        <v>1775</v>
      </c>
      <c r="F766">
        <v>3</v>
      </c>
      <c r="G766" s="1">
        <v>45166</v>
      </c>
      <c r="H766" s="1">
        <v>45276</v>
      </c>
      <c r="I766" s="21">
        <f t="shared" si="55"/>
        <v>16.714285714285715</v>
      </c>
      <c r="J766" s="1"/>
      <c r="K766" s="1" t="s">
        <v>34</v>
      </c>
      <c r="M766" t="s">
        <v>34</v>
      </c>
      <c r="S766" s="22">
        <f t="shared" si="56"/>
        <v>5.5555555555555525E-2</v>
      </c>
      <c r="T766" s="22">
        <f t="shared" si="57"/>
        <v>5.6277056277056252E-2</v>
      </c>
      <c r="U766" s="22" t="s">
        <v>5375</v>
      </c>
      <c r="V766">
        <v>935</v>
      </c>
      <c r="W766" s="22" t="s">
        <v>5474</v>
      </c>
      <c r="X766">
        <v>1055</v>
      </c>
      <c r="Y766" t="s">
        <v>304</v>
      </c>
      <c r="Z766" t="s">
        <v>1776</v>
      </c>
      <c r="AA766" t="s">
        <v>1777</v>
      </c>
      <c r="AB766" t="s">
        <v>277</v>
      </c>
      <c r="AC766" t="s">
        <v>62</v>
      </c>
      <c r="AD766" t="str">
        <f t="shared" si="58"/>
        <v>Interdisciplinary Center - IDC220</v>
      </c>
      <c r="AE766" t="s">
        <v>63</v>
      </c>
      <c r="AF766" t="s">
        <v>64</v>
      </c>
      <c r="AG766" t="s">
        <v>331</v>
      </c>
      <c r="AH766" t="s">
        <v>3688</v>
      </c>
      <c r="AI766">
        <v>40</v>
      </c>
      <c r="AJ766">
        <v>35</v>
      </c>
      <c r="AK766" s="22">
        <f t="shared" si="59"/>
        <v>32.922077922077911</v>
      </c>
      <c r="AL766" t="s">
        <v>430</v>
      </c>
      <c r="AM766" t="s">
        <v>306</v>
      </c>
      <c r="AN766" t="s">
        <v>67</v>
      </c>
    </row>
    <row r="767" spans="1:40" x14ac:dyDescent="0.25">
      <c r="A767">
        <v>202430</v>
      </c>
      <c r="B767">
        <v>42520</v>
      </c>
      <c r="C767" t="s">
        <v>2494</v>
      </c>
      <c r="D767" t="s">
        <v>5718</v>
      </c>
      <c r="E767" t="s">
        <v>2495</v>
      </c>
      <c r="F767">
        <v>3</v>
      </c>
      <c r="G767" s="1">
        <v>45166</v>
      </c>
      <c r="H767" s="1">
        <v>45276</v>
      </c>
      <c r="I767" s="21">
        <f t="shared" si="55"/>
        <v>16.714285714285715</v>
      </c>
      <c r="J767" s="1"/>
      <c r="K767" s="1" t="s">
        <v>36</v>
      </c>
      <c r="O767" t="s">
        <v>36</v>
      </c>
      <c r="S767" s="22">
        <f t="shared" si="56"/>
        <v>5.555555555555558E-2</v>
      </c>
      <c r="T767" s="22">
        <f t="shared" si="57"/>
        <v>5.6277056277056307E-2</v>
      </c>
      <c r="U767" s="22" t="s">
        <v>5377</v>
      </c>
      <c r="V767">
        <v>1245</v>
      </c>
      <c r="W767" s="22" t="s">
        <v>5398</v>
      </c>
      <c r="X767">
        <v>1405</v>
      </c>
      <c r="Y767" t="s">
        <v>304</v>
      </c>
      <c r="Z767" t="s">
        <v>1772</v>
      </c>
      <c r="AA767" t="s">
        <v>1773</v>
      </c>
      <c r="AB767" t="s">
        <v>61</v>
      </c>
      <c r="AC767" t="s">
        <v>62</v>
      </c>
      <c r="AD767" t="str">
        <f t="shared" si="58"/>
        <v>Interdisciplinary Center - IDC220</v>
      </c>
      <c r="AE767" t="s">
        <v>63</v>
      </c>
      <c r="AF767" t="s">
        <v>64</v>
      </c>
      <c r="AG767" t="s">
        <v>331</v>
      </c>
      <c r="AH767" t="s">
        <v>3688</v>
      </c>
      <c r="AI767">
        <v>40</v>
      </c>
      <c r="AJ767">
        <v>22</v>
      </c>
      <c r="AK767" s="22">
        <f t="shared" si="59"/>
        <v>20.693877551020421</v>
      </c>
      <c r="AL767" t="s">
        <v>430</v>
      </c>
      <c r="AM767" t="s">
        <v>306</v>
      </c>
      <c r="AN767" t="s">
        <v>67</v>
      </c>
    </row>
    <row r="768" spans="1:40" x14ac:dyDescent="0.25">
      <c r="A768">
        <v>202430</v>
      </c>
      <c r="B768">
        <v>43914</v>
      </c>
      <c r="C768" t="s">
        <v>1770</v>
      </c>
      <c r="D768" t="s">
        <v>5718</v>
      </c>
      <c r="E768" t="s">
        <v>1771</v>
      </c>
      <c r="F768">
        <v>3</v>
      </c>
      <c r="G768" s="1">
        <v>45166</v>
      </c>
      <c r="H768" s="1">
        <v>45276</v>
      </c>
      <c r="I768" s="21">
        <f t="shared" si="55"/>
        <v>16.714285714285715</v>
      </c>
      <c r="J768" s="1"/>
      <c r="K768" s="1" t="s">
        <v>5537</v>
      </c>
      <c r="M768" t="s">
        <v>34</v>
      </c>
      <c r="O768" t="s">
        <v>36</v>
      </c>
      <c r="S768" s="22">
        <f t="shared" si="56"/>
        <v>5.555555555555558E-2</v>
      </c>
      <c r="T768" s="22">
        <f t="shared" si="57"/>
        <v>0.11255411255411261</v>
      </c>
      <c r="U768" s="22" t="s">
        <v>5379</v>
      </c>
      <c r="V768">
        <v>1420</v>
      </c>
      <c r="W768" s="22" t="s">
        <v>5500</v>
      </c>
      <c r="X768">
        <v>1540</v>
      </c>
      <c r="Y768" t="s">
        <v>49</v>
      </c>
      <c r="Z768" t="s">
        <v>1772</v>
      </c>
      <c r="AA768" t="s">
        <v>1773</v>
      </c>
      <c r="AB768" t="s">
        <v>61</v>
      </c>
      <c r="AC768" t="s">
        <v>62</v>
      </c>
      <c r="AD768" t="str">
        <f t="shared" si="58"/>
        <v>Interdisciplinary Center - IDC220</v>
      </c>
      <c r="AE768" t="s">
        <v>63</v>
      </c>
      <c r="AF768" t="s">
        <v>64</v>
      </c>
      <c r="AG768" t="s">
        <v>331</v>
      </c>
      <c r="AH768" t="s">
        <v>3688</v>
      </c>
      <c r="AI768">
        <v>40</v>
      </c>
      <c r="AJ768">
        <v>25</v>
      </c>
      <c r="AK768" s="22">
        <f t="shared" si="59"/>
        <v>47.031539888682772</v>
      </c>
      <c r="AL768" t="s">
        <v>52</v>
      </c>
      <c r="AM768" t="s">
        <v>66</v>
      </c>
      <c r="AN768" t="s">
        <v>67</v>
      </c>
    </row>
    <row r="769" spans="1:40" x14ac:dyDescent="0.25">
      <c r="A769">
        <v>202430</v>
      </c>
      <c r="B769">
        <v>41029</v>
      </c>
      <c r="C769" t="s">
        <v>183</v>
      </c>
      <c r="D769" t="s">
        <v>5707</v>
      </c>
      <c r="E769" t="s">
        <v>184</v>
      </c>
      <c r="F769">
        <v>4</v>
      </c>
      <c r="G769" s="1">
        <v>45166</v>
      </c>
      <c r="H769" s="1">
        <v>45276</v>
      </c>
      <c r="I769" s="21">
        <f t="shared" si="55"/>
        <v>16.714285714285715</v>
      </c>
      <c r="J769" s="1"/>
      <c r="K769" s="1" t="s">
        <v>5536</v>
      </c>
      <c r="L769" t="s">
        <v>33</v>
      </c>
      <c r="N769" t="s">
        <v>35</v>
      </c>
      <c r="S769" s="22">
        <f t="shared" si="56"/>
        <v>8.680555555555558E-2</v>
      </c>
      <c r="T769" s="22">
        <f t="shared" si="57"/>
        <v>0.17586580086580095</v>
      </c>
      <c r="U769" s="22" t="s">
        <v>5369</v>
      </c>
      <c r="V769">
        <v>800</v>
      </c>
      <c r="W769" s="22" t="s">
        <v>5392</v>
      </c>
      <c r="X769">
        <v>1005</v>
      </c>
      <c r="Y769" t="s">
        <v>49</v>
      </c>
      <c r="Z769" t="s">
        <v>338</v>
      </c>
      <c r="AA769" t="s">
        <v>339</v>
      </c>
      <c r="AB769" t="s">
        <v>277</v>
      </c>
      <c r="AC769" t="s">
        <v>62</v>
      </c>
      <c r="AD769" t="str">
        <f t="shared" si="58"/>
        <v>Interdisciplinary Center - IDC221</v>
      </c>
      <c r="AE769" t="s">
        <v>63</v>
      </c>
      <c r="AF769" t="s">
        <v>64</v>
      </c>
      <c r="AG769" t="s">
        <v>340</v>
      </c>
      <c r="AH769" t="s">
        <v>3688</v>
      </c>
      <c r="AI769">
        <v>28</v>
      </c>
      <c r="AJ769">
        <v>28</v>
      </c>
      <c r="AK769" s="22">
        <f t="shared" si="59"/>
        <v>82.305194805194844</v>
      </c>
      <c r="AL769" t="s">
        <v>52</v>
      </c>
      <c r="AM769" t="s">
        <v>66</v>
      </c>
      <c r="AN769" t="s">
        <v>46</v>
      </c>
    </row>
    <row r="770" spans="1:40" x14ac:dyDescent="0.25">
      <c r="A770">
        <v>202430</v>
      </c>
      <c r="B770">
        <v>41030</v>
      </c>
      <c r="C770" t="s">
        <v>183</v>
      </c>
      <c r="D770" t="s">
        <v>5707</v>
      </c>
      <c r="E770" t="s">
        <v>184</v>
      </c>
      <c r="F770">
        <v>4</v>
      </c>
      <c r="G770" s="1">
        <v>45166</v>
      </c>
      <c r="H770" s="1">
        <v>45276</v>
      </c>
      <c r="I770" s="21">
        <f t="shared" ref="I770:I833" si="60">(DATEDIF(G770,H770,"d")/7)+1</f>
        <v>16.714285714285715</v>
      </c>
      <c r="J770" s="1"/>
      <c r="K770" s="1" t="s">
        <v>5537</v>
      </c>
      <c r="M770" t="s">
        <v>34</v>
      </c>
      <c r="O770" t="s">
        <v>36</v>
      </c>
      <c r="S770" s="22">
        <f t="shared" ref="S770:S833" si="61">W770-U770</f>
        <v>8.680555555555558E-2</v>
      </c>
      <c r="T770" s="22">
        <f t="shared" ref="T770:T833" si="62">(LEN(K770)*S770)*(I770/16.5)</f>
        <v>0.17586580086580095</v>
      </c>
      <c r="U770" s="22" t="s">
        <v>5369</v>
      </c>
      <c r="V770">
        <v>800</v>
      </c>
      <c r="W770" s="22" t="s">
        <v>5392</v>
      </c>
      <c r="X770">
        <v>1005</v>
      </c>
      <c r="Y770" t="s">
        <v>49</v>
      </c>
      <c r="Z770" t="s">
        <v>349</v>
      </c>
      <c r="AA770" t="s">
        <v>350</v>
      </c>
      <c r="AB770" t="s">
        <v>277</v>
      </c>
      <c r="AC770" t="s">
        <v>62</v>
      </c>
      <c r="AD770" t="str">
        <f t="shared" ref="AD770:AD833" si="63">CONCATENATE(AE770," - ",AG770)</f>
        <v>Interdisciplinary Center - IDC221</v>
      </c>
      <c r="AE770" t="s">
        <v>63</v>
      </c>
      <c r="AF770" t="s">
        <v>64</v>
      </c>
      <c r="AG770" t="s">
        <v>340</v>
      </c>
      <c r="AH770" t="s">
        <v>3688</v>
      </c>
      <c r="AI770">
        <v>28</v>
      </c>
      <c r="AJ770">
        <v>24</v>
      </c>
      <c r="AK770" s="22">
        <f t="shared" ref="AK770:AK833" si="64">I770*T770*AJ770</f>
        <v>70.547309833024158</v>
      </c>
      <c r="AL770" t="s">
        <v>345</v>
      </c>
      <c r="AM770" t="s">
        <v>346</v>
      </c>
      <c r="AN770" t="s">
        <v>67</v>
      </c>
    </row>
    <row r="771" spans="1:40" x14ac:dyDescent="0.25">
      <c r="A771">
        <v>202430</v>
      </c>
      <c r="B771">
        <v>41034</v>
      </c>
      <c r="C771" t="s">
        <v>183</v>
      </c>
      <c r="D771" t="s">
        <v>5707</v>
      </c>
      <c r="E771" t="s">
        <v>184</v>
      </c>
      <c r="F771">
        <v>4</v>
      </c>
      <c r="G771" s="1">
        <v>45166</v>
      </c>
      <c r="H771" s="1">
        <v>45276</v>
      </c>
      <c r="I771" s="21">
        <f t="shared" si="60"/>
        <v>16.714285714285715</v>
      </c>
      <c r="J771" s="1"/>
      <c r="K771" s="1" t="s">
        <v>5537</v>
      </c>
      <c r="M771" t="s">
        <v>34</v>
      </c>
      <c r="O771" t="s">
        <v>36</v>
      </c>
      <c r="S771" s="22">
        <f t="shared" si="61"/>
        <v>8.680555555555558E-2</v>
      </c>
      <c r="T771" s="22">
        <f t="shared" si="62"/>
        <v>0.17586580086580095</v>
      </c>
      <c r="U771" s="22" t="s">
        <v>5373</v>
      </c>
      <c r="V771">
        <v>1030</v>
      </c>
      <c r="W771" s="22" t="s">
        <v>5425</v>
      </c>
      <c r="X771">
        <v>1235</v>
      </c>
      <c r="Y771" t="s">
        <v>49</v>
      </c>
      <c r="Z771" t="s">
        <v>366</v>
      </c>
      <c r="AA771" t="s">
        <v>367</v>
      </c>
      <c r="AB771" t="s">
        <v>61</v>
      </c>
      <c r="AC771" t="s">
        <v>62</v>
      </c>
      <c r="AD771" t="str">
        <f t="shared" si="63"/>
        <v>Interdisciplinary Center - IDC221</v>
      </c>
      <c r="AE771" t="s">
        <v>63</v>
      </c>
      <c r="AF771" t="s">
        <v>64</v>
      </c>
      <c r="AG771" t="s">
        <v>340</v>
      </c>
      <c r="AH771" t="s">
        <v>3688</v>
      </c>
      <c r="AI771">
        <v>28</v>
      </c>
      <c r="AJ771">
        <v>24</v>
      </c>
      <c r="AK771" s="22">
        <f t="shared" si="64"/>
        <v>70.547309833024158</v>
      </c>
      <c r="AL771" t="s">
        <v>52</v>
      </c>
      <c r="AM771" t="s">
        <v>66</v>
      </c>
      <c r="AN771" t="s">
        <v>67</v>
      </c>
    </row>
    <row r="772" spans="1:40" x14ac:dyDescent="0.25">
      <c r="A772">
        <v>202430</v>
      </c>
      <c r="B772">
        <v>41035</v>
      </c>
      <c r="C772" t="s">
        <v>183</v>
      </c>
      <c r="D772" t="s">
        <v>5707</v>
      </c>
      <c r="E772" t="s">
        <v>184</v>
      </c>
      <c r="F772">
        <v>4</v>
      </c>
      <c r="G772" s="1">
        <v>45166</v>
      </c>
      <c r="H772" s="1">
        <v>45276</v>
      </c>
      <c r="I772" s="21">
        <f t="shared" si="60"/>
        <v>16.714285714285715</v>
      </c>
      <c r="J772" s="1"/>
      <c r="K772" s="1" t="s">
        <v>5536</v>
      </c>
      <c r="L772" t="s">
        <v>33</v>
      </c>
      <c r="N772" t="s">
        <v>35</v>
      </c>
      <c r="S772" s="22">
        <f t="shared" si="61"/>
        <v>8.680555555555558E-2</v>
      </c>
      <c r="T772" s="22">
        <f t="shared" si="62"/>
        <v>0.17586580086580095</v>
      </c>
      <c r="U772" s="22" t="s">
        <v>5373</v>
      </c>
      <c r="V772">
        <v>1030</v>
      </c>
      <c r="W772" s="22" t="s">
        <v>5425</v>
      </c>
      <c r="X772">
        <v>1235</v>
      </c>
      <c r="Y772" t="s">
        <v>49</v>
      </c>
      <c r="Z772" t="s">
        <v>341</v>
      </c>
      <c r="AA772" t="s">
        <v>342</v>
      </c>
      <c r="AB772" t="s">
        <v>61</v>
      </c>
      <c r="AC772" t="s">
        <v>62</v>
      </c>
      <c r="AD772" t="str">
        <f t="shared" si="63"/>
        <v>Interdisciplinary Center - IDC221</v>
      </c>
      <c r="AE772" t="s">
        <v>63</v>
      </c>
      <c r="AF772" t="s">
        <v>64</v>
      </c>
      <c r="AG772" t="s">
        <v>340</v>
      </c>
      <c r="AH772" t="s">
        <v>3688</v>
      </c>
      <c r="AI772">
        <v>28</v>
      </c>
      <c r="AJ772">
        <v>29</v>
      </c>
      <c r="AK772" s="22">
        <f t="shared" si="64"/>
        <v>85.244666048237519</v>
      </c>
      <c r="AL772" t="s">
        <v>52</v>
      </c>
      <c r="AM772" t="s">
        <v>66</v>
      </c>
      <c r="AN772" t="s">
        <v>46</v>
      </c>
    </row>
    <row r="773" spans="1:40" x14ac:dyDescent="0.25">
      <c r="A773">
        <v>202430</v>
      </c>
      <c r="B773">
        <v>41036</v>
      </c>
      <c r="C773" t="s">
        <v>183</v>
      </c>
      <c r="D773" t="s">
        <v>5707</v>
      </c>
      <c r="E773" t="s">
        <v>184</v>
      </c>
      <c r="F773">
        <v>4</v>
      </c>
      <c r="G773" s="1">
        <v>45166</v>
      </c>
      <c r="H773" s="1">
        <v>45276</v>
      </c>
      <c r="I773" s="21">
        <f t="shared" si="60"/>
        <v>16.714285714285715</v>
      </c>
      <c r="J773" s="1"/>
      <c r="K773" s="1" t="s">
        <v>5537</v>
      </c>
      <c r="M773" t="s">
        <v>34</v>
      </c>
      <c r="O773" t="s">
        <v>36</v>
      </c>
      <c r="S773" s="22">
        <f t="shared" si="61"/>
        <v>8.680555555555558E-2</v>
      </c>
      <c r="T773" s="22">
        <f t="shared" si="62"/>
        <v>0.17586580086580095</v>
      </c>
      <c r="U773" s="22" t="s">
        <v>5371</v>
      </c>
      <c r="V773">
        <v>1500</v>
      </c>
      <c r="W773" s="22" t="s">
        <v>5412</v>
      </c>
      <c r="X773">
        <v>1705</v>
      </c>
      <c r="Y773" t="s">
        <v>49</v>
      </c>
      <c r="Z773" t="s">
        <v>366</v>
      </c>
      <c r="AA773" t="s">
        <v>367</v>
      </c>
      <c r="AB773" t="s">
        <v>61</v>
      </c>
      <c r="AC773" t="s">
        <v>62</v>
      </c>
      <c r="AD773" t="str">
        <f t="shared" si="63"/>
        <v>Interdisciplinary Center - IDC221</v>
      </c>
      <c r="AE773" t="s">
        <v>63</v>
      </c>
      <c r="AF773" t="s">
        <v>64</v>
      </c>
      <c r="AG773" t="s">
        <v>340</v>
      </c>
      <c r="AH773" t="s">
        <v>3688</v>
      </c>
      <c r="AI773">
        <v>28</v>
      </c>
      <c r="AJ773">
        <v>22</v>
      </c>
      <c r="AK773" s="22">
        <f t="shared" si="64"/>
        <v>64.668367346938808</v>
      </c>
      <c r="AL773" t="s">
        <v>52</v>
      </c>
      <c r="AM773" t="s">
        <v>66</v>
      </c>
      <c r="AN773" t="s">
        <v>67</v>
      </c>
    </row>
    <row r="774" spans="1:40" x14ac:dyDescent="0.25">
      <c r="A774">
        <v>202430</v>
      </c>
      <c r="B774">
        <v>41044</v>
      </c>
      <c r="C774" t="s">
        <v>183</v>
      </c>
      <c r="D774" t="s">
        <v>5707</v>
      </c>
      <c r="E774" t="s">
        <v>184</v>
      </c>
      <c r="F774">
        <v>4</v>
      </c>
      <c r="G774" s="1">
        <v>45166</v>
      </c>
      <c r="H774" s="1">
        <v>45276</v>
      </c>
      <c r="I774" s="21">
        <f t="shared" si="60"/>
        <v>16.714285714285715</v>
      </c>
      <c r="J774" s="1"/>
      <c r="K774" s="1" t="s">
        <v>5536</v>
      </c>
      <c r="L774" t="s">
        <v>33</v>
      </c>
      <c r="N774" t="s">
        <v>35</v>
      </c>
      <c r="S774" s="22">
        <f t="shared" si="61"/>
        <v>8.680555555555558E-2</v>
      </c>
      <c r="T774" s="22">
        <f t="shared" si="62"/>
        <v>0.17586580086580095</v>
      </c>
      <c r="U774" s="22" t="s">
        <v>5377</v>
      </c>
      <c r="V774">
        <v>1245</v>
      </c>
      <c r="W774" s="22" t="s">
        <v>5483</v>
      </c>
      <c r="X774">
        <v>1450</v>
      </c>
      <c r="Y774" t="s">
        <v>49</v>
      </c>
      <c r="Z774" t="s">
        <v>343</v>
      </c>
      <c r="AA774" t="s">
        <v>344</v>
      </c>
      <c r="AB774" t="s">
        <v>61</v>
      </c>
      <c r="AC774" t="s">
        <v>62</v>
      </c>
      <c r="AD774" t="str">
        <f t="shared" si="63"/>
        <v>Interdisciplinary Center - IDC221</v>
      </c>
      <c r="AE774" t="s">
        <v>63</v>
      </c>
      <c r="AF774" t="s">
        <v>64</v>
      </c>
      <c r="AG774" t="s">
        <v>340</v>
      </c>
      <c r="AH774" t="s">
        <v>3688</v>
      </c>
      <c r="AI774">
        <v>28</v>
      </c>
      <c r="AJ774">
        <v>30</v>
      </c>
      <c r="AK774" s="22">
        <f t="shared" si="64"/>
        <v>88.184137291280194</v>
      </c>
      <c r="AL774" t="s">
        <v>345</v>
      </c>
      <c r="AM774" t="s">
        <v>346</v>
      </c>
      <c r="AN774" t="s">
        <v>46</v>
      </c>
    </row>
    <row r="775" spans="1:40" x14ac:dyDescent="0.25">
      <c r="A775">
        <v>202430</v>
      </c>
      <c r="B775">
        <v>41052</v>
      </c>
      <c r="C775" t="s">
        <v>183</v>
      </c>
      <c r="D775" t="s">
        <v>5707</v>
      </c>
      <c r="E775" t="s">
        <v>184</v>
      </c>
      <c r="F775">
        <v>4</v>
      </c>
      <c r="G775" s="1">
        <v>45166</v>
      </c>
      <c r="H775" s="1">
        <v>45276</v>
      </c>
      <c r="I775" s="21">
        <f t="shared" si="60"/>
        <v>16.714285714285715</v>
      </c>
      <c r="J775" s="1"/>
      <c r="K775" s="1" t="s">
        <v>5537</v>
      </c>
      <c r="M775" t="s">
        <v>34</v>
      </c>
      <c r="O775" t="s">
        <v>36</v>
      </c>
      <c r="S775" s="22">
        <f t="shared" si="61"/>
        <v>8.680555555555558E-2</v>
      </c>
      <c r="T775" s="22">
        <f t="shared" si="62"/>
        <v>0.17586580086580095</v>
      </c>
      <c r="U775" s="22" t="s">
        <v>5377</v>
      </c>
      <c r="V775">
        <v>1245</v>
      </c>
      <c r="W775" s="22" t="s">
        <v>5483</v>
      </c>
      <c r="X775">
        <v>1450</v>
      </c>
      <c r="Y775" t="s">
        <v>49</v>
      </c>
      <c r="Z775" t="s">
        <v>343</v>
      </c>
      <c r="AA775" t="s">
        <v>344</v>
      </c>
      <c r="AB775" t="s">
        <v>61</v>
      </c>
      <c r="AC775" t="s">
        <v>62</v>
      </c>
      <c r="AD775" t="str">
        <f t="shared" si="63"/>
        <v>Interdisciplinary Center - IDC221</v>
      </c>
      <c r="AE775" t="s">
        <v>63</v>
      </c>
      <c r="AF775" t="s">
        <v>64</v>
      </c>
      <c r="AG775" t="s">
        <v>340</v>
      </c>
      <c r="AH775" t="s">
        <v>3688</v>
      </c>
      <c r="AI775">
        <v>28</v>
      </c>
      <c r="AJ775">
        <v>27</v>
      </c>
      <c r="AK775" s="22">
        <f t="shared" si="64"/>
        <v>79.365723562152183</v>
      </c>
      <c r="AL775" t="s">
        <v>345</v>
      </c>
      <c r="AM775" t="s">
        <v>346</v>
      </c>
      <c r="AN775" t="s">
        <v>67</v>
      </c>
    </row>
    <row r="776" spans="1:40" x14ac:dyDescent="0.25">
      <c r="A776">
        <v>202430</v>
      </c>
      <c r="B776">
        <v>41084</v>
      </c>
      <c r="C776" t="s">
        <v>183</v>
      </c>
      <c r="D776" t="s">
        <v>5707</v>
      </c>
      <c r="E776" t="s">
        <v>184</v>
      </c>
      <c r="F776">
        <v>4</v>
      </c>
      <c r="G776" s="1">
        <v>45166</v>
      </c>
      <c r="H776" s="1">
        <v>45276</v>
      </c>
      <c r="I776" s="21">
        <f t="shared" si="60"/>
        <v>16.714285714285715</v>
      </c>
      <c r="J776" s="1"/>
      <c r="K776" s="1" t="s">
        <v>5536</v>
      </c>
      <c r="L776" t="s">
        <v>33</v>
      </c>
      <c r="N776" t="s">
        <v>35</v>
      </c>
      <c r="S776" s="22">
        <f t="shared" si="61"/>
        <v>8.680555555555558E-2</v>
      </c>
      <c r="T776" s="22">
        <f t="shared" si="62"/>
        <v>0.17586580086580095</v>
      </c>
      <c r="U776" s="22" t="s">
        <v>5371</v>
      </c>
      <c r="V776">
        <v>1500</v>
      </c>
      <c r="W776" s="22" t="s">
        <v>5412</v>
      </c>
      <c r="X776">
        <v>1705</v>
      </c>
      <c r="Y776" t="s">
        <v>49</v>
      </c>
      <c r="Z776" t="s">
        <v>347</v>
      </c>
      <c r="AA776" t="s">
        <v>348</v>
      </c>
      <c r="AB776" t="s">
        <v>277</v>
      </c>
      <c r="AC776" t="s">
        <v>62</v>
      </c>
      <c r="AD776" t="str">
        <f t="shared" si="63"/>
        <v>Interdisciplinary Center - IDC221</v>
      </c>
      <c r="AE776" t="s">
        <v>63</v>
      </c>
      <c r="AF776" t="s">
        <v>64</v>
      </c>
      <c r="AG776" t="s">
        <v>340</v>
      </c>
      <c r="AH776" t="s">
        <v>3688</v>
      </c>
      <c r="AI776">
        <v>28</v>
      </c>
      <c r="AJ776">
        <v>26</v>
      </c>
      <c r="AK776" s="22">
        <f t="shared" si="64"/>
        <v>76.426252319109508</v>
      </c>
      <c r="AL776" t="s">
        <v>52</v>
      </c>
      <c r="AM776" t="s">
        <v>66</v>
      </c>
      <c r="AN776" t="s">
        <v>67</v>
      </c>
    </row>
    <row r="777" spans="1:40" x14ac:dyDescent="0.25">
      <c r="A777">
        <v>202430</v>
      </c>
      <c r="B777">
        <v>41031</v>
      </c>
      <c r="C777" t="s">
        <v>183</v>
      </c>
      <c r="D777" t="s">
        <v>5707</v>
      </c>
      <c r="E777" t="s">
        <v>184</v>
      </c>
      <c r="F777">
        <v>4</v>
      </c>
      <c r="G777" s="1">
        <v>45166</v>
      </c>
      <c r="H777" s="1">
        <v>45276</v>
      </c>
      <c r="I777" s="21">
        <f t="shared" si="60"/>
        <v>16.714285714285715</v>
      </c>
      <c r="J777" s="1"/>
      <c r="K777" s="1" t="s">
        <v>5537</v>
      </c>
      <c r="M777" t="s">
        <v>34</v>
      </c>
      <c r="O777" t="s">
        <v>36</v>
      </c>
      <c r="S777" s="22">
        <f t="shared" si="61"/>
        <v>8.680555555555558E-2</v>
      </c>
      <c r="T777" s="22">
        <f t="shared" si="62"/>
        <v>0.17586580086580095</v>
      </c>
      <c r="U777" s="22" t="s">
        <v>5369</v>
      </c>
      <c r="V777">
        <v>800</v>
      </c>
      <c r="W777" s="22" t="s">
        <v>5392</v>
      </c>
      <c r="X777">
        <v>1005</v>
      </c>
      <c r="Y777" t="s">
        <v>49</v>
      </c>
      <c r="Z777" t="s">
        <v>1123</v>
      </c>
      <c r="AA777" t="s">
        <v>1124</v>
      </c>
      <c r="AB777" t="s">
        <v>277</v>
      </c>
      <c r="AC777" t="s">
        <v>62</v>
      </c>
      <c r="AD777" t="str">
        <f t="shared" si="63"/>
        <v>Interdisciplinary Center - IDC222</v>
      </c>
      <c r="AE777" t="s">
        <v>63</v>
      </c>
      <c r="AF777" t="s">
        <v>64</v>
      </c>
      <c r="AG777" t="s">
        <v>351</v>
      </c>
      <c r="AH777" t="s">
        <v>3688</v>
      </c>
      <c r="AI777">
        <v>28</v>
      </c>
      <c r="AJ777">
        <v>28</v>
      </c>
      <c r="AK777" s="22">
        <f t="shared" si="64"/>
        <v>82.305194805194844</v>
      </c>
      <c r="AL777" t="s">
        <v>52</v>
      </c>
      <c r="AM777" t="s">
        <v>66</v>
      </c>
      <c r="AN777" t="s">
        <v>46</v>
      </c>
    </row>
    <row r="778" spans="1:40" x14ac:dyDescent="0.25">
      <c r="A778">
        <v>202430</v>
      </c>
      <c r="B778">
        <v>41032</v>
      </c>
      <c r="C778" t="s">
        <v>183</v>
      </c>
      <c r="D778" t="s">
        <v>5707</v>
      </c>
      <c r="E778" t="s">
        <v>184</v>
      </c>
      <c r="F778">
        <v>4</v>
      </c>
      <c r="G778" s="1">
        <v>45166</v>
      </c>
      <c r="H778" s="1">
        <v>45276</v>
      </c>
      <c r="I778" s="21">
        <f t="shared" si="60"/>
        <v>16.714285714285715</v>
      </c>
      <c r="J778" s="1"/>
      <c r="K778" s="1" t="s">
        <v>5536</v>
      </c>
      <c r="L778" t="s">
        <v>33</v>
      </c>
      <c r="N778" t="s">
        <v>35</v>
      </c>
      <c r="S778" s="22">
        <f t="shared" si="61"/>
        <v>8.680555555555558E-2</v>
      </c>
      <c r="T778" s="22">
        <f t="shared" si="62"/>
        <v>0.17586580086580095</v>
      </c>
      <c r="U778" s="22" t="s">
        <v>5369</v>
      </c>
      <c r="V778">
        <v>800</v>
      </c>
      <c r="W778" s="22" t="s">
        <v>5392</v>
      </c>
      <c r="X778">
        <v>1005</v>
      </c>
      <c r="Y778" t="s">
        <v>49</v>
      </c>
      <c r="Z778" t="s">
        <v>349</v>
      </c>
      <c r="AA778" t="s">
        <v>350</v>
      </c>
      <c r="AB778" t="s">
        <v>277</v>
      </c>
      <c r="AC778" t="s">
        <v>62</v>
      </c>
      <c r="AD778" t="str">
        <f t="shared" si="63"/>
        <v>Interdisciplinary Center - IDC222</v>
      </c>
      <c r="AE778" t="s">
        <v>63</v>
      </c>
      <c r="AF778" t="s">
        <v>64</v>
      </c>
      <c r="AG778" t="s">
        <v>351</v>
      </c>
      <c r="AH778" t="s">
        <v>3688</v>
      </c>
      <c r="AI778">
        <v>28</v>
      </c>
      <c r="AJ778">
        <v>27</v>
      </c>
      <c r="AK778" s="22">
        <f t="shared" si="64"/>
        <v>79.365723562152183</v>
      </c>
      <c r="AL778" t="s">
        <v>345</v>
      </c>
      <c r="AM778" t="s">
        <v>346</v>
      </c>
      <c r="AN778" t="s">
        <v>67</v>
      </c>
    </row>
    <row r="779" spans="1:40" x14ac:dyDescent="0.25">
      <c r="A779">
        <v>202430</v>
      </c>
      <c r="B779">
        <v>41038</v>
      </c>
      <c r="C779" t="s">
        <v>183</v>
      </c>
      <c r="D779" t="s">
        <v>5707</v>
      </c>
      <c r="E779" t="s">
        <v>184</v>
      </c>
      <c r="F779">
        <v>4</v>
      </c>
      <c r="G779" s="1">
        <v>45166</v>
      </c>
      <c r="H779" s="1">
        <v>45276</v>
      </c>
      <c r="I779" s="21">
        <f t="shared" si="60"/>
        <v>16.714285714285715</v>
      </c>
      <c r="J779" s="1"/>
      <c r="K779" s="1" t="s">
        <v>5536</v>
      </c>
      <c r="L779" t="s">
        <v>33</v>
      </c>
      <c r="N779" t="s">
        <v>35</v>
      </c>
      <c r="S779" s="22">
        <f t="shared" si="61"/>
        <v>8.680555555555558E-2</v>
      </c>
      <c r="T779" s="22">
        <f t="shared" si="62"/>
        <v>0.17586580086580095</v>
      </c>
      <c r="U779" s="22" t="s">
        <v>5373</v>
      </c>
      <c r="V779">
        <v>1030</v>
      </c>
      <c r="W779" s="22" t="s">
        <v>5425</v>
      </c>
      <c r="X779">
        <v>1235</v>
      </c>
      <c r="Y779" t="s">
        <v>49</v>
      </c>
      <c r="Z779" t="s">
        <v>352</v>
      </c>
      <c r="AA779" t="s">
        <v>353</v>
      </c>
      <c r="AB779" t="s">
        <v>61</v>
      </c>
      <c r="AC779" t="s">
        <v>62</v>
      </c>
      <c r="AD779" t="str">
        <f t="shared" si="63"/>
        <v>Interdisciplinary Center - IDC222</v>
      </c>
      <c r="AE779" t="s">
        <v>63</v>
      </c>
      <c r="AF779" t="s">
        <v>64</v>
      </c>
      <c r="AG779" t="s">
        <v>351</v>
      </c>
      <c r="AH779" t="s">
        <v>3688</v>
      </c>
      <c r="AI779">
        <v>28</v>
      </c>
      <c r="AJ779">
        <v>29</v>
      </c>
      <c r="AK779" s="22">
        <f t="shared" si="64"/>
        <v>85.244666048237519</v>
      </c>
      <c r="AL779" t="s">
        <v>345</v>
      </c>
      <c r="AM779" t="s">
        <v>346</v>
      </c>
      <c r="AN779" t="s">
        <v>46</v>
      </c>
    </row>
    <row r="780" spans="1:40" x14ac:dyDescent="0.25">
      <c r="A780">
        <v>202430</v>
      </c>
      <c r="B780">
        <v>41043</v>
      </c>
      <c r="C780" t="s">
        <v>183</v>
      </c>
      <c r="D780" t="s">
        <v>5707</v>
      </c>
      <c r="E780" t="s">
        <v>184</v>
      </c>
      <c r="F780">
        <v>4</v>
      </c>
      <c r="G780" s="1">
        <v>45166</v>
      </c>
      <c r="H780" s="1">
        <v>45276</v>
      </c>
      <c r="I780" s="21">
        <f t="shared" si="60"/>
        <v>16.714285714285715</v>
      </c>
      <c r="J780" s="1"/>
      <c r="K780" s="1" t="s">
        <v>5537</v>
      </c>
      <c r="M780" t="s">
        <v>34</v>
      </c>
      <c r="O780" t="s">
        <v>36</v>
      </c>
      <c r="S780" s="22">
        <f t="shared" si="61"/>
        <v>8.680555555555558E-2</v>
      </c>
      <c r="T780" s="22">
        <f t="shared" si="62"/>
        <v>0.17586580086580095</v>
      </c>
      <c r="U780" s="22" t="s">
        <v>5373</v>
      </c>
      <c r="V780">
        <v>1030</v>
      </c>
      <c r="W780" s="22" t="s">
        <v>5425</v>
      </c>
      <c r="X780">
        <v>1235</v>
      </c>
      <c r="Y780" t="s">
        <v>49</v>
      </c>
      <c r="Z780" t="s">
        <v>1778</v>
      </c>
      <c r="AA780" t="s">
        <v>1779</v>
      </c>
      <c r="AB780" t="s">
        <v>277</v>
      </c>
      <c r="AC780" t="s">
        <v>62</v>
      </c>
      <c r="AD780" t="str">
        <f t="shared" si="63"/>
        <v>Interdisciplinary Center - IDC222</v>
      </c>
      <c r="AE780" t="s">
        <v>63</v>
      </c>
      <c r="AF780" t="s">
        <v>64</v>
      </c>
      <c r="AG780" t="s">
        <v>351</v>
      </c>
      <c r="AH780" t="s">
        <v>3688</v>
      </c>
      <c r="AI780">
        <v>28</v>
      </c>
      <c r="AJ780">
        <v>23</v>
      </c>
      <c r="AK780" s="22">
        <f t="shared" si="64"/>
        <v>67.607838589981483</v>
      </c>
      <c r="AL780" t="s">
        <v>52</v>
      </c>
      <c r="AM780" t="s">
        <v>66</v>
      </c>
      <c r="AN780" t="s">
        <v>67</v>
      </c>
    </row>
    <row r="781" spans="1:40" x14ac:dyDescent="0.25">
      <c r="A781">
        <v>202430</v>
      </c>
      <c r="B781">
        <v>41055</v>
      </c>
      <c r="C781" t="s">
        <v>183</v>
      </c>
      <c r="D781" t="s">
        <v>5707</v>
      </c>
      <c r="E781" t="s">
        <v>184</v>
      </c>
      <c r="F781">
        <v>4</v>
      </c>
      <c r="G781" s="1">
        <v>45166</v>
      </c>
      <c r="H781" s="1">
        <v>45276</v>
      </c>
      <c r="I781" s="21">
        <f t="shared" si="60"/>
        <v>16.714285714285715</v>
      </c>
      <c r="J781" s="1"/>
      <c r="K781" s="1" t="s">
        <v>5537</v>
      </c>
      <c r="M781" t="s">
        <v>34</v>
      </c>
      <c r="O781" t="s">
        <v>36</v>
      </c>
      <c r="S781" s="22">
        <f t="shared" si="61"/>
        <v>8.680555555555558E-2</v>
      </c>
      <c r="T781" s="22">
        <f t="shared" si="62"/>
        <v>0.17586580086580095</v>
      </c>
      <c r="U781" s="22" t="s">
        <v>5377</v>
      </c>
      <c r="V781">
        <v>1245</v>
      </c>
      <c r="W781" s="22" t="s">
        <v>5483</v>
      </c>
      <c r="X781">
        <v>1450</v>
      </c>
      <c r="Y781" t="s">
        <v>49</v>
      </c>
      <c r="Z781" t="s">
        <v>733</v>
      </c>
      <c r="AA781" t="s">
        <v>734</v>
      </c>
      <c r="AB781" t="s">
        <v>61</v>
      </c>
      <c r="AC781" t="s">
        <v>62</v>
      </c>
      <c r="AD781" t="str">
        <f t="shared" si="63"/>
        <v>Interdisciplinary Center - IDC222</v>
      </c>
      <c r="AE781" t="s">
        <v>63</v>
      </c>
      <c r="AF781" t="s">
        <v>64</v>
      </c>
      <c r="AG781" t="s">
        <v>351</v>
      </c>
      <c r="AH781" t="s">
        <v>3688</v>
      </c>
      <c r="AI781">
        <v>28</v>
      </c>
      <c r="AJ781">
        <v>23</v>
      </c>
      <c r="AK781" s="22">
        <f t="shared" si="64"/>
        <v>67.607838589981483</v>
      </c>
      <c r="AL781" t="s">
        <v>52</v>
      </c>
      <c r="AM781" t="s">
        <v>66</v>
      </c>
      <c r="AN781" t="s">
        <v>67</v>
      </c>
    </row>
    <row r="782" spans="1:40" x14ac:dyDescent="0.25">
      <c r="A782">
        <v>202430</v>
      </c>
      <c r="B782">
        <v>41066</v>
      </c>
      <c r="C782" t="s">
        <v>183</v>
      </c>
      <c r="D782" t="s">
        <v>5707</v>
      </c>
      <c r="E782" t="s">
        <v>184</v>
      </c>
      <c r="F782">
        <v>4</v>
      </c>
      <c r="G782" s="1">
        <v>45166</v>
      </c>
      <c r="H782" s="1">
        <v>45276</v>
      </c>
      <c r="I782" s="21">
        <f t="shared" si="60"/>
        <v>16.714285714285715</v>
      </c>
      <c r="J782" s="1"/>
      <c r="K782" s="1" t="s">
        <v>5536</v>
      </c>
      <c r="L782" t="s">
        <v>33</v>
      </c>
      <c r="N782" t="s">
        <v>35</v>
      </c>
      <c r="S782" s="22">
        <f t="shared" si="61"/>
        <v>8.680555555555558E-2</v>
      </c>
      <c r="T782" s="22">
        <f t="shared" si="62"/>
        <v>0.17586580086580095</v>
      </c>
      <c r="U782" s="22" t="s">
        <v>5371</v>
      </c>
      <c r="V782">
        <v>1500</v>
      </c>
      <c r="W782" s="22" t="s">
        <v>5412</v>
      </c>
      <c r="X782">
        <v>1705</v>
      </c>
      <c r="Y782" t="s">
        <v>49</v>
      </c>
      <c r="Z782" t="s">
        <v>352</v>
      </c>
      <c r="AA782" t="s">
        <v>353</v>
      </c>
      <c r="AB782" t="s">
        <v>61</v>
      </c>
      <c r="AC782" t="s">
        <v>62</v>
      </c>
      <c r="AD782" t="str">
        <f t="shared" si="63"/>
        <v>Interdisciplinary Center - IDC222</v>
      </c>
      <c r="AE782" t="s">
        <v>63</v>
      </c>
      <c r="AF782" t="s">
        <v>64</v>
      </c>
      <c r="AG782" t="s">
        <v>351</v>
      </c>
      <c r="AH782" t="s">
        <v>3688</v>
      </c>
      <c r="AI782">
        <v>28</v>
      </c>
      <c r="AJ782">
        <v>29</v>
      </c>
      <c r="AK782" s="22">
        <f t="shared" si="64"/>
        <v>85.244666048237519</v>
      </c>
      <c r="AL782" t="s">
        <v>345</v>
      </c>
      <c r="AM782" t="s">
        <v>346</v>
      </c>
      <c r="AN782" t="s">
        <v>46</v>
      </c>
    </row>
    <row r="783" spans="1:40" x14ac:dyDescent="0.25">
      <c r="A783">
        <v>202430</v>
      </c>
      <c r="B783">
        <v>41072</v>
      </c>
      <c r="C783" t="s">
        <v>183</v>
      </c>
      <c r="D783" t="s">
        <v>5707</v>
      </c>
      <c r="E783" t="s">
        <v>184</v>
      </c>
      <c r="F783">
        <v>4</v>
      </c>
      <c r="G783" s="1">
        <v>45166</v>
      </c>
      <c r="H783" s="1">
        <v>45276</v>
      </c>
      <c r="I783" s="21">
        <f t="shared" si="60"/>
        <v>16.714285714285715</v>
      </c>
      <c r="J783" s="1"/>
      <c r="K783" s="1" t="s">
        <v>5536</v>
      </c>
      <c r="L783" t="s">
        <v>33</v>
      </c>
      <c r="N783" t="s">
        <v>35</v>
      </c>
      <c r="S783" s="22">
        <f t="shared" si="61"/>
        <v>8.680555555555558E-2</v>
      </c>
      <c r="T783" s="22">
        <f t="shared" si="62"/>
        <v>0.17586580086580095</v>
      </c>
      <c r="U783" s="22" t="s">
        <v>5377</v>
      </c>
      <c r="V783">
        <v>1245</v>
      </c>
      <c r="W783" s="22" t="s">
        <v>5483</v>
      </c>
      <c r="X783">
        <v>1450</v>
      </c>
      <c r="Y783" t="s">
        <v>49</v>
      </c>
      <c r="Z783" t="s">
        <v>354</v>
      </c>
      <c r="AA783" t="s">
        <v>355</v>
      </c>
      <c r="AB783" t="s">
        <v>61</v>
      </c>
      <c r="AC783" t="s">
        <v>62</v>
      </c>
      <c r="AD783" t="str">
        <f t="shared" si="63"/>
        <v>Interdisciplinary Center - IDC222</v>
      </c>
      <c r="AE783" t="s">
        <v>63</v>
      </c>
      <c r="AF783" t="s">
        <v>64</v>
      </c>
      <c r="AG783" t="s">
        <v>351</v>
      </c>
      <c r="AH783" t="s">
        <v>3688</v>
      </c>
      <c r="AI783">
        <v>28</v>
      </c>
      <c r="AJ783">
        <v>27</v>
      </c>
      <c r="AK783" s="22">
        <f t="shared" si="64"/>
        <v>79.365723562152183</v>
      </c>
      <c r="AL783" t="s">
        <v>52</v>
      </c>
      <c r="AM783" t="s">
        <v>66</v>
      </c>
      <c r="AN783" t="s">
        <v>67</v>
      </c>
    </row>
    <row r="784" spans="1:40" x14ac:dyDescent="0.25">
      <c r="A784">
        <v>202430</v>
      </c>
      <c r="B784">
        <v>41078</v>
      </c>
      <c r="C784" t="s">
        <v>183</v>
      </c>
      <c r="D784" t="s">
        <v>5707</v>
      </c>
      <c r="E784" t="s">
        <v>184</v>
      </c>
      <c r="F784">
        <v>4</v>
      </c>
      <c r="G784" s="1">
        <v>45166</v>
      </c>
      <c r="H784" s="1">
        <v>45276</v>
      </c>
      <c r="I784" s="21">
        <f t="shared" si="60"/>
        <v>16.714285714285715</v>
      </c>
      <c r="J784" s="1"/>
      <c r="K784" s="1" t="s">
        <v>5537</v>
      </c>
      <c r="M784" t="s">
        <v>34</v>
      </c>
      <c r="O784" t="s">
        <v>36</v>
      </c>
      <c r="S784" s="22">
        <f t="shared" si="61"/>
        <v>8.680555555555558E-2</v>
      </c>
      <c r="T784" s="22">
        <f t="shared" si="62"/>
        <v>0.17586580086580095</v>
      </c>
      <c r="U784" s="22" t="s">
        <v>5371</v>
      </c>
      <c r="V784">
        <v>1500</v>
      </c>
      <c r="W784" s="22" t="s">
        <v>5412</v>
      </c>
      <c r="X784">
        <v>1705</v>
      </c>
      <c r="Y784" t="s">
        <v>49</v>
      </c>
      <c r="Z784" t="s">
        <v>1778</v>
      </c>
      <c r="AA784" t="s">
        <v>1779</v>
      </c>
      <c r="AB784" t="s">
        <v>277</v>
      </c>
      <c r="AC784" t="s">
        <v>62</v>
      </c>
      <c r="AD784" t="str">
        <f t="shared" si="63"/>
        <v>Interdisciplinary Center - IDC222</v>
      </c>
      <c r="AE784" t="s">
        <v>63</v>
      </c>
      <c r="AF784" t="s">
        <v>64</v>
      </c>
      <c r="AG784" t="s">
        <v>351</v>
      </c>
      <c r="AH784" t="s">
        <v>3688</v>
      </c>
      <c r="AI784">
        <v>28</v>
      </c>
      <c r="AJ784">
        <v>27</v>
      </c>
      <c r="AK784" s="22">
        <f t="shared" si="64"/>
        <v>79.365723562152183</v>
      </c>
      <c r="AL784" t="s">
        <v>52</v>
      </c>
      <c r="AM784" t="s">
        <v>66</v>
      </c>
      <c r="AN784" t="s">
        <v>67</v>
      </c>
    </row>
    <row r="785" spans="1:40" x14ac:dyDescent="0.25">
      <c r="A785">
        <v>202430</v>
      </c>
      <c r="B785">
        <v>30618</v>
      </c>
      <c r="C785" t="s">
        <v>214</v>
      </c>
      <c r="D785" t="s">
        <v>5707</v>
      </c>
      <c r="E785" t="s">
        <v>215</v>
      </c>
      <c r="F785">
        <v>3</v>
      </c>
      <c r="G785" s="1">
        <v>45166</v>
      </c>
      <c r="H785" s="1">
        <v>45276</v>
      </c>
      <c r="I785" s="21">
        <f t="shared" si="60"/>
        <v>16.714285714285715</v>
      </c>
      <c r="J785" s="1"/>
      <c r="K785" s="1" t="s">
        <v>5536</v>
      </c>
      <c r="L785" t="s">
        <v>33</v>
      </c>
      <c r="N785" t="s">
        <v>35</v>
      </c>
      <c r="S785" s="22">
        <f t="shared" si="61"/>
        <v>5.555555555555558E-2</v>
      </c>
      <c r="T785" s="22">
        <f t="shared" si="62"/>
        <v>0.11255411255411261</v>
      </c>
      <c r="U785" s="22" t="s">
        <v>5369</v>
      </c>
      <c r="V785">
        <v>800</v>
      </c>
      <c r="W785" s="22" t="s">
        <v>5433</v>
      </c>
      <c r="X785">
        <v>920</v>
      </c>
      <c r="Y785" t="s">
        <v>49</v>
      </c>
      <c r="Z785" t="s">
        <v>356</v>
      </c>
      <c r="AA785" t="s">
        <v>357</v>
      </c>
      <c r="AB785" t="s">
        <v>277</v>
      </c>
      <c r="AC785" t="s">
        <v>62</v>
      </c>
      <c r="AD785" t="str">
        <f t="shared" si="63"/>
        <v>Interdisciplinary Center - IDC223</v>
      </c>
      <c r="AE785" t="s">
        <v>63</v>
      </c>
      <c r="AF785" t="s">
        <v>64</v>
      </c>
      <c r="AG785" t="s">
        <v>358</v>
      </c>
      <c r="AH785" t="s">
        <v>3688</v>
      </c>
      <c r="AI785">
        <v>36</v>
      </c>
      <c r="AJ785">
        <v>37</v>
      </c>
      <c r="AK785" s="22">
        <f t="shared" si="64"/>
        <v>69.606679035250508</v>
      </c>
      <c r="AL785" t="s">
        <v>52</v>
      </c>
      <c r="AM785" t="s">
        <v>66</v>
      </c>
      <c r="AN785" t="s">
        <v>46</v>
      </c>
    </row>
    <row r="786" spans="1:40" x14ac:dyDescent="0.25">
      <c r="A786">
        <v>202430</v>
      </c>
      <c r="B786">
        <v>30625</v>
      </c>
      <c r="C786" t="s">
        <v>214</v>
      </c>
      <c r="D786" t="s">
        <v>5707</v>
      </c>
      <c r="E786" t="s">
        <v>215</v>
      </c>
      <c r="F786">
        <v>3</v>
      </c>
      <c r="G786" s="1">
        <v>45166</v>
      </c>
      <c r="H786" s="1">
        <v>45276</v>
      </c>
      <c r="I786" s="21">
        <f t="shared" si="60"/>
        <v>16.714285714285715</v>
      </c>
      <c r="J786" s="1"/>
      <c r="K786" s="1" t="s">
        <v>5537</v>
      </c>
      <c r="M786" t="s">
        <v>34</v>
      </c>
      <c r="O786" t="s">
        <v>36</v>
      </c>
      <c r="S786" s="22">
        <f t="shared" si="61"/>
        <v>5.555555555555558E-2</v>
      </c>
      <c r="T786" s="22">
        <f t="shared" si="62"/>
        <v>0.11255411255411261</v>
      </c>
      <c r="U786" s="22" t="s">
        <v>5404</v>
      </c>
      <c r="V786">
        <v>1555</v>
      </c>
      <c r="W786" s="22" t="s">
        <v>5445</v>
      </c>
      <c r="X786">
        <v>1715</v>
      </c>
      <c r="Y786" t="s">
        <v>49</v>
      </c>
      <c r="Z786" t="s">
        <v>1508</v>
      </c>
      <c r="AA786" t="s">
        <v>1509</v>
      </c>
      <c r="AB786" t="s">
        <v>277</v>
      </c>
      <c r="AC786" t="s">
        <v>62</v>
      </c>
      <c r="AD786" t="str">
        <f t="shared" si="63"/>
        <v>Interdisciplinary Center - IDC223</v>
      </c>
      <c r="AE786" t="s">
        <v>63</v>
      </c>
      <c r="AF786" t="s">
        <v>64</v>
      </c>
      <c r="AG786" t="s">
        <v>358</v>
      </c>
      <c r="AH786" t="s">
        <v>3688</v>
      </c>
      <c r="AI786">
        <v>36</v>
      </c>
      <c r="AJ786">
        <v>35</v>
      </c>
      <c r="AK786" s="22">
        <f t="shared" si="64"/>
        <v>65.844155844155878</v>
      </c>
      <c r="AL786" t="s">
        <v>52</v>
      </c>
      <c r="AM786" t="s">
        <v>66</v>
      </c>
      <c r="AN786" t="s">
        <v>67</v>
      </c>
    </row>
    <row r="787" spans="1:40" x14ac:dyDescent="0.25">
      <c r="A787">
        <v>202430</v>
      </c>
      <c r="B787">
        <v>35018</v>
      </c>
      <c r="C787" t="s">
        <v>214</v>
      </c>
      <c r="D787" t="s">
        <v>5707</v>
      </c>
      <c r="E787" t="s">
        <v>215</v>
      </c>
      <c r="F787">
        <v>3</v>
      </c>
      <c r="G787" s="1">
        <v>45166</v>
      </c>
      <c r="H787" s="1">
        <v>45276</v>
      </c>
      <c r="I787" s="21">
        <f t="shared" si="60"/>
        <v>16.714285714285715</v>
      </c>
      <c r="J787" s="1"/>
      <c r="K787" s="1" t="s">
        <v>5536</v>
      </c>
      <c r="L787" t="s">
        <v>33</v>
      </c>
      <c r="N787" t="s">
        <v>35</v>
      </c>
      <c r="S787" s="22">
        <f t="shared" si="61"/>
        <v>5.555555555555558E-2</v>
      </c>
      <c r="T787" s="22">
        <f t="shared" si="62"/>
        <v>0.11255411255411261</v>
      </c>
      <c r="U787" s="22" t="s">
        <v>5377</v>
      </c>
      <c r="V787">
        <v>1245</v>
      </c>
      <c r="W787" s="22" t="s">
        <v>5398</v>
      </c>
      <c r="X787">
        <v>1405</v>
      </c>
      <c r="Y787" t="s">
        <v>49</v>
      </c>
      <c r="Z787" t="s">
        <v>341</v>
      </c>
      <c r="AA787" t="s">
        <v>342</v>
      </c>
      <c r="AB787" t="s">
        <v>61</v>
      </c>
      <c r="AC787" t="s">
        <v>62</v>
      </c>
      <c r="AD787" t="str">
        <f t="shared" si="63"/>
        <v>Interdisciplinary Center - IDC223</v>
      </c>
      <c r="AE787" t="s">
        <v>63</v>
      </c>
      <c r="AF787" t="s">
        <v>64</v>
      </c>
      <c r="AG787" t="s">
        <v>358</v>
      </c>
      <c r="AH787" t="s">
        <v>3688</v>
      </c>
      <c r="AI787">
        <v>36</v>
      </c>
      <c r="AJ787">
        <v>34</v>
      </c>
      <c r="AK787" s="22">
        <f t="shared" si="64"/>
        <v>63.962894248608571</v>
      </c>
      <c r="AL787" t="s">
        <v>52</v>
      </c>
      <c r="AM787" t="s">
        <v>66</v>
      </c>
      <c r="AN787" t="s">
        <v>67</v>
      </c>
    </row>
    <row r="788" spans="1:40" x14ac:dyDescent="0.25">
      <c r="A788">
        <v>202430</v>
      </c>
      <c r="B788">
        <v>35639</v>
      </c>
      <c r="C788" t="s">
        <v>214</v>
      </c>
      <c r="D788" t="s">
        <v>5707</v>
      </c>
      <c r="E788" t="s">
        <v>215</v>
      </c>
      <c r="F788">
        <v>3</v>
      </c>
      <c r="G788" s="1">
        <v>45166</v>
      </c>
      <c r="H788" s="1">
        <v>45276</v>
      </c>
      <c r="I788" s="21">
        <f t="shared" si="60"/>
        <v>16.714285714285715</v>
      </c>
      <c r="J788" s="1"/>
      <c r="K788" s="1" t="s">
        <v>5536</v>
      </c>
      <c r="L788" t="s">
        <v>33</v>
      </c>
      <c r="N788" t="s">
        <v>35</v>
      </c>
      <c r="S788" s="22">
        <f t="shared" si="61"/>
        <v>5.555555555555558E-2</v>
      </c>
      <c r="T788" s="22">
        <f t="shared" si="62"/>
        <v>0.11255411255411261</v>
      </c>
      <c r="U788" s="22" t="s">
        <v>5404</v>
      </c>
      <c r="V788">
        <v>1555</v>
      </c>
      <c r="W788" s="22" t="s">
        <v>5445</v>
      </c>
      <c r="X788">
        <v>1715</v>
      </c>
      <c r="Y788" t="s">
        <v>49</v>
      </c>
      <c r="Z788" t="s">
        <v>370</v>
      </c>
      <c r="AA788" t="s">
        <v>371</v>
      </c>
      <c r="AB788" t="s">
        <v>277</v>
      </c>
      <c r="AC788" t="s">
        <v>62</v>
      </c>
      <c r="AD788" t="str">
        <f t="shared" si="63"/>
        <v>Interdisciplinary Center - IDC223</v>
      </c>
      <c r="AE788" t="s">
        <v>63</v>
      </c>
      <c r="AF788" t="s">
        <v>64</v>
      </c>
      <c r="AG788" t="s">
        <v>358</v>
      </c>
      <c r="AH788" t="s">
        <v>3688</v>
      </c>
      <c r="AI788">
        <v>36</v>
      </c>
      <c r="AJ788">
        <v>34</v>
      </c>
      <c r="AK788" s="22">
        <f t="shared" si="64"/>
        <v>63.962894248608571</v>
      </c>
      <c r="AL788" t="s">
        <v>52</v>
      </c>
      <c r="AM788" t="s">
        <v>66</v>
      </c>
      <c r="AN788" t="s">
        <v>67</v>
      </c>
    </row>
    <row r="789" spans="1:40" x14ac:dyDescent="0.25">
      <c r="A789">
        <v>202430</v>
      </c>
      <c r="B789">
        <v>35678</v>
      </c>
      <c r="C789" t="s">
        <v>359</v>
      </c>
      <c r="D789" t="s">
        <v>5707</v>
      </c>
      <c r="E789" t="s">
        <v>360</v>
      </c>
      <c r="F789">
        <v>3</v>
      </c>
      <c r="G789" s="1">
        <v>45166</v>
      </c>
      <c r="H789" s="1">
        <v>45276</v>
      </c>
      <c r="I789" s="21">
        <f t="shared" si="60"/>
        <v>16.714285714285715</v>
      </c>
      <c r="J789" s="1"/>
      <c r="K789" s="1" t="s">
        <v>5536</v>
      </c>
      <c r="L789" t="s">
        <v>33</v>
      </c>
      <c r="N789" t="s">
        <v>35</v>
      </c>
      <c r="S789" s="22">
        <f t="shared" si="61"/>
        <v>5.5555555555555525E-2</v>
      </c>
      <c r="T789" s="22">
        <f t="shared" si="62"/>
        <v>0.1125541125541125</v>
      </c>
      <c r="U789" s="22" t="s">
        <v>5375</v>
      </c>
      <c r="V789">
        <v>935</v>
      </c>
      <c r="W789" s="22" t="s">
        <v>5474</v>
      </c>
      <c r="X789">
        <v>1055</v>
      </c>
      <c r="Y789" t="s">
        <v>49</v>
      </c>
      <c r="Z789" t="s">
        <v>361</v>
      </c>
      <c r="AA789" t="s">
        <v>362</v>
      </c>
      <c r="AB789" t="s">
        <v>61</v>
      </c>
      <c r="AC789" t="s">
        <v>62</v>
      </c>
      <c r="AD789" t="str">
        <f t="shared" si="63"/>
        <v>Interdisciplinary Center - IDC223</v>
      </c>
      <c r="AE789" t="s">
        <v>63</v>
      </c>
      <c r="AF789" t="s">
        <v>64</v>
      </c>
      <c r="AG789" t="s">
        <v>358</v>
      </c>
      <c r="AH789" t="s">
        <v>3688</v>
      </c>
      <c r="AI789">
        <v>25</v>
      </c>
      <c r="AJ789">
        <v>24</v>
      </c>
      <c r="AK789" s="22">
        <f t="shared" si="64"/>
        <v>45.150278293135415</v>
      </c>
      <c r="AL789" t="s">
        <v>363</v>
      </c>
      <c r="AM789" t="s">
        <v>66</v>
      </c>
      <c r="AN789" t="s">
        <v>67</v>
      </c>
    </row>
    <row r="790" spans="1:40" x14ac:dyDescent="0.25">
      <c r="A790">
        <v>202430</v>
      </c>
      <c r="B790">
        <v>36132</v>
      </c>
      <c r="C790" t="s">
        <v>214</v>
      </c>
      <c r="D790" t="s">
        <v>5707</v>
      </c>
      <c r="E790" t="s">
        <v>215</v>
      </c>
      <c r="F790">
        <v>3</v>
      </c>
      <c r="G790" s="1">
        <v>45166</v>
      </c>
      <c r="H790" s="1">
        <v>45276</v>
      </c>
      <c r="I790" s="21">
        <f t="shared" si="60"/>
        <v>16.714285714285715</v>
      </c>
      <c r="J790" s="1"/>
      <c r="K790" s="1" t="s">
        <v>5537</v>
      </c>
      <c r="M790" t="s">
        <v>34</v>
      </c>
      <c r="O790" t="s">
        <v>36</v>
      </c>
      <c r="S790" s="22">
        <f t="shared" si="61"/>
        <v>5.555555555555558E-2</v>
      </c>
      <c r="T790" s="22">
        <f t="shared" si="62"/>
        <v>0.11255411255411261</v>
      </c>
      <c r="U790" s="22" t="s">
        <v>5377</v>
      </c>
      <c r="V790">
        <v>1245</v>
      </c>
      <c r="W790" s="22" t="s">
        <v>5398</v>
      </c>
      <c r="X790">
        <v>1405</v>
      </c>
      <c r="Y790" t="s">
        <v>49</v>
      </c>
      <c r="Z790" t="s">
        <v>1782</v>
      </c>
      <c r="AA790" t="s">
        <v>1783</v>
      </c>
      <c r="AB790" t="s">
        <v>277</v>
      </c>
      <c r="AC790" t="s">
        <v>62</v>
      </c>
      <c r="AD790" t="str">
        <f t="shared" si="63"/>
        <v>Interdisciplinary Center - IDC223</v>
      </c>
      <c r="AE790" t="s">
        <v>63</v>
      </c>
      <c r="AF790" t="s">
        <v>64</v>
      </c>
      <c r="AG790" t="s">
        <v>358</v>
      </c>
      <c r="AH790" t="s">
        <v>3688</v>
      </c>
      <c r="AI790">
        <v>30</v>
      </c>
      <c r="AJ790">
        <v>30</v>
      </c>
      <c r="AK790" s="22">
        <f t="shared" si="64"/>
        <v>56.437847866419325</v>
      </c>
      <c r="AL790" t="s">
        <v>345</v>
      </c>
      <c r="AM790" t="s">
        <v>346</v>
      </c>
      <c r="AN790" t="s">
        <v>46</v>
      </c>
    </row>
    <row r="791" spans="1:40" x14ac:dyDescent="0.25">
      <c r="A791">
        <v>202430</v>
      </c>
      <c r="B791">
        <v>38121</v>
      </c>
      <c r="C791" t="s">
        <v>214</v>
      </c>
      <c r="D791" t="s">
        <v>5707</v>
      </c>
      <c r="E791" t="s">
        <v>215</v>
      </c>
      <c r="F791">
        <v>3</v>
      </c>
      <c r="G791" s="1">
        <v>45166</v>
      </c>
      <c r="H791" s="1">
        <v>45276</v>
      </c>
      <c r="I791" s="21">
        <f t="shared" si="60"/>
        <v>16.714285714285715</v>
      </c>
      <c r="J791" s="1"/>
      <c r="K791" s="1" t="s">
        <v>5537</v>
      </c>
      <c r="M791" t="s">
        <v>34</v>
      </c>
      <c r="O791" t="s">
        <v>36</v>
      </c>
      <c r="S791" s="22">
        <f t="shared" si="61"/>
        <v>5.5555555555555525E-2</v>
      </c>
      <c r="T791" s="22">
        <f t="shared" si="62"/>
        <v>0.1125541125541125</v>
      </c>
      <c r="U791" s="22" t="s">
        <v>5375</v>
      </c>
      <c r="V791">
        <v>935</v>
      </c>
      <c r="W791" s="22" t="s">
        <v>5474</v>
      </c>
      <c r="X791">
        <v>1055</v>
      </c>
      <c r="Y791" t="s">
        <v>49</v>
      </c>
      <c r="Z791" t="s">
        <v>1780</v>
      </c>
      <c r="AA791" t="s">
        <v>1781</v>
      </c>
      <c r="AB791" t="s">
        <v>61</v>
      </c>
      <c r="AC791" t="s">
        <v>62</v>
      </c>
      <c r="AD791" t="str">
        <f t="shared" si="63"/>
        <v>Interdisciplinary Center - IDC223</v>
      </c>
      <c r="AE791" t="s">
        <v>63</v>
      </c>
      <c r="AF791" t="s">
        <v>64</v>
      </c>
      <c r="AG791" t="s">
        <v>358</v>
      </c>
      <c r="AH791" t="s">
        <v>3688</v>
      </c>
      <c r="AI791">
        <v>30</v>
      </c>
      <c r="AJ791">
        <v>25</v>
      </c>
      <c r="AK791" s="22">
        <f t="shared" si="64"/>
        <v>47.03153988868273</v>
      </c>
      <c r="AL791" t="s">
        <v>345</v>
      </c>
      <c r="AM791" t="s">
        <v>346</v>
      </c>
      <c r="AN791" t="s">
        <v>67</v>
      </c>
    </row>
    <row r="792" spans="1:40" x14ac:dyDescent="0.25">
      <c r="A792">
        <v>202430</v>
      </c>
      <c r="B792">
        <v>39618</v>
      </c>
      <c r="C792" t="s">
        <v>214</v>
      </c>
      <c r="D792" t="s">
        <v>5707</v>
      </c>
      <c r="E792" t="s">
        <v>215</v>
      </c>
      <c r="F792">
        <v>3</v>
      </c>
      <c r="G792" s="1">
        <v>45166</v>
      </c>
      <c r="H792" s="1">
        <v>45276</v>
      </c>
      <c r="I792" s="21">
        <f t="shared" si="60"/>
        <v>16.714285714285715</v>
      </c>
      <c r="J792" s="1"/>
      <c r="K792" s="1" t="s">
        <v>5537</v>
      </c>
      <c r="M792" t="s">
        <v>34</v>
      </c>
      <c r="O792" t="s">
        <v>36</v>
      </c>
      <c r="S792" s="22">
        <f t="shared" si="61"/>
        <v>5.555555555555558E-2</v>
      </c>
      <c r="T792" s="22">
        <f t="shared" si="62"/>
        <v>0.11255411255411261</v>
      </c>
      <c r="U792" s="22" t="s">
        <v>5376</v>
      </c>
      <c r="V792">
        <v>1110</v>
      </c>
      <c r="W792" s="22" t="s">
        <v>5393</v>
      </c>
      <c r="X792">
        <v>1230</v>
      </c>
      <c r="Y792" t="s">
        <v>49</v>
      </c>
      <c r="Z792" t="s">
        <v>352</v>
      </c>
      <c r="AA792" t="s">
        <v>353</v>
      </c>
      <c r="AB792" t="s">
        <v>61</v>
      </c>
      <c r="AC792" t="s">
        <v>62</v>
      </c>
      <c r="AD792" t="str">
        <f t="shared" si="63"/>
        <v>Interdisciplinary Center - IDC223</v>
      </c>
      <c r="AE792" t="s">
        <v>63</v>
      </c>
      <c r="AF792" t="s">
        <v>64</v>
      </c>
      <c r="AG792" t="s">
        <v>358</v>
      </c>
      <c r="AH792" t="s">
        <v>3688</v>
      </c>
      <c r="AI792">
        <v>30</v>
      </c>
      <c r="AJ792">
        <v>30</v>
      </c>
      <c r="AK792" s="22">
        <f t="shared" si="64"/>
        <v>56.437847866419325</v>
      </c>
      <c r="AL792" t="s">
        <v>345</v>
      </c>
      <c r="AM792" t="s">
        <v>346</v>
      </c>
      <c r="AN792" t="s">
        <v>46</v>
      </c>
    </row>
    <row r="793" spans="1:40" x14ac:dyDescent="0.25">
      <c r="A793">
        <v>202430</v>
      </c>
      <c r="B793">
        <v>41077</v>
      </c>
      <c r="C793" t="s">
        <v>183</v>
      </c>
      <c r="D793" t="s">
        <v>5707</v>
      </c>
      <c r="E793" t="s">
        <v>184</v>
      </c>
      <c r="F793">
        <v>4</v>
      </c>
      <c r="G793" s="1">
        <v>45166</v>
      </c>
      <c r="H793" s="1">
        <v>45276</v>
      </c>
      <c r="I793" s="21">
        <f t="shared" si="60"/>
        <v>16.714285714285715</v>
      </c>
      <c r="J793" s="1"/>
      <c r="K793" s="1" t="s">
        <v>5537</v>
      </c>
      <c r="M793" t="s">
        <v>34</v>
      </c>
      <c r="O793" t="s">
        <v>36</v>
      </c>
      <c r="S793" s="22">
        <f t="shared" si="61"/>
        <v>8.680555555555558E-2</v>
      </c>
      <c r="T793" s="22">
        <f t="shared" si="62"/>
        <v>0.17586580086580095</v>
      </c>
      <c r="U793" s="22" t="s">
        <v>5378</v>
      </c>
      <c r="V793">
        <v>1800</v>
      </c>
      <c r="W793" s="22" t="s">
        <v>5520</v>
      </c>
      <c r="X793">
        <v>2005</v>
      </c>
      <c r="Y793" t="s">
        <v>49</v>
      </c>
      <c r="Z793" t="s">
        <v>1508</v>
      </c>
      <c r="AA793" t="s">
        <v>1509</v>
      </c>
      <c r="AB793" t="s">
        <v>277</v>
      </c>
      <c r="AC793" t="s">
        <v>62</v>
      </c>
      <c r="AD793" t="str">
        <f t="shared" si="63"/>
        <v>Interdisciplinary Center - IDC223</v>
      </c>
      <c r="AE793" t="s">
        <v>63</v>
      </c>
      <c r="AF793" t="s">
        <v>64</v>
      </c>
      <c r="AG793" t="s">
        <v>358</v>
      </c>
      <c r="AH793" t="s">
        <v>3688</v>
      </c>
      <c r="AI793">
        <v>28</v>
      </c>
      <c r="AJ793">
        <v>27</v>
      </c>
      <c r="AK793" s="22">
        <f t="shared" si="64"/>
        <v>79.365723562152183</v>
      </c>
      <c r="AL793" t="s">
        <v>52</v>
      </c>
      <c r="AM793" t="s">
        <v>182</v>
      </c>
      <c r="AN793" t="s">
        <v>67</v>
      </c>
    </row>
    <row r="794" spans="1:40" x14ac:dyDescent="0.25">
      <c r="A794">
        <v>202430</v>
      </c>
      <c r="B794">
        <v>41860</v>
      </c>
      <c r="C794" t="s">
        <v>214</v>
      </c>
      <c r="D794" t="s">
        <v>5707</v>
      </c>
      <c r="E794" t="s">
        <v>215</v>
      </c>
      <c r="F794">
        <v>3</v>
      </c>
      <c r="G794" s="1">
        <v>45166</v>
      </c>
      <c r="H794" s="1">
        <v>45276</v>
      </c>
      <c r="I794" s="21">
        <f t="shared" si="60"/>
        <v>16.714285714285715</v>
      </c>
      <c r="J794" s="1"/>
      <c r="K794" s="1" t="s">
        <v>5536</v>
      </c>
      <c r="L794" t="s">
        <v>33</v>
      </c>
      <c r="N794" t="s">
        <v>35</v>
      </c>
      <c r="S794" s="22">
        <f t="shared" si="61"/>
        <v>5.555555555555558E-2</v>
      </c>
      <c r="T794" s="22">
        <f t="shared" si="62"/>
        <v>0.11255411255411261</v>
      </c>
      <c r="U794" s="22" t="s">
        <v>5379</v>
      </c>
      <c r="V794">
        <v>1420</v>
      </c>
      <c r="W794" s="22" t="s">
        <v>5500</v>
      </c>
      <c r="X794">
        <v>1540</v>
      </c>
      <c r="Y794" t="s">
        <v>49</v>
      </c>
      <c r="Z794" t="s">
        <v>368</v>
      </c>
      <c r="AA794" t="s">
        <v>369</v>
      </c>
      <c r="AB794" t="s">
        <v>61</v>
      </c>
      <c r="AC794" t="s">
        <v>62</v>
      </c>
      <c r="AD794" t="str">
        <f t="shared" si="63"/>
        <v>Interdisciplinary Center - IDC223</v>
      </c>
      <c r="AE794" t="s">
        <v>63</v>
      </c>
      <c r="AF794" t="s">
        <v>64</v>
      </c>
      <c r="AG794" t="s">
        <v>358</v>
      </c>
      <c r="AH794" t="s">
        <v>3688</v>
      </c>
      <c r="AI794">
        <v>30</v>
      </c>
      <c r="AJ794">
        <v>31</v>
      </c>
      <c r="AK794" s="22">
        <f t="shared" si="64"/>
        <v>58.31910946196664</v>
      </c>
      <c r="AL794" t="s">
        <v>345</v>
      </c>
      <c r="AM794" t="s">
        <v>346</v>
      </c>
      <c r="AN794" t="s">
        <v>46</v>
      </c>
    </row>
    <row r="795" spans="1:40" x14ac:dyDescent="0.25">
      <c r="A795">
        <v>202430</v>
      </c>
      <c r="B795">
        <v>43873</v>
      </c>
      <c r="C795" t="s">
        <v>364</v>
      </c>
      <c r="D795" t="s">
        <v>5707</v>
      </c>
      <c r="E795" t="s">
        <v>365</v>
      </c>
      <c r="F795">
        <v>4</v>
      </c>
      <c r="G795" s="1">
        <v>45166</v>
      </c>
      <c r="H795" s="1">
        <v>45276</v>
      </c>
      <c r="I795" s="21">
        <f t="shared" si="60"/>
        <v>16.714285714285715</v>
      </c>
      <c r="J795" s="1"/>
      <c r="K795" s="1" t="s">
        <v>5536</v>
      </c>
      <c r="L795" t="s">
        <v>33</v>
      </c>
      <c r="N795" t="s">
        <v>35</v>
      </c>
      <c r="S795" s="22">
        <f t="shared" si="61"/>
        <v>5.555555555555558E-2</v>
      </c>
      <c r="T795" s="22">
        <f t="shared" si="62"/>
        <v>0.11255411255411261</v>
      </c>
      <c r="U795" s="22" t="s">
        <v>5376</v>
      </c>
      <c r="V795">
        <v>1110</v>
      </c>
      <c r="W795" s="22" t="s">
        <v>5393</v>
      </c>
      <c r="X795">
        <v>1230</v>
      </c>
      <c r="Y795" t="s">
        <v>49</v>
      </c>
      <c r="Z795" t="s">
        <v>366</v>
      </c>
      <c r="AA795" t="s">
        <v>367</v>
      </c>
      <c r="AB795" t="s">
        <v>61</v>
      </c>
      <c r="AC795" t="s">
        <v>62</v>
      </c>
      <c r="AD795" t="str">
        <f t="shared" si="63"/>
        <v>Interdisciplinary Center - IDC223</v>
      </c>
      <c r="AE795" t="s">
        <v>63</v>
      </c>
      <c r="AF795" t="s">
        <v>64</v>
      </c>
      <c r="AG795" t="s">
        <v>358</v>
      </c>
      <c r="AH795" t="s">
        <v>3688</v>
      </c>
      <c r="AI795">
        <v>28</v>
      </c>
      <c r="AJ795">
        <v>24</v>
      </c>
      <c r="AK795" s="22">
        <f t="shared" si="64"/>
        <v>45.150278293135457</v>
      </c>
      <c r="AL795" t="s">
        <v>52</v>
      </c>
      <c r="AM795" t="s">
        <v>66</v>
      </c>
      <c r="AN795" t="s">
        <v>67</v>
      </c>
    </row>
    <row r="796" spans="1:40" hidden="1" x14ac:dyDescent="0.25">
      <c r="A796">
        <v>202430</v>
      </c>
      <c r="B796">
        <v>30016</v>
      </c>
      <c r="C796" t="s">
        <v>2498</v>
      </c>
      <c r="D796" t="s">
        <v>5693</v>
      </c>
      <c r="E796" t="s">
        <v>2499</v>
      </c>
      <c r="F796">
        <v>2</v>
      </c>
      <c r="G796" s="1">
        <v>45166</v>
      </c>
      <c r="H796" s="1">
        <v>45276</v>
      </c>
      <c r="I796" s="21">
        <f t="shared" si="60"/>
        <v>16.714285714285715</v>
      </c>
      <c r="J796" s="1"/>
      <c r="K796" s="1" t="s">
        <v>5552</v>
      </c>
      <c r="S796" s="22">
        <f t="shared" si="61"/>
        <v>0</v>
      </c>
      <c r="T796" s="22">
        <f t="shared" si="62"/>
        <v>0</v>
      </c>
      <c r="U796" s="22">
        <v>0</v>
      </c>
      <c r="W796" s="22">
        <v>0</v>
      </c>
      <c r="Y796" t="s">
        <v>38</v>
      </c>
      <c r="Z796" t="s">
        <v>680</v>
      </c>
      <c r="AA796" t="s">
        <v>681</v>
      </c>
      <c r="AB796" t="s">
        <v>41</v>
      </c>
      <c r="AC796" t="s">
        <v>87</v>
      </c>
      <c r="AD796" t="str">
        <f t="shared" si="63"/>
        <v>Interdisciplinary Center - IDC357</v>
      </c>
      <c r="AE796" t="s">
        <v>63</v>
      </c>
      <c r="AF796" t="s">
        <v>64</v>
      </c>
      <c r="AG796" t="s">
        <v>2500</v>
      </c>
      <c r="AH796" t="s">
        <v>3625</v>
      </c>
      <c r="AI796">
        <v>0</v>
      </c>
      <c r="AJ796">
        <v>0</v>
      </c>
      <c r="AK796" s="22">
        <f t="shared" si="64"/>
        <v>0</v>
      </c>
      <c r="AL796" t="s">
        <v>52</v>
      </c>
      <c r="AM796" t="s">
        <v>172</v>
      </c>
      <c r="AN796" t="s">
        <v>46</v>
      </c>
    </row>
    <row r="797" spans="1:40" hidden="1" x14ac:dyDescent="0.25">
      <c r="A797">
        <v>202430</v>
      </c>
      <c r="B797">
        <v>30017</v>
      </c>
      <c r="C797" t="s">
        <v>2498</v>
      </c>
      <c r="D797" t="s">
        <v>5693</v>
      </c>
      <c r="E797" t="s">
        <v>2499</v>
      </c>
      <c r="F797">
        <v>2</v>
      </c>
      <c r="G797" s="1">
        <v>45166</v>
      </c>
      <c r="H797" s="1">
        <v>45276</v>
      </c>
      <c r="I797" s="21">
        <f t="shared" si="60"/>
        <v>16.714285714285715</v>
      </c>
      <c r="J797" s="1"/>
      <c r="K797" s="1" t="s">
        <v>5552</v>
      </c>
      <c r="S797" s="22">
        <f t="shared" si="61"/>
        <v>0</v>
      </c>
      <c r="T797" s="22">
        <f t="shared" si="62"/>
        <v>0</v>
      </c>
      <c r="U797" s="22">
        <v>0</v>
      </c>
      <c r="W797" s="22">
        <v>0</v>
      </c>
      <c r="Y797" t="s">
        <v>38</v>
      </c>
      <c r="Z797" t="s">
        <v>2191</v>
      </c>
      <c r="AA797" t="s">
        <v>2192</v>
      </c>
      <c r="AB797" t="s">
        <v>41</v>
      </c>
      <c r="AC797" t="s">
        <v>87</v>
      </c>
      <c r="AD797" t="str">
        <f t="shared" si="63"/>
        <v>Interdisciplinary Center - IDC357</v>
      </c>
      <c r="AE797" t="s">
        <v>63</v>
      </c>
      <c r="AF797" t="s">
        <v>64</v>
      </c>
      <c r="AG797" t="s">
        <v>2500</v>
      </c>
      <c r="AH797" t="s">
        <v>3625</v>
      </c>
      <c r="AI797">
        <v>10</v>
      </c>
      <c r="AJ797">
        <v>0</v>
      </c>
      <c r="AK797" s="22">
        <f t="shared" si="64"/>
        <v>0</v>
      </c>
      <c r="AL797" t="s">
        <v>52</v>
      </c>
      <c r="AM797" t="s">
        <v>172</v>
      </c>
      <c r="AN797" t="s">
        <v>67</v>
      </c>
    </row>
    <row r="798" spans="1:40" hidden="1" x14ac:dyDescent="0.25">
      <c r="A798">
        <v>202430</v>
      </c>
      <c r="B798">
        <v>43932</v>
      </c>
      <c r="C798" t="s">
        <v>68</v>
      </c>
      <c r="D798" t="s">
        <v>5694</v>
      </c>
      <c r="E798" t="s">
        <v>69</v>
      </c>
      <c r="F798">
        <v>4</v>
      </c>
      <c r="G798" s="1">
        <v>45166</v>
      </c>
      <c r="H798" s="1">
        <v>45220</v>
      </c>
      <c r="I798" s="21">
        <f t="shared" si="60"/>
        <v>8.7142857142857153</v>
      </c>
      <c r="J798" s="1"/>
      <c r="K798" s="1" t="s">
        <v>5534</v>
      </c>
      <c r="L798" t="s">
        <v>33</v>
      </c>
      <c r="M798" t="s">
        <v>34</v>
      </c>
      <c r="N798" t="s">
        <v>35</v>
      </c>
      <c r="O798" t="s">
        <v>36</v>
      </c>
      <c r="P798" t="s">
        <v>37</v>
      </c>
      <c r="S798" s="22">
        <f t="shared" si="61"/>
        <v>0</v>
      </c>
      <c r="T798" s="22">
        <f t="shared" si="62"/>
        <v>0</v>
      </c>
      <c r="U798" s="22">
        <v>0</v>
      </c>
      <c r="W798" s="22">
        <v>0</v>
      </c>
      <c r="Y798" t="s">
        <v>38</v>
      </c>
      <c r="Z798" t="s">
        <v>70</v>
      </c>
      <c r="AA798" t="s">
        <v>71</v>
      </c>
      <c r="AB798" t="s">
        <v>41</v>
      </c>
      <c r="AC798" t="s">
        <v>62</v>
      </c>
      <c r="AD798" t="str">
        <f t="shared" si="63"/>
        <v>JSB Dining - JSB</v>
      </c>
      <c r="AE798" t="s">
        <v>72</v>
      </c>
      <c r="AF798" t="s">
        <v>73</v>
      </c>
      <c r="AG798" t="s">
        <v>73</v>
      </c>
      <c r="AH798" t="s">
        <v>5220</v>
      </c>
      <c r="AI798">
        <v>8</v>
      </c>
      <c r="AJ798">
        <v>11</v>
      </c>
      <c r="AK798" s="22">
        <f t="shared" si="64"/>
        <v>0</v>
      </c>
      <c r="AL798">
        <v>20</v>
      </c>
      <c r="AM798" t="s">
        <v>66</v>
      </c>
      <c r="AN798" t="s">
        <v>46</v>
      </c>
    </row>
    <row r="799" spans="1:40" hidden="1" x14ac:dyDescent="0.25">
      <c r="A799">
        <v>202430</v>
      </c>
      <c r="B799">
        <v>44802</v>
      </c>
      <c r="C799" t="s">
        <v>2501</v>
      </c>
      <c r="D799" t="s">
        <v>5713</v>
      </c>
      <c r="E799" t="s">
        <v>2502</v>
      </c>
      <c r="F799">
        <v>0</v>
      </c>
      <c r="G799" s="1">
        <v>45189</v>
      </c>
      <c r="H799" s="1">
        <v>45276</v>
      </c>
      <c r="I799" s="21">
        <f t="shared" si="60"/>
        <v>13.428571428571429</v>
      </c>
      <c r="J799" s="1"/>
      <c r="K799" s="1" t="s">
        <v>35</v>
      </c>
      <c r="N799" t="s">
        <v>35</v>
      </c>
      <c r="S799" s="22">
        <f t="shared" si="61"/>
        <v>5.555555555555558E-2</v>
      </c>
      <c r="T799" s="22">
        <f t="shared" si="62"/>
        <v>4.5214045214045234E-2</v>
      </c>
      <c r="U799" s="22" t="s">
        <v>5380</v>
      </c>
      <c r="V799">
        <v>1730</v>
      </c>
      <c r="W799" s="22" t="s">
        <v>5477</v>
      </c>
      <c r="X799">
        <v>1850</v>
      </c>
      <c r="Y799" t="s">
        <v>101</v>
      </c>
      <c r="Z799" t="s">
        <v>1146</v>
      </c>
      <c r="AA799" t="s">
        <v>1147</v>
      </c>
      <c r="AB799">
        <v>10</v>
      </c>
      <c r="AC799" t="s">
        <v>87</v>
      </c>
      <c r="AD799" t="str">
        <f t="shared" si="63"/>
        <v>La Cumbre Junior High - LCJH</v>
      </c>
      <c r="AE799" t="s">
        <v>2503</v>
      </c>
      <c r="AF799" t="s">
        <v>2504</v>
      </c>
      <c r="AG799" t="s">
        <v>2504</v>
      </c>
      <c r="AH799" t="e">
        <v>#N/A</v>
      </c>
      <c r="AI799">
        <v>50</v>
      </c>
      <c r="AJ799">
        <v>47</v>
      </c>
      <c r="AK799" s="22">
        <f t="shared" si="64"/>
        <v>28.536521679378836</v>
      </c>
      <c r="AL799" t="s">
        <v>52</v>
      </c>
      <c r="AM799" t="s">
        <v>182</v>
      </c>
      <c r="AN799" t="s">
        <v>67</v>
      </c>
    </row>
    <row r="800" spans="1:40" hidden="1" x14ac:dyDescent="0.25">
      <c r="A800">
        <v>202430</v>
      </c>
      <c r="B800">
        <v>34579</v>
      </c>
      <c r="C800" t="s">
        <v>2251</v>
      </c>
      <c r="D800" t="s">
        <v>5732</v>
      </c>
      <c r="E800" t="s">
        <v>2252</v>
      </c>
      <c r="F800">
        <v>1.5</v>
      </c>
      <c r="G800" s="1">
        <v>45166</v>
      </c>
      <c r="H800" s="1">
        <v>45276</v>
      </c>
      <c r="I800" s="21">
        <f t="shared" si="60"/>
        <v>16.714285714285715</v>
      </c>
      <c r="J800" s="1"/>
      <c r="K800" s="1" t="s">
        <v>37</v>
      </c>
      <c r="P800" t="s">
        <v>37</v>
      </c>
      <c r="S800" s="22">
        <f t="shared" si="61"/>
        <v>0.12847222222222221</v>
      </c>
      <c r="T800" s="22">
        <f t="shared" si="62"/>
        <v>0.13014069264069264</v>
      </c>
      <c r="U800" s="22" t="s">
        <v>5390</v>
      </c>
      <c r="V800">
        <v>900</v>
      </c>
      <c r="W800" s="22" t="s">
        <v>5422</v>
      </c>
      <c r="X800">
        <v>1205</v>
      </c>
      <c r="Y800" t="s">
        <v>49</v>
      </c>
      <c r="Z800" t="s">
        <v>672</v>
      </c>
      <c r="AA800" t="s">
        <v>673</v>
      </c>
      <c r="AB800" t="s">
        <v>61</v>
      </c>
      <c r="AC800" t="s">
        <v>62</v>
      </c>
      <c r="AD800" t="str">
        <f t="shared" si="63"/>
        <v>La Playa Stadium               - LPLAYA</v>
      </c>
      <c r="AE800" t="s">
        <v>376</v>
      </c>
      <c r="AF800" t="s">
        <v>377</v>
      </c>
      <c r="AG800" t="s">
        <v>377</v>
      </c>
      <c r="AH800" t="s">
        <v>5220</v>
      </c>
      <c r="AI800">
        <v>30</v>
      </c>
      <c r="AJ800">
        <v>16</v>
      </c>
      <c r="AK800" s="22">
        <f t="shared" si="64"/>
        <v>34.803339517625233</v>
      </c>
      <c r="AL800" t="s">
        <v>52</v>
      </c>
      <c r="AM800" t="s">
        <v>66</v>
      </c>
      <c r="AN800" t="s">
        <v>67</v>
      </c>
    </row>
    <row r="801" spans="1:40" hidden="1" x14ac:dyDescent="0.25">
      <c r="A801">
        <v>202430</v>
      </c>
      <c r="B801">
        <v>38038</v>
      </c>
      <c r="C801" t="s">
        <v>2505</v>
      </c>
      <c r="D801" t="s">
        <v>5643</v>
      </c>
      <c r="E801" t="s">
        <v>2506</v>
      </c>
      <c r="F801">
        <v>1.5</v>
      </c>
      <c r="G801" s="1">
        <v>45180</v>
      </c>
      <c r="H801" s="1">
        <v>45268</v>
      </c>
      <c r="I801" s="21">
        <f t="shared" si="60"/>
        <v>13.571428571428571</v>
      </c>
      <c r="J801" s="1"/>
      <c r="K801" s="1" t="s">
        <v>5552</v>
      </c>
      <c r="S801" s="22">
        <f t="shared" si="61"/>
        <v>0</v>
      </c>
      <c r="T801" s="22">
        <f t="shared" si="62"/>
        <v>0</v>
      </c>
      <c r="U801" s="22">
        <v>0</v>
      </c>
      <c r="W801" s="22">
        <v>0</v>
      </c>
      <c r="Y801" t="s">
        <v>49</v>
      </c>
      <c r="Z801" t="s">
        <v>2507</v>
      </c>
      <c r="AA801" t="s">
        <v>2508</v>
      </c>
      <c r="AB801" t="s">
        <v>277</v>
      </c>
      <c r="AC801" t="s">
        <v>62</v>
      </c>
      <c r="AD801" t="str">
        <f t="shared" si="63"/>
        <v>La Playa Stadium               - LPLAYA</v>
      </c>
      <c r="AE801" t="s">
        <v>376</v>
      </c>
      <c r="AF801" t="s">
        <v>377</v>
      </c>
      <c r="AG801" t="s">
        <v>377</v>
      </c>
      <c r="AH801" t="s">
        <v>5220</v>
      </c>
      <c r="AI801">
        <v>30</v>
      </c>
      <c r="AJ801">
        <v>27</v>
      </c>
      <c r="AK801" s="22">
        <f t="shared" si="64"/>
        <v>0</v>
      </c>
      <c r="AL801" t="s">
        <v>52</v>
      </c>
      <c r="AM801" t="s">
        <v>172</v>
      </c>
      <c r="AN801" t="s">
        <v>67</v>
      </c>
    </row>
    <row r="802" spans="1:40" hidden="1" x14ac:dyDescent="0.25">
      <c r="A802">
        <v>202430</v>
      </c>
      <c r="B802">
        <v>38038</v>
      </c>
      <c r="C802" t="s">
        <v>2505</v>
      </c>
      <c r="D802" t="s">
        <v>5643</v>
      </c>
      <c r="E802" t="s">
        <v>2506</v>
      </c>
      <c r="F802">
        <v>1.5</v>
      </c>
      <c r="G802" s="1">
        <v>45180</v>
      </c>
      <c r="H802" s="1">
        <v>45268</v>
      </c>
      <c r="I802" s="21">
        <f t="shared" si="60"/>
        <v>13.571428571428571</v>
      </c>
      <c r="J802" s="1"/>
      <c r="K802" s="1" t="s">
        <v>5552</v>
      </c>
      <c r="S802" s="22">
        <f t="shared" si="61"/>
        <v>0</v>
      </c>
      <c r="T802" s="22">
        <f t="shared" si="62"/>
        <v>0</v>
      </c>
      <c r="U802" s="22">
        <v>0</v>
      </c>
      <c r="W802" s="22">
        <v>0</v>
      </c>
      <c r="Y802" t="s">
        <v>49</v>
      </c>
      <c r="Z802" t="s">
        <v>2507</v>
      </c>
      <c r="AA802" t="s">
        <v>2508</v>
      </c>
      <c r="AB802" t="s">
        <v>277</v>
      </c>
      <c r="AC802" t="s">
        <v>62</v>
      </c>
      <c r="AD802" t="str">
        <f t="shared" si="63"/>
        <v>La Playa Stadium               - LPLAYA</v>
      </c>
      <c r="AE802" t="s">
        <v>376</v>
      </c>
      <c r="AF802" t="s">
        <v>377</v>
      </c>
      <c r="AG802" t="s">
        <v>377</v>
      </c>
      <c r="AH802" t="s">
        <v>5220</v>
      </c>
      <c r="AI802">
        <v>30</v>
      </c>
      <c r="AJ802">
        <v>27</v>
      </c>
      <c r="AK802" s="22">
        <f t="shared" si="64"/>
        <v>0</v>
      </c>
      <c r="AL802" t="s">
        <v>52</v>
      </c>
      <c r="AM802" t="s">
        <v>172</v>
      </c>
      <c r="AN802" t="s">
        <v>67</v>
      </c>
    </row>
    <row r="803" spans="1:40" hidden="1" x14ac:dyDescent="0.25">
      <c r="A803">
        <v>202430</v>
      </c>
      <c r="B803">
        <v>43147</v>
      </c>
      <c r="C803" t="s">
        <v>2509</v>
      </c>
      <c r="D803" t="s">
        <v>5643</v>
      </c>
      <c r="E803" t="s">
        <v>2510</v>
      </c>
      <c r="F803">
        <v>3</v>
      </c>
      <c r="G803" s="1">
        <v>45161</v>
      </c>
      <c r="H803" s="1">
        <v>45261</v>
      </c>
      <c r="I803" s="21">
        <f t="shared" si="60"/>
        <v>15.285714285714286</v>
      </c>
      <c r="J803" s="1"/>
      <c r="K803" s="1" t="s">
        <v>5552</v>
      </c>
      <c r="S803" s="22">
        <f t="shared" si="61"/>
        <v>0</v>
      </c>
      <c r="T803" s="22">
        <f t="shared" si="62"/>
        <v>0</v>
      </c>
      <c r="U803" s="22">
        <v>0</v>
      </c>
      <c r="W803" s="22">
        <v>0</v>
      </c>
      <c r="Y803" t="s">
        <v>205</v>
      </c>
      <c r="Z803" t="s">
        <v>1788</v>
      </c>
      <c r="AA803" t="s">
        <v>1789</v>
      </c>
      <c r="AB803" t="s">
        <v>61</v>
      </c>
      <c r="AC803" t="s">
        <v>62</v>
      </c>
      <c r="AD803" t="str">
        <f t="shared" si="63"/>
        <v>La Playa Stadium               - LPLAYA</v>
      </c>
      <c r="AE803" t="s">
        <v>376</v>
      </c>
      <c r="AF803" t="s">
        <v>377</v>
      </c>
      <c r="AG803" t="s">
        <v>377</v>
      </c>
      <c r="AH803" t="s">
        <v>5220</v>
      </c>
      <c r="AI803">
        <v>85</v>
      </c>
      <c r="AJ803">
        <v>114</v>
      </c>
      <c r="AK803" s="22">
        <f t="shared" si="64"/>
        <v>0</v>
      </c>
      <c r="AL803" t="s">
        <v>52</v>
      </c>
      <c r="AM803" t="s">
        <v>172</v>
      </c>
      <c r="AN803" t="s">
        <v>46</v>
      </c>
    </row>
    <row r="804" spans="1:40" hidden="1" x14ac:dyDescent="0.25">
      <c r="A804">
        <v>202430</v>
      </c>
      <c r="B804">
        <v>43150</v>
      </c>
      <c r="C804" t="s">
        <v>2511</v>
      </c>
      <c r="D804" t="s">
        <v>5643</v>
      </c>
      <c r="E804" t="s">
        <v>2512</v>
      </c>
      <c r="F804">
        <v>3</v>
      </c>
      <c r="G804" s="1">
        <v>45166</v>
      </c>
      <c r="H804" s="1">
        <v>45261</v>
      </c>
      <c r="I804" s="21">
        <f t="shared" si="60"/>
        <v>14.571428571428571</v>
      </c>
      <c r="J804" s="1"/>
      <c r="K804" s="1" t="s">
        <v>5552</v>
      </c>
      <c r="S804" s="22">
        <f t="shared" si="61"/>
        <v>0</v>
      </c>
      <c r="T804" s="22">
        <f t="shared" si="62"/>
        <v>0</v>
      </c>
      <c r="U804" s="22">
        <v>0</v>
      </c>
      <c r="W804" s="22">
        <v>0</v>
      </c>
      <c r="Y804" t="s">
        <v>205</v>
      </c>
      <c r="Z804" t="s">
        <v>374</v>
      </c>
      <c r="AA804" t="s">
        <v>375</v>
      </c>
      <c r="AB804" t="s">
        <v>277</v>
      </c>
      <c r="AC804" t="s">
        <v>62</v>
      </c>
      <c r="AD804" t="str">
        <f t="shared" si="63"/>
        <v>La Playa Stadium               - LPLAYA</v>
      </c>
      <c r="AE804" t="s">
        <v>376</v>
      </c>
      <c r="AF804" t="s">
        <v>377</v>
      </c>
      <c r="AG804" t="s">
        <v>377</v>
      </c>
      <c r="AH804" t="s">
        <v>5220</v>
      </c>
      <c r="AI804">
        <v>30</v>
      </c>
      <c r="AJ804">
        <v>29</v>
      </c>
      <c r="AK804" s="22">
        <f t="shared" si="64"/>
        <v>0</v>
      </c>
      <c r="AL804" t="s">
        <v>52</v>
      </c>
      <c r="AM804" t="s">
        <v>172</v>
      </c>
      <c r="AN804" t="s">
        <v>67</v>
      </c>
    </row>
    <row r="805" spans="1:40" hidden="1" x14ac:dyDescent="0.25">
      <c r="A805">
        <v>202430</v>
      </c>
      <c r="B805">
        <v>43151</v>
      </c>
      <c r="C805" t="s">
        <v>2513</v>
      </c>
      <c r="D805" t="s">
        <v>5643</v>
      </c>
      <c r="E805" t="s">
        <v>2514</v>
      </c>
      <c r="F805">
        <v>3</v>
      </c>
      <c r="G805" s="1">
        <v>45166</v>
      </c>
      <c r="H805" s="1">
        <v>45261</v>
      </c>
      <c r="I805" s="21">
        <f t="shared" si="60"/>
        <v>14.571428571428571</v>
      </c>
      <c r="J805" s="1"/>
      <c r="K805" s="1" t="s">
        <v>5552</v>
      </c>
      <c r="S805" s="22">
        <f t="shared" si="61"/>
        <v>0</v>
      </c>
      <c r="T805" s="22">
        <f t="shared" si="62"/>
        <v>0</v>
      </c>
      <c r="U805" s="22">
        <v>0</v>
      </c>
      <c r="W805" s="22">
        <v>0</v>
      </c>
      <c r="Y805" t="s">
        <v>205</v>
      </c>
      <c r="Z805" t="s">
        <v>374</v>
      </c>
      <c r="AA805" t="s">
        <v>375</v>
      </c>
      <c r="AB805" t="s">
        <v>277</v>
      </c>
      <c r="AC805" t="s">
        <v>62</v>
      </c>
      <c r="AD805" t="str">
        <f t="shared" si="63"/>
        <v>La Playa Stadium               - LPLAYA</v>
      </c>
      <c r="AE805" t="s">
        <v>376</v>
      </c>
      <c r="AF805" t="s">
        <v>377</v>
      </c>
      <c r="AG805" t="s">
        <v>377</v>
      </c>
      <c r="AH805" t="s">
        <v>5220</v>
      </c>
      <c r="AI805">
        <v>30</v>
      </c>
      <c r="AJ805">
        <v>32</v>
      </c>
      <c r="AK805" s="22">
        <f t="shared" si="64"/>
        <v>0</v>
      </c>
      <c r="AL805" t="s">
        <v>52</v>
      </c>
      <c r="AM805" t="s">
        <v>172</v>
      </c>
      <c r="AN805" t="s">
        <v>46</v>
      </c>
    </row>
    <row r="806" spans="1:40" hidden="1" x14ac:dyDescent="0.25">
      <c r="A806">
        <v>202430</v>
      </c>
      <c r="B806">
        <v>43208</v>
      </c>
      <c r="C806" t="s">
        <v>372</v>
      </c>
      <c r="D806" t="s">
        <v>5732</v>
      </c>
      <c r="E806" t="s">
        <v>373</v>
      </c>
      <c r="F806">
        <v>1.5</v>
      </c>
      <c r="G806" s="1">
        <v>45166</v>
      </c>
      <c r="H806" s="1">
        <v>45268</v>
      </c>
      <c r="I806" s="21">
        <f t="shared" si="60"/>
        <v>15.571428571428571</v>
      </c>
      <c r="J806" s="1"/>
      <c r="K806" s="1" t="s">
        <v>5536</v>
      </c>
      <c r="L806" t="s">
        <v>33</v>
      </c>
      <c r="N806" t="s">
        <v>35</v>
      </c>
      <c r="S806" s="22">
        <f t="shared" si="61"/>
        <v>5.902777777777779E-2</v>
      </c>
      <c r="T806" s="22">
        <f t="shared" si="62"/>
        <v>0.11141173641173643</v>
      </c>
      <c r="U806" s="22" t="s">
        <v>5406</v>
      </c>
      <c r="V806">
        <v>1900</v>
      </c>
      <c r="W806" s="22" t="s">
        <v>5522</v>
      </c>
      <c r="X806">
        <v>2025</v>
      </c>
      <c r="Y806" t="s">
        <v>49</v>
      </c>
      <c r="Z806" t="s">
        <v>374</v>
      </c>
      <c r="AA806" t="s">
        <v>375</v>
      </c>
      <c r="AB806" t="s">
        <v>277</v>
      </c>
      <c r="AC806" t="s">
        <v>62</v>
      </c>
      <c r="AD806" t="str">
        <f t="shared" si="63"/>
        <v>La Playa Stadium               - LPLAYA</v>
      </c>
      <c r="AE806" t="s">
        <v>376</v>
      </c>
      <c r="AF806" t="s">
        <v>377</v>
      </c>
      <c r="AG806" t="s">
        <v>377</v>
      </c>
      <c r="AH806" t="s">
        <v>5220</v>
      </c>
      <c r="AI806">
        <v>35</v>
      </c>
      <c r="AJ806">
        <v>30</v>
      </c>
      <c r="AK806" s="22">
        <f t="shared" si="64"/>
        <v>52.045196866625446</v>
      </c>
      <c r="AL806" t="s">
        <v>52</v>
      </c>
      <c r="AM806" t="s">
        <v>66</v>
      </c>
      <c r="AN806" t="s">
        <v>67</v>
      </c>
    </row>
    <row r="807" spans="1:40" hidden="1" x14ac:dyDescent="0.25">
      <c r="A807">
        <v>202430</v>
      </c>
      <c r="B807">
        <v>44539</v>
      </c>
      <c r="C807" t="s">
        <v>1784</v>
      </c>
      <c r="D807" t="s">
        <v>5732</v>
      </c>
      <c r="E807" t="s">
        <v>1785</v>
      </c>
      <c r="F807">
        <v>1.5</v>
      </c>
      <c r="G807" s="1">
        <v>45166</v>
      </c>
      <c r="H807" s="1">
        <v>45276</v>
      </c>
      <c r="I807" s="21">
        <f t="shared" si="60"/>
        <v>16.714285714285715</v>
      </c>
      <c r="J807" s="1"/>
      <c r="K807" s="1" t="s">
        <v>5552</v>
      </c>
      <c r="S807" s="22">
        <f t="shared" si="61"/>
        <v>0</v>
      </c>
      <c r="T807" s="22">
        <f t="shared" si="62"/>
        <v>0</v>
      </c>
      <c r="U807" s="22">
        <v>0</v>
      </c>
      <c r="W807" s="22">
        <v>0</v>
      </c>
      <c r="Y807" t="s">
        <v>49</v>
      </c>
      <c r="Z807" t="s">
        <v>396</v>
      </c>
      <c r="AA807" t="s">
        <v>397</v>
      </c>
      <c r="AB807" t="s">
        <v>277</v>
      </c>
      <c r="AC807" t="s">
        <v>62</v>
      </c>
      <c r="AD807" t="str">
        <f t="shared" si="63"/>
        <v>La Playa Stadium               - LPLAYA</v>
      </c>
      <c r="AE807" t="s">
        <v>376</v>
      </c>
      <c r="AF807" t="s">
        <v>377</v>
      </c>
      <c r="AG807" t="s">
        <v>377</v>
      </c>
      <c r="AH807" t="s">
        <v>5220</v>
      </c>
      <c r="AI807">
        <v>15</v>
      </c>
      <c r="AJ807">
        <v>16</v>
      </c>
      <c r="AK807" s="22">
        <f t="shared" si="64"/>
        <v>0</v>
      </c>
      <c r="AL807" t="s">
        <v>52</v>
      </c>
      <c r="AM807" t="s">
        <v>66</v>
      </c>
      <c r="AN807" t="s">
        <v>46</v>
      </c>
    </row>
    <row r="808" spans="1:40" hidden="1" x14ac:dyDescent="0.25">
      <c r="A808">
        <v>202430</v>
      </c>
      <c r="B808">
        <v>44539</v>
      </c>
      <c r="C808" t="s">
        <v>1784</v>
      </c>
      <c r="D808" t="s">
        <v>5732</v>
      </c>
      <c r="E808" t="s">
        <v>1785</v>
      </c>
      <c r="F808">
        <v>1.5</v>
      </c>
      <c r="G808" s="1">
        <v>45166</v>
      </c>
      <c r="H808" s="1">
        <v>45276</v>
      </c>
      <c r="I808" s="21">
        <f t="shared" si="60"/>
        <v>16.714285714285715</v>
      </c>
      <c r="J808" s="1"/>
      <c r="K808" s="1" t="s">
        <v>5537</v>
      </c>
      <c r="M808" t="s">
        <v>34</v>
      </c>
      <c r="O808" t="s">
        <v>36</v>
      </c>
      <c r="S808" s="22">
        <f t="shared" si="61"/>
        <v>5.5555555555555525E-2</v>
      </c>
      <c r="T808" s="22">
        <f t="shared" si="62"/>
        <v>0.1125541125541125</v>
      </c>
      <c r="U808" s="22" t="s">
        <v>5375</v>
      </c>
      <c r="V808">
        <v>935</v>
      </c>
      <c r="W808" s="22" t="s">
        <v>5474</v>
      </c>
      <c r="X808">
        <v>1055</v>
      </c>
      <c r="Y808" t="s">
        <v>49</v>
      </c>
      <c r="Z808" t="s">
        <v>396</v>
      </c>
      <c r="AA808" t="s">
        <v>397</v>
      </c>
      <c r="AB808" t="s">
        <v>277</v>
      </c>
      <c r="AC808" t="s">
        <v>62</v>
      </c>
      <c r="AD808" t="str">
        <f t="shared" si="63"/>
        <v>La Playa Stadium               - LPLAYA</v>
      </c>
      <c r="AE808" t="s">
        <v>376</v>
      </c>
      <c r="AF808" t="s">
        <v>377</v>
      </c>
      <c r="AG808" t="s">
        <v>377</v>
      </c>
      <c r="AH808" t="s">
        <v>5220</v>
      </c>
      <c r="AI808">
        <v>15</v>
      </c>
      <c r="AJ808">
        <v>16</v>
      </c>
      <c r="AK808" s="22">
        <f t="shared" si="64"/>
        <v>30.100185528756946</v>
      </c>
      <c r="AL808" t="s">
        <v>52</v>
      </c>
      <c r="AM808" t="s">
        <v>66</v>
      </c>
      <c r="AN808" t="s">
        <v>46</v>
      </c>
    </row>
    <row r="809" spans="1:40" hidden="1" x14ac:dyDescent="0.25">
      <c r="A809">
        <v>202430</v>
      </c>
      <c r="B809">
        <v>44778</v>
      </c>
      <c r="C809" t="s">
        <v>2263</v>
      </c>
      <c r="D809" t="s">
        <v>5643</v>
      </c>
      <c r="E809" t="s">
        <v>2264</v>
      </c>
      <c r="F809">
        <v>1</v>
      </c>
      <c r="G809" s="1">
        <v>45174</v>
      </c>
      <c r="H809" s="1">
        <v>45177</v>
      </c>
      <c r="I809" s="21">
        <f t="shared" si="60"/>
        <v>1.4285714285714286</v>
      </c>
      <c r="J809" s="1"/>
      <c r="K809" s="1" t="s">
        <v>5552</v>
      </c>
      <c r="S809" s="22">
        <f t="shared" si="61"/>
        <v>0</v>
      </c>
      <c r="T809" s="22">
        <f t="shared" si="62"/>
        <v>0</v>
      </c>
      <c r="U809" s="22">
        <v>0</v>
      </c>
      <c r="W809" s="22">
        <v>0</v>
      </c>
      <c r="Y809" t="s">
        <v>205</v>
      </c>
      <c r="Z809" t="s">
        <v>389</v>
      </c>
      <c r="AA809" t="s">
        <v>390</v>
      </c>
      <c r="AB809" t="s">
        <v>61</v>
      </c>
      <c r="AC809" t="s">
        <v>62</v>
      </c>
      <c r="AD809" t="str">
        <f t="shared" si="63"/>
        <v>La Playa Stadium               - LPLAYA</v>
      </c>
      <c r="AE809" t="s">
        <v>376</v>
      </c>
      <c r="AF809" t="s">
        <v>377</v>
      </c>
      <c r="AG809" t="s">
        <v>377</v>
      </c>
      <c r="AH809" t="s">
        <v>5220</v>
      </c>
      <c r="AI809">
        <v>25</v>
      </c>
      <c r="AJ809">
        <v>22</v>
      </c>
      <c r="AK809" s="22">
        <f t="shared" si="64"/>
        <v>0</v>
      </c>
      <c r="AL809" t="s">
        <v>52</v>
      </c>
      <c r="AM809" t="s">
        <v>172</v>
      </c>
      <c r="AN809" t="s">
        <v>67</v>
      </c>
    </row>
    <row r="810" spans="1:40" hidden="1" x14ac:dyDescent="0.25">
      <c r="A810">
        <v>202430</v>
      </c>
      <c r="B810">
        <v>44778</v>
      </c>
      <c r="C810" t="s">
        <v>2263</v>
      </c>
      <c r="D810" t="s">
        <v>5643</v>
      </c>
      <c r="E810" t="s">
        <v>2264</v>
      </c>
      <c r="F810">
        <v>1</v>
      </c>
      <c r="G810" s="1">
        <v>45174</v>
      </c>
      <c r="H810" s="1">
        <v>45177</v>
      </c>
      <c r="I810" s="21">
        <f t="shared" si="60"/>
        <v>1.4285714285714286</v>
      </c>
      <c r="J810" s="1"/>
      <c r="K810" s="1" t="s">
        <v>5552</v>
      </c>
      <c r="S810" s="22">
        <f t="shared" si="61"/>
        <v>0</v>
      </c>
      <c r="T810" s="22">
        <f t="shared" si="62"/>
        <v>0</v>
      </c>
      <c r="U810" s="22">
        <v>0</v>
      </c>
      <c r="W810" s="22">
        <v>0</v>
      </c>
      <c r="Y810" t="s">
        <v>205</v>
      </c>
      <c r="Z810" t="s">
        <v>389</v>
      </c>
      <c r="AA810" t="s">
        <v>390</v>
      </c>
      <c r="AB810" t="s">
        <v>61</v>
      </c>
      <c r="AC810" t="s">
        <v>62</v>
      </c>
      <c r="AD810" t="str">
        <f t="shared" si="63"/>
        <v>La Playa Stadium               - LPLAYA</v>
      </c>
      <c r="AE810" t="s">
        <v>376</v>
      </c>
      <c r="AF810" t="s">
        <v>377</v>
      </c>
      <c r="AG810" t="s">
        <v>377</v>
      </c>
      <c r="AH810" t="s">
        <v>5220</v>
      </c>
      <c r="AI810">
        <v>25</v>
      </c>
      <c r="AJ810">
        <v>22</v>
      </c>
      <c r="AK810" s="22">
        <f t="shared" si="64"/>
        <v>0</v>
      </c>
      <c r="AL810" t="s">
        <v>52</v>
      </c>
      <c r="AM810" t="s">
        <v>172</v>
      </c>
      <c r="AN810" t="s">
        <v>67</v>
      </c>
    </row>
    <row r="811" spans="1:40" hidden="1" x14ac:dyDescent="0.25">
      <c r="A811">
        <v>202430</v>
      </c>
      <c r="B811">
        <v>37494</v>
      </c>
      <c r="C811" t="s">
        <v>1786</v>
      </c>
      <c r="D811" t="s">
        <v>5732</v>
      </c>
      <c r="E811" t="s">
        <v>1787</v>
      </c>
      <c r="F811">
        <v>1.5</v>
      </c>
      <c r="G811" s="1">
        <v>45166</v>
      </c>
      <c r="H811" s="1">
        <v>45276</v>
      </c>
      <c r="I811" s="21">
        <f t="shared" si="60"/>
        <v>16.714285714285715</v>
      </c>
      <c r="J811" s="1"/>
      <c r="K811" s="1" t="s">
        <v>5537</v>
      </c>
      <c r="M811" t="s">
        <v>34</v>
      </c>
      <c r="O811" t="s">
        <v>36</v>
      </c>
      <c r="S811" s="22">
        <f t="shared" si="61"/>
        <v>5.555555555555558E-2</v>
      </c>
      <c r="T811" s="22">
        <f t="shared" si="62"/>
        <v>0.11255411255411261</v>
      </c>
      <c r="U811" s="22" t="s">
        <v>5376</v>
      </c>
      <c r="V811">
        <v>1110</v>
      </c>
      <c r="W811" s="22" t="s">
        <v>5393</v>
      </c>
      <c r="X811">
        <v>1230</v>
      </c>
      <c r="Y811" t="s">
        <v>49</v>
      </c>
      <c r="Z811" t="s">
        <v>1788</v>
      </c>
      <c r="AA811" t="s">
        <v>1789</v>
      </c>
      <c r="AB811" t="s">
        <v>61</v>
      </c>
      <c r="AC811" t="s">
        <v>62</v>
      </c>
      <c r="AD811" t="str">
        <f t="shared" si="63"/>
        <v>La Playa Stadium               - LPLAYAFIELD</v>
      </c>
      <c r="AE811" t="s">
        <v>376</v>
      </c>
      <c r="AF811" t="s">
        <v>377</v>
      </c>
      <c r="AG811" t="s">
        <v>1790</v>
      </c>
      <c r="AH811" t="s">
        <v>5220</v>
      </c>
      <c r="AI811">
        <v>10</v>
      </c>
      <c r="AJ811">
        <v>4</v>
      </c>
      <c r="AK811" s="22">
        <f t="shared" si="64"/>
        <v>7.5250463821892435</v>
      </c>
      <c r="AL811" t="s">
        <v>52</v>
      </c>
      <c r="AM811" t="s">
        <v>66</v>
      </c>
      <c r="AN811" t="s">
        <v>67</v>
      </c>
    </row>
    <row r="812" spans="1:40" hidden="1" x14ac:dyDescent="0.25">
      <c r="A812">
        <v>202430</v>
      </c>
      <c r="B812">
        <v>37495</v>
      </c>
      <c r="C812" t="s">
        <v>1791</v>
      </c>
      <c r="D812" t="s">
        <v>5732</v>
      </c>
      <c r="E812" t="s">
        <v>1792</v>
      </c>
      <c r="F812">
        <v>1.5</v>
      </c>
      <c r="G812" s="1">
        <v>45166</v>
      </c>
      <c r="H812" s="1">
        <v>45276</v>
      </c>
      <c r="I812" s="21">
        <f t="shared" si="60"/>
        <v>16.714285714285715</v>
      </c>
      <c r="J812" s="1" t="s">
        <v>393</v>
      </c>
      <c r="K812" s="1" t="s">
        <v>5537</v>
      </c>
      <c r="M812" t="s">
        <v>34</v>
      </c>
      <c r="O812" t="s">
        <v>36</v>
      </c>
      <c r="S812" s="22">
        <f t="shared" si="61"/>
        <v>5.555555555555558E-2</v>
      </c>
      <c r="T812" s="22">
        <f t="shared" si="62"/>
        <v>0.11255411255411261</v>
      </c>
      <c r="U812" s="22" t="s">
        <v>5376</v>
      </c>
      <c r="V812">
        <v>1110</v>
      </c>
      <c r="W812" s="22" t="s">
        <v>5393</v>
      </c>
      <c r="X812">
        <v>1230</v>
      </c>
      <c r="Y812" t="s">
        <v>49</v>
      </c>
      <c r="Z812" t="s">
        <v>1788</v>
      </c>
      <c r="AA812" t="s">
        <v>1789</v>
      </c>
      <c r="AB812" t="s">
        <v>41</v>
      </c>
      <c r="AC812" t="s">
        <v>62</v>
      </c>
      <c r="AD812" t="str">
        <f t="shared" si="63"/>
        <v>La Playa Stadium               - LPLAYAFIELD</v>
      </c>
      <c r="AE812" t="s">
        <v>376</v>
      </c>
      <c r="AF812" t="s">
        <v>377</v>
      </c>
      <c r="AG812" t="s">
        <v>1790</v>
      </c>
      <c r="AH812" t="s">
        <v>5220</v>
      </c>
      <c r="AI812">
        <v>15</v>
      </c>
      <c r="AJ812">
        <v>16</v>
      </c>
      <c r="AK812" s="22">
        <f t="shared" si="64"/>
        <v>30.100185528756974</v>
      </c>
      <c r="AL812" t="s">
        <v>52</v>
      </c>
      <c r="AM812" t="s">
        <v>66</v>
      </c>
      <c r="AN812" t="s">
        <v>46</v>
      </c>
    </row>
    <row r="813" spans="1:40" hidden="1" x14ac:dyDescent="0.25">
      <c r="A813">
        <v>202430</v>
      </c>
      <c r="B813">
        <v>43873</v>
      </c>
      <c r="C813" t="s">
        <v>364</v>
      </c>
      <c r="D813" t="s">
        <v>5707</v>
      </c>
      <c r="E813" t="s">
        <v>365</v>
      </c>
      <c r="F813">
        <v>4</v>
      </c>
      <c r="G813" s="1">
        <v>45166</v>
      </c>
      <c r="H813" s="1">
        <v>45276</v>
      </c>
      <c r="I813" s="21">
        <f t="shared" si="60"/>
        <v>16.714285714285715</v>
      </c>
      <c r="J813" s="1"/>
      <c r="K813" s="1" t="s">
        <v>5536</v>
      </c>
      <c r="L813" t="s">
        <v>33</v>
      </c>
      <c r="N813" t="s">
        <v>35</v>
      </c>
      <c r="S813" s="22">
        <f t="shared" si="61"/>
        <v>5.555555555555558E-2</v>
      </c>
      <c r="T813" s="22">
        <f t="shared" si="62"/>
        <v>0.11255411255411261</v>
      </c>
      <c r="U813" s="22" t="s">
        <v>5377</v>
      </c>
      <c r="V813">
        <v>1245</v>
      </c>
      <c r="W813" s="22" t="s">
        <v>5398</v>
      </c>
      <c r="X813">
        <v>1405</v>
      </c>
      <c r="Y813" t="s">
        <v>49</v>
      </c>
      <c r="Z813" t="s">
        <v>366</v>
      </c>
      <c r="AA813" t="s">
        <v>367</v>
      </c>
      <c r="AB813" t="s">
        <v>61</v>
      </c>
      <c r="AC813" t="s">
        <v>62</v>
      </c>
      <c r="AD813" t="str">
        <f t="shared" si="63"/>
        <v>Learning Resource Center - LRC111</v>
      </c>
      <c r="AE813" t="s">
        <v>378</v>
      </c>
      <c r="AF813" t="s">
        <v>379</v>
      </c>
      <c r="AG813" t="s">
        <v>380</v>
      </c>
      <c r="AH813" t="s">
        <v>5220</v>
      </c>
      <c r="AI813">
        <v>28</v>
      </c>
      <c r="AJ813">
        <v>24</v>
      </c>
      <c r="AK813" s="22">
        <f t="shared" si="64"/>
        <v>45.150278293135457</v>
      </c>
      <c r="AL813" t="s">
        <v>52</v>
      </c>
      <c r="AM813" t="s">
        <v>66</v>
      </c>
      <c r="AN813" t="s">
        <v>67</v>
      </c>
    </row>
    <row r="814" spans="1:40" hidden="1" x14ac:dyDescent="0.25">
      <c r="A814">
        <v>202430</v>
      </c>
      <c r="B814">
        <v>43874</v>
      </c>
      <c r="C814" t="s">
        <v>364</v>
      </c>
      <c r="D814" t="s">
        <v>5707</v>
      </c>
      <c r="E814" t="s">
        <v>365</v>
      </c>
      <c r="F814">
        <v>4</v>
      </c>
      <c r="G814" s="1">
        <v>45166</v>
      </c>
      <c r="H814" s="1">
        <v>45276</v>
      </c>
      <c r="I814" s="21">
        <f t="shared" si="60"/>
        <v>16.714285714285715</v>
      </c>
      <c r="J814" s="1"/>
      <c r="K814" s="1" t="s">
        <v>5537</v>
      </c>
      <c r="M814" t="s">
        <v>34</v>
      </c>
      <c r="O814" t="s">
        <v>36</v>
      </c>
      <c r="S814" s="22">
        <f t="shared" si="61"/>
        <v>5.555555555555558E-2</v>
      </c>
      <c r="T814" s="22">
        <f t="shared" si="62"/>
        <v>0.11255411255411261</v>
      </c>
      <c r="U814" s="22" t="s">
        <v>5377</v>
      </c>
      <c r="V814">
        <v>1245</v>
      </c>
      <c r="W814" s="22" t="s">
        <v>5398</v>
      </c>
      <c r="X814">
        <v>1405</v>
      </c>
      <c r="Y814" t="s">
        <v>49</v>
      </c>
      <c r="Z814" t="s">
        <v>361</v>
      </c>
      <c r="AA814" t="s">
        <v>362</v>
      </c>
      <c r="AB814" t="s">
        <v>61</v>
      </c>
      <c r="AC814" t="s">
        <v>62</v>
      </c>
      <c r="AD814" t="str">
        <f t="shared" si="63"/>
        <v>Learning Resource Center - LRC111</v>
      </c>
      <c r="AE814" t="s">
        <v>378</v>
      </c>
      <c r="AF814" t="s">
        <v>379</v>
      </c>
      <c r="AG814" t="s">
        <v>380</v>
      </c>
      <c r="AH814" t="s">
        <v>5220</v>
      </c>
      <c r="AI814">
        <v>28</v>
      </c>
      <c r="AJ814">
        <v>23</v>
      </c>
      <c r="AK814" s="22">
        <f t="shared" si="64"/>
        <v>43.26901669758815</v>
      </c>
      <c r="AL814" t="s">
        <v>345</v>
      </c>
      <c r="AM814" t="s">
        <v>346</v>
      </c>
      <c r="AN814" t="s">
        <v>67</v>
      </c>
    </row>
    <row r="815" spans="1:40" hidden="1" x14ac:dyDescent="0.25">
      <c r="A815">
        <v>202430</v>
      </c>
      <c r="B815">
        <v>34456</v>
      </c>
      <c r="C815" t="s">
        <v>1793</v>
      </c>
      <c r="D815" t="s">
        <v>5732</v>
      </c>
      <c r="E815" t="s">
        <v>1794</v>
      </c>
      <c r="F815">
        <v>1.5</v>
      </c>
      <c r="G815" s="1">
        <v>45166</v>
      </c>
      <c r="H815" s="1">
        <v>45276</v>
      </c>
      <c r="I815" s="21">
        <f t="shared" si="60"/>
        <v>16.714285714285715</v>
      </c>
      <c r="J815" s="1"/>
      <c r="K815" s="1" t="s">
        <v>5537</v>
      </c>
      <c r="M815" t="s">
        <v>34</v>
      </c>
      <c r="O815" t="s">
        <v>36</v>
      </c>
      <c r="S815" s="22">
        <f t="shared" si="61"/>
        <v>5.5555555555555525E-2</v>
      </c>
      <c r="T815" s="22">
        <f t="shared" si="62"/>
        <v>0.1125541125541125</v>
      </c>
      <c r="U815" s="22" t="s">
        <v>5375</v>
      </c>
      <c r="V815">
        <v>935</v>
      </c>
      <c r="W815" s="22" t="s">
        <v>5474</v>
      </c>
      <c r="X815">
        <v>1055</v>
      </c>
      <c r="Y815" t="s">
        <v>205</v>
      </c>
      <c r="Z815" t="s">
        <v>383</v>
      </c>
      <c r="AA815" t="s">
        <v>384</v>
      </c>
      <c r="AB815" t="s">
        <v>61</v>
      </c>
      <c r="AC815" t="s">
        <v>87</v>
      </c>
      <c r="AD815" t="str">
        <f t="shared" si="63"/>
        <v>Ledbetter Beach - LBEACH</v>
      </c>
      <c r="AE815" t="s">
        <v>1795</v>
      </c>
      <c r="AF815" t="s">
        <v>1796</v>
      </c>
      <c r="AG815" t="s">
        <v>1796</v>
      </c>
      <c r="AH815" t="s">
        <v>5220</v>
      </c>
      <c r="AI815">
        <v>24</v>
      </c>
      <c r="AJ815">
        <v>24</v>
      </c>
      <c r="AK815" s="22">
        <f t="shared" si="64"/>
        <v>45.150278293135415</v>
      </c>
      <c r="AL815" t="s">
        <v>52</v>
      </c>
      <c r="AM815" t="s">
        <v>66</v>
      </c>
      <c r="AN815" t="s">
        <v>46</v>
      </c>
    </row>
    <row r="816" spans="1:40" hidden="1" x14ac:dyDescent="0.25">
      <c r="A816">
        <v>202430</v>
      </c>
      <c r="B816">
        <v>38076</v>
      </c>
      <c r="C816" t="s">
        <v>1797</v>
      </c>
      <c r="D816" t="s">
        <v>5732</v>
      </c>
      <c r="E816" t="s">
        <v>1798</v>
      </c>
      <c r="F816">
        <v>1.5</v>
      </c>
      <c r="G816" s="1">
        <v>45166</v>
      </c>
      <c r="H816" s="1">
        <v>45247</v>
      </c>
      <c r="I816" s="21">
        <f t="shared" si="60"/>
        <v>12.571428571428571</v>
      </c>
      <c r="J816" s="1"/>
      <c r="K816" s="1" t="s">
        <v>5537</v>
      </c>
      <c r="M816" t="s">
        <v>34</v>
      </c>
      <c r="O816" t="s">
        <v>36</v>
      </c>
      <c r="S816" s="22">
        <f t="shared" si="61"/>
        <v>3.472222222222221E-2</v>
      </c>
      <c r="T816" s="22">
        <f t="shared" si="62"/>
        <v>5.2910052910052886E-2</v>
      </c>
      <c r="U816" s="22" t="s">
        <v>5376</v>
      </c>
      <c r="V816">
        <v>1110</v>
      </c>
      <c r="W816" s="22" t="s">
        <v>5384</v>
      </c>
      <c r="X816">
        <v>1200</v>
      </c>
      <c r="Y816" t="s">
        <v>49</v>
      </c>
      <c r="Z816" t="s">
        <v>400</v>
      </c>
      <c r="AA816" t="s">
        <v>401</v>
      </c>
      <c r="AB816" t="s">
        <v>277</v>
      </c>
      <c r="AC816" t="s">
        <v>87</v>
      </c>
      <c r="AD816" t="str">
        <f t="shared" si="63"/>
        <v>Ledbetter Beach - LBEACH</v>
      </c>
      <c r="AE816" t="s">
        <v>1795</v>
      </c>
      <c r="AF816" t="s">
        <v>1796</v>
      </c>
      <c r="AG816" t="s">
        <v>1796</v>
      </c>
      <c r="AH816" t="s">
        <v>5220</v>
      </c>
      <c r="AI816">
        <v>20</v>
      </c>
      <c r="AJ816">
        <v>14</v>
      </c>
      <c r="AK816" s="22">
        <f t="shared" si="64"/>
        <v>9.3121693121693081</v>
      </c>
      <c r="AL816" t="s">
        <v>52</v>
      </c>
      <c r="AM816" t="s">
        <v>66</v>
      </c>
      <c r="AN816" t="s">
        <v>67</v>
      </c>
    </row>
    <row r="817" spans="1:40" hidden="1" x14ac:dyDescent="0.25">
      <c r="A817">
        <v>202430</v>
      </c>
      <c r="B817">
        <v>38076</v>
      </c>
      <c r="C817" t="s">
        <v>1797</v>
      </c>
      <c r="D817" t="s">
        <v>5732</v>
      </c>
      <c r="E817" t="s">
        <v>1798</v>
      </c>
      <c r="F817">
        <v>1.5</v>
      </c>
      <c r="G817" s="1">
        <v>45166</v>
      </c>
      <c r="H817" s="1">
        <v>45247</v>
      </c>
      <c r="I817" s="21">
        <f t="shared" si="60"/>
        <v>12.571428571428571</v>
      </c>
      <c r="J817" s="1"/>
      <c r="K817" s="1" t="s">
        <v>5537</v>
      </c>
      <c r="M817" t="s">
        <v>34</v>
      </c>
      <c r="O817" t="s">
        <v>36</v>
      </c>
      <c r="S817" s="22">
        <f t="shared" si="61"/>
        <v>3.472222222222221E-2</v>
      </c>
      <c r="T817" s="22">
        <f t="shared" si="62"/>
        <v>5.2910052910052886E-2</v>
      </c>
      <c r="U817" s="22" t="s">
        <v>5436</v>
      </c>
      <c r="V817">
        <v>1210</v>
      </c>
      <c r="W817" s="22" t="s">
        <v>5386</v>
      </c>
      <c r="X817">
        <v>1300</v>
      </c>
      <c r="Y817" t="s">
        <v>49</v>
      </c>
      <c r="Z817" t="s">
        <v>400</v>
      </c>
      <c r="AA817" t="s">
        <v>401</v>
      </c>
      <c r="AB817" t="s">
        <v>277</v>
      </c>
      <c r="AC817" t="s">
        <v>87</v>
      </c>
      <c r="AD817" t="str">
        <f t="shared" si="63"/>
        <v>Ledbetter Beach - LBEACH</v>
      </c>
      <c r="AE817" t="s">
        <v>1795</v>
      </c>
      <c r="AF817" t="s">
        <v>1796</v>
      </c>
      <c r="AG817" t="s">
        <v>1796</v>
      </c>
      <c r="AH817" t="s">
        <v>5220</v>
      </c>
      <c r="AI817">
        <v>20</v>
      </c>
      <c r="AJ817">
        <v>14</v>
      </c>
      <c r="AK817" s="22">
        <f t="shared" si="64"/>
        <v>9.3121693121693081</v>
      </c>
      <c r="AL817" t="s">
        <v>52</v>
      </c>
      <c r="AM817" t="s">
        <v>66</v>
      </c>
      <c r="AN817" t="s">
        <v>67</v>
      </c>
    </row>
    <row r="818" spans="1:40" hidden="1" x14ac:dyDescent="0.25">
      <c r="A818">
        <v>202430</v>
      </c>
      <c r="B818">
        <v>38077</v>
      </c>
      <c r="C818" t="s">
        <v>1799</v>
      </c>
      <c r="D818" t="s">
        <v>5732</v>
      </c>
      <c r="E818" t="s">
        <v>1800</v>
      </c>
      <c r="F818">
        <v>1.5</v>
      </c>
      <c r="G818" s="1">
        <v>45166</v>
      </c>
      <c r="H818" s="1">
        <v>45247</v>
      </c>
      <c r="I818" s="21">
        <f t="shared" si="60"/>
        <v>12.571428571428571</v>
      </c>
      <c r="J818" s="1"/>
      <c r="K818" s="1" t="s">
        <v>5537</v>
      </c>
      <c r="M818" t="s">
        <v>34</v>
      </c>
      <c r="O818" t="s">
        <v>36</v>
      </c>
      <c r="S818" s="22">
        <f t="shared" si="61"/>
        <v>3.472222222222221E-2</v>
      </c>
      <c r="T818" s="22">
        <f t="shared" si="62"/>
        <v>5.2910052910052886E-2</v>
      </c>
      <c r="U818" s="22" t="s">
        <v>5376</v>
      </c>
      <c r="V818">
        <v>1110</v>
      </c>
      <c r="W818" s="22" t="s">
        <v>5384</v>
      </c>
      <c r="X818">
        <v>1200</v>
      </c>
      <c r="Y818" t="s">
        <v>49</v>
      </c>
      <c r="Z818" t="s">
        <v>400</v>
      </c>
      <c r="AA818" t="s">
        <v>401</v>
      </c>
      <c r="AB818" t="s">
        <v>41</v>
      </c>
      <c r="AC818" t="s">
        <v>87</v>
      </c>
      <c r="AD818" t="str">
        <f t="shared" si="63"/>
        <v>Ledbetter Beach - LBEACH</v>
      </c>
      <c r="AE818" t="s">
        <v>1795</v>
      </c>
      <c r="AF818" t="s">
        <v>1796</v>
      </c>
      <c r="AG818" t="s">
        <v>1796</v>
      </c>
      <c r="AH818" t="s">
        <v>5220</v>
      </c>
      <c r="AI818">
        <v>10</v>
      </c>
      <c r="AJ818">
        <v>3</v>
      </c>
      <c r="AK818" s="22">
        <f t="shared" si="64"/>
        <v>1.9954648526077088</v>
      </c>
      <c r="AL818" t="s">
        <v>52</v>
      </c>
      <c r="AM818" t="s">
        <v>66</v>
      </c>
      <c r="AN818" t="s">
        <v>67</v>
      </c>
    </row>
    <row r="819" spans="1:40" hidden="1" x14ac:dyDescent="0.25">
      <c r="A819">
        <v>202430</v>
      </c>
      <c r="B819">
        <v>38077</v>
      </c>
      <c r="C819" t="s">
        <v>1799</v>
      </c>
      <c r="D819" t="s">
        <v>5732</v>
      </c>
      <c r="E819" t="s">
        <v>1800</v>
      </c>
      <c r="F819">
        <v>1.5</v>
      </c>
      <c r="G819" s="1">
        <v>45166</v>
      </c>
      <c r="H819" s="1">
        <v>45247</v>
      </c>
      <c r="I819" s="21">
        <f t="shared" si="60"/>
        <v>12.571428571428571</v>
      </c>
      <c r="J819" s="1"/>
      <c r="K819" s="1" t="s">
        <v>5537</v>
      </c>
      <c r="M819" t="s">
        <v>34</v>
      </c>
      <c r="O819" t="s">
        <v>36</v>
      </c>
      <c r="S819" s="22">
        <f t="shared" si="61"/>
        <v>3.472222222222221E-2</v>
      </c>
      <c r="T819" s="22">
        <f t="shared" si="62"/>
        <v>5.2910052910052886E-2</v>
      </c>
      <c r="U819" s="22" t="s">
        <v>5436</v>
      </c>
      <c r="V819">
        <v>1210</v>
      </c>
      <c r="W819" s="22" t="s">
        <v>5386</v>
      </c>
      <c r="X819">
        <v>1300</v>
      </c>
      <c r="Y819" t="s">
        <v>49</v>
      </c>
      <c r="Z819" t="s">
        <v>400</v>
      </c>
      <c r="AA819" t="s">
        <v>401</v>
      </c>
      <c r="AB819" t="s">
        <v>41</v>
      </c>
      <c r="AC819" t="s">
        <v>87</v>
      </c>
      <c r="AD819" t="str">
        <f t="shared" si="63"/>
        <v>Ledbetter Beach - LBEACH</v>
      </c>
      <c r="AE819" t="s">
        <v>1795</v>
      </c>
      <c r="AF819" t="s">
        <v>1796</v>
      </c>
      <c r="AG819" t="s">
        <v>1796</v>
      </c>
      <c r="AH819" t="s">
        <v>5220</v>
      </c>
      <c r="AI819">
        <v>10</v>
      </c>
      <c r="AJ819">
        <v>3</v>
      </c>
      <c r="AK819" s="22">
        <f t="shared" si="64"/>
        <v>1.9954648526077088</v>
      </c>
      <c r="AL819" t="s">
        <v>52</v>
      </c>
      <c r="AM819" t="s">
        <v>66</v>
      </c>
      <c r="AN819" t="s">
        <v>67</v>
      </c>
    </row>
    <row r="820" spans="1:40" hidden="1" x14ac:dyDescent="0.25">
      <c r="A820">
        <v>202430</v>
      </c>
      <c r="B820">
        <v>40012</v>
      </c>
      <c r="C820" t="s">
        <v>1793</v>
      </c>
      <c r="D820" t="s">
        <v>5732</v>
      </c>
      <c r="E820" t="s">
        <v>1794</v>
      </c>
      <c r="F820">
        <v>1.5</v>
      </c>
      <c r="G820" s="1">
        <v>45166</v>
      </c>
      <c r="H820" s="1">
        <v>45276</v>
      </c>
      <c r="I820" s="21">
        <f t="shared" si="60"/>
        <v>16.714285714285715</v>
      </c>
      <c r="J820" s="1"/>
      <c r="K820" s="1" t="s">
        <v>5537</v>
      </c>
      <c r="M820" t="s">
        <v>34</v>
      </c>
      <c r="O820" t="s">
        <v>36</v>
      </c>
      <c r="S820" s="22">
        <f t="shared" si="61"/>
        <v>5.555555555555558E-2</v>
      </c>
      <c r="T820" s="22">
        <f t="shared" si="62"/>
        <v>0.11255411255411261</v>
      </c>
      <c r="U820" s="22" t="s">
        <v>5376</v>
      </c>
      <c r="V820">
        <v>1110</v>
      </c>
      <c r="W820" s="22" t="s">
        <v>5393</v>
      </c>
      <c r="X820">
        <v>1230</v>
      </c>
      <c r="Y820" t="s">
        <v>49</v>
      </c>
      <c r="Z820" t="s">
        <v>383</v>
      </c>
      <c r="AA820" t="s">
        <v>384</v>
      </c>
      <c r="AB820" t="s">
        <v>61</v>
      </c>
      <c r="AC820" t="s">
        <v>87</v>
      </c>
      <c r="AD820" t="str">
        <f t="shared" si="63"/>
        <v>Ledbetter Beach - LBEACH</v>
      </c>
      <c r="AE820" t="s">
        <v>1795</v>
      </c>
      <c r="AF820" t="s">
        <v>1796</v>
      </c>
      <c r="AG820" t="s">
        <v>1796</v>
      </c>
      <c r="AH820" t="s">
        <v>5220</v>
      </c>
      <c r="AI820">
        <v>24</v>
      </c>
      <c r="AJ820">
        <v>23</v>
      </c>
      <c r="AK820" s="22">
        <f t="shared" si="64"/>
        <v>43.26901669758815</v>
      </c>
      <c r="AL820" t="s">
        <v>52</v>
      </c>
      <c r="AM820" t="s">
        <v>66</v>
      </c>
      <c r="AN820" t="s">
        <v>67</v>
      </c>
    </row>
    <row r="821" spans="1:40" hidden="1" x14ac:dyDescent="0.25">
      <c r="A821">
        <v>202430</v>
      </c>
      <c r="B821">
        <v>44660</v>
      </c>
      <c r="C821" t="s">
        <v>1667</v>
      </c>
      <c r="D821" t="s">
        <v>5613</v>
      </c>
      <c r="E821" t="s">
        <v>1668</v>
      </c>
      <c r="F821">
        <v>0</v>
      </c>
      <c r="G821" s="1">
        <v>45166</v>
      </c>
      <c r="H821" s="1">
        <v>45220</v>
      </c>
      <c r="I821" s="21">
        <f t="shared" si="60"/>
        <v>8.7142857142857153</v>
      </c>
      <c r="J821" s="1"/>
      <c r="K821" s="1" t="s">
        <v>34</v>
      </c>
      <c r="M821" t="s">
        <v>34</v>
      </c>
      <c r="S821" s="22">
        <f t="shared" si="61"/>
        <v>3.472222222222221E-2</v>
      </c>
      <c r="T821" s="22">
        <f t="shared" si="62"/>
        <v>1.8338143338143334E-2</v>
      </c>
      <c r="U821" s="22" t="s">
        <v>5386</v>
      </c>
      <c r="V821">
        <v>1300</v>
      </c>
      <c r="W821" s="22" t="s">
        <v>5408</v>
      </c>
      <c r="X821">
        <v>1350</v>
      </c>
      <c r="Y821" t="s">
        <v>101</v>
      </c>
      <c r="Z821" t="s">
        <v>1669</v>
      </c>
      <c r="AA821" t="s">
        <v>1670</v>
      </c>
      <c r="AB821">
        <v>9</v>
      </c>
      <c r="AC821" t="s">
        <v>87</v>
      </c>
      <c r="AD821" t="str">
        <f t="shared" si="63"/>
        <v>Ledbetter Beach - LBEACH</v>
      </c>
      <c r="AE821" t="s">
        <v>1795</v>
      </c>
      <c r="AF821" t="s">
        <v>1796</v>
      </c>
      <c r="AG821" t="s">
        <v>1796</v>
      </c>
      <c r="AH821" t="s">
        <v>5220</v>
      </c>
      <c r="AI821">
        <v>40</v>
      </c>
      <c r="AJ821">
        <v>47</v>
      </c>
      <c r="AK821" s="22">
        <f t="shared" si="64"/>
        <v>7.510779564350992</v>
      </c>
      <c r="AL821" t="s">
        <v>52</v>
      </c>
      <c r="AM821" t="s">
        <v>66</v>
      </c>
      <c r="AN821" t="s">
        <v>46</v>
      </c>
    </row>
    <row r="822" spans="1:40" hidden="1" x14ac:dyDescent="0.25">
      <c r="A822">
        <v>202430</v>
      </c>
      <c r="B822">
        <v>44661</v>
      </c>
      <c r="C822" t="s">
        <v>1667</v>
      </c>
      <c r="D822" t="s">
        <v>5613</v>
      </c>
      <c r="E822" t="s">
        <v>1668</v>
      </c>
      <c r="F822">
        <v>0</v>
      </c>
      <c r="G822" s="1">
        <v>45222</v>
      </c>
      <c r="H822" s="1">
        <v>45276</v>
      </c>
      <c r="I822" s="21">
        <f t="shared" si="60"/>
        <v>8.7142857142857153</v>
      </c>
      <c r="J822" s="1"/>
      <c r="K822" s="1" t="s">
        <v>34</v>
      </c>
      <c r="M822" t="s">
        <v>34</v>
      </c>
      <c r="S822" s="22">
        <f t="shared" si="61"/>
        <v>3.472222222222221E-2</v>
      </c>
      <c r="T822" s="22">
        <f t="shared" si="62"/>
        <v>1.8338143338143334E-2</v>
      </c>
      <c r="U822" s="22" t="s">
        <v>5386</v>
      </c>
      <c r="V822">
        <v>1300</v>
      </c>
      <c r="W822" s="22" t="s">
        <v>5408</v>
      </c>
      <c r="X822">
        <v>1350</v>
      </c>
      <c r="Y822" t="s">
        <v>101</v>
      </c>
      <c r="Z822" t="s">
        <v>1669</v>
      </c>
      <c r="AA822" t="s">
        <v>1670</v>
      </c>
      <c r="AB822">
        <v>11</v>
      </c>
      <c r="AC822" t="s">
        <v>87</v>
      </c>
      <c r="AD822" t="str">
        <f t="shared" si="63"/>
        <v>Ledbetter Beach - LBEACH</v>
      </c>
      <c r="AE822" t="s">
        <v>1795</v>
      </c>
      <c r="AF822" t="s">
        <v>1796</v>
      </c>
      <c r="AG822" t="s">
        <v>1796</v>
      </c>
      <c r="AH822" t="s">
        <v>5220</v>
      </c>
      <c r="AI822">
        <v>40</v>
      </c>
      <c r="AJ822">
        <v>43</v>
      </c>
      <c r="AK822" s="22">
        <f t="shared" si="64"/>
        <v>6.871564282278567</v>
      </c>
      <c r="AL822" t="s">
        <v>52</v>
      </c>
      <c r="AM822" t="s">
        <v>66</v>
      </c>
      <c r="AN822" t="s">
        <v>46</v>
      </c>
    </row>
    <row r="823" spans="1:40" hidden="1" x14ac:dyDescent="0.25">
      <c r="A823">
        <v>202430</v>
      </c>
      <c r="B823">
        <v>31427</v>
      </c>
      <c r="C823" t="s">
        <v>1801</v>
      </c>
      <c r="D823" t="s">
        <v>5671</v>
      </c>
      <c r="E823" t="s">
        <v>1802</v>
      </c>
      <c r="F823">
        <v>1.5</v>
      </c>
      <c r="G823" s="1">
        <v>45166</v>
      </c>
      <c r="H823" s="1">
        <v>45276</v>
      </c>
      <c r="I823" s="21">
        <f t="shared" si="60"/>
        <v>16.714285714285715</v>
      </c>
      <c r="J823" s="1"/>
      <c r="K823" s="1" t="s">
        <v>5537</v>
      </c>
      <c r="M823" t="s">
        <v>34</v>
      </c>
      <c r="O823" t="s">
        <v>36</v>
      </c>
      <c r="S823" s="22">
        <f t="shared" si="61"/>
        <v>5.5555555555555525E-2</v>
      </c>
      <c r="T823" s="22">
        <f t="shared" si="62"/>
        <v>0.1125541125541125</v>
      </c>
      <c r="U823" s="22" t="s">
        <v>5375</v>
      </c>
      <c r="V823">
        <v>935</v>
      </c>
      <c r="W823" s="22" t="s">
        <v>5474</v>
      </c>
      <c r="X823">
        <v>1055</v>
      </c>
      <c r="Y823" t="s">
        <v>49</v>
      </c>
      <c r="Z823" t="s">
        <v>1788</v>
      </c>
      <c r="AA823" t="s">
        <v>1789</v>
      </c>
      <c r="AB823" t="s">
        <v>61</v>
      </c>
      <c r="AC823" t="s">
        <v>62</v>
      </c>
      <c r="AD823" t="str">
        <f t="shared" si="63"/>
        <v>Life Fitness Center - LFC</v>
      </c>
      <c r="AE823" t="s">
        <v>385</v>
      </c>
      <c r="AF823" t="s">
        <v>386</v>
      </c>
      <c r="AG823" t="s">
        <v>386</v>
      </c>
      <c r="AH823" t="s">
        <v>5220</v>
      </c>
      <c r="AI823">
        <v>20</v>
      </c>
      <c r="AJ823">
        <v>18</v>
      </c>
      <c r="AK823" s="22">
        <f t="shared" si="64"/>
        <v>33.862708719851561</v>
      </c>
      <c r="AL823" t="s">
        <v>52</v>
      </c>
      <c r="AM823" t="s">
        <v>66</v>
      </c>
      <c r="AN823" t="s">
        <v>67</v>
      </c>
    </row>
    <row r="824" spans="1:40" hidden="1" x14ac:dyDescent="0.25">
      <c r="A824">
        <v>202430</v>
      </c>
      <c r="B824">
        <v>33524</v>
      </c>
      <c r="C824" t="s">
        <v>1803</v>
      </c>
      <c r="D824" t="s">
        <v>5671</v>
      </c>
      <c r="E824" t="s">
        <v>1804</v>
      </c>
      <c r="F824">
        <v>1.5</v>
      </c>
      <c r="G824" s="1">
        <v>45166</v>
      </c>
      <c r="H824" s="1">
        <v>45276</v>
      </c>
      <c r="I824" s="21">
        <f t="shared" si="60"/>
        <v>16.714285714285715</v>
      </c>
      <c r="J824" s="1" t="s">
        <v>393</v>
      </c>
      <c r="K824" s="1" t="s">
        <v>5537</v>
      </c>
      <c r="M824" t="s">
        <v>34</v>
      </c>
      <c r="O824" t="s">
        <v>36</v>
      </c>
      <c r="S824" s="22">
        <f t="shared" si="61"/>
        <v>5.5555555555555525E-2</v>
      </c>
      <c r="T824" s="22">
        <f t="shared" si="62"/>
        <v>0.1125541125541125</v>
      </c>
      <c r="U824" s="22" t="s">
        <v>5375</v>
      </c>
      <c r="V824">
        <v>935</v>
      </c>
      <c r="W824" s="22" t="s">
        <v>5474</v>
      </c>
      <c r="X824">
        <v>1055</v>
      </c>
      <c r="Y824" t="s">
        <v>49</v>
      </c>
      <c r="Z824" t="s">
        <v>1788</v>
      </c>
      <c r="AA824" t="s">
        <v>1789</v>
      </c>
      <c r="AB824" t="s">
        <v>41</v>
      </c>
      <c r="AC824" t="s">
        <v>62</v>
      </c>
      <c r="AD824" t="str">
        <f t="shared" si="63"/>
        <v>Life Fitness Center - LFC</v>
      </c>
      <c r="AE824" t="s">
        <v>385</v>
      </c>
      <c r="AF824" t="s">
        <v>386</v>
      </c>
      <c r="AG824" t="s">
        <v>386</v>
      </c>
      <c r="AH824" t="s">
        <v>5220</v>
      </c>
      <c r="AI824">
        <v>20</v>
      </c>
      <c r="AJ824">
        <v>8</v>
      </c>
      <c r="AK824" s="22">
        <f t="shared" si="64"/>
        <v>15.050092764378473</v>
      </c>
      <c r="AL824" t="s">
        <v>52</v>
      </c>
      <c r="AM824" t="s">
        <v>66</v>
      </c>
      <c r="AN824" t="s">
        <v>67</v>
      </c>
    </row>
    <row r="825" spans="1:40" hidden="1" x14ac:dyDescent="0.25">
      <c r="A825">
        <v>202430</v>
      </c>
      <c r="B825">
        <v>34445</v>
      </c>
      <c r="C825" t="s">
        <v>381</v>
      </c>
      <c r="D825" t="s">
        <v>5671</v>
      </c>
      <c r="E825" t="s">
        <v>382</v>
      </c>
      <c r="F825">
        <v>1.5</v>
      </c>
      <c r="G825" s="1">
        <v>45166</v>
      </c>
      <c r="H825" s="1">
        <v>45276</v>
      </c>
      <c r="I825" s="21">
        <f t="shared" si="60"/>
        <v>16.714285714285715</v>
      </c>
      <c r="J825" s="1"/>
      <c r="K825" s="1" t="s">
        <v>5536</v>
      </c>
      <c r="L825" t="s">
        <v>33</v>
      </c>
      <c r="N825" t="s">
        <v>35</v>
      </c>
      <c r="S825" s="22">
        <f t="shared" si="61"/>
        <v>5.555555555555558E-2</v>
      </c>
      <c r="T825" s="22">
        <f t="shared" si="62"/>
        <v>0.11255411255411261</v>
      </c>
      <c r="U825" s="22" t="s">
        <v>5369</v>
      </c>
      <c r="V825">
        <v>800</v>
      </c>
      <c r="W825" s="22" t="s">
        <v>5433</v>
      </c>
      <c r="X825">
        <v>920</v>
      </c>
      <c r="Y825" t="s">
        <v>205</v>
      </c>
      <c r="Z825" t="s">
        <v>383</v>
      </c>
      <c r="AA825" t="s">
        <v>384</v>
      </c>
      <c r="AB825" t="s">
        <v>61</v>
      </c>
      <c r="AC825" t="s">
        <v>62</v>
      </c>
      <c r="AD825" t="str">
        <f t="shared" si="63"/>
        <v>Life Fitness Center - LFC</v>
      </c>
      <c r="AE825" t="s">
        <v>385</v>
      </c>
      <c r="AF825" t="s">
        <v>386</v>
      </c>
      <c r="AG825" t="s">
        <v>386</v>
      </c>
      <c r="AH825" t="s">
        <v>5220</v>
      </c>
      <c r="AI825">
        <v>40</v>
      </c>
      <c r="AJ825">
        <v>35</v>
      </c>
      <c r="AK825" s="22">
        <f t="shared" si="64"/>
        <v>65.844155844155878</v>
      </c>
      <c r="AL825" t="s">
        <v>52</v>
      </c>
      <c r="AM825" t="s">
        <v>66</v>
      </c>
      <c r="AN825" t="s">
        <v>67</v>
      </c>
    </row>
    <row r="826" spans="1:40" hidden="1" x14ac:dyDescent="0.25">
      <c r="A826">
        <v>202430</v>
      </c>
      <c r="B826">
        <v>43140</v>
      </c>
      <c r="C826" t="s">
        <v>387</v>
      </c>
      <c r="D826" t="s">
        <v>5671</v>
      </c>
      <c r="E826" t="s">
        <v>388</v>
      </c>
      <c r="F826">
        <v>1.5</v>
      </c>
      <c r="G826" s="1">
        <v>45166</v>
      </c>
      <c r="H826" s="1">
        <v>45276</v>
      </c>
      <c r="I826" s="21">
        <f t="shared" si="60"/>
        <v>16.714285714285715</v>
      </c>
      <c r="J826" s="1"/>
      <c r="K826" s="1" t="s">
        <v>5552</v>
      </c>
      <c r="S826" s="22">
        <f t="shared" si="61"/>
        <v>0</v>
      </c>
      <c r="T826" s="22">
        <f t="shared" si="62"/>
        <v>0</v>
      </c>
      <c r="U826" s="22">
        <v>0</v>
      </c>
      <c r="W826" s="22">
        <v>0</v>
      </c>
      <c r="Y826" t="s">
        <v>49</v>
      </c>
      <c r="Z826" t="s">
        <v>389</v>
      </c>
      <c r="AA826" t="s">
        <v>390</v>
      </c>
      <c r="AB826" t="s">
        <v>61</v>
      </c>
      <c r="AC826" t="s">
        <v>62</v>
      </c>
      <c r="AD826" t="str">
        <f t="shared" si="63"/>
        <v>Life Fitness Center - LFC</v>
      </c>
      <c r="AE826" t="s">
        <v>385</v>
      </c>
      <c r="AF826" t="s">
        <v>386</v>
      </c>
      <c r="AG826" t="s">
        <v>386</v>
      </c>
      <c r="AH826" t="s">
        <v>5220</v>
      </c>
      <c r="AI826">
        <v>20</v>
      </c>
      <c r="AJ826">
        <v>14</v>
      </c>
      <c r="AK826" s="22">
        <f t="shared" si="64"/>
        <v>0</v>
      </c>
      <c r="AL826" t="s">
        <v>52</v>
      </c>
      <c r="AM826" t="s">
        <v>66</v>
      </c>
      <c r="AN826" t="s">
        <v>67</v>
      </c>
    </row>
    <row r="827" spans="1:40" hidden="1" x14ac:dyDescent="0.25">
      <c r="A827">
        <v>202430</v>
      </c>
      <c r="B827">
        <v>43140</v>
      </c>
      <c r="C827" t="s">
        <v>387</v>
      </c>
      <c r="D827" t="s">
        <v>5671</v>
      </c>
      <c r="E827" t="s">
        <v>388</v>
      </c>
      <c r="F827">
        <v>1.5</v>
      </c>
      <c r="G827" s="1">
        <v>45166</v>
      </c>
      <c r="H827" s="1">
        <v>45276</v>
      </c>
      <c r="I827" s="21">
        <f t="shared" si="60"/>
        <v>16.714285714285715</v>
      </c>
      <c r="J827" s="1"/>
      <c r="K827" s="1" t="s">
        <v>5536</v>
      </c>
      <c r="L827" t="s">
        <v>33</v>
      </c>
      <c r="N827" t="s">
        <v>35</v>
      </c>
      <c r="S827" s="22">
        <f t="shared" si="61"/>
        <v>5.5555555555555525E-2</v>
      </c>
      <c r="T827" s="22">
        <f t="shared" si="62"/>
        <v>0.1125541125541125</v>
      </c>
      <c r="U827" s="22" t="s">
        <v>5375</v>
      </c>
      <c r="V827">
        <v>935</v>
      </c>
      <c r="W827" s="22" t="s">
        <v>5474</v>
      </c>
      <c r="X827">
        <v>1055</v>
      </c>
      <c r="Y827" t="s">
        <v>49</v>
      </c>
      <c r="Z827" t="s">
        <v>389</v>
      </c>
      <c r="AA827" t="s">
        <v>390</v>
      </c>
      <c r="AB827" t="s">
        <v>61</v>
      </c>
      <c r="AC827" t="s">
        <v>62</v>
      </c>
      <c r="AD827" t="str">
        <f t="shared" si="63"/>
        <v>Life Fitness Center - LFC</v>
      </c>
      <c r="AE827" t="s">
        <v>385</v>
      </c>
      <c r="AF827" t="s">
        <v>386</v>
      </c>
      <c r="AG827" t="s">
        <v>386</v>
      </c>
      <c r="AH827" t="s">
        <v>5220</v>
      </c>
      <c r="AI827">
        <v>20</v>
      </c>
      <c r="AJ827">
        <v>14</v>
      </c>
      <c r="AK827" s="22">
        <f t="shared" si="64"/>
        <v>26.337662337662326</v>
      </c>
      <c r="AL827" t="s">
        <v>52</v>
      </c>
      <c r="AM827" t="s">
        <v>66</v>
      </c>
      <c r="AN827" t="s">
        <v>67</v>
      </c>
    </row>
    <row r="828" spans="1:40" hidden="1" x14ac:dyDescent="0.25">
      <c r="A828">
        <v>202430</v>
      </c>
      <c r="B828">
        <v>43141</v>
      </c>
      <c r="C828" t="s">
        <v>391</v>
      </c>
      <c r="D828" t="s">
        <v>5671</v>
      </c>
      <c r="E828" t="s">
        <v>392</v>
      </c>
      <c r="F828">
        <v>1.5</v>
      </c>
      <c r="G828" s="1">
        <v>45166</v>
      </c>
      <c r="H828" s="1">
        <v>45276</v>
      </c>
      <c r="I828" s="21">
        <f t="shared" si="60"/>
        <v>16.714285714285715</v>
      </c>
      <c r="J828" s="1"/>
      <c r="K828" s="1" t="s">
        <v>5552</v>
      </c>
      <c r="S828" s="22">
        <f t="shared" si="61"/>
        <v>0</v>
      </c>
      <c r="T828" s="22">
        <f t="shared" si="62"/>
        <v>0</v>
      </c>
      <c r="U828" s="22">
        <v>0</v>
      </c>
      <c r="W828" s="22">
        <v>0</v>
      </c>
      <c r="Y828" t="s">
        <v>205</v>
      </c>
      <c r="Z828" t="s">
        <v>389</v>
      </c>
      <c r="AA828" t="s">
        <v>390</v>
      </c>
      <c r="AB828" t="s">
        <v>41</v>
      </c>
      <c r="AC828" t="s">
        <v>62</v>
      </c>
      <c r="AD828" t="str">
        <f t="shared" si="63"/>
        <v>Life Fitness Center - LFC</v>
      </c>
      <c r="AE828" t="s">
        <v>385</v>
      </c>
      <c r="AF828" t="s">
        <v>386</v>
      </c>
      <c r="AG828" t="s">
        <v>386</v>
      </c>
      <c r="AH828" t="s">
        <v>5220</v>
      </c>
      <c r="AI828">
        <v>15</v>
      </c>
      <c r="AJ828">
        <v>10</v>
      </c>
      <c r="AK828" s="22">
        <f t="shared" si="64"/>
        <v>0</v>
      </c>
      <c r="AL828" t="s">
        <v>52</v>
      </c>
      <c r="AM828" t="s">
        <v>66</v>
      </c>
      <c r="AN828" t="s">
        <v>67</v>
      </c>
    </row>
    <row r="829" spans="1:40" hidden="1" x14ac:dyDescent="0.25">
      <c r="A829">
        <v>202430</v>
      </c>
      <c r="B829">
        <v>43141</v>
      </c>
      <c r="C829" t="s">
        <v>391</v>
      </c>
      <c r="D829" t="s">
        <v>5671</v>
      </c>
      <c r="E829" t="s">
        <v>392</v>
      </c>
      <c r="F829">
        <v>1.5</v>
      </c>
      <c r="G829" s="1">
        <v>45166</v>
      </c>
      <c r="H829" s="1">
        <v>45276</v>
      </c>
      <c r="I829" s="21">
        <f t="shared" si="60"/>
        <v>16.714285714285715</v>
      </c>
      <c r="J829" s="1" t="s">
        <v>393</v>
      </c>
      <c r="K829" s="1" t="s">
        <v>5536</v>
      </c>
      <c r="L829" t="s">
        <v>33</v>
      </c>
      <c r="N829" t="s">
        <v>35</v>
      </c>
      <c r="S829" s="22">
        <f t="shared" si="61"/>
        <v>5.5555555555555525E-2</v>
      </c>
      <c r="T829" s="22">
        <f t="shared" si="62"/>
        <v>0.1125541125541125</v>
      </c>
      <c r="U829" s="22" t="s">
        <v>5375</v>
      </c>
      <c r="V829">
        <v>935</v>
      </c>
      <c r="W829" s="22" t="s">
        <v>5474</v>
      </c>
      <c r="X829">
        <v>1055</v>
      </c>
      <c r="Y829" t="s">
        <v>205</v>
      </c>
      <c r="Z829" t="s">
        <v>389</v>
      </c>
      <c r="AA829" t="s">
        <v>390</v>
      </c>
      <c r="AB829" t="s">
        <v>41</v>
      </c>
      <c r="AC829" t="s">
        <v>62</v>
      </c>
      <c r="AD829" t="str">
        <f t="shared" si="63"/>
        <v>Life Fitness Center - LFC</v>
      </c>
      <c r="AE829" t="s">
        <v>385</v>
      </c>
      <c r="AF829" t="s">
        <v>386</v>
      </c>
      <c r="AG829" t="s">
        <v>386</v>
      </c>
      <c r="AH829" t="s">
        <v>5220</v>
      </c>
      <c r="AI829">
        <v>15</v>
      </c>
      <c r="AJ829">
        <v>10</v>
      </c>
      <c r="AK829" s="22">
        <f t="shared" si="64"/>
        <v>18.812615955473092</v>
      </c>
      <c r="AL829" t="s">
        <v>52</v>
      </c>
      <c r="AM829" t="s">
        <v>66</v>
      </c>
      <c r="AN829" t="s">
        <v>67</v>
      </c>
    </row>
    <row r="830" spans="1:40" hidden="1" x14ac:dyDescent="0.25">
      <c r="A830">
        <v>202430</v>
      </c>
      <c r="B830">
        <v>43958</v>
      </c>
      <c r="C830" t="s">
        <v>2515</v>
      </c>
      <c r="D830" t="s">
        <v>5671</v>
      </c>
      <c r="E830" t="s">
        <v>2516</v>
      </c>
      <c r="F830">
        <v>0.5</v>
      </c>
      <c r="G830" s="1">
        <v>45166</v>
      </c>
      <c r="H830" s="1">
        <v>45276</v>
      </c>
      <c r="I830" s="21">
        <f t="shared" si="60"/>
        <v>16.714285714285715</v>
      </c>
      <c r="J830" s="1"/>
      <c r="K830" s="1" t="s">
        <v>5552</v>
      </c>
      <c r="S830" s="22">
        <f t="shared" si="61"/>
        <v>0</v>
      </c>
      <c r="T830" s="22">
        <f t="shared" si="62"/>
        <v>0</v>
      </c>
      <c r="U830" s="22">
        <v>0</v>
      </c>
      <c r="W830" s="22">
        <v>0</v>
      </c>
      <c r="Y830" t="s">
        <v>205</v>
      </c>
      <c r="Z830" t="s">
        <v>389</v>
      </c>
      <c r="AA830" t="s">
        <v>390</v>
      </c>
      <c r="AB830" t="s">
        <v>41</v>
      </c>
      <c r="AC830" t="s">
        <v>62</v>
      </c>
      <c r="AD830" t="str">
        <f t="shared" si="63"/>
        <v>Life Fitness Center - LFC</v>
      </c>
      <c r="AE830" t="s">
        <v>385</v>
      </c>
      <c r="AF830" t="s">
        <v>386</v>
      </c>
      <c r="AG830" t="s">
        <v>386</v>
      </c>
      <c r="AH830" t="s">
        <v>5220</v>
      </c>
      <c r="AI830">
        <v>50</v>
      </c>
      <c r="AJ830">
        <v>31</v>
      </c>
      <c r="AK830" s="22">
        <f t="shared" si="64"/>
        <v>0</v>
      </c>
      <c r="AL830" t="s">
        <v>492</v>
      </c>
      <c r="AM830" t="s">
        <v>172</v>
      </c>
      <c r="AN830" t="s">
        <v>67</v>
      </c>
    </row>
    <row r="831" spans="1:40" hidden="1" x14ac:dyDescent="0.25">
      <c r="A831">
        <v>202430</v>
      </c>
      <c r="B831">
        <v>43958</v>
      </c>
      <c r="C831" t="s">
        <v>2515</v>
      </c>
      <c r="D831" t="s">
        <v>5671</v>
      </c>
      <c r="E831" t="s">
        <v>2516</v>
      </c>
      <c r="F831">
        <v>0.5</v>
      </c>
      <c r="G831" s="1">
        <v>45166</v>
      </c>
      <c r="H831" s="1">
        <v>45276</v>
      </c>
      <c r="I831" s="21">
        <f t="shared" si="60"/>
        <v>16.714285714285715</v>
      </c>
      <c r="J831" s="1"/>
      <c r="K831" s="1" t="s">
        <v>5552</v>
      </c>
      <c r="S831" s="22">
        <f t="shared" si="61"/>
        <v>0</v>
      </c>
      <c r="T831" s="22">
        <f t="shared" si="62"/>
        <v>0</v>
      </c>
      <c r="U831" s="22">
        <v>0</v>
      </c>
      <c r="W831" s="22">
        <v>0</v>
      </c>
      <c r="Y831" t="s">
        <v>205</v>
      </c>
      <c r="Z831" t="s">
        <v>389</v>
      </c>
      <c r="AA831" t="s">
        <v>390</v>
      </c>
      <c r="AB831" t="s">
        <v>41</v>
      </c>
      <c r="AC831" t="s">
        <v>62</v>
      </c>
      <c r="AD831" t="str">
        <f t="shared" si="63"/>
        <v>Life Fitness Center - LFC</v>
      </c>
      <c r="AE831" t="s">
        <v>385</v>
      </c>
      <c r="AF831" t="s">
        <v>386</v>
      </c>
      <c r="AG831" t="s">
        <v>386</v>
      </c>
      <c r="AH831" t="s">
        <v>5220</v>
      </c>
      <c r="AI831">
        <v>50</v>
      </c>
      <c r="AJ831">
        <v>31</v>
      </c>
      <c r="AK831" s="22">
        <f t="shared" si="64"/>
        <v>0</v>
      </c>
      <c r="AL831" t="s">
        <v>492</v>
      </c>
      <c r="AM831" t="s">
        <v>172</v>
      </c>
      <c r="AN831" t="s">
        <v>67</v>
      </c>
    </row>
    <row r="832" spans="1:40" hidden="1" x14ac:dyDescent="0.25">
      <c r="A832">
        <v>202430</v>
      </c>
      <c r="B832">
        <v>44212</v>
      </c>
      <c r="C832" t="s">
        <v>2517</v>
      </c>
      <c r="D832" t="s">
        <v>5671</v>
      </c>
      <c r="E832" t="s">
        <v>2256</v>
      </c>
      <c r="F832">
        <v>1</v>
      </c>
      <c r="G832" s="1">
        <v>45166</v>
      </c>
      <c r="H832" s="1">
        <v>45268</v>
      </c>
      <c r="I832" s="21">
        <f t="shared" si="60"/>
        <v>15.571428571428571</v>
      </c>
      <c r="J832" s="1"/>
      <c r="K832" s="1" t="s">
        <v>5552</v>
      </c>
      <c r="S832" s="22">
        <f t="shared" si="61"/>
        <v>0</v>
      </c>
      <c r="T832" s="22">
        <f t="shared" si="62"/>
        <v>0</v>
      </c>
      <c r="U832" s="22">
        <v>0</v>
      </c>
      <c r="W832" s="22">
        <v>0</v>
      </c>
      <c r="Y832" t="s">
        <v>205</v>
      </c>
      <c r="Z832" t="s">
        <v>389</v>
      </c>
      <c r="AA832" t="s">
        <v>390</v>
      </c>
      <c r="AB832" t="s">
        <v>61</v>
      </c>
      <c r="AC832" t="s">
        <v>62</v>
      </c>
      <c r="AD832" t="str">
        <f t="shared" si="63"/>
        <v>Life Fitness Center - LFC</v>
      </c>
      <c r="AE832" t="s">
        <v>385</v>
      </c>
      <c r="AF832" t="s">
        <v>386</v>
      </c>
      <c r="AG832" t="s">
        <v>386</v>
      </c>
      <c r="AH832" t="s">
        <v>5220</v>
      </c>
      <c r="AI832">
        <v>15</v>
      </c>
      <c r="AJ832">
        <v>7</v>
      </c>
      <c r="AK832" s="22">
        <f t="shared" si="64"/>
        <v>0</v>
      </c>
      <c r="AL832" t="s">
        <v>52</v>
      </c>
      <c r="AM832" t="s">
        <v>172</v>
      </c>
      <c r="AN832" t="s">
        <v>67</v>
      </c>
    </row>
    <row r="833" spans="1:40" hidden="1" x14ac:dyDescent="0.25">
      <c r="A833">
        <v>202430</v>
      </c>
      <c r="B833">
        <v>44212</v>
      </c>
      <c r="C833" t="s">
        <v>2517</v>
      </c>
      <c r="D833" t="s">
        <v>5671</v>
      </c>
      <c r="E833" t="s">
        <v>2256</v>
      </c>
      <c r="F833">
        <v>1</v>
      </c>
      <c r="G833" s="1">
        <v>45166</v>
      </c>
      <c r="H833" s="1">
        <v>45268</v>
      </c>
      <c r="I833" s="21">
        <f t="shared" si="60"/>
        <v>15.571428571428571</v>
      </c>
      <c r="J833" s="1"/>
      <c r="K833" s="1" t="s">
        <v>5552</v>
      </c>
      <c r="S833" s="22">
        <f t="shared" si="61"/>
        <v>0</v>
      </c>
      <c r="T833" s="22">
        <f t="shared" si="62"/>
        <v>0</v>
      </c>
      <c r="U833" s="22">
        <v>0</v>
      </c>
      <c r="W833" s="22">
        <v>0</v>
      </c>
      <c r="Y833" t="s">
        <v>205</v>
      </c>
      <c r="Z833" t="s">
        <v>389</v>
      </c>
      <c r="AA833" t="s">
        <v>390</v>
      </c>
      <c r="AB833" t="s">
        <v>61</v>
      </c>
      <c r="AC833" t="s">
        <v>62</v>
      </c>
      <c r="AD833" t="str">
        <f t="shared" si="63"/>
        <v>Life Fitness Center - LFC</v>
      </c>
      <c r="AE833" t="s">
        <v>385</v>
      </c>
      <c r="AF833" t="s">
        <v>386</v>
      </c>
      <c r="AG833" t="s">
        <v>386</v>
      </c>
      <c r="AH833" t="s">
        <v>5220</v>
      </c>
      <c r="AI833">
        <v>15</v>
      </c>
      <c r="AJ833">
        <v>7</v>
      </c>
      <c r="AK833" s="22">
        <f t="shared" si="64"/>
        <v>0</v>
      </c>
      <c r="AL833" t="s">
        <v>52</v>
      </c>
      <c r="AM833" t="s">
        <v>172</v>
      </c>
      <c r="AN833" t="s">
        <v>67</v>
      </c>
    </row>
    <row r="834" spans="1:40" hidden="1" x14ac:dyDescent="0.25">
      <c r="A834">
        <v>202430</v>
      </c>
      <c r="B834">
        <v>44268</v>
      </c>
      <c r="C834" t="s">
        <v>2263</v>
      </c>
      <c r="D834" t="s">
        <v>5643</v>
      </c>
      <c r="E834" t="s">
        <v>2264</v>
      </c>
      <c r="F834">
        <v>1</v>
      </c>
      <c r="G834" s="1">
        <v>45166</v>
      </c>
      <c r="H834" s="1">
        <v>45268</v>
      </c>
      <c r="I834" s="21">
        <f t="shared" ref="I834:I897" si="65">(DATEDIF(G834,H834,"d")/7)+1</f>
        <v>15.571428571428571</v>
      </c>
      <c r="J834" s="1"/>
      <c r="K834" s="1" t="s">
        <v>5552</v>
      </c>
      <c r="S834" s="22">
        <f t="shared" ref="S834:S897" si="66">W834-U834</f>
        <v>0</v>
      </c>
      <c r="T834" s="22">
        <f t="shared" ref="T834:T897" si="67">(LEN(K834)*S834)*(I834/16.5)</f>
        <v>0</v>
      </c>
      <c r="U834" s="22">
        <v>0</v>
      </c>
      <c r="W834" s="22">
        <v>0</v>
      </c>
      <c r="Y834" t="s">
        <v>205</v>
      </c>
      <c r="Z834" t="s">
        <v>2518</v>
      </c>
      <c r="AA834" t="s">
        <v>2519</v>
      </c>
      <c r="AB834" t="s">
        <v>277</v>
      </c>
      <c r="AC834" t="s">
        <v>62</v>
      </c>
      <c r="AD834" t="str">
        <f t="shared" ref="AD834:AD897" si="68">CONCATENATE(AE834," - ",AG834)</f>
        <v>Life Fitness Center - LFC</v>
      </c>
      <c r="AE834" t="s">
        <v>385</v>
      </c>
      <c r="AF834" t="s">
        <v>386</v>
      </c>
      <c r="AG834" t="s">
        <v>386</v>
      </c>
      <c r="AH834" t="s">
        <v>5220</v>
      </c>
      <c r="AI834">
        <v>25</v>
      </c>
      <c r="AJ834">
        <v>25</v>
      </c>
      <c r="AK834" s="22">
        <f t="shared" ref="AK834:AK897" si="69">I834*T834*AJ834</f>
        <v>0</v>
      </c>
      <c r="AL834" t="s">
        <v>52</v>
      </c>
      <c r="AM834" t="s">
        <v>172</v>
      </c>
      <c r="AN834" t="s">
        <v>46</v>
      </c>
    </row>
    <row r="835" spans="1:40" hidden="1" x14ac:dyDescent="0.25">
      <c r="A835">
        <v>202430</v>
      </c>
      <c r="B835">
        <v>44268</v>
      </c>
      <c r="C835" t="s">
        <v>2263</v>
      </c>
      <c r="D835" t="s">
        <v>5643</v>
      </c>
      <c r="E835" t="s">
        <v>2264</v>
      </c>
      <c r="F835">
        <v>1</v>
      </c>
      <c r="G835" s="1">
        <v>45166</v>
      </c>
      <c r="H835" s="1">
        <v>45268</v>
      </c>
      <c r="I835" s="21">
        <f t="shared" si="65"/>
        <v>15.571428571428571</v>
      </c>
      <c r="J835" s="1"/>
      <c r="K835" s="1" t="s">
        <v>5552</v>
      </c>
      <c r="S835" s="22">
        <f t="shared" si="66"/>
        <v>0</v>
      </c>
      <c r="T835" s="22">
        <f t="shared" si="67"/>
        <v>0</v>
      </c>
      <c r="U835" s="22">
        <v>0</v>
      </c>
      <c r="W835" s="22">
        <v>0</v>
      </c>
      <c r="Y835" t="s">
        <v>205</v>
      </c>
      <c r="Z835" t="s">
        <v>2518</v>
      </c>
      <c r="AA835" t="s">
        <v>2519</v>
      </c>
      <c r="AB835" t="s">
        <v>277</v>
      </c>
      <c r="AC835" t="s">
        <v>62</v>
      </c>
      <c r="AD835" t="str">
        <f t="shared" si="68"/>
        <v>Life Fitness Center - LFC</v>
      </c>
      <c r="AE835" t="s">
        <v>385</v>
      </c>
      <c r="AF835" t="s">
        <v>386</v>
      </c>
      <c r="AG835" t="s">
        <v>386</v>
      </c>
      <c r="AH835" t="s">
        <v>5220</v>
      </c>
      <c r="AI835">
        <v>25</v>
      </c>
      <c r="AJ835">
        <v>25</v>
      </c>
      <c r="AK835" s="22">
        <f t="shared" si="69"/>
        <v>0</v>
      </c>
      <c r="AL835" t="s">
        <v>52</v>
      </c>
      <c r="AM835" t="s">
        <v>172</v>
      </c>
      <c r="AN835" t="s">
        <v>46</v>
      </c>
    </row>
    <row r="836" spans="1:40" hidden="1" x14ac:dyDescent="0.25">
      <c r="A836">
        <v>202430</v>
      </c>
      <c r="B836">
        <v>44543</v>
      </c>
      <c r="C836" t="s">
        <v>394</v>
      </c>
      <c r="D836" t="s">
        <v>5732</v>
      </c>
      <c r="E836" t="s">
        <v>395</v>
      </c>
      <c r="F836">
        <v>1.5</v>
      </c>
      <c r="G836" s="1">
        <v>45166</v>
      </c>
      <c r="H836" s="1">
        <v>45276</v>
      </c>
      <c r="I836" s="21">
        <f t="shared" si="65"/>
        <v>16.714285714285715</v>
      </c>
      <c r="J836" s="1"/>
      <c r="K836" s="1" t="s">
        <v>5552</v>
      </c>
      <c r="S836" s="22">
        <f t="shared" si="66"/>
        <v>0</v>
      </c>
      <c r="T836" s="22">
        <f t="shared" si="67"/>
        <v>0</v>
      </c>
      <c r="U836" s="22">
        <v>0</v>
      </c>
      <c r="W836" s="22">
        <v>0</v>
      </c>
      <c r="Y836" t="s">
        <v>49</v>
      </c>
      <c r="Z836" t="s">
        <v>396</v>
      </c>
      <c r="AA836" t="s">
        <v>397</v>
      </c>
      <c r="AB836" t="s">
        <v>277</v>
      </c>
      <c r="AC836" t="s">
        <v>62</v>
      </c>
      <c r="AD836" t="str">
        <f t="shared" si="68"/>
        <v>Life Fitness Center - LFC</v>
      </c>
      <c r="AE836" t="s">
        <v>385</v>
      </c>
      <c r="AF836" t="s">
        <v>386</v>
      </c>
      <c r="AG836" t="s">
        <v>386</v>
      </c>
      <c r="AH836" t="s">
        <v>5220</v>
      </c>
      <c r="AI836">
        <v>15</v>
      </c>
      <c r="AJ836">
        <v>9</v>
      </c>
      <c r="AK836" s="22">
        <f t="shared" si="69"/>
        <v>0</v>
      </c>
      <c r="AL836" t="s">
        <v>52</v>
      </c>
      <c r="AM836" t="s">
        <v>66</v>
      </c>
      <c r="AN836" t="s">
        <v>67</v>
      </c>
    </row>
    <row r="837" spans="1:40" hidden="1" x14ac:dyDescent="0.25">
      <c r="A837">
        <v>202430</v>
      </c>
      <c r="B837">
        <v>44543</v>
      </c>
      <c r="C837" t="s">
        <v>394</v>
      </c>
      <c r="D837" t="s">
        <v>5732</v>
      </c>
      <c r="E837" t="s">
        <v>395</v>
      </c>
      <c r="F837">
        <v>1.5</v>
      </c>
      <c r="G837" s="1">
        <v>45166</v>
      </c>
      <c r="H837" s="1">
        <v>45276</v>
      </c>
      <c r="I837" s="21">
        <f t="shared" si="65"/>
        <v>16.714285714285715</v>
      </c>
      <c r="J837" s="1"/>
      <c r="K837" s="1" t="s">
        <v>5536</v>
      </c>
      <c r="L837" t="s">
        <v>33</v>
      </c>
      <c r="N837" t="s">
        <v>35</v>
      </c>
      <c r="S837" s="22">
        <f t="shared" si="66"/>
        <v>5.555555555555558E-2</v>
      </c>
      <c r="T837" s="22">
        <f t="shared" si="67"/>
        <v>0.11255411255411261</v>
      </c>
      <c r="U837" s="22" t="s">
        <v>5377</v>
      </c>
      <c r="V837">
        <v>1245</v>
      </c>
      <c r="W837" s="22" t="s">
        <v>5398</v>
      </c>
      <c r="X837">
        <v>1405</v>
      </c>
      <c r="Y837" t="s">
        <v>49</v>
      </c>
      <c r="Z837" t="s">
        <v>396</v>
      </c>
      <c r="AA837" t="s">
        <v>397</v>
      </c>
      <c r="AB837" t="s">
        <v>277</v>
      </c>
      <c r="AC837" t="s">
        <v>62</v>
      </c>
      <c r="AD837" t="str">
        <f t="shared" si="68"/>
        <v>Life Fitness Center - LFC</v>
      </c>
      <c r="AE837" t="s">
        <v>385</v>
      </c>
      <c r="AF837" t="s">
        <v>386</v>
      </c>
      <c r="AG837" t="s">
        <v>386</v>
      </c>
      <c r="AH837" t="s">
        <v>5220</v>
      </c>
      <c r="AI837">
        <v>15</v>
      </c>
      <c r="AJ837">
        <v>9</v>
      </c>
      <c r="AK837" s="22">
        <f t="shared" si="69"/>
        <v>16.931354359925798</v>
      </c>
      <c r="AL837" t="s">
        <v>52</v>
      </c>
      <c r="AM837" t="s">
        <v>66</v>
      </c>
      <c r="AN837" t="s">
        <v>67</v>
      </c>
    </row>
    <row r="838" spans="1:40" hidden="1" x14ac:dyDescent="0.25">
      <c r="A838">
        <v>202430</v>
      </c>
      <c r="B838">
        <v>31439</v>
      </c>
      <c r="C838" t="s">
        <v>2520</v>
      </c>
      <c r="D838" t="s">
        <v>5671</v>
      </c>
      <c r="E838" t="s">
        <v>2521</v>
      </c>
      <c r="F838">
        <v>1</v>
      </c>
      <c r="G838" s="1">
        <v>45166</v>
      </c>
      <c r="H838" s="1">
        <v>45276</v>
      </c>
      <c r="I838" s="21">
        <f t="shared" si="65"/>
        <v>16.714285714285715</v>
      </c>
      <c r="J838" s="1"/>
      <c r="K838" s="1" t="s">
        <v>5552</v>
      </c>
      <c r="S838" s="22">
        <f t="shared" si="66"/>
        <v>0</v>
      </c>
      <c r="T838" s="22">
        <f t="shared" si="67"/>
        <v>0</v>
      </c>
      <c r="U838" s="22">
        <v>0</v>
      </c>
      <c r="W838" s="22">
        <v>0</v>
      </c>
      <c r="Y838" t="s">
        <v>49</v>
      </c>
      <c r="Z838" t="s">
        <v>389</v>
      </c>
      <c r="AA838" t="s">
        <v>390</v>
      </c>
      <c r="AB838" t="s">
        <v>41</v>
      </c>
      <c r="AC838" t="s">
        <v>62</v>
      </c>
      <c r="AD838" t="str">
        <f t="shared" si="68"/>
        <v>Life Fitness Center - LFC01</v>
      </c>
      <c r="AE838" t="s">
        <v>385</v>
      </c>
      <c r="AF838" t="s">
        <v>386</v>
      </c>
      <c r="AG838" t="s">
        <v>2522</v>
      </c>
      <c r="AH838" t="s">
        <v>5220</v>
      </c>
      <c r="AI838">
        <v>0</v>
      </c>
      <c r="AJ838">
        <v>126</v>
      </c>
      <c r="AK838" s="22">
        <f t="shared" si="69"/>
        <v>0</v>
      </c>
      <c r="AL838" t="s">
        <v>492</v>
      </c>
      <c r="AM838" t="s">
        <v>172</v>
      </c>
      <c r="AN838" t="s">
        <v>46</v>
      </c>
    </row>
    <row r="839" spans="1:40" hidden="1" x14ac:dyDescent="0.25">
      <c r="A839">
        <v>202430</v>
      </c>
      <c r="B839">
        <v>31450</v>
      </c>
      <c r="C839" t="s">
        <v>2523</v>
      </c>
      <c r="D839" t="s">
        <v>5671</v>
      </c>
      <c r="E839" t="s">
        <v>2524</v>
      </c>
      <c r="F839">
        <v>1</v>
      </c>
      <c r="G839" s="1">
        <v>45166</v>
      </c>
      <c r="H839" s="1">
        <v>45276</v>
      </c>
      <c r="I839" s="21">
        <f t="shared" si="65"/>
        <v>16.714285714285715</v>
      </c>
      <c r="J839" s="1"/>
      <c r="K839" s="1" t="s">
        <v>5552</v>
      </c>
      <c r="S839" s="22">
        <f t="shared" si="66"/>
        <v>0</v>
      </c>
      <c r="T839" s="22">
        <f t="shared" si="67"/>
        <v>0</v>
      </c>
      <c r="U839" s="22">
        <v>0</v>
      </c>
      <c r="W839" s="22">
        <v>0</v>
      </c>
      <c r="Y839" t="s">
        <v>49</v>
      </c>
      <c r="Z839" t="s">
        <v>389</v>
      </c>
      <c r="AA839" t="s">
        <v>390</v>
      </c>
      <c r="AB839" t="s">
        <v>41</v>
      </c>
      <c r="AC839" t="s">
        <v>62</v>
      </c>
      <c r="AD839" t="str">
        <f t="shared" si="68"/>
        <v>Life Fitness Center - LFC01</v>
      </c>
      <c r="AE839" t="s">
        <v>385</v>
      </c>
      <c r="AF839" t="s">
        <v>386</v>
      </c>
      <c r="AG839" t="s">
        <v>2522</v>
      </c>
      <c r="AH839" t="s">
        <v>5220</v>
      </c>
      <c r="AI839">
        <v>0</v>
      </c>
      <c r="AJ839">
        <v>54</v>
      </c>
      <c r="AK839" s="22">
        <f t="shared" si="69"/>
        <v>0</v>
      </c>
      <c r="AL839" t="s">
        <v>492</v>
      </c>
      <c r="AM839" t="s">
        <v>172</v>
      </c>
      <c r="AN839" t="s">
        <v>46</v>
      </c>
    </row>
    <row r="840" spans="1:40" hidden="1" x14ac:dyDescent="0.25">
      <c r="A840">
        <v>202430</v>
      </c>
      <c r="B840">
        <v>31460</v>
      </c>
      <c r="C840" t="s">
        <v>2525</v>
      </c>
      <c r="D840" t="s">
        <v>5671</v>
      </c>
      <c r="E840" t="s">
        <v>2526</v>
      </c>
      <c r="F840">
        <v>0.5</v>
      </c>
      <c r="G840" s="1">
        <v>45166</v>
      </c>
      <c r="H840" s="1">
        <v>45276</v>
      </c>
      <c r="I840" s="21">
        <f t="shared" si="65"/>
        <v>16.714285714285715</v>
      </c>
      <c r="J840" s="1"/>
      <c r="K840" s="1" t="s">
        <v>5552</v>
      </c>
      <c r="S840" s="22">
        <f t="shared" si="66"/>
        <v>0</v>
      </c>
      <c r="T840" s="22">
        <f t="shared" si="67"/>
        <v>0</v>
      </c>
      <c r="U840" s="22">
        <v>0</v>
      </c>
      <c r="W840" s="22">
        <v>0</v>
      </c>
      <c r="Y840" t="s">
        <v>49</v>
      </c>
      <c r="Z840" t="s">
        <v>389</v>
      </c>
      <c r="AA840" t="s">
        <v>390</v>
      </c>
      <c r="AB840" t="s">
        <v>41</v>
      </c>
      <c r="AC840" t="s">
        <v>62</v>
      </c>
      <c r="AD840" t="str">
        <f t="shared" si="68"/>
        <v>Life Fitness Center - LFC01</v>
      </c>
      <c r="AE840" t="s">
        <v>385</v>
      </c>
      <c r="AF840" t="s">
        <v>386</v>
      </c>
      <c r="AG840" t="s">
        <v>2522</v>
      </c>
      <c r="AH840" t="s">
        <v>5220</v>
      </c>
      <c r="AI840">
        <v>50</v>
      </c>
      <c r="AJ840">
        <v>45</v>
      </c>
      <c r="AK840" s="22">
        <f t="shared" si="69"/>
        <v>0</v>
      </c>
      <c r="AL840" t="s">
        <v>492</v>
      </c>
      <c r="AM840" t="s">
        <v>172</v>
      </c>
      <c r="AN840" t="s">
        <v>67</v>
      </c>
    </row>
    <row r="841" spans="1:40" hidden="1" x14ac:dyDescent="0.25">
      <c r="A841">
        <v>202430</v>
      </c>
      <c r="B841">
        <v>31460</v>
      </c>
      <c r="C841" t="s">
        <v>2525</v>
      </c>
      <c r="D841" t="s">
        <v>5671</v>
      </c>
      <c r="E841" t="s">
        <v>2526</v>
      </c>
      <c r="F841">
        <v>0.5</v>
      </c>
      <c r="G841" s="1">
        <v>45166</v>
      </c>
      <c r="H841" s="1">
        <v>45276</v>
      </c>
      <c r="I841" s="21">
        <f t="shared" si="65"/>
        <v>16.714285714285715</v>
      </c>
      <c r="J841" s="1"/>
      <c r="K841" s="1" t="s">
        <v>5552</v>
      </c>
      <c r="S841" s="22">
        <f t="shared" si="66"/>
        <v>0</v>
      </c>
      <c r="T841" s="22">
        <f t="shared" si="67"/>
        <v>0</v>
      </c>
      <c r="U841" s="22">
        <v>0</v>
      </c>
      <c r="W841" s="22">
        <v>0</v>
      </c>
      <c r="Y841" t="s">
        <v>49</v>
      </c>
      <c r="Z841" t="s">
        <v>389</v>
      </c>
      <c r="AA841" t="s">
        <v>390</v>
      </c>
      <c r="AB841" t="s">
        <v>41</v>
      </c>
      <c r="AC841" t="s">
        <v>62</v>
      </c>
      <c r="AD841" t="str">
        <f t="shared" si="68"/>
        <v>Life Fitness Center - LFC01</v>
      </c>
      <c r="AE841" t="s">
        <v>385</v>
      </c>
      <c r="AF841" t="s">
        <v>386</v>
      </c>
      <c r="AG841" t="s">
        <v>2522</v>
      </c>
      <c r="AH841" t="s">
        <v>5220</v>
      </c>
      <c r="AI841">
        <v>50</v>
      </c>
      <c r="AJ841">
        <v>45</v>
      </c>
      <c r="AK841" s="22">
        <f t="shared" si="69"/>
        <v>0</v>
      </c>
      <c r="AL841" t="s">
        <v>492</v>
      </c>
      <c r="AM841" t="s">
        <v>172</v>
      </c>
      <c r="AN841" t="s">
        <v>67</v>
      </c>
    </row>
    <row r="842" spans="1:40" hidden="1" x14ac:dyDescent="0.25">
      <c r="A842">
        <v>202430</v>
      </c>
      <c r="B842">
        <v>33540</v>
      </c>
      <c r="C842" t="s">
        <v>398</v>
      </c>
      <c r="D842" t="s">
        <v>5732</v>
      </c>
      <c r="E842" t="s">
        <v>399</v>
      </c>
      <c r="F842">
        <v>1.5</v>
      </c>
      <c r="G842" s="1">
        <v>45166</v>
      </c>
      <c r="H842" s="1">
        <v>45276</v>
      </c>
      <c r="I842" s="21">
        <f t="shared" si="65"/>
        <v>16.714285714285715</v>
      </c>
      <c r="J842" s="1"/>
      <c r="K842" s="1" t="s">
        <v>5541</v>
      </c>
      <c r="L842" t="s">
        <v>33</v>
      </c>
      <c r="N842" t="s">
        <v>35</v>
      </c>
      <c r="P842" t="s">
        <v>37</v>
      </c>
      <c r="S842" s="22">
        <f t="shared" si="66"/>
        <v>4.1666666666666685E-2</v>
      </c>
      <c r="T842" s="22">
        <f t="shared" si="67"/>
        <v>0.12662337662337669</v>
      </c>
      <c r="U842" s="22" t="s">
        <v>5437</v>
      </c>
      <c r="V842">
        <v>1100</v>
      </c>
      <c r="W842" s="22" t="s">
        <v>5384</v>
      </c>
      <c r="X842">
        <v>1200</v>
      </c>
      <c r="Y842" t="s">
        <v>49</v>
      </c>
      <c r="Z842" t="s">
        <v>400</v>
      </c>
      <c r="AA842" t="s">
        <v>401</v>
      </c>
      <c r="AB842" t="s">
        <v>277</v>
      </c>
      <c r="AC842" t="s">
        <v>87</v>
      </c>
      <c r="AD842" t="str">
        <f t="shared" si="68"/>
        <v>Los Banos Pool - LBANOS</v>
      </c>
      <c r="AE842" t="s">
        <v>402</v>
      </c>
      <c r="AF842" t="s">
        <v>403</v>
      </c>
      <c r="AG842" t="s">
        <v>403</v>
      </c>
      <c r="AH842" t="s">
        <v>5220</v>
      </c>
      <c r="AI842">
        <v>5</v>
      </c>
      <c r="AJ842">
        <v>5</v>
      </c>
      <c r="AK842" s="22">
        <f t="shared" si="69"/>
        <v>10.582096474953623</v>
      </c>
      <c r="AL842" t="s">
        <v>52</v>
      </c>
      <c r="AM842" t="s">
        <v>66</v>
      </c>
      <c r="AN842" t="s">
        <v>46</v>
      </c>
    </row>
    <row r="843" spans="1:40" hidden="1" x14ac:dyDescent="0.25">
      <c r="A843">
        <v>202430</v>
      </c>
      <c r="B843">
        <v>37514</v>
      </c>
      <c r="C843" t="s">
        <v>404</v>
      </c>
      <c r="D843" t="s">
        <v>5732</v>
      </c>
      <c r="E843" t="s">
        <v>405</v>
      </c>
      <c r="F843">
        <v>1.5</v>
      </c>
      <c r="G843" s="1">
        <v>45166</v>
      </c>
      <c r="H843" s="1">
        <v>45276</v>
      </c>
      <c r="I843" s="21">
        <f t="shared" si="65"/>
        <v>16.714285714285715</v>
      </c>
      <c r="J843" s="1"/>
      <c r="K843" s="1" t="s">
        <v>5541</v>
      </c>
      <c r="L843" t="s">
        <v>33</v>
      </c>
      <c r="N843" t="s">
        <v>35</v>
      </c>
      <c r="P843" t="s">
        <v>37</v>
      </c>
      <c r="S843" s="22">
        <f t="shared" si="66"/>
        <v>4.1666666666666685E-2</v>
      </c>
      <c r="T843" s="22">
        <f t="shared" si="67"/>
        <v>0.12662337662337669</v>
      </c>
      <c r="U843" s="22" t="s">
        <v>5437</v>
      </c>
      <c r="V843">
        <v>1100</v>
      </c>
      <c r="W843" s="22" t="s">
        <v>5384</v>
      </c>
      <c r="X843">
        <v>1200</v>
      </c>
      <c r="Y843" t="s">
        <v>49</v>
      </c>
      <c r="Z843" t="s">
        <v>400</v>
      </c>
      <c r="AA843" t="s">
        <v>401</v>
      </c>
      <c r="AB843" t="s">
        <v>41</v>
      </c>
      <c r="AC843" t="s">
        <v>87</v>
      </c>
      <c r="AD843" t="str">
        <f t="shared" si="68"/>
        <v>Los Banos Pool - LBANOS</v>
      </c>
      <c r="AE843" t="s">
        <v>402</v>
      </c>
      <c r="AF843" t="s">
        <v>403</v>
      </c>
      <c r="AG843" t="s">
        <v>403</v>
      </c>
      <c r="AH843" t="s">
        <v>5220</v>
      </c>
      <c r="AI843">
        <v>15</v>
      </c>
      <c r="AJ843">
        <v>12</v>
      </c>
      <c r="AK843" s="22">
        <f t="shared" si="69"/>
        <v>25.397031539888697</v>
      </c>
      <c r="AL843" t="s">
        <v>52</v>
      </c>
      <c r="AM843" t="s">
        <v>66</v>
      </c>
      <c r="AN843" t="s">
        <v>67</v>
      </c>
    </row>
    <row r="844" spans="1:40" hidden="1" x14ac:dyDescent="0.25">
      <c r="A844">
        <v>202430</v>
      </c>
      <c r="B844">
        <v>37540</v>
      </c>
      <c r="C844" t="s">
        <v>406</v>
      </c>
      <c r="D844" t="s">
        <v>5732</v>
      </c>
      <c r="E844" t="s">
        <v>407</v>
      </c>
      <c r="F844">
        <v>1.5</v>
      </c>
      <c r="G844" s="1">
        <v>45166</v>
      </c>
      <c r="H844" s="1">
        <v>45276</v>
      </c>
      <c r="I844" s="21">
        <f t="shared" si="65"/>
        <v>16.714285714285715</v>
      </c>
      <c r="J844" s="1"/>
      <c r="K844" s="1" t="s">
        <v>5541</v>
      </c>
      <c r="L844" t="s">
        <v>33</v>
      </c>
      <c r="N844" t="s">
        <v>35</v>
      </c>
      <c r="P844" t="s">
        <v>37</v>
      </c>
      <c r="S844" s="22">
        <f t="shared" si="66"/>
        <v>4.1666666666666685E-2</v>
      </c>
      <c r="T844" s="22">
        <f t="shared" si="67"/>
        <v>0.12662337662337669</v>
      </c>
      <c r="U844" s="22" t="s">
        <v>5438</v>
      </c>
      <c r="V844">
        <v>955</v>
      </c>
      <c r="W844" s="22" t="s">
        <v>5474</v>
      </c>
      <c r="X844">
        <v>1055</v>
      </c>
      <c r="Y844" t="s">
        <v>49</v>
      </c>
      <c r="Z844" t="s">
        <v>408</v>
      </c>
      <c r="AA844" t="s">
        <v>409</v>
      </c>
      <c r="AB844" t="s">
        <v>277</v>
      </c>
      <c r="AC844" t="s">
        <v>87</v>
      </c>
      <c r="AD844" t="str">
        <f t="shared" si="68"/>
        <v>Los Banos Pool - LBANOS</v>
      </c>
      <c r="AE844" t="s">
        <v>402</v>
      </c>
      <c r="AF844" t="s">
        <v>403</v>
      </c>
      <c r="AG844" t="s">
        <v>403</v>
      </c>
      <c r="AH844" t="s">
        <v>5220</v>
      </c>
      <c r="AI844">
        <v>7</v>
      </c>
      <c r="AJ844">
        <v>7</v>
      </c>
      <c r="AK844" s="22">
        <f t="shared" si="69"/>
        <v>14.814935064935074</v>
      </c>
      <c r="AL844" t="s">
        <v>52</v>
      </c>
      <c r="AM844" t="s">
        <v>66</v>
      </c>
      <c r="AN844" t="s">
        <v>46</v>
      </c>
    </row>
    <row r="845" spans="1:40" hidden="1" x14ac:dyDescent="0.25">
      <c r="A845">
        <v>202430</v>
      </c>
      <c r="B845">
        <v>37542</v>
      </c>
      <c r="C845" t="s">
        <v>410</v>
      </c>
      <c r="D845" t="s">
        <v>5732</v>
      </c>
      <c r="E845" t="s">
        <v>411</v>
      </c>
      <c r="F845">
        <v>1.5</v>
      </c>
      <c r="G845" s="1">
        <v>45166</v>
      </c>
      <c r="H845" s="1">
        <v>45276</v>
      </c>
      <c r="I845" s="21">
        <f t="shared" si="65"/>
        <v>16.714285714285715</v>
      </c>
      <c r="J845" s="1"/>
      <c r="K845" s="1" t="s">
        <v>5541</v>
      </c>
      <c r="L845" t="s">
        <v>33</v>
      </c>
      <c r="N845" t="s">
        <v>35</v>
      </c>
      <c r="P845" t="s">
        <v>37</v>
      </c>
      <c r="S845" s="22">
        <f t="shared" si="66"/>
        <v>4.1666666666666685E-2</v>
      </c>
      <c r="T845" s="22">
        <f t="shared" si="67"/>
        <v>0.12662337662337669</v>
      </c>
      <c r="U845" s="22" t="s">
        <v>5438</v>
      </c>
      <c r="V845">
        <v>955</v>
      </c>
      <c r="W845" s="22" t="s">
        <v>5474</v>
      </c>
      <c r="X845">
        <v>1055</v>
      </c>
      <c r="Y845" t="s">
        <v>49</v>
      </c>
      <c r="Z845" t="s">
        <v>400</v>
      </c>
      <c r="AA845" t="s">
        <v>401</v>
      </c>
      <c r="AB845" t="s">
        <v>277</v>
      </c>
      <c r="AC845" t="s">
        <v>87</v>
      </c>
      <c r="AD845" t="str">
        <f t="shared" si="68"/>
        <v>Los Banos Pool - LBANOS</v>
      </c>
      <c r="AE845" t="s">
        <v>402</v>
      </c>
      <c r="AF845" t="s">
        <v>403</v>
      </c>
      <c r="AG845" t="s">
        <v>403</v>
      </c>
      <c r="AH845" t="s">
        <v>5220</v>
      </c>
      <c r="AI845">
        <v>15</v>
      </c>
      <c r="AJ845">
        <v>12</v>
      </c>
      <c r="AK845" s="22">
        <f t="shared" si="69"/>
        <v>25.397031539888697</v>
      </c>
      <c r="AL845" t="s">
        <v>52</v>
      </c>
      <c r="AM845" t="s">
        <v>66</v>
      </c>
      <c r="AN845" t="s">
        <v>67</v>
      </c>
    </row>
    <row r="846" spans="1:40" hidden="1" x14ac:dyDescent="0.25">
      <c r="A846">
        <v>202430</v>
      </c>
      <c r="B846">
        <v>37543</v>
      </c>
      <c r="C846" t="s">
        <v>412</v>
      </c>
      <c r="D846" t="s">
        <v>5732</v>
      </c>
      <c r="E846" t="s">
        <v>413</v>
      </c>
      <c r="F846">
        <v>1.5</v>
      </c>
      <c r="G846" s="1">
        <v>45166</v>
      </c>
      <c r="H846" s="1">
        <v>45276</v>
      </c>
      <c r="I846" s="21">
        <f t="shared" si="65"/>
        <v>16.714285714285715</v>
      </c>
      <c r="J846" s="1"/>
      <c r="K846" s="1" t="s">
        <v>5541</v>
      </c>
      <c r="L846" t="s">
        <v>33</v>
      </c>
      <c r="N846" t="s">
        <v>35</v>
      </c>
      <c r="P846" t="s">
        <v>37</v>
      </c>
      <c r="S846" s="22">
        <f t="shared" si="66"/>
        <v>4.1666666666666685E-2</v>
      </c>
      <c r="T846" s="22">
        <f t="shared" si="67"/>
        <v>0.12662337662337669</v>
      </c>
      <c r="U846" s="22" t="s">
        <v>5438</v>
      </c>
      <c r="V846">
        <v>955</v>
      </c>
      <c r="W846" s="22" t="s">
        <v>5474</v>
      </c>
      <c r="X846">
        <v>1055</v>
      </c>
      <c r="Y846" t="s">
        <v>49</v>
      </c>
      <c r="Z846" t="s">
        <v>400</v>
      </c>
      <c r="AA846" t="s">
        <v>401</v>
      </c>
      <c r="AB846" t="s">
        <v>41</v>
      </c>
      <c r="AC846" t="s">
        <v>87</v>
      </c>
      <c r="AD846" t="str">
        <f t="shared" si="68"/>
        <v>Los Banos Pool - LBANOS</v>
      </c>
      <c r="AE846" t="s">
        <v>402</v>
      </c>
      <c r="AF846" t="s">
        <v>403</v>
      </c>
      <c r="AG846" t="s">
        <v>403</v>
      </c>
      <c r="AH846" t="s">
        <v>5220</v>
      </c>
      <c r="AI846">
        <v>7</v>
      </c>
      <c r="AJ846">
        <v>5</v>
      </c>
      <c r="AK846" s="22">
        <f t="shared" si="69"/>
        <v>10.582096474953623</v>
      </c>
      <c r="AL846" t="s">
        <v>52</v>
      </c>
      <c r="AM846" t="s">
        <v>66</v>
      </c>
      <c r="AN846" t="s">
        <v>67</v>
      </c>
    </row>
    <row r="847" spans="1:40" hidden="1" x14ac:dyDescent="0.25">
      <c r="A847">
        <v>202430</v>
      </c>
      <c r="B847">
        <v>38112</v>
      </c>
      <c r="C847" t="s">
        <v>414</v>
      </c>
      <c r="D847" t="s">
        <v>5732</v>
      </c>
      <c r="E847" t="s">
        <v>415</v>
      </c>
      <c r="F847">
        <v>1.5</v>
      </c>
      <c r="G847" s="1">
        <v>45166</v>
      </c>
      <c r="H847" s="1">
        <v>45276</v>
      </c>
      <c r="I847" s="21">
        <f t="shared" si="65"/>
        <v>16.714285714285715</v>
      </c>
      <c r="J847" s="1"/>
      <c r="K847" s="1" t="s">
        <v>5541</v>
      </c>
      <c r="L847" t="s">
        <v>33</v>
      </c>
      <c r="N847" t="s">
        <v>35</v>
      </c>
      <c r="P847" t="s">
        <v>37</v>
      </c>
      <c r="S847" s="22">
        <f t="shared" si="66"/>
        <v>4.1666666666666685E-2</v>
      </c>
      <c r="T847" s="22">
        <f t="shared" si="67"/>
        <v>0.12662337662337669</v>
      </c>
      <c r="U847" s="22" t="s">
        <v>5438</v>
      </c>
      <c r="V847">
        <v>955</v>
      </c>
      <c r="W847" s="22" t="s">
        <v>5474</v>
      </c>
      <c r="X847">
        <v>1055</v>
      </c>
      <c r="Y847" t="s">
        <v>49</v>
      </c>
      <c r="Z847" t="s">
        <v>408</v>
      </c>
      <c r="AA847" t="s">
        <v>409</v>
      </c>
      <c r="AB847" t="s">
        <v>41</v>
      </c>
      <c r="AC847" t="s">
        <v>87</v>
      </c>
      <c r="AD847" t="str">
        <f t="shared" si="68"/>
        <v>Los Banos Pool - LBANOS</v>
      </c>
      <c r="AE847" t="s">
        <v>402</v>
      </c>
      <c r="AF847" t="s">
        <v>403</v>
      </c>
      <c r="AG847" t="s">
        <v>403</v>
      </c>
      <c r="AH847" t="s">
        <v>5220</v>
      </c>
      <c r="AI847">
        <v>5</v>
      </c>
      <c r="AJ847">
        <v>2</v>
      </c>
      <c r="AK847" s="22">
        <f t="shared" si="69"/>
        <v>4.2328385899814496</v>
      </c>
      <c r="AL847" t="s">
        <v>52</v>
      </c>
      <c r="AM847" t="s">
        <v>66</v>
      </c>
      <c r="AN847" t="s">
        <v>67</v>
      </c>
    </row>
    <row r="848" spans="1:40" hidden="1" x14ac:dyDescent="0.25">
      <c r="A848">
        <v>202430</v>
      </c>
      <c r="B848">
        <v>42682</v>
      </c>
      <c r="C848" t="s">
        <v>416</v>
      </c>
      <c r="D848" t="s">
        <v>5671</v>
      </c>
      <c r="E848" t="s">
        <v>417</v>
      </c>
      <c r="F848">
        <v>1.5</v>
      </c>
      <c r="G848" s="1">
        <v>45166</v>
      </c>
      <c r="H848" s="1">
        <v>45276</v>
      </c>
      <c r="I848" s="21">
        <f t="shared" si="65"/>
        <v>16.714285714285715</v>
      </c>
      <c r="J848" s="1"/>
      <c r="K848" s="1" t="s">
        <v>5541</v>
      </c>
      <c r="L848" t="s">
        <v>33</v>
      </c>
      <c r="N848" t="s">
        <v>35</v>
      </c>
      <c r="P848" t="s">
        <v>37</v>
      </c>
      <c r="S848" s="22">
        <f t="shared" si="66"/>
        <v>4.1666666666666685E-2</v>
      </c>
      <c r="T848" s="22">
        <f t="shared" si="67"/>
        <v>0.12662337662337669</v>
      </c>
      <c r="U848" s="22" t="s">
        <v>5438</v>
      </c>
      <c r="V848">
        <v>955</v>
      </c>
      <c r="W848" s="22" t="s">
        <v>5474</v>
      </c>
      <c r="X848">
        <v>1055</v>
      </c>
      <c r="Y848" t="s">
        <v>49</v>
      </c>
      <c r="Z848" t="s">
        <v>408</v>
      </c>
      <c r="AA848" t="s">
        <v>409</v>
      </c>
      <c r="AB848" t="s">
        <v>41</v>
      </c>
      <c r="AC848" t="s">
        <v>87</v>
      </c>
      <c r="AD848" t="str">
        <f t="shared" si="68"/>
        <v>Los Banos Pool - LBANOS</v>
      </c>
      <c r="AE848" t="s">
        <v>402</v>
      </c>
      <c r="AF848" t="s">
        <v>403</v>
      </c>
      <c r="AG848" t="s">
        <v>403</v>
      </c>
      <c r="AH848" t="s">
        <v>5220</v>
      </c>
      <c r="AI848">
        <v>10</v>
      </c>
      <c r="AJ848">
        <v>8</v>
      </c>
      <c r="AK848" s="22">
        <f t="shared" si="69"/>
        <v>16.931354359925798</v>
      </c>
      <c r="AL848" t="s">
        <v>52</v>
      </c>
      <c r="AM848" t="s">
        <v>66</v>
      </c>
      <c r="AN848" t="s">
        <v>67</v>
      </c>
    </row>
    <row r="849" spans="1:40" hidden="1" x14ac:dyDescent="0.25">
      <c r="A849">
        <v>202430</v>
      </c>
      <c r="B849">
        <v>42978</v>
      </c>
      <c r="C849" t="s">
        <v>416</v>
      </c>
      <c r="D849" t="s">
        <v>5671</v>
      </c>
      <c r="E849" t="s">
        <v>417</v>
      </c>
      <c r="F849">
        <v>1.5</v>
      </c>
      <c r="G849" s="1">
        <v>45166</v>
      </c>
      <c r="H849" s="1">
        <v>45276</v>
      </c>
      <c r="I849" s="21">
        <f t="shared" si="65"/>
        <v>16.714285714285715</v>
      </c>
      <c r="J849" s="1"/>
      <c r="K849" s="1" t="s">
        <v>5541</v>
      </c>
      <c r="L849" t="s">
        <v>33</v>
      </c>
      <c r="N849" t="s">
        <v>35</v>
      </c>
      <c r="P849" t="s">
        <v>37</v>
      </c>
      <c r="S849" s="22">
        <f t="shared" si="66"/>
        <v>4.1666666666666685E-2</v>
      </c>
      <c r="T849" s="22">
        <f t="shared" si="67"/>
        <v>0.12662337662337669</v>
      </c>
      <c r="U849" s="22" t="s">
        <v>5437</v>
      </c>
      <c r="V849">
        <v>1100</v>
      </c>
      <c r="W849" s="22" t="s">
        <v>5384</v>
      </c>
      <c r="X849">
        <v>1200</v>
      </c>
      <c r="Y849" t="s">
        <v>49</v>
      </c>
      <c r="Z849" t="s">
        <v>408</v>
      </c>
      <c r="AA849" t="s">
        <v>409</v>
      </c>
      <c r="AB849" t="s">
        <v>277</v>
      </c>
      <c r="AC849" t="s">
        <v>87</v>
      </c>
      <c r="AD849" t="str">
        <f t="shared" si="68"/>
        <v>Los Banos Pool - LBANOS</v>
      </c>
      <c r="AE849" t="s">
        <v>402</v>
      </c>
      <c r="AF849" t="s">
        <v>403</v>
      </c>
      <c r="AG849" t="s">
        <v>403</v>
      </c>
      <c r="AH849" t="s">
        <v>5220</v>
      </c>
      <c r="AI849">
        <v>10</v>
      </c>
      <c r="AJ849">
        <v>10</v>
      </c>
      <c r="AK849" s="22">
        <f t="shared" si="69"/>
        <v>21.164192949907246</v>
      </c>
      <c r="AL849" t="s">
        <v>52</v>
      </c>
      <c r="AM849" t="s">
        <v>66</v>
      </c>
      <c r="AN849" t="s">
        <v>46</v>
      </c>
    </row>
    <row r="850" spans="1:40" hidden="1" x14ac:dyDescent="0.25">
      <c r="A850">
        <v>202430</v>
      </c>
      <c r="B850">
        <v>42979</v>
      </c>
      <c r="C850" t="s">
        <v>406</v>
      </c>
      <c r="D850" t="s">
        <v>5732</v>
      </c>
      <c r="E850" t="s">
        <v>407</v>
      </c>
      <c r="F850">
        <v>1.5</v>
      </c>
      <c r="G850" s="1">
        <v>45166</v>
      </c>
      <c r="H850" s="1">
        <v>45276</v>
      </c>
      <c r="I850" s="21">
        <f t="shared" si="65"/>
        <v>16.714285714285715</v>
      </c>
      <c r="J850" s="1"/>
      <c r="K850" s="1" t="s">
        <v>5541</v>
      </c>
      <c r="L850" t="s">
        <v>33</v>
      </c>
      <c r="N850" t="s">
        <v>35</v>
      </c>
      <c r="P850" t="s">
        <v>37</v>
      </c>
      <c r="S850" s="22">
        <f t="shared" si="66"/>
        <v>4.1666666666666685E-2</v>
      </c>
      <c r="T850" s="22">
        <f t="shared" si="67"/>
        <v>0.12662337662337669</v>
      </c>
      <c r="U850" s="22" t="s">
        <v>5437</v>
      </c>
      <c r="V850">
        <v>1100</v>
      </c>
      <c r="W850" s="22" t="s">
        <v>5384</v>
      </c>
      <c r="X850">
        <v>1200</v>
      </c>
      <c r="Y850" t="s">
        <v>49</v>
      </c>
      <c r="Z850" t="s">
        <v>408</v>
      </c>
      <c r="AA850" t="s">
        <v>409</v>
      </c>
      <c r="AB850" t="s">
        <v>41</v>
      </c>
      <c r="AC850" t="s">
        <v>87</v>
      </c>
      <c r="AD850" t="str">
        <f t="shared" si="68"/>
        <v>Los Banos Pool - LBANOS</v>
      </c>
      <c r="AE850" t="s">
        <v>402</v>
      </c>
      <c r="AF850" t="s">
        <v>403</v>
      </c>
      <c r="AG850" t="s">
        <v>403</v>
      </c>
      <c r="AH850" t="s">
        <v>5220</v>
      </c>
      <c r="AI850">
        <v>7</v>
      </c>
      <c r="AJ850">
        <v>5</v>
      </c>
      <c r="AK850" s="22">
        <f t="shared" si="69"/>
        <v>10.582096474953623</v>
      </c>
      <c r="AL850" t="s">
        <v>52</v>
      </c>
      <c r="AM850" t="s">
        <v>66</v>
      </c>
      <c r="AN850" t="s">
        <v>67</v>
      </c>
    </row>
    <row r="851" spans="1:40" hidden="1" x14ac:dyDescent="0.25">
      <c r="A851">
        <v>202430</v>
      </c>
      <c r="B851">
        <v>42980</v>
      </c>
      <c r="C851" t="s">
        <v>414</v>
      </c>
      <c r="D851" t="s">
        <v>5732</v>
      </c>
      <c r="E851" t="s">
        <v>415</v>
      </c>
      <c r="F851">
        <v>1.5</v>
      </c>
      <c r="G851" s="1">
        <v>45166</v>
      </c>
      <c r="H851" s="1">
        <v>45276</v>
      </c>
      <c r="I851" s="21">
        <f t="shared" si="65"/>
        <v>16.714285714285715</v>
      </c>
      <c r="J851" s="1"/>
      <c r="K851" s="1" t="s">
        <v>5541</v>
      </c>
      <c r="L851" t="s">
        <v>33</v>
      </c>
      <c r="N851" t="s">
        <v>35</v>
      </c>
      <c r="P851" t="s">
        <v>37</v>
      </c>
      <c r="S851" s="22">
        <f t="shared" si="66"/>
        <v>4.1666666666666685E-2</v>
      </c>
      <c r="T851" s="22">
        <f t="shared" si="67"/>
        <v>0.12662337662337669</v>
      </c>
      <c r="U851" s="22" t="s">
        <v>5437</v>
      </c>
      <c r="V851">
        <v>1100</v>
      </c>
      <c r="W851" s="22" t="s">
        <v>5384</v>
      </c>
      <c r="X851">
        <v>1200</v>
      </c>
      <c r="Y851" t="s">
        <v>49</v>
      </c>
      <c r="Z851" t="s">
        <v>408</v>
      </c>
      <c r="AA851" t="s">
        <v>409</v>
      </c>
      <c r="AB851" t="s">
        <v>41</v>
      </c>
      <c r="AC851" t="s">
        <v>87</v>
      </c>
      <c r="AD851" t="str">
        <f t="shared" si="68"/>
        <v>Los Banos Pool - LBANOS</v>
      </c>
      <c r="AE851" t="s">
        <v>402</v>
      </c>
      <c r="AF851" t="s">
        <v>403</v>
      </c>
      <c r="AG851" t="s">
        <v>403</v>
      </c>
      <c r="AH851" t="s">
        <v>5220</v>
      </c>
      <c r="AI851">
        <v>5</v>
      </c>
      <c r="AJ851">
        <v>2</v>
      </c>
      <c r="AK851" s="22">
        <f t="shared" si="69"/>
        <v>4.2328385899814496</v>
      </c>
      <c r="AL851" t="s">
        <v>52</v>
      </c>
      <c r="AM851" t="s">
        <v>66</v>
      </c>
      <c r="AN851" t="s">
        <v>67</v>
      </c>
    </row>
    <row r="852" spans="1:40" hidden="1" x14ac:dyDescent="0.25">
      <c r="A852">
        <v>202430</v>
      </c>
      <c r="B852">
        <v>41931</v>
      </c>
      <c r="C852" t="s">
        <v>1194</v>
      </c>
      <c r="D852" t="s">
        <v>5659</v>
      </c>
      <c r="E852" t="s">
        <v>1195</v>
      </c>
      <c r="F852">
        <v>0</v>
      </c>
      <c r="G852" s="1">
        <v>45166</v>
      </c>
      <c r="H852" s="1">
        <v>45317</v>
      </c>
      <c r="I852" s="21">
        <f t="shared" si="65"/>
        <v>22.571428571428573</v>
      </c>
      <c r="J852" s="1"/>
      <c r="K852" s="1" t="s">
        <v>33</v>
      </c>
      <c r="L852" t="s">
        <v>33</v>
      </c>
      <c r="S852" s="22">
        <f t="shared" si="66"/>
        <v>0.20833333333333331</v>
      </c>
      <c r="T852" s="22">
        <f t="shared" si="67"/>
        <v>0.28499278499278496</v>
      </c>
      <c r="U852" s="22" t="s">
        <v>5369</v>
      </c>
      <c r="V852">
        <v>800</v>
      </c>
      <c r="W852" s="22" t="s">
        <v>5386</v>
      </c>
      <c r="X852">
        <v>1300</v>
      </c>
      <c r="Y852" t="s">
        <v>49</v>
      </c>
      <c r="Z852" t="s">
        <v>1196</v>
      </c>
      <c r="AA852" t="s">
        <v>1197</v>
      </c>
      <c r="AB852" t="s">
        <v>277</v>
      </c>
      <c r="AC852" t="s">
        <v>87</v>
      </c>
      <c r="AD852" t="str">
        <f t="shared" si="68"/>
        <v>Lou Grant Parent-Child Work - LGPCW</v>
      </c>
      <c r="AE852" t="s">
        <v>1198</v>
      </c>
      <c r="AF852" t="s">
        <v>1199</v>
      </c>
      <c r="AG852" t="s">
        <v>1199</v>
      </c>
      <c r="AH852" t="s">
        <v>5220</v>
      </c>
      <c r="AI852">
        <v>30</v>
      </c>
      <c r="AJ852">
        <v>16</v>
      </c>
      <c r="AK852" s="22">
        <f t="shared" si="69"/>
        <v>102.92310863739435</v>
      </c>
      <c r="AL852" t="s">
        <v>52</v>
      </c>
      <c r="AM852" t="s">
        <v>66</v>
      </c>
      <c r="AN852" t="s">
        <v>67</v>
      </c>
    </row>
    <row r="853" spans="1:40" hidden="1" x14ac:dyDescent="0.25">
      <c r="A853">
        <v>202430</v>
      </c>
      <c r="B853">
        <v>41931</v>
      </c>
      <c r="C853" t="s">
        <v>1194</v>
      </c>
      <c r="D853" t="s">
        <v>5659</v>
      </c>
      <c r="E853" t="s">
        <v>1195</v>
      </c>
      <c r="F853">
        <v>0</v>
      </c>
      <c r="G853" s="1">
        <v>45166</v>
      </c>
      <c r="H853" s="1">
        <v>45317</v>
      </c>
      <c r="I853" s="21">
        <f t="shared" si="65"/>
        <v>22.571428571428573</v>
      </c>
      <c r="J853" s="1"/>
      <c r="K853" s="1" t="s">
        <v>35</v>
      </c>
      <c r="N853" t="s">
        <v>35</v>
      </c>
      <c r="S853" s="22">
        <f t="shared" si="66"/>
        <v>9.375E-2</v>
      </c>
      <c r="T853" s="22">
        <f t="shared" si="67"/>
        <v>0.12824675324675325</v>
      </c>
      <c r="U853" s="22" t="s">
        <v>5406</v>
      </c>
      <c r="V853">
        <v>1900</v>
      </c>
      <c r="W853" s="22" t="s">
        <v>5523</v>
      </c>
      <c r="X853">
        <v>2115</v>
      </c>
      <c r="Y853" t="s">
        <v>49</v>
      </c>
      <c r="Z853" t="s">
        <v>1196</v>
      </c>
      <c r="AA853" t="s">
        <v>1197</v>
      </c>
      <c r="AB853" t="s">
        <v>277</v>
      </c>
      <c r="AC853" t="s">
        <v>87</v>
      </c>
      <c r="AD853" t="str">
        <f t="shared" si="68"/>
        <v>Lou Grant Parent-Child Work - LGPCW</v>
      </c>
      <c r="AE853" t="s">
        <v>1198</v>
      </c>
      <c r="AF853" t="s">
        <v>1199</v>
      </c>
      <c r="AG853" t="s">
        <v>1199</v>
      </c>
      <c r="AH853" t="s">
        <v>5220</v>
      </c>
      <c r="AI853">
        <v>30</v>
      </c>
      <c r="AJ853">
        <v>16</v>
      </c>
      <c r="AK853" s="22">
        <f t="shared" si="69"/>
        <v>46.31539888682746</v>
      </c>
      <c r="AL853" t="s">
        <v>52</v>
      </c>
      <c r="AM853" t="s">
        <v>66</v>
      </c>
      <c r="AN853" t="s">
        <v>67</v>
      </c>
    </row>
    <row r="854" spans="1:40" hidden="1" x14ac:dyDescent="0.25">
      <c r="A854">
        <v>202430</v>
      </c>
      <c r="B854">
        <v>41933</v>
      </c>
      <c r="C854" t="s">
        <v>1194</v>
      </c>
      <c r="D854" t="s">
        <v>5659</v>
      </c>
      <c r="E854" t="s">
        <v>1195</v>
      </c>
      <c r="F854">
        <v>0</v>
      </c>
      <c r="G854" s="1">
        <v>45166</v>
      </c>
      <c r="H854" s="1">
        <v>45317</v>
      </c>
      <c r="I854" s="21">
        <f t="shared" si="65"/>
        <v>22.571428571428573</v>
      </c>
      <c r="J854" s="1"/>
      <c r="K854" s="1" t="s">
        <v>34</v>
      </c>
      <c r="M854" t="s">
        <v>34</v>
      </c>
      <c r="S854" s="22">
        <f t="shared" si="66"/>
        <v>0.20833333333333331</v>
      </c>
      <c r="T854" s="22">
        <f t="shared" si="67"/>
        <v>0.28499278499278496</v>
      </c>
      <c r="U854" s="22" t="s">
        <v>5369</v>
      </c>
      <c r="V854">
        <v>800</v>
      </c>
      <c r="W854" s="22" t="s">
        <v>5386</v>
      </c>
      <c r="X854">
        <v>1300</v>
      </c>
      <c r="Y854" t="s">
        <v>49</v>
      </c>
      <c r="Z854" t="s">
        <v>1805</v>
      </c>
      <c r="AA854" t="s">
        <v>1806</v>
      </c>
      <c r="AB854" t="s">
        <v>277</v>
      </c>
      <c r="AC854" t="s">
        <v>87</v>
      </c>
      <c r="AD854" t="str">
        <f t="shared" si="68"/>
        <v>Lou Grant Parent-Child Work - LGPCW</v>
      </c>
      <c r="AE854" t="s">
        <v>1198</v>
      </c>
      <c r="AF854" t="s">
        <v>1199</v>
      </c>
      <c r="AG854" t="s">
        <v>1199</v>
      </c>
      <c r="AH854" t="s">
        <v>5220</v>
      </c>
      <c r="AI854">
        <v>30</v>
      </c>
      <c r="AJ854">
        <v>15</v>
      </c>
      <c r="AK854" s="22">
        <f t="shared" si="69"/>
        <v>96.490414347557206</v>
      </c>
      <c r="AL854" t="s">
        <v>52</v>
      </c>
      <c r="AM854" t="s">
        <v>66</v>
      </c>
      <c r="AN854" t="s">
        <v>67</v>
      </c>
    </row>
    <row r="855" spans="1:40" hidden="1" x14ac:dyDescent="0.25">
      <c r="A855">
        <v>202430</v>
      </c>
      <c r="B855">
        <v>41933</v>
      </c>
      <c r="C855" t="s">
        <v>1194</v>
      </c>
      <c r="D855" t="s">
        <v>5659</v>
      </c>
      <c r="E855" t="s">
        <v>1195</v>
      </c>
      <c r="F855">
        <v>0</v>
      </c>
      <c r="G855" s="1">
        <v>45166</v>
      </c>
      <c r="H855" s="1">
        <v>45317</v>
      </c>
      <c r="I855" s="21">
        <f t="shared" si="65"/>
        <v>22.571428571428573</v>
      </c>
      <c r="J855" s="1"/>
      <c r="K855" s="1" t="s">
        <v>35</v>
      </c>
      <c r="N855" t="s">
        <v>35</v>
      </c>
      <c r="S855" s="22">
        <f t="shared" si="66"/>
        <v>9.375E-2</v>
      </c>
      <c r="T855" s="22">
        <f t="shared" si="67"/>
        <v>0.12824675324675325</v>
      </c>
      <c r="U855" s="22" t="s">
        <v>5406</v>
      </c>
      <c r="V855">
        <v>1900</v>
      </c>
      <c r="W855" s="22" t="s">
        <v>5523</v>
      </c>
      <c r="X855">
        <v>2115</v>
      </c>
      <c r="Y855" t="s">
        <v>49</v>
      </c>
      <c r="Z855" t="s">
        <v>1805</v>
      </c>
      <c r="AA855" t="s">
        <v>1806</v>
      </c>
      <c r="AB855" t="s">
        <v>277</v>
      </c>
      <c r="AC855" t="s">
        <v>87</v>
      </c>
      <c r="AD855" t="str">
        <f t="shared" si="68"/>
        <v>Lou Grant Parent-Child Work - LGPCW</v>
      </c>
      <c r="AE855" t="s">
        <v>1198</v>
      </c>
      <c r="AF855" t="s">
        <v>1199</v>
      </c>
      <c r="AG855" t="s">
        <v>1199</v>
      </c>
      <c r="AH855" t="s">
        <v>5220</v>
      </c>
      <c r="AI855">
        <v>30</v>
      </c>
      <c r="AJ855">
        <v>15</v>
      </c>
      <c r="AK855" s="22">
        <f t="shared" si="69"/>
        <v>43.420686456400745</v>
      </c>
      <c r="AL855" t="s">
        <v>52</v>
      </c>
      <c r="AM855" t="s">
        <v>66</v>
      </c>
      <c r="AN855" t="s">
        <v>67</v>
      </c>
    </row>
    <row r="856" spans="1:40" hidden="1" x14ac:dyDescent="0.25">
      <c r="A856">
        <v>202430</v>
      </c>
      <c r="B856">
        <v>41934</v>
      </c>
      <c r="C856" t="s">
        <v>1194</v>
      </c>
      <c r="D856" t="s">
        <v>5659</v>
      </c>
      <c r="E856" t="s">
        <v>1195</v>
      </c>
      <c r="F856">
        <v>0</v>
      </c>
      <c r="G856" s="1">
        <v>45166</v>
      </c>
      <c r="H856" s="1">
        <v>45317</v>
      </c>
      <c r="I856" s="21">
        <f t="shared" si="65"/>
        <v>22.571428571428573</v>
      </c>
      <c r="J856" s="1"/>
      <c r="K856" s="1" t="s">
        <v>35</v>
      </c>
      <c r="N856" t="s">
        <v>35</v>
      </c>
      <c r="S856" s="22">
        <f t="shared" si="66"/>
        <v>0.20833333333333331</v>
      </c>
      <c r="T856" s="22">
        <f t="shared" si="67"/>
        <v>0.28499278499278496</v>
      </c>
      <c r="U856" s="22" t="s">
        <v>5369</v>
      </c>
      <c r="V856">
        <v>800</v>
      </c>
      <c r="W856" s="22" t="s">
        <v>5386</v>
      </c>
      <c r="X856">
        <v>1300</v>
      </c>
      <c r="Y856" t="s">
        <v>49</v>
      </c>
      <c r="Z856" t="s">
        <v>1805</v>
      </c>
      <c r="AA856" t="s">
        <v>1806</v>
      </c>
      <c r="AB856" t="s">
        <v>277</v>
      </c>
      <c r="AC856" t="s">
        <v>87</v>
      </c>
      <c r="AD856" t="str">
        <f t="shared" si="68"/>
        <v>Lou Grant Parent-Child Work - LGPCW</v>
      </c>
      <c r="AE856" t="s">
        <v>1198</v>
      </c>
      <c r="AF856" t="s">
        <v>1199</v>
      </c>
      <c r="AG856" t="s">
        <v>1199</v>
      </c>
      <c r="AH856" t="s">
        <v>5220</v>
      </c>
      <c r="AI856">
        <v>30</v>
      </c>
      <c r="AJ856">
        <v>16</v>
      </c>
      <c r="AK856" s="22">
        <f t="shared" si="69"/>
        <v>102.92310863739435</v>
      </c>
      <c r="AL856" t="s">
        <v>52</v>
      </c>
      <c r="AM856" t="s">
        <v>182</v>
      </c>
      <c r="AN856" t="s">
        <v>67</v>
      </c>
    </row>
    <row r="857" spans="1:40" hidden="1" x14ac:dyDescent="0.25">
      <c r="A857">
        <v>202430</v>
      </c>
      <c r="B857">
        <v>41934</v>
      </c>
      <c r="C857" t="s">
        <v>1194</v>
      </c>
      <c r="D857" t="s">
        <v>5659</v>
      </c>
      <c r="E857" t="s">
        <v>1195</v>
      </c>
      <c r="F857">
        <v>0</v>
      </c>
      <c r="G857" s="1">
        <v>45166</v>
      </c>
      <c r="H857" s="1">
        <v>45317</v>
      </c>
      <c r="I857" s="21">
        <f t="shared" si="65"/>
        <v>22.571428571428573</v>
      </c>
      <c r="J857" s="1"/>
      <c r="K857" s="1" t="s">
        <v>35</v>
      </c>
      <c r="N857" t="s">
        <v>35</v>
      </c>
      <c r="S857" s="22">
        <f t="shared" si="66"/>
        <v>9.375E-2</v>
      </c>
      <c r="T857" s="22">
        <f t="shared" si="67"/>
        <v>0.12824675324675325</v>
      </c>
      <c r="U857" s="22" t="s">
        <v>5406</v>
      </c>
      <c r="V857">
        <v>1900</v>
      </c>
      <c r="W857" s="22" t="s">
        <v>5523</v>
      </c>
      <c r="X857">
        <v>2115</v>
      </c>
      <c r="Y857" t="s">
        <v>49</v>
      </c>
      <c r="Z857" t="s">
        <v>1805</v>
      </c>
      <c r="AA857" t="s">
        <v>1806</v>
      </c>
      <c r="AB857" t="s">
        <v>277</v>
      </c>
      <c r="AC857" t="s">
        <v>87</v>
      </c>
      <c r="AD857" t="str">
        <f t="shared" si="68"/>
        <v>Lou Grant Parent-Child Work - LGPCW</v>
      </c>
      <c r="AE857" t="s">
        <v>1198</v>
      </c>
      <c r="AF857" t="s">
        <v>1199</v>
      </c>
      <c r="AG857" t="s">
        <v>1199</v>
      </c>
      <c r="AH857" t="s">
        <v>5220</v>
      </c>
      <c r="AI857">
        <v>30</v>
      </c>
      <c r="AJ857">
        <v>16</v>
      </c>
      <c r="AK857" s="22">
        <f t="shared" si="69"/>
        <v>46.31539888682746</v>
      </c>
      <c r="AL857" t="s">
        <v>52</v>
      </c>
      <c r="AM857" t="s">
        <v>182</v>
      </c>
      <c r="AN857" t="s">
        <v>67</v>
      </c>
    </row>
    <row r="858" spans="1:40" hidden="1" x14ac:dyDescent="0.25">
      <c r="A858">
        <v>202430</v>
      </c>
      <c r="B858">
        <v>41935</v>
      </c>
      <c r="C858" t="s">
        <v>1194</v>
      </c>
      <c r="D858" t="s">
        <v>5659</v>
      </c>
      <c r="E858" t="s">
        <v>1195</v>
      </c>
      <c r="F858">
        <v>0</v>
      </c>
      <c r="G858" s="1">
        <v>45166</v>
      </c>
      <c r="H858" s="1">
        <v>45317</v>
      </c>
      <c r="I858" s="21">
        <f t="shared" si="65"/>
        <v>22.571428571428573</v>
      </c>
      <c r="J858" s="1"/>
      <c r="K858" s="1" t="s">
        <v>36</v>
      </c>
      <c r="O858" t="s">
        <v>36</v>
      </c>
      <c r="S858" s="22">
        <f t="shared" si="66"/>
        <v>0.20833333333333331</v>
      </c>
      <c r="T858" s="22">
        <f t="shared" si="67"/>
        <v>0.28499278499278496</v>
      </c>
      <c r="U858" s="22" t="s">
        <v>5369</v>
      </c>
      <c r="V858">
        <v>800</v>
      </c>
      <c r="W858" s="22" t="s">
        <v>5386</v>
      </c>
      <c r="X858">
        <v>1300</v>
      </c>
      <c r="Y858" t="s">
        <v>49</v>
      </c>
      <c r="Z858" t="s">
        <v>1196</v>
      </c>
      <c r="AA858" t="s">
        <v>1197</v>
      </c>
      <c r="AB858" t="s">
        <v>277</v>
      </c>
      <c r="AC858" t="s">
        <v>87</v>
      </c>
      <c r="AD858" t="str">
        <f t="shared" si="68"/>
        <v>Lou Grant Parent-Child Work - LGPCW</v>
      </c>
      <c r="AE858" t="s">
        <v>1198</v>
      </c>
      <c r="AF858" t="s">
        <v>1199</v>
      </c>
      <c r="AG858" t="s">
        <v>1199</v>
      </c>
      <c r="AH858" t="s">
        <v>5220</v>
      </c>
      <c r="AI858">
        <v>30</v>
      </c>
      <c r="AJ858">
        <v>15</v>
      </c>
      <c r="AK858" s="22">
        <f t="shared" si="69"/>
        <v>96.490414347557206</v>
      </c>
      <c r="AL858" t="s">
        <v>52</v>
      </c>
      <c r="AM858" t="s">
        <v>66</v>
      </c>
      <c r="AN858" t="s">
        <v>67</v>
      </c>
    </row>
    <row r="859" spans="1:40" hidden="1" x14ac:dyDescent="0.25">
      <c r="A859">
        <v>202430</v>
      </c>
      <c r="B859">
        <v>41935</v>
      </c>
      <c r="C859" t="s">
        <v>1194</v>
      </c>
      <c r="D859" t="s">
        <v>5659</v>
      </c>
      <c r="E859" t="s">
        <v>1195</v>
      </c>
      <c r="F859">
        <v>0</v>
      </c>
      <c r="G859" s="1">
        <v>45166</v>
      </c>
      <c r="H859" s="1">
        <v>45317</v>
      </c>
      <c r="I859" s="21">
        <f t="shared" si="65"/>
        <v>22.571428571428573</v>
      </c>
      <c r="J859" s="1"/>
      <c r="K859" s="1" t="s">
        <v>35</v>
      </c>
      <c r="N859" t="s">
        <v>35</v>
      </c>
      <c r="S859" s="22">
        <f t="shared" si="66"/>
        <v>9.375E-2</v>
      </c>
      <c r="T859" s="22">
        <f t="shared" si="67"/>
        <v>0.12824675324675325</v>
      </c>
      <c r="U859" s="22" t="s">
        <v>5406</v>
      </c>
      <c r="V859">
        <v>1900</v>
      </c>
      <c r="W859" s="22" t="s">
        <v>5523</v>
      </c>
      <c r="X859">
        <v>2115</v>
      </c>
      <c r="Y859" t="s">
        <v>49</v>
      </c>
      <c r="Z859" t="s">
        <v>1196</v>
      </c>
      <c r="AA859" t="s">
        <v>1197</v>
      </c>
      <c r="AB859" t="s">
        <v>277</v>
      </c>
      <c r="AC859" t="s">
        <v>87</v>
      </c>
      <c r="AD859" t="str">
        <f t="shared" si="68"/>
        <v>Lou Grant Parent-Child Work - LGPCW</v>
      </c>
      <c r="AE859" t="s">
        <v>1198</v>
      </c>
      <c r="AF859" t="s">
        <v>1199</v>
      </c>
      <c r="AG859" t="s">
        <v>1199</v>
      </c>
      <c r="AH859" t="s">
        <v>5220</v>
      </c>
      <c r="AI859">
        <v>30</v>
      </c>
      <c r="AJ859">
        <v>15</v>
      </c>
      <c r="AK859" s="22">
        <f t="shared" si="69"/>
        <v>43.420686456400745</v>
      </c>
      <c r="AL859" t="s">
        <v>52</v>
      </c>
      <c r="AM859" t="s">
        <v>66</v>
      </c>
      <c r="AN859" t="s">
        <v>67</v>
      </c>
    </row>
    <row r="860" spans="1:40" hidden="1" x14ac:dyDescent="0.25">
      <c r="A860">
        <v>202430</v>
      </c>
      <c r="B860">
        <v>41936</v>
      </c>
      <c r="C860" t="s">
        <v>1194</v>
      </c>
      <c r="D860" t="s">
        <v>5659</v>
      </c>
      <c r="E860" t="s">
        <v>1195</v>
      </c>
      <c r="F860">
        <v>0</v>
      </c>
      <c r="G860" s="1">
        <v>45166</v>
      </c>
      <c r="H860" s="1">
        <v>45317</v>
      </c>
      <c r="I860" s="21">
        <f t="shared" si="65"/>
        <v>22.571428571428573</v>
      </c>
      <c r="J860" s="1"/>
      <c r="K860" s="1" t="s">
        <v>37</v>
      </c>
      <c r="P860" t="s">
        <v>37</v>
      </c>
      <c r="S860" s="22">
        <f t="shared" si="66"/>
        <v>0.20833333333333331</v>
      </c>
      <c r="T860" s="22">
        <f t="shared" si="67"/>
        <v>0.28499278499278496</v>
      </c>
      <c r="U860" s="22" t="s">
        <v>5369</v>
      </c>
      <c r="V860">
        <v>800</v>
      </c>
      <c r="W860" s="22" t="s">
        <v>5386</v>
      </c>
      <c r="X860">
        <v>1300</v>
      </c>
      <c r="Y860" t="s">
        <v>49</v>
      </c>
      <c r="Z860" t="s">
        <v>1196</v>
      </c>
      <c r="AA860" t="s">
        <v>1197</v>
      </c>
      <c r="AB860" t="s">
        <v>277</v>
      </c>
      <c r="AC860" t="s">
        <v>87</v>
      </c>
      <c r="AD860" t="str">
        <f t="shared" si="68"/>
        <v>Lou Grant Parent-Child Work - LGPCW</v>
      </c>
      <c r="AE860" t="s">
        <v>1198</v>
      </c>
      <c r="AF860" t="s">
        <v>1199</v>
      </c>
      <c r="AG860" t="s">
        <v>1199</v>
      </c>
      <c r="AH860" t="s">
        <v>5220</v>
      </c>
      <c r="AI860">
        <v>30</v>
      </c>
      <c r="AJ860">
        <v>14</v>
      </c>
      <c r="AK860" s="22">
        <f t="shared" si="69"/>
        <v>90.057720057720061</v>
      </c>
      <c r="AL860" t="s">
        <v>52</v>
      </c>
      <c r="AM860" t="s">
        <v>66</v>
      </c>
      <c r="AN860" t="s">
        <v>67</v>
      </c>
    </row>
    <row r="861" spans="1:40" hidden="1" x14ac:dyDescent="0.25">
      <c r="A861">
        <v>202430</v>
      </c>
      <c r="B861">
        <v>41936</v>
      </c>
      <c r="C861" t="s">
        <v>1194</v>
      </c>
      <c r="D861" t="s">
        <v>5659</v>
      </c>
      <c r="E861" t="s">
        <v>1195</v>
      </c>
      <c r="F861">
        <v>0</v>
      </c>
      <c r="G861" s="1">
        <v>45166</v>
      </c>
      <c r="H861" s="1">
        <v>45317</v>
      </c>
      <c r="I861" s="21">
        <f t="shared" si="65"/>
        <v>22.571428571428573</v>
      </c>
      <c r="J861" s="1"/>
      <c r="K861" s="1" t="s">
        <v>35</v>
      </c>
      <c r="N861" t="s">
        <v>35</v>
      </c>
      <c r="S861" s="22">
        <f t="shared" si="66"/>
        <v>9.375E-2</v>
      </c>
      <c r="T861" s="22">
        <f t="shared" si="67"/>
        <v>0.12824675324675325</v>
      </c>
      <c r="U861" s="22" t="s">
        <v>5406</v>
      </c>
      <c r="V861">
        <v>1900</v>
      </c>
      <c r="W861" s="22" t="s">
        <v>5523</v>
      </c>
      <c r="X861">
        <v>2115</v>
      </c>
      <c r="Y861" t="s">
        <v>49</v>
      </c>
      <c r="Z861" t="s">
        <v>1196</v>
      </c>
      <c r="AA861" t="s">
        <v>1197</v>
      </c>
      <c r="AB861" t="s">
        <v>277</v>
      </c>
      <c r="AC861" t="s">
        <v>87</v>
      </c>
      <c r="AD861" t="str">
        <f t="shared" si="68"/>
        <v>Lou Grant Parent-Child Work - LGPCW</v>
      </c>
      <c r="AE861" t="s">
        <v>1198</v>
      </c>
      <c r="AF861" t="s">
        <v>1199</v>
      </c>
      <c r="AG861" t="s">
        <v>1199</v>
      </c>
      <c r="AH861" t="s">
        <v>5220</v>
      </c>
      <c r="AI861">
        <v>30</v>
      </c>
      <c r="AJ861">
        <v>14</v>
      </c>
      <c r="AK861" s="22">
        <f t="shared" si="69"/>
        <v>40.52597402597403</v>
      </c>
      <c r="AL861" t="s">
        <v>52</v>
      </c>
      <c r="AM861" t="s">
        <v>66</v>
      </c>
      <c r="AN861" t="s">
        <v>67</v>
      </c>
    </row>
    <row r="862" spans="1:40" x14ac:dyDescent="0.25">
      <c r="A862">
        <v>202430</v>
      </c>
      <c r="B862">
        <v>39464</v>
      </c>
      <c r="C862" t="s">
        <v>1539</v>
      </c>
      <c r="D862" t="s">
        <v>5736</v>
      </c>
      <c r="E862" t="s">
        <v>1540</v>
      </c>
      <c r="F862">
        <v>3</v>
      </c>
      <c r="G862" s="1">
        <v>45166</v>
      </c>
      <c r="H862" s="1">
        <v>45276</v>
      </c>
      <c r="I862" s="21">
        <f t="shared" si="65"/>
        <v>16.714285714285715</v>
      </c>
      <c r="J862" s="1"/>
      <c r="K862" s="1" t="s">
        <v>35</v>
      </c>
      <c r="N862" t="s">
        <v>35</v>
      </c>
      <c r="S862" s="22">
        <f t="shared" si="66"/>
        <v>5.5555555555555525E-2</v>
      </c>
      <c r="T862" s="22">
        <f t="shared" si="67"/>
        <v>5.6277056277056252E-2</v>
      </c>
      <c r="U862" s="22" t="s">
        <v>5375</v>
      </c>
      <c r="V862">
        <v>935</v>
      </c>
      <c r="W862" s="22" t="s">
        <v>5474</v>
      </c>
      <c r="X862">
        <v>1055</v>
      </c>
      <c r="Y862" t="s">
        <v>304</v>
      </c>
      <c r="Z862" t="s">
        <v>2527</v>
      </c>
      <c r="AA862" t="s">
        <v>2528</v>
      </c>
      <c r="AB862" t="s">
        <v>277</v>
      </c>
      <c r="AC862" t="s">
        <v>62</v>
      </c>
      <c r="AD862" t="str">
        <f t="shared" si="68"/>
        <v>MacDougall Admin Center - A160</v>
      </c>
      <c r="AE862" t="s">
        <v>78</v>
      </c>
      <c r="AF862" t="s">
        <v>79</v>
      </c>
      <c r="AG862" t="s">
        <v>422</v>
      </c>
      <c r="AH862" t="s">
        <v>3688</v>
      </c>
      <c r="AI862">
        <v>80</v>
      </c>
      <c r="AJ862">
        <v>66</v>
      </c>
      <c r="AK862" s="22">
        <f t="shared" si="69"/>
        <v>62.081632653061199</v>
      </c>
      <c r="AL862" t="s">
        <v>430</v>
      </c>
      <c r="AM862" t="s">
        <v>306</v>
      </c>
      <c r="AN862" t="s">
        <v>67</v>
      </c>
    </row>
    <row r="863" spans="1:40" x14ac:dyDescent="0.25">
      <c r="A863">
        <v>202430</v>
      </c>
      <c r="B863">
        <v>31588</v>
      </c>
      <c r="C863" t="s">
        <v>418</v>
      </c>
      <c r="D863" t="s">
        <v>5718</v>
      </c>
      <c r="E863" t="s">
        <v>419</v>
      </c>
      <c r="F863">
        <v>3</v>
      </c>
      <c r="G863" s="1">
        <v>45166</v>
      </c>
      <c r="H863" s="1">
        <v>45276</v>
      </c>
      <c r="I863" s="21">
        <f t="shared" si="65"/>
        <v>16.714285714285715</v>
      </c>
      <c r="J863" s="1"/>
      <c r="K863" s="1" t="s">
        <v>5536</v>
      </c>
      <c r="L863" t="s">
        <v>33</v>
      </c>
      <c r="N863" t="s">
        <v>35</v>
      </c>
      <c r="S863" s="22">
        <f t="shared" si="66"/>
        <v>5.555555555555558E-2</v>
      </c>
      <c r="T863" s="22">
        <f t="shared" si="67"/>
        <v>0.11255411255411261</v>
      </c>
      <c r="U863" s="22" t="s">
        <v>5376</v>
      </c>
      <c r="V863">
        <v>1110</v>
      </c>
      <c r="W863" s="22" t="s">
        <v>5393</v>
      </c>
      <c r="X863">
        <v>1230</v>
      </c>
      <c r="Y863" t="s">
        <v>49</v>
      </c>
      <c r="Z863" t="s">
        <v>420</v>
      </c>
      <c r="AA863" t="s">
        <v>421</v>
      </c>
      <c r="AB863" t="s">
        <v>277</v>
      </c>
      <c r="AC863" t="s">
        <v>62</v>
      </c>
      <c r="AD863" t="str">
        <f t="shared" si="68"/>
        <v>MacDougall Admin Center - A160</v>
      </c>
      <c r="AE863" t="s">
        <v>78</v>
      </c>
      <c r="AF863" t="s">
        <v>79</v>
      </c>
      <c r="AG863" t="s">
        <v>422</v>
      </c>
      <c r="AH863" t="s">
        <v>3688</v>
      </c>
      <c r="AI863">
        <v>80</v>
      </c>
      <c r="AJ863">
        <v>42</v>
      </c>
      <c r="AK863" s="22">
        <f t="shared" si="69"/>
        <v>79.012987012987054</v>
      </c>
      <c r="AL863" t="s">
        <v>52</v>
      </c>
      <c r="AM863" t="s">
        <v>66</v>
      </c>
      <c r="AN863" t="s">
        <v>67</v>
      </c>
    </row>
    <row r="864" spans="1:40" x14ac:dyDescent="0.25">
      <c r="A864">
        <v>202430</v>
      </c>
      <c r="B864">
        <v>43740</v>
      </c>
      <c r="C864" t="s">
        <v>1807</v>
      </c>
      <c r="D864" t="s">
        <v>5704</v>
      </c>
      <c r="E864" t="s">
        <v>1808</v>
      </c>
      <c r="F864">
        <v>3</v>
      </c>
      <c r="G864" s="1">
        <v>45166</v>
      </c>
      <c r="H864" s="1">
        <v>45276</v>
      </c>
      <c r="I864" s="21">
        <f t="shared" si="65"/>
        <v>16.714285714285715</v>
      </c>
      <c r="J864" s="1"/>
      <c r="K864" s="1" t="s">
        <v>34</v>
      </c>
      <c r="M864" t="s">
        <v>34</v>
      </c>
      <c r="S864" s="22">
        <f t="shared" si="66"/>
        <v>0.12847222222222221</v>
      </c>
      <c r="T864" s="22">
        <f t="shared" si="67"/>
        <v>0.13014069264069264</v>
      </c>
      <c r="U864" s="22" t="s">
        <v>5378</v>
      </c>
      <c r="V864">
        <v>1800</v>
      </c>
      <c r="W864" s="22" t="s">
        <v>5518</v>
      </c>
      <c r="X864">
        <v>2105</v>
      </c>
      <c r="Y864" t="s">
        <v>49</v>
      </c>
      <c r="Z864" t="s">
        <v>1809</v>
      </c>
      <c r="AA864" t="s">
        <v>1810</v>
      </c>
      <c r="AB864" t="s">
        <v>277</v>
      </c>
      <c r="AC864" t="s">
        <v>62</v>
      </c>
      <c r="AD864" t="str">
        <f t="shared" si="68"/>
        <v>MacDougall Admin Center - A160</v>
      </c>
      <c r="AE864" t="s">
        <v>78</v>
      </c>
      <c r="AF864" t="s">
        <v>79</v>
      </c>
      <c r="AG864" t="s">
        <v>422</v>
      </c>
      <c r="AH864" t="s">
        <v>3688</v>
      </c>
      <c r="AI864">
        <v>50</v>
      </c>
      <c r="AJ864">
        <v>50</v>
      </c>
      <c r="AK864" s="22">
        <f t="shared" si="69"/>
        <v>108.76043599257885</v>
      </c>
      <c r="AL864" t="s">
        <v>52</v>
      </c>
      <c r="AM864" t="s">
        <v>182</v>
      </c>
      <c r="AN864" t="s">
        <v>46</v>
      </c>
    </row>
    <row r="865" spans="1:40" x14ac:dyDescent="0.25">
      <c r="A865">
        <v>202430</v>
      </c>
      <c r="B865">
        <v>44572</v>
      </c>
      <c r="C865" t="s">
        <v>816</v>
      </c>
      <c r="D865" t="s">
        <v>5635</v>
      </c>
      <c r="E865" t="s">
        <v>817</v>
      </c>
      <c r="F865">
        <v>3</v>
      </c>
      <c r="G865" s="1">
        <v>45166</v>
      </c>
      <c r="H865" s="1">
        <v>45276</v>
      </c>
      <c r="I865" s="21">
        <f t="shared" si="65"/>
        <v>16.714285714285715</v>
      </c>
      <c r="J865" s="1"/>
      <c r="K865" s="1" t="s">
        <v>34</v>
      </c>
      <c r="M865" t="s">
        <v>34</v>
      </c>
      <c r="S865" s="22">
        <f t="shared" si="66"/>
        <v>0.10763888888888884</v>
      </c>
      <c r="T865" s="22">
        <f t="shared" si="67"/>
        <v>0.1090367965367965</v>
      </c>
      <c r="U865" s="22" t="s">
        <v>5376</v>
      </c>
      <c r="V865">
        <v>1110</v>
      </c>
      <c r="W865" s="22" t="s">
        <v>5469</v>
      </c>
      <c r="X865">
        <v>1345</v>
      </c>
      <c r="Y865" t="s">
        <v>49</v>
      </c>
      <c r="Z865" t="s">
        <v>825</v>
      </c>
      <c r="AA865" t="s">
        <v>826</v>
      </c>
      <c r="AB865" t="s">
        <v>61</v>
      </c>
      <c r="AC865" t="s">
        <v>62</v>
      </c>
      <c r="AD865" t="str">
        <f t="shared" si="68"/>
        <v>MacDougall Admin Center - A160</v>
      </c>
      <c r="AE865" t="s">
        <v>78</v>
      </c>
      <c r="AF865" t="s">
        <v>79</v>
      </c>
      <c r="AG865" t="s">
        <v>422</v>
      </c>
      <c r="AH865" t="s">
        <v>3688</v>
      </c>
      <c r="AI865">
        <v>70</v>
      </c>
      <c r="AJ865">
        <v>68</v>
      </c>
      <c r="AK865" s="22">
        <f t="shared" si="69"/>
        <v>123.92810760667901</v>
      </c>
      <c r="AL865" t="s">
        <v>52</v>
      </c>
      <c r="AM865" t="s">
        <v>66</v>
      </c>
      <c r="AN865" t="s">
        <v>67</v>
      </c>
    </row>
    <row r="866" spans="1:40" x14ac:dyDescent="0.25">
      <c r="A866">
        <v>202430</v>
      </c>
      <c r="B866">
        <v>33291</v>
      </c>
      <c r="C866" t="s">
        <v>2531</v>
      </c>
      <c r="D866" t="s">
        <v>5682</v>
      </c>
      <c r="E866" t="s">
        <v>2532</v>
      </c>
      <c r="F866">
        <v>5</v>
      </c>
      <c r="G866" s="1">
        <v>45166</v>
      </c>
      <c r="H866" s="1">
        <v>45276</v>
      </c>
      <c r="I866" s="21">
        <f t="shared" si="65"/>
        <v>16.714285714285715</v>
      </c>
      <c r="J866" s="1"/>
      <c r="K866" s="1" t="s">
        <v>35</v>
      </c>
      <c r="N866" t="s">
        <v>35</v>
      </c>
      <c r="S866" s="22">
        <f t="shared" si="66"/>
        <v>9.375E-2</v>
      </c>
      <c r="T866" s="22">
        <f t="shared" si="67"/>
        <v>9.4967532467532478E-2</v>
      </c>
      <c r="U866" s="22" t="s">
        <v>5378</v>
      </c>
      <c r="V866">
        <v>1800</v>
      </c>
      <c r="W866" s="22" t="s">
        <v>5476</v>
      </c>
      <c r="X866">
        <v>2015</v>
      </c>
      <c r="Y866" t="s">
        <v>304</v>
      </c>
      <c r="Z866" t="s">
        <v>2411</v>
      </c>
      <c r="AA866" t="s">
        <v>2412</v>
      </c>
      <c r="AB866" t="s">
        <v>61</v>
      </c>
      <c r="AC866" t="s">
        <v>62</v>
      </c>
      <c r="AD866" t="str">
        <f t="shared" si="68"/>
        <v>MacDougall Admin Center - A161</v>
      </c>
      <c r="AE866" t="s">
        <v>78</v>
      </c>
      <c r="AF866" t="s">
        <v>79</v>
      </c>
      <c r="AG866" t="s">
        <v>1204</v>
      </c>
      <c r="AH866" t="s">
        <v>3688</v>
      </c>
      <c r="AI866">
        <v>40</v>
      </c>
      <c r="AJ866">
        <v>33</v>
      </c>
      <c r="AK866" s="22">
        <f t="shared" si="69"/>
        <v>52.381377551020414</v>
      </c>
      <c r="AL866" t="s">
        <v>430</v>
      </c>
      <c r="AM866" t="s">
        <v>306</v>
      </c>
      <c r="AN866" t="s">
        <v>67</v>
      </c>
    </row>
    <row r="867" spans="1:40" hidden="1" x14ac:dyDescent="0.25">
      <c r="A867">
        <v>202430</v>
      </c>
      <c r="B867">
        <v>30847</v>
      </c>
      <c r="C867" t="s">
        <v>1200</v>
      </c>
      <c r="D867" t="s">
        <v>5628</v>
      </c>
      <c r="E867" t="s">
        <v>1201</v>
      </c>
      <c r="F867">
        <v>3</v>
      </c>
      <c r="G867" s="1">
        <v>45166</v>
      </c>
      <c r="H867" s="1">
        <v>45276</v>
      </c>
      <c r="I867" s="21">
        <f t="shared" si="65"/>
        <v>16.714285714285715</v>
      </c>
      <c r="J867" s="1"/>
      <c r="K867" s="1" t="s">
        <v>33</v>
      </c>
      <c r="L867" t="s">
        <v>33</v>
      </c>
      <c r="S867" s="22">
        <f t="shared" si="66"/>
        <v>5.555555555555558E-2</v>
      </c>
      <c r="T867" s="22">
        <f t="shared" si="67"/>
        <v>5.6277056277056307E-2</v>
      </c>
      <c r="U867" s="22" t="s">
        <v>5369</v>
      </c>
      <c r="V867">
        <v>800</v>
      </c>
      <c r="W867" s="22" t="s">
        <v>5433</v>
      </c>
      <c r="X867">
        <v>920</v>
      </c>
      <c r="Y867" t="s">
        <v>507</v>
      </c>
      <c r="Z867" t="s">
        <v>1202</v>
      </c>
      <c r="AA867" t="s">
        <v>1203</v>
      </c>
      <c r="AB867" t="s">
        <v>277</v>
      </c>
      <c r="AC867" t="s">
        <v>62</v>
      </c>
      <c r="AD867" t="str">
        <f t="shared" si="68"/>
        <v>MacDougall Admin Center - A161</v>
      </c>
      <c r="AE867" t="s">
        <v>78</v>
      </c>
      <c r="AF867" t="s">
        <v>79</v>
      </c>
      <c r="AG867" t="s">
        <v>1204</v>
      </c>
      <c r="AH867" t="s">
        <v>3688</v>
      </c>
      <c r="AI867">
        <v>29</v>
      </c>
      <c r="AJ867">
        <v>21</v>
      </c>
      <c r="AK867" s="22">
        <f t="shared" si="69"/>
        <v>19.753246753246763</v>
      </c>
      <c r="AL867" t="s">
        <v>99</v>
      </c>
      <c r="AM867" t="s">
        <v>100</v>
      </c>
      <c r="AN867" t="s">
        <v>67</v>
      </c>
    </row>
    <row r="868" spans="1:40" x14ac:dyDescent="0.25">
      <c r="A868">
        <v>202430</v>
      </c>
      <c r="B868">
        <v>33796</v>
      </c>
      <c r="C868" t="s">
        <v>2529</v>
      </c>
      <c r="D868" t="s">
        <v>5682</v>
      </c>
      <c r="E868" t="s">
        <v>2530</v>
      </c>
      <c r="F868">
        <v>3</v>
      </c>
      <c r="G868" s="1">
        <v>45166</v>
      </c>
      <c r="H868" s="1">
        <v>45276</v>
      </c>
      <c r="I868" s="21">
        <f t="shared" si="65"/>
        <v>16.714285714285715</v>
      </c>
      <c r="J868" s="1"/>
      <c r="K868" s="1" t="s">
        <v>35</v>
      </c>
      <c r="N868" t="s">
        <v>35</v>
      </c>
      <c r="S868" s="22">
        <f t="shared" si="66"/>
        <v>0.12847222222222221</v>
      </c>
      <c r="T868" s="22">
        <f t="shared" si="67"/>
        <v>0.13014069264069264</v>
      </c>
      <c r="U868" s="22" t="s">
        <v>5377</v>
      </c>
      <c r="V868">
        <v>1245</v>
      </c>
      <c r="W868" s="22" t="s">
        <v>5460</v>
      </c>
      <c r="X868">
        <v>1550</v>
      </c>
      <c r="Y868" t="s">
        <v>49</v>
      </c>
      <c r="Z868" t="s">
        <v>1207</v>
      </c>
      <c r="AA868" t="s">
        <v>1208</v>
      </c>
      <c r="AB868" t="s">
        <v>61</v>
      </c>
      <c r="AC868" t="s">
        <v>62</v>
      </c>
      <c r="AD868" t="str">
        <f t="shared" si="68"/>
        <v>MacDougall Admin Center - A161</v>
      </c>
      <c r="AE868" t="s">
        <v>78</v>
      </c>
      <c r="AF868" t="s">
        <v>79</v>
      </c>
      <c r="AG868" t="s">
        <v>1204</v>
      </c>
      <c r="AH868" t="s">
        <v>3688</v>
      </c>
      <c r="AI868">
        <v>35</v>
      </c>
      <c r="AJ868">
        <v>32</v>
      </c>
      <c r="AK868" s="22">
        <f t="shared" si="69"/>
        <v>69.606679035250465</v>
      </c>
      <c r="AL868" t="s">
        <v>52</v>
      </c>
      <c r="AM868" t="s">
        <v>66</v>
      </c>
      <c r="AN868" t="s">
        <v>67</v>
      </c>
    </row>
    <row r="869" spans="1:40" x14ac:dyDescent="0.25">
      <c r="A869">
        <v>202430</v>
      </c>
      <c r="B869">
        <v>34332</v>
      </c>
      <c r="C869" t="s">
        <v>2533</v>
      </c>
      <c r="D869" t="s">
        <v>5682</v>
      </c>
      <c r="E869" t="s">
        <v>2534</v>
      </c>
      <c r="F869">
        <v>3</v>
      </c>
      <c r="G869" s="1">
        <v>45166</v>
      </c>
      <c r="H869" s="1">
        <v>45276</v>
      </c>
      <c r="I869" s="21">
        <f t="shared" si="65"/>
        <v>16.714285714285715</v>
      </c>
      <c r="J869" s="1"/>
      <c r="K869" s="1" t="s">
        <v>36</v>
      </c>
      <c r="O869" t="s">
        <v>36</v>
      </c>
      <c r="S869" s="22">
        <f t="shared" si="66"/>
        <v>0.12847222222222221</v>
      </c>
      <c r="T869" s="22">
        <f t="shared" si="67"/>
        <v>0.13014069264069264</v>
      </c>
      <c r="U869" s="22" t="s">
        <v>5378</v>
      </c>
      <c r="V869">
        <v>1800</v>
      </c>
      <c r="W869" s="22" t="s">
        <v>5518</v>
      </c>
      <c r="X869">
        <v>2105</v>
      </c>
      <c r="Y869" t="s">
        <v>49</v>
      </c>
      <c r="Z869" t="s">
        <v>1207</v>
      </c>
      <c r="AA869" t="s">
        <v>1208</v>
      </c>
      <c r="AB869" t="s">
        <v>61</v>
      </c>
      <c r="AC869" t="s">
        <v>62</v>
      </c>
      <c r="AD869" t="str">
        <f t="shared" si="68"/>
        <v>MacDougall Admin Center - A161</v>
      </c>
      <c r="AE869" t="s">
        <v>78</v>
      </c>
      <c r="AF869" t="s">
        <v>79</v>
      </c>
      <c r="AG869" t="s">
        <v>1204</v>
      </c>
      <c r="AH869" t="s">
        <v>3688</v>
      </c>
      <c r="AI869">
        <v>35</v>
      </c>
      <c r="AJ869">
        <v>32</v>
      </c>
      <c r="AK869" s="22">
        <f t="shared" si="69"/>
        <v>69.606679035250465</v>
      </c>
      <c r="AL869" t="s">
        <v>52</v>
      </c>
      <c r="AM869" t="s">
        <v>182</v>
      </c>
      <c r="AN869" t="s">
        <v>67</v>
      </c>
    </row>
    <row r="870" spans="1:40" x14ac:dyDescent="0.25">
      <c r="A870">
        <v>202430</v>
      </c>
      <c r="B870">
        <v>35250</v>
      </c>
      <c r="C870" t="s">
        <v>1811</v>
      </c>
      <c r="D870" t="s">
        <v>5682</v>
      </c>
      <c r="E870" t="s">
        <v>1812</v>
      </c>
      <c r="F870">
        <v>3</v>
      </c>
      <c r="G870" s="1">
        <v>45166</v>
      </c>
      <c r="H870" s="1">
        <v>45276</v>
      </c>
      <c r="I870" s="21">
        <f t="shared" si="65"/>
        <v>16.714285714285715</v>
      </c>
      <c r="J870" s="1"/>
      <c r="K870" s="1" t="s">
        <v>34</v>
      </c>
      <c r="M870" t="s">
        <v>34</v>
      </c>
      <c r="S870" s="22">
        <f t="shared" si="66"/>
        <v>0.12847222222222221</v>
      </c>
      <c r="T870" s="22">
        <f t="shared" si="67"/>
        <v>0.13014069264069264</v>
      </c>
      <c r="U870" s="22" t="s">
        <v>5378</v>
      </c>
      <c r="V870">
        <v>1800</v>
      </c>
      <c r="W870" s="22" t="s">
        <v>5518</v>
      </c>
      <c r="X870">
        <v>2105</v>
      </c>
      <c r="Y870" t="s">
        <v>49</v>
      </c>
      <c r="Z870" t="s">
        <v>1813</v>
      </c>
      <c r="AA870" t="s">
        <v>1814</v>
      </c>
      <c r="AB870" t="s">
        <v>277</v>
      </c>
      <c r="AC870" t="s">
        <v>62</v>
      </c>
      <c r="AD870" t="str">
        <f t="shared" si="68"/>
        <v>MacDougall Admin Center - A161</v>
      </c>
      <c r="AE870" t="s">
        <v>78</v>
      </c>
      <c r="AF870" t="s">
        <v>79</v>
      </c>
      <c r="AG870" t="s">
        <v>1204</v>
      </c>
      <c r="AH870" t="s">
        <v>3688</v>
      </c>
      <c r="AI870">
        <v>35</v>
      </c>
      <c r="AJ870">
        <v>18</v>
      </c>
      <c r="AK870" s="22">
        <f t="shared" si="69"/>
        <v>39.153756957328383</v>
      </c>
      <c r="AL870" t="s">
        <v>52</v>
      </c>
      <c r="AM870" t="s">
        <v>182</v>
      </c>
      <c r="AN870" t="s">
        <v>67</v>
      </c>
    </row>
    <row r="871" spans="1:40" x14ac:dyDescent="0.25">
      <c r="A871">
        <v>202430</v>
      </c>
      <c r="B871">
        <v>44589</v>
      </c>
      <c r="C871" t="s">
        <v>1205</v>
      </c>
      <c r="D871" t="s">
        <v>5682</v>
      </c>
      <c r="E871" t="s">
        <v>1206</v>
      </c>
      <c r="F871">
        <v>3</v>
      </c>
      <c r="G871" s="1">
        <v>45166</v>
      </c>
      <c r="H871" s="1">
        <v>45276</v>
      </c>
      <c r="I871" s="21">
        <f t="shared" si="65"/>
        <v>16.714285714285715</v>
      </c>
      <c r="J871" s="1"/>
      <c r="K871" s="1" t="s">
        <v>33</v>
      </c>
      <c r="L871" t="s">
        <v>33</v>
      </c>
      <c r="S871" s="22">
        <f t="shared" si="66"/>
        <v>0.12847222222222221</v>
      </c>
      <c r="T871" s="22">
        <f t="shared" si="67"/>
        <v>0.13014069264069264</v>
      </c>
      <c r="U871" s="22" t="s">
        <v>5378</v>
      </c>
      <c r="V871">
        <v>1800</v>
      </c>
      <c r="W871" s="22" t="s">
        <v>5518</v>
      </c>
      <c r="X871">
        <v>2105</v>
      </c>
      <c r="Y871" t="s">
        <v>49</v>
      </c>
      <c r="Z871" t="s">
        <v>1207</v>
      </c>
      <c r="AA871" t="s">
        <v>1208</v>
      </c>
      <c r="AB871" t="s">
        <v>61</v>
      </c>
      <c r="AC871" t="s">
        <v>62</v>
      </c>
      <c r="AD871" t="str">
        <f t="shared" si="68"/>
        <v>MacDougall Admin Center - A161</v>
      </c>
      <c r="AE871" t="s">
        <v>78</v>
      </c>
      <c r="AF871" t="s">
        <v>79</v>
      </c>
      <c r="AG871" t="s">
        <v>1204</v>
      </c>
      <c r="AH871" t="s">
        <v>3688</v>
      </c>
      <c r="AI871">
        <v>30</v>
      </c>
      <c r="AJ871">
        <v>18</v>
      </c>
      <c r="AK871" s="22">
        <f t="shared" si="69"/>
        <v>39.153756957328383</v>
      </c>
      <c r="AL871" t="s">
        <v>52</v>
      </c>
      <c r="AM871" t="s">
        <v>182</v>
      </c>
      <c r="AN871" t="s">
        <v>67</v>
      </c>
    </row>
    <row r="872" spans="1:40" x14ac:dyDescent="0.25">
      <c r="A872">
        <v>202430</v>
      </c>
      <c r="B872">
        <v>30173</v>
      </c>
      <c r="C872" t="s">
        <v>2537</v>
      </c>
      <c r="D872" t="s">
        <v>5595</v>
      </c>
      <c r="E872" t="s">
        <v>2538</v>
      </c>
      <c r="F872">
        <v>3</v>
      </c>
      <c r="G872" s="1">
        <v>45166</v>
      </c>
      <c r="H872" s="1">
        <v>45276</v>
      </c>
      <c r="I872" s="21">
        <f t="shared" si="65"/>
        <v>16.714285714285715</v>
      </c>
      <c r="J872" s="1"/>
      <c r="K872" s="1" t="s">
        <v>36</v>
      </c>
      <c r="O872" t="s">
        <v>36</v>
      </c>
      <c r="S872" s="22">
        <f t="shared" si="66"/>
        <v>0.12847222222222221</v>
      </c>
      <c r="T872" s="22">
        <f t="shared" si="67"/>
        <v>0.13014069264069264</v>
      </c>
      <c r="U872" s="22" t="s">
        <v>5409</v>
      </c>
      <c r="V872">
        <v>1310</v>
      </c>
      <c r="W872" s="22" t="s">
        <v>5389</v>
      </c>
      <c r="X872">
        <v>1615</v>
      </c>
      <c r="Y872" t="s">
        <v>304</v>
      </c>
      <c r="Z872" t="s">
        <v>1820</v>
      </c>
      <c r="AA872" t="s">
        <v>1821</v>
      </c>
      <c r="AB872" t="s">
        <v>61</v>
      </c>
      <c r="AC872" t="s">
        <v>62</v>
      </c>
      <c r="AD872" t="str">
        <f t="shared" si="68"/>
        <v>MacDougall Admin Center - A162</v>
      </c>
      <c r="AE872" t="s">
        <v>78</v>
      </c>
      <c r="AF872" t="s">
        <v>79</v>
      </c>
      <c r="AG872" t="s">
        <v>1817</v>
      </c>
      <c r="AH872" t="s">
        <v>3688</v>
      </c>
      <c r="AI872">
        <v>30</v>
      </c>
      <c r="AJ872">
        <v>26</v>
      </c>
      <c r="AK872" s="22">
        <f t="shared" si="69"/>
        <v>56.555426716141</v>
      </c>
      <c r="AL872" t="s">
        <v>430</v>
      </c>
      <c r="AM872" t="s">
        <v>306</v>
      </c>
      <c r="AN872" t="s">
        <v>67</v>
      </c>
    </row>
    <row r="873" spans="1:40" x14ac:dyDescent="0.25">
      <c r="A873">
        <v>202430</v>
      </c>
      <c r="B873">
        <v>31012</v>
      </c>
      <c r="C873" t="s">
        <v>1818</v>
      </c>
      <c r="D873" t="s">
        <v>5627</v>
      </c>
      <c r="E873" t="s">
        <v>1819</v>
      </c>
      <c r="F873">
        <v>3</v>
      </c>
      <c r="G873" s="1">
        <v>45166</v>
      </c>
      <c r="H873" s="1">
        <v>45276</v>
      </c>
      <c r="I873" s="21">
        <f t="shared" si="65"/>
        <v>16.714285714285715</v>
      </c>
      <c r="J873" s="1"/>
      <c r="K873" s="1" t="s">
        <v>34</v>
      </c>
      <c r="M873" t="s">
        <v>34</v>
      </c>
      <c r="S873" s="22">
        <f t="shared" si="66"/>
        <v>0.12847222222222227</v>
      </c>
      <c r="T873" s="22">
        <f t="shared" si="67"/>
        <v>0.1301406926406927</v>
      </c>
      <c r="U873" s="22" t="s">
        <v>5392</v>
      </c>
      <c r="V873">
        <v>1005</v>
      </c>
      <c r="W873" s="22" t="s">
        <v>5409</v>
      </c>
      <c r="X873">
        <v>1310</v>
      </c>
      <c r="Y873" t="s">
        <v>49</v>
      </c>
      <c r="Z873" t="s">
        <v>1820</v>
      </c>
      <c r="AA873" t="s">
        <v>1821</v>
      </c>
      <c r="AB873" t="s">
        <v>61</v>
      </c>
      <c r="AC873" t="s">
        <v>62</v>
      </c>
      <c r="AD873" t="str">
        <f t="shared" si="68"/>
        <v>MacDougall Admin Center - A162</v>
      </c>
      <c r="AE873" t="s">
        <v>78</v>
      </c>
      <c r="AF873" t="s">
        <v>79</v>
      </c>
      <c r="AG873" t="s">
        <v>1817</v>
      </c>
      <c r="AH873" t="s">
        <v>3688</v>
      </c>
      <c r="AI873">
        <v>35</v>
      </c>
      <c r="AJ873">
        <v>33</v>
      </c>
      <c r="AK873" s="22">
        <f t="shared" si="69"/>
        <v>71.781887755102076</v>
      </c>
      <c r="AL873" t="s">
        <v>52</v>
      </c>
      <c r="AM873" t="s">
        <v>66</v>
      </c>
      <c r="AN873" t="s">
        <v>67</v>
      </c>
    </row>
    <row r="874" spans="1:40" x14ac:dyDescent="0.25">
      <c r="A874">
        <v>202430</v>
      </c>
      <c r="B874">
        <v>42654</v>
      </c>
      <c r="C874" t="s">
        <v>2535</v>
      </c>
      <c r="D874" t="s">
        <v>5595</v>
      </c>
      <c r="E874" t="s">
        <v>2536</v>
      </c>
      <c r="F874">
        <v>5</v>
      </c>
      <c r="G874" s="1">
        <v>45166</v>
      </c>
      <c r="H874" s="1">
        <v>45276</v>
      </c>
      <c r="I874" s="21">
        <f t="shared" si="65"/>
        <v>16.714285714285715</v>
      </c>
      <c r="J874" s="1"/>
      <c r="K874" s="1" t="s">
        <v>35</v>
      </c>
      <c r="N874" t="s">
        <v>35</v>
      </c>
      <c r="S874" s="22">
        <f t="shared" si="66"/>
        <v>0.10416666666666669</v>
      </c>
      <c r="T874" s="22">
        <f t="shared" si="67"/>
        <v>0.10551948051948055</v>
      </c>
      <c r="U874" s="22" t="s">
        <v>5383</v>
      </c>
      <c r="V874">
        <v>930</v>
      </c>
      <c r="W874" s="22" t="s">
        <v>5384</v>
      </c>
      <c r="X874">
        <v>1200</v>
      </c>
      <c r="Y874" t="s">
        <v>304</v>
      </c>
      <c r="Z874" t="s">
        <v>1820</v>
      </c>
      <c r="AA874" t="s">
        <v>1821</v>
      </c>
      <c r="AB874" t="s">
        <v>61</v>
      </c>
      <c r="AC874" t="s">
        <v>62</v>
      </c>
      <c r="AD874" t="str">
        <f t="shared" si="68"/>
        <v>MacDougall Admin Center - A162</v>
      </c>
      <c r="AE874" t="s">
        <v>78</v>
      </c>
      <c r="AF874" t="s">
        <v>79</v>
      </c>
      <c r="AG874" t="s">
        <v>1817</v>
      </c>
      <c r="AH874" t="s">
        <v>3688</v>
      </c>
      <c r="AI874">
        <v>24</v>
      </c>
      <c r="AJ874">
        <v>22</v>
      </c>
      <c r="AK874" s="22">
        <f t="shared" si="69"/>
        <v>38.801020408163282</v>
      </c>
      <c r="AL874" t="s">
        <v>430</v>
      </c>
      <c r="AM874" t="s">
        <v>306</v>
      </c>
      <c r="AN874" t="s">
        <v>67</v>
      </c>
    </row>
    <row r="875" spans="1:40" hidden="1" x14ac:dyDescent="0.25">
      <c r="A875">
        <v>202430</v>
      </c>
      <c r="B875">
        <v>35132</v>
      </c>
      <c r="C875" t="s">
        <v>2289</v>
      </c>
      <c r="D875" t="s">
        <v>5730</v>
      </c>
      <c r="E875" t="s">
        <v>2290</v>
      </c>
      <c r="F875">
        <v>6</v>
      </c>
      <c r="G875" s="1">
        <v>45166</v>
      </c>
      <c r="H875" s="1">
        <v>45276</v>
      </c>
      <c r="I875" s="21">
        <f t="shared" si="65"/>
        <v>16.714285714285715</v>
      </c>
      <c r="J875" s="1"/>
      <c r="K875" s="1" t="s">
        <v>5552</v>
      </c>
      <c r="S875" s="22">
        <f t="shared" si="66"/>
        <v>0</v>
      </c>
      <c r="T875" s="22">
        <f t="shared" si="67"/>
        <v>0</v>
      </c>
      <c r="U875" s="22">
        <v>0</v>
      </c>
      <c r="W875" s="22">
        <v>0</v>
      </c>
      <c r="Y875" t="s">
        <v>49</v>
      </c>
      <c r="Z875" t="s">
        <v>2291</v>
      </c>
      <c r="AA875" t="s">
        <v>2292</v>
      </c>
      <c r="AB875" t="s">
        <v>41</v>
      </c>
      <c r="AC875" t="s">
        <v>62</v>
      </c>
      <c r="AD875" t="str">
        <f t="shared" si="68"/>
        <v>MacDougall Admin Center - A162</v>
      </c>
      <c r="AE875" t="s">
        <v>78</v>
      </c>
      <c r="AF875" t="s">
        <v>79</v>
      </c>
      <c r="AG875" t="s">
        <v>1817</v>
      </c>
      <c r="AH875" t="s">
        <v>3688</v>
      </c>
      <c r="AI875">
        <v>31</v>
      </c>
      <c r="AJ875">
        <v>30</v>
      </c>
      <c r="AK875" s="22">
        <f t="shared" si="69"/>
        <v>0</v>
      </c>
      <c r="AL875" t="s">
        <v>52</v>
      </c>
      <c r="AM875" t="s">
        <v>66</v>
      </c>
      <c r="AN875" t="s">
        <v>67</v>
      </c>
    </row>
    <row r="876" spans="1:40" hidden="1" x14ac:dyDescent="0.25">
      <c r="A876">
        <v>202430</v>
      </c>
      <c r="B876">
        <v>35134</v>
      </c>
      <c r="C876" t="s">
        <v>2295</v>
      </c>
      <c r="D876" t="s">
        <v>5730</v>
      </c>
      <c r="E876" t="s">
        <v>2296</v>
      </c>
      <c r="F876">
        <v>2.5</v>
      </c>
      <c r="G876" s="1">
        <v>45166</v>
      </c>
      <c r="H876" s="1">
        <v>45276</v>
      </c>
      <c r="I876" s="21">
        <f t="shared" si="65"/>
        <v>16.714285714285715</v>
      </c>
      <c r="J876" s="1"/>
      <c r="K876" s="1" t="s">
        <v>5552</v>
      </c>
      <c r="S876" s="22">
        <f t="shared" si="66"/>
        <v>0</v>
      </c>
      <c r="T876" s="22">
        <f t="shared" si="67"/>
        <v>0</v>
      </c>
      <c r="U876" s="22">
        <v>0</v>
      </c>
      <c r="W876" s="22">
        <v>0</v>
      </c>
      <c r="Y876" t="s">
        <v>49</v>
      </c>
      <c r="Z876" t="s">
        <v>2297</v>
      </c>
      <c r="AA876" t="s">
        <v>2298</v>
      </c>
      <c r="AB876" t="s">
        <v>41</v>
      </c>
      <c r="AC876" t="s">
        <v>62</v>
      </c>
      <c r="AD876" t="str">
        <f t="shared" si="68"/>
        <v>MacDougall Admin Center - A162</v>
      </c>
      <c r="AE876" t="s">
        <v>78</v>
      </c>
      <c r="AF876" t="s">
        <v>79</v>
      </c>
      <c r="AG876" t="s">
        <v>1817</v>
      </c>
      <c r="AH876" t="s">
        <v>3688</v>
      </c>
      <c r="AI876">
        <v>31</v>
      </c>
      <c r="AJ876">
        <v>39</v>
      </c>
      <c r="AK876" s="22">
        <f t="shared" si="69"/>
        <v>0</v>
      </c>
      <c r="AL876" t="s">
        <v>52</v>
      </c>
      <c r="AM876" t="s">
        <v>66</v>
      </c>
      <c r="AN876" t="s">
        <v>46</v>
      </c>
    </row>
    <row r="877" spans="1:40" hidden="1" x14ac:dyDescent="0.25">
      <c r="A877">
        <v>202430</v>
      </c>
      <c r="B877">
        <v>35495</v>
      </c>
      <c r="C877" t="s">
        <v>2253</v>
      </c>
      <c r="D877" t="s">
        <v>5595</v>
      </c>
      <c r="E877" t="s">
        <v>2254</v>
      </c>
      <c r="F877">
        <v>2</v>
      </c>
      <c r="G877" s="1">
        <v>45166</v>
      </c>
      <c r="H877" s="1">
        <v>45276</v>
      </c>
      <c r="I877" s="21">
        <f t="shared" si="65"/>
        <v>16.714285714285715</v>
      </c>
      <c r="J877" s="1"/>
      <c r="K877" s="1" t="s">
        <v>36</v>
      </c>
      <c r="O877" t="s">
        <v>36</v>
      </c>
      <c r="S877" s="22">
        <f t="shared" si="66"/>
        <v>8.333333333333337E-2</v>
      </c>
      <c r="T877" s="22">
        <f t="shared" si="67"/>
        <v>8.4415584415584458E-2</v>
      </c>
      <c r="U877" s="22" t="s">
        <v>5439</v>
      </c>
      <c r="V877">
        <v>1630</v>
      </c>
      <c r="W877" s="22" t="s">
        <v>5431</v>
      </c>
      <c r="X877">
        <v>1830</v>
      </c>
      <c r="Y877" t="s">
        <v>38</v>
      </c>
      <c r="Z877" t="s">
        <v>1820</v>
      </c>
      <c r="AA877" t="s">
        <v>1821</v>
      </c>
      <c r="AB877" t="s">
        <v>41</v>
      </c>
      <c r="AC877" t="s">
        <v>62</v>
      </c>
      <c r="AD877" t="str">
        <f t="shared" si="68"/>
        <v>MacDougall Admin Center - A162</v>
      </c>
      <c r="AE877" t="s">
        <v>78</v>
      </c>
      <c r="AF877" t="s">
        <v>79</v>
      </c>
      <c r="AG877" t="s">
        <v>1817</v>
      </c>
      <c r="AH877" t="s">
        <v>3688</v>
      </c>
      <c r="AI877">
        <v>5</v>
      </c>
      <c r="AJ877">
        <v>5</v>
      </c>
      <c r="AK877" s="22">
        <f t="shared" si="69"/>
        <v>7.0547309833024165</v>
      </c>
      <c r="AL877" t="s">
        <v>52</v>
      </c>
      <c r="AM877" t="s">
        <v>182</v>
      </c>
      <c r="AN877" t="s">
        <v>46</v>
      </c>
    </row>
    <row r="878" spans="1:40" hidden="1" x14ac:dyDescent="0.25">
      <c r="A878">
        <v>202430</v>
      </c>
      <c r="B878">
        <v>35497</v>
      </c>
      <c r="C878" t="s">
        <v>2253</v>
      </c>
      <c r="D878" t="s">
        <v>5595</v>
      </c>
      <c r="E878" t="s">
        <v>2254</v>
      </c>
      <c r="F878">
        <v>2</v>
      </c>
      <c r="G878" s="1">
        <v>45166</v>
      </c>
      <c r="H878" s="1">
        <v>45276</v>
      </c>
      <c r="I878" s="21">
        <f t="shared" si="65"/>
        <v>16.714285714285715</v>
      </c>
      <c r="J878" s="1" t="s">
        <v>393</v>
      </c>
      <c r="K878" s="1" t="s">
        <v>36</v>
      </c>
      <c r="O878" t="s">
        <v>36</v>
      </c>
      <c r="S878" s="22">
        <f t="shared" si="66"/>
        <v>8.333333333333337E-2</v>
      </c>
      <c r="T878" s="22">
        <f t="shared" si="67"/>
        <v>8.4415584415584458E-2</v>
      </c>
      <c r="U878" s="22" t="s">
        <v>5439</v>
      </c>
      <c r="V878">
        <v>1630</v>
      </c>
      <c r="W878" s="22" t="s">
        <v>5431</v>
      </c>
      <c r="X878">
        <v>1830</v>
      </c>
      <c r="Y878" t="s">
        <v>38</v>
      </c>
      <c r="Z878" t="s">
        <v>1820</v>
      </c>
      <c r="AA878" t="s">
        <v>1821</v>
      </c>
      <c r="AB878" t="s">
        <v>41</v>
      </c>
      <c r="AC878" t="s">
        <v>62</v>
      </c>
      <c r="AD878" t="str">
        <f t="shared" si="68"/>
        <v>MacDougall Admin Center - A162</v>
      </c>
      <c r="AE878" t="s">
        <v>78</v>
      </c>
      <c r="AF878" t="s">
        <v>79</v>
      </c>
      <c r="AG878" t="s">
        <v>1817</v>
      </c>
      <c r="AH878" t="s">
        <v>3688</v>
      </c>
      <c r="AI878">
        <v>2</v>
      </c>
      <c r="AJ878">
        <v>2</v>
      </c>
      <c r="AK878" s="22">
        <f t="shared" si="69"/>
        <v>2.8218923933209665</v>
      </c>
      <c r="AL878" t="s">
        <v>52</v>
      </c>
      <c r="AM878" t="s">
        <v>182</v>
      </c>
      <c r="AN878" t="s">
        <v>46</v>
      </c>
    </row>
    <row r="879" spans="1:40" x14ac:dyDescent="0.25">
      <c r="A879">
        <v>202430</v>
      </c>
      <c r="B879">
        <v>44489</v>
      </c>
      <c r="C879" t="s">
        <v>1815</v>
      </c>
      <c r="D879" t="s">
        <v>5595</v>
      </c>
      <c r="E879" t="s">
        <v>1816</v>
      </c>
      <c r="F879">
        <v>3</v>
      </c>
      <c r="G879" s="1">
        <v>45166</v>
      </c>
      <c r="H879" s="1">
        <v>45276</v>
      </c>
      <c r="I879" s="21">
        <f t="shared" si="65"/>
        <v>16.714285714285715</v>
      </c>
      <c r="J879" s="1"/>
      <c r="K879" s="1" t="s">
        <v>34</v>
      </c>
      <c r="M879" t="s">
        <v>34</v>
      </c>
      <c r="S879" s="22">
        <f t="shared" si="66"/>
        <v>8.333333333333337E-2</v>
      </c>
      <c r="T879" s="22">
        <f t="shared" si="67"/>
        <v>8.4415584415584458E-2</v>
      </c>
      <c r="U879" s="22" t="s">
        <v>5369</v>
      </c>
      <c r="V879">
        <v>800</v>
      </c>
      <c r="W879" s="22" t="s">
        <v>5391</v>
      </c>
      <c r="X879">
        <v>1000</v>
      </c>
      <c r="Y879" t="s">
        <v>49</v>
      </c>
      <c r="Z879" t="s">
        <v>1382</v>
      </c>
      <c r="AA879" t="s">
        <v>1383</v>
      </c>
      <c r="AB879" t="s">
        <v>277</v>
      </c>
      <c r="AC879" t="s">
        <v>62</v>
      </c>
      <c r="AD879" t="str">
        <f t="shared" si="68"/>
        <v>MacDougall Admin Center - A162</v>
      </c>
      <c r="AE879" t="s">
        <v>78</v>
      </c>
      <c r="AF879" t="s">
        <v>79</v>
      </c>
      <c r="AG879" t="s">
        <v>1817</v>
      </c>
      <c r="AH879" t="s">
        <v>3688</v>
      </c>
      <c r="AI879">
        <v>24</v>
      </c>
      <c r="AJ879">
        <v>17</v>
      </c>
      <c r="AK879" s="22">
        <f t="shared" si="69"/>
        <v>23.986085343228215</v>
      </c>
      <c r="AL879" t="s">
        <v>52</v>
      </c>
      <c r="AM879" t="s">
        <v>66</v>
      </c>
      <c r="AN879" t="s">
        <v>67</v>
      </c>
    </row>
    <row r="880" spans="1:40" x14ac:dyDescent="0.25">
      <c r="A880">
        <v>202430</v>
      </c>
      <c r="B880">
        <v>30059</v>
      </c>
      <c r="C880" t="s">
        <v>881</v>
      </c>
      <c r="D880" t="s">
        <v>5631</v>
      </c>
      <c r="E880" t="s">
        <v>882</v>
      </c>
      <c r="F880">
        <v>3</v>
      </c>
      <c r="G880" s="1">
        <v>45166</v>
      </c>
      <c r="H880" s="1">
        <v>45276</v>
      </c>
      <c r="I880" s="21">
        <f t="shared" si="65"/>
        <v>16.714285714285715</v>
      </c>
      <c r="J880" s="1"/>
      <c r="K880" s="1" t="s">
        <v>35</v>
      </c>
      <c r="N880" t="s">
        <v>35</v>
      </c>
      <c r="S880" s="22">
        <f t="shared" si="66"/>
        <v>0.125</v>
      </c>
      <c r="T880" s="22">
        <f t="shared" si="67"/>
        <v>0.12662337662337664</v>
      </c>
      <c r="U880" s="22" t="s">
        <v>5387</v>
      </c>
      <c r="V880">
        <v>1700</v>
      </c>
      <c r="W880" s="22" t="s">
        <v>5432</v>
      </c>
      <c r="X880">
        <v>2000</v>
      </c>
      <c r="Y880" t="s">
        <v>304</v>
      </c>
      <c r="Z880" t="s">
        <v>425</v>
      </c>
      <c r="AA880" t="s">
        <v>426</v>
      </c>
      <c r="AB880" t="s">
        <v>277</v>
      </c>
      <c r="AC880" t="s">
        <v>62</v>
      </c>
      <c r="AD880" t="str">
        <f t="shared" si="68"/>
        <v>MacDougall Admin Center - A171</v>
      </c>
      <c r="AE880" t="s">
        <v>78</v>
      </c>
      <c r="AF880" t="s">
        <v>79</v>
      </c>
      <c r="AG880" t="s">
        <v>427</v>
      </c>
      <c r="AH880" t="s">
        <v>3688</v>
      </c>
      <c r="AI880">
        <v>25</v>
      </c>
      <c r="AJ880">
        <v>19</v>
      </c>
      <c r="AK880" s="22">
        <f t="shared" si="69"/>
        <v>40.211966604823758</v>
      </c>
      <c r="AL880" t="s">
        <v>430</v>
      </c>
      <c r="AM880" t="s">
        <v>306</v>
      </c>
      <c r="AN880" t="s">
        <v>67</v>
      </c>
    </row>
    <row r="881" spans="1:40" x14ac:dyDescent="0.25">
      <c r="A881">
        <v>202430</v>
      </c>
      <c r="B881">
        <v>30063</v>
      </c>
      <c r="C881" t="s">
        <v>431</v>
      </c>
      <c r="D881" t="s">
        <v>5631</v>
      </c>
      <c r="E881" t="s">
        <v>432</v>
      </c>
      <c r="F881">
        <v>3</v>
      </c>
      <c r="G881" s="1">
        <v>45166</v>
      </c>
      <c r="H881" s="1">
        <v>45276</v>
      </c>
      <c r="I881" s="21">
        <f t="shared" si="65"/>
        <v>16.714285714285715</v>
      </c>
      <c r="J881" s="1"/>
      <c r="K881" s="1" t="s">
        <v>5536</v>
      </c>
      <c r="L881" t="s">
        <v>33</v>
      </c>
      <c r="N881" t="s">
        <v>35</v>
      </c>
      <c r="S881" s="22">
        <f t="shared" si="66"/>
        <v>4.1666666666666741E-2</v>
      </c>
      <c r="T881" s="22">
        <f t="shared" si="67"/>
        <v>8.4415584415584569E-2</v>
      </c>
      <c r="U881" s="22" t="s">
        <v>5386</v>
      </c>
      <c r="V881">
        <v>1300</v>
      </c>
      <c r="W881" s="22" t="s">
        <v>5374</v>
      </c>
      <c r="X881">
        <v>1400</v>
      </c>
      <c r="Y881" t="s">
        <v>49</v>
      </c>
      <c r="Z881" t="s">
        <v>428</v>
      </c>
      <c r="AA881" t="s">
        <v>429</v>
      </c>
      <c r="AB881" t="s">
        <v>61</v>
      </c>
      <c r="AC881" t="s">
        <v>62</v>
      </c>
      <c r="AD881" t="str">
        <f t="shared" si="68"/>
        <v>MacDougall Admin Center - A171</v>
      </c>
      <c r="AE881" t="s">
        <v>78</v>
      </c>
      <c r="AF881" t="s">
        <v>79</v>
      </c>
      <c r="AG881" t="s">
        <v>427</v>
      </c>
      <c r="AH881" t="s">
        <v>3688</v>
      </c>
      <c r="AI881">
        <v>12</v>
      </c>
      <c r="AJ881">
        <v>14</v>
      </c>
      <c r="AK881" s="22">
        <f t="shared" si="69"/>
        <v>19.753246753246792</v>
      </c>
      <c r="AL881" t="s">
        <v>52</v>
      </c>
      <c r="AM881" t="s">
        <v>66</v>
      </c>
      <c r="AN881" t="s">
        <v>46</v>
      </c>
    </row>
    <row r="882" spans="1:40" x14ac:dyDescent="0.25">
      <c r="A882">
        <v>202430</v>
      </c>
      <c r="B882">
        <v>30063</v>
      </c>
      <c r="C882" t="s">
        <v>431</v>
      </c>
      <c r="D882" t="s">
        <v>5631</v>
      </c>
      <c r="E882" t="s">
        <v>432</v>
      </c>
      <c r="F882">
        <v>3</v>
      </c>
      <c r="G882" s="1">
        <v>45166</v>
      </c>
      <c r="H882" s="1">
        <v>45276</v>
      </c>
      <c r="I882" s="21">
        <f t="shared" si="65"/>
        <v>16.714285714285715</v>
      </c>
      <c r="J882" s="1"/>
      <c r="K882" s="1" t="s">
        <v>5536</v>
      </c>
      <c r="L882" t="s">
        <v>33</v>
      </c>
      <c r="N882" t="s">
        <v>35</v>
      </c>
      <c r="S882" s="22">
        <f t="shared" si="66"/>
        <v>5.2083333333333259E-2</v>
      </c>
      <c r="T882" s="22">
        <f t="shared" si="67"/>
        <v>0.10551948051948039</v>
      </c>
      <c r="U882" s="22" t="s">
        <v>5398</v>
      </c>
      <c r="V882">
        <v>1405</v>
      </c>
      <c r="W882" s="22" t="s">
        <v>5490</v>
      </c>
      <c r="X882">
        <v>1520</v>
      </c>
      <c r="Y882" t="s">
        <v>49</v>
      </c>
      <c r="Z882" t="s">
        <v>428</v>
      </c>
      <c r="AA882" t="s">
        <v>429</v>
      </c>
      <c r="AB882" t="s">
        <v>61</v>
      </c>
      <c r="AC882" t="s">
        <v>62</v>
      </c>
      <c r="AD882" t="str">
        <f t="shared" si="68"/>
        <v>MacDougall Admin Center - A171</v>
      </c>
      <c r="AE882" t="s">
        <v>78</v>
      </c>
      <c r="AF882" t="s">
        <v>79</v>
      </c>
      <c r="AG882" t="s">
        <v>427</v>
      </c>
      <c r="AH882" t="s">
        <v>3688</v>
      </c>
      <c r="AI882">
        <v>12</v>
      </c>
      <c r="AJ882">
        <v>14</v>
      </c>
      <c r="AK882" s="22">
        <f t="shared" si="69"/>
        <v>24.69155844155841</v>
      </c>
      <c r="AL882" t="s">
        <v>52</v>
      </c>
      <c r="AM882" t="s">
        <v>66</v>
      </c>
      <c r="AN882" t="s">
        <v>46</v>
      </c>
    </row>
    <row r="883" spans="1:40" x14ac:dyDescent="0.25">
      <c r="A883">
        <v>202430</v>
      </c>
      <c r="B883">
        <v>35070</v>
      </c>
      <c r="C883" t="s">
        <v>423</v>
      </c>
      <c r="D883" t="s">
        <v>5631</v>
      </c>
      <c r="E883" t="s">
        <v>424</v>
      </c>
      <c r="F883">
        <v>3</v>
      </c>
      <c r="G883" s="1">
        <v>45194</v>
      </c>
      <c r="H883" s="1">
        <v>45276</v>
      </c>
      <c r="I883" s="21">
        <f t="shared" si="65"/>
        <v>12.714285714285714</v>
      </c>
      <c r="J883" s="1"/>
      <c r="K883" s="1" t="s">
        <v>5536</v>
      </c>
      <c r="L883" t="s">
        <v>33</v>
      </c>
      <c r="N883" t="s">
        <v>35</v>
      </c>
      <c r="S883" s="22">
        <f t="shared" si="66"/>
        <v>4.1666666666666685E-2</v>
      </c>
      <c r="T883" s="22">
        <f t="shared" si="67"/>
        <v>6.4213564213564236E-2</v>
      </c>
      <c r="U883" s="22" t="s">
        <v>5373</v>
      </c>
      <c r="V883">
        <v>1030</v>
      </c>
      <c r="W883" s="22" t="s">
        <v>5434</v>
      </c>
      <c r="X883">
        <v>1130</v>
      </c>
      <c r="Y883" t="s">
        <v>304</v>
      </c>
      <c r="Z883" t="s">
        <v>428</v>
      </c>
      <c r="AA883" t="s">
        <v>429</v>
      </c>
      <c r="AB883" t="s">
        <v>61</v>
      </c>
      <c r="AC883" t="s">
        <v>62</v>
      </c>
      <c r="AD883" t="str">
        <f t="shared" si="68"/>
        <v>MacDougall Admin Center - A171</v>
      </c>
      <c r="AE883" t="s">
        <v>78</v>
      </c>
      <c r="AF883" t="s">
        <v>79</v>
      </c>
      <c r="AG883" t="s">
        <v>427</v>
      </c>
      <c r="AH883" t="s">
        <v>3688</v>
      </c>
      <c r="AI883">
        <v>25</v>
      </c>
      <c r="AJ883">
        <v>25</v>
      </c>
      <c r="AK883" s="22">
        <f t="shared" si="69"/>
        <v>20.410740053597205</v>
      </c>
      <c r="AL883" t="s">
        <v>430</v>
      </c>
      <c r="AM883" t="s">
        <v>306</v>
      </c>
      <c r="AN883" t="s">
        <v>46</v>
      </c>
    </row>
    <row r="884" spans="1:40" x14ac:dyDescent="0.25">
      <c r="A884">
        <v>202430</v>
      </c>
      <c r="B884">
        <v>35070</v>
      </c>
      <c r="C884" t="s">
        <v>423</v>
      </c>
      <c r="D884" t="s">
        <v>5631</v>
      </c>
      <c r="E884" t="s">
        <v>424</v>
      </c>
      <c r="F884">
        <v>3</v>
      </c>
      <c r="G884" s="1">
        <v>45194</v>
      </c>
      <c r="H884" s="1">
        <v>45276</v>
      </c>
      <c r="I884" s="21">
        <f t="shared" si="65"/>
        <v>12.714285714285714</v>
      </c>
      <c r="J884" s="1"/>
      <c r="K884" s="1" t="s">
        <v>5536</v>
      </c>
      <c r="L884" t="s">
        <v>33</v>
      </c>
      <c r="N884" t="s">
        <v>35</v>
      </c>
      <c r="S884" s="22">
        <f t="shared" si="66"/>
        <v>4.5138888888888895E-2</v>
      </c>
      <c r="T884" s="22">
        <f t="shared" si="67"/>
        <v>6.9564694564694579E-2</v>
      </c>
      <c r="U884" s="22" t="s">
        <v>5429</v>
      </c>
      <c r="V884">
        <v>1145</v>
      </c>
      <c r="W884" s="22" t="s">
        <v>5400</v>
      </c>
      <c r="X884">
        <v>1250</v>
      </c>
      <c r="Y884" t="s">
        <v>304</v>
      </c>
      <c r="Z884" t="s">
        <v>428</v>
      </c>
      <c r="AA884" t="s">
        <v>429</v>
      </c>
      <c r="AB884" t="s">
        <v>61</v>
      </c>
      <c r="AC884" t="s">
        <v>62</v>
      </c>
      <c r="AD884" t="str">
        <f t="shared" si="68"/>
        <v>MacDougall Admin Center - A171</v>
      </c>
      <c r="AE884" t="s">
        <v>78</v>
      </c>
      <c r="AF884" t="s">
        <v>79</v>
      </c>
      <c r="AG884" t="s">
        <v>427</v>
      </c>
      <c r="AH884" t="s">
        <v>3688</v>
      </c>
      <c r="AI884">
        <v>25</v>
      </c>
      <c r="AJ884">
        <v>25</v>
      </c>
      <c r="AK884" s="22">
        <f t="shared" si="69"/>
        <v>22.111635058063634</v>
      </c>
      <c r="AL884" t="s">
        <v>430</v>
      </c>
      <c r="AM884" t="s">
        <v>306</v>
      </c>
      <c r="AN884" t="s">
        <v>46</v>
      </c>
    </row>
    <row r="885" spans="1:40" x14ac:dyDescent="0.25">
      <c r="A885">
        <v>202430</v>
      </c>
      <c r="B885">
        <v>37403</v>
      </c>
      <c r="C885" t="s">
        <v>1828</v>
      </c>
      <c r="D885" t="s">
        <v>5631</v>
      </c>
      <c r="E885" t="s">
        <v>1829</v>
      </c>
      <c r="F885">
        <v>3</v>
      </c>
      <c r="G885" s="1">
        <v>45166</v>
      </c>
      <c r="H885" s="1">
        <v>45276</v>
      </c>
      <c r="I885" s="21">
        <f t="shared" si="65"/>
        <v>16.714285714285715</v>
      </c>
      <c r="J885" s="1"/>
      <c r="K885" s="1" t="s">
        <v>34</v>
      </c>
      <c r="M885" t="s">
        <v>34</v>
      </c>
      <c r="S885" s="22">
        <f t="shared" si="66"/>
        <v>9.722222222222221E-2</v>
      </c>
      <c r="T885" s="22">
        <f t="shared" si="67"/>
        <v>9.8484848484848481E-2</v>
      </c>
      <c r="U885" s="22" t="s">
        <v>5386</v>
      </c>
      <c r="V885">
        <v>1300</v>
      </c>
      <c r="W885" s="22" t="s">
        <v>5490</v>
      </c>
      <c r="X885">
        <v>1520</v>
      </c>
      <c r="Y885" t="s">
        <v>304</v>
      </c>
      <c r="Z885" t="s">
        <v>428</v>
      </c>
      <c r="AA885" t="s">
        <v>429</v>
      </c>
      <c r="AB885" t="s">
        <v>61</v>
      </c>
      <c r="AC885" t="s">
        <v>62</v>
      </c>
      <c r="AD885" t="str">
        <f t="shared" si="68"/>
        <v>MacDougall Admin Center - A171</v>
      </c>
      <c r="AE885" t="s">
        <v>78</v>
      </c>
      <c r="AF885" t="s">
        <v>79</v>
      </c>
      <c r="AG885" t="s">
        <v>427</v>
      </c>
      <c r="AH885" t="s">
        <v>3688</v>
      </c>
      <c r="AI885">
        <v>12</v>
      </c>
      <c r="AJ885">
        <v>9</v>
      </c>
      <c r="AK885" s="22">
        <f t="shared" si="69"/>
        <v>14.814935064935064</v>
      </c>
      <c r="AL885" t="s">
        <v>430</v>
      </c>
      <c r="AM885" t="s">
        <v>306</v>
      </c>
      <c r="AN885" t="s">
        <v>67</v>
      </c>
    </row>
    <row r="886" spans="1:40" x14ac:dyDescent="0.25">
      <c r="A886">
        <v>202430</v>
      </c>
      <c r="B886">
        <v>37894</v>
      </c>
      <c r="C886" t="s">
        <v>2541</v>
      </c>
      <c r="D886" t="s">
        <v>5631</v>
      </c>
      <c r="E886" t="s">
        <v>2542</v>
      </c>
      <c r="F886">
        <v>3</v>
      </c>
      <c r="G886" s="1">
        <v>45166</v>
      </c>
      <c r="H886" s="1">
        <v>45276</v>
      </c>
      <c r="I886" s="21">
        <f t="shared" si="65"/>
        <v>16.714285714285715</v>
      </c>
      <c r="J886" s="1"/>
      <c r="K886" s="1" t="s">
        <v>36</v>
      </c>
      <c r="O886" t="s">
        <v>36</v>
      </c>
      <c r="S886" s="22">
        <f t="shared" si="66"/>
        <v>9.722222222222221E-2</v>
      </c>
      <c r="T886" s="22">
        <f t="shared" si="67"/>
        <v>9.8484848484848481E-2</v>
      </c>
      <c r="U886" s="22" t="s">
        <v>5386</v>
      </c>
      <c r="V886">
        <v>1300</v>
      </c>
      <c r="W886" s="22" t="s">
        <v>5490</v>
      </c>
      <c r="X886">
        <v>1520</v>
      </c>
      <c r="Y886" t="s">
        <v>304</v>
      </c>
      <c r="Z886" t="s">
        <v>1822</v>
      </c>
      <c r="AA886" t="s">
        <v>1823</v>
      </c>
      <c r="AB886" t="s">
        <v>277</v>
      </c>
      <c r="AC886" t="s">
        <v>62</v>
      </c>
      <c r="AD886" t="str">
        <f t="shared" si="68"/>
        <v>MacDougall Admin Center - A171</v>
      </c>
      <c r="AE886" t="s">
        <v>78</v>
      </c>
      <c r="AF886" t="s">
        <v>79</v>
      </c>
      <c r="AG886" t="s">
        <v>427</v>
      </c>
      <c r="AH886" t="s">
        <v>3688</v>
      </c>
      <c r="AI886">
        <v>25</v>
      </c>
      <c r="AJ886">
        <v>20</v>
      </c>
      <c r="AK886" s="22">
        <f t="shared" si="69"/>
        <v>32.922077922077918</v>
      </c>
      <c r="AL886" t="s">
        <v>430</v>
      </c>
      <c r="AM886" t="s">
        <v>306</v>
      </c>
      <c r="AN886" t="s">
        <v>67</v>
      </c>
    </row>
    <row r="887" spans="1:40" x14ac:dyDescent="0.25">
      <c r="A887">
        <v>202430</v>
      </c>
      <c r="B887">
        <v>38944</v>
      </c>
      <c r="C887" t="s">
        <v>2539</v>
      </c>
      <c r="D887" t="s">
        <v>5716</v>
      </c>
      <c r="E887" t="s">
        <v>2540</v>
      </c>
      <c r="F887">
        <v>3</v>
      </c>
      <c r="G887" s="1">
        <v>45166</v>
      </c>
      <c r="H887" s="1">
        <v>45276</v>
      </c>
      <c r="I887" s="21">
        <f t="shared" si="65"/>
        <v>16.714285714285715</v>
      </c>
      <c r="J887" s="1"/>
      <c r="K887" s="1" t="s">
        <v>36</v>
      </c>
      <c r="O887" t="s">
        <v>36</v>
      </c>
      <c r="S887" s="22">
        <f t="shared" si="66"/>
        <v>9.722222222222221E-2</v>
      </c>
      <c r="T887" s="22">
        <f t="shared" si="67"/>
        <v>9.8484848484848481E-2</v>
      </c>
      <c r="U887" s="22" t="s">
        <v>5373</v>
      </c>
      <c r="V887">
        <v>1030</v>
      </c>
      <c r="W887" s="22" t="s">
        <v>5400</v>
      </c>
      <c r="X887">
        <v>1250</v>
      </c>
      <c r="Y887" t="s">
        <v>304</v>
      </c>
      <c r="Z887" t="s">
        <v>1826</v>
      </c>
      <c r="AA887" t="s">
        <v>1827</v>
      </c>
      <c r="AB887" t="s">
        <v>646</v>
      </c>
      <c r="AC887" t="s">
        <v>62</v>
      </c>
      <c r="AD887" t="str">
        <f t="shared" si="68"/>
        <v>MacDougall Admin Center - A171</v>
      </c>
      <c r="AE887" t="s">
        <v>78</v>
      </c>
      <c r="AF887" t="s">
        <v>79</v>
      </c>
      <c r="AG887" t="s">
        <v>427</v>
      </c>
      <c r="AH887" t="s">
        <v>3688</v>
      </c>
      <c r="AI887">
        <v>14</v>
      </c>
      <c r="AJ887">
        <v>12</v>
      </c>
      <c r="AK887" s="22">
        <f t="shared" si="69"/>
        <v>19.753246753246753</v>
      </c>
      <c r="AL887" t="s">
        <v>430</v>
      </c>
      <c r="AM887" t="s">
        <v>306</v>
      </c>
      <c r="AN887" t="s">
        <v>67</v>
      </c>
    </row>
    <row r="888" spans="1:40" x14ac:dyDescent="0.25">
      <c r="A888">
        <v>202430</v>
      </c>
      <c r="B888">
        <v>43927</v>
      </c>
      <c r="C888" t="s">
        <v>1824</v>
      </c>
      <c r="D888" t="s">
        <v>5728</v>
      </c>
      <c r="E888" t="s">
        <v>1825</v>
      </c>
      <c r="F888">
        <v>3</v>
      </c>
      <c r="G888" s="1">
        <v>45166</v>
      </c>
      <c r="H888" s="1">
        <v>45276</v>
      </c>
      <c r="I888" s="21">
        <f t="shared" si="65"/>
        <v>16.714285714285715</v>
      </c>
      <c r="J888" s="1"/>
      <c r="K888" s="1" t="s">
        <v>34</v>
      </c>
      <c r="M888" t="s">
        <v>34</v>
      </c>
      <c r="S888" s="22">
        <f t="shared" si="66"/>
        <v>9.722222222222221E-2</v>
      </c>
      <c r="T888" s="22">
        <f t="shared" si="67"/>
        <v>9.8484848484848481E-2</v>
      </c>
      <c r="U888" s="22" t="s">
        <v>5373</v>
      </c>
      <c r="V888">
        <v>1030</v>
      </c>
      <c r="W888" s="22" t="s">
        <v>5400</v>
      </c>
      <c r="X888">
        <v>1250</v>
      </c>
      <c r="Y888" t="s">
        <v>304</v>
      </c>
      <c r="Z888" t="s">
        <v>1826</v>
      </c>
      <c r="AA888" t="s">
        <v>1827</v>
      </c>
      <c r="AB888" t="s">
        <v>61</v>
      </c>
      <c r="AC888" t="s">
        <v>62</v>
      </c>
      <c r="AD888" t="str">
        <f t="shared" si="68"/>
        <v>MacDougall Admin Center - A171</v>
      </c>
      <c r="AE888" t="s">
        <v>78</v>
      </c>
      <c r="AF888" t="s">
        <v>79</v>
      </c>
      <c r="AG888" t="s">
        <v>427</v>
      </c>
      <c r="AH888" t="s">
        <v>3688</v>
      </c>
      <c r="AI888">
        <v>15</v>
      </c>
      <c r="AJ888">
        <v>6</v>
      </c>
      <c r="AK888" s="22">
        <f t="shared" si="69"/>
        <v>9.8766233766233764</v>
      </c>
      <c r="AL888" t="s">
        <v>430</v>
      </c>
      <c r="AM888" t="s">
        <v>306</v>
      </c>
      <c r="AN888" t="s">
        <v>67</v>
      </c>
    </row>
    <row r="889" spans="1:40" x14ac:dyDescent="0.25">
      <c r="A889">
        <v>202430</v>
      </c>
      <c r="B889">
        <v>36956</v>
      </c>
      <c r="C889" t="s">
        <v>881</v>
      </c>
      <c r="D889" t="s">
        <v>5631</v>
      </c>
      <c r="E889" t="s">
        <v>882</v>
      </c>
      <c r="F889">
        <v>3</v>
      </c>
      <c r="G889" s="1">
        <v>45166</v>
      </c>
      <c r="H889" s="1">
        <v>45276</v>
      </c>
      <c r="I889" s="21">
        <f t="shared" si="65"/>
        <v>16.714285714285715</v>
      </c>
      <c r="J889" s="1"/>
      <c r="K889" s="1" t="s">
        <v>5537</v>
      </c>
      <c r="M889" t="s">
        <v>34</v>
      </c>
      <c r="O889" t="s">
        <v>36</v>
      </c>
      <c r="S889" s="22">
        <f t="shared" si="66"/>
        <v>3.4722222222222265E-2</v>
      </c>
      <c r="T889" s="22">
        <f t="shared" si="67"/>
        <v>7.0346320346320448E-2</v>
      </c>
      <c r="U889" s="22" t="s">
        <v>5369</v>
      </c>
      <c r="V889">
        <v>800</v>
      </c>
      <c r="W889" s="22" t="s">
        <v>5480</v>
      </c>
      <c r="X889">
        <v>850</v>
      </c>
      <c r="Y889" t="s">
        <v>49</v>
      </c>
      <c r="Z889" t="s">
        <v>1822</v>
      </c>
      <c r="AA889" t="s">
        <v>1823</v>
      </c>
      <c r="AB889" t="s">
        <v>277</v>
      </c>
      <c r="AC889" t="s">
        <v>62</v>
      </c>
      <c r="AD889" t="str">
        <f t="shared" si="68"/>
        <v>MacDougall Admin Center - A171</v>
      </c>
      <c r="AE889" t="s">
        <v>78</v>
      </c>
      <c r="AF889" t="s">
        <v>79</v>
      </c>
      <c r="AG889" t="s">
        <v>427</v>
      </c>
      <c r="AH889" t="s">
        <v>3688</v>
      </c>
      <c r="AI889">
        <v>25</v>
      </c>
      <c r="AJ889">
        <v>21</v>
      </c>
      <c r="AK889" s="22">
        <f t="shared" si="69"/>
        <v>24.691558441558481</v>
      </c>
      <c r="AL889" t="s">
        <v>52</v>
      </c>
      <c r="AM889" t="s">
        <v>66</v>
      </c>
      <c r="AN889" t="s">
        <v>67</v>
      </c>
    </row>
    <row r="890" spans="1:40" x14ac:dyDescent="0.25">
      <c r="A890">
        <v>202430</v>
      </c>
      <c r="B890">
        <v>36956</v>
      </c>
      <c r="C890" t="s">
        <v>881</v>
      </c>
      <c r="D890" t="s">
        <v>5631</v>
      </c>
      <c r="E890" t="s">
        <v>882</v>
      </c>
      <c r="F890">
        <v>3</v>
      </c>
      <c r="G890" s="1">
        <v>45166</v>
      </c>
      <c r="H890" s="1">
        <v>45276</v>
      </c>
      <c r="I890" s="21">
        <f t="shared" si="65"/>
        <v>16.714285714285715</v>
      </c>
      <c r="J890" s="1"/>
      <c r="K890" s="1" t="s">
        <v>5537</v>
      </c>
      <c r="M890" t="s">
        <v>34</v>
      </c>
      <c r="O890" t="s">
        <v>36</v>
      </c>
      <c r="S890" s="22">
        <f t="shared" si="66"/>
        <v>5.555555555555558E-2</v>
      </c>
      <c r="T890" s="22">
        <f t="shared" si="67"/>
        <v>0.11255411255411261</v>
      </c>
      <c r="U890" s="22" t="s">
        <v>5390</v>
      </c>
      <c r="V890">
        <v>900</v>
      </c>
      <c r="W890" s="22" t="s">
        <v>5465</v>
      </c>
      <c r="X890">
        <v>1020</v>
      </c>
      <c r="Y890" t="s">
        <v>49</v>
      </c>
      <c r="Z890" t="s">
        <v>1822</v>
      </c>
      <c r="AA890" t="s">
        <v>1823</v>
      </c>
      <c r="AB890" t="s">
        <v>277</v>
      </c>
      <c r="AC890" t="s">
        <v>62</v>
      </c>
      <c r="AD890" t="str">
        <f t="shared" si="68"/>
        <v>MacDougall Admin Center - A171</v>
      </c>
      <c r="AE890" t="s">
        <v>78</v>
      </c>
      <c r="AF890" t="s">
        <v>79</v>
      </c>
      <c r="AG890" t="s">
        <v>427</v>
      </c>
      <c r="AH890" t="s">
        <v>3688</v>
      </c>
      <c r="AI890">
        <v>25</v>
      </c>
      <c r="AJ890">
        <v>21</v>
      </c>
      <c r="AK890" s="22">
        <f t="shared" si="69"/>
        <v>39.506493506493527</v>
      </c>
      <c r="AL890" t="s">
        <v>52</v>
      </c>
      <c r="AM890" t="s">
        <v>66</v>
      </c>
      <c r="AN890" t="s">
        <v>67</v>
      </c>
    </row>
    <row r="891" spans="1:40" x14ac:dyDescent="0.25">
      <c r="A891">
        <v>202430</v>
      </c>
      <c r="B891">
        <v>41005</v>
      </c>
      <c r="C891" t="s">
        <v>423</v>
      </c>
      <c r="D891" t="s">
        <v>5631</v>
      </c>
      <c r="E891" t="s">
        <v>424</v>
      </c>
      <c r="F891">
        <v>3</v>
      </c>
      <c r="G891" s="1">
        <v>45166</v>
      </c>
      <c r="H891" s="1">
        <v>45276</v>
      </c>
      <c r="I891" s="21">
        <f t="shared" si="65"/>
        <v>16.714285714285715</v>
      </c>
      <c r="J891" s="1"/>
      <c r="K891" s="1" t="s">
        <v>5536</v>
      </c>
      <c r="L891" t="s">
        <v>33</v>
      </c>
      <c r="N891" t="s">
        <v>35</v>
      </c>
      <c r="S891" s="22">
        <f t="shared" si="66"/>
        <v>3.4722222222222265E-2</v>
      </c>
      <c r="T891" s="22">
        <f t="shared" si="67"/>
        <v>7.0346320346320448E-2</v>
      </c>
      <c r="U891" s="22" t="s">
        <v>5369</v>
      </c>
      <c r="V891">
        <v>800</v>
      </c>
      <c r="W891" s="22" t="s">
        <v>5480</v>
      </c>
      <c r="X891">
        <v>850</v>
      </c>
      <c r="Y891" t="s">
        <v>49</v>
      </c>
      <c r="Z891" t="s">
        <v>425</v>
      </c>
      <c r="AA891" t="s">
        <v>426</v>
      </c>
      <c r="AB891" t="s">
        <v>277</v>
      </c>
      <c r="AC891" t="s">
        <v>62</v>
      </c>
      <c r="AD891" t="str">
        <f t="shared" si="68"/>
        <v>MacDougall Admin Center - A171</v>
      </c>
      <c r="AE891" t="s">
        <v>78</v>
      </c>
      <c r="AF891" t="s">
        <v>79</v>
      </c>
      <c r="AG891" t="s">
        <v>427</v>
      </c>
      <c r="AH891" t="s">
        <v>3688</v>
      </c>
      <c r="AI891">
        <v>25</v>
      </c>
      <c r="AJ891">
        <v>24</v>
      </c>
      <c r="AK891" s="22">
        <f t="shared" si="69"/>
        <v>28.218923933209691</v>
      </c>
      <c r="AL891" t="s">
        <v>52</v>
      </c>
      <c r="AM891" t="s">
        <v>66</v>
      </c>
      <c r="AN891" t="s">
        <v>67</v>
      </c>
    </row>
    <row r="892" spans="1:40" x14ac:dyDescent="0.25">
      <c r="A892">
        <v>202430</v>
      </c>
      <c r="B892">
        <v>41005</v>
      </c>
      <c r="C892" t="s">
        <v>423</v>
      </c>
      <c r="D892" t="s">
        <v>5631</v>
      </c>
      <c r="E892" t="s">
        <v>424</v>
      </c>
      <c r="F892">
        <v>3</v>
      </c>
      <c r="G892" s="1">
        <v>45166</v>
      </c>
      <c r="H892" s="1">
        <v>45276</v>
      </c>
      <c r="I892" s="21">
        <f t="shared" si="65"/>
        <v>16.714285714285715</v>
      </c>
      <c r="J892" s="1"/>
      <c r="K892" s="1" t="s">
        <v>5536</v>
      </c>
      <c r="L892" t="s">
        <v>33</v>
      </c>
      <c r="N892" t="s">
        <v>35</v>
      </c>
      <c r="S892" s="22">
        <f t="shared" si="66"/>
        <v>5.902777777777779E-2</v>
      </c>
      <c r="T892" s="22">
        <f t="shared" si="67"/>
        <v>0.11958874458874463</v>
      </c>
      <c r="U892" s="22" t="s">
        <v>5440</v>
      </c>
      <c r="V892">
        <v>855</v>
      </c>
      <c r="W892" s="22" t="s">
        <v>5465</v>
      </c>
      <c r="X892">
        <v>1020</v>
      </c>
      <c r="Y892" t="s">
        <v>49</v>
      </c>
      <c r="Z892" t="s">
        <v>425</v>
      </c>
      <c r="AA892" t="s">
        <v>426</v>
      </c>
      <c r="AB892" t="s">
        <v>277</v>
      </c>
      <c r="AC892" t="s">
        <v>62</v>
      </c>
      <c r="AD892" t="str">
        <f t="shared" si="68"/>
        <v>MacDougall Admin Center - A171</v>
      </c>
      <c r="AE892" t="s">
        <v>78</v>
      </c>
      <c r="AF892" t="s">
        <v>79</v>
      </c>
      <c r="AG892" t="s">
        <v>427</v>
      </c>
      <c r="AH892" t="s">
        <v>3688</v>
      </c>
      <c r="AI892">
        <v>25</v>
      </c>
      <c r="AJ892">
        <v>24</v>
      </c>
      <c r="AK892" s="22">
        <f t="shared" si="69"/>
        <v>47.972170686456423</v>
      </c>
      <c r="AL892" t="s">
        <v>52</v>
      </c>
      <c r="AM892" t="s">
        <v>66</v>
      </c>
      <c r="AN892" t="s">
        <v>67</v>
      </c>
    </row>
    <row r="893" spans="1:40" x14ac:dyDescent="0.25">
      <c r="A893">
        <v>202430</v>
      </c>
      <c r="B893">
        <v>34718</v>
      </c>
      <c r="C893" t="s">
        <v>2543</v>
      </c>
      <c r="D893" t="s">
        <v>5727</v>
      </c>
      <c r="E893" t="s">
        <v>2544</v>
      </c>
      <c r="F893">
        <v>3</v>
      </c>
      <c r="G893" s="1">
        <v>45166</v>
      </c>
      <c r="H893" s="1">
        <v>45276</v>
      </c>
      <c r="I893" s="21">
        <f t="shared" si="65"/>
        <v>16.714285714285715</v>
      </c>
      <c r="J893" s="1"/>
      <c r="K893" s="1" t="s">
        <v>35</v>
      </c>
      <c r="N893" t="s">
        <v>35</v>
      </c>
      <c r="S893" s="22">
        <f t="shared" si="66"/>
        <v>0.10763888888888895</v>
      </c>
      <c r="T893" s="22">
        <f t="shared" si="67"/>
        <v>0.10903679653679661</v>
      </c>
      <c r="U893" s="22" t="s">
        <v>5386</v>
      </c>
      <c r="V893">
        <v>1300</v>
      </c>
      <c r="W893" s="22" t="s">
        <v>5494</v>
      </c>
      <c r="X893">
        <v>1535</v>
      </c>
      <c r="Y893" t="s">
        <v>304</v>
      </c>
      <c r="Z893" t="s">
        <v>1826</v>
      </c>
      <c r="AA893" t="s">
        <v>1827</v>
      </c>
      <c r="AB893" t="s">
        <v>41</v>
      </c>
      <c r="AC893" t="s">
        <v>62</v>
      </c>
      <c r="AD893" t="str">
        <f t="shared" si="68"/>
        <v>MacDougall Admin Center - A172</v>
      </c>
      <c r="AE893" t="s">
        <v>78</v>
      </c>
      <c r="AF893" t="s">
        <v>79</v>
      </c>
      <c r="AG893" t="s">
        <v>437</v>
      </c>
      <c r="AH893" t="s">
        <v>3688</v>
      </c>
      <c r="AI893">
        <v>25</v>
      </c>
      <c r="AJ893">
        <v>6</v>
      </c>
      <c r="AK893" s="22">
        <f t="shared" si="69"/>
        <v>10.934833024118745</v>
      </c>
      <c r="AL893" t="s">
        <v>430</v>
      </c>
      <c r="AM893" t="s">
        <v>306</v>
      </c>
      <c r="AN893" t="s">
        <v>67</v>
      </c>
    </row>
    <row r="894" spans="1:40" x14ac:dyDescent="0.25">
      <c r="A894">
        <v>202430</v>
      </c>
      <c r="B894">
        <v>30686</v>
      </c>
      <c r="C894" t="s">
        <v>510</v>
      </c>
      <c r="D894" t="s">
        <v>5724</v>
      </c>
      <c r="E894" t="s">
        <v>511</v>
      </c>
      <c r="F894">
        <v>3</v>
      </c>
      <c r="G894" s="1">
        <v>45166</v>
      </c>
      <c r="H894" s="1">
        <v>45276</v>
      </c>
      <c r="I894" s="21">
        <f t="shared" si="65"/>
        <v>16.714285714285715</v>
      </c>
      <c r="J894" s="1"/>
      <c r="K894" s="1" t="s">
        <v>5537</v>
      </c>
      <c r="M894" t="s">
        <v>34</v>
      </c>
      <c r="O894" t="s">
        <v>36</v>
      </c>
      <c r="S894" s="22">
        <f t="shared" si="66"/>
        <v>5.555555555555558E-2</v>
      </c>
      <c r="T894" s="22">
        <f t="shared" si="67"/>
        <v>0.11255411255411261</v>
      </c>
      <c r="U894" s="22" t="s">
        <v>5379</v>
      </c>
      <c r="V894">
        <v>1420</v>
      </c>
      <c r="W894" s="22" t="s">
        <v>5500</v>
      </c>
      <c r="X894">
        <v>1540</v>
      </c>
      <c r="Y894" t="s">
        <v>49</v>
      </c>
      <c r="Z894" t="s">
        <v>512</v>
      </c>
      <c r="AA894" t="s">
        <v>513</v>
      </c>
      <c r="AB894" t="s">
        <v>277</v>
      </c>
      <c r="AC894" t="s">
        <v>62</v>
      </c>
      <c r="AD894" t="str">
        <f t="shared" si="68"/>
        <v>MacDougall Admin Center - A172</v>
      </c>
      <c r="AE894" t="s">
        <v>78</v>
      </c>
      <c r="AF894" t="s">
        <v>79</v>
      </c>
      <c r="AG894" t="s">
        <v>437</v>
      </c>
      <c r="AH894" t="s">
        <v>3688</v>
      </c>
      <c r="AI894">
        <v>26</v>
      </c>
      <c r="AJ894">
        <v>24</v>
      </c>
      <c r="AK894" s="22">
        <f t="shared" si="69"/>
        <v>45.150278293135457</v>
      </c>
      <c r="AL894" t="s">
        <v>52</v>
      </c>
      <c r="AM894" t="s">
        <v>66</v>
      </c>
      <c r="AN894" t="s">
        <v>67</v>
      </c>
    </row>
    <row r="895" spans="1:40" x14ac:dyDescent="0.25">
      <c r="A895">
        <v>202430</v>
      </c>
      <c r="B895">
        <v>31799</v>
      </c>
      <c r="C895" t="s">
        <v>433</v>
      </c>
      <c r="D895" t="s">
        <v>5686</v>
      </c>
      <c r="E895" t="s">
        <v>434</v>
      </c>
      <c r="F895">
        <v>3</v>
      </c>
      <c r="G895" s="1">
        <v>45166</v>
      </c>
      <c r="H895" s="1">
        <v>45276</v>
      </c>
      <c r="I895" s="21">
        <f t="shared" si="65"/>
        <v>16.714285714285715</v>
      </c>
      <c r="J895" s="1"/>
      <c r="K895" s="1" t="s">
        <v>5536</v>
      </c>
      <c r="L895" t="s">
        <v>33</v>
      </c>
      <c r="N895" t="s">
        <v>35</v>
      </c>
      <c r="S895" s="22">
        <f t="shared" si="66"/>
        <v>4.1666666666666685E-2</v>
      </c>
      <c r="T895" s="22">
        <f t="shared" si="67"/>
        <v>8.4415584415584458E-2</v>
      </c>
      <c r="U895" s="22" t="s">
        <v>5369</v>
      </c>
      <c r="V895">
        <v>800</v>
      </c>
      <c r="W895" s="22" t="s">
        <v>5390</v>
      </c>
      <c r="X895">
        <v>900</v>
      </c>
      <c r="Y895" t="s">
        <v>205</v>
      </c>
      <c r="Z895" t="s">
        <v>435</v>
      </c>
      <c r="AA895" t="s">
        <v>436</v>
      </c>
      <c r="AB895" t="s">
        <v>277</v>
      </c>
      <c r="AC895" t="s">
        <v>62</v>
      </c>
      <c r="AD895" t="str">
        <f t="shared" si="68"/>
        <v>MacDougall Admin Center - A172</v>
      </c>
      <c r="AE895" t="s">
        <v>78</v>
      </c>
      <c r="AF895" t="s">
        <v>79</v>
      </c>
      <c r="AG895" t="s">
        <v>437</v>
      </c>
      <c r="AH895" t="s">
        <v>3688</v>
      </c>
      <c r="AI895">
        <v>25</v>
      </c>
      <c r="AJ895">
        <v>23</v>
      </c>
      <c r="AK895" s="22">
        <f t="shared" si="69"/>
        <v>32.451762523191114</v>
      </c>
      <c r="AL895" t="s">
        <v>52</v>
      </c>
      <c r="AM895" t="s">
        <v>66</v>
      </c>
      <c r="AN895" t="s">
        <v>67</v>
      </c>
    </row>
    <row r="896" spans="1:40" x14ac:dyDescent="0.25">
      <c r="A896">
        <v>202430</v>
      </c>
      <c r="B896">
        <v>31799</v>
      </c>
      <c r="C896" t="s">
        <v>433</v>
      </c>
      <c r="D896" t="s">
        <v>5686</v>
      </c>
      <c r="E896" t="s">
        <v>434</v>
      </c>
      <c r="F896">
        <v>3</v>
      </c>
      <c r="G896" s="1">
        <v>45166</v>
      </c>
      <c r="H896" s="1">
        <v>45276</v>
      </c>
      <c r="I896" s="21">
        <f t="shared" si="65"/>
        <v>16.714285714285715</v>
      </c>
      <c r="J896" s="1"/>
      <c r="K896" s="1" t="s">
        <v>5536</v>
      </c>
      <c r="L896" t="s">
        <v>33</v>
      </c>
      <c r="N896" t="s">
        <v>35</v>
      </c>
      <c r="S896" s="22">
        <f t="shared" si="66"/>
        <v>5.208333333333337E-2</v>
      </c>
      <c r="T896" s="22">
        <f t="shared" si="67"/>
        <v>0.10551948051948061</v>
      </c>
      <c r="U896" s="22" t="s">
        <v>5370</v>
      </c>
      <c r="V896">
        <v>905</v>
      </c>
      <c r="W896" s="22" t="s">
        <v>5465</v>
      </c>
      <c r="X896">
        <v>1020</v>
      </c>
      <c r="Y896" t="s">
        <v>205</v>
      </c>
      <c r="Z896" t="s">
        <v>435</v>
      </c>
      <c r="AA896" t="s">
        <v>436</v>
      </c>
      <c r="AB896" t="s">
        <v>277</v>
      </c>
      <c r="AC896" t="s">
        <v>62</v>
      </c>
      <c r="AD896" t="str">
        <f t="shared" si="68"/>
        <v>MacDougall Admin Center - A172</v>
      </c>
      <c r="AE896" t="s">
        <v>78</v>
      </c>
      <c r="AF896" t="s">
        <v>79</v>
      </c>
      <c r="AG896" t="s">
        <v>437</v>
      </c>
      <c r="AH896" t="s">
        <v>3688</v>
      </c>
      <c r="AI896">
        <v>25</v>
      </c>
      <c r="AJ896">
        <v>23</v>
      </c>
      <c r="AK896" s="22">
        <f t="shared" si="69"/>
        <v>40.564703153988908</v>
      </c>
      <c r="AL896" t="s">
        <v>52</v>
      </c>
      <c r="AM896" t="s">
        <v>66</v>
      </c>
      <c r="AN896" t="s">
        <v>67</v>
      </c>
    </row>
    <row r="897" spans="1:40" x14ac:dyDescent="0.25">
      <c r="A897">
        <v>202430</v>
      </c>
      <c r="B897">
        <v>33773</v>
      </c>
      <c r="C897" t="s">
        <v>1701</v>
      </c>
      <c r="D897" t="s">
        <v>5686</v>
      </c>
      <c r="E897" t="s">
        <v>1702</v>
      </c>
      <c r="F897">
        <v>3</v>
      </c>
      <c r="G897" s="1">
        <v>45166</v>
      </c>
      <c r="H897" s="1">
        <v>45276</v>
      </c>
      <c r="I897" s="21">
        <f t="shared" si="65"/>
        <v>16.714285714285715</v>
      </c>
      <c r="J897" s="1"/>
      <c r="K897" s="1" t="s">
        <v>5537</v>
      </c>
      <c r="M897" t="s">
        <v>34</v>
      </c>
      <c r="O897" t="s">
        <v>36</v>
      </c>
      <c r="S897" s="22">
        <f t="shared" si="66"/>
        <v>4.1666666666666685E-2</v>
      </c>
      <c r="T897" s="22">
        <f t="shared" si="67"/>
        <v>8.4415584415584458E-2</v>
      </c>
      <c r="U897" s="22" t="s">
        <v>5369</v>
      </c>
      <c r="V897">
        <v>800</v>
      </c>
      <c r="W897" s="22" t="s">
        <v>5390</v>
      </c>
      <c r="X897">
        <v>900</v>
      </c>
      <c r="Y897" t="s">
        <v>49</v>
      </c>
      <c r="Z897" t="s">
        <v>1110</v>
      </c>
      <c r="AA897" t="s">
        <v>1111</v>
      </c>
      <c r="AB897" t="s">
        <v>61</v>
      </c>
      <c r="AC897" t="s">
        <v>62</v>
      </c>
      <c r="AD897" t="str">
        <f t="shared" si="68"/>
        <v>MacDougall Admin Center - A172</v>
      </c>
      <c r="AE897" t="s">
        <v>78</v>
      </c>
      <c r="AF897" t="s">
        <v>79</v>
      </c>
      <c r="AG897" t="s">
        <v>437</v>
      </c>
      <c r="AH897" t="s">
        <v>3688</v>
      </c>
      <c r="AI897">
        <v>25</v>
      </c>
      <c r="AJ897">
        <v>26</v>
      </c>
      <c r="AK897" s="22">
        <f t="shared" si="69"/>
        <v>36.684601113172562</v>
      </c>
      <c r="AL897" t="s">
        <v>52</v>
      </c>
      <c r="AM897" t="s">
        <v>66</v>
      </c>
      <c r="AN897" t="s">
        <v>46</v>
      </c>
    </row>
    <row r="898" spans="1:40" x14ac:dyDescent="0.25">
      <c r="A898">
        <v>202430</v>
      </c>
      <c r="B898">
        <v>44453</v>
      </c>
      <c r="C898" t="s">
        <v>2545</v>
      </c>
      <c r="D898" t="s">
        <v>5728</v>
      </c>
      <c r="E898" t="s">
        <v>2546</v>
      </c>
      <c r="F898">
        <v>3</v>
      </c>
      <c r="G898" s="1">
        <v>45166</v>
      </c>
      <c r="H898" s="1">
        <v>45276</v>
      </c>
      <c r="I898" s="21">
        <f t="shared" ref="I898:I961" si="70">(DATEDIF(G898,H898,"d")/7)+1</f>
        <v>16.714285714285715</v>
      </c>
      <c r="J898" s="1"/>
      <c r="K898" s="1" t="s">
        <v>35</v>
      </c>
      <c r="N898" t="s">
        <v>35</v>
      </c>
      <c r="S898" s="22">
        <f t="shared" ref="S898:S961" si="71">W898-U898</f>
        <v>8.3333333333333259E-2</v>
      </c>
      <c r="T898" s="22">
        <f t="shared" ref="T898:T961" si="72">(LEN(K898)*S898)*(I898/16.5)</f>
        <v>8.4415584415584347E-2</v>
      </c>
      <c r="U898" s="22" t="s">
        <v>5423</v>
      </c>
      <c r="V898">
        <v>1530</v>
      </c>
      <c r="W898" s="22" t="s">
        <v>5380</v>
      </c>
      <c r="X898">
        <v>1730</v>
      </c>
      <c r="Y898" t="s">
        <v>205</v>
      </c>
      <c r="Z898" t="s">
        <v>1826</v>
      </c>
      <c r="AA898" t="s">
        <v>1827</v>
      </c>
      <c r="AB898" t="s">
        <v>61</v>
      </c>
      <c r="AC898" t="s">
        <v>62</v>
      </c>
      <c r="AD898" t="str">
        <f t="shared" ref="AD898:AD961" si="73">CONCATENATE(AE898," - ",AG898)</f>
        <v>MacDougall Admin Center - A173</v>
      </c>
      <c r="AE898" t="s">
        <v>78</v>
      </c>
      <c r="AF898" t="s">
        <v>79</v>
      </c>
      <c r="AG898" t="s">
        <v>2547</v>
      </c>
      <c r="AH898" t="s">
        <v>3688</v>
      </c>
      <c r="AI898">
        <v>20</v>
      </c>
      <c r="AJ898">
        <v>13</v>
      </c>
      <c r="AK898" s="22">
        <f t="shared" ref="AK898:AK961" si="74">I898*T898*AJ898</f>
        <v>18.342300556586256</v>
      </c>
      <c r="AL898" t="s">
        <v>52</v>
      </c>
      <c r="AM898" t="s">
        <v>66</v>
      </c>
      <c r="AN898" t="s">
        <v>67</v>
      </c>
    </row>
    <row r="899" spans="1:40" x14ac:dyDescent="0.25">
      <c r="A899">
        <v>202430</v>
      </c>
      <c r="B899">
        <v>44453</v>
      </c>
      <c r="C899" t="s">
        <v>2545</v>
      </c>
      <c r="D899" t="s">
        <v>5728</v>
      </c>
      <c r="E899" t="s">
        <v>2546</v>
      </c>
      <c r="F899">
        <v>3</v>
      </c>
      <c r="G899" s="1">
        <v>45166</v>
      </c>
      <c r="H899" s="1">
        <v>45276</v>
      </c>
      <c r="I899" s="21">
        <f t="shared" si="70"/>
        <v>16.714285714285715</v>
      </c>
      <c r="J899" s="1"/>
      <c r="K899" s="1" t="s">
        <v>35</v>
      </c>
      <c r="N899" t="s">
        <v>35</v>
      </c>
      <c r="S899" s="22">
        <f t="shared" si="71"/>
        <v>0.12152777777777779</v>
      </c>
      <c r="T899" s="22">
        <f t="shared" si="72"/>
        <v>0.12310606060606064</v>
      </c>
      <c r="U899" s="22" t="s">
        <v>5441</v>
      </c>
      <c r="V899">
        <v>1735</v>
      </c>
      <c r="W899" s="22" t="s">
        <v>5475</v>
      </c>
      <c r="X899">
        <v>2030</v>
      </c>
      <c r="Y899" t="s">
        <v>205</v>
      </c>
      <c r="Z899" t="s">
        <v>1826</v>
      </c>
      <c r="AA899" t="s">
        <v>1827</v>
      </c>
      <c r="AB899" t="s">
        <v>61</v>
      </c>
      <c r="AC899" t="s">
        <v>62</v>
      </c>
      <c r="AD899" t="str">
        <f t="shared" si="73"/>
        <v>MacDougall Admin Center - A173</v>
      </c>
      <c r="AE899" t="s">
        <v>78</v>
      </c>
      <c r="AF899" t="s">
        <v>79</v>
      </c>
      <c r="AG899" t="s">
        <v>2547</v>
      </c>
      <c r="AH899" t="s">
        <v>3688</v>
      </c>
      <c r="AI899">
        <v>20</v>
      </c>
      <c r="AJ899">
        <v>13</v>
      </c>
      <c r="AK899" s="22">
        <f t="shared" si="74"/>
        <v>26.749188311688322</v>
      </c>
      <c r="AL899" t="s">
        <v>52</v>
      </c>
      <c r="AM899" t="s">
        <v>66</v>
      </c>
      <c r="AN899" t="s">
        <v>67</v>
      </c>
    </row>
    <row r="900" spans="1:40" x14ac:dyDescent="0.25">
      <c r="A900">
        <v>202430</v>
      </c>
      <c r="B900">
        <v>33745</v>
      </c>
      <c r="C900" t="s">
        <v>865</v>
      </c>
      <c r="D900" t="s">
        <v>5677</v>
      </c>
      <c r="E900" t="s">
        <v>866</v>
      </c>
      <c r="F900">
        <v>3</v>
      </c>
      <c r="G900" s="1">
        <v>45166</v>
      </c>
      <c r="H900" s="1">
        <v>45276</v>
      </c>
      <c r="I900" s="21">
        <f t="shared" si="70"/>
        <v>16.714285714285715</v>
      </c>
      <c r="J900" s="1"/>
      <c r="K900" s="1" t="s">
        <v>34</v>
      </c>
      <c r="M900" t="s">
        <v>34</v>
      </c>
      <c r="S900" s="22">
        <f t="shared" si="71"/>
        <v>8.680555555555558E-2</v>
      </c>
      <c r="T900" s="22">
        <f t="shared" si="72"/>
        <v>8.7932900432900474E-2</v>
      </c>
      <c r="U900" s="22" t="s">
        <v>5373</v>
      </c>
      <c r="V900">
        <v>1030</v>
      </c>
      <c r="W900" s="22" t="s">
        <v>5425</v>
      </c>
      <c r="X900">
        <v>1235</v>
      </c>
      <c r="Y900" t="s">
        <v>304</v>
      </c>
      <c r="Z900" t="s">
        <v>1835</v>
      </c>
      <c r="AA900" t="s">
        <v>1836</v>
      </c>
      <c r="AB900" t="s">
        <v>646</v>
      </c>
      <c r="AC900" t="s">
        <v>62</v>
      </c>
      <c r="AD900" t="str">
        <f t="shared" si="73"/>
        <v>MacDougall Admin Center - A174</v>
      </c>
      <c r="AE900" t="s">
        <v>78</v>
      </c>
      <c r="AF900" t="s">
        <v>79</v>
      </c>
      <c r="AG900" t="s">
        <v>1834</v>
      </c>
      <c r="AH900" t="s">
        <v>3688</v>
      </c>
      <c r="AI900">
        <v>25</v>
      </c>
      <c r="AJ900">
        <v>16</v>
      </c>
      <c r="AK900" s="22">
        <f t="shared" si="74"/>
        <v>23.515769944341386</v>
      </c>
      <c r="AL900" t="s">
        <v>430</v>
      </c>
      <c r="AM900" t="s">
        <v>306</v>
      </c>
      <c r="AN900" t="s">
        <v>67</v>
      </c>
    </row>
    <row r="901" spans="1:40" x14ac:dyDescent="0.25">
      <c r="A901">
        <v>202430</v>
      </c>
      <c r="B901">
        <v>36959</v>
      </c>
      <c r="C901" t="s">
        <v>2552</v>
      </c>
      <c r="D901" t="s">
        <v>5661</v>
      </c>
      <c r="E901" t="s">
        <v>2553</v>
      </c>
      <c r="F901">
        <v>3</v>
      </c>
      <c r="G901" s="1">
        <v>45166</v>
      </c>
      <c r="H901" s="1">
        <v>45276</v>
      </c>
      <c r="I901" s="21">
        <f t="shared" si="70"/>
        <v>16.714285714285715</v>
      </c>
      <c r="J901" s="1"/>
      <c r="K901" s="1" t="s">
        <v>36</v>
      </c>
      <c r="O901" t="s">
        <v>36</v>
      </c>
      <c r="S901" s="22">
        <f t="shared" si="71"/>
        <v>8.680555555555558E-2</v>
      </c>
      <c r="T901" s="22">
        <f t="shared" si="72"/>
        <v>8.7932900432900474E-2</v>
      </c>
      <c r="U901" s="22" t="s">
        <v>5373</v>
      </c>
      <c r="V901">
        <v>1030</v>
      </c>
      <c r="W901" s="22" t="s">
        <v>5425</v>
      </c>
      <c r="X901">
        <v>1235</v>
      </c>
      <c r="Y901" t="s">
        <v>304</v>
      </c>
      <c r="Z901" t="s">
        <v>1835</v>
      </c>
      <c r="AA901" t="s">
        <v>1836</v>
      </c>
      <c r="AB901" t="s">
        <v>646</v>
      </c>
      <c r="AC901" t="s">
        <v>62</v>
      </c>
      <c r="AD901" t="str">
        <f t="shared" si="73"/>
        <v>MacDougall Admin Center - A174</v>
      </c>
      <c r="AE901" t="s">
        <v>78</v>
      </c>
      <c r="AF901" t="s">
        <v>79</v>
      </c>
      <c r="AG901" t="s">
        <v>1834</v>
      </c>
      <c r="AH901" t="s">
        <v>3688</v>
      </c>
      <c r="AI901">
        <v>20</v>
      </c>
      <c r="AJ901">
        <v>6</v>
      </c>
      <c r="AK901" s="22">
        <f t="shared" si="74"/>
        <v>8.8184137291280198</v>
      </c>
      <c r="AL901" t="s">
        <v>430</v>
      </c>
      <c r="AM901" t="s">
        <v>306</v>
      </c>
      <c r="AN901" t="s">
        <v>67</v>
      </c>
    </row>
    <row r="902" spans="1:40" x14ac:dyDescent="0.25">
      <c r="A902">
        <v>202430</v>
      </c>
      <c r="B902">
        <v>44691</v>
      </c>
      <c r="C902" t="s">
        <v>2548</v>
      </c>
      <c r="D902" t="s">
        <v>5632</v>
      </c>
      <c r="E902" t="s">
        <v>2549</v>
      </c>
      <c r="F902">
        <v>3</v>
      </c>
      <c r="G902" s="1">
        <v>45173</v>
      </c>
      <c r="H902" s="1">
        <v>45276</v>
      </c>
      <c r="I902" s="21">
        <f t="shared" si="70"/>
        <v>15.714285714285714</v>
      </c>
      <c r="J902" s="1"/>
      <c r="K902" s="1" t="s">
        <v>35</v>
      </c>
      <c r="N902" t="s">
        <v>35</v>
      </c>
      <c r="S902" s="22">
        <f t="shared" si="71"/>
        <v>8.680555555555558E-2</v>
      </c>
      <c r="T902" s="22">
        <f t="shared" si="72"/>
        <v>8.2671957671957688E-2</v>
      </c>
      <c r="U902" s="22" t="s">
        <v>5380</v>
      </c>
      <c r="V902">
        <v>1730</v>
      </c>
      <c r="W902" s="22" t="s">
        <v>5407</v>
      </c>
      <c r="X902">
        <v>1935</v>
      </c>
      <c r="Y902" t="s">
        <v>304</v>
      </c>
      <c r="Z902" t="s">
        <v>2550</v>
      </c>
      <c r="AA902" t="s">
        <v>2551</v>
      </c>
      <c r="AB902" t="s">
        <v>277</v>
      </c>
      <c r="AC902" t="s">
        <v>62</v>
      </c>
      <c r="AD902" t="str">
        <f t="shared" si="73"/>
        <v>MacDougall Admin Center - A174</v>
      </c>
      <c r="AE902" t="s">
        <v>78</v>
      </c>
      <c r="AF902" t="s">
        <v>79</v>
      </c>
      <c r="AG902" t="s">
        <v>1834</v>
      </c>
      <c r="AH902" t="s">
        <v>3688</v>
      </c>
      <c r="AI902">
        <v>25</v>
      </c>
      <c r="AJ902">
        <v>23</v>
      </c>
      <c r="AK902" s="22">
        <f t="shared" si="74"/>
        <v>29.880007558578992</v>
      </c>
      <c r="AL902" t="s">
        <v>430</v>
      </c>
      <c r="AM902" t="s">
        <v>306</v>
      </c>
      <c r="AN902" t="s">
        <v>67</v>
      </c>
    </row>
    <row r="903" spans="1:40" x14ac:dyDescent="0.25">
      <c r="A903">
        <v>202430</v>
      </c>
      <c r="B903">
        <v>34945</v>
      </c>
      <c r="C903" t="s">
        <v>1830</v>
      </c>
      <c r="D903" t="s">
        <v>5728</v>
      </c>
      <c r="E903" t="s">
        <v>1831</v>
      </c>
      <c r="F903">
        <v>3</v>
      </c>
      <c r="G903" s="1">
        <v>45166</v>
      </c>
      <c r="H903" s="1">
        <v>45276</v>
      </c>
      <c r="I903" s="21">
        <f t="shared" si="70"/>
        <v>16.714285714285715</v>
      </c>
      <c r="J903" s="1"/>
      <c r="K903" s="1" t="s">
        <v>5537</v>
      </c>
      <c r="M903" t="s">
        <v>34</v>
      </c>
      <c r="O903" t="s">
        <v>36</v>
      </c>
      <c r="S903" s="22">
        <f t="shared" si="71"/>
        <v>4.166666666666663E-2</v>
      </c>
      <c r="T903" s="22">
        <f t="shared" si="72"/>
        <v>8.4415584415584347E-2</v>
      </c>
      <c r="U903" s="22" t="s">
        <v>5371</v>
      </c>
      <c r="V903">
        <v>1500</v>
      </c>
      <c r="W903" s="22" t="s">
        <v>5411</v>
      </c>
      <c r="X903">
        <v>1600</v>
      </c>
      <c r="Y903" t="s">
        <v>49</v>
      </c>
      <c r="Z903" t="s">
        <v>1832</v>
      </c>
      <c r="AA903" t="s">
        <v>1833</v>
      </c>
      <c r="AB903" t="s">
        <v>277</v>
      </c>
      <c r="AC903" t="s">
        <v>62</v>
      </c>
      <c r="AD903" t="str">
        <f t="shared" si="73"/>
        <v>MacDougall Admin Center - A174</v>
      </c>
      <c r="AE903" t="s">
        <v>78</v>
      </c>
      <c r="AF903" t="s">
        <v>79</v>
      </c>
      <c r="AG903" t="s">
        <v>1834</v>
      </c>
      <c r="AH903" t="s">
        <v>3688</v>
      </c>
      <c r="AI903">
        <v>12</v>
      </c>
      <c r="AJ903">
        <v>10</v>
      </c>
      <c r="AK903" s="22">
        <f t="shared" si="74"/>
        <v>14.109461966604812</v>
      </c>
      <c r="AL903" t="s">
        <v>52</v>
      </c>
      <c r="AM903" t="s">
        <v>66</v>
      </c>
      <c r="AN903" t="s">
        <v>67</v>
      </c>
    </row>
    <row r="904" spans="1:40" x14ac:dyDescent="0.25">
      <c r="A904">
        <v>202430</v>
      </c>
      <c r="B904">
        <v>34945</v>
      </c>
      <c r="C904" t="s">
        <v>1830</v>
      </c>
      <c r="D904" t="s">
        <v>5728</v>
      </c>
      <c r="E904" t="s">
        <v>1831</v>
      </c>
      <c r="F904">
        <v>3</v>
      </c>
      <c r="G904" s="1">
        <v>45166</v>
      </c>
      <c r="H904" s="1">
        <v>45276</v>
      </c>
      <c r="I904" s="21">
        <f t="shared" si="70"/>
        <v>16.714285714285715</v>
      </c>
      <c r="J904" s="1"/>
      <c r="K904" s="1" t="s">
        <v>5537</v>
      </c>
      <c r="M904" t="s">
        <v>34</v>
      </c>
      <c r="O904" t="s">
        <v>36</v>
      </c>
      <c r="S904" s="22">
        <f t="shared" si="71"/>
        <v>5.555555555555558E-2</v>
      </c>
      <c r="T904" s="22">
        <f t="shared" si="72"/>
        <v>0.11255411255411261</v>
      </c>
      <c r="U904" s="22" t="s">
        <v>5372</v>
      </c>
      <c r="V904">
        <v>1605</v>
      </c>
      <c r="W904" s="22" t="s">
        <v>5508</v>
      </c>
      <c r="X904">
        <v>1725</v>
      </c>
      <c r="Y904" t="s">
        <v>49</v>
      </c>
      <c r="Z904" t="s">
        <v>1832</v>
      </c>
      <c r="AA904" t="s">
        <v>1833</v>
      </c>
      <c r="AB904" t="s">
        <v>277</v>
      </c>
      <c r="AC904" t="s">
        <v>62</v>
      </c>
      <c r="AD904" t="str">
        <f t="shared" si="73"/>
        <v>MacDougall Admin Center - A174</v>
      </c>
      <c r="AE904" t="s">
        <v>78</v>
      </c>
      <c r="AF904" t="s">
        <v>79</v>
      </c>
      <c r="AG904" t="s">
        <v>1834</v>
      </c>
      <c r="AH904" t="s">
        <v>3688</v>
      </c>
      <c r="AI904">
        <v>12</v>
      </c>
      <c r="AJ904">
        <v>10</v>
      </c>
      <c r="AK904" s="22">
        <f t="shared" si="74"/>
        <v>18.81261595547311</v>
      </c>
      <c r="AL904" t="s">
        <v>52</v>
      </c>
      <c r="AM904" t="s">
        <v>66</v>
      </c>
      <c r="AN904" t="s">
        <v>67</v>
      </c>
    </row>
    <row r="905" spans="1:40" x14ac:dyDescent="0.25">
      <c r="A905">
        <v>202430</v>
      </c>
      <c r="B905">
        <v>30688</v>
      </c>
      <c r="C905" t="s">
        <v>1837</v>
      </c>
      <c r="D905" t="s">
        <v>5724</v>
      </c>
      <c r="E905" t="s">
        <v>1838</v>
      </c>
      <c r="F905">
        <v>3</v>
      </c>
      <c r="G905" s="1">
        <v>45166</v>
      </c>
      <c r="H905" s="1">
        <v>45276</v>
      </c>
      <c r="I905" s="21">
        <f t="shared" si="70"/>
        <v>16.714285714285715</v>
      </c>
      <c r="J905" s="1"/>
      <c r="K905" s="1" t="s">
        <v>5537</v>
      </c>
      <c r="M905" t="s">
        <v>34</v>
      </c>
      <c r="O905" t="s">
        <v>36</v>
      </c>
      <c r="S905" s="22">
        <f t="shared" si="71"/>
        <v>5.555555555555558E-2</v>
      </c>
      <c r="T905" s="22">
        <f t="shared" si="72"/>
        <v>0.11255411255411261</v>
      </c>
      <c r="U905" s="22" t="s">
        <v>5376</v>
      </c>
      <c r="V905">
        <v>1110</v>
      </c>
      <c r="W905" s="22" t="s">
        <v>5393</v>
      </c>
      <c r="X905">
        <v>1230</v>
      </c>
      <c r="Y905" t="s">
        <v>49</v>
      </c>
      <c r="Z905" t="s">
        <v>1211</v>
      </c>
      <c r="AA905" t="s">
        <v>1212</v>
      </c>
      <c r="AB905" t="s">
        <v>41</v>
      </c>
      <c r="AC905" t="s">
        <v>62</v>
      </c>
      <c r="AD905" t="str">
        <f t="shared" si="73"/>
        <v>MacDougall Admin Center - A180</v>
      </c>
      <c r="AE905" t="s">
        <v>78</v>
      </c>
      <c r="AF905" t="s">
        <v>79</v>
      </c>
      <c r="AG905" t="s">
        <v>1213</v>
      </c>
      <c r="AH905" t="s">
        <v>3688</v>
      </c>
      <c r="AI905">
        <v>6</v>
      </c>
      <c r="AJ905">
        <v>7</v>
      </c>
      <c r="AK905" s="22">
        <f t="shared" si="74"/>
        <v>13.168831168831176</v>
      </c>
      <c r="AL905" t="s">
        <v>52</v>
      </c>
      <c r="AM905" t="s">
        <v>633</v>
      </c>
      <c r="AN905" t="s">
        <v>46</v>
      </c>
    </row>
    <row r="906" spans="1:40" x14ac:dyDescent="0.25">
      <c r="A906">
        <v>202430</v>
      </c>
      <c r="B906">
        <v>36987</v>
      </c>
      <c r="C906" t="s">
        <v>1209</v>
      </c>
      <c r="D906" t="s">
        <v>5724</v>
      </c>
      <c r="E906" t="s">
        <v>1210</v>
      </c>
      <c r="F906">
        <v>4</v>
      </c>
      <c r="G906" s="1">
        <v>45166</v>
      </c>
      <c r="H906" s="1">
        <v>45276</v>
      </c>
      <c r="I906" s="21">
        <f t="shared" si="70"/>
        <v>16.714285714285715</v>
      </c>
      <c r="J906" s="1"/>
      <c r="K906" s="1" t="s">
        <v>37</v>
      </c>
      <c r="P906" t="s">
        <v>37</v>
      </c>
      <c r="S906" s="22">
        <f t="shared" si="71"/>
        <v>0.12847222222222221</v>
      </c>
      <c r="T906" s="22">
        <f t="shared" si="72"/>
        <v>0.13014069264069264</v>
      </c>
      <c r="U906" s="22" t="s">
        <v>5420</v>
      </c>
      <c r="V906">
        <v>1115</v>
      </c>
      <c r="W906" s="22" t="s">
        <v>5379</v>
      </c>
      <c r="X906">
        <v>1420</v>
      </c>
      <c r="Y906" t="s">
        <v>49</v>
      </c>
      <c r="Z906" t="s">
        <v>1211</v>
      </c>
      <c r="AA906" t="s">
        <v>1212</v>
      </c>
      <c r="AB906" t="s">
        <v>41</v>
      </c>
      <c r="AC906" t="s">
        <v>62</v>
      </c>
      <c r="AD906" t="str">
        <f t="shared" si="73"/>
        <v>MacDougall Admin Center - A180</v>
      </c>
      <c r="AE906" t="s">
        <v>78</v>
      </c>
      <c r="AF906" t="s">
        <v>79</v>
      </c>
      <c r="AG906" t="s">
        <v>1213</v>
      </c>
      <c r="AH906" t="s">
        <v>3688</v>
      </c>
      <c r="AI906">
        <v>2</v>
      </c>
      <c r="AJ906">
        <v>2</v>
      </c>
      <c r="AK906" s="22">
        <f t="shared" si="74"/>
        <v>4.3504174397031541</v>
      </c>
      <c r="AL906" t="s">
        <v>52</v>
      </c>
      <c r="AM906" t="s">
        <v>633</v>
      </c>
      <c r="AN906" t="s">
        <v>46</v>
      </c>
    </row>
    <row r="907" spans="1:40" x14ac:dyDescent="0.25">
      <c r="A907">
        <v>202430</v>
      </c>
      <c r="B907">
        <v>36987</v>
      </c>
      <c r="C907" t="s">
        <v>1209</v>
      </c>
      <c r="D907" t="s">
        <v>5724</v>
      </c>
      <c r="E907" t="s">
        <v>1210</v>
      </c>
      <c r="F907">
        <v>4</v>
      </c>
      <c r="G907" s="1">
        <v>45166</v>
      </c>
      <c r="H907" s="1">
        <v>45276</v>
      </c>
      <c r="I907" s="21">
        <f t="shared" si="70"/>
        <v>16.714285714285715</v>
      </c>
      <c r="J907" s="1" t="s">
        <v>393</v>
      </c>
      <c r="K907" s="1" t="s">
        <v>5537</v>
      </c>
      <c r="M907" t="s">
        <v>34</v>
      </c>
      <c r="O907" t="s">
        <v>36</v>
      </c>
      <c r="S907" s="22">
        <f t="shared" si="71"/>
        <v>5.555555555555558E-2</v>
      </c>
      <c r="T907" s="22">
        <f t="shared" si="72"/>
        <v>0.11255411255411261</v>
      </c>
      <c r="U907" s="22" t="s">
        <v>5376</v>
      </c>
      <c r="V907">
        <v>1110</v>
      </c>
      <c r="W907" s="22" t="s">
        <v>5393</v>
      </c>
      <c r="X907">
        <v>1230</v>
      </c>
      <c r="Y907" t="s">
        <v>49</v>
      </c>
      <c r="Z907" t="s">
        <v>1211</v>
      </c>
      <c r="AA907" t="s">
        <v>1212</v>
      </c>
      <c r="AB907" t="s">
        <v>41</v>
      </c>
      <c r="AC907" t="s">
        <v>62</v>
      </c>
      <c r="AD907" t="str">
        <f t="shared" si="73"/>
        <v>MacDougall Admin Center - A180</v>
      </c>
      <c r="AE907" t="s">
        <v>78</v>
      </c>
      <c r="AF907" t="s">
        <v>79</v>
      </c>
      <c r="AG907" t="s">
        <v>1213</v>
      </c>
      <c r="AH907" t="s">
        <v>3688</v>
      </c>
      <c r="AI907">
        <v>2</v>
      </c>
      <c r="AJ907">
        <v>2</v>
      </c>
      <c r="AK907" s="22">
        <f t="shared" si="74"/>
        <v>3.7625231910946217</v>
      </c>
      <c r="AL907" t="s">
        <v>52</v>
      </c>
      <c r="AM907" t="s">
        <v>633</v>
      </c>
      <c r="AN907" t="s">
        <v>46</v>
      </c>
    </row>
    <row r="908" spans="1:40" hidden="1" x14ac:dyDescent="0.25">
      <c r="A908">
        <v>202430</v>
      </c>
      <c r="B908">
        <v>36988</v>
      </c>
      <c r="C908" t="s">
        <v>1839</v>
      </c>
      <c r="D908" t="s">
        <v>5724</v>
      </c>
      <c r="E908" t="s">
        <v>1840</v>
      </c>
      <c r="F908">
        <v>4</v>
      </c>
      <c r="G908" s="1">
        <v>45166</v>
      </c>
      <c r="H908" s="1">
        <v>45276</v>
      </c>
      <c r="I908" s="21">
        <f t="shared" si="70"/>
        <v>16.714285714285715</v>
      </c>
      <c r="J908" s="1"/>
      <c r="K908" s="1" t="s">
        <v>5552</v>
      </c>
      <c r="S908" s="22">
        <f t="shared" si="71"/>
        <v>0</v>
      </c>
      <c r="T908" s="22">
        <f t="shared" si="72"/>
        <v>0</v>
      </c>
      <c r="U908" s="22">
        <v>0</v>
      </c>
      <c r="W908" s="22">
        <v>0</v>
      </c>
      <c r="Y908" t="s">
        <v>49</v>
      </c>
      <c r="Z908" t="s">
        <v>1211</v>
      </c>
      <c r="AA908" t="s">
        <v>1212</v>
      </c>
      <c r="AB908" t="s">
        <v>41</v>
      </c>
      <c r="AC908" t="s">
        <v>62</v>
      </c>
      <c r="AD908" t="str">
        <f t="shared" si="73"/>
        <v>MacDougall Admin Center - A180</v>
      </c>
      <c r="AE908" t="s">
        <v>78</v>
      </c>
      <c r="AF908" t="s">
        <v>79</v>
      </c>
      <c r="AG908" t="s">
        <v>1213</v>
      </c>
      <c r="AH908" t="s">
        <v>3688</v>
      </c>
      <c r="AI908">
        <v>3</v>
      </c>
      <c r="AJ908">
        <v>3</v>
      </c>
      <c r="AK908" s="22">
        <f t="shared" si="74"/>
        <v>0</v>
      </c>
      <c r="AL908" t="s">
        <v>52</v>
      </c>
      <c r="AM908" t="s">
        <v>633</v>
      </c>
      <c r="AN908" t="s">
        <v>46</v>
      </c>
    </row>
    <row r="909" spans="1:40" x14ac:dyDescent="0.25">
      <c r="A909">
        <v>202430</v>
      </c>
      <c r="B909">
        <v>36988</v>
      </c>
      <c r="C909" t="s">
        <v>1839</v>
      </c>
      <c r="D909" t="s">
        <v>5724</v>
      </c>
      <c r="E909" t="s">
        <v>1840</v>
      </c>
      <c r="F909">
        <v>4</v>
      </c>
      <c r="G909" s="1">
        <v>45166</v>
      </c>
      <c r="H909" s="1">
        <v>45276</v>
      </c>
      <c r="I909" s="21">
        <f t="shared" si="70"/>
        <v>16.714285714285715</v>
      </c>
      <c r="J909" s="1" t="s">
        <v>393</v>
      </c>
      <c r="K909" s="1" t="s">
        <v>5537</v>
      </c>
      <c r="M909" t="s">
        <v>34</v>
      </c>
      <c r="O909" t="s">
        <v>36</v>
      </c>
      <c r="S909" s="22">
        <f t="shared" si="71"/>
        <v>5.555555555555558E-2</v>
      </c>
      <c r="T909" s="22">
        <f t="shared" si="72"/>
        <v>0.11255411255411261</v>
      </c>
      <c r="U909" s="22" t="s">
        <v>5376</v>
      </c>
      <c r="V909">
        <v>1110</v>
      </c>
      <c r="W909" s="22" t="s">
        <v>5393</v>
      </c>
      <c r="X909">
        <v>1230</v>
      </c>
      <c r="Y909" t="s">
        <v>49</v>
      </c>
      <c r="Z909" t="s">
        <v>1211</v>
      </c>
      <c r="AA909" t="s">
        <v>1212</v>
      </c>
      <c r="AB909" t="s">
        <v>41</v>
      </c>
      <c r="AC909" t="s">
        <v>62</v>
      </c>
      <c r="AD909" t="str">
        <f t="shared" si="73"/>
        <v>MacDougall Admin Center - A180</v>
      </c>
      <c r="AE909" t="s">
        <v>78</v>
      </c>
      <c r="AF909" t="s">
        <v>79</v>
      </c>
      <c r="AG909" t="s">
        <v>1213</v>
      </c>
      <c r="AH909" t="s">
        <v>3688</v>
      </c>
      <c r="AI909">
        <v>3</v>
      </c>
      <c r="AJ909">
        <v>3</v>
      </c>
      <c r="AK909" s="22">
        <f t="shared" si="74"/>
        <v>5.6437847866419322</v>
      </c>
      <c r="AL909" t="s">
        <v>52</v>
      </c>
      <c r="AM909" t="s">
        <v>633</v>
      </c>
      <c r="AN909" t="s">
        <v>46</v>
      </c>
    </row>
    <row r="910" spans="1:40" x14ac:dyDescent="0.25">
      <c r="A910">
        <v>202430</v>
      </c>
      <c r="B910">
        <v>36992</v>
      </c>
      <c r="C910" t="s">
        <v>2554</v>
      </c>
      <c r="D910" t="s">
        <v>5724</v>
      </c>
      <c r="E910" t="s">
        <v>2555</v>
      </c>
      <c r="F910">
        <v>1</v>
      </c>
      <c r="G910" s="1">
        <v>45166</v>
      </c>
      <c r="H910" s="1">
        <v>45276</v>
      </c>
      <c r="I910" s="21">
        <f t="shared" si="70"/>
        <v>16.714285714285715</v>
      </c>
      <c r="J910" s="1"/>
      <c r="K910" s="1" t="s">
        <v>35</v>
      </c>
      <c r="N910" t="s">
        <v>35</v>
      </c>
      <c r="S910" s="22">
        <f t="shared" si="71"/>
        <v>0.12847222222222221</v>
      </c>
      <c r="T910" s="22">
        <f t="shared" si="72"/>
        <v>0.13014069264069264</v>
      </c>
      <c r="U910" s="22" t="s">
        <v>5420</v>
      </c>
      <c r="V910">
        <v>1115</v>
      </c>
      <c r="W910" s="22" t="s">
        <v>5379</v>
      </c>
      <c r="X910">
        <v>1420</v>
      </c>
      <c r="Y910" t="s">
        <v>205</v>
      </c>
      <c r="Z910" t="s">
        <v>1211</v>
      </c>
      <c r="AA910" t="s">
        <v>1212</v>
      </c>
      <c r="AB910" t="s">
        <v>41</v>
      </c>
      <c r="AC910" t="s">
        <v>62</v>
      </c>
      <c r="AD910" t="str">
        <f t="shared" si="73"/>
        <v>MacDougall Admin Center - A180</v>
      </c>
      <c r="AE910" t="s">
        <v>78</v>
      </c>
      <c r="AF910" t="s">
        <v>79</v>
      </c>
      <c r="AG910" t="s">
        <v>1213</v>
      </c>
      <c r="AH910" t="s">
        <v>3688</v>
      </c>
      <c r="AI910">
        <v>2</v>
      </c>
      <c r="AJ910">
        <v>2</v>
      </c>
      <c r="AK910" s="22">
        <f t="shared" si="74"/>
        <v>4.3504174397031541</v>
      </c>
      <c r="AL910" t="s">
        <v>52</v>
      </c>
      <c r="AM910" t="s">
        <v>633</v>
      </c>
      <c r="AN910" t="s">
        <v>46</v>
      </c>
    </row>
    <row r="911" spans="1:40" x14ac:dyDescent="0.25">
      <c r="A911">
        <v>202430</v>
      </c>
      <c r="B911">
        <v>37386</v>
      </c>
      <c r="C911" t="s">
        <v>2556</v>
      </c>
      <c r="D911" t="s">
        <v>5724</v>
      </c>
      <c r="E911" t="s">
        <v>2557</v>
      </c>
      <c r="F911">
        <v>1</v>
      </c>
      <c r="G911" s="1">
        <v>45166</v>
      </c>
      <c r="H911" s="1">
        <v>45276</v>
      </c>
      <c r="I911" s="21">
        <f t="shared" si="70"/>
        <v>16.714285714285715</v>
      </c>
      <c r="J911" s="1" t="s">
        <v>393</v>
      </c>
      <c r="K911" s="1" t="s">
        <v>35</v>
      </c>
      <c r="N911" t="s">
        <v>35</v>
      </c>
      <c r="S911" s="22">
        <f t="shared" si="71"/>
        <v>0.12847222222222221</v>
      </c>
      <c r="T911" s="22">
        <f t="shared" si="72"/>
        <v>0.13014069264069264</v>
      </c>
      <c r="U911" s="22" t="s">
        <v>5420</v>
      </c>
      <c r="V911">
        <v>1115</v>
      </c>
      <c r="W911" s="22" t="s">
        <v>5379</v>
      </c>
      <c r="X911">
        <v>1420</v>
      </c>
      <c r="Y911" t="s">
        <v>205</v>
      </c>
      <c r="Z911" t="s">
        <v>1211</v>
      </c>
      <c r="AA911" t="s">
        <v>1212</v>
      </c>
      <c r="AB911" t="s">
        <v>41</v>
      </c>
      <c r="AC911" t="s">
        <v>62</v>
      </c>
      <c r="AD911" t="str">
        <f t="shared" si="73"/>
        <v>MacDougall Admin Center - A180</v>
      </c>
      <c r="AE911" t="s">
        <v>78</v>
      </c>
      <c r="AF911" t="s">
        <v>79</v>
      </c>
      <c r="AG911" t="s">
        <v>1213</v>
      </c>
      <c r="AH911" t="s">
        <v>3688</v>
      </c>
      <c r="AI911">
        <v>2</v>
      </c>
      <c r="AJ911">
        <v>2</v>
      </c>
      <c r="AK911" s="22">
        <f t="shared" si="74"/>
        <v>4.3504174397031541</v>
      </c>
      <c r="AL911" t="s">
        <v>52</v>
      </c>
      <c r="AM911" t="s">
        <v>633</v>
      </c>
      <c r="AN911" t="s">
        <v>46</v>
      </c>
    </row>
    <row r="912" spans="1:40" x14ac:dyDescent="0.25">
      <c r="A912">
        <v>202430</v>
      </c>
      <c r="B912">
        <v>37392</v>
      </c>
      <c r="C912" t="s">
        <v>1214</v>
      </c>
      <c r="D912" t="s">
        <v>5724</v>
      </c>
      <c r="E912" t="s">
        <v>1215</v>
      </c>
      <c r="F912">
        <v>4</v>
      </c>
      <c r="G912" s="1">
        <v>45166</v>
      </c>
      <c r="H912" s="1">
        <v>45276</v>
      </c>
      <c r="I912" s="21">
        <f t="shared" si="70"/>
        <v>16.714285714285715</v>
      </c>
      <c r="J912" s="1" t="s">
        <v>393</v>
      </c>
      <c r="K912" s="1" t="s">
        <v>37</v>
      </c>
      <c r="P912" t="s">
        <v>37</v>
      </c>
      <c r="S912" s="22">
        <f t="shared" si="71"/>
        <v>0.12847222222222221</v>
      </c>
      <c r="T912" s="22">
        <f t="shared" si="72"/>
        <v>0.13014069264069264</v>
      </c>
      <c r="U912" s="22" t="s">
        <v>5420</v>
      </c>
      <c r="V912">
        <v>1115</v>
      </c>
      <c r="W912" s="22" t="s">
        <v>5379</v>
      </c>
      <c r="X912">
        <v>1420</v>
      </c>
      <c r="Y912" t="s">
        <v>205</v>
      </c>
      <c r="Z912" t="s">
        <v>1211</v>
      </c>
      <c r="AA912" t="s">
        <v>1212</v>
      </c>
      <c r="AB912" t="s">
        <v>41</v>
      </c>
      <c r="AC912" t="s">
        <v>62</v>
      </c>
      <c r="AD912" t="str">
        <f t="shared" si="73"/>
        <v>MacDougall Admin Center - A180</v>
      </c>
      <c r="AE912" t="s">
        <v>78</v>
      </c>
      <c r="AF912" t="s">
        <v>79</v>
      </c>
      <c r="AG912" t="s">
        <v>1213</v>
      </c>
      <c r="AH912" t="s">
        <v>3688</v>
      </c>
      <c r="AI912">
        <v>0</v>
      </c>
      <c r="AJ912">
        <v>0</v>
      </c>
      <c r="AK912" s="22">
        <f t="shared" si="74"/>
        <v>0</v>
      </c>
      <c r="AL912" t="s">
        <v>52</v>
      </c>
      <c r="AM912" t="s">
        <v>633</v>
      </c>
      <c r="AN912" t="s">
        <v>46</v>
      </c>
    </row>
    <row r="913" spans="1:40" x14ac:dyDescent="0.25">
      <c r="A913">
        <v>202430</v>
      </c>
      <c r="B913">
        <v>37392</v>
      </c>
      <c r="C913" t="s">
        <v>1214</v>
      </c>
      <c r="D913" t="s">
        <v>5724</v>
      </c>
      <c r="E913" t="s">
        <v>1215</v>
      </c>
      <c r="F913">
        <v>4</v>
      </c>
      <c r="G913" s="1">
        <v>45166</v>
      </c>
      <c r="H913" s="1">
        <v>45276</v>
      </c>
      <c r="I913" s="21">
        <f t="shared" si="70"/>
        <v>16.714285714285715</v>
      </c>
      <c r="J913" s="1" t="s">
        <v>393</v>
      </c>
      <c r="K913" s="1" t="s">
        <v>5537</v>
      </c>
      <c r="M913" t="s">
        <v>34</v>
      </c>
      <c r="O913" t="s">
        <v>36</v>
      </c>
      <c r="S913" s="22">
        <f t="shared" si="71"/>
        <v>5.555555555555558E-2</v>
      </c>
      <c r="T913" s="22">
        <f t="shared" si="72"/>
        <v>0.11255411255411261</v>
      </c>
      <c r="U913" s="22" t="s">
        <v>5376</v>
      </c>
      <c r="V913">
        <v>1110</v>
      </c>
      <c r="W913" s="22" t="s">
        <v>5393</v>
      </c>
      <c r="X913">
        <v>1230</v>
      </c>
      <c r="Y913" t="s">
        <v>205</v>
      </c>
      <c r="Z913" t="s">
        <v>1211</v>
      </c>
      <c r="AA913" t="s">
        <v>1212</v>
      </c>
      <c r="AB913" t="s">
        <v>41</v>
      </c>
      <c r="AC913" t="s">
        <v>62</v>
      </c>
      <c r="AD913" t="str">
        <f t="shared" si="73"/>
        <v>MacDougall Admin Center - A180</v>
      </c>
      <c r="AE913" t="s">
        <v>78</v>
      </c>
      <c r="AF913" t="s">
        <v>79</v>
      </c>
      <c r="AG913" t="s">
        <v>1213</v>
      </c>
      <c r="AH913" t="s">
        <v>3688</v>
      </c>
      <c r="AI913">
        <v>0</v>
      </c>
      <c r="AJ913">
        <v>0</v>
      </c>
      <c r="AK913" s="22">
        <f t="shared" si="74"/>
        <v>0</v>
      </c>
      <c r="AL913" t="s">
        <v>52</v>
      </c>
      <c r="AM913" t="s">
        <v>633</v>
      </c>
      <c r="AN913" t="s">
        <v>46</v>
      </c>
    </row>
    <row r="914" spans="1:40" x14ac:dyDescent="0.25">
      <c r="A914">
        <v>202430</v>
      </c>
      <c r="B914">
        <v>38073</v>
      </c>
      <c r="C914" t="s">
        <v>1209</v>
      </c>
      <c r="D914" t="s">
        <v>5724</v>
      </c>
      <c r="E914" t="s">
        <v>1210</v>
      </c>
      <c r="F914">
        <v>4</v>
      </c>
      <c r="G914" s="1">
        <v>45166</v>
      </c>
      <c r="H914" s="1">
        <v>45276</v>
      </c>
      <c r="I914" s="21">
        <f t="shared" si="70"/>
        <v>16.714285714285715</v>
      </c>
      <c r="J914" s="1"/>
      <c r="K914" s="1" t="s">
        <v>33</v>
      </c>
      <c r="L914" t="s">
        <v>33</v>
      </c>
      <c r="S914" s="22">
        <f t="shared" si="71"/>
        <v>0.12847222222222221</v>
      </c>
      <c r="T914" s="22">
        <f t="shared" si="72"/>
        <v>0.13014069264069264</v>
      </c>
      <c r="U914" s="22" t="s">
        <v>5420</v>
      </c>
      <c r="V914">
        <v>1115</v>
      </c>
      <c r="W914" s="22" t="s">
        <v>5379</v>
      </c>
      <c r="X914">
        <v>1420</v>
      </c>
      <c r="Y914" t="s">
        <v>49</v>
      </c>
      <c r="Z914" t="s">
        <v>1211</v>
      </c>
      <c r="AA914" t="s">
        <v>1212</v>
      </c>
      <c r="AB914" t="s">
        <v>41</v>
      </c>
      <c r="AC914" t="s">
        <v>62</v>
      </c>
      <c r="AD914" t="str">
        <f t="shared" si="73"/>
        <v>MacDougall Admin Center - A180</v>
      </c>
      <c r="AE914" t="s">
        <v>78</v>
      </c>
      <c r="AF914" t="s">
        <v>79</v>
      </c>
      <c r="AG914" t="s">
        <v>1213</v>
      </c>
      <c r="AH914" t="s">
        <v>3688</v>
      </c>
      <c r="AI914">
        <v>1</v>
      </c>
      <c r="AJ914">
        <v>1</v>
      </c>
      <c r="AK914" s="22">
        <f t="shared" si="74"/>
        <v>2.175208719851577</v>
      </c>
      <c r="AL914" t="s">
        <v>52</v>
      </c>
      <c r="AM914" t="s">
        <v>66</v>
      </c>
      <c r="AN914" t="s">
        <v>46</v>
      </c>
    </row>
    <row r="915" spans="1:40" x14ac:dyDescent="0.25">
      <c r="A915">
        <v>202430</v>
      </c>
      <c r="B915">
        <v>38073</v>
      </c>
      <c r="C915" t="s">
        <v>1209</v>
      </c>
      <c r="D915" t="s">
        <v>5724</v>
      </c>
      <c r="E915" t="s">
        <v>1210</v>
      </c>
      <c r="F915">
        <v>4</v>
      </c>
      <c r="G915" s="1">
        <v>45166</v>
      </c>
      <c r="H915" s="1">
        <v>45276</v>
      </c>
      <c r="I915" s="21">
        <f t="shared" si="70"/>
        <v>16.714285714285715</v>
      </c>
      <c r="J915" s="1" t="s">
        <v>393</v>
      </c>
      <c r="K915" s="1" t="s">
        <v>5537</v>
      </c>
      <c r="M915" t="s">
        <v>34</v>
      </c>
      <c r="O915" t="s">
        <v>36</v>
      </c>
      <c r="S915" s="22">
        <f t="shared" si="71"/>
        <v>5.555555555555558E-2</v>
      </c>
      <c r="T915" s="22">
        <f t="shared" si="72"/>
        <v>0.11255411255411261</v>
      </c>
      <c r="U915" s="22" t="s">
        <v>5376</v>
      </c>
      <c r="V915">
        <v>1110</v>
      </c>
      <c r="W915" s="22" t="s">
        <v>5393</v>
      </c>
      <c r="X915">
        <v>1230</v>
      </c>
      <c r="Y915" t="s">
        <v>49</v>
      </c>
      <c r="Z915" t="s">
        <v>1211</v>
      </c>
      <c r="AA915" t="s">
        <v>1212</v>
      </c>
      <c r="AB915" t="s">
        <v>41</v>
      </c>
      <c r="AC915" t="s">
        <v>62</v>
      </c>
      <c r="AD915" t="str">
        <f t="shared" si="73"/>
        <v>MacDougall Admin Center - A180</v>
      </c>
      <c r="AE915" t="s">
        <v>78</v>
      </c>
      <c r="AF915" t="s">
        <v>79</v>
      </c>
      <c r="AG915" t="s">
        <v>1213</v>
      </c>
      <c r="AH915" t="s">
        <v>3688</v>
      </c>
      <c r="AI915">
        <v>1</v>
      </c>
      <c r="AJ915">
        <v>1</v>
      </c>
      <c r="AK915" s="22">
        <f t="shared" si="74"/>
        <v>1.8812615955473109</v>
      </c>
      <c r="AL915" t="s">
        <v>52</v>
      </c>
      <c r="AM915" t="s">
        <v>66</v>
      </c>
      <c r="AN915" t="s">
        <v>46</v>
      </c>
    </row>
    <row r="916" spans="1:40" x14ac:dyDescent="0.25">
      <c r="A916">
        <v>202430</v>
      </c>
      <c r="B916">
        <v>38074</v>
      </c>
      <c r="C916" t="s">
        <v>1214</v>
      </c>
      <c r="D916" t="s">
        <v>5724</v>
      </c>
      <c r="E916" t="s">
        <v>1215</v>
      </c>
      <c r="F916">
        <v>4</v>
      </c>
      <c r="G916" s="1">
        <v>45166</v>
      </c>
      <c r="H916" s="1">
        <v>45276</v>
      </c>
      <c r="I916" s="21">
        <f t="shared" si="70"/>
        <v>16.714285714285715</v>
      </c>
      <c r="J916" s="1" t="s">
        <v>393</v>
      </c>
      <c r="K916" s="1" t="s">
        <v>33</v>
      </c>
      <c r="L916" t="s">
        <v>33</v>
      </c>
      <c r="S916" s="22">
        <f t="shared" si="71"/>
        <v>0.12847222222222221</v>
      </c>
      <c r="T916" s="22">
        <f t="shared" si="72"/>
        <v>0.13014069264069264</v>
      </c>
      <c r="U916" s="22" t="s">
        <v>5420</v>
      </c>
      <c r="V916">
        <v>1115</v>
      </c>
      <c r="W916" s="22" t="s">
        <v>5379</v>
      </c>
      <c r="X916">
        <v>1420</v>
      </c>
      <c r="Y916" t="s">
        <v>49</v>
      </c>
      <c r="Z916" t="s">
        <v>1211</v>
      </c>
      <c r="AA916" t="s">
        <v>1212</v>
      </c>
      <c r="AB916" t="s">
        <v>41</v>
      </c>
      <c r="AC916" t="s">
        <v>62</v>
      </c>
      <c r="AD916" t="str">
        <f t="shared" si="73"/>
        <v>MacDougall Admin Center - A180</v>
      </c>
      <c r="AE916" t="s">
        <v>78</v>
      </c>
      <c r="AF916" t="s">
        <v>79</v>
      </c>
      <c r="AG916" t="s">
        <v>1213</v>
      </c>
      <c r="AH916" t="s">
        <v>3688</v>
      </c>
      <c r="AI916">
        <v>2</v>
      </c>
      <c r="AJ916">
        <v>2</v>
      </c>
      <c r="AK916" s="22">
        <f t="shared" si="74"/>
        <v>4.3504174397031541</v>
      </c>
      <c r="AL916" t="s">
        <v>52</v>
      </c>
      <c r="AM916" t="s">
        <v>66</v>
      </c>
      <c r="AN916" t="s">
        <v>46</v>
      </c>
    </row>
    <row r="917" spans="1:40" x14ac:dyDescent="0.25">
      <c r="A917">
        <v>202430</v>
      </c>
      <c r="B917">
        <v>38074</v>
      </c>
      <c r="C917" t="s">
        <v>1214</v>
      </c>
      <c r="D917" t="s">
        <v>5724</v>
      </c>
      <c r="E917" t="s">
        <v>1215</v>
      </c>
      <c r="F917">
        <v>4</v>
      </c>
      <c r="G917" s="1">
        <v>45166</v>
      </c>
      <c r="H917" s="1">
        <v>45276</v>
      </c>
      <c r="I917" s="21">
        <f t="shared" si="70"/>
        <v>16.714285714285715</v>
      </c>
      <c r="J917" s="1" t="s">
        <v>393</v>
      </c>
      <c r="K917" s="1" t="s">
        <v>5537</v>
      </c>
      <c r="M917" t="s">
        <v>34</v>
      </c>
      <c r="O917" t="s">
        <v>36</v>
      </c>
      <c r="S917" s="22">
        <f t="shared" si="71"/>
        <v>5.555555555555558E-2</v>
      </c>
      <c r="T917" s="22">
        <f t="shared" si="72"/>
        <v>0.11255411255411261</v>
      </c>
      <c r="U917" s="22" t="s">
        <v>5376</v>
      </c>
      <c r="V917">
        <v>1110</v>
      </c>
      <c r="W917" s="22" t="s">
        <v>5393</v>
      </c>
      <c r="X917">
        <v>1230</v>
      </c>
      <c r="Y917" t="s">
        <v>49</v>
      </c>
      <c r="Z917" t="s">
        <v>1211</v>
      </c>
      <c r="AA917" t="s">
        <v>1212</v>
      </c>
      <c r="AB917" t="s">
        <v>41</v>
      </c>
      <c r="AC917" t="s">
        <v>62</v>
      </c>
      <c r="AD917" t="str">
        <f t="shared" si="73"/>
        <v>MacDougall Admin Center - A180</v>
      </c>
      <c r="AE917" t="s">
        <v>78</v>
      </c>
      <c r="AF917" t="s">
        <v>79</v>
      </c>
      <c r="AG917" t="s">
        <v>1213</v>
      </c>
      <c r="AH917" t="s">
        <v>3688</v>
      </c>
      <c r="AI917">
        <v>2</v>
      </c>
      <c r="AJ917">
        <v>2</v>
      </c>
      <c r="AK917" s="22">
        <f t="shared" si="74"/>
        <v>3.7625231910946217</v>
      </c>
      <c r="AL917" t="s">
        <v>52</v>
      </c>
      <c r="AM917" t="s">
        <v>66</v>
      </c>
      <c r="AN917" t="s">
        <v>46</v>
      </c>
    </row>
    <row r="918" spans="1:40" hidden="1" x14ac:dyDescent="0.25">
      <c r="A918">
        <v>202430</v>
      </c>
      <c r="B918">
        <v>43845</v>
      </c>
      <c r="C918" t="s">
        <v>1841</v>
      </c>
      <c r="D918" t="s">
        <v>5724</v>
      </c>
      <c r="E918" t="s">
        <v>1842</v>
      </c>
      <c r="F918">
        <v>4</v>
      </c>
      <c r="G918" s="1">
        <v>45166</v>
      </c>
      <c r="H918" s="1">
        <v>45276</v>
      </c>
      <c r="I918" s="21">
        <f t="shared" si="70"/>
        <v>16.714285714285715</v>
      </c>
      <c r="J918" s="1"/>
      <c r="K918" s="1" t="s">
        <v>5552</v>
      </c>
      <c r="S918" s="22">
        <f t="shared" si="71"/>
        <v>0</v>
      </c>
      <c r="T918" s="22">
        <f t="shared" si="72"/>
        <v>0</v>
      </c>
      <c r="U918" s="22">
        <v>0</v>
      </c>
      <c r="W918" s="22">
        <v>0</v>
      </c>
      <c r="Y918" t="s">
        <v>49</v>
      </c>
      <c r="Z918" t="s">
        <v>1211</v>
      </c>
      <c r="AA918" t="s">
        <v>1212</v>
      </c>
      <c r="AB918" t="s">
        <v>41</v>
      </c>
      <c r="AC918" t="s">
        <v>62</v>
      </c>
      <c r="AD918" t="str">
        <f t="shared" si="73"/>
        <v>MacDougall Admin Center - A180</v>
      </c>
      <c r="AE918" t="s">
        <v>78</v>
      </c>
      <c r="AF918" t="s">
        <v>79</v>
      </c>
      <c r="AG918" t="s">
        <v>1213</v>
      </c>
      <c r="AH918" t="s">
        <v>3688</v>
      </c>
      <c r="AI918">
        <v>0</v>
      </c>
      <c r="AJ918">
        <v>0</v>
      </c>
      <c r="AK918" s="22">
        <f t="shared" si="74"/>
        <v>0</v>
      </c>
      <c r="AL918" t="s">
        <v>52</v>
      </c>
      <c r="AM918" t="s">
        <v>66</v>
      </c>
      <c r="AN918" t="s">
        <v>46</v>
      </c>
    </row>
    <row r="919" spans="1:40" x14ac:dyDescent="0.25">
      <c r="A919">
        <v>202430</v>
      </c>
      <c r="B919">
        <v>43845</v>
      </c>
      <c r="C919" t="s">
        <v>1841</v>
      </c>
      <c r="D919" t="s">
        <v>5724</v>
      </c>
      <c r="E919" t="s">
        <v>1842</v>
      </c>
      <c r="F919">
        <v>4</v>
      </c>
      <c r="G919" s="1">
        <v>45166</v>
      </c>
      <c r="H919" s="1">
        <v>45276</v>
      </c>
      <c r="I919" s="21">
        <f t="shared" si="70"/>
        <v>16.714285714285715</v>
      </c>
      <c r="J919" s="1" t="s">
        <v>393</v>
      </c>
      <c r="K919" s="1" t="s">
        <v>5537</v>
      </c>
      <c r="M919" t="s">
        <v>34</v>
      </c>
      <c r="O919" t="s">
        <v>36</v>
      </c>
      <c r="S919" s="22">
        <f t="shared" si="71"/>
        <v>5.555555555555558E-2</v>
      </c>
      <c r="T919" s="22">
        <f t="shared" si="72"/>
        <v>0.11255411255411261</v>
      </c>
      <c r="U919" s="22" t="s">
        <v>5376</v>
      </c>
      <c r="V919">
        <v>1110</v>
      </c>
      <c r="W919" s="22" t="s">
        <v>5393</v>
      </c>
      <c r="X919">
        <v>1230</v>
      </c>
      <c r="Y919" t="s">
        <v>49</v>
      </c>
      <c r="Z919" t="s">
        <v>1211</v>
      </c>
      <c r="AA919" t="s">
        <v>1212</v>
      </c>
      <c r="AB919" t="s">
        <v>41</v>
      </c>
      <c r="AC919" t="s">
        <v>62</v>
      </c>
      <c r="AD919" t="str">
        <f t="shared" si="73"/>
        <v>MacDougall Admin Center - A180</v>
      </c>
      <c r="AE919" t="s">
        <v>78</v>
      </c>
      <c r="AF919" t="s">
        <v>79</v>
      </c>
      <c r="AG919" t="s">
        <v>1213</v>
      </c>
      <c r="AH919" t="s">
        <v>3688</v>
      </c>
      <c r="AI919">
        <v>0</v>
      </c>
      <c r="AJ919">
        <v>0</v>
      </c>
      <c r="AK919" s="22">
        <f t="shared" si="74"/>
        <v>0</v>
      </c>
      <c r="AL919" t="s">
        <v>52</v>
      </c>
      <c r="AM919" t="s">
        <v>66</v>
      </c>
      <c r="AN919" t="s">
        <v>46</v>
      </c>
    </row>
    <row r="920" spans="1:40" x14ac:dyDescent="0.25">
      <c r="A920">
        <v>202430</v>
      </c>
      <c r="B920">
        <v>43989</v>
      </c>
      <c r="C920" t="s">
        <v>2558</v>
      </c>
      <c r="D920" t="s">
        <v>5724</v>
      </c>
      <c r="E920" t="s">
        <v>2559</v>
      </c>
      <c r="F920">
        <v>1</v>
      </c>
      <c r="G920" s="1">
        <v>45166</v>
      </c>
      <c r="H920" s="1">
        <v>45276</v>
      </c>
      <c r="I920" s="21">
        <f t="shared" si="70"/>
        <v>16.714285714285715</v>
      </c>
      <c r="J920" s="1" t="s">
        <v>393</v>
      </c>
      <c r="K920" s="1" t="s">
        <v>35</v>
      </c>
      <c r="N920" t="s">
        <v>35</v>
      </c>
      <c r="S920" s="22">
        <f t="shared" si="71"/>
        <v>0.12847222222222221</v>
      </c>
      <c r="T920" s="22">
        <f t="shared" si="72"/>
        <v>0.13014069264069264</v>
      </c>
      <c r="U920" s="22" t="s">
        <v>5420</v>
      </c>
      <c r="V920">
        <v>1115</v>
      </c>
      <c r="W920" s="22" t="s">
        <v>5379</v>
      </c>
      <c r="X920">
        <v>1420</v>
      </c>
      <c r="Y920" t="s">
        <v>205</v>
      </c>
      <c r="Z920" t="s">
        <v>1211</v>
      </c>
      <c r="AA920" t="s">
        <v>1212</v>
      </c>
      <c r="AB920" t="s">
        <v>41</v>
      </c>
      <c r="AC920" t="s">
        <v>62</v>
      </c>
      <c r="AD920" t="str">
        <f t="shared" si="73"/>
        <v>MacDougall Admin Center - A180</v>
      </c>
      <c r="AE920" t="s">
        <v>78</v>
      </c>
      <c r="AF920" t="s">
        <v>79</v>
      </c>
      <c r="AG920" t="s">
        <v>1213</v>
      </c>
      <c r="AH920" t="s">
        <v>3688</v>
      </c>
      <c r="AI920">
        <v>0</v>
      </c>
      <c r="AJ920">
        <v>0</v>
      </c>
      <c r="AK920" s="22">
        <f t="shared" si="74"/>
        <v>0</v>
      </c>
      <c r="AL920" t="s">
        <v>52</v>
      </c>
      <c r="AM920" t="s">
        <v>66</v>
      </c>
      <c r="AN920" t="s">
        <v>46</v>
      </c>
    </row>
    <row r="921" spans="1:40" hidden="1" x14ac:dyDescent="0.25">
      <c r="A921">
        <v>202430</v>
      </c>
      <c r="B921">
        <v>43990</v>
      </c>
      <c r="C921" t="s">
        <v>2560</v>
      </c>
      <c r="D921" t="s">
        <v>5724</v>
      </c>
      <c r="E921" t="s">
        <v>2561</v>
      </c>
      <c r="F921">
        <v>1</v>
      </c>
      <c r="G921" s="1">
        <v>45166</v>
      </c>
      <c r="H921" s="1">
        <v>45276</v>
      </c>
      <c r="I921" s="21">
        <f t="shared" si="70"/>
        <v>16.714285714285715</v>
      </c>
      <c r="J921" s="1"/>
      <c r="K921" s="1" t="s">
        <v>5552</v>
      </c>
      <c r="S921" s="22">
        <f t="shared" si="71"/>
        <v>0</v>
      </c>
      <c r="T921" s="22">
        <f t="shared" si="72"/>
        <v>0</v>
      </c>
      <c r="U921" s="22">
        <v>0</v>
      </c>
      <c r="W921" s="22">
        <v>0</v>
      </c>
      <c r="Y921" t="s">
        <v>38</v>
      </c>
      <c r="Z921" t="s">
        <v>1211</v>
      </c>
      <c r="AA921" t="s">
        <v>1212</v>
      </c>
      <c r="AB921" t="s">
        <v>41</v>
      </c>
      <c r="AC921" t="s">
        <v>62</v>
      </c>
      <c r="AD921" t="str">
        <f t="shared" si="73"/>
        <v>MacDougall Admin Center - A180</v>
      </c>
      <c r="AE921" t="s">
        <v>78</v>
      </c>
      <c r="AF921" t="s">
        <v>79</v>
      </c>
      <c r="AG921" t="s">
        <v>1213</v>
      </c>
      <c r="AH921" t="s">
        <v>3688</v>
      </c>
      <c r="AI921">
        <v>0</v>
      </c>
      <c r="AJ921">
        <v>0</v>
      </c>
      <c r="AK921" s="22">
        <f t="shared" si="74"/>
        <v>0</v>
      </c>
      <c r="AL921">
        <v>20</v>
      </c>
      <c r="AM921" t="s">
        <v>172</v>
      </c>
      <c r="AN921" t="s">
        <v>46</v>
      </c>
    </row>
    <row r="922" spans="1:40" x14ac:dyDescent="0.25">
      <c r="A922">
        <v>202430</v>
      </c>
      <c r="B922">
        <v>44608</v>
      </c>
      <c r="C922" t="s">
        <v>1843</v>
      </c>
      <c r="D922" t="s">
        <v>5625</v>
      </c>
      <c r="E922" t="s">
        <v>1844</v>
      </c>
      <c r="F922">
        <v>4.5</v>
      </c>
      <c r="G922" s="1">
        <v>45166</v>
      </c>
      <c r="H922" s="1">
        <v>45276</v>
      </c>
      <c r="I922" s="21">
        <f t="shared" si="70"/>
        <v>16.714285714285715</v>
      </c>
      <c r="J922" s="1"/>
      <c r="K922" s="1" t="s">
        <v>5538</v>
      </c>
      <c r="N922" t="s">
        <v>35</v>
      </c>
      <c r="O922" t="s">
        <v>36</v>
      </c>
      <c r="S922" s="22">
        <f t="shared" si="71"/>
        <v>5.555555555555558E-2</v>
      </c>
      <c r="T922" s="22">
        <f t="shared" si="72"/>
        <v>0.11255411255411261</v>
      </c>
      <c r="U922" s="22" t="s">
        <v>5386</v>
      </c>
      <c r="V922">
        <v>1300</v>
      </c>
      <c r="W922" s="22" t="s">
        <v>5379</v>
      </c>
      <c r="X922">
        <v>1420</v>
      </c>
      <c r="Y922" t="s">
        <v>49</v>
      </c>
      <c r="Z922" t="s">
        <v>76</v>
      </c>
      <c r="AA922" t="s">
        <v>77</v>
      </c>
      <c r="AB922" t="s">
        <v>61</v>
      </c>
      <c r="AC922" t="s">
        <v>62</v>
      </c>
      <c r="AD922" t="str">
        <f t="shared" si="73"/>
        <v>MacDougall Admin Center - A181</v>
      </c>
      <c r="AE922" t="s">
        <v>78</v>
      </c>
      <c r="AF922" t="s">
        <v>79</v>
      </c>
      <c r="AG922" t="s">
        <v>80</v>
      </c>
      <c r="AH922" t="s">
        <v>4162</v>
      </c>
      <c r="AI922">
        <v>24</v>
      </c>
      <c r="AJ922">
        <v>25</v>
      </c>
      <c r="AK922" s="22">
        <f t="shared" si="74"/>
        <v>47.031539888682772</v>
      </c>
      <c r="AL922" t="s">
        <v>52</v>
      </c>
      <c r="AM922" t="s">
        <v>66</v>
      </c>
      <c r="AN922" t="s">
        <v>46</v>
      </c>
    </row>
    <row r="923" spans="1:40" x14ac:dyDescent="0.25">
      <c r="A923">
        <v>202430</v>
      </c>
      <c r="B923">
        <v>44608</v>
      </c>
      <c r="C923" t="s">
        <v>1843</v>
      </c>
      <c r="D923" t="s">
        <v>5625</v>
      </c>
      <c r="E923" t="s">
        <v>1844</v>
      </c>
      <c r="F923">
        <v>4.5</v>
      </c>
      <c r="G923" s="1">
        <v>45166</v>
      </c>
      <c r="H923" s="1">
        <v>45276</v>
      </c>
      <c r="I923" s="21">
        <f t="shared" si="70"/>
        <v>16.714285714285715</v>
      </c>
      <c r="J923" s="1"/>
      <c r="K923" s="1" t="s">
        <v>5538</v>
      </c>
      <c r="N923" t="s">
        <v>35</v>
      </c>
      <c r="O923" t="s">
        <v>36</v>
      </c>
      <c r="S923" s="22">
        <f t="shared" si="71"/>
        <v>8.680555555555558E-2</v>
      </c>
      <c r="T923" s="22">
        <f t="shared" si="72"/>
        <v>0.17586580086580095</v>
      </c>
      <c r="U923" s="22" t="s">
        <v>5414</v>
      </c>
      <c r="V923">
        <v>1430</v>
      </c>
      <c r="W923" s="22" t="s">
        <v>5498</v>
      </c>
      <c r="X923">
        <v>1635</v>
      </c>
      <c r="Y923" t="s">
        <v>49</v>
      </c>
      <c r="Z923" t="s">
        <v>76</v>
      </c>
      <c r="AA923" t="s">
        <v>77</v>
      </c>
      <c r="AB923" t="s">
        <v>61</v>
      </c>
      <c r="AC923" t="s">
        <v>62</v>
      </c>
      <c r="AD923" t="str">
        <f t="shared" si="73"/>
        <v>MacDougall Admin Center - A181</v>
      </c>
      <c r="AE923" t="s">
        <v>78</v>
      </c>
      <c r="AF923" t="s">
        <v>79</v>
      </c>
      <c r="AG923" t="s">
        <v>80</v>
      </c>
      <c r="AH923" t="s">
        <v>4162</v>
      </c>
      <c r="AI923">
        <v>24</v>
      </c>
      <c r="AJ923">
        <v>25</v>
      </c>
      <c r="AK923" s="22">
        <f t="shared" si="74"/>
        <v>73.486781076066833</v>
      </c>
      <c r="AL923" t="s">
        <v>52</v>
      </c>
      <c r="AM923" t="s">
        <v>66</v>
      </c>
      <c r="AN923" t="s">
        <v>46</v>
      </c>
    </row>
    <row r="924" spans="1:40" x14ac:dyDescent="0.25">
      <c r="A924">
        <v>202430</v>
      </c>
      <c r="B924">
        <v>44609</v>
      </c>
      <c r="C924" t="s">
        <v>1843</v>
      </c>
      <c r="D924" t="s">
        <v>5625</v>
      </c>
      <c r="E924" t="s">
        <v>1844</v>
      </c>
      <c r="F924">
        <v>4.5</v>
      </c>
      <c r="G924" s="1">
        <v>45166</v>
      </c>
      <c r="H924" s="1">
        <v>45276</v>
      </c>
      <c r="I924" s="21">
        <f t="shared" si="70"/>
        <v>16.714285714285715</v>
      </c>
      <c r="J924" s="1"/>
      <c r="K924" s="1" t="s">
        <v>5537</v>
      </c>
      <c r="M924" t="s">
        <v>34</v>
      </c>
      <c r="O924" t="s">
        <v>36</v>
      </c>
      <c r="S924" s="22">
        <f t="shared" si="71"/>
        <v>5.555555555555558E-2</v>
      </c>
      <c r="T924" s="22">
        <f t="shared" si="72"/>
        <v>0.11255411255411261</v>
      </c>
      <c r="U924" s="22" t="s">
        <v>5380</v>
      </c>
      <c r="V924">
        <v>1730</v>
      </c>
      <c r="W924" s="22" t="s">
        <v>5477</v>
      </c>
      <c r="X924">
        <v>1850</v>
      </c>
      <c r="Y924" t="s">
        <v>49</v>
      </c>
      <c r="Z924" t="s">
        <v>1845</v>
      </c>
      <c r="AA924" t="s">
        <v>1846</v>
      </c>
      <c r="AB924" t="s">
        <v>277</v>
      </c>
      <c r="AC924" t="s">
        <v>62</v>
      </c>
      <c r="AD924" t="str">
        <f t="shared" si="73"/>
        <v>MacDougall Admin Center - A181</v>
      </c>
      <c r="AE924" t="s">
        <v>78</v>
      </c>
      <c r="AF924" t="s">
        <v>79</v>
      </c>
      <c r="AG924" t="s">
        <v>80</v>
      </c>
      <c r="AH924" t="s">
        <v>4162</v>
      </c>
      <c r="AI924">
        <v>24</v>
      </c>
      <c r="AJ924">
        <v>23</v>
      </c>
      <c r="AK924" s="22">
        <f t="shared" si="74"/>
        <v>43.26901669758815</v>
      </c>
      <c r="AL924" t="s">
        <v>52</v>
      </c>
      <c r="AM924" t="s">
        <v>182</v>
      </c>
      <c r="AN924" t="s">
        <v>67</v>
      </c>
    </row>
    <row r="925" spans="1:40" x14ac:dyDescent="0.25">
      <c r="A925">
        <v>202430</v>
      </c>
      <c r="B925">
        <v>44609</v>
      </c>
      <c r="C925" t="s">
        <v>1843</v>
      </c>
      <c r="D925" t="s">
        <v>5625</v>
      </c>
      <c r="E925" t="s">
        <v>1844</v>
      </c>
      <c r="F925">
        <v>4.5</v>
      </c>
      <c r="G925" s="1">
        <v>45166</v>
      </c>
      <c r="H925" s="1">
        <v>45276</v>
      </c>
      <c r="I925" s="21">
        <f t="shared" si="70"/>
        <v>16.714285714285715</v>
      </c>
      <c r="J925" s="1"/>
      <c r="K925" s="1" t="s">
        <v>5537</v>
      </c>
      <c r="M925" t="s">
        <v>34</v>
      </c>
      <c r="O925" t="s">
        <v>36</v>
      </c>
      <c r="S925" s="22">
        <f t="shared" si="71"/>
        <v>8.680555555555558E-2</v>
      </c>
      <c r="T925" s="22">
        <f t="shared" si="72"/>
        <v>0.17586580086580095</v>
      </c>
      <c r="U925" s="22" t="s">
        <v>5406</v>
      </c>
      <c r="V925">
        <v>1900</v>
      </c>
      <c r="W925" s="22" t="s">
        <v>5518</v>
      </c>
      <c r="X925">
        <v>2105</v>
      </c>
      <c r="Y925" t="s">
        <v>49</v>
      </c>
      <c r="Z925" t="s">
        <v>1845</v>
      </c>
      <c r="AA925" t="s">
        <v>1846</v>
      </c>
      <c r="AB925" t="s">
        <v>277</v>
      </c>
      <c r="AC925" t="s">
        <v>62</v>
      </c>
      <c r="AD925" t="str">
        <f t="shared" si="73"/>
        <v>MacDougall Admin Center - A181</v>
      </c>
      <c r="AE925" t="s">
        <v>78</v>
      </c>
      <c r="AF925" t="s">
        <v>79</v>
      </c>
      <c r="AG925" t="s">
        <v>80</v>
      </c>
      <c r="AH925" t="s">
        <v>4162</v>
      </c>
      <c r="AI925">
        <v>24</v>
      </c>
      <c r="AJ925">
        <v>23</v>
      </c>
      <c r="AK925" s="22">
        <f t="shared" si="74"/>
        <v>67.607838589981483</v>
      </c>
      <c r="AL925" t="s">
        <v>52</v>
      </c>
      <c r="AM925" t="s">
        <v>182</v>
      </c>
      <c r="AN925" t="s">
        <v>67</v>
      </c>
    </row>
    <row r="926" spans="1:40" x14ac:dyDescent="0.25">
      <c r="A926">
        <v>202430</v>
      </c>
      <c r="B926">
        <v>44611</v>
      </c>
      <c r="C926" t="s">
        <v>2564</v>
      </c>
      <c r="D926" t="s">
        <v>5625</v>
      </c>
      <c r="E926" t="s">
        <v>2565</v>
      </c>
      <c r="F926">
        <v>4.5</v>
      </c>
      <c r="G926" s="1">
        <v>45166</v>
      </c>
      <c r="H926" s="1">
        <v>45276</v>
      </c>
      <c r="I926" s="21">
        <f t="shared" si="70"/>
        <v>16.714285714285715</v>
      </c>
      <c r="J926" s="1"/>
      <c r="K926" s="1" t="s">
        <v>5545</v>
      </c>
      <c r="O926" t="s">
        <v>36</v>
      </c>
      <c r="P926" t="s">
        <v>37</v>
      </c>
      <c r="S926" s="22">
        <f t="shared" si="71"/>
        <v>5.555555555555558E-2</v>
      </c>
      <c r="T926" s="22">
        <f t="shared" si="72"/>
        <v>0.11255411255411261</v>
      </c>
      <c r="U926" s="22" t="s">
        <v>5369</v>
      </c>
      <c r="V926">
        <v>800</v>
      </c>
      <c r="W926" s="22" t="s">
        <v>5433</v>
      </c>
      <c r="X926">
        <v>920</v>
      </c>
      <c r="Y926" t="s">
        <v>49</v>
      </c>
      <c r="Z926" t="s">
        <v>2566</v>
      </c>
      <c r="AA926" t="s">
        <v>2567</v>
      </c>
      <c r="AB926" t="s">
        <v>277</v>
      </c>
      <c r="AC926" t="s">
        <v>62</v>
      </c>
      <c r="AD926" t="str">
        <f t="shared" si="73"/>
        <v>MacDougall Admin Center - A181</v>
      </c>
      <c r="AE926" t="s">
        <v>78</v>
      </c>
      <c r="AF926" t="s">
        <v>79</v>
      </c>
      <c r="AG926" t="s">
        <v>80</v>
      </c>
      <c r="AH926" t="s">
        <v>4162</v>
      </c>
      <c r="AI926">
        <v>24</v>
      </c>
      <c r="AJ926">
        <v>23</v>
      </c>
      <c r="AK926" s="22">
        <f t="shared" si="74"/>
        <v>43.26901669758815</v>
      </c>
      <c r="AL926" t="s">
        <v>52</v>
      </c>
      <c r="AM926" t="s">
        <v>66</v>
      </c>
      <c r="AN926" t="s">
        <v>67</v>
      </c>
    </row>
    <row r="927" spans="1:40" x14ac:dyDescent="0.25">
      <c r="A927">
        <v>202430</v>
      </c>
      <c r="B927">
        <v>44611</v>
      </c>
      <c r="C927" t="s">
        <v>2564</v>
      </c>
      <c r="D927" t="s">
        <v>5625</v>
      </c>
      <c r="E927" t="s">
        <v>2565</v>
      </c>
      <c r="F927">
        <v>4.5</v>
      </c>
      <c r="G927" s="1">
        <v>45166</v>
      </c>
      <c r="H927" s="1">
        <v>45276</v>
      </c>
      <c r="I927" s="21">
        <f t="shared" si="70"/>
        <v>16.714285714285715</v>
      </c>
      <c r="J927" s="1"/>
      <c r="K927" s="1" t="s">
        <v>5545</v>
      </c>
      <c r="O927" t="s">
        <v>36</v>
      </c>
      <c r="P927" t="s">
        <v>37</v>
      </c>
      <c r="S927" s="22">
        <f t="shared" si="71"/>
        <v>8.680555555555558E-2</v>
      </c>
      <c r="T927" s="22">
        <f t="shared" si="72"/>
        <v>0.17586580086580095</v>
      </c>
      <c r="U927" s="22" t="s">
        <v>5383</v>
      </c>
      <c r="V927">
        <v>930</v>
      </c>
      <c r="W927" s="22" t="s">
        <v>5464</v>
      </c>
      <c r="X927">
        <v>1135</v>
      </c>
      <c r="Y927" t="s">
        <v>49</v>
      </c>
      <c r="Z927" t="s">
        <v>2566</v>
      </c>
      <c r="AA927" t="s">
        <v>2567</v>
      </c>
      <c r="AB927" t="s">
        <v>277</v>
      </c>
      <c r="AC927" t="s">
        <v>62</v>
      </c>
      <c r="AD927" t="str">
        <f t="shared" si="73"/>
        <v>MacDougall Admin Center - A181</v>
      </c>
      <c r="AE927" t="s">
        <v>78</v>
      </c>
      <c r="AF927" t="s">
        <v>79</v>
      </c>
      <c r="AG927" t="s">
        <v>80</v>
      </c>
      <c r="AH927" t="s">
        <v>4162</v>
      </c>
      <c r="AI927">
        <v>24</v>
      </c>
      <c r="AJ927">
        <v>23</v>
      </c>
      <c r="AK927" s="22">
        <f t="shared" si="74"/>
        <v>67.607838589981483</v>
      </c>
      <c r="AL927" t="s">
        <v>52</v>
      </c>
      <c r="AM927" t="s">
        <v>66</v>
      </c>
      <c r="AN927" t="s">
        <v>67</v>
      </c>
    </row>
    <row r="928" spans="1:40" x14ac:dyDescent="0.25">
      <c r="A928">
        <v>202430</v>
      </c>
      <c r="B928">
        <v>44612</v>
      </c>
      <c r="C928" t="s">
        <v>74</v>
      </c>
      <c r="D928" t="s">
        <v>5625</v>
      </c>
      <c r="E928" t="s">
        <v>75</v>
      </c>
      <c r="F928">
        <v>4.5</v>
      </c>
      <c r="G928" s="1">
        <v>45166</v>
      </c>
      <c r="H928" s="1">
        <v>45276</v>
      </c>
      <c r="I928" s="21">
        <f t="shared" si="70"/>
        <v>16.714285714285715</v>
      </c>
      <c r="J928" s="1"/>
      <c r="K928" s="1" t="s">
        <v>345</v>
      </c>
      <c r="L928" t="s">
        <v>33</v>
      </c>
      <c r="M928" t="s">
        <v>34</v>
      </c>
      <c r="S928" s="22">
        <f t="shared" si="71"/>
        <v>5.555555555555558E-2</v>
      </c>
      <c r="T928" s="22">
        <f t="shared" si="72"/>
        <v>0.11255411255411261</v>
      </c>
      <c r="U928" s="22" t="s">
        <v>5369</v>
      </c>
      <c r="V928">
        <v>800</v>
      </c>
      <c r="W928" s="22" t="s">
        <v>5433</v>
      </c>
      <c r="X928">
        <v>920</v>
      </c>
      <c r="Y928" t="s">
        <v>49</v>
      </c>
      <c r="Z928" t="s">
        <v>76</v>
      </c>
      <c r="AA928" t="s">
        <v>77</v>
      </c>
      <c r="AB928" t="s">
        <v>61</v>
      </c>
      <c r="AC928" t="s">
        <v>62</v>
      </c>
      <c r="AD928" t="str">
        <f t="shared" si="73"/>
        <v>MacDougall Admin Center - A181</v>
      </c>
      <c r="AE928" t="s">
        <v>78</v>
      </c>
      <c r="AF928" t="s">
        <v>79</v>
      </c>
      <c r="AG928" t="s">
        <v>80</v>
      </c>
      <c r="AH928" t="s">
        <v>4162</v>
      </c>
      <c r="AI928">
        <v>24</v>
      </c>
      <c r="AJ928">
        <v>23</v>
      </c>
      <c r="AK928" s="22">
        <f t="shared" si="74"/>
        <v>43.26901669758815</v>
      </c>
      <c r="AL928" t="s">
        <v>52</v>
      </c>
      <c r="AM928" t="s">
        <v>66</v>
      </c>
      <c r="AN928" t="s">
        <v>67</v>
      </c>
    </row>
    <row r="929" spans="1:40" x14ac:dyDescent="0.25">
      <c r="A929">
        <v>202430</v>
      </c>
      <c r="B929">
        <v>44612</v>
      </c>
      <c r="C929" t="s">
        <v>74</v>
      </c>
      <c r="D929" t="s">
        <v>5625</v>
      </c>
      <c r="E929" t="s">
        <v>75</v>
      </c>
      <c r="F929">
        <v>4.5</v>
      </c>
      <c r="G929" s="1">
        <v>45166</v>
      </c>
      <c r="H929" s="1">
        <v>45276</v>
      </c>
      <c r="I929" s="21">
        <f t="shared" si="70"/>
        <v>16.714285714285715</v>
      </c>
      <c r="J929" s="1"/>
      <c r="K929" s="1" t="s">
        <v>345</v>
      </c>
      <c r="L929" t="s">
        <v>33</v>
      </c>
      <c r="M929" t="s">
        <v>34</v>
      </c>
      <c r="S929" s="22">
        <f t="shared" si="71"/>
        <v>8.680555555555558E-2</v>
      </c>
      <c r="T929" s="22">
        <f t="shared" si="72"/>
        <v>0.17586580086580095</v>
      </c>
      <c r="U929" s="22" t="s">
        <v>5383</v>
      </c>
      <c r="V929">
        <v>930</v>
      </c>
      <c r="W929" s="22" t="s">
        <v>5464</v>
      </c>
      <c r="X929">
        <v>1135</v>
      </c>
      <c r="Y929" t="s">
        <v>49</v>
      </c>
      <c r="Z929" t="s">
        <v>76</v>
      </c>
      <c r="AA929" t="s">
        <v>77</v>
      </c>
      <c r="AB929" t="s">
        <v>61</v>
      </c>
      <c r="AC929" t="s">
        <v>62</v>
      </c>
      <c r="AD929" t="str">
        <f t="shared" si="73"/>
        <v>MacDougall Admin Center - A181</v>
      </c>
      <c r="AE929" t="s">
        <v>78</v>
      </c>
      <c r="AF929" t="s">
        <v>79</v>
      </c>
      <c r="AG929" t="s">
        <v>80</v>
      </c>
      <c r="AH929" t="s">
        <v>4162</v>
      </c>
      <c r="AI929">
        <v>24</v>
      </c>
      <c r="AJ929">
        <v>23</v>
      </c>
      <c r="AK929" s="22">
        <f t="shared" si="74"/>
        <v>67.607838589981483</v>
      </c>
      <c r="AL929" t="s">
        <v>52</v>
      </c>
      <c r="AM929" t="s">
        <v>66</v>
      </c>
      <c r="AN929" t="s">
        <v>67</v>
      </c>
    </row>
    <row r="930" spans="1:40" x14ac:dyDescent="0.25">
      <c r="A930">
        <v>202430</v>
      </c>
      <c r="B930">
        <v>44613</v>
      </c>
      <c r="C930" t="s">
        <v>2562</v>
      </c>
      <c r="D930" t="s">
        <v>5625</v>
      </c>
      <c r="E930" t="s">
        <v>2563</v>
      </c>
      <c r="F930">
        <v>3</v>
      </c>
      <c r="G930" s="1">
        <v>45166</v>
      </c>
      <c r="H930" s="1">
        <v>45276</v>
      </c>
      <c r="I930" s="21">
        <f t="shared" si="70"/>
        <v>16.714285714285715</v>
      </c>
      <c r="J930" s="1"/>
      <c r="K930" s="1" t="s">
        <v>35</v>
      </c>
      <c r="N930" t="s">
        <v>35</v>
      </c>
      <c r="S930" s="22">
        <f t="shared" si="71"/>
        <v>5.555555555555558E-2</v>
      </c>
      <c r="T930" s="22">
        <f t="shared" si="72"/>
        <v>5.6277056277056307E-2</v>
      </c>
      <c r="U930" s="22" t="s">
        <v>5369</v>
      </c>
      <c r="V930">
        <v>800</v>
      </c>
      <c r="W930" s="22" t="s">
        <v>5433</v>
      </c>
      <c r="X930">
        <v>920</v>
      </c>
      <c r="Y930" t="s">
        <v>49</v>
      </c>
      <c r="Z930" t="s">
        <v>76</v>
      </c>
      <c r="AA930" t="s">
        <v>77</v>
      </c>
      <c r="AB930" t="s">
        <v>61</v>
      </c>
      <c r="AC930" t="s">
        <v>62</v>
      </c>
      <c r="AD930" t="str">
        <f t="shared" si="73"/>
        <v>MacDougall Admin Center - A181</v>
      </c>
      <c r="AE930" t="s">
        <v>78</v>
      </c>
      <c r="AF930" t="s">
        <v>79</v>
      </c>
      <c r="AG930" t="s">
        <v>80</v>
      </c>
      <c r="AH930" t="s">
        <v>4162</v>
      </c>
      <c r="AI930">
        <v>24</v>
      </c>
      <c r="AJ930">
        <v>23</v>
      </c>
      <c r="AK930" s="22">
        <f t="shared" si="74"/>
        <v>21.634508348794075</v>
      </c>
      <c r="AL930" t="s">
        <v>52</v>
      </c>
      <c r="AM930" t="s">
        <v>66</v>
      </c>
      <c r="AN930" t="s">
        <v>67</v>
      </c>
    </row>
    <row r="931" spans="1:40" x14ac:dyDescent="0.25">
      <c r="A931">
        <v>202430</v>
      </c>
      <c r="B931">
        <v>44613</v>
      </c>
      <c r="C931" t="s">
        <v>2562</v>
      </c>
      <c r="D931" t="s">
        <v>5625</v>
      </c>
      <c r="E931" t="s">
        <v>2563</v>
      </c>
      <c r="F931">
        <v>3</v>
      </c>
      <c r="G931" s="1">
        <v>45166</v>
      </c>
      <c r="H931" s="1">
        <v>45276</v>
      </c>
      <c r="I931" s="21">
        <f t="shared" si="70"/>
        <v>16.714285714285715</v>
      </c>
      <c r="J931" s="1"/>
      <c r="K931" s="1" t="s">
        <v>35</v>
      </c>
      <c r="N931" t="s">
        <v>35</v>
      </c>
      <c r="S931" s="22">
        <f t="shared" si="71"/>
        <v>0.12847222222222227</v>
      </c>
      <c r="T931" s="22">
        <f t="shared" si="72"/>
        <v>0.1301406926406927</v>
      </c>
      <c r="U931" s="22" t="s">
        <v>5383</v>
      </c>
      <c r="V931">
        <v>930</v>
      </c>
      <c r="W931" s="22" t="s">
        <v>5425</v>
      </c>
      <c r="X931">
        <v>1235</v>
      </c>
      <c r="Y931" t="s">
        <v>49</v>
      </c>
      <c r="Z931" t="s">
        <v>76</v>
      </c>
      <c r="AA931" t="s">
        <v>77</v>
      </c>
      <c r="AB931" t="s">
        <v>61</v>
      </c>
      <c r="AC931" t="s">
        <v>62</v>
      </c>
      <c r="AD931" t="str">
        <f t="shared" si="73"/>
        <v>MacDougall Admin Center - A181</v>
      </c>
      <c r="AE931" t="s">
        <v>78</v>
      </c>
      <c r="AF931" t="s">
        <v>79</v>
      </c>
      <c r="AG931" t="s">
        <v>80</v>
      </c>
      <c r="AH931" t="s">
        <v>4162</v>
      </c>
      <c r="AI931">
        <v>24</v>
      </c>
      <c r="AJ931">
        <v>23</v>
      </c>
      <c r="AK931" s="22">
        <f t="shared" si="74"/>
        <v>50.029800556586295</v>
      </c>
      <c r="AL931" t="s">
        <v>52</v>
      </c>
      <c r="AM931" t="s">
        <v>66</v>
      </c>
      <c r="AN931" t="s">
        <v>67</v>
      </c>
    </row>
    <row r="932" spans="1:40" x14ac:dyDescent="0.25">
      <c r="A932">
        <v>202430</v>
      </c>
      <c r="B932">
        <v>44614</v>
      </c>
      <c r="C932" t="s">
        <v>81</v>
      </c>
      <c r="D932" t="s">
        <v>5625</v>
      </c>
      <c r="E932" t="s">
        <v>82</v>
      </c>
      <c r="F932">
        <v>4.5</v>
      </c>
      <c r="G932" s="1">
        <v>45166</v>
      </c>
      <c r="H932" s="1">
        <v>45276</v>
      </c>
      <c r="I932" s="21">
        <f t="shared" si="70"/>
        <v>16.714285714285715</v>
      </c>
      <c r="J932" s="1"/>
      <c r="K932" s="1" t="s">
        <v>345</v>
      </c>
      <c r="L932" t="s">
        <v>33</v>
      </c>
      <c r="M932" t="s">
        <v>34</v>
      </c>
      <c r="S932" s="22">
        <f t="shared" si="71"/>
        <v>5.555555555555558E-2</v>
      </c>
      <c r="T932" s="22">
        <f t="shared" si="72"/>
        <v>0.11255411255411261</v>
      </c>
      <c r="U932" s="22" t="s">
        <v>5386</v>
      </c>
      <c r="V932">
        <v>1300</v>
      </c>
      <c r="W932" s="22" t="s">
        <v>5379</v>
      </c>
      <c r="X932">
        <v>1420</v>
      </c>
      <c r="Y932" t="s">
        <v>49</v>
      </c>
      <c r="Z932" t="s">
        <v>76</v>
      </c>
      <c r="AA932" t="s">
        <v>77</v>
      </c>
      <c r="AB932" t="s">
        <v>61</v>
      </c>
      <c r="AC932" t="s">
        <v>62</v>
      </c>
      <c r="AD932" t="str">
        <f t="shared" si="73"/>
        <v>MacDougall Admin Center - A181</v>
      </c>
      <c r="AE932" t="s">
        <v>78</v>
      </c>
      <c r="AF932" t="s">
        <v>79</v>
      </c>
      <c r="AG932" t="s">
        <v>80</v>
      </c>
      <c r="AH932" t="s">
        <v>4162</v>
      </c>
      <c r="AI932">
        <v>20</v>
      </c>
      <c r="AJ932">
        <v>21</v>
      </c>
      <c r="AK932" s="22">
        <f t="shared" si="74"/>
        <v>39.506493506493527</v>
      </c>
      <c r="AL932" t="s">
        <v>52</v>
      </c>
      <c r="AM932" t="s">
        <v>66</v>
      </c>
      <c r="AN932" t="s">
        <v>46</v>
      </c>
    </row>
    <row r="933" spans="1:40" x14ac:dyDescent="0.25">
      <c r="A933">
        <v>202430</v>
      </c>
      <c r="B933">
        <v>44614</v>
      </c>
      <c r="C933" t="s">
        <v>81</v>
      </c>
      <c r="D933" t="s">
        <v>5625</v>
      </c>
      <c r="E933" t="s">
        <v>82</v>
      </c>
      <c r="F933">
        <v>4.5</v>
      </c>
      <c r="G933" s="1">
        <v>45166</v>
      </c>
      <c r="H933" s="1">
        <v>45276</v>
      </c>
      <c r="I933" s="21">
        <f t="shared" si="70"/>
        <v>16.714285714285715</v>
      </c>
      <c r="J933" s="1"/>
      <c r="K933" s="1" t="s">
        <v>345</v>
      </c>
      <c r="L933" t="s">
        <v>33</v>
      </c>
      <c r="M933" t="s">
        <v>34</v>
      </c>
      <c r="S933" s="22">
        <f t="shared" si="71"/>
        <v>8.680555555555558E-2</v>
      </c>
      <c r="T933" s="22">
        <f t="shared" si="72"/>
        <v>0.17586580086580095</v>
      </c>
      <c r="U933" s="22" t="s">
        <v>5414</v>
      </c>
      <c r="V933">
        <v>1430</v>
      </c>
      <c r="W933" s="22" t="s">
        <v>5498</v>
      </c>
      <c r="X933">
        <v>1635</v>
      </c>
      <c r="Y933" t="s">
        <v>49</v>
      </c>
      <c r="Z933" t="s">
        <v>76</v>
      </c>
      <c r="AA933" t="s">
        <v>77</v>
      </c>
      <c r="AB933" t="s">
        <v>61</v>
      </c>
      <c r="AC933" t="s">
        <v>62</v>
      </c>
      <c r="AD933" t="str">
        <f t="shared" si="73"/>
        <v>MacDougall Admin Center - A181</v>
      </c>
      <c r="AE933" t="s">
        <v>78</v>
      </c>
      <c r="AF933" t="s">
        <v>79</v>
      </c>
      <c r="AG933" t="s">
        <v>80</v>
      </c>
      <c r="AH933" t="s">
        <v>4162</v>
      </c>
      <c r="AI933">
        <v>20</v>
      </c>
      <c r="AJ933">
        <v>21</v>
      </c>
      <c r="AK933" s="22">
        <f t="shared" si="74"/>
        <v>61.72889610389614</v>
      </c>
      <c r="AL933" t="s">
        <v>52</v>
      </c>
      <c r="AM933" t="s">
        <v>66</v>
      </c>
      <c r="AN933" t="s">
        <v>46</v>
      </c>
    </row>
    <row r="934" spans="1:40" x14ac:dyDescent="0.25">
      <c r="A934">
        <v>202430</v>
      </c>
      <c r="B934">
        <v>31578</v>
      </c>
      <c r="C934" t="s">
        <v>1807</v>
      </c>
      <c r="D934" t="s">
        <v>5704</v>
      </c>
      <c r="E934" t="s">
        <v>1808</v>
      </c>
      <c r="F934">
        <v>3</v>
      </c>
      <c r="G934" s="1">
        <v>45166</v>
      </c>
      <c r="H934" s="1">
        <v>45276</v>
      </c>
      <c r="I934" s="21">
        <f t="shared" si="70"/>
        <v>16.714285714285715</v>
      </c>
      <c r="J934" s="1"/>
      <c r="K934" s="1" t="s">
        <v>5537</v>
      </c>
      <c r="M934" t="s">
        <v>34</v>
      </c>
      <c r="O934" t="s">
        <v>36</v>
      </c>
      <c r="S934" s="22">
        <f t="shared" si="71"/>
        <v>5.555555555555558E-2</v>
      </c>
      <c r="T934" s="22">
        <f t="shared" si="72"/>
        <v>0.11255411255411261</v>
      </c>
      <c r="U934" s="22" t="s">
        <v>5377</v>
      </c>
      <c r="V934">
        <v>1245</v>
      </c>
      <c r="W934" s="22" t="s">
        <v>5398</v>
      </c>
      <c r="X934">
        <v>1405</v>
      </c>
      <c r="Y934" t="s">
        <v>49</v>
      </c>
      <c r="Z934" t="s">
        <v>1847</v>
      </c>
      <c r="AA934" t="s">
        <v>1848</v>
      </c>
      <c r="AB934" t="s">
        <v>277</v>
      </c>
      <c r="AC934" t="s">
        <v>62</v>
      </c>
      <c r="AD934" t="str">
        <f t="shared" si="73"/>
        <v>MacDougall Admin Center - A211</v>
      </c>
      <c r="AE934" t="s">
        <v>78</v>
      </c>
      <c r="AF934" t="s">
        <v>79</v>
      </c>
      <c r="AG934" t="s">
        <v>442</v>
      </c>
      <c r="AH934" t="s">
        <v>3688</v>
      </c>
      <c r="AI934">
        <v>60</v>
      </c>
      <c r="AJ934">
        <v>53</v>
      </c>
      <c r="AK934" s="22">
        <f t="shared" si="74"/>
        <v>99.706864564007475</v>
      </c>
      <c r="AL934" t="s">
        <v>52</v>
      </c>
      <c r="AM934" t="s">
        <v>66</v>
      </c>
      <c r="AN934" t="s">
        <v>67</v>
      </c>
    </row>
    <row r="935" spans="1:40" x14ac:dyDescent="0.25">
      <c r="A935">
        <v>202430</v>
      </c>
      <c r="B935">
        <v>34443</v>
      </c>
      <c r="C935" t="s">
        <v>1849</v>
      </c>
      <c r="D935" t="s">
        <v>5644</v>
      </c>
      <c r="E935" t="s">
        <v>1850</v>
      </c>
      <c r="F935">
        <v>6</v>
      </c>
      <c r="G935" s="1">
        <v>45166</v>
      </c>
      <c r="H935" s="1">
        <v>45276</v>
      </c>
      <c r="I935" s="21">
        <f t="shared" si="70"/>
        <v>16.714285714285715</v>
      </c>
      <c r="J935" s="1"/>
      <c r="K935" s="1" t="s">
        <v>34</v>
      </c>
      <c r="M935" t="s">
        <v>34</v>
      </c>
      <c r="S935" s="22">
        <f t="shared" si="71"/>
        <v>0.19791666666666663</v>
      </c>
      <c r="T935" s="22">
        <f t="shared" si="72"/>
        <v>0.20048701298701296</v>
      </c>
      <c r="U935" s="22" t="s">
        <v>5402</v>
      </c>
      <c r="V935">
        <v>1415</v>
      </c>
      <c r="W935" s="22" t="s">
        <v>5406</v>
      </c>
      <c r="X935">
        <v>1900</v>
      </c>
      <c r="Y935" t="s">
        <v>49</v>
      </c>
      <c r="Z935" t="s">
        <v>1851</v>
      </c>
      <c r="AA935" t="s">
        <v>1852</v>
      </c>
      <c r="AB935" t="s">
        <v>41</v>
      </c>
      <c r="AC935" t="s">
        <v>62</v>
      </c>
      <c r="AD935" t="str">
        <f t="shared" si="73"/>
        <v>MacDougall Admin Center - A211</v>
      </c>
      <c r="AE935" t="s">
        <v>78</v>
      </c>
      <c r="AF935" t="s">
        <v>79</v>
      </c>
      <c r="AG935" t="s">
        <v>442</v>
      </c>
      <c r="AH935" t="s">
        <v>3688</v>
      </c>
      <c r="AI935">
        <v>32</v>
      </c>
      <c r="AJ935">
        <v>25</v>
      </c>
      <c r="AK935" s="22">
        <f t="shared" si="74"/>
        <v>83.774930426716139</v>
      </c>
      <c r="AL935" t="s">
        <v>52</v>
      </c>
      <c r="AM935" t="s">
        <v>66</v>
      </c>
      <c r="AN935" t="s">
        <v>67</v>
      </c>
    </row>
    <row r="936" spans="1:40" x14ac:dyDescent="0.25">
      <c r="A936">
        <v>202430</v>
      </c>
      <c r="B936">
        <v>34444</v>
      </c>
      <c r="C936" t="s">
        <v>1849</v>
      </c>
      <c r="D936" t="s">
        <v>5644</v>
      </c>
      <c r="E936" t="s">
        <v>1850</v>
      </c>
      <c r="F936">
        <v>6</v>
      </c>
      <c r="G936" s="1">
        <v>45166</v>
      </c>
      <c r="H936" s="1">
        <v>45276</v>
      </c>
      <c r="I936" s="21">
        <f t="shared" si="70"/>
        <v>16.714285714285715</v>
      </c>
      <c r="J936" s="1" t="s">
        <v>393</v>
      </c>
      <c r="K936" s="1" t="s">
        <v>34</v>
      </c>
      <c r="M936" t="s">
        <v>34</v>
      </c>
      <c r="S936" s="22">
        <f t="shared" si="71"/>
        <v>0.19791666666666663</v>
      </c>
      <c r="T936" s="22">
        <f t="shared" si="72"/>
        <v>0.20048701298701296</v>
      </c>
      <c r="U936" s="22" t="s">
        <v>5402</v>
      </c>
      <c r="V936">
        <v>1415</v>
      </c>
      <c r="W936" s="22" t="s">
        <v>5406</v>
      </c>
      <c r="X936">
        <v>1900</v>
      </c>
      <c r="Y936" t="s">
        <v>49</v>
      </c>
      <c r="Z936" t="s">
        <v>1851</v>
      </c>
      <c r="AA936" t="s">
        <v>1852</v>
      </c>
      <c r="AB936" t="s">
        <v>41</v>
      </c>
      <c r="AC936" t="s">
        <v>62</v>
      </c>
      <c r="AD936" t="str">
        <f t="shared" si="73"/>
        <v>MacDougall Admin Center - A211</v>
      </c>
      <c r="AE936" t="s">
        <v>78</v>
      </c>
      <c r="AF936" t="s">
        <v>79</v>
      </c>
      <c r="AG936" t="s">
        <v>442</v>
      </c>
      <c r="AH936" t="s">
        <v>3688</v>
      </c>
      <c r="AI936">
        <v>32</v>
      </c>
      <c r="AJ936">
        <v>29</v>
      </c>
      <c r="AK936" s="22">
        <f t="shared" si="74"/>
        <v>97.17891929499072</v>
      </c>
      <c r="AL936" t="s">
        <v>52</v>
      </c>
      <c r="AM936" t="s">
        <v>66</v>
      </c>
      <c r="AN936" t="s">
        <v>67</v>
      </c>
    </row>
    <row r="937" spans="1:40" x14ac:dyDescent="0.25">
      <c r="A937">
        <v>202430</v>
      </c>
      <c r="B937">
        <v>34446</v>
      </c>
      <c r="C937" t="s">
        <v>1849</v>
      </c>
      <c r="D937" t="s">
        <v>5644</v>
      </c>
      <c r="E937" t="s">
        <v>1850</v>
      </c>
      <c r="F937">
        <v>6</v>
      </c>
      <c r="G937" s="1">
        <v>45166</v>
      </c>
      <c r="H937" s="1">
        <v>45276</v>
      </c>
      <c r="I937" s="21">
        <f t="shared" si="70"/>
        <v>16.714285714285715</v>
      </c>
      <c r="J937" s="1" t="s">
        <v>393</v>
      </c>
      <c r="K937" s="1" t="s">
        <v>34</v>
      </c>
      <c r="M937" t="s">
        <v>34</v>
      </c>
      <c r="S937" s="22">
        <f t="shared" si="71"/>
        <v>0.19791666666666663</v>
      </c>
      <c r="T937" s="22">
        <f t="shared" si="72"/>
        <v>0.20048701298701296</v>
      </c>
      <c r="U937" s="22" t="s">
        <v>5402</v>
      </c>
      <c r="V937">
        <v>1415</v>
      </c>
      <c r="W937" s="22" t="s">
        <v>5406</v>
      </c>
      <c r="X937">
        <v>1900</v>
      </c>
      <c r="Y937" t="s">
        <v>49</v>
      </c>
      <c r="Z937" t="s">
        <v>1851</v>
      </c>
      <c r="AA937" t="s">
        <v>1852</v>
      </c>
      <c r="AB937" t="s">
        <v>41</v>
      </c>
      <c r="AC937" t="s">
        <v>62</v>
      </c>
      <c r="AD937" t="str">
        <f t="shared" si="73"/>
        <v>MacDougall Admin Center - A211</v>
      </c>
      <c r="AE937" t="s">
        <v>78</v>
      </c>
      <c r="AF937" t="s">
        <v>79</v>
      </c>
      <c r="AG937" t="s">
        <v>442</v>
      </c>
      <c r="AH937" t="s">
        <v>3688</v>
      </c>
      <c r="AI937">
        <v>32</v>
      </c>
      <c r="AJ937">
        <v>31</v>
      </c>
      <c r="AK937" s="22">
        <f t="shared" si="74"/>
        <v>103.880913729128</v>
      </c>
      <c r="AL937" t="s">
        <v>52</v>
      </c>
      <c r="AM937" t="s">
        <v>66</v>
      </c>
      <c r="AN937" t="s">
        <v>67</v>
      </c>
    </row>
    <row r="938" spans="1:40" x14ac:dyDescent="0.25">
      <c r="A938">
        <v>202430</v>
      </c>
      <c r="B938">
        <v>39542</v>
      </c>
      <c r="C938" t="s">
        <v>438</v>
      </c>
      <c r="D938" t="s">
        <v>5704</v>
      </c>
      <c r="E938" t="s">
        <v>439</v>
      </c>
      <c r="F938">
        <v>3</v>
      </c>
      <c r="G938" s="1">
        <v>45166</v>
      </c>
      <c r="H938" s="1">
        <v>45276</v>
      </c>
      <c r="I938" s="21">
        <f t="shared" si="70"/>
        <v>16.714285714285715</v>
      </c>
      <c r="J938" s="1"/>
      <c r="K938" s="1" t="s">
        <v>5536</v>
      </c>
      <c r="L938" t="s">
        <v>33</v>
      </c>
      <c r="N938" t="s">
        <v>35</v>
      </c>
      <c r="S938" s="22">
        <f t="shared" si="71"/>
        <v>5.555555555555558E-2</v>
      </c>
      <c r="T938" s="22">
        <f t="shared" si="72"/>
        <v>0.11255411255411261</v>
      </c>
      <c r="U938" s="22" t="s">
        <v>5377</v>
      </c>
      <c r="V938">
        <v>1245</v>
      </c>
      <c r="W938" s="22" t="s">
        <v>5398</v>
      </c>
      <c r="X938">
        <v>1405</v>
      </c>
      <c r="Y938" t="s">
        <v>49</v>
      </c>
      <c r="Z938" t="s">
        <v>440</v>
      </c>
      <c r="AA938" t="s">
        <v>441</v>
      </c>
      <c r="AB938" t="s">
        <v>277</v>
      </c>
      <c r="AC938" t="s">
        <v>62</v>
      </c>
      <c r="AD938" t="str">
        <f t="shared" si="73"/>
        <v>MacDougall Admin Center - A211</v>
      </c>
      <c r="AE938" t="s">
        <v>78</v>
      </c>
      <c r="AF938" t="s">
        <v>79</v>
      </c>
      <c r="AG938" t="s">
        <v>442</v>
      </c>
      <c r="AH938" t="s">
        <v>3688</v>
      </c>
      <c r="AI938">
        <v>50</v>
      </c>
      <c r="AJ938">
        <v>52</v>
      </c>
      <c r="AK938" s="22">
        <f t="shared" si="74"/>
        <v>97.82560296846016</v>
      </c>
      <c r="AL938" t="s">
        <v>52</v>
      </c>
      <c r="AM938" t="s">
        <v>66</v>
      </c>
      <c r="AN938" t="s">
        <v>46</v>
      </c>
    </row>
    <row r="939" spans="1:40" hidden="1" x14ac:dyDescent="0.25">
      <c r="A939">
        <v>202430</v>
      </c>
      <c r="B939">
        <v>41155</v>
      </c>
      <c r="C939" t="s">
        <v>283</v>
      </c>
      <c r="D939" t="s">
        <v>5623</v>
      </c>
      <c r="E939" t="s">
        <v>284</v>
      </c>
      <c r="F939">
        <v>4</v>
      </c>
      <c r="G939" s="1">
        <v>45273</v>
      </c>
      <c r="H939" s="1">
        <v>45273</v>
      </c>
      <c r="I939" s="21">
        <f t="shared" si="70"/>
        <v>1</v>
      </c>
      <c r="J939" s="1"/>
      <c r="K939" s="1" t="s">
        <v>35</v>
      </c>
      <c r="N939" t="s">
        <v>35</v>
      </c>
      <c r="S939" s="22">
        <f t="shared" si="71"/>
        <v>0.125</v>
      </c>
      <c r="T939" s="22">
        <f t="shared" si="72"/>
        <v>7.575757575757576E-3</v>
      </c>
      <c r="U939" s="22" t="s">
        <v>5387</v>
      </c>
      <c r="V939">
        <v>1700</v>
      </c>
      <c r="W939" s="22" t="s">
        <v>5432</v>
      </c>
      <c r="X939">
        <v>2000</v>
      </c>
      <c r="Y939" t="s">
        <v>304</v>
      </c>
      <c r="Z939" t="s">
        <v>1764</v>
      </c>
      <c r="AA939" t="s">
        <v>1765</v>
      </c>
      <c r="AB939" t="s">
        <v>61</v>
      </c>
      <c r="AC939" t="s">
        <v>62</v>
      </c>
      <c r="AD939" t="str">
        <f t="shared" si="73"/>
        <v>MacDougall Admin Center - A211</v>
      </c>
      <c r="AE939" t="s">
        <v>78</v>
      </c>
      <c r="AF939" t="s">
        <v>79</v>
      </c>
      <c r="AG939" t="s">
        <v>442</v>
      </c>
      <c r="AH939" t="s">
        <v>3688</v>
      </c>
      <c r="AI939">
        <v>33</v>
      </c>
      <c r="AJ939">
        <v>24</v>
      </c>
      <c r="AK939" s="22">
        <f t="shared" si="74"/>
        <v>0.18181818181818182</v>
      </c>
      <c r="AL939" t="s">
        <v>430</v>
      </c>
      <c r="AM939" t="s">
        <v>306</v>
      </c>
      <c r="AN939" t="s">
        <v>67</v>
      </c>
    </row>
    <row r="940" spans="1:40" hidden="1" x14ac:dyDescent="0.25">
      <c r="A940">
        <v>202430</v>
      </c>
      <c r="B940">
        <v>41157</v>
      </c>
      <c r="C940" t="s">
        <v>283</v>
      </c>
      <c r="D940" t="s">
        <v>5623</v>
      </c>
      <c r="E940" t="s">
        <v>284</v>
      </c>
      <c r="F940">
        <v>4</v>
      </c>
      <c r="G940" s="1">
        <v>45273</v>
      </c>
      <c r="H940" s="1">
        <v>45273</v>
      </c>
      <c r="I940" s="21">
        <f t="shared" si="70"/>
        <v>1</v>
      </c>
      <c r="J940" s="1" t="s">
        <v>393</v>
      </c>
      <c r="K940" s="1" t="s">
        <v>35</v>
      </c>
      <c r="N940" t="s">
        <v>35</v>
      </c>
      <c r="S940" s="22">
        <f t="shared" si="71"/>
        <v>0.125</v>
      </c>
      <c r="T940" s="22">
        <f t="shared" si="72"/>
        <v>7.575757575757576E-3</v>
      </c>
      <c r="U940" s="22" t="s">
        <v>5387</v>
      </c>
      <c r="V940">
        <v>1700</v>
      </c>
      <c r="W940" s="22" t="s">
        <v>5432</v>
      </c>
      <c r="X940">
        <v>2000</v>
      </c>
      <c r="Y940" t="s">
        <v>304</v>
      </c>
      <c r="Z940" t="s">
        <v>1764</v>
      </c>
      <c r="AA940" t="s">
        <v>1765</v>
      </c>
      <c r="AB940" t="s">
        <v>61</v>
      </c>
      <c r="AC940" t="s">
        <v>62</v>
      </c>
      <c r="AD940" t="str">
        <f t="shared" si="73"/>
        <v>MacDougall Admin Center - A211</v>
      </c>
      <c r="AE940" t="s">
        <v>78</v>
      </c>
      <c r="AF940" t="s">
        <v>79</v>
      </c>
      <c r="AG940" t="s">
        <v>442</v>
      </c>
      <c r="AH940" t="s">
        <v>3688</v>
      </c>
      <c r="AI940">
        <v>33</v>
      </c>
      <c r="AJ940">
        <v>21</v>
      </c>
      <c r="AK940" s="22">
        <f t="shared" si="74"/>
        <v>0.15909090909090909</v>
      </c>
      <c r="AL940" t="s">
        <v>430</v>
      </c>
      <c r="AM940" t="s">
        <v>306</v>
      </c>
      <c r="AN940" t="s">
        <v>67</v>
      </c>
    </row>
    <row r="941" spans="1:40" hidden="1" x14ac:dyDescent="0.25">
      <c r="A941">
        <v>202430</v>
      </c>
      <c r="B941">
        <v>41292</v>
      </c>
      <c r="C941" t="s">
        <v>299</v>
      </c>
      <c r="D941" t="s">
        <v>5623</v>
      </c>
      <c r="E941" t="s">
        <v>300</v>
      </c>
      <c r="F941">
        <v>5</v>
      </c>
      <c r="G941" s="1">
        <v>45271</v>
      </c>
      <c r="H941" s="1">
        <v>45271</v>
      </c>
      <c r="I941" s="21">
        <f t="shared" si="70"/>
        <v>1</v>
      </c>
      <c r="J941" s="1"/>
      <c r="K941" s="1" t="s">
        <v>33</v>
      </c>
      <c r="L941" t="s">
        <v>33</v>
      </c>
      <c r="S941" s="22">
        <f t="shared" si="71"/>
        <v>8.333333333333337E-2</v>
      </c>
      <c r="T941" s="22">
        <f t="shared" si="72"/>
        <v>5.0505050505050527E-3</v>
      </c>
      <c r="U941" s="22" t="s">
        <v>5378</v>
      </c>
      <c r="V941">
        <v>1800</v>
      </c>
      <c r="W941" s="22" t="s">
        <v>5432</v>
      </c>
      <c r="X941">
        <v>2000</v>
      </c>
      <c r="Y941" t="s">
        <v>304</v>
      </c>
      <c r="Z941" t="s">
        <v>297</v>
      </c>
      <c r="AA941" t="s">
        <v>298</v>
      </c>
      <c r="AB941" t="s">
        <v>61</v>
      </c>
      <c r="AC941" t="s">
        <v>62</v>
      </c>
      <c r="AD941" t="str">
        <f t="shared" si="73"/>
        <v>MacDougall Admin Center - A211</v>
      </c>
      <c r="AE941" t="s">
        <v>78</v>
      </c>
      <c r="AF941" t="s">
        <v>79</v>
      </c>
      <c r="AG941" t="s">
        <v>442</v>
      </c>
      <c r="AH941" t="s">
        <v>3688</v>
      </c>
      <c r="AI941">
        <v>33</v>
      </c>
      <c r="AJ941">
        <v>9</v>
      </c>
      <c r="AK941" s="22">
        <f t="shared" si="74"/>
        <v>4.5454545454545477E-2</v>
      </c>
      <c r="AL941" t="s">
        <v>430</v>
      </c>
      <c r="AM941" t="s">
        <v>306</v>
      </c>
      <c r="AN941" t="s">
        <v>67</v>
      </c>
    </row>
    <row r="942" spans="1:40" hidden="1" x14ac:dyDescent="0.25">
      <c r="A942">
        <v>202430</v>
      </c>
      <c r="B942">
        <v>42111</v>
      </c>
      <c r="C942" t="s">
        <v>299</v>
      </c>
      <c r="D942" t="s">
        <v>5623</v>
      </c>
      <c r="E942" t="s">
        <v>300</v>
      </c>
      <c r="F942">
        <v>5</v>
      </c>
      <c r="G942" s="1">
        <v>45271</v>
      </c>
      <c r="H942" s="1">
        <v>45271</v>
      </c>
      <c r="I942" s="21">
        <f t="shared" si="70"/>
        <v>1</v>
      </c>
      <c r="J942" s="1" t="s">
        <v>393</v>
      </c>
      <c r="K942" s="1" t="s">
        <v>33</v>
      </c>
      <c r="L942" t="s">
        <v>33</v>
      </c>
      <c r="S942" s="22">
        <f t="shared" si="71"/>
        <v>8.333333333333337E-2</v>
      </c>
      <c r="T942" s="22">
        <f t="shared" si="72"/>
        <v>5.0505050505050527E-3</v>
      </c>
      <c r="U942" s="22" t="s">
        <v>5378</v>
      </c>
      <c r="V942">
        <v>1800</v>
      </c>
      <c r="W942" s="22" t="s">
        <v>5432</v>
      </c>
      <c r="X942">
        <v>2000</v>
      </c>
      <c r="Y942" t="s">
        <v>304</v>
      </c>
      <c r="Z942" t="s">
        <v>297</v>
      </c>
      <c r="AA942" t="s">
        <v>298</v>
      </c>
      <c r="AB942" t="s">
        <v>61</v>
      </c>
      <c r="AC942" t="s">
        <v>62</v>
      </c>
      <c r="AD942" t="str">
        <f t="shared" si="73"/>
        <v>MacDougall Admin Center - A211</v>
      </c>
      <c r="AE942" t="s">
        <v>78</v>
      </c>
      <c r="AF942" t="s">
        <v>79</v>
      </c>
      <c r="AG942" t="s">
        <v>442</v>
      </c>
      <c r="AH942" t="s">
        <v>3688</v>
      </c>
      <c r="AI942">
        <v>33</v>
      </c>
      <c r="AJ942">
        <v>8</v>
      </c>
      <c r="AK942" s="22">
        <f t="shared" si="74"/>
        <v>4.0404040404040421E-2</v>
      </c>
      <c r="AL942" t="s">
        <v>430</v>
      </c>
      <c r="AM942" t="s">
        <v>306</v>
      </c>
      <c r="AN942" t="s">
        <v>67</v>
      </c>
    </row>
    <row r="943" spans="1:40" hidden="1" x14ac:dyDescent="0.25">
      <c r="A943">
        <v>202430</v>
      </c>
      <c r="B943">
        <v>42112</v>
      </c>
      <c r="C943" t="s">
        <v>299</v>
      </c>
      <c r="D943" t="s">
        <v>5623</v>
      </c>
      <c r="E943" t="s">
        <v>300</v>
      </c>
      <c r="F943">
        <v>5</v>
      </c>
      <c r="G943" s="1">
        <v>45271</v>
      </c>
      <c r="H943" s="1">
        <v>45271</v>
      </c>
      <c r="I943" s="21">
        <f t="shared" si="70"/>
        <v>1</v>
      </c>
      <c r="J943" s="1" t="s">
        <v>393</v>
      </c>
      <c r="K943" s="1" t="s">
        <v>33</v>
      </c>
      <c r="L943" t="s">
        <v>33</v>
      </c>
      <c r="S943" s="22">
        <f t="shared" si="71"/>
        <v>8.333333333333337E-2</v>
      </c>
      <c r="T943" s="22">
        <f t="shared" si="72"/>
        <v>5.0505050505050527E-3</v>
      </c>
      <c r="U943" s="22" t="s">
        <v>5378</v>
      </c>
      <c r="V943">
        <v>1800</v>
      </c>
      <c r="W943" s="22" t="s">
        <v>5432</v>
      </c>
      <c r="X943">
        <v>2000</v>
      </c>
      <c r="Y943" t="s">
        <v>304</v>
      </c>
      <c r="Z943" t="s">
        <v>297</v>
      </c>
      <c r="AA943" t="s">
        <v>298</v>
      </c>
      <c r="AB943" t="s">
        <v>61</v>
      </c>
      <c r="AC943" t="s">
        <v>62</v>
      </c>
      <c r="AD943" t="str">
        <f t="shared" si="73"/>
        <v>MacDougall Admin Center - A211</v>
      </c>
      <c r="AE943" t="s">
        <v>78</v>
      </c>
      <c r="AF943" t="s">
        <v>79</v>
      </c>
      <c r="AG943" t="s">
        <v>442</v>
      </c>
      <c r="AH943" t="s">
        <v>3688</v>
      </c>
      <c r="AI943">
        <v>33</v>
      </c>
      <c r="AJ943">
        <v>14</v>
      </c>
      <c r="AK943" s="22">
        <f t="shared" si="74"/>
        <v>7.0707070707070732E-2</v>
      </c>
      <c r="AL943" t="s">
        <v>430</v>
      </c>
      <c r="AM943" t="s">
        <v>306</v>
      </c>
      <c r="AN943" t="s">
        <v>67</v>
      </c>
    </row>
    <row r="944" spans="1:40" x14ac:dyDescent="0.25">
      <c r="A944">
        <v>202430</v>
      </c>
      <c r="B944">
        <v>42664</v>
      </c>
      <c r="C944" t="s">
        <v>418</v>
      </c>
      <c r="D944" t="s">
        <v>5718</v>
      </c>
      <c r="E944" t="s">
        <v>419</v>
      </c>
      <c r="F944">
        <v>3</v>
      </c>
      <c r="G944" s="1">
        <v>45166</v>
      </c>
      <c r="H944" s="1">
        <v>45276</v>
      </c>
      <c r="I944" s="21">
        <f t="shared" si="70"/>
        <v>16.714285714285715</v>
      </c>
      <c r="J944" s="1"/>
      <c r="K944" s="1" t="s">
        <v>5537</v>
      </c>
      <c r="M944" t="s">
        <v>34</v>
      </c>
      <c r="O944" t="s">
        <v>36</v>
      </c>
      <c r="S944" s="22">
        <f t="shared" si="71"/>
        <v>5.555555555555558E-2</v>
      </c>
      <c r="T944" s="22">
        <f t="shared" si="72"/>
        <v>0.11255411255411261</v>
      </c>
      <c r="U944" s="22" t="s">
        <v>5376</v>
      </c>
      <c r="V944">
        <v>1110</v>
      </c>
      <c r="W944" s="22" t="s">
        <v>5393</v>
      </c>
      <c r="X944">
        <v>1230</v>
      </c>
      <c r="Y944" t="s">
        <v>49</v>
      </c>
      <c r="Z944" t="s">
        <v>1772</v>
      </c>
      <c r="AA944" t="s">
        <v>1773</v>
      </c>
      <c r="AB944" t="s">
        <v>61</v>
      </c>
      <c r="AC944" t="s">
        <v>62</v>
      </c>
      <c r="AD944" t="str">
        <f t="shared" si="73"/>
        <v>MacDougall Admin Center - A211</v>
      </c>
      <c r="AE944" t="s">
        <v>78</v>
      </c>
      <c r="AF944" t="s">
        <v>79</v>
      </c>
      <c r="AG944" t="s">
        <v>442</v>
      </c>
      <c r="AH944" t="s">
        <v>3688</v>
      </c>
      <c r="AI944">
        <v>80</v>
      </c>
      <c r="AJ944">
        <v>52</v>
      </c>
      <c r="AK944" s="22">
        <f t="shared" si="74"/>
        <v>97.82560296846016</v>
      </c>
      <c r="AL944" t="s">
        <v>52</v>
      </c>
      <c r="AM944" t="s">
        <v>66</v>
      </c>
      <c r="AN944" t="s">
        <v>67</v>
      </c>
    </row>
    <row r="945" spans="1:40" hidden="1" x14ac:dyDescent="0.25">
      <c r="A945">
        <v>202430</v>
      </c>
      <c r="B945">
        <v>43228</v>
      </c>
      <c r="C945" t="s">
        <v>2568</v>
      </c>
      <c r="D945" t="s">
        <v>5644</v>
      </c>
      <c r="E945" t="s">
        <v>2569</v>
      </c>
      <c r="F945">
        <v>0</v>
      </c>
      <c r="G945" s="1">
        <v>45178</v>
      </c>
      <c r="H945" s="1">
        <v>45179</v>
      </c>
      <c r="I945" s="21">
        <f t="shared" si="70"/>
        <v>1.1428571428571428</v>
      </c>
      <c r="J945" s="1"/>
      <c r="K945" s="1" t="s">
        <v>5543</v>
      </c>
      <c r="Q945" t="s">
        <v>2245</v>
      </c>
      <c r="R945" t="s">
        <v>2570</v>
      </c>
      <c r="S945" s="22">
        <f t="shared" si="71"/>
        <v>0.25000000000000006</v>
      </c>
      <c r="T945" s="22">
        <f t="shared" si="72"/>
        <v>3.4632034632034639E-2</v>
      </c>
      <c r="U945" s="22" t="s">
        <v>5369</v>
      </c>
      <c r="V945">
        <v>800</v>
      </c>
      <c r="W945" s="22" t="s">
        <v>5374</v>
      </c>
      <c r="X945">
        <v>1400</v>
      </c>
      <c r="Y945" t="s">
        <v>49</v>
      </c>
      <c r="Z945" t="s">
        <v>1851</v>
      </c>
      <c r="AA945" t="s">
        <v>1852</v>
      </c>
      <c r="AB945" t="s">
        <v>41</v>
      </c>
      <c r="AC945" t="s">
        <v>62</v>
      </c>
      <c r="AD945" t="str">
        <f t="shared" si="73"/>
        <v>MacDougall Admin Center - A211</v>
      </c>
      <c r="AE945" t="s">
        <v>78</v>
      </c>
      <c r="AF945" t="s">
        <v>79</v>
      </c>
      <c r="AG945" t="s">
        <v>442</v>
      </c>
      <c r="AH945" t="s">
        <v>3688</v>
      </c>
      <c r="AI945">
        <v>45</v>
      </c>
      <c r="AJ945">
        <v>25</v>
      </c>
      <c r="AK945" s="22">
        <f t="shared" si="74"/>
        <v>0.9894867037724181</v>
      </c>
      <c r="AL945" t="s">
        <v>52</v>
      </c>
      <c r="AM945" t="s">
        <v>66</v>
      </c>
      <c r="AN945" t="s">
        <v>67</v>
      </c>
    </row>
    <row r="946" spans="1:40" hidden="1" x14ac:dyDescent="0.25">
      <c r="A946">
        <v>202430</v>
      </c>
      <c r="B946">
        <v>43604</v>
      </c>
      <c r="C946" t="s">
        <v>299</v>
      </c>
      <c r="D946" t="s">
        <v>5623</v>
      </c>
      <c r="E946" t="s">
        <v>300</v>
      </c>
      <c r="F946">
        <v>5</v>
      </c>
      <c r="G946" s="1">
        <v>45271</v>
      </c>
      <c r="H946" s="1">
        <v>45271</v>
      </c>
      <c r="I946" s="21">
        <f t="shared" si="70"/>
        <v>1</v>
      </c>
      <c r="J946" s="1" t="s">
        <v>393</v>
      </c>
      <c r="K946" s="1" t="s">
        <v>33</v>
      </c>
      <c r="L946" t="s">
        <v>33</v>
      </c>
      <c r="S946" s="22">
        <f t="shared" si="71"/>
        <v>8.333333333333337E-2</v>
      </c>
      <c r="T946" s="22">
        <f t="shared" si="72"/>
        <v>5.0505050505050527E-3</v>
      </c>
      <c r="U946" s="22" t="s">
        <v>5378</v>
      </c>
      <c r="V946">
        <v>1800</v>
      </c>
      <c r="W946" s="22" t="s">
        <v>5432</v>
      </c>
      <c r="X946">
        <v>2000</v>
      </c>
      <c r="Y946" t="s">
        <v>304</v>
      </c>
      <c r="Z946" t="s">
        <v>297</v>
      </c>
      <c r="AA946" t="s">
        <v>298</v>
      </c>
      <c r="AB946" t="s">
        <v>61</v>
      </c>
      <c r="AC946" t="s">
        <v>62</v>
      </c>
      <c r="AD946" t="str">
        <f t="shared" si="73"/>
        <v>MacDougall Admin Center - A211</v>
      </c>
      <c r="AE946" t="s">
        <v>78</v>
      </c>
      <c r="AF946" t="s">
        <v>79</v>
      </c>
      <c r="AG946" t="s">
        <v>442</v>
      </c>
      <c r="AH946" t="s">
        <v>3688</v>
      </c>
      <c r="AI946">
        <v>33</v>
      </c>
      <c r="AJ946">
        <v>15</v>
      </c>
      <c r="AK946" s="22">
        <f t="shared" si="74"/>
        <v>7.5757575757575787E-2</v>
      </c>
      <c r="AL946" t="s">
        <v>430</v>
      </c>
      <c r="AM946" t="s">
        <v>306</v>
      </c>
      <c r="AN946" t="s">
        <v>67</v>
      </c>
    </row>
    <row r="947" spans="1:40" x14ac:dyDescent="0.25">
      <c r="A947">
        <v>202430</v>
      </c>
      <c r="B947">
        <v>44451</v>
      </c>
      <c r="C947" t="s">
        <v>1853</v>
      </c>
      <c r="D947" t="s">
        <v>5724</v>
      </c>
      <c r="E947" t="s">
        <v>1854</v>
      </c>
      <c r="F947">
        <v>3</v>
      </c>
      <c r="G947" s="1">
        <v>45166</v>
      </c>
      <c r="H947" s="1">
        <v>45276</v>
      </c>
      <c r="I947" s="21">
        <f t="shared" si="70"/>
        <v>16.714285714285715</v>
      </c>
      <c r="J947" s="1"/>
      <c r="K947" s="1" t="s">
        <v>5537</v>
      </c>
      <c r="M947" t="s">
        <v>34</v>
      </c>
      <c r="O947" t="s">
        <v>36</v>
      </c>
      <c r="S947" s="22">
        <f t="shared" si="71"/>
        <v>5.555555555555558E-2</v>
      </c>
      <c r="T947" s="22">
        <f t="shared" si="72"/>
        <v>0.11255411255411261</v>
      </c>
      <c r="U947" s="22" t="s">
        <v>5377</v>
      </c>
      <c r="V947">
        <v>1245</v>
      </c>
      <c r="W947" s="22" t="s">
        <v>5398</v>
      </c>
      <c r="X947">
        <v>1405</v>
      </c>
      <c r="Y947" t="s">
        <v>49</v>
      </c>
      <c r="Z947" t="s">
        <v>1211</v>
      </c>
      <c r="AA947" t="s">
        <v>1212</v>
      </c>
      <c r="AB947" t="s">
        <v>646</v>
      </c>
      <c r="AC947" t="s">
        <v>62</v>
      </c>
      <c r="AD947" t="str">
        <f t="shared" si="73"/>
        <v>MacDougall Admin Center - A217</v>
      </c>
      <c r="AE947" t="s">
        <v>78</v>
      </c>
      <c r="AF947" t="s">
        <v>79</v>
      </c>
      <c r="AG947" t="s">
        <v>1220</v>
      </c>
      <c r="AH947" t="s">
        <v>3688</v>
      </c>
      <c r="AI947">
        <v>35</v>
      </c>
      <c r="AJ947">
        <v>22</v>
      </c>
      <c r="AK947" s="22">
        <f t="shared" si="74"/>
        <v>41.387755102040842</v>
      </c>
      <c r="AL947" t="s">
        <v>52</v>
      </c>
      <c r="AM947" t="s">
        <v>66</v>
      </c>
      <c r="AN947" t="s">
        <v>67</v>
      </c>
    </row>
    <row r="948" spans="1:40" x14ac:dyDescent="0.25">
      <c r="A948">
        <v>202430</v>
      </c>
      <c r="B948">
        <v>44501</v>
      </c>
      <c r="C948" t="s">
        <v>1855</v>
      </c>
      <c r="D948" t="s">
        <v>5651</v>
      </c>
      <c r="E948" t="s">
        <v>1856</v>
      </c>
      <c r="F948">
        <v>5</v>
      </c>
      <c r="G948" s="1">
        <v>45166</v>
      </c>
      <c r="H948" s="1">
        <v>45276</v>
      </c>
      <c r="I948" s="21">
        <f t="shared" si="70"/>
        <v>16.714285714285715</v>
      </c>
      <c r="J948" s="1"/>
      <c r="K948" s="1" t="s">
        <v>34</v>
      </c>
      <c r="M948" t="s">
        <v>34</v>
      </c>
      <c r="S948" s="22">
        <f t="shared" si="71"/>
        <v>0.16666666666666669</v>
      </c>
      <c r="T948" s="22">
        <f t="shared" si="72"/>
        <v>0.16883116883116886</v>
      </c>
      <c r="U948" s="22" t="s">
        <v>5369</v>
      </c>
      <c r="V948">
        <v>800</v>
      </c>
      <c r="W948" s="22" t="s">
        <v>5384</v>
      </c>
      <c r="X948">
        <v>1200</v>
      </c>
      <c r="Y948" t="s">
        <v>49</v>
      </c>
      <c r="Z948" t="s">
        <v>1223</v>
      </c>
      <c r="AA948" t="s">
        <v>1224</v>
      </c>
      <c r="AB948" t="s">
        <v>41</v>
      </c>
      <c r="AC948" t="s">
        <v>62</v>
      </c>
      <c r="AD948" t="str">
        <f t="shared" si="73"/>
        <v>MacDougall Admin Center - A217</v>
      </c>
      <c r="AE948" t="s">
        <v>78</v>
      </c>
      <c r="AF948" t="s">
        <v>79</v>
      </c>
      <c r="AG948" t="s">
        <v>1220</v>
      </c>
      <c r="AH948" t="s">
        <v>3688</v>
      </c>
      <c r="AI948">
        <v>35</v>
      </c>
      <c r="AJ948">
        <v>32</v>
      </c>
      <c r="AK948" s="22">
        <f t="shared" si="74"/>
        <v>90.300556586270886</v>
      </c>
      <c r="AL948" t="s">
        <v>52</v>
      </c>
      <c r="AM948" t="s">
        <v>66</v>
      </c>
      <c r="AN948" t="s">
        <v>67</v>
      </c>
    </row>
    <row r="949" spans="1:40" x14ac:dyDescent="0.25">
      <c r="A949">
        <v>202430</v>
      </c>
      <c r="B949">
        <v>44503</v>
      </c>
      <c r="C949" t="s">
        <v>1216</v>
      </c>
      <c r="D949" t="s">
        <v>5651</v>
      </c>
      <c r="E949" t="s">
        <v>1217</v>
      </c>
      <c r="F949">
        <v>3</v>
      </c>
      <c r="G949" s="1">
        <v>45166</v>
      </c>
      <c r="H949" s="1">
        <v>45276</v>
      </c>
      <c r="I949" s="21">
        <f t="shared" si="70"/>
        <v>16.714285714285715</v>
      </c>
      <c r="J949" s="1"/>
      <c r="K949" s="1" t="s">
        <v>33</v>
      </c>
      <c r="L949" t="s">
        <v>33</v>
      </c>
      <c r="S949" s="22">
        <f t="shared" si="71"/>
        <v>0.12847222222222227</v>
      </c>
      <c r="T949" s="22">
        <f t="shared" si="72"/>
        <v>0.1301406926406927</v>
      </c>
      <c r="U949" s="22" t="s">
        <v>5369</v>
      </c>
      <c r="V949">
        <v>800</v>
      </c>
      <c r="W949" s="22" t="s">
        <v>5413</v>
      </c>
      <c r="X949">
        <v>1105</v>
      </c>
      <c r="Y949" t="s">
        <v>49</v>
      </c>
      <c r="Z949" t="s">
        <v>1218</v>
      </c>
      <c r="AA949" t="s">
        <v>1219</v>
      </c>
      <c r="AB949" t="s">
        <v>41</v>
      </c>
      <c r="AC949" t="s">
        <v>62</v>
      </c>
      <c r="AD949" t="str">
        <f t="shared" si="73"/>
        <v>MacDougall Admin Center - A217</v>
      </c>
      <c r="AE949" t="s">
        <v>78</v>
      </c>
      <c r="AF949" t="s">
        <v>79</v>
      </c>
      <c r="AG949" t="s">
        <v>1220</v>
      </c>
      <c r="AH949" t="s">
        <v>3688</v>
      </c>
      <c r="AI949">
        <v>35</v>
      </c>
      <c r="AJ949">
        <v>32</v>
      </c>
      <c r="AK949" s="22">
        <f t="shared" si="74"/>
        <v>69.606679035250494</v>
      </c>
      <c r="AL949" t="s">
        <v>52</v>
      </c>
      <c r="AM949" t="s">
        <v>66</v>
      </c>
      <c r="AN949" t="s">
        <v>67</v>
      </c>
    </row>
    <row r="950" spans="1:40" hidden="1" x14ac:dyDescent="0.25">
      <c r="A950">
        <v>202430</v>
      </c>
      <c r="B950">
        <v>30843</v>
      </c>
      <c r="C950" t="s">
        <v>2571</v>
      </c>
      <c r="D950" t="s">
        <v>5628</v>
      </c>
      <c r="E950" t="s">
        <v>2572</v>
      </c>
      <c r="F950">
        <v>4</v>
      </c>
      <c r="G950" s="1">
        <v>45166</v>
      </c>
      <c r="H950" s="1">
        <v>45276</v>
      </c>
      <c r="I950" s="21">
        <f t="shared" si="70"/>
        <v>16.714285714285715</v>
      </c>
      <c r="J950" s="1"/>
      <c r="K950" s="1" t="s">
        <v>37</v>
      </c>
      <c r="P950" t="s">
        <v>37</v>
      </c>
      <c r="S950" s="22">
        <f t="shared" si="71"/>
        <v>0</v>
      </c>
      <c r="T950" s="22">
        <f t="shared" si="72"/>
        <v>0</v>
      </c>
      <c r="U950" s="22">
        <v>0</v>
      </c>
      <c r="W950" s="22">
        <v>0</v>
      </c>
      <c r="Y950" t="s">
        <v>304</v>
      </c>
      <c r="Z950" t="s">
        <v>2573</v>
      </c>
      <c r="AA950" t="s">
        <v>2574</v>
      </c>
      <c r="AB950" t="s">
        <v>41</v>
      </c>
      <c r="AC950" t="s">
        <v>62</v>
      </c>
      <c r="AD950" t="str">
        <f t="shared" si="73"/>
        <v>MacDougall Admin Center - A236</v>
      </c>
      <c r="AE950" t="s">
        <v>78</v>
      </c>
      <c r="AF950" t="s">
        <v>79</v>
      </c>
      <c r="AG950" t="s">
        <v>2575</v>
      </c>
      <c r="AH950" t="s">
        <v>4162</v>
      </c>
      <c r="AI950">
        <v>10</v>
      </c>
      <c r="AJ950">
        <v>7</v>
      </c>
      <c r="AK950" s="22">
        <f t="shared" si="74"/>
        <v>0</v>
      </c>
      <c r="AL950" t="s">
        <v>430</v>
      </c>
      <c r="AM950" t="s">
        <v>306</v>
      </c>
      <c r="AN950" t="s">
        <v>67</v>
      </c>
    </row>
    <row r="951" spans="1:40" hidden="1" x14ac:dyDescent="0.25">
      <c r="A951">
        <v>202430</v>
      </c>
      <c r="B951">
        <v>30845</v>
      </c>
      <c r="C951" t="s">
        <v>2571</v>
      </c>
      <c r="D951" t="s">
        <v>5628</v>
      </c>
      <c r="E951" t="s">
        <v>2572</v>
      </c>
      <c r="F951">
        <v>4</v>
      </c>
      <c r="G951" s="1">
        <v>45166</v>
      </c>
      <c r="H951" s="1">
        <v>45276</v>
      </c>
      <c r="I951" s="21">
        <f t="shared" si="70"/>
        <v>16.714285714285715</v>
      </c>
      <c r="J951" s="1"/>
      <c r="K951" s="1" t="s">
        <v>5552</v>
      </c>
      <c r="S951" s="22">
        <f t="shared" si="71"/>
        <v>0</v>
      </c>
      <c r="T951" s="22">
        <f t="shared" si="72"/>
        <v>0</v>
      </c>
      <c r="U951" s="22">
        <v>0</v>
      </c>
      <c r="W951" s="22">
        <v>0</v>
      </c>
      <c r="Y951" t="s">
        <v>304</v>
      </c>
      <c r="Z951" t="s">
        <v>2573</v>
      </c>
      <c r="AA951" t="s">
        <v>2574</v>
      </c>
      <c r="AB951" t="s">
        <v>41</v>
      </c>
      <c r="AC951" t="s">
        <v>62</v>
      </c>
      <c r="AD951" t="str">
        <f t="shared" si="73"/>
        <v>MacDougall Admin Center - A236</v>
      </c>
      <c r="AE951" t="s">
        <v>78</v>
      </c>
      <c r="AF951" t="s">
        <v>79</v>
      </c>
      <c r="AG951" t="s">
        <v>2575</v>
      </c>
      <c r="AH951" t="s">
        <v>4162</v>
      </c>
      <c r="AI951">
        <v>10</v>
      </c>
      <c r="AJ951">
        <v>9</v>
      </c>
      <c r="AK951" s="22">
        <f t="shared" si="74"/>
        <v>0</v>
      </c>
      <c r="AL951" t="s">
        <v>430</v>
      </c>
      <c r="AM951" t="s">
        <v>306</v>
      </c>
      <c r="AN951" t="s">
        <v>67</v>
      </c>
    </row>
    <row r="952" spans="1:40" hidden="1" x14ac:dyDescent="0.25">
      <c r="A952">
        <v>202430</v>
      </c>
      <c r="B952">
        <v>33612</v>
      </c>
      <c r="C952" t="s">
        <v>2571</v>
      </c>
      <c r="D952" t="s">
        <v>5628</v>
      </c>
      <c r="E952" t="s">
        <v>2572</v>
      </c>
      <c r="F952">
        <v>4</v>
      </c>
      <c r="G952" s="1">
        <v>45166</v>
      </c>
      <c r="H952" s="1">
        <v>45276</v>
      </c>
      <c r="I952" s="21">
        <f t="shared" si="70"/>
        <v>16.714285714285715</v>
      </c>
      <c r="J952" s="1"/>
      <c r="K952" s="1" t="s">
        <v>37</v>
      </c>
      <c r="P952" t="s">
        <v>37</v>
      </c>
      <c r="S952" s="22">
        <f t="shared" si="71"/>
        <v>0</v>
      </c>
      <c r="T952" s="22">
        <f t="shared" si="72"/>
        <v>0</v>
      </c>
      <c r="U952" s="22">
        <v>0</v>
      </c>
      <c r="W952" s="22">
        <v>0</v>
      </c>
      <c r="Y952" t="s">
        <v>304</v>
      </c>
      <c r="Z952" t="s">
        <v>2573</v>
      </c>
      <c r="AA952" t="s">
        <v>2574</v>
      </c>
      <c r="AB952" t="s">
        <v>41</v>
      </c>
      <c r="AC952" t="s">
        <v>62</v>
      </c>
      <c r="AD952" t="str">
        <f t="shared" si="73"/>
        <v>MacDougall Admin Center - A236</v>
      </c>
      <c r="AE952" t="s">
        <v>78</v>
      </c>
      <c r="AF952" t="s">
        <v>79</v>
      </c>
      <c r="AG952" t="s">
        <v>2575</v>
      </c>
      <c r="AH952" t="s">
        <v>4162</v>
      </c>
      <c r="AI952">
        <v>7</v>
      </c>
      <c r="AJ952">
        <v>5</v>
      </c>
      <c r="AK952" s="22">
        <f t="shared" si="74"/>
        <v>0</v>
      </c>
      <c r="AL952" t="s">
        <v>430</v>
      </c>
      <c r="AM952" t="s">
        <v>306</v>
      </c>
      <c r="AN952" t="s">
        <v>67</v>
      </c>
    </row>
    <row r="953" spans="1:40" hidden="1" x14ac:dyDescent="0.25">
      <c r="A953">
        <v>202430</v>
      </c>
      <c r="B953">
        <v>39838</v>
      </c>
      <c r="C953" t="s">
        <v>2576</v>
      </c>
      <c r="D953" t="s">
        <v>5730</v>
      </c>
      <c r="E953" t="s">
        <v>2577</v>
      </c>
      <c r="F953">
        <v>1</v>
      </c>
      <c r="G953" s="1">
        <v>45166</v>
      </c>
      <c r="H953" s="1">
        <v>45276</v>
      </c>
      <c r="I953" s="21">
        <f t="shared" si="70"/>
        <v>16.714285714285715</v>
      </c>
      <c r="J953" s="1"/>
      <c r="K953" s="1" t="s">
        <v>5552</v>
      </c>
      <c r="S953" s="22">
        <f t="shared" si="71"/>
        <v>0</v>
      </c>
      <c r="T953" s="22">
        <f t="shared" si="72"/>
        <v>0</v>
      </c>
      <c r="U953" s="22">
        <v>0</v>
      </c>
      <c r="W953" s="22">
        <v>0</v>
      </c>
      <c r="Y953" t="s">
        <v>38</v>
      </c>
      <c r="Z953" t="s">
        <v>2297</v>
      </c>
      <c r="AA953" t="s">
        <v>2298</v>
      </c>
      <c r="AB953" t="s">
        <v>41</v>
      </c>
      <c r="AC953" t="s">
        <v>87</v>
      </c>
      <c r="AD953" t="str">
        <f t="shared" si="73"/>
        <v>MacDougall Admin Center - A242</v>
      </c>
      <c r="AE953" t="s">
        <v>78</v>
      </c>
      <c r="AF953" t="s">
        <v>79</v>
      </c>
      <c r="AG953" t="s">
        <v>2578</v>
      </c>
      <c r="AH953" t="s">
        <v>3688</v>
      </c>
      <c r="AI953">
        <v>1</v>
      </c>
      <c r="AJ953">
        <v>1</v>
      </c>
      <c r="AK953" s="22">
        <f t="shared" si="74"/>
        <v>0</v>
      </c>
      <c r="AL953">
        <v>20</v>
      </c>
      <c r="AM953" t="s">
        <v>172</v>
      </c>
      <c r="AN953" t="s">
        <v>46</v>
      </c>
    </row>
    <row r="954" spans="1:40" hidden="1" x14ac:dyDescent="0.25">
      <c r="A954">
        <v>202430</v>
      </c>
      <c r="B954">
        <v>39839</v>
      </c>
      <c r="C954" t="s">
        <v>2576</v>
      </c>
      <c r="D954" t="s">
        <v>5730</v>
      </c>
      <c r="E954" t="s">
        <v>2577</v>
      </c>
      <c r="F954">
        <v>1</v>
      </c>
      <c r="G954" s="1">
        <v>45166</v>
      </c>
      <c r="H954" s="1">
        <v>45276</v>
      </c>
      <c r="I954" s="21">
        <f t="shared" si="70"/>
        <v>16.714285714285715</v>
      </c>
      <c r="J954" s="1"/>
      <c r="K954" s="1" t="s">
        <v>5552</v>
      </c>
      <c r="S954" s="22">
        <f t="shared" si="71"/>
        <v>0</v>
      </c>
      <c r="T954" s="22">
        <f t="shared" si="72"/>
        <v>0</v>
      </c>
      <c r="U954" s="22">
        <v>0</v>
      </c>
      <c r="W954" s="22">
        <v>0</v>
      </c>
      <c r="Y954" t="s">
        <v>38</v>
      </c>
      <c r="Z954" t="s">
        <v>2297</v>
      </c>
      <c r="AA954" t="s">
        <v>2298</v>
      </c>
      <c r="AB954" t="s">
        <v>41</v>
      </c>
      <c r="AC954" t="s">
        <v>87</v>
      </c>
      <c r="AD954" t="str">
        <f t="shared" si="73"/>
        <v>MacDougall Admin Center - A242</v>
      </c>
      <c r="AE954" t="s">
        <v>78</v>
      </c>
      <c r="AF954" t="s">
        <v>79</v>
      </c>
      <c r="AG954" t="s">
        <v>2578</v>
      </c>
      <c r="AH954" t="s">
        <v>3688</v>
      </c>
      <c r="AI954">
        <v>5</v>
      </c>
      <c r="AJ954">
        <v>5</v>
      </c>
      <c r="AK954" s="22">
        <f t="shared" si="74"/>
        <v>0</v>
      </c>
      <c r="AL954">
        <v>20</v>
      </c>
      <c r="AM954" t="s">
        <v>172</v>
      </c>
      <c r="AN954" t="s">
        <v>46</v>
      </c>
    </row>
    <row r="955" spans="1:40" hidden="1" x14ac:dyDescent="0.25">
      <c r="A955">
        <v>202430</v>
      </c>
      <c r="B955">
        <v>39840</v>
      </c>
      <c r="C955" t="s">
        <v>2576</v>
      </c>
      <c r="D955" t="s">
        <v>5730</v>
      </c>
      <c r="E955" t="s">
        <v>2577</v>
      </c>
      <c r="F955">
        <v>1</v>
      </c>
      <c r="G955" s="1">
        <v>45166</v>
      </c>
      <c r="H955" s="1">
        <v>45276</v>
      </c>
      <c r="I955" s="21">
        <f t="shared" si="70"/>
        <v>16.714285714285715</v>
      </c>
      <c r="J955" s="1"/>
      <c r="K955" s="1" t="s">
        <v>5552</v>
      </c>
      <c r="S955" s="22">
        <f t="shared" si="71"/>
        <v>0</v>
      </c>
      <c r="T955" s="22">
        <f t="shared" si="72"/>
        <v>0</v>
      </c>
      <c r="U955" s="22">
        <v>0</v>
      </c>
      <c r="W955" s="22">
        <v>0</v>
      </c>
      <c r="Y955" t="s">
        <v>38</v>
      </c>
      <c r="Z955" t="s">
        <v>2297</v>
      </c>
      <c r="AA955" t="s">
        <v>2298</v>
      </c>
      <c r="AB955" t="s">
        <v>41</v>
      </c>
      <c r="AC955" t="s">
        <v>87</v>
      </c>
      <c r="AD955" t="str">
        <f t="shared" si="73"/>
        <v>MacDougall Admin Center - A242</v>
      </c>
      <c r="AE955" t="s">
        <v>78</v>
      </c>
      <c r="AF955" t="s">
        <v>79</v>
      </c>
      <c r="AG955" t="s">
        <v>2578</v>
      </c>
      <c r="AH955" t="s">
        <v>3688</v>
      </c>
      <c r="AI955">
        <v>3</v>
      </c>
      <c r="AJ955">
        <v>3</v>
      </c>
      <c r="AK955" s="22">
        <f t="shared" si="74"/>
        <v>0</v>
      </c>
      <c r="AL955">
        <v>20</v>
      </c>
      <c r="AM955" t="s">
        <v>172</v>
      </c>
      <c r="AN955" t="s">
        <v>46</v>
      </c>
    </row>
    <row r="956" spans="1:40" x14ac:dyDescent="0.25">
      <c r="A956">
        <v>202430</v>
      </c>
      <c r="B956">
        <v>34443</v>
      </c>
      <c r="C956" t="s">
        <v>1849</v>
      </c>
      <c r="D956" t="s">
        <v>5644</v>
      </c>
      <c r="E956" t="s">
        <v>1850</v>
      </c>
      <c r="F956">
        <v>6</v>
      </c>
      <c r="G956" s="1">
        <v>45166</v>
      </c>
      <c r="H956" s="1">
        <v>45276</v>
      </c>
      <c r="I956" s="21">
        <f t="shared" si="70"/>
        <v>16.714285714285715</v>
      </c>
      <c r="J956" s="1"/>
      <c r="K956" s="1" t="s">
        <v>5538</v>
      </c>
      <c r="N956" t="s">
        <v>35</v>
      </c>
      <c r="O956" t="s">
        <v>36</v>
      </c>
      <c r="S956" s="22">
        <f t="shared" si="71"/>
        <v>0.11458333333333337</v>
      </c>
      <c r="T956" s="22">
        <f t="shared" si="72"/>
        <v>0.23214285714285723</v>
      </c>
      <c r="U956" s="22" t="s">
        <v>5369</v>
      </c>
      <c r="V956">
        <v>800</v>
      </c>
      <c r="W956" s="22" t="s">
        <v>5401</v>
      </c>
      <c r="X956">
        <v>1045</v>
      </c>
      <c r="Y956" t="s">
        <v>49</v>
      </c>
      <c r="Z956" t="s">
        <v>1851</v>
      </c>
      <c r="AA956" t="s">
        <v>1852</v>
      </c>
      <c r="AB956" t="s">
        <v>41</v>
      </c>
      <c r="AC956" t="s">
        <v>62</v>
      </c>
      <c r="AD956" t="str">
        <f t="shared" si="73"/>
        <v>MacDougall Admin Center - A243</v>
      </c>
      <c r="AE956" t="s">
        <v>78</v>
      </c>
      <c r="AF956" t="s">
        <v>79</v>
      </c>
      <c r="AG956" t="s">
        <v>2579</v>
      </c>
      <c r="AH956" t="s">
        <v>3688</v>
      </c>
      <c r="AI956">
        <v>32</v>
      </c>
      <c r="AJ956">
        <v>25</v>
      </c>
      <c r="AK956" s="22">
        <f t="shared" si="74"/>
        <v>97.002551020408205</v>
      </c>
      <c r="AL956" t="s">
        <v>52</v>
      </c>
      <c r="AM956" t="s">
        <v>66</v>
      </c>
      <c r="AN956" t="s">
        <v>67</v>
      </c>
    </row>
    <row r="957" spans="1:40" x14ac:dyDescent="0.25">
      <c r="A957">
        <v>202430</v>
      </c>
      <c r="B957">
        <v>34444</v>
      </c>
      <c r="C957" t="s">
        <v>1849</v>
      </c>
      <c r="D957" t="s">
        <v>5644</v>
      </c>
      <c r="E957" t="s">
        <v>1850</v>
      </c>
      <c r="F957">
        <v>6</v>
      </c>
      <c r="G957" s="1">
        <v>45166</v>
      </c>
      <c r="H957" s="1">
        <v>45276</v>
      </c>
      <c r="I957" s="21">
        <f t="shared" si="70"/>
        <v>16.714285714285715</v>
      </c>
      <c r="J957" s="1"/>
      <c r="K957" s="1" t="s">
        <v>5538</v>
      </c>
      <c r="N957" t="s">
        <v>35</v>
      </c>
      <c r="O957" t="s">
        <v>36</v>
      </c>
      <c r="S957" s="22">
        <f t="shared" si="71"/>
        <v>0.11458333333333331</v>
      </c>
      <c r="T957" s="22">
        <f t="shared" si="72"/>
        <v>0.23214285714285712</v>
      </c>
      <c r="U957" s="22" t="s">
        <v>5437</v>
      </c>
      <c r="V957">
        <v>1100</v>
      </c>
      <c r="W957" s="22" t="s">
        <v>5469</v>
      </c>
      <c r="X957">
        <v>1345</v>
      </c>
      <c r="Y957" t="s">
        <v>49</v>
      </c>
      <c r="Z957" t="s">
        <v>1851</v>
      </c>
      <c r="AA957" t="s">
        <v>1852</v>
      </c>
      <c r="AB957" t="s">
        <v>41</v>
      </c>
      <c r="AC957" t="s">
        <v>62</v>
      </c>
      <c r="AD957" t="str">
        <f t="shared" si="73"/>
        <v>MacDougall Admin Center - A243</v>
      </c>
      <c r="AE957" t="s">
        <v>78</v>
      </c>
      <c r="AF957" t="s">
        <v>79</v>
      </c>
      <c r="AG957" t="s">
        <v>2579</v>
      </c>
      <c r="AH957" t="s">
        <v>3688</v>
      </c>
      <c r="AI957">
        <v>32</v>
      </c>
      <c r="AJ957">
        <v>29</v>
      </c>
      <c r="AK957" s="22">
        <f t="shared" si="74"/>
        <v>112.52295918367346</v>
      </c>
      <c r="AL957" t="s">
        <v>52</v>
      </c>
      <c r="AM957" t="s">
        <v>66</v>
      </c>
      <c r="AN957" t="s">
        <v>67</v>
      </c>
    </row>
    <row r="958" spans="1:40" x14ac:dyDescent="0.25">
      <c r="A958">
        <v>202430</v>
      </c>
      <c r="B958">
        <v>34446</v>
      </c>
      <c r="C958" t="s">
        <v>1849</v>
      </c>
      <c r="D958" t="s">
        <v>5644</v>
      </c>
      <c r="E958" t="s">
        <v>1850</v>
      </c>
      <c r="F958">
        <v>6</v>
      </c>
      <c r="G958" s="1">
        <v>45166</v>
      </c>
      <c r="H958" s="1">
        <v>45276</v>
      </c>
      <c r="I958" s="21">
        <f t="shared" si="70"/>
        <v>16.714285714285715</v>
      </c>
      <c r="J958" s="1"/>
      <c r="K958" s="1" t="s">
        <v>5538</v>
      </c>
      <c r="N958" t="s">
        <v>35</v>
      </c>
      <c r="O958" t="s">
        <v>36</v>
      </c>
      <c r="S958" s="22">
        <f t="shared" si="71"/>
        <v>0.11458333333333326</v>
      </c>
      <c r="T958" s="22">
        <f t="shared" si="72"/>
        <v>0.23214285714285701</v>
      </c>
      <c r="U958" s="22" t="s">
        <v>5374</v>
      </c>
      <c r="V958">
        <v>1400</v>
      </c>
      <c r="W958" s="22" t="s">
        <v>5493</v>
      </c>
      <c r="X958">
        <v>1645</v>
      </c>
      <c r="Y958" t="s">
        <v>49</v>
      </c>
      <c r="Z958" t="s">
        <v>1851</v>
      </c>
      <c r="AA958" t="s">
        <v>1852</v>
      </c>
      <c r="AB958" t="s">
        <v>41</v>
      </c>
      <c r="AC958" t="s">
        <v>62</v>
      </c>
      <c r="AD958" t="str">
        <f t="shared" si="73"/>
        <v>MacDougall Admin Center - A243</v>
      </c>
      <c r="AE958" t="s">
        <v>78</v>
      </c>
      <c r="AF958" t="s">
        <v>79</v>
      </c>
      <c r="AG958" t="s">
        <v>2579</v>
      </c>
      <c r="AH958" t="s">
        <v>3688</v>
      </c>
      <c r="AI958">
        <v>32</v>
      </c>
      <c r="AJ958">
        <v>31</v>
      </c>
      <c r="AK958" s="22">
        <f t="shared" si="74"/>
        <v>120.28316326530606</v>
      </c>
      <c r="AL958" t="s">
        <v>52</v>
      </c>
      <c r="AM958" t="s">
        <v>66</v>
      </c>
      <c r="AN958" t="s">
        <v>67</v>
      </c>
    </row>
    <row r="959" spans="1:40" hidden="1" x14ac:dyDescent="0.25">
      <c r="A959">
        <v>202430</v>
      </c>
      <c r="B959">
        <v>43228</v>
      </c>
      <c r="C959" t="s">
        <v>2568</v>
      </c>
      <c r="D959" t="s">
        <v>5644</v>
      </c>
      <c r="E959" t="s">
        <v>2569</v>
      </c>
      <c r="F959">
        <v>0</v>
      </c>
      <c r="G959" s="1">
        <v>45178</v>
      </c>
      <c r="H959" s="1">
        <v>45179</v>
      </c>
      <c r="I959" s="21">
        <f t="shared" si="70"/>
        <v>1.1428571428571428</v>
      </c>
      <c r="J959" s="1"/>
      <c r="K959" s="1" t="s">
        <v>5543</v>
      </c>
      <c r="Q959" t="s">
        <v>2245</v>
      </c>
      <c r="R959" t="s">
        <v>2570</v>
      </c>
      <c r="S959" s="22">
        <f t="shared" si="71"/>
        <v>0.24652777777777779</v>
      </c>
      <c r="T959" s="22">
        <f t="shared" si="72"/>
        <v>3.4151034151034154E-2</v>
      </c>
      <c r="U959" s="22" t="s">
        <v>5398</v>
      </c>
      <c r="V959">
        <v>1405</v>
      </c>
      <c r="W959" s="22" t="s">
        <v>5432</v>
      </c>
      <c r="X959">
        <v>2000</v>
      </c>
      <c r="Y959" t="s">
        <v>49</v>
      </c>
      <c r="Z959" t="s">
        <v>1851</v>
      </c>
      <c r="AA959" t="s">
        <v>1852</v>
      </c>
      <c r="AB959">
        <v>9</v>
      </c>
      <c r="AC959" t="s">
        <v>62</v>
      </c>
      <c r="AD959" t="str">
        <f t="shared" si="73"/>
        <v>MacDougall Admin Center - A243</v>
      </c>
      <c r="AE959" t="s">
        <v>78</v>
      </c>
      <c r="AF959" t="s">
        <v>79</v>
      </c>
      <c r="AG959" t="s">
        <v>2579</v>
      </c>
      <c r="AH959" t="s">
        <v>3688</v>
      </c>
      <c r="AI959">
        <v>45</v>
      </c>
      <c r="AJ959">
        <v>25</v>
      </c>
      <c r="AK959" s="22">
        <f t="shared" si="74"/>
        <v>0.97574383288669009</v>
      </c>
      <c r="AL959" t="s">
        <v>52</v>
      </c>
      <c r="AM959" t="s">
        <v>66</v>
      </c>
      <c r="AN959" t="s">
        <v>67</v>
      </c>
    </row>
    <row r="960" spans="1:40" hidden="1" x14ac:dyDescent="0.25">
      <c r="A960">
        <v>202430</v>
      </c>
      <c r="B960">
        <v>44499</v>
      </c>
      <c r="C960" t="s">
        <v>2580</v>
      </c>
      <c r="D960" t="s">
        <v>5730</v>
      </c>
      <c r="E960" t="s">
        <v>2581</v>
      </c>
      <c r="F960">
        <v>1.5</v>
      </c>
      <c r="G960" s="1">
        <v>45166</v>
      </c>
      <c r="H960" s="1">
        <v>45276</v>
      </c>
      <c r="I960" s="21">
        <f t="shared" si="70"/>
        <v>16.714285714285715</v>
      </c>
      <c r="J960" s="1"/>
      <c r="K960" s="1" t="s">
        <v>5552</v>
      </c>
      <c r="S960" s="22">
        <f t="shared" si="71"/>
        <v>0</v>
      </c>
      <c r="T960" s="22">
        <f t="shared" si="72"/>
        <v>0</v>
      </c>
      <c r="U960" s="22">
        <v>0</v>
      </c>
      <c r="W960" s="22">
        <v>0</v>
      </c>
      <c r="Y960" t="s">
        <v>49</v>
      </c>
      <c r="Z960" t="s">
        <v>2582</v>
      </c>
      <c r="AA960" t="s">
        <v>2583</v>
      </c>
      <c r="AB960" t="s">
        <v>41</v>
      </c>
      <c r="AC960" t="s">
        <v>62</v>
      </c>
      <c r="AD960" t="str">
        <f t="shared" si="73"/>
        <v>MacDougall Admin Center - A273</v>
      </c>
      <c r="AE960" t="s">
        <v>78</v>
      </c>
      <c r="AF960" t="s">
        <v>79</v>
      </c>
      <c r="AG960" t="s">
        <v>1225</v>
      </c>
      <c r="AH960" t="s">
        <v>3688</v>
      </c>
      <c r="AI960">
        <v>28</v>
      </c>
      <c r="AJ960">
        <v>28</v>
      </c>
      <c r="AK960" s="22">
        <f t="shared" si="74"/>
        <v>0</v>
      </c>
      <c r="AL960" t="s">
        <v>52</v>
      </c>
      <c r="AM960" t="s">
        <v>66</v>
      </c>
      <c r="AN960" t="s">
        <v>46</v>
      </c>
    </row>
    <row r="961" spans="1:40" hidden="1" x14ac:dyDescent="0.25">
      <c r="A961">
        <v>202430</v>
      </c>
      <c r="B961">
        <v>44499</v>
      </c>
      <c r="C961" t="s">
        <v>2580</v>
      </c>
      <c r="D961" t="s">
        <v>5730</v>
      </c>
      <c r="E961" t="s">
        <v>2581</v>
      </c>
      <c r="F961">
        <v>1.5</v>
      </c>
      <c r="G961" s="1">
        <v>45166</v>
      </c>
      <c r="H961" s="1">
        <v>45276</v>
      </c>
      <c r="I961" s="21">
        <f t="shared" si="70"/>
        <v>16.714285714285715</v>
      </c>
      <c r="J961" s="1"/>
      <c r="K961" s="1" t="s">
        <v>5552</v>
      </c>
      <c r="S961" s="22">
        <f t="shared" si="71"/>
        <v>0</v>
      </c>
      <c r="T961" s="22">
        <f t="shared" si="72"/>
        <v>0</v>
      </c>
      <c r="U961" s="22">
        <v>0</v>
      </c>
      <c r="W961" s="22">
        <v>0</v>
      </c>
      <c r="Y961" t="s">
        <v>49</v>
      </c>
      <c r="Z961" t="s">
        <v>2582</v>
      </c>
      <c r="AA961" t="s">
        <v>2583</v>
      </c>
      <c r="AB961" t="s">
        <v>41</v>
      </c>
      <c r="AC961" t="s">
        <v>62</v>
      </c>
      <c r="AD961" t="str">
        <f t="shared" si="73"/>
        <v>MacDougall Admin Center - A273</v>
      </c>
      <c r="AE961" t="s">
        <v>78</v>
      </c>
      <c r="AF961" t="s">
        <v>79</v>
      </c>
      <c r="AG961" t="s">
        <v>1225</v>
      </c>
      <c r="AH961" t="s">
        <v>3688</v>
      </c>
      <c r="AI961">
        <v>28</v>
      </c>
      <c r="AJ961">
        <v>28</v>
      </c>
      <c r="AK961" s="22">
        <f t="shared" si="74"/>
        <v>0</v>
      </c>
      <c r="AL961" t="s">
        <v>52</v>
      </c>
      <c r="AM961" t="s">
        <v>66</v>
      </c>
      <c r="AN961" t="s">
        <v>46</v>
      </c>
    </row>
    <row r="962" spans="1:40" hidden="1" x14ac:dyDescent="0.25">
      <c r="A962">
        <v>202430</v>
      </c>
      <c r="B962">
        <v>44500</v>
      </c>
      <c r="C962" t="s">
        <v>2584</v>
      </c>
      <c r="D962" t="s">
        <v>5730</v>
      </c>
      <c r="E962" t="s">
        <v>2585</v>
      </c>
      <c r="F962">
        <v>8</v>
      </c>
      <c r="G962" s="1">
        <v>45166</v>
      </c>
      <c r="H962" s="1">
        <v>45276</v>
      </c>
      <c r="I962" s="21">
        <f t="shared" ref="I962:I1025" si="75">(DATEDIF(G962,H962,"d")/7)+1</f>
        <v>16.714285714285715</v>
      </c>
      <c r="J962" s="1"/>
      <c r="K962" s="1" t="s">
        <v>5552</v>
      </c>
      <c r="S962" s="22">
        <f t="shared" ref="S962:S1025" si="76">W962-U962</f>
        <v>0</v>
      </c>
      <c r="T962" s="22">
        <f t="shared" ref="T962:T1025" si="77">(LEN(K962)*S962)*(I962/16.5)</f>
        <v>0</v>
      </c>
      <c r="U962" s="22">
        <v>0</v>
      </c>
      <c r="W962" s="22">
        <v>0</v>
      </c>
      <c r="Y962" t="s">
        <v>49</v>
      </c>
      <c r="Z962" t="s">
        <v>2582</v>
      </c>
      <c r="AA962" t="s">
        <v>2583</v>
      </c>
      <c r="AB962" t="s">
        <v>41</v>
      </c>
      <c r="AC962" t="s">
        <v>62</v>
      </c>
      <c r="AD962" t="str">
        <f t="shared" ref="AD962:AD1025" si="78">CONCATENATE(AE962," - ",AG962)</f>
        <v>MacDougall Admin Center - A273</v>
      </c>
      <c r="AE962" t="s">
        <v>78</v>
      </c>
      <c r="AF962" t="s">
        <v>79</v>
      </c>
      <c r="AG962" t="s">
        <v>1225</v>
      </c>
      <c r="AH962" t="s">
        <v>3688</v>
      </c>
      <c r="AI962">
        <v>28</v>
      </c>
      <c r="AJ962">
        <v>28</v>
      </c>
      <c r="AK962" s="22">
        <f t="shared" ref="AK962:AK1025" si="79">I962*T962*AJ962</f>
        <v>0</v>
      </c>
      <c r="AL962" t="s">
        <v>52</v>
      </c>
      <c r="AM962" t="s">
        <v>66</v>
      </c>
      <c r="AN962" t="s">
        <v>46</v>
      </c>
    </row>
    <row r="963" spans="1:40" hidden="1" x14ac:dyDescent="0.25">
      <c r="A963">
        <v>202430</v>
      </c>
      <c r="B963">
        <v>44500</v>
      </c>
      <c r="C963" t="s">
        <v>2584</v>
      </c>
      <c r="D963" t="s">
        <v>5730</v>
      </c>
      <c r="E963" t="s">
        <v>2585</v>
      </c>
      <c r="F963">
        <v>8</v>
      </c>
      <c r="G963" s="1">
        <v>45166</v>
      </c>
      <c r="H963" s="1">
        <v>45276</v>
      </c>
      <c r="I963" s="21">
        <f t="shared" si="75"/>
        <v>16.714285714285715</v>
      </c>
      <c r="J963" s="1"/>
      <c r="K963" s="1" t="s">
        <v>5552</v>
      </c>
      <c r="S963" s="22">
        <f t="shared" si="76"/>
        <v>0</v>
      </c>
      <c r="T963" s="22">
        <f t="shared" si="77"/>
        <v>0</v>
      </c>
      <c r="U963" s="22">
        <v>0</v>
      </c>
      <c r="W963" s="22">
        <v>0</v>
      </c>
      <c r="Y963" t="s">
        <v>49</v>
      </c>
      <c r="Z963" t="s">
        <v>2582</v>
      </c>
      <c r="AA963" t="s">
        <v>2583</v>
      </c>
      <c r="AB963" t="s">
        <v>41</v>
      </c>
      <c r="AC963" t="s">
        <v>62</v>
      </c>
      <c r="AD963" t="str">
        <f t="shared" si="78"/>
        <v>MacDougall Admin Center - A273</v>
      </c>
      <c r="AE963" t="s">
        <v>78</v>
      </c>
      <c r="AF963" t="s">
        <v>79</v>
      </c>
      <c r="AG963" t="s">
        <v>1225</v>
      </c>
      <c r="AH963" t="s">
        <v>3688</v>
      </c>
      <c r="AI963">
        <v>28</v>
      </c>
      <c r="AJ963">
        <v>28</v>
      </c>
      <c r="AK963" s="22">
        <f t="shared" si="79"/>
        <v>0</v>
      </c>
      <c r="AL963" t="s">
        <v>52</v>
      </c>
      <c r="AM963" t="s">
        <v>66</v>
      </c>
      <c r="AN963" t="s">
        <v>46</v>
      </c>
    </row>
    <row r="964" spans="1:40" x14ac:dyDescent="0.25">
      <c r="A964">
        <v>202430</v>
      </c>
      <c r="B964">
        <v>44501</v>
      </c>
      <c r="C964" t="s">
        <v>1855</v>
      </c>
      <c r="D964" t="s">
        <v>5651</v>
      </c>
      <c r="E964" t="s">
        <v>1856</v>
      </c>
      <c r="F964">
        <v>5</v>
      </c>
      <c r="G964" s="1">
        <v>45166</v>
      </c>
      <c r="H964" s="1">
        <v>45192</v>
      </c>
      <c r="I964" s="21">
        <f t="shared" si="75"/>
        <v>4.7142857142857144</v>
      </c>
      <c r="J964" s="1"/>
      <c r="K964" s="1" t="s">
        <v>37</v>
      </c>
      <c r="P964" t="s">
        <v>37</v>
      </c>
      <c r="S964" s="22">
        <f t="shared" si="76"/>
        <v>0.125</v>
      </c>
      <c r="T964" s="22">
        <f t="shared" si="77"/>
        <v>3.5714285714285712E-2</v>
      </c>
      <c r="U964" s="22" t="s">
        <v>5369</v>
      </c>
      <c r="V964">
        <v>800</v>
      </c>
      <c r="W964" s="22" t="s">
        <v>5437</v>
      </c>
      <c r="X964">
        <v>1100</v>
      </c>
      <c r="Y964" t="s">
        <v>49</v>
      </c>
      <c r="Z964" t="s">
        <v>1223</v>
      </c>
      <c r="AA964" t="s">
        <v>1224</v>
      </c>
      <c r="AB964" t="s">
        <v>41</v>
      </c>
      <c r="AC964" t="s">
        <v>62</v>
      </c>
      <c r="AD964" t="str">
        <f t="shared" si="78"/>
        <v>MacDougall Admin Center - A273</v>
      </c>
      <c r="AE964" t="s">
        <v>78</v>
      </c>
      <c r="AF964" t="s">
        <v>79</v>
      </c>
      <c r="AG964" t="s">
        <v>1225</v>
      </c>
      <c r="AH964" t="s">
        <v>3688</v>
      </c>
      <c r="AI964">
        <v>35</v>
      </c>
      <c r="AJ964">
        <v>32</v>
      </c>
      <c r="AK964" s="22">
        <f t="shared" si="79"/>
        <v>5.3877551020408161</v>
      </c>
      <c r="AL964" t="s">
        <v>52</v>
      </c>
      <c r="AM964" t="s">
        <v>66</v>
      </c>
      <c r="AN964" t="s">
        <v>67</v>
      </c>
    </row>
    <row r="965" spans="1:40" x14ac:dyDescent="0.25">
      <c r="A965">
        <v>202430</v>
      </c>
      <c r="B965">
        <v>44501</v>
      </c>
      <c r="C965" t="s">
        <v>1855</v>
      </c>
      <c r="D965" t="s">
        <v>5651</v>
      </c>
      <c r="E965" t="s">
        <v>1856</v>
      </c>
      <c r="F965">
        <v>5</v>
      </c>
      <c r="G965" s="1">
        <v>45166</v>
      </c>
      <c r="H965" s="1">
        <v>45192</v>
      </c>
      <c r="I965" s="21">
        <f t="shared" si="75"/>
        <v>4.7142857142857144</v>
      </c>
      <c r="J965" s="1"/>
      <c r="K965" s="1" t="s">
        <v>35</v>
      </c>
      <c r="N965" t="s">
        <v>35</v>
      </c>
      <c r="S965" s="22">
        <f t="shared" si="76"/>
        <v>0.14583333333333337</v>
      </c>
      <c r="T965" s="22">
        <f t="shared" si="77"/>
        <v>4.1666666666666678E-2</v>
      </c>
      <c r="U965" s="22" t="s">
        <v>5369</v>
      </c>
      <c r="V965">
        <v>800</v>
      </c>
      <c r="W965" s="22" t="s">
        <v>5434</v>
      </c>
      <c r="X965">
        <v>1130</v>
      </c>
      <c r="Y965" t="s">
        <v>49</v>
      </c>
      <c r="Z965" t="s">
        <v>1223</v>
      </c>
      <c r="AA965" t="s">
        <v>1224</v>
      </c>
      <c r="AB965" t="s">
        <v>41</v>
      </c>
      <c r="AC965" t="s">
        <v>62</v>
      </c>
      <c r="AD965" t="str">
        <f t="shared" si="78"/>
        <v>MacDougall Admin Center - A273</v>
      </c>
      <c r="AE965" t="s">
        <v>78</v>
      </c>
      <c r="AF965" t="s">
        <v>79</v>
      </c>
      <c r="AG965" t="s">
        <v>1225</v>
      </c>
      <c r="AH965" t="s">
        <v>3688</v>
      </c>
      <c r="AI965">
        <v>35</v>
      </c>
      <c r="AJ965">
        <v>32</v>
      </c>
      <c r="AK965" s="22">
        <f t="shared" si="79"/>
        <v>6.2857142857142874</v>
      </c>
      <c r="AL965" t="s">
        <v>52</v>
      </c>
      <c r="AM965" t="s">
        <v>66</v>
      </c>
      <c r="AN965" t="s">
        <v>67</v>
      </c>
    </row>
    <row r="966" spans="1:40" x14ac:dyDescent="0.25">
      <c r="A966">
        <v>202430</v>
      </c>
      <c r="B966">
        <v>44502</v>
      </c>
      <c r="C966" t="s">
        <v>1221</v>
      </c>
      <c r="D966" t="s">
        <v>5651</v>
      </c>
      <c r="E966" t="s">
        <v>1222</v>
      </c>
      <c r="F966">
        <v>1.5</v>
      </c>
      <c r="G966" s="1">
        <v>45166</v>
      </c>
      <c r="H966" s="1">
        <v>45276</v>
      </c>
      <c r="I966" s="21">
        <f t="shared" si="75"/>
        <v>16.714285714285715</v>
      </c>
      <c r="J966" s="1"/>
      <c r="K966" s="1" t="s">
        <v>33</v>
      </c>
      <c r="L966" t="s">
        <v>33</v>
      </c>
      <c r="S966" s="22">
        <f t="shared" si="76"/>
        <v>5.5555555555555469E-2</v>
      </c>
      <c r="T966" s="22">
        <f t="shared" si="77"/>
        <v>5.6277056277056196E-2</v>
      </c>
      <c r="U966" s="22" t="s">
        <v>5393</v>
      </c>
      <c r="V966">
        <v>1230</v>
      </c>
      <c r="W966" s="22" t="s">
        <v>5408</v>
      </c>
      <c r="X966">
        <v>1350</v>
      </c>
      <c r="Y966" t="s">
        <v>49</v>
      </c>
      <c r="Z966" t="s">
        <v>1223</v>
      </c>
      <c r="AA966" t="s">
        <v>1224</v>
      </c>
      <c r="AB966" t="s">
        <v>41</v>
      </c>
      <c r="AC966" t="s">
        <v>62</v>
      </c>
      <c r="AD966" t="str">
        <f t="shared" si="78"/>
        <v>MacDougall Admin Center - A273</v>
      </c>
      <c r="AE966" t="s">
        <v>78</v>
      </c>
      <c r="AF966" t="s">
        <v>79</v>
      </c>
      <c r="AG966" t="s">
        <v>1225</v>
      </c>
      <c r="AH966" t="s">
        <v>3688</v>
      </c>
      <c r="AI966">
        <v>35</v>
      </c>
      <c r="AJ966">
        <v>32</v>
      </c>
      <c r="AK966" s="22">
        <f t="shared" si="79"/>
        <v>30.100185528756917</v>
      </c>
      <c r="AL966" t="s">
        <v>52</v>
      </c>
      <c r="AM966" t="s">
        <v>66</v>
      </c>
      <c r="AN966" t="s">
        <v>67</v>
      </c>
    </row>
    <row r="967" spans="1:40" x14ac:dyDescent="0.25">
      <c r="A967">
        <v>202430</v>
      </c>
      <c r="B967">
        <v>44538</v>
      </c>
      <c r="C967" t="s">
        <v>1857</v>
      </c>
      <c r="D967" t="s">
        <v>5651</v>
      </c>
      <c r="E967" t="s">
        <v>1858</v>
      </c>
      <c r="F967">
        <v>6</v>
      </c>
      <c r="G967" s="1">
        <v>45166</v>
      </c>
      <c r="H967" s="1">
        <v>45192</v>
      </c>
      <c r="I967" s="21">
        <f t="shared" si="75"/>
        <v>4.7142857142857144</v>
      </c>
      <c r="J967" s="1"/>
      <c r="K967" s="1" t="s">
        <v>37</v>
      </c>
      <c r="P967" t="s">
        <v>37</v>
      </c>
      <c r="S967" s="22">
        <f t="shared" si="76"/>
        <v>0.125</v>
      </c>
      <c r="T967" s="22">
        <f t="shared" si="77"/>
        <v>3.5714285714285712E-2</v>
      </c>
      <c r="U967" s="22" t="s">
        <v>5384</v>
      </c>
      <c r="V967">
        <v>1200</v>
      </c>
      <c r="W967" s="22" t="s">
        <v>5371</v>
      </c>
      <c r="X967">
        <v>1500</v>
      </c>
      <c r="Y967" t="s">
        <v>205</v>
      </c>
      <c r="Z967" t="s">
        <v>1223</v>
      </c>
      <c r="AA967" t="s">
        <v>1224</v>
      </c>
      <c r="AB967" t="s">
        <v>41</v>
      </c>
      <c r="AC967" t="s">
        <v>62</v>
      </c>
      <c r="AD967" t="str">
        <f t="shared" si="78"/>
        <v>MacDougall Admin Center - A273</v>
      </c>
      <c r="AE967" t="s">
        <v>78</v>
      </c>
      <c r="AF967" t="s">
        <v>79</v>
      </c>
      <c r="AG967" t="s">
        <v>1225</v>
      </c>
      <c r="AH967" t="s">
        <v>3688</v>
      </c>
      <c r="AI967">
        <v>35</v>
      </c>
      <c r="AJ967">
        <v>32</v>
      </c>
      <c r="AK967" s="22">
        <f t="shared" si="79"/>
        <v>5.3877551020408161</v>
      </c>
      <c r="AL967" t="s">
        <v>52</v>
      </c>
      <c r="AM967" t="s">
        <v>66</v>
      </c>
      <c r="AN967" t="s">
        <v>67</v>
      </c>
    </row>
    <row r="968" spans="1:40" hidden="1" x14ac:dyDescent="0.25">
      <c r="A968">
        <v>202430</v>
      </c>
      <c r="B968">
        <v>37991</v>
      </c>
      <c r="C968" t="s">
        <v>2586</v>
      </c>
      <c r="D968" t="s">
        <v>5730</v>
      </c>
      <c r="E968" t="s">
        <v>2587</v>
      </c>
      <c r="F968">
        <v>4</v>
      </c>
      <c r="G968" s="1">
        <v>45166</v>
      </c>
      <c r="H968" s="1">
        <v>45273</v>
      </c>
      <c r="I968" s="21">
        <f t="shared" si="75"/>
        <v>16.285714285714285</v>
      </c>
      <c r="J968" s="1"/>
      <c r="K968" s="1" t="s">
        <v>5552</v>
      </c>
      <c r="S968" s="22">
        <f t="shared" si="76"/>
        <v>0</v>
      </c>
      <c r="T968" s="22">
        <f t="shared" si="77"/>
        <v>0</v>
      </c>
      <c r="U968" s="22">
        <v>0</v>
      </c>
      <c r="W968" s="22">
        <v>0</v>
      </c>
      <c r="Y968" t="s">
        <v>205</v>
      </c>
      <c r="Z968" t="s">
        <v>1223</v>
      </c>
      <c r="AA968" t="s">
        <v>1224</v>
      </c>
      <c r="AB968" t="s">
        <v>41</v>
      </c>
      <c r="AC968" t="s">
        <v>62</v>
      </c>
      <c r="AD968" t="str">
        <f t="shared" si="78"/>
        <v>MacDougall Admin Center - A277</v>
      </c>
      <c r="AE968" t="s">
        <v>78</v>
      </c>
      <c r="AF968" t="s">
        <v>79</v>
      </c>
      <c r="AG968" t="s">
        <v>1859</v>
      </c>
      <c r="AH968" t="s">
        <v>4162</v>
      </c>
      <c r="AI968">
        <v>9</v>
      </c>
      <c r="AJ968">
        <v>9</v>
      </c>
      <c r="AK968" s="22">
        <f t="shared" si="79"/>
        <v>0</v>
      </c>
      <c r="AL968" t="s">
        <v>52</v>
      </c>
      <c r="AM968" t="s">
        <v>172</v>
      </c>
      <c r="AN968" t="s">
        <v>46</v>
      </c>
    </row>
    <row r="969" spans="1:40" hidden="1" x14ac:dyDescent="0.25">
      <c r="A969">
        <v>202430</v>
      </c>
      <c r="B969">
        <v>37991</v>
      </c>
      <c r="C969" t="s">
        <v>2586</v>
      </c>
      <c r="D969" t="s">
        <v>5730</v>
      </c>
      <c r="E969" t="s">
        <v>2587</v>
      </c>
      <c r="F969">
        <v>4</v>
      </c>
      <c r="G969" s="1">
        <v>45166</v>
      </c>
      <c r="H969" s="1">
        <v>45273</v>
      </c>
      <c r="I969" s="21">
        <f t="shared" si="75"/>
        <v>16.285714285714285</v>
      </c>
      <c r="J969" s="1"/>
      <c r="K969" s="1" t="s">
        <v>5552</v>
      </c>
      <c r="S969" s="22">
        <f t="shared" si="76"/>
        <v>0</v>
      </c>
      <c r="T969" s="22">
        <f t="shared" si="77"/>
        <v>0</v>
      </c>
      <c r="U969" s="22">
        <v>0</v>
      </c>
      <c r="W969" s="22">
        <v>0</v>
      </c>
      <c r="Y969" t="s">
        <v>205</v>
      </c>
      <c r="Z969" t="s">
        <v>1223</v>
      </c>
      <c r="AA969" t="s">
        <v>1224</v>
      </c>
      <c r="AB969" t="s">
        <v>41</v>
      </c>
      <c r="AC969" t="s">
        <v>62</v>
      </c>
      <c r="AD969" t="str">
        <f t="shared" si="78"/>
        <v>MacDougall Admin Center - A277</v>
      </c>
      <c r="AE969" t="s">
        <v>78</v>
      </c>
      <c r="AF969" t="s">
        <v>79</v>
      </c>
      <c r="AG969" t="s">
        <v>1859</v>
      </c>
      <c r="AH969" t="s">
        <v>4162</v>
      </c>
      <c r="AI969">
        <v>9</v>
      </c>
      <c r="AJ969">
        <v>9</v>
      </c>
      <c r="AK969" s="22">
        <f t="shared" si="79"/>
        <v>0</v>
      </c>
      <c r="AL969" t="s">
        <v>52</v>
      </c>
      <c r="AM969" t="s">
        <v>172</v>
      </c>
      <c r="AN969" t="s">
        <v>46</v>
      </c>
    </row>
    <row r="970" spans="1:40" x14ac:dyDescent="0.25">
      <c r="A970">
        <v>202430</v>
      </c>
      <c r="B970">
        <v>44538</v>
      </c>
      <c r="C970" t="s">
        <v>1857</v>
      </c>
      <c r="D970" t="s">
        <v>5651</v>
      </c>
      <c r="E970" t="s">
        <v>1858</v>
      </c>
      <c r="F970">
        <v>6</v>
      </c>
      <c r="G970" s="1">
        <v>45169</v>
      </c>
      <c r="H970" s="1">
        <v>45192</v>
      </c>
      <c r="I970" s="21">
        <f t="shared" si="75"/>
        <v>4.2857142857142856</v>
      </c>
      <c r="J970" s="1"/>
      <c r="K970" s="1" t="s">
        <v>36</v>
      </c>
      <c r="O970" t="s">
        <v>36</v>
      </c>
      <c r="S970" s="22">
        <f t="shared" si="76"/>
        <v>0.16666666666666669</v>
      </c>
      <c r="T970" s="22">
        <f t="shared" si="77"/>
        <v>4.3290043290043288E-2</v>
      </c>
      <c r="U970" s="22" t="s">
        <v>5369</v>
      </c>
      <c r="V970">
        <v>800</v>
      </c>
      <c r="W970" s="22" t="s">
        <v>5384</v>
      </c>
      <c r="X970">
        <v>1200</v>
      </c>
      <c r="Y970" t="s">
        <v>205</v>
      </c>
      <c r="Z970" t="s">
        <v>1223</v>
      </c>
      <c r="AA970" t="s">
        <v>1224</v>
      </c>
      <c r="AB970" t="s">
        <v>41</v>
      </c>
      <c r="AC970" t="s">
        <v>62</v>
      </c>
      <c r="AD970" t="str">
        <f t="shared" si="78"/>
        <v>MacDougall Admin Center - A277</v>
      </c>
      <c r="AE970" t="s">
        <v>78</v>
      </c>
      <c r="AF970" t="s">
        <v>79</v>
      </c>
      <c r="AG970" t="s">
        <v>1859</v>
      </c>
      <c r="AH970" t="s">
        <v>4162</v>
      </c>
      <c r="AI970">
        <v>35</v>
      </c>
      <c r="AJ970">
        <v>32</v>
      </c>
      <c r="AK970" s="22">
        <f t="shared" si="79"/>
        <v>5.9369202226345079</v>
      </c>
      <c r="AL970" t="s">
        <v>52</v>
      </c>
      <c r="AM970" t="s">
        <v>66</v>
      </c>
      <c r="AN970" t="s">
        <v>67</v>
      </c>
    </row>
    <row r="971" spans="1:40" x14ac:dyDescent="0.25">
      <c r="A971">
        <v>202430</v>
      </c>
      <c r="B971">
        <v>44538</v>
      </c>
      <c r="C971" t="s">
        <v>1857</v>
      </c>
      <c r="D971" t="s">
        <v>5651</v>
      </c>
      <c r="E971" t="s">
        <v>1858</v>
      </c>
      <c r="F971">
        <v>6</v>
      </c>
      <c r="G971" s="1">
        <v>45169</v>
      </c>
      <c r="H971" s="1">
        <v>45192</v>
      </c>
      <c r="I971" s="21">
        <f t="shared" si="75"/>
        <v>4.2857142857142856</v>
      </c>
      <c r="J971" s="1"/>
      <c r="K971" s="1" t="s">
        <v>36</v>
      </c>
      <c r="O971" t="s">
        <v>36</v>
      </c>
      <c r="S971" s="22">
        <f t="shared" si="76"/>
        <v>0.125</v>
      </c>
      <c r="T971" s="22">
        <f t="shared" si="77"/>
        <v>3.2467532467532464E-2</v>
      </c>
      <c r="U971" s="22" t="s">
        <v>5386</v>
      </c>
      <c r="V971">
        <v>1300</v>
      </c>
      <c r="W971" s="22" t="s">
        <v>5411</v>
      </c>
      <c r="X971">
        <v>1600</v>
      </c>
      <c r="Y971" t="s">
        <v>205</v>
      </c>
      <c r="Z971" t="s">
        <v>1223</v>
      </c>
      <c r="AA971" t="s">
        <v>1224</v>
      </c>
      <c r="AB971" t="s">
        <v>41</v>
      </c>
      <c r="AC971" t="s">
        <v>62</v>
      </c>
      <c r="AD971" t="str">
        <f t="shared" si="78"/>
        <v>MacDougall Admin Center - A277</v>
      </c>
      <c r="AE971" t="s">
        <v>78</v>
      </c>
      <c r="AF971" t="s">
        <v>79</v>
      </c>
      <c r="AG971" t="s">
        <v>1859</v>
      </c>
      <c r="AH971" t="s">
        <v>4162</v>
      </c>
      <c r="AI971">
        <v>35</v>
      </c>
      <c r="AJ971">
        <v>32</v>
      </c>
      <c r="AK971" s="22">
        <f t="shared" si="79"/>
        <v>4.4526901669758807</v>
      </c>
      <c r="AL971" t="s">
        <v>52</v>
      </c>
      <c r="AM971" t="s">
        <v>66</v>
      </c>
      <c r="AN971" t="s">
        <v>67</v>
      </c>
    </row>
    <row r="972" spans="1:40" x14ac:dyDescent="0.25">
      <c r="A972">
        <v>202430</v>
      </c>
      <c r="B972">
        <v>44538</v>
      </c>
      <c r="C972" t="s">
        <v>1857</v>
      </c>
      <c r="D972" t="s">
        <v>5651</v>
      </c>
      <c r="E972" t="s">
        <v>1858</v>
      </c>
      <c r="F972">
        <v>6</v>
      </c>
      <c r="G972" s="1">
        <v>45166</v>
      </c>
      <c r="H972" s="1">
        <v>45276</v>
      </c>
      <c r="I972" s="21">
        <f t="shared" si="75"/>
        <v>16.714285714285715</v>
      </c>
      <c r="J972" s="1"/>
      <c r="K972" s="1" t="s">
        <v>34</v>
      </c>
      <c r="M972" t="s">
        <v>34</v>
      </c>
      <c r="S972" s="22">
        <f t="shared" si="76"/>
        <v>0.16666666666666674</v>
      </c>
      <c r="T972" s="22">
        <f t="shared" si="77"/>
        <v>0.16883116883116892</v>
      </c>
      <c r="U972" s="22" t="s">
        <v>5386</v>
      </c>
      <c r="V972">
        <v>1300</v>
      </c>
      <c r="W972" s="22" t="s">
        <v>5387</v>
      </c>
      <c r="X972">
        <v>1700</v>
      </c>
      <c r="Y972" t="s">
        <v>205</v>
      </c>
      <c r="Z972" t="s">
        <v>1223</v>
      </c>
      <c r="AA972" t="s">
        <v>1224</v>
      </c>
      <c r="AB972" t="s">
        <v>41</v>
      </c>
      <c r="AC972" t="s">
        <v>62</v>
      </c>
      <c r="AD972" t="str">
        <f t="shared" si="78"/>
        <v>MacDougall Admin Center - A277</v>
      </c>
      <c r="AE972" t="s">
        <v>78</v>
      </c>
      <c r="AF972" t="s">
        <v>79</v>
      </c>
      <c r="AG972" t="s">
        <v>1859</v>
      </c>
      <c r="AH972" t="s">
        <v>4162</v>
      </c>
      <c r="AI972">
        <v>35</v>
      </c>
      <c r="AJ972">
        <v>32</v>
      </c>
      <c r="AK972" s="22">
        <f t="shared" si="79"/>
        <v>90.300556586270929</v>
      </c>
      <c r="AL972" t="s">
        <v>52</v>
      </c>
      <c r="AM972" t="s">
        <v>66</v>
      </c>
      <c r="AN972" t="s">
        <v>67</v>
      </c>
    </row>
    <row r="973" spans="1:40" x14ac:dyDescent="0.25">
      <c r="A973">
        <v>202430</v>
      </c>
      <c r="B973">
        <v>44538</v>
      </c>
      <c r="C973" t="s">
        <v>1857</v>
      </c>
      <c r="D973" t="s">
        <v>5651</v>
      </c>
      <c r="E973" t="s">
        <v>1858</v>
      </c>
      <c r="F973">
        <v>6</v>
      </c>
      <c r="G973" s="1">
        <v>45196</v>
      </c>
      <c r="H973" s="1">
        <v>45276</v>
      </c>
      <c r="I973" s="21">
        <f t="shared" si="75"/>
        <v>12.428571428571429</v>
      </c>
      <c r="J973" s="1"/>
      <c r="K973" s="1" t="s">
        <v>35</v>
      </c>
      <c r="N973" t="s">
        <v>35</v>
      </c>
      <c r="S973" s="22">
        <f t="shared" si="76"/>
        <v>4.1666666666666685E-2</v>
      </c>
      <c r="T973" s="22">
        <f t="shared" si="77"/>
        <v>3.1385281385281398E-2</v>
      </c>
      <c r="U973" s="22" t="s">
        <v>5369</v>
      </c>
      <c r="V973">
        <v>800</v>
      </c>
      <c r="W973" s="22" t="s">
        <v>5390</v>
      </c>
      <c r="X973">
        <v>900</v>
      </c>
      <c r="Y973" t="s">
        <v>205</v>
      </c>
      <c r="Z973" t="s">
        <v>1223</v>
      </c>
      <c r="AA973" t="s">
        <v>1224</v>
      </c>
      <c r="AB973" t="s">
        <v>41</v>
      </c>
      <c r="AC973" t="s">
        <v>62</v>
      </c>
      <c r="AD973" t="str">
        <f t="shared" si="78"/>
        <v>MacDougall Admin Center - A277</v>
      </c>
      <c r="AE973" t="s">
        <v>78</v>
      </c>
      <c r="AF973" t="s">
        <v>79</v>
      </c>
      <c r="AG973" t="s">
        <v>1859</v>
      </c>
      <c r="AH973" t="s">
        <v>4162</v>
      </c>
      <c r="AI973">
        <v>35</v>
      </c>
      <c r="AJ973">
        <v>32</v>
      </c>
      <c r="AK973" s="22">
        <f t="shared" si="79"/>
        <v>12.482374768089059</v>
      </c>
      <c r="AL973" t="s">
        <v>52</v>
      </c>
      <c r="AM973" t="s">
        <v>66</v>
      </c>
      <c r="AN973" t="s">
        <v>67</v>
      </c>
    </row>
    <row r="974" spans="1:40" hidden="1" x14ac:dyDescent="0.25">
      <c r="A974">
        <v>202430</v>
      </c>
      <c r="B974">
        <v>41305</v>
      </c>
      <c r="C974" t="s">
        <v>1255</v>
      </c>
      <c r="D974" t="s">
        <v>5619</v>
      </c>
      <c r="E974" t="s">
        <v>1256</v>
      </c>
      <c r="F974">
        <v>0</v>
      </c>
      <c r="G974" s="1">
        <v>45166</v>
      </c>
      <c r="H974" s="1">
        <v>45220</v>
      </c>
      <c r="I974" s="21">
        <f t="shared" si="75"/>
        <v>8.7142857142857153</v>
      </c>
      <c r="J974" s="1"/>
      <c r="K974" s="1" t="s">
        <v>35</v>
      </c>
      <c r="N974" t="s">
        <v>35</v>
      </c>
      <c r="S974" s="22">
        <f t="shared" si="76"/>
        <v>5.208333333333337E-2</v>
      </c>
      <c r="T974" s="22">
        <f t="shared" si="77"/>
        <v>2.7507215007215032E-2</v>
      </c>
      <c r="U974" s="22" t="s">
        <v>5368</v>
      </c>
      <c r="V974">
        <v>1330</v>
      </c>
      <c r="W974" s="22" t="s">
        <v>5443</v>
      </c>
      <c r="X974">
        <v>1445</v>
      </c>
      <c r="Y974" t="s">
        <v>101</v>
      </c>
      <c r="Z974" t="s">
        <v>1679</v>
      </c>
      <c r="AA974" t="s">
        <v>1680</v>
      </c>
      <c r="AB974">
        <v>9</v>
      </c>
      <c r="AC974" t="s">
        <v>87</v>
      </c>
      <c r="AD974" t="str">
        <f t="shared" si="78"/>
        <v>Maravilla Assisted Living - MARVAMTG ROOM</v>
      </c>
      <c r="AE974" t="s">
        <v>1226</v>
      </c>
      <c r="AF974" t="s">
        <v>1227</v>
      </c>
      <c r="AG974" t="s">
        <v>1228</v>
      </c>
      <c r="AH974" t="s">
        <v>5220</v>
      </c>
      <c r="AI974">
        <v>55</v>
      </c>
      <c r="AJ974">
        <v>31</v>
      </c>
      <c r="AK974" s="22">
        <f t="shared" si="79"/>
        <v>7.4308776540919474</v>
      </c>
      <c r="AL974" t="s">
        <v>52</v>
      </c>
      <c r="AM974" t="s">
        <v>66</v>
      </c>
      <c r="AN974" t="s">
        <v>67</v>
      </c>
    </row>
    <row r="975" spans="1:40" hidden="1" x14ac:dyDescent="0.25">
      <c r="A975">
        <v>202430</v>
      </c>
      <c r="B975">
        <v>41306</v>
      </c>
      <c r="C975" t="s">
        <v>1255</v>
      </c>
      <c r="D975" t="s">
        <v>5619</v>
      </c>
      <c r="E975" t="s">
        <v>1256</v>
      </c>
      <c r="F975">
        <v>0</v>
      </c>
      <c r="G975" s="1">
        <v>45222</v>
      </c>
      <c r="H975" s="1">
        <v>45276</v>
      </c>
      <c r="I975" s="21">
        <f t="shared" si="75"/>
        <v>8.7142857142857153</v>
      </c>
      <c r="J975" s="1"/>
      <c r="K975" s="1" t="s">
        <v>35</v>
      </c>
      <c r="N975" t="s">
        <v>35</v>
      </c>
      <c r="S975" s="22">
        <f t="shared" si="76"/>
        <v>5.208333333333337E-2</v>
      </c>
      <c r="T975" s="22">
        <f t="shared" si="77"/>
        <v>2.7507215007215032E-2</v>
      </c>
      <c r="U975" s="22" t="s">
        <v>5368</v>
      </c>
      <c r="V975">
        <v>1330</v>
      </c>
      <c r="W975" s="22" t="s">
        <v>5443</v>
      </c>
      <c r="X975">
        <v>1445</v>
      </c>
      <c r="Y975" t="s">
        <v>101</v>
      </c>
      <c r="Z975" t="s">
        <v>1679</v>
      </c>
      <c r="AA975" t="s">
        <v>1680</v>
      </c>
      <c r="AB975">
        <v>11</v>
      </c>
      <c r="AC975" t="s">
        <v>87</v>
      </c>
      <c r="AD975" t="str">
        <f t="shared" si="78"/>
        <v>Maravilla Assisted Living - MARVAMTG ROOM</v>
      </c>
      <c r="AE975" t="s">
        <v>1226</v>
      </c>
      <c r="AF975" t="s">
        <v>1227</v>
      </c>
      <c r="AG975" t="s">
        <v>1228</v>
      </c>
      <c r="AH975" t="s">
        <v>5220</v>
      </c>
      <c r="AI975">
        <v>55</v>
      </c>
      <c r="AJ975">
        <v>25</v>
      </c>
      <c r="AK975" s="22">
        <f t="shared" si="79"/>
        <v>5.9926432694289895</v>
      </c>
      <c r="AL975" t="s">
        <v>52</v>
      </c>
      <c r="AM975" t="s">
        <v>66</v>
      </c>
      <c r="AN975" t="s">
        <v>67</v>
      </c>
    </row>
    <row r="976" spans="1:40" hidden="1" x14ac:dyDescent="0.25">
      <c r="A976">
        <v>202430</v>
      </c>
      <c r="B976">
        <v>41337</v>
      </c>
      <c r="C976" t="s">
        <v>1677</v>
      </c>
      <c r="D976" t="s">
        <v>5619</v>
      </c>
      <c r="E976" t="s">
        <v>1678</v>
      </c>
      <c r="F976">
        <v>0</v>
      </c>
      <c r="G976" s="1">
        <v>45166</v>
      </c>
      <c r="H976" s="1">
        <v>45220</v>
      </c>
      <c r="I976" s="21">
        <f t="shared" si="75"/>
        <v>8.7142857142857153</v>
      </c>
      <c r="J976" s="1"/>
      <c r="K976" s="1" t="s">
        <v>34</v>
      </c>
      <c r="M976" t="s">
        <v>34</v>
      </c>
      <c r="S976" s="22">
        <f t="shared" si="76"/>
        <v>5.208333333333337E-2</v>
      </c>
      <c r="T976" s="22">
        <f t="shared" si="77"/>
        <v>2.7507215007215032E-2</v>
      </c>
      <c r="U976" s="22" t="s">
        <v>5368</v>
      </c>
      <c r="V976">
        <v>1330</v>
      </c>
      <c r="W976" s="22" t="s">
        <v>5443</v>
      </c>
      <c r="X976">
        <v>1445</v>
      </c>
      <c r="Y976" t="s">
        <v>101</v>
      </c>
      <c r="Z976" t="s">
        <v>1487</v>
      </c>
      <c r="AA976" t="s">
        <v>1488</v>
      </c>
      <c r="AB976">
        <v>9</v>
      </c>
      <c r="AC976" t="s">
        <v>87</v>
      </c>
      <c r="AD976" t="str">
        <f t="shared" si="78"/>
        <v>Maravilla Assisted Living - MARVAMTG ROOM</v>
      </c>
      <c r="AE976" t="s">
        <v>1226</v>
      </c>
      <c r="AF976" t="s">
        <v>1227</v>
      </c>
      <c r="AG976" t="s">
        <v>1228</v>
      </c>
      <c r="AH976" t="s">
        <v>5220</v>
      </c>
      <c r="AI976">
        <v>55</v>
      </c>
      <c r="AJ976">
        <v>38</v>
      </c>
      <c r="AK976" s="22">
        <f t="shared" si="79"/>
        <v>9.1088177695320649</v>
      </c>
      <c r="AL976" t="s">
        <v>52</v>
      </c>
      <c r="AM976" t="s">
        <v>66</v>
      </c>
      <c r="AN976" t="s">
        <v>67</v>
      </c>
    </row>
    <row r="977" spans="1:40" hidden="1" x14ac:dyDescent="0.25">
      <c r="A977">
        <v>202430</v>
      </c>
      <c r="B977">
        <v>41338</v>
      </c>
      <c r="C977" t="s">
        <v>1677</v>
      </c>
      <c r="D977" t="s">
        <v>5619</v>
      </c>
      <c r="E977" t="s">
        <v>1678</v>
      </c>
      <c r="F977">
        <v>0</v>
      </c>
      <c r="G977" s="1">
        <v>45222</v>
      </c>
      <c r="H977" s="1">
        <v>45276</v>
      </c>
      <c r="I977" s="21">
        <f t="shared" si="75"/>
        <v>8.7142857142857153</v>
      </c>
      <c r="J977" s="1"/>
      <c r="K977" s="1" t="s">
        <v>34</v>
      </c>
      <c r="M977" t="s">
        <v>34</v>
      </c>
      <c r="S977" s="22">
        <f t="shared" si="76"/>
        <v>5.208333333333337E-2</v>
      </c>
      <c r="T977" s="22">
        <f t="shared" si="77"/>
        <v>2.7507215007215032E-2</v>
      </c>
      <c r="U977" s="22" t="s">
        <v>5368</v>
      </c>
      <c r="V977">
        <v>1330</v>
      </c>
      <c r="W977" s="22" t="s">
        <v>5443</v>
      </c>
      <c r="X977">
        <v>1445</v>
      </c>
      <c r="Y977" t="s">
        <v>101</v>
      </c>
      <c r="Z977" t="s">
        <v>1487</v>
      </c>
      <c r="AA977" t="s">
        <v>1488</v>
      </c>
      <c r="AB977">
        <v>11</v>
      </c>
      <c r="AC977" t="s">
        <v>87</v>
      </c>
      <c r="AD977" t="str">
        <f t="shared" si="78"/>
        <v>Maravilla Assisted Living - MARVAMTG ROOM</v>
      </c>
      <c r="AE977" t="s">
        <v>1226</v>
      </c>
      <c r="AF977" t="s">
        <v>1227</v>
      </c>
      <c r="AG977" t="s">
        <v>1228</v>
      </c>
      <c r="AH977" t="s">
        <v>5220</v>
      </c>
      <c r="AI977">
        <v>55</v>
      </c>
      <c r="AJ977">
        <v>29</v>
      </c>
      <c r="AK977" s="22">
        <f t="shared" si="79"/>
        <v>6.9514661925376284</v>
      </c>
      <c r="AL977" t="s">
        <v>52</v>
      </c>
      <c r="AM977" t="s">
        <v>66</v>
      </c>
      <c r="AN977" t="s">
        <v>67</v>
      </c>
    </row>
    <row r="978" spans="1:40" hidden="1" x14ac:dyDescent="0.25">
      <c r="A978">
        <v>202430</v>
      </c>
      <c r="B978">
        <v>41404</v>
      </c>
      <c r="C978" t="s">
        <v>1070</v>
      </c>
      <c r="D978" t="s">
        <v>5619</v>
      </c>
      <c r="E978" t="s">
        <v>1071</v>
      </c>
      <c r="F978">
        <v>0</v>
      </c>
      <c r="G978" s="1">
        <v>45166</v>
      </c>
      <c r="H978" s="1">
        <v>45220</v>
      </c>
      <c r="I978" s="21">
        <f t="shared" si="75"/>
        <v>8.7142857142857153</v>
      </c>
      <c r="J978" s="1"/>
      <c r="K978" s="1" t="s">
        <v>36</v>
      </c>
      <c r="O978" t="s">
        <v>36</v>
      </c>
      <c r="S978" s="22">
        <f t="shared" si="76"/>
        <v>5.208333333333337E-2</v>
      </c>
      <c r="T978" s="22">
        <f t="shared" si="77"/>
        <v>2.7507215007215032E-2</v>
      </c>
      <c r="U978" s="22" t="s">
        <v>5368</v>
      </c>
      <c r="V978">
        <v>1330</v>
      </c>
      <c r="W978" s="22" t="s">
        <v>5443</v>
      </c>
      <c r="X978">
        <v>1445</v>
      </c>
      <c r="Y978" t="s">
        <v>101</v>
      </c>
      <c r="Z978" t="s">
        <v>2588</v>
      </c>
      <c r="AA978" t="s">
        <v>2589</v>
      </c>
      <c r="AB978">
        <v>9</v>
      </c>
      <c r="AC978" t="s">
        <v>87</v>
      </c>
      <c r="AD978" t="str">
        <f t="shared" si="78"/>
        <v>Maravilla Assisted Living - MARVAMTG ROOM</v>
      </c>
      <c r="AE978" t="s">
        <v>1226</v>
      </c>
      <c r="AF978" t="s">
        <v>1227</v>
      </c>
      <c r="AG978" t="s">
        <v>1228</v>
      </c>
      <c r="AH978" t="s">
        <v>5220</v>
      </c>
      <c r="AI978">
        <v>55</v>
      </c>
      <c r="AJ978">
        <v>38</v>
      </c>
      <c r="AK978" s="22">
        <f t="shared" si="79"/>
        <v>9.1088177695320649</v>
      </c>
      <c r="AL978" t="s">
        <v>52</v>
      </c>
      <c r="AM978" t="s">
        <v>66</v>
      </c>
      <c r="AN978" t="s">
        <v>67</v>
      </c>
    </row>
    <row r="979" spans="1:40" hidden="1" x14ac:dyDescent="0.25">
      <c r="A979">
        <v>202430</v>
      </c>
      <c r="B979">
        <v>41405</v>
      </c>
      <c r="C979" t="s">
        <v>1070</v>
      </c>
      <c r="D979" t="s">
        <v>5619</v>
      </c>
      <c r="E979" t="s">
        <v>1071</v>
      </c>
      <c r="F979">
        <v>0</v>
      </c>
      <c r="G979" s="1">
        <v>45222</v>
      </c>
      <c r="H979" s="1">
        <v>45276</v>
      </c>
      <c r="I979" s="21">
        <f t="shared" si="75"/>
        <v>8.7142857142857153</v>
      </c>
      <c r="J979" s="1"/>
      <c r="K979" s="1" t="s">
        <v>36</v>
      </c>
      <c r="O979" t="s">
        <v>36</v>
      </c>
      <c r="S979" s="22">
        <f t="shared" si="76"/>
        <v>5.208333333333337E-2</v>
      </c>
      <c r="T979" s="22">
        <f t="shared" si="77"/>
        <v>2.7507215007215032E-2</v>
      </c>
      <c r="U979" s="22" t="s">
        <v>5368</v>
      </c>
      <c r="V979">
        <v>1330</v>
      </c>
      <c r="W979" s="22" t="s">
        <v>5443</v>
      </c>
      <c r="X979">
        <v>1445</v>
      </c>
      <c r="Y979" t="s">
        <v>101</v>
      </c>
      <c r="Z979" t="s">
        <v>2588</v>
      </c>
      <c r="AA979" t="s">
        <v>2589</v>
      </c>
      <c r="AB979">
        <v>11</v>
      </c>
      <c r="AC979" t="s">
        <v>87</v>
      </c>
      <c r="AD979" t="str">
        <f t="shared" si="78"/>
        <v>Maravilla Assisted Living - MARVAMTG ROOM</v>
      </c>
      <c r="AE979" t="s">
        <v>1226</v>
      </c>
      <c r="AF979" t="s">
        <v>1227</v>
      </c>
      <c r="AG979" t="s">
        <v>1228</v>
      </c>
      <c r="AH979" t="s">
        <v>5220</v>
      </c>
      <c r="AI979">
        <v>55</v>
      </c>
      <c r="AJ979">
        <v>33</v>
      </c>
      <c r="AK979" s="22">
        <f t="shared" si="79"/>
        <v>7.9102891156462665</v>
      </c>
      <c r="AL979" t="s">
        <v>52</v>
      </c>
      <c r="AM979" t="s">
        <v>66</v>
      </c>
      <c r="AN979" t="s">
        <v>67</v>
      </c>
    </row>
    <row r="980" spans="1:40" hidden="1" x14ac:dyDescent="0.25">
      <c r="A980">
        <v>202430</v>
      </c>
      <c r="B980">
        <v>41439</v>
      </c>
      <c r="C980" t="s">
        <v>1077</v>
      </c>
      <c r="D980" t="s">
        <v>5692</v>
      </c>
      <c r="E980" t="s">
        <v>1078</v>
      </c>
      <c r="F980">
        <v>0</v>
      </c>
      <c r="G980" s="1">
        <v>45222</v>
      </c>
      <c r="H980" s="1">
        <v>45276</v>
      </c>
      <c r="I980" s="21">
        <f t="shared" si="75"/>
        <v>8.7142857142857153</v>
      </c>
      <c r="J980" s="1"/>
      <c r="K980" s="1" t="s">
        <v>33</v>
      </c>
      <c r="L980" t="s">
        <v>33</v>
      </c>
      <c r="S980" s="22">
        <f t="shared" si="76"/>
        <v>5.208333333333337E-2</v>
      </c>
      <c r="T980" s="22">
        <f t="shared" si="77"/>
        <v>2.7507215007215032E-2</v>
      </c>
      <c r="U980" s="22" t="s">
        <v>5368</v>
      </c>
      <c r="V980">
        <v>1330</v>
      </c>
      <c r="W980" s="22" t="s">
        <v>5443</v>
      </c>
      <c r="X980">
        <v>1445</v>
      </c>
      <c r="Y980" t="s">
        <v>101</v>
      </c>
      <c r="Z980" t="s">
        <v>1072</v>
      </c>
      <c r="AA980" t="s">
        <v>1073</v>
      </c>
      <c r="AB980">
        <v>11</v>
      </c>
      <c r="AC980" t="s">
        <v>87</v>
      </c>
      <c r="AD980" t="str">
        <f t="shared" si="78"/>
        <v>Maravilla Assisted Living - MARVAMTG ROOM</v>
      </c>
      <c r="AE980" t="s">
        <v>1226</v>
      </c>
      <c r="AF980" t="s">
        <v>1227</v>
      </c>
      <c r="AG980" t="s">
        <v>1228</v>
      </c>
      <c r="AH980" t="s">
        <v>5220</v>
      </c>
      <c r="AI980">
        <v>55</v>
      </c>
      <c r="AJ980">
        <v>33</v>
      </c>
      <c r="AK980" s="22">
        <f t="shared" si="79"/>
        <v>7.9102891156462665</v>
      </c>
      <c r="AL980" t="s">
        <v>52</v>
      </c>
      <c r="AM980" t="s">
        <v>66</v>
      </c>
      <c r="AN980" t="s">
        <v>67</v>
      </c>
    </row>
    <row r="981" spans="1:40" hidden="1" x14ac:dyDescent="0.25">
      <c r="A981">
        <v>202430</v>
      </c>
      <c r="B981">
        <v>42906</v>
      </c>
      <c r="C981" t="s">
        <v>1070</v>
      </c>
      <c r="D981" t="s">
        <v>5619</v>
      </c>
      <c r="E981" t="s">
        <v>1071</v>
      </c>
      <c r="F981">
        <v>0</v>
      </c>
      <c r="G981" s="1">
        <v>45222</v>
      </c>
      <c r="H981" s="1">
        <v>45276</v>
      </c>
      <c r="I981" s="21">
        <f t="shared" si="75"/>
        <v>8.7142857142857153</v>
      </c>
      <c r="J981" s="1"/>
      <c r="K981" s="1" t="s">
        <v>37</v>
      </c>
      <c r="P981" t="s">
        <v>37</v>
      </c>
      <c r="S981" s="22">
        <f t="shared" si="76"/>
        <v>5.208333333333337E-2</v>
      </c>
      <c r="T981" s="22">
        <f t="shared" si="77"/>
        <v>2.7507215007215032E-2</v>
      </c>
      <c r="U981" s="22" t="s">
        <v>5368</v>
      </c>
      <c r="V981">
        <v>1330</v>
      </c>
      <c r="W981" s="22" t="s">
        <v>5443</v>
      </c>
      <c r="X981">
        <v>1445</v>
      </c>
      <c r="Y981" t="s">
        <v>101</v>
      </c>
      <c r="Z981" t="s">
        <v>1681</v>
      </c>
      <c r="AA981" t="s">
        <v>1682</v>
      </c>
      <c r="AB981">
        <v>11</v>
      </c>
      <c r="AC981" t="s">
        <v>87</v>
      </c>
      <c r="AD981" t="str">
        <f t="shared" si="78"/>
        <v>Maravilla Assisted Living - MARVAMTG ROOM</v>
      </c>
      <c r="AE981" t="s">
        <v>1226</v>
      </c>
      <c r="AF981" t="s">
        <v>1227</v>
      </c>
      <c r="AG981" t="s">
        <v>1228</v>
      </c>
      <c r="AH981" t="s">
        <v>5220</v>
      </c>
      <c r="AI981">
        <v>50</v>
      </c>
      <c r="AJ981">
        <v>24</v>
      </c>
      <c r="AK981" s="22">
        <f t="shared" si="79"/>
        <v>5.75293753865183</v>
      </c>
      <c r="AL981" t="s">
        <v>52</v>
      </c>
      <c r="AM981" t="s">
        <v>534</v>
      </c>
      <c r="AN981" t="s">
        <v>67</v>
      </c>
    </row>
    <row r="982" spans="1:40" hidden="1" x14ac:dyDescent="0.25">
      <c r="A982">
        <v>202430</v>
      </c>
      <c r="B982">
        <v>43179</v>
      </c>
      <c r="C982" t="s">
        <v>1070</v>
      </c>
      <c r="D982" t="s">
        <v>5619</v>
      </c>
      <c r="E982" t="s">
        <v>1071</v>
      </c>
      <c r="F982">
        <v>0</v>
      </c>
      <c r="G982" s="1">
        <v>45166</v>
      </c>
      <c r="H982" s="1">
        <v>45220</v>
      </c>
      <c r="I982" s="21">
        <f t="shared" si="75"/>
        <v>8.7142857142857153</v>
      </c>
      <c r="J982" s="1"/>
      <c r="K982" s="1" t="s">
        <v>37</v>
      </c>
      <c r="P982" t="s">
        <v>37</v>
      </c>
      <c r="S982" s="22">
        <f t="shared" si="76"/>
        <v>5.208333333333337E-2</v>
      </c>
      <c r="T982" s="22">
        <f t="shared" si="77"/>
        <v>2.7507215007215032E-2</v>
      </c>
      <c r="U982" s="22" t="s">
        <v>5368</v>
      </c>
      <c r="V982">
        <v>1330</v>
      </c>
      <c r="W982" s="22" t="s">
        <v>5443</v>
      </c>
      <c r="X982">
        <v>1445</v>
      </c>
      <c r="Y982" t="s">
        <v>101</v>
      </c>
      <c r="Z982" t="s">
        <v>1681</v>
      </c>
      <c r="AA982" t="s">
        <v>1682</v>
      </c>
      <c r="AB982">
        <v>9</v>
      </c>
      <c r="AC982" t="s">
        <v>87</v>
      </c>
      <c r="AD982" t="str">
        <f t="shared" si="78"/>
        <v>Maravilla Assisted Living - MARVAMTG ROOM</v>
      </c>
      <c r="AE982" t="s">
        <v>1226</v>
      </c>
      <c r="AF982" t="s">
        <v>1227</v>
      </c>
      <c r="AG982" t="s">
        <v>1228</v>
      </c>
      <c r="AH982" t="s">
        <v>5220</v>
      </c>
      <c r="AI982">
        <v>50</v>
      </c>
      <c r="AJ982">
        <v>25</v>
      </c>
      <c r="AK982" s="22">
        <f t="shared" si="79"/>
        <v>5.9926432694289895</v>
      </c>
      <c r="AL982" t="s">
        <v>52</v>
      </c>
      <c r="AM982" t="s">
        <v>66</v>
      </c>
      <c r="AN982" t="s">
        <v>67</v>
      </c>
    </row>
    <row r="983" spans="1:40" hidden="1" x14ac:dyDescent="0.25">
      <c r="A983">
        <v>202430</v>
      </c>
      <c r="B983">
        <v>43590</v>
      </c>
      <c r="C983" t="s">
        <v>1077</v>
      </c>
      <c r="D983" t="s">
        <v>5692</v>
      </c>
      <c r="E983" t="s">
        <v>1078</v>
      </c>
      <c r="F983">
        <v>0</v>
      </c>
      <c r="G983" s="1">
        <v>45166</v>
      </c>
      <c r="H983" s="1">
        <v>45220</v>
      </c>
      <c r="I983" s="21">
        <f t="shared" si="75"/>
        <v>8.7142857142857153</v>
      </c>
      <c r="J983" s="1"/>
      <c r="K983" s="1" t="s">
        <v>33</v>
      </c>
      <c r="L983" t="s">
        <v>33</v>
      </c>
      <c r="S983" s="22">
        <f t="shared" si="76"/>
        <v>5.208333333333337E-2</v>
      </c>
      <c r="T983" s="22">
        <f t="shared" si="77"/>
        <v>2.7507215007215032E-2</v>
      </c>
      <c r="U983" s="22" t="s">
        <v>5368</v>
      </c>
      <c r="V983">
        <v>1330</v>
      </c>
      <c r="W983" s="22" t="s">
        <v>5443</v>
      </c>
      <c r="X983">
        <v>1445</v>
      </c>
      <c r="Y983" t="s">
        <v>101</v>
      </c>
      <c r="Z983" t="s">
        <v>1072</v>
      </c>
      <c r="AA983" t="s">
        <v>1073</v>
      </c>
      <c r="AB983">
        <v>9</v>
      </c>
      <c r="AC983" t="s">
        <v>87</v>
      </c>
      <c r="AD983" t="str">
        <f t="shared" si="78"/>
        <v>Maravilla Assisted Living - MARVAMTG ROOM</v>
      </c>
      <c r="AE983" t="s">
        <v>1226</v>
      </c>
      <c r="AF983" t="s">
        <v>1227</v>
      </c>
      <c r="AG983" t="s">
        <v>1228</v>
      </c>
      <c r="AH983" t="s">
        <v>5220</v>
      </c>
      <c r="AI983">
        <v>55</v>
      </c>
      <c r="AJ983">
        <v>41</v>
      </c>
      <c r="AK983" s="22">
        <f t="shared" si="79"/>
        <v>9.8279349618635425</v>
      </c>
      <c r="AL983" t="s">
        <v>52</v>
      </c>
      <c r="AM983" t="s">
        <v>66</v>
      </c>
      <c r="AN983" t="s">
        <v>67</v>
      </c>
    </row>
    <row r="984" spans="1:40" hidden="1" x14ac:dyDescent="0.25">
      <c r="A984">
        <v>202430</v>
      </c>
      <c r="B984">
        <v>41393</v>
      </c>
      <c r="C984" t="s">
        <v>1070</v>
      </c>
      <c r="D984" t="s">
        <v>5619</v>
      </c>
      <c r="E984" t="s">
        <v>1071</v>
      </c>
      <c r="F984">
        <v>0</v>
      </c>
      <c r="G984" s="1">
        <v>45222</v>
      </c>
      <c r="H984" s="1">
        <v>45276</v>
      </c>
      <c r="I984" s="21">
        <f t="shared" si="75"/>
        <v>8.7142857142857153</v>
      </c>
      <c r="J984" s="1"/>
      <c r="K984" s="1" t="s">
        <v>33</v>
      </c>
      <c r="L984" t="s">
        <v>33</v>
      </c>
      <c r="S984" s="22">
        <f t="shared" si="76"/>
        <v>5.208333333333337E-2</v>
      </c>
      <c r="T984" s="22">
        <f t="shared" si="77"/>
        <v>2.7507215007215032E-2</v>
      </c>
      <c r="U984" s="22" t="s">
        <v>5371</v>
      </c>
      <c r="V984">
        <v>1500</v>
      </c>
      <c r="W984" s="22" t="s">
        <v>5389</v>
      </c>
      <c r="X984">
        <v>1615</v>
      </c>
      <c r="Y984" t="s">
        <v>101</v>
      </c>
      <c r="Z984" t="s">
        <v>1072</v>
      </c>
      <c r="AA984" t="s">
        <v>1073</v>
      </c>
      <c r="AB984">
        <v>11</v>
      </c>
      <c r="AC984" t="s">
        <v>87</v>
      </c>
      <c r="AD984" t="str">
        <f t="shared" si="78"/>
        <v>Maravilla Asst Liv &amp; Mem Care - MARVCRMTG ROOM</v>
      </c>
      <c r="AE984" t="s">
        <v>1229</v>
      </c>
      <c r="AF984" t="s">
        <v>1230</v>
      </c>
      <c r="AG984" t="s">
        <v>1231</v>
      </c>
      <c r="AH984" t="s">
        <v>5220</v>
      </c>
      <c r="AI984">
        <v>40</v>
      </c>
      <c r="AJ984">
        <v>18</v>
      </c>
      <c r="AK984" s="22">
        <f t="shared" si="79"/>
        <v>4.3147031539888729</v>
      </c>
      <c r="AL984" t="s">
        <v>52</v>
      </c>
      <c r="AM984" t="s">
        <v>66</v>
      </c>
      <c r="AN984" t="s">
        <v>67</v>
      </c>
    </row>
    <row r="985" spans="1:40" hidden="1" x14ac:dyDescent="0.25">
      <c r="A985">
        <v>202430</v>
      </c>
      <c r="B985">
        <v>41407</v>
      </c>
      <c r="C985" t="s">
        <v>1070</v>
      </c>
      <c r="D985" t="s">
        <v>5619</v>
      </c>
      <c r="E985" t="s">
        <v>1071</v>
      </c>
      <c r="F985">
        <v>0</v>
      </c>
      <c r="G985" s="1">
        <v>45166</v>
      </c>
      <c r="H985" s="1">
        <v>45220</v>
      </c>
      <c r="I985" s="21">
        <f t="shared" si="75"/>
        <v>8.7142857142857153</v>
      </c>
      <c r="J985" s="1"/>
      <c r="K985" s="1" t="s">
        <v>37</v>
      </c>
      <c r="P985" t="s">
        <v>37</v>
      </c>
      <c r="S985" s="22">
        <f t="shared" si="76"/>
        <v>5.208333333333337E-2</v>
      </c>
      <c r="T985" s="22">
        <f t="shared" si="77"/>
        <v>2.7507215007215032E-2</v>
      </c>
      <c r="U985" s="22" t="s">
        <v>5371</v>
      </c>
      <c r="V985">
        <v>1500</v>
      </c>
      <c r="W985" s="22" t="s">
        <v>5389</v>
      </c>
      <c r="X985">
        <v>1615</v>
      </c>
      <c r="Y985" t="s">
        <v>101</v>
      </c>
      <c r="Z985" t="s">
        <v>1072</v>
      </c>
      <c r="AA985" t="s">
        <v>1073</v>
      </c>
      <c r="AB985">
        <v>9</v>
      </c>
      <c r="AC985" t="s">
        <v>87</v>
      </c>
      <c r="AD985" t="str">
        <f t="shared" si="78"/>
        <v>Maravilla Asst Liv &amp; Mem Care - MARVCRMTG ROOM</v>
      </c>
      <c r="AE985" t="s">
        <v>1229</v>
      </c>
      <c r="AF985" t="s">
        <v>1230</v>
      </c>
      <c r="AG985" t="s">
        <v>1231</v>
      </c>
      <c r="AH985" t="s">
        <v>5220</v>
      </c>
      <c r="AI985">
        <v>40</v>
      </c>
      <c r="AJ985">
        <v>18</v>
      </c>
      <c r="AK985" s="22">
        <f t="shared" si="79"/>
        <v>4.3147031539888729</v>
      </c>
      <c r="AL985" t="s">
        <v>52</v>
      </c>
      <c r="AM985" t="s">
        <v>66</v>
      </c>
      <c r="AN985" t="s">
        <v>67</v>
      </c>
    </row>
    <row r="986" spans="1:40" hidden="1" x14ac:dyDescent="0.25">
      <c r="A986">
        <v>202430</v>
      </c>
      <c r="B986">
        <v>41447</v>
      </c>
      <c r="C986" t="s">
        <v>1077</v>
      </c>
      <c r="D986" t="s">
        <v>5692</v>
      </c>
      <c r="E986" t="s">
        <v>1078</v>
      </c>
      <c r="F986">
        <v>0</v>
      </c>
      <c r="G986" s="1">
        <v>45222</v>
      </c>
      <c r="H986" s="1">
        <v>45276</v>
      </c>
      <c r="I986" s="21">
        <f t="shared" si="75"/>
        <v>8.7142857142857153</v>
      </c>
      <c r="J986" s="1"/>
      <c r="K986" s="1" t="s">
        <v>35</v>
      </c>
      <c r="N986" t="s">
        <v>35</v>
      </c>
      <c r="S986" s="22">
        <f t="shared" si="76"/>
        <v>5.2083333333333259E-2</v>
      </c>
      <c r="T986" s="22">
        <f t="shared" si="77"/>
        <v>2.7507215007214973E-2</v>
      </c>
      <c r="U986" s="22" t="s">
        <v>5423</v>
      </c>
      <c r="V986">
        <v>1530</v>
      </c>
      <c r="W986" s="22" t="s">
        <v>5493</v>
      </c>
      <c r="X986">
        <v>1645</v>
      </c>
      <c r="Y986" t="s">
        <v>101</v>
      </c>
      <c r="Z986" t="s">
        <v>1072</v>
      </c>
      <c r="AA986" t="s">
        <v>1073</v>
      </c>
      <c r="AB986">
        <v>11</v>
      </c>
      <c r="AC986" t="s">
        <v>87</v>
      </c>
      <c r="AD986" t="str">
        <f t="shared" si="78"/>
        <v>Maravilla Asst Liv &amp; Mem Care - MARVCRMTG ROOM</v>
      </c>
      <c r="AE986" t="s">
        <v>1229</v>
      </c>
      <c r="AF986" t="s">
        <v>1230</v>
      </c>
      <c r="AG986" t="s">
        <v>1231</v>
      </c>
      <c r="AH986" t="s">
        <v>5220</v>
      </c>
      <c r="AI986">
        <v>40</v>
      </c>
      <c r="AJ986">
        <v>18</v>
      </c>
      <c r="AK986" s="22">
        <f t="shared" si="79"/>
        <v>4.3147031539888641</v>
      </c>
      <c r="AL986" t="s">
        <v>52</v>
      </c>
      <c r="AM986" t="s">
        <v>66</v>
      </c>
      <c r="AN986" t="s">
        <v>67</v>
      </c>
    </row>
    <row r="987" spans="1:40" hidden="1" x14ac:dyDescent="0.25">
      <c r="A987">
        <v>202430</v>
      </c>
      <c r="B987">
        <v>43177</v>
      </c>
      <c r="C987" t="s">
        <v>1070</v>
      </c>
      <c r="D987" t="s">
        <v>5619</v>
      </c>
      <c r="E987" t="s">
        <v>1071</v>
      </c>
      <c r="F987">
        <v>0</v>
      </c>
      <c r="G987" s="1">
        <v>45166</v>
      </c>
      <c r="H987" s="1">
        <v>45220</v>
      </c>
      <c r="I987" s="21">
        <f t="shared" si="75"/>
        <v>8.7142857142857153</v>
      </c>
      <c r="J987" s="1"/>
      <c r="K987" s="1" t="s">
        <v>33</v>
      </c>
      <c r="L987" t="s">
        <v>33</v>
      </c>
      <c r="S987" s="22">
        <f t="shared" si="76"/>
        <v>5.208333333333337E-2</v>
      </c>
      <c r="T987" s="22">
        <f t="shared" si="77"/>
        <v>2.7507215007215032E-2</v>
      </c>
      <c r="U987" s="22" t="s">
        <v>5371</v>
      </c>
      <c r="V987">
        <v>1500</v>
      </c>
      <c r="W987" s="22" t="s">
        <v>5389</v>
      </c>
      <c r="X987">
        <v>1615</v>
      </c>
      <c r="Y987" t="s">
        <v>101</v>
      </c>
      <c r="Z987" t="s">
        <v>1072</v>
      </c>
      <c r="AA987" t="s">
        <v>1073</v>
      </c>
      <c r="AB987">
        <v>9</v>
      </c>
      <c r="AC987" t="s">
        <v>87</v>
      </c>
      <c r="AD987" t="str">
        <f t="shared" si="78"/>
        <v>Maravilla Asst Liv &amp; Mem Care - MARVCRMTG ROOM</v>
      </c>
      <c r="AE987" t="s">
        <v>1229</v>
      </c>
      <c r="AF987" t="s">
        <v>1230</v>
      </c>
      <c r="AG987" t="s">
        <v>1231</v>
      </c>
      <c r="AH987" t="s">
        <v>5220</v>
      </c>
      <c r="AI987">
        <v>40</v>
      </c>
      <c r="AJ987">
        <v>18</v>
      </c>
      <c r="AK987" s="22">
        <f t="shared" si="79"/>
        <v>4.3147031539888729</v>
      </c>
      <c r="AL987" t="s">
        <v>52</v>
      </c>
      <c r="AM987" t="s">
        <v>66</v>
      </c>
      <c r="AN987" t="s">
        <v>67</v>
      </c>
    </row>
    <row r="988" spans="1:40" hidden="1" x14ac:dyDescent="0.25">
      <c r="A988">
        <v>202430</v>
      </c>
      <c r="B988">
        <v>43178</v>
      </c>
      <c r="C988" t="s">
        <v>1070</v>
      </c>
      <c r="D988" t="s">
        <v>5619</v>
      </c>
      <c r="E988" t="s">
        <v>1071</v>
      </c>
      <c r="F988">
        <v>0</v>
      </c>
      <c r="G988" s="1">
        <v>45222</v>
      </c>
      <c r="H988" s="1">
        <v>45276</v>
      </c>
      <c r="I988" s="21">
        <f t="shared" si="75"/>
        <v>8.7142857142857153</v>
      </c>
      <c r="J988" s="1"/>
      <c r="K988" s="1" t="s">
        <v>37</v>
      </c>
      <c r="P988" t="s">
        <v>37</v>
      </c>
      <c r="S988" s="22">
        <f t="shared" si="76"/>
        <v>5.208333333333337E-2</v>
      </c>
      <c r="T988" s="22">
        <f t="shared" si="77"/>
        <v>2.7507215007215032E-2</v>
      </c>
      <c r="U988" s="22" t="s">
        <v>5371</v>
      </c>
      <c r="V988">
        <v>1500</v>
      </c>
      <c r="W988" s="22" t="s">
        <v>5389</v>
      </c>
      <c r="X988">
        <v>1615</v>
      </c>
      <c r="Y988" t="s">
        <v>101</v>
      </c>
      <c r="Z988" t="s">
        <v>1072</v>
      </c>
      <c r="AA988" t="s">
        <v>1073</v>
      </c>
      <c r="AB988">
        <v>11</v>
      </c>
      <c r="AC988" t="s">
        <v>87</v>
      </c>
      <c r="AD988" t="str">
        <f t="shared" si="78"/>
        <v>Maravilla Asst Liv &amp; Mem Care - MARVCRMTG ROOM</v>
      </c>
      <c r="AE988" t="s">
        <v>1229</v>
      </c>
      <c r="AF988" t="s">
        <v>1230</v>
      </c>
      <c r="AG988" t="s">
        <v>1231</v>
      </c>
      <c r="AH988" t="s">
        <v>5220</v>
      </c>
      <c r="AI988">
        <v>40</v>
      </c>
      <c r="AJ988">
        <v>18</v>
      </c>
      <c r="AK988" s="22">
        <f t="shared" si="79"/>
        <v>4.3147031539888729</v>
      </c>
      <c r="AL988" t="s">
        <v>52</v>
      </c>
      <c r="AM988" t="s">
        <v>66</v>
      </c>
      <c r="AN988" t="s">
        <v>67</v>
      </c>
    </row>
    <row r="989" spans="1:40" hidden="1" x14ac:dyDescent="0.25">
      <c r="A989">
        <v>202430</v>
      </c>
      <c r="B989">
        <v>43594</v>
      </c>
      <c r="C989" t="s">
        <v>1077</v>
      </c>
      <c r="D989" t="s">
        <v>5692</v>
      </c>
      <c r="E989" t="s">
        <v>1078</v>
      </c>
      <c r="F989">
        <v>0</v>
      </c>
      <c r="G989" s="1">
        <v>45166</v>
      </c>
      <c r="H989" s="1">
        <v>45220</v>
      </c>
      <c r="I989" s="21">
        <f t="shared" si="75"/>
        <v>8.7142857142857153</v>
      </c>
      <c r="J989" s="1"/>
      <c r="K989" s="1" t="s">
        <v>35</v>
      </c>
      <c r="N989" t="s">
        <v>35</v>
      </c>
      <c r="S989" s="22">
        <f t="shared" si="76"/>
        <v>5.2083333333333259E-2</v>
      </c>
      <c r="T989" s="22">
        <f t="shared" si="77"/>
        <v>2.7507215007214973E-2</v>
      </c>
      <c r="U989" s="22" t="s">
        <v>5423</v>
      </c>
      <c r="V989">
        <v>1530</v>
      </c>
      <c r="W989" s="22" t="s">
        <v>5493</v>
      </c>
      <c r="X989">
        <v>1645</v>
      </c>
      <c r="Y989" t="s">
        <v>101</v>
      </c>
      <c r="Z989" t="s">
        <v>1072</v>
      </c>
      <c r="AA989" t="s">
        <v>1073</v>
      </c>
      <c r="AB989">
        <v>9</v>
      </c>
      <c r="AC989" t="s">
        <v>87</v>
      </c>
      <c r="AD989" t="str">
        <f t="shared" si="78"/>
        <v>Maravilla Asst Liv &amp; Mem Care - MARVCRMTG ROOM</v>
      </c>
      <c r="AE989" t="s">
        <v>1229</v>
      </c>
      <c r="AF989" t="s">
        <v>1230</v>
      </c>
      <c r="AG989" t="s">
        <v>1231</v>
      </c>
      <c r="AH989" t="s">
        <v>5220</v>
      </c>
      <c r="AI989">
        <v>40</v>
      </c>
      <c r="AJ989">
        <v>18</v>
      </c>
      <c r="AK989" s="22">
        <f t="shared" si="79"/>
        <v>4.3147031539888641</v>
      </c>
      <c r="AL989" t="s">
        <v>52</v>
      </c>
      <c r="AM989" t="s">
        <v>66</v>
      </c>
      <c r="AN989" t="s">
        <v>67</v>
      </c>
    </row>
    <row r="990" spans="1:40" hidden="1" x14ac:dyDescent="0.25">
      <c r="A990">
        <v>202430</v>
      </c>
      <c r="B990">
        <v>44583</v>
      </c>
      <c r="C990" t="s">
        <v>1255</v>
      </c>
      <c r="D990" t="s">
        <v>5619</v>
      </c>
      <c r="E990" t="s">
        <v>1256</v>
      </c>
      <c r="F990">
        <v>0</v>
      </c>
      <c r="G990" s="1">
        <v>45166</v>
      </c>
      <c r="H990" s="1">
        <v>45220</v>
      </c>
      <c r="I990" s="21">
        <f t="shared" si="75"/>
        <v>8.7142857142857153</v>
      </c>
      <c r="J990" s="1"/>
      <c r="K990" s="1" t="s">
        <v>34</v>
      </c>
      <c r="M990" t="s">
        <v>34</v>
      </c>
      <c r="S990" s="22">
        <f t="shared" si="76"/>
        <v>5.2083333333333259E-2</v>
      </c>
      <c r="T990" s="22">
        <f t="shared" si="77"/>
        <v>2.7507215007214973E-2</v>
      </c>
      <c r="U990" s="22" t="s">
        <v>5374</v>
      </c>
      <c r="V990">
        <v>1400</v>
      </c>
      <c r="W990" s="22" t="s">
        <v>5388</v>
      </c>
      <c r="X990">
        <v>1515</v>
      </c>
      <c r="Y990" t="s">
        <v>101</v>
      </c>
      <c r="Z990" t="s">
        <v>1679</v>
      </c>
      <c r="AA990" t="s">
        <v>1680</v>
      </c>
      <c r="AB990">
        <v>9</v>
      </c>
      <c r="AC990" t="s">
        <v>87</v>
      </c>
      <c r="AD990" t="str">
        <f t="shared" si="78"/>
        <v>Maravilla Asst Liv &amp; Mem Care - MARVCRMTG ROOM</v>
      </c>
      <c r="AE990" t="s">
        <v>1229</v>
      </c>
      <c r="AF990" t="s">
        <v>1230</v>
      </c>
      <c r="AG990" t="s">
        <v>1231</v>
      </c>
      <c r="AH990" t="s">
        <v>5220</v>
      </c>
      <c r="AI990">
        <v>40</v>
      </c>
      <c r="AJ990">
        <v>18</v>
      </c>
      <c r="AK990" s="22">
        <f t="shared" si="79"/>
        <v>4.3147031539888641</v>
      </c>
      <c r="AL990" t="s">
        <v>52</v>
      </c>
      <c r="AM990" t="s">
        <v>66</v>
      </c>
      <c r="AN990" t="s">
        <v>67</v>
      </c>
    </row>
    <row r="991" spans="1:40" hidden="1" x14ac:dyDescent="0.25">
      <c r="A991">
        <v>202430</v>
      </c>
      <c r="B991">
        <v>44584</v>
      </c>
      <c r="C991" t="s">
        <v>1255</v>
      </c>
      <c r="D991" t="s">
        <v>5619</v>
      </c>
      <c r="E991" t="s">
        <v>1256</v>
      </c>
      <c r="F991">
        <v>0</v>
      </c>
      <c r="G991" s="1">
        <v>45222</v>
      </c>
      <c r="H991" s="1">
        <v>45276</v>
      </c>
      <c r="I991" s="21">
        <f t="shared" si="75"/>
        <v>8.7142857142857153</v>
      </c>
      <c r="J991" s="1"/>
      <c r="K991" s="1" t="s">
        <v>34</v>
      </c>
      <c r="M991" t="s">
        <v>34</v>
      </c>
      <c r="S991" s="22">
        <f t="shared" si="76"/>
        <v>5.2083333333333259E-2</v>
      </c>
      <c r="T991" s="22">
        <f t="shared" si="77"/>
        <v>2.7507215007214973E-2</v>
      </c>
      <c r="U991" s="22" t="s">
        <v>5374</v>
      </c>
      <c r="V991">
        <v>1400</v>
      </c>
      <c r="W991" s="22" t="s">
        <v>5388</v>
      </c>
      <c r="X991">
        <v>1515</v>
      </c>
      <c r="Y991" t="s">
        <v>101</v>
      </c>
      <c r="Z991" t="s">
        <v>1679</v>
      </c>
      <c r="AA991" t="s">
        <v>1680</v>
      </c>
      <c r="AB991">
        <v>11</v>
      </c>
      <c r="AC991" t="s">
        <v>87</v>
      </c>
      <c r="AD991" t="str">
        <f t="shared" si="78"/>
        <v>Maravilla Asst Liv &amp; Mem Care - MARVCRMTG ROOM</v>
      </c>
      <c r="AE991" t="s">
        <v>1229</v>
      </c>
      <c r="AF991" t="s">
        <v>1230</v>
      </c>
      <c r="AG991" t="s">
        <v>1231</v>
      </c>
      <c r="AH991" t="s">
        <v>5220</v>
      </c>
      <c r="AI991">
        <v>40</v>
      </c>
      <c r="AJ991">
        <v>20</v>
      </c>
      <c r="AK991" s="22">
        <f t="shared" si="79"/>
        <v>4.7941146155431822</v>
      </c>
      <c r="AL991" t="s">
        <v>52</v>
      </c>
      <c r="AM991" t="s">
        <v>66</v>
      </c>
      <c r="AN991" t="s">
        <v>67</v>
      </c>
    </row>
    <row r="992" spans="1:40" hidden="1" x14ac:dyDescent="0.25">
      <c r="A992">
        <v>202430</v>
      </c>
      <c r="B992">
        <v>41309</v>
      </c>
      <c r="C992" t="s">
        <v>1255</v>
      </c>
      <c r="D992" t="s">
        <v>5619</v>
      </c>
      <c r="E992" t="s">
        <v>1256</v>
      </c>
      <c r="F992">
        <v>0</v>
      </c>
      <c r="G992" s="1">
        <v>45166</v>
      </c>
      <c r="H992" s="1">
        <v>45220</v>
      </c>
      <c r="I992" s="21">
        <f t="shared" si="75"/>
        <v>8.7142857142857153</v>
      </c>
      <c r="J992" s="1"/>
      <c r="K992" s="1" t="s">
        <v>34</v>
      </c>
      <c r="M992" t="s">
        <v>34</v>
      </c>
      <c r="S992" s="22">
        <f t="shared" si="76"/>
        <v>5.2083333333333259E-2</v>
      </c>
      <c r="T992" s="22">
        <f t="shared" si="77"/>
        <v>2.7507215007214973E-2</v>
      </c>
      <c r="U992" s="22" t="s">
        <v>5374</v>
      </c>
      <c r="V992">
        <v>1400</v>
      </c>
      <c r="W992" s="22" t="s">
        <v>5388</v>
      </c>
      <c r="X992">
        <v>1515</v>
      </c>
      <c r="Y992" t="s">
        <v>101</v>
      </c>
      <c r="Z992" t="s">
        <v>1681</v>
      </c>
      <c r="AA992" t="s">
        <v>1682</v>
      </c>
      <c r="AB992">
        <v>9</v>
      </c>
      <c r="AC992" t="s">
        <v>87</v>
      </c>
      <c r="AD992" t="str">
        <f t="shared" si="78"/>
        <v>Maravilla Independent - MARVIMTG ROOM</v>
      </c>
      <c r="AE992" t="s">
        <v>1860</v>
      </c>
      <c r="AF992" t="s">
        <v>1861</v>
      </c>
      <c r="AG992" t="s">
        <v>1862</v>
      </c>
      <c r="AH992" t="s">
        <v>5220</v>
      </c>
      <c r="AI992">
        <v>40</v>
      </c>
      <c r="AJ992">
        <v>20</v>
      </c>
      <c r="AK992" s="22">
        <f t="shared" si="79"/>
        <v>4.7941146155431822</v>
      </c>
      <c r="AL992" t="s">
        <v>52</v>
      </c>
      <c r="AM992" t="s">
        <v>66</v>
      </c>
      <c r="AN992" t="s">
        <v>67</v>
      </c>
    </row>
    <row r="993" spans="1:40" hidden="1" x14ac:dyDescent="0.25">
      <c r="A993">
        <v>202430</v>
      </c>
      <c r="B993">
        <v>41310</v>
      </c>
      <c r="C993" t="s">
        <v>1255</v>
      </c>
      <c r="D993" t="s">
        <v>5619</v>
      </c>
      <c r="E993" t="s">
        <v>1256</v>
      </c>
      <c r="F993">
        <v>0</v>
      </c>
      <c r="G993" s="1">
        <v>45222</v>
      </c>
      <c r="H993" s="1">
        <v>45276</v>
      </c>
      <c r="I993" s="21">
        <f t="shared" si="75"/>
        <v>8.7142857142857153</v>
      </c>
      <c r="J993" s="1"/>
      <c r="K993" s="1" t="s">
        <v>34</v>
      </c>
      <c r="M993" t="s">
        <v>34</v>
      </c>
      <c r="S993" s="22">
        <f t="shared" si="76"/>
        <v>5.2083333333333259E-2</v>
      </c>
      <c r="T993" s="22">
        <f t="shared" si="77"/>
        <v>2.7507215007214973E-2</v>
      </c>
      <c r="U993" s="22" t="s">
        <v>5374</v>
      </c>
      <c r="V993">
        <v>1400</v>
      </c>
      <c r="W993" s="22" t="s">
        <v>5388</v>
      </c>
      <c r="X993">
        <v>1515</v>
      </c>
      <c r="Y993" t="s">
        <v>101</v>
      </c>
      <c r="Z993" t="s">
        <v>1681</v>
      </c>
      <c r="AA993" t="s">
        <v>1682</v>
      </c>
      <c r="AB993">
        <v>11</v>
      </c>
      <c r="AC993" t="s">
        <v>87</v>
      </c>
      <c r="AD993" t="str">
        <f t="shared" si="78"/>
        <v>Maravilla Independent - MARVIMTG ROOM</v>
      </c>
      <c r="AE993" t="s">
        <v>1860</v>
      </c>
      <c r="AF993" t="s">
        <v>1861</v>
      </c>
      <c r="AG993" t="s">
        <v>1862</v>
      </c>
      <c r="AH993" t="s">
        <v>5220</v>
      </c>
      <c r="AI993">
        <v>40</v>
      </c>
      <c r="AJ993">
        <v>21</v>
      </c>
      <c r="AK993" s="22">
        <f t="shared" si="79"/>
        <v>5.0338203463203408</v>
      </c>
      <c r="AL993" t="s">
        <v>52</v>
      </c>
      <c r="AM993" t="s">
        <v>66</v>
      </c>
      <c r="AN993" t="s">
        <v>67</v>
      </c>
    </row>
    <row r="994" spans="1:40" hidden="1" x14ac:dyDescent="0.25">
      <c r="A994">
        <v>202430</v>
      </c>
      <c r="B994">
        <v>41311</v>
      </c>
      <c r="C994" t="s">
        <v>1255</v>
      </c>
      <c r="D994" t="s">
        <v>5619</v>
      </c>
      <c r="E994" t="s">
        <v>1256</v>
      </c>
      <c r="F994">
        <v>0</v>
      </c>
      <c r="G994" s="1">
        <v>45166</v>
      </c>
      <c r="H994" s="1">
        <v>45220</v>
      </c>
      <c r="I994" s="21">
        <f t="shared" si="75"/>
        <v>8.7142857142857153</v>
      </c>
      <c r="J994" s="1"/>
      <c r="K994" s="1" t="s">
        <v>36</v>
      </c>
      <c r="O994" t="s">
        <v>36</v>
      </c>
      <c r="S994" s="22">
        <f t="shared" si="76"/>
        <v>5.2083333333333259E-2</v>
      </c>
      <c r="T994" s="22">
        <f t="shared" si="77"/>
        <v>2.7507215007214973E-2</v>
      </c>
      <c r="U994" s="22" t="s">
        <v>5374</v>
      </c>
      <c r="V994">
        <v>1400</v>
      </c>
      <c r="W994" s="22" t="s">
        <v>5388</v>
      </c>
      <c r="X994">
        <v>1515</v>
      </c>
      <c r="Y994" t="s">
        <v>101</v>
      </c>
      <c r="Z994" t="s">
        <v>1681</v>
      </c>
      <c r="AA994" t="s">
        <v>1682</v>
      </c>
      <c r="AB994">
        <v>9</v>
      </c>
      <c r="AC994" t="s">
        <v>87</v>
      </c>
      <c r="AD994" t="str">
        <f t="shared" si="78"/>
        <v>Maravilla Independent - MARVIMTG ROOM</v>
      </c>
      <c r="AE994" t="s">
        <v>1860</v>
      </c>
      <c r="AF994" t="s">
        <v>1861</v>
      </c>
      <c r="AG994" t="s">
        <v>1862</v>
      </c>
      <c r="AH994" t="s">
        <v>5220</v>
      </c>
      <c r="AI994">
        <v>40</v>
      </c>
      <c r="AJ994">
        <v>19</v>
      </c>
      <c r="AK994" s="22">
        <f t="shared" si="79"/>
        <v>4.5544088847660227</v>
      </c>
      <c r="AL994" t="s">
        <v>52</v>
      </c>
      <c r="AM994" t="s">
        <v>66</v>
      </c>
      <c r="AN994" t="s">
        <v>67</v>
      </c>
    </row>
    <row r="995" spans="1:40" hidden="1" x14ac:dyDescent="0.25">
      <c r="A995">
        <v>202430</v>
      </c>
      <c r="B995">
        <v>41312</v>
      </c>
      <c r="C995" t="s">
        <v>1255</v>
      </c>
      <c r="D995" t="s">
        <v>5619</v>
      </c>
      <c r="E995" t="s">
        <v>1256</v>
      </c>
      <c r="F995">
        <v>0</v>
      </c>
      <c r="G995" s="1">
        <v>45222</v>
      </c>
      <c r="H995" s="1">
        <v>45276</v>
      </c>
      <c r="I995" s="21">
        <f t="shared" si="75"/>
        <v>8.7142857142857153</v>
      </c>
      <c r="J995" s="1"/>
      <c r="K995" s="1" t="s">
        <v>36</v>
      </c>
      <c r="O995" t="s">
        <v>36</v>
      </c>
      <c r="S995" s="22">
        <f t="shared" si="76"/>
        <v>5.2083333333333259E-2</v>
      </c>
      <c r="T995" s="22">
        <f t="shared" si="77"/>
        <v>2.7507215007214973E-2</v>
      </c>
      <c r="U995" s="22" t="s">
        <v>5374</v>
      </c>
      <c r="V995">
        <v>1400</v>
      </c>
      <c r="W995" s="22" t="s">
        <v>5388</v>
      </c>
      <c r="X995">
        <v>1515</v>
      </c>
      <c r="Y995" t="s">
        <v>101</v>
      </c>
      <c r="Z995" t="s">
        <v>1681</v>
      </c>
      <c r="AA995" t="s">
        <v>1682</v>
      </c>
      <c r="AB995">
        <v>11</v>
      </c>
      <c r="AC995" t="s">
        <v>87</v>
      </c>
      <c r="AD995" t="str">
        <f t="shared" si="78"/>
        <v>Maravilla Independent - MARVIMTG ROOM</v>
      </c>
      <c r="AE995" t="s">
        <v>1860</v>
      </c>
      <c r="AF995" t="s">
        <v>1861</v>
      </c>
      <c r="AG995" t="s">
        <v>1862</v>
      </c>
      <c r="AH995" t="s">
        <v>5220</v>
      </c>
      <c r="AI995">
        <v>40</v>
      </c>
      <c r="AJ995">
        <v>21</v>
      </c>
      <c r="AK995" s="22">
        <f t="shared" si="79"/>
        <v>5.0338203463203408</v>
      </c>
      <c r="AL995" t="s">
        <v>52</v>
      </c>
      <c r="AM995" t="s">
        <v>66</v>
      </c>
      <c r="AN995" t="s">
        <v>67</v>
      </c>
    </row>
    <row r="996" spans="1:40" hidden="1" x14ac:dyDescent="0.25">
      <c r="A996">
        <v>202430</v>
      </c>
      <c r="B996">
        <v>40262</v>
      </c>
      <c r="C996" t="s">
        <v>1863</v>
      </c>
      <c r="D996" t="s">
        <v>5653</v>
      </c>
      <c r="E996" t="s">
        <v>1864</v>
      </c>
      <c r="F996">
        <v>1</v>
      </c>
      <c r="G996" s="1">
        <v>45223</v>
      </c>
      <c r="H996" s="1">
        <v>45272</v>
      </c>
      <c r="I996" s="21">
        <f t="shared" si="75"/>
        <v>8</v>
      </c>
      <c r="J996" s="1"/>
      <c r="K996" s="1" t="s">
        <v>34</v>
      </c>
      <c r="M996" t="s">
        <v>34</v>
      </c>
      <c r="S996" s="22">
        <f t="shared" si="76"/>
        <v>3.472222222222221E-2</v>
      </c>
      <c r="T996" s="22">
        <f t="shared" si="77"/>
        <v>1.6835016835016828E-2</v>
      </c>
      <c r="U996" s="22" t="s">
        <v>5442</v>
      </c>
      <c r="V996">
        <v>700</v>
      </c>
      <c r="W996" s="22" t="s">
        <v>5415</v>
      </c>
      <c r="X996">
        <v>750</v>
      </c>
      <c r="Y996" t="s">
        <v>49</v>
      </c>
      <c r="Z996" t="s">
        <v>1234</v>
      </c>
      <c r="AA996" t="s">
        <v>1235</v>
      </c>
      <c r="AB996" t="s">
        <v>41</v>
      </c>
      <c r="AC996" t="s">
        <v>62</v>
      </c>
      <c r="AD996" t="str">
        <f t="shared" si="78"/>
        <v>Marine Technologies Building - MDT</v>
      </c>
      <c r="AE996" t="s">
        <v>1236</v>
      </c>
      <c r="AF996" t="s">
        <v>1865</v>
      </c>
      <c r="AG996" t="s">
        <v>1865</v>
      </c>
      <c r="AH996" t="s">
        <v>5220</v>
      </c>
      <c r="AI996">
        <v>16</v>
      </c>
      <c r="AJ996">
        <v>9</v>
      </c>
      <c r="AK996" s="22">
        <f t="shared" si="79"/>
        <v>1.2121212121212115</v>
      </c>
      <c r="AL996" t="s">
        <v>52</v>
      </c>
      <c r="AM996" t="s">
        <v>66</v>
      </c>
      <c r="AN996" t="s">
        <v>67</v>
      </c>
    </row>
    <row r="997" spans="1:40" hidden="1" x14ac:dyDescent="0.25">
      <c r="A997">
        <v>202430</v>
      </c>
      <c r="B997">
        <v>40262</v>
      </c>
      <c r="C997" t="s">
        <v>1863</v>
      </c>
      <c r="D997" t="s">
        <v>5653</v>
      </c>
      <c r="E997" t="s">
        <v>1864</v>
      </c>
      <c r="F997">
        <v>1</v>
      </c>
      <c r="G997" s="1">
        <v>45224</v>
      </c>
      <c r="H997" s="1">
        <v>45273</v>
      </c>
      <c r="I997" s="21">
        <f t="shared" si="75"/>
        <v>8</v>
      </c>
      <c r="J997" s="1"/>
      <c r="K997" s="1" t="s">
        <v>35</v>
      </c>
      <c r="N997" t="s">
        <v>35</v>
      </c>
      <c r="S997" s="22">
        <f t="shared" si="76"/>
        <v>0.15972222222222221</v>
      </c>
      <c r="T997" s="22">
        <f t="shared" si="77"/>
        <v>7.7441077441077436E-2</v>
      </c>
      <c r="U997" s="22" t="s">
        <v>5442</v>
      </c>
      <c r="V997">
        <v>700</v>
      </c>
      <c r="W997" s="22" t="s">
        <v>5450</v>
      </c>
      <c r="X997">
        <v>1050</v>
      </c>
      <c r="Y997" t="s">
        <v>49</v>
      </c>
      <c r="Z997" t="s">
        <v>1234</v>
      </c>
      <c r="AA997" t="s">
        <v>1235</v>
      </c>
      <c r="AB997" t="s">
        <v>277</v>
      </c>
      <c r="AC997" t="s">
        <v>62</v>
      </c>
      <c r="AD997" t="str">
        <f t="shared" si="78"/>
        <v>Marine Technologies Building - MDT</v>
      </c>
      <c r="AE997" t="s">
        <v>1236</v>
      </c>
      <c r="AF997" t="s">
        <v>1865</v>
      </c>
      <c r="AG997" t="s">
        <v>1865</v>
      </c>
      <c r="AH997" t="s">
        <v>5220</v>
      </c>
      <c r="AI997">
        <v>16</v>
      </c>
      <c r="AJ997">
        <v>9</v>
      </c>
      <c r="AK997" s="22">
        <f t="shared" si="79"/>
        <v>5.5757575757575752</v>
      </c>
      <c r="AL997" t="s">
        <v>52</v>
      </c>
      <c r="AM997" t="s">
        <v>66</v>
      </c>
      <c r="AN997" t="s">
        <v>67</v>
      </c>
    </row>
    <row r="998" spans="1:40" hidden="1" x14ac:dyDescent="0.25">
      <c r="A998">
        <v>202430</v>
      </c>
      <c r="B998">
        <v>31020</v>
      </c>
      <c r="C998" t="s">
        <v>2590</v>
      </c>
      <c r="D998" t="s">
        <v>5653</v>
      </c>
      <c r="E998" t="s">
        <v>2591</v>
      </c>
      <c r="F998">
        <v>0.3</v>
      </c>
      <c r="G998" s="1">
        <v>45161</v>
      </c>
      <c r="H998" s="1">
        <v>45161</v>
      </c>
      <c r="I998" s="21">
        <f t="shared" si="75"/>
        <v>1</v>
      </c>
      <c r="J998" s="1"/>
      <c r="K998" s="1" t="s">
        <v>35</v>
      </c>
      <c r="N998" t="s">
        <v>35</v>
      </c>
      <c r="S998" s="22">
        <f t="shared" si="76"/>
        <v>0.11805555555555552</v>
      </c>
      <c r="T998" s="22">
        <f t="shared" si="77"/>
        <v>7.1548821548821535E-3</v>
      </c>
      <c r="U998" s="22" t="s">
        <v>5442</v>
      </c>
      <c r="V998">
        <v>700</v>
      </c>
      <c r="W998" s="22" t="s">
        <v>5468</v>
      </c>
      <c r="X998">
        <v>950</v>
      </c>
      <c r="Y998" t="s">
        <v>49</v>
      </c>
      <c r="Z998" t="s">
        <v>2592</v>
      </c>
      <c r="AA998" t="s">
        <v>2593</v>
      </c>
      <c r="AB998" t="s">
        <v>61</v>
      </c>
      <c r="AC998" t="s">
        <v>62</v>
      </c>
      <c r="AD998" t="str">
        <f t="shared" si="78"/>
        <v>Marine Technologies Building - MTBLDG</v>
      </c>
      <c r="AE998" t="s">
        <v>1236</v>
      </c>
      <c r="AF998" t="s">
        <v>1237</v>
      </c>
      <c r="AG998" t="s">
        <v>1237</v>
      </c>
      <c r="AH998" t="s">
        <v>5220</v>
      </c>
      <c r="AI998">
        <v>40</v>
      </c>
      <c r="AJ998">
        <v>27</v>
      </c>
      <c r="AK998" s="22">
        <f t="shared" si="79"/>
        <v>0.19318181818181815</v>
      </c>
      <c r="AL998" t="s">
        <v>52</v>
      </c>
      <c r="AM998" t="s">
        <v>66</v>
      </c>
      <c r="AN998" t="s">
        <v>67</v>
      </c>
    </row>
    <row r="999" spans="1:40" hidden="1" x14ac:dyDescent="0.25">
      <c r="A999">
        <v>202430</v>
      </c>
      <c r="B999">
        <v>31020</v>
      </c>
      <c r="C999" t="s">
        <v>2590</v>
      </c>
      <c r="D999" t="s">
        <v>5653</v>
      </c>
      <c r="E999" t="s">
        <v>2591</v>
      </c>
      <c r="F999">
        <v>0.3</v>
      </c>
      <c r="G999" s="1">
        <v>45161</v>
      </c>
      <c r="H999" s="1">
        <v>45161</v>
      </c>
      <c r="I999" s="21">
        <f t="shared" si="75"/>
        <v>1</v>
      </c>
      <c r="J999" s="1"/>
      <c r="K999" s="1" t="s">
        <v>35</v>
      </c>
      <c r="N999" t="s">
        <v>35</v>
      </c>
      <c r="S999" s="22">
        <f t="shared" si="76"/>
        <v>0.20138888888888884</v>
      </c>
      <c r="T999" s="22">
        <f t="shared" si="77"/>
        <v>1.2205387205387202E-2</v>
      </c>
      <c r="U999" s="22" t="s">
        <v>5373</v>
      </c>
      <c r="V999">
        <v>1030</v>
      </c>
      <c r="W999" s="22" t="s">
        <v>5490</v>
      </c>
      <c r="X999">
        <v>1520</v>
      </c>
      <c r="Y999" t="s">
        <v>49</v>
      </c>
      <c r="Z999" t="s">
        <v>2592</v>
      </c>
      <c r="AA999" t="s">
        <v>2593</v>
      </c>
      <c r="AB999" t="s">
        <v>61</v>
      </c>
      <c r="AC999" t="s">
        <v>62</v>
      </c>
      <c r="AD999" t="str">
        <f t="shared" si="78"/>
        <v>Marine Technologies Building - MTBLDG</v>
      </c>
      <c r="AE999" t="s">
        <v>1236</v>
      </c>
      <c r="AF999" t="s">
        <v>1237</v>
      </c>
      <c r="AG999" t="s">
        <v>1237</v>
      </c>
      <c r="AH999" t="s">
        <v>5220</v>
      </c>
      <c r="AI999">
        <v>40</v>
      </c>
      <c r="AJ999">
        <v>27</v>
      </c>
      <c r="AK999" s="22">
        <f t="shared" si="79"/>
        <v>0.32954545454545447</v>
      </c>
      <c r="AL999" t="s">
        <v>52</v>
      </c>
      <c r="AM999" t="s">
        <v>66</v>
      </c>
      <c r="AN999" t="s">
        <v>67</v>
      </c>
    </row>
    <row r="1000" spans="1:40" hidden="1" x14ac:dyDescent="0.25">
      <c r="A1000">
        <v>202430</v>
      </c>
      <c r="B1000">
        <v>31021</v>
      </c>
      <c r="C1000" t="s">
        <v>2594</v>
      </c>
      <c r="D1000" t="s">
        <v>5653</v>
      </c>
      <c r="E1000" t="s">
        <v>2595</v>
      </c>
      <c r="F1000">
        <v>2</v>
      </c>
      <c r="G1000" s="1">
        <v>45170</v>
      </c>
      <c r="H1000" s="1">
        <v>45212</v>
      </c>
      <c r="I1000" s="21">
        <f t="shared" si="75"/>
        <v>7</v>
      </c>
      <c r="J1000" s="1"/>
      <c r="K1000" s="1" t="s">
        <v>37</v>
      </c>
      <c r="P1000" t="s">
        <v>37</v>
      </c>
      <c r="S1000" s="22">
        <f t="shared" si="76"/>
        <v>7.6388888888888895E-2</v>
      </c>
      <c r="T1000" s="22">
        <f t="shared" si="77"/>
        <v>3.2407407407407413E-2</v>
      </c>
      <c r="U1000" s="22" t="s">
        <v>5442</v>
      </c>
      <c r="V1000">
        <v>700</v>
      </c>
      <c r="W1000" s="22" t="s">
        <v>5480</v>
      </c>
      <c r="X1000">
        <v>850</v>
      </c>
      <c r="Y1000" t="s">
        <v>49</v>
      </c>
      <c r="Z1000" t="s">
        <v>1868</v>
      </c>
      <c r="AA1000" t="s">
        <v>1869</v>
      </c>
      <c r="AB1000" t="s">
        <v>277</v>
      </c>
      <c r="AC1000" t="s">
        <v>62</v>
      </c>
      <c r="AD1000" t="str">
        <f t="shared" si="78"/>
        <v>Marine Technologies Building - MTBLDG</v>
      </c>
      <c r="AE1000" t="s">
        <v>1236</v>
      </c>
      <c r="AF1000" t="s">
        <v>1237</v>
      </c>
      <c r="AG1000" t="s">
        <v>1237</v>
      </c>
      <c r="AH1000" t="s">
        <v>5220</v>
      </c>
      <c r="AI1000">
        <v>40</v>
      </c>
      <c r="AJ1000">
        <v>23</v>
      </c>
      <c r="AK1000" s="22">
        <f t="shared" si="79"/>
        <v>5.2175925925925934</v>
      </c>
      <c r="AL1000" t="s">
        <v>52</v>
      </c>
      <c r="AM1000" t="s">
        <v>66</v>
      </c>
      <c r="AN1000" t="s">
        <v>67</v>
      </c>
    </row>
    <row r="1001" spans="1:40" hidden="1" x14ac:dyDescent="0.25">
      <c r="A1001">
        <v>202430</v>
      </c>
      <c r="B1001">
        <v>31021</v>
      </c>
      <c r="C1001" t="s">
        <v>2594</v>
      </c>
      <c r="D1001" t="s">
        <v>5653</v>
      </c>
      <c r="E1001" t="s">
        <v>2595</v>
      </c>
      <c r="F1001">
        <v>2</v>
      </c>
      <c r="G1001" s="1">
        <v>45219</v>
      </c>
      <c r="H1001" s="1">
        <v>45219</v>
      </c>
      <c r="I1001" s="21">
        <f t="shared" si="75"/>
        <v>1</v>
      </c>
      <c r="J1001" s="1"/>
      <c r="K1001" s="1" t="s">
        <v>37</v>
      </c>
      <c r="P1001" t="s">
        <v>37</v>
      </c>
      <c r="S1001" s="22">
        <f t="shared" si="76"/>
        <v>0.2013888888888889</v>
      </c>
      <c r="T1001" s="22">
        <f t="shared" si="77"/>
        <v>1.2205387205387205E-2</v>
      </c>
      <c r="U1001" s="22" t="s">
        <v>5442</v>
      </c>
      <c r="V1001">
        <v>700</v>
      </c>
      <c r="W1001" s="22" t="s">
        <v>5482</v>
      </c>
      <c r="X1001">
        <v>1150</v>
      </c>
      <c r="Y1001" t="s">
        <v>49</v>
      </c>
      <c r="Z1001" t="s">
        <v>1868</v>
      </c>
      <c r="AA1001" t="s">
        <v>1869</v>
      </c>
      <c r="AB1001" t="s">
        <v>277</v>
      </c>
      <c r="AC1001" t="s">
        <v>62</v>
      </c>
      <c r="AD1001" t="str">
        <f t="shared" si="78"/>
        <v>Marine Technologies Building - MTBLDG</v>
      </c>
      <c r="AE1001" t="s">
        <v>1236</v>
      </c>
      <c r="AF1001" t="s">
        <v>1237</v>
      </c>
      <c r="AG1001" t="s">
        <v>1237</v>
      </c>
      <c r="AH1001" t="s">
        <v>5220</v>
      </c>
      <c r="AI1001">
        <v>40</v>
      </c>
      <c r="AJ1001">
        <v>23</v>
      </c>
      <c r="AK1001" s="22">
        <f t="shared" si="79"/>
        <v>0.28072390572390571</v>
      </c>
      <c r="AL1001" t="s">
        <v>52</v>
      </c>
      <c r="AM1001" t="s">
        <v>66</v>
      </c>
      <c r="AN1001" t="s">
        <v>67</v>
      </c>
    </row>
    <row r="1002" spans="1:40" hidden="1" x14ac:dyDescent="0.25">
      <c r="A1002">
        <v>202430</v>
      </c>
      <c r="B1002">
        <v>31021</v>
      </c>
      <c r="C1002" t="s">
        <v>2594</v>
      </c>
      <c r="D1002" t="s">
        <v>5653</v>
      </c>
      <c r="E1002" t="s">
        <v>2595</v>
      </c>
      <c r="F1002">
        <v>2</v>
      </c>
      <c r="G1002" s="1">
        <v>45168</v>
      </c>
      <c r="H1002" s="1">
        <v>45217</v>
      </c>
      <c r="I1002" s="21">
        <f t="shared" si="75"/>
        <v>8</v>
      </c>
      <c r="J1002" s="1"/>
      <c r="K1002" s="1" t="s">
        <v>35</v>
      </c>
      <c r="N1002" t="s">
        <v>35</v>
      </c>
      <c r="S1002" s="22">
        <f t="shared" si="76"/>
        <v>8.6805555555555525E-2</v>
      </c>
      <c r="T1002" s="22">
        <f t="shared" si="77"/>
        <v>4.2087542087542076E-2</v>
      </c>
      <c r="U1002" s="22" t="s">
        <v>5442</v>
      </c>
      <c r="V1002">
        <v>700</v>
      </c>
      <c r="W1002" s="22" t="s">
        <v>5370</v>
      </c>
      <c r="X1002">
        <v>905</v>
      </c>
      <c r="Y1002" t="s">
        <v>49</v>
      </c>
      <c r="Z1002" t="s">
        <v>1868</v>
      </c>
      <c r="AA1002" t="s">
        <v>1869</v>
      </c>
      <c r="AB1002" t="s">
        <v>277</v>
      </c>
      <c r="AC1002" t="s">
        <v>62</v>
      </c>
      <c r="AD1002" t="str">
        <f t="shared" si="78"/>
        <v>Marine Technologies Building - MTBLDG</v>
      </c>
      <c r="AE1002" t="s">
        <v>1236</v>
      </c>
      <c r="AF1002" t="s">
        <v>1237</v>
      </c>
      <c r="AG1002" t="s">
        <v>1237</v>
      </c>
      <c r="AH1002" t="s">
        <v>5220</v>
      </c>
      <c r="AI1002">
        <v>40</v>
      </c>
      <c r="AJ1002">
        <v>23</v>
      </c>
      <c r="AK1002" s="22">
        <f t="shared" si="79"/>
        <v>7.7441077441077422</v>
      </c>
      <c r="AL1002" t="s">
        <v>52</v>
      </c>
      <c r="AM1002" t="s">
        <v>66</v>
      </c>
      <c r="AN1002" t="s">
        <v>67</v>
      </c>
    </row>
    <row r="1003" spans="1:40" hidden="1" x14ac:dyDescent="0.25">
      <c r="A1003">
        <v>202430</v>
      </c>
      <c r="B1003">
        <v>31022</v>
      </c>
      <c r="C1003" t="s">
        <v>1866</v>
      </c>
      <c r="D1003" t="s">
        <v>5653</v>
      </c>
      <c r="E1003" t="s">
        <v>1867</v>
      </c>
      <c r="F1003">
        <v>1.7</v>
      </c>
      <c r="G1003" s="1">
        <v>45167</v>
      </c>
      <c r="H1003" s="1">
        <v>45216</v>
      </c>
      <c r="I1003" s="21">
        <f t="shared" si="75"/>
        <v>8</v>
      </c>
      <c r="J1003" s="1"/>
      <c r="K1003" s="1" t="s">
        <v>34</v>
      </c>
      <c r="M1003" t="s">
        <v>34</v>
      </c>
      <c r="S1003" s="22">
        <f t="shared" si="76"/>
        <v>7.6388888888888895E-2</v>
      </c>
      <c r="T1003" s="22">
        <f t="shared" si="77"/>
        <v>3.7037037037037042E-2</v>
      </c>
      <c r="U1003" s="22" t="s">
        <v>5442</v>
      </c>
      <c r="V1003">
        <v>700</v>
      </c>
      <c r="W1003" s="22" t="s">
        <v>5480</v>
      </c>
      <c r="X1003">
        <v>850</v>
      </c>
      <c r="Y1003" t="s">
        <v>49</v>
      </c>
      <c r="Z1003" t="s">
        <v>1868</v>
      </c>
      <c r="AA1003" t="s">
        <v>1869</v>
      </c>
      <c r="AB1003" t="s">
        <v>277</v>
      </c>
      <c r="AC1003" t="s">
        <v>62</v>
      </c>
      <c r="AD1003" t="str">
        <f t="shared" si="78"/>
        <v>Marine Technologies Building - MTBLDG</v>
      </c>
      <c r="AE1003" t="s">
        <v>1236</v>
      </c>
      <c r="AF1003" t="s">
        <v>1237</v>
      </c>
      <c r="AG1003" t="s">
        <v>1237</v>
      </c>
      <c r="AH1003" t="s">
        <v>5220</v>
      </c>
      <c r="AI1003">
        <v>16</v>
      </c>
      <c r="AJ1003">
        <v>10</v>
      </c>
      <c r="AK1003" s="22">
        <f t="shared" si="79"/>
        <v>2.9629629629629632</v>
      </c>
      <c r="AL1003" t="s">
        <v>52</v>
      </c>
      <c r="AM1003" t="s">
        <v>66</v>
      </c>
      <c r="AN1003" t="s">
        <v>67</v>
      </c>
    </row>
    <row r="1004" spans="1:40" hidden="1" x14ac:dyDescent="0.25">
      <c r="A1004">
        <v>202430</v>
      </c>
      <c r="B1004">
        <v>31022</v>
      </c>
      <c r="C1004" t="s">
        <v>1866</v>
      </c>
      <c r="D1004" t="s">
        <v>5653</v>
      </c>
      <c r="E1004" t="s">
        <v>1867</v>
      </c>
      <c r="F1004">
        <v>1.7</v>
      </c>
      <c r="G1004" s="1">
        <v>45167</v>
      </c>
      <c r="H1004" s="1">
        <v>45216</v>
      </c>
      <c r="I1004" s="21">
        <f t="shared" si="75"/>
        <v>8</v>
      </c>
      <c r="J1004" s="1"/>
      <c r="K1004" s="1" t="s">
        <v>34</v>
      </c>
      <c r="M1004" t="s">
        <v>34</v>
      </c>
      <c r="S1004" s="22">
        <f t="shared" si="76"/>
        <v>0.15972222222222221</v>
      </c>
      <c r="T1004" s="22">
        <f t="shared" si="77"/>
        <v>7.7441077441077436E-2</v>
      </c>
      <c r="U1004" s="22" t="s">
        <v>5390</v>
      </c>
      <c r="V1004">
        <v>900</v>
      </c>
      <c r="W1004" s="22" t="s">
        <v>5400</v>
      </c>
      <c r="X1004">
        <v>1250</v>
      </c>
      <c r="Y1004" t="s">
        <v>49</v>
      </c>
      <c r="Z1004" t="s">
        <v>1868</v>
      </c>
      <c r="AA1004" t="s">
        <v>1869</v>
      </c>
      <c r="AB1004" t="s">
        <v>277</v>
      </c>
      <c r="AC1004" t="s">
        <v>62</v>
      </c>
      <c r="AD1004" t="str">
        <f t="shared" si="78"/>
        <v>Marine Technologies Building - MTBLDG</v>
      </c>
      <c r="AE1004" t="s">
        <v>1236</v>
      </c>
      <c r="AF1004" t="s">
        <v>1237</v>
      </c>
      <c r="AG1004" t="s">
        <v>1237</v>
      </c>
      <c r="AH1004" t="s">
        <v>5220</v>
      </c>
      <c r="AI1004">
        <v>16</v>
      </c>
      <c r="AJ1004">
        <v>10</v>
      </c>
      <c r="AK1004" s="22">
        <f t="shared" si="79"/>
        <v>6.1952861952861946</v>
      </c>
      <c r="AL1004" t="s">
        <v>52</v>
      </c>
      <c r="AM1004" t="s">
        <v>66</v>
      </c>
      <c r="AN1004" t="s">
        <v>67</v>
      </c>
    </row>
    <row r="1005" spans="1:40" hidden="1" x14ac:dyDescent="0.25">
      <c r="A1005">
        <v>202430</v>
      </c>
      <c r="B1005">
        <v>31031</v>
      </c>
      <c r="C1005" t="s">
        <v>1232</v>
      </c>
      <c r="D1005" t="s">
        <v>5729</v>
      </c>
      <c r="E1005" t="s">
        <v>1233</v>
      </c>
      <c r="F1005">
        <v>1</v>
      </c>
      <c r="G1005" s="1">
        <v>45166</v>
      </c>
      <c r="H1005" s="1">
        <v>45222</v>
      </c>
      <c r="I1005" s="21">
        <f t="shared" si="75"/>
        <v>9</v>
      </c>
      <c r="J1005" s="1"/>
      <c r="K1005" s="1" t="s">
        <v>33</v>
      </c>
      <c r="L1005" t="s">
        <v>33</v>
      </c>
      <c r="S1005" s="22">
        <f t="shared" si="76"/>
        <v>3.472222222222221E-2</v>
      </c>
      <c r="T1005" s="22">
        <f t="shared" si="77"/>
        <v>1.8939393939393933E-2</v>
      </c>
      <c r="U1005" s="22" t="s">
        <v>5442</v>
      </c>
      <c r="V1005">
        <v>700</v>
      </c>
      <c r="W1005" s="22" t="s">
        <v>5415</v>
      </c>
      <c r="X1005">
        <v>750</v>
      </c>
      <c r="Y1005" t="s">
        <v>49</v>
      </c>
      <c r="Z1005" t="s">
        <v>1234</v>
      </c>
      <c r="AA1005" t="s">
        <v>1235</v>
      </c>
      <c r="AB1005" t="s">
        <v>277</v>
      </c>
      <c r="AC1005" t="s">
        <v>62</v>
      </c>
      <c r="AD1005" t="str">
        <f t="shared" si="78"/>
        <v>Marine Technologies Building - MTBLDG</v>
      </c>
      <c r="AE1005" t="s">
        <v>1236</v>
      </c>
      <c r="AF1005" t="s">
        <v>1237</v>
      </c>
      <c r="AG1005" t="s">
        <v>1237</v>
      </c>
      <c r="AH1005" t="s">
        <v>5220</v>
      </c>
      <c r="AI1005">
        <v>16</v>
      </c>
      <c r="AJ1005">
        <v>11</v>
      </c>
      <c r="AK1005" s="22">
        <f t="shared" si="79"/>
        <v>1.8749999999999993</v>
      </c>
      <c r="AL1005" t="s">
        <v>52</v>
      </c>
      <c r="AM1005" t="s">
        <v>66</v>
      </c>
      <c r="AN1005" t="s">
        <v>67</v>
      </c>
    </row>
    <row r="1006" spans="1:40" hidden="1" x14ac:dyDescent="0.25">
      <c r="A1006">
        <v>202430</v>
      </c>
      <c r="B1006">
        <v>31031</v>
      </c>
      <c r="C1006" t="s">
        <v>1232</v>
      </c>
      <c r="D1006" t="s">
        <v>5729</v>
      </c>
      <c r="E1006" t="s">
        <v>1233</v>
      </c>
      <c r="F1006">
        <v>1</v>
      </c>
      <c r="G1006" s="1">
        <v>45166</v>
      </c>
      <c r="H1006" s="1">
        <v>45222</v>
      </c>
      <c r="I1006" s="21">
        <f t="shared" si="75"/>
        <v>9</v>
      </c>
      <c r="J1006" s="1"/>
      <c r="K1006" s="1" t="s">
        <v>33</v>
      </c>
      <c r="L1006" t="s">
        <v>33</v>
      </c>
      <c r="S1006" s="22">
        <f t="shared" si="76"/>
        <v>0.15972222222222227</v>
      </c>
      <c r="T1006" s="22">
        <f t="shared" si="77"/>
        <v>8.7121212121212141E-2</v>
      </c>
      <c r="U1006" s="22" t="s">
        <v>5369</v>
      </c>
      <c r="V1006">
        <v>800</v>
      </c>
      <c r="W1006" s="22" t="s">
        <v>5482</v>
      </c>
      <c r="X1006">
        <v>1150</v>
      </c>
      <c r="Y1006" t="s">
        <v>49</v>
      </c>
      <c r="Z1006" t="s">
        <v>1234</v>
      </c>
      <c r="AA1006" t="s">
        <v>1235</v>
      </c>
      <c r="AB1006" t="s">
        <v>277</v>
      </c>
      <c r="AC1006" t="s">
        <v>62</v>
      </c>
      <c r="AD1006" t="str">
        <f t="shared" si="78"/>
        <v>Marine Technologies Building - MTBLDG</v>
      </c>
      <c r="AE1006" t="s">
        <v>1236</v>
      </c>
      <c r="AF1006" t="s">
        <v>1237</v>
      </c>
      <c r="AG1006" t="s">
        <v>1237</v>
      </c>
      <c r="AH1006" t="s">
        <v>5220</v>
      </c>
      <c r="AI1006">
        <v>16</v>
      </c>
      <c r="AJ1006">
        <v>11</v>
      </c>
      <c r="AK1006" s="22">
        <f t="shared" si="79"/>
        <v>8.6250000000000018</v>
      </c>
      <c r="AL1006" t="s">
        <v>52</v>
      </c>
      <c r="AM1006" t="s">
        <v>66</v>
      </c>
      <c r="AN1006" t="s">
        <v>67</v>
      </c>
    </row>
    <row r="1007" spans="1:40" hidden="1" x14ac:dyDescent="0.25">
      <c r="A1007">
        <v>202430</v>
      </c>
      <c r="B1007">
        <v>31035</v>
      </c>
      <c r="C1007" t="s">
        <v>1872</v>
      </c>
      <c r="D1007" t="s">
        <v>5653</v>
      </c>
      <c r="E1007" t="s">
        <v>1873</v>
      </c>
      <c r="F1007">
        <v>1.4</v>
      </c>
      <c r="G1007" s="1">
        <v>45167</v>
      </c>
      <c r="H1007" s="1">
        <v>45188</v>
      </c>
      <c r="I1007" s="21">
        <f t="shared" si="75"/>
        <v>4</v>
      </c>
      <c r="J1007" s="1"/>
      <c r="K1007" s="1" t="s">
        <v>34</v>
      </c>
      <c r="M1007" t="s">
        <v>34</v>
      </c>
      <c r="S1007" s="22">
        <f t="shared" si="76"/>
        <v>0.24305555555555558</v>
      </c>
      <c r="T1007" s="22">
        <f t="shared" si="77"/>
        <v>5.8922558922558932E-2</v>
      </c>
      <c r="U1007" s="22" t="s">
        <v>5386</v>
      </c>
      <c r="V1007">
        <v>1300</v>
      </c>
      <c r="W1007" s="22" t="s">
        <v>5477</v>
      </c>
      <c r="X1007">
        <v>1850</v>
      </c>
      <c r="Y1007" t="s">
        <v>49</v>
      </c>
      <c r="Z1007" t="s">
        <v>1874</v>
      </c>
      <c r="AA1007" t="s">
        <v>1875</v>
      </c>
      <c r="AB1007" t="s">
        <v>277</v>
      </c>
      <c r="AC1007" t="s">
        <v>62</v>
      </c>
      <c r="AD1007" t="str">
        <f t="shared" si="78"/>
        <v>Marine Technologies Building - MTBLDG</v>
      </c>
      <c r="AE1007" t="s">
        <v>1236</v>
      </c>
      <c r="AF1007" t="s">
        <v>1237</v>
      </c>
      <c r="AG1007" t="s">
        <v>1237</v>
      </c>
      <c r="AH1007" t="s">
        <v>5220</v>
      </c>
      <c r="AI1007">
        <v>12</v>
      </c>
      <c r="AJ1007">
        <v>10</v>
      </c>
      <c r="AK1007" s="22">
        <f t="shared" si="79"/>
        <v>2.3569023569023573</v>
      </c>
      <c r="AL1007" t="s">
        <v>52</v>
      </c>
      <c r="AM1007" t="s">
        <v>66</v>
      </c>
      <c r="AN1007" t="s">
        <v>67</v>
      </c>
    </row>
    <row r="1008" spans="1:40" hidden="1" x14ac:dyDescent="0.25">
      <c r="A1008">
        <v>202430</v>
      </c>
      <c r="B1008">
        <v>31038</v>
      </c>
      <c r="C1008" t="s">
        <v>1238</v>
      </c>
      <c r="D1008" t="s">
        <v>5729</v>
      </c>
      <c r="E1008" t="s">
        <v>1239</v>
      </c>
      <c r="F1008">
        <v>1.1000000000000001</v>
      </c>
      <c r="G1008" s="1">
        <v>45247</v>
      </c>
      <c r="H1008" s="1">
        <v>45247</v>
      </c>
      <c r="I1008" s="21">
        <f t="shared" si="75"/>
        <v>1</v>
      </c>
      <c r="J1008" s="1"/>
      <c r="K1008" s="1" t="s">
        <v>37</v>
      </c>
      <c r="P1008" t="s">
        <v>37</v>
      </c>
      <c r="S1008" s="22">
        <f t="shared" si="76"/>
        <v>3.472222222222221E-2</v>
      </c>
      <c r="T1008" s="22">
        <f t="shared" si="77"/>
        <v>2.1043771043771035E-3</v>
      </c>
      <c r="U1008" s="22" t="s">
        <v>5442</v>
      </c>
      <c r="V1008">
        <v>700</v>
      </c>
      <c r="W1008" s="22" t="s">
        <v>5415</v>
      </c>
      <c r="X1008">
        <v>750</v>
      </c>
      <c r="Y1008" t="s">
        <v>49</v>
      </c>
      <c r="Z1008" t="s">
        <v>1240</v>
      </c>
      <c r="AA1008" t="s">
        <v>1241</v>
      </c>
      <c r="AB1008" t="s">
        <v>277</v>
      </c>
      <c r="AC1008" t="s">
        <v>62</v>
      </c>
      <c r="AD1008" t="str">
        <f t="shared" si="78"/>
        <v>Marine Technologies Building - MTBLDG</v>
      </c>
      <c r="AE1008" t="s">
        <v>1236</v>
      </c>
      <c r="AF1008" t="s">
        <v>1237</v>
      </c>
      <c r="AG1008" t="s">
        <v>1237</v>
      </c>
      <c r="AH1008" t="s">
        <v>5220</v>
      </c>
      <c r="AI1008">
        <v>16</v>
      </c>
      <c r="AJ1008">
        <v>12</v>
      </c>
      <c r="AK1008" s="22">
        <f t="shared" si="79"/>
        <v>2.5252525252525242E-2</v>
      </c>
      <c r="AL1008" t="s">
        <v>52</v>
      </c>
      <c r="AM1008" t="s">
        <v>66</v>
      </c>
      <c r="AN1008" t="s">
        <v>67</v>
      </c>
    </row>
    <row r="1009" spans="1:40" hidden="1" x14ac:dyDescent="0.25">
      <c r="A1009">
        <v>202430</v>
      </c>
      <c r="B1009">
        <v>31038</v>
      </c>
      <c r="C1009" t="s">
        <v>1238</v>
      </c>
      <c r="D1009" t="s">
        <v>5729</v>
      </c>
      <c r="E1009" t="s">
        <v>1239</v>
      </c>
      <c r="F1009">
        <v>1.1000000000000001</v>
      </c>
      <c r="G1009" s="1">
        <v>45247</v>
      </c>
      <c r="H1009" s="1">
        <v>45247</v>
      </c>
      <c r="I1009" s="21">
        <f t="shared" si="75"/>
        <v>1</v>
      </c>
      <c r="J1009" s="1"/>
      <c r="K1009" s="1" t="s">
        <v>37</v>
      </c>
      <c r="P1009" t="s">
        <v>37</v>
      </c>
      <c r="S1009" s="22">
        <f t="shared" si="76"/>
        <v>0.15972222222222227</v>
      </c>
      <c r="T1009" s="22">
        <f t="shared" si="77"/>
        <v>9.6801346801346829E-3</v>
      </c>
      <c r="U1009" s="22" t="s">
        <v>5369</v>
      </c>
      <c r="V1009">
        <v>800</v>
      </c>
      <c r="W1009" s="22" t="s">
        <v>5482</v>
      </c>
      <c r="X1009">
        <v>1150</v>
      </c>
      <c r="Y1009" t="s">
        <v>49</v>
      </c>
      <c r="Z1009" t="s">
        <v>1240</v>
      </c>
      <c r="AA1009" t="s">
        <v>1241</v>
      </c>
      <c r="AB1009" t="s">
        <v>277</v>
      </c>
      <c r="AC1009" t="s">
        <v>62</v>
      </c>
      <c r="AD1009" t="str">
        <f t="shared" si="78"/>
        <v>Marine Technologies Building - MTBLDG</v>
      </c>
      <c r="AE1009" t="s">
        <v>1236</v>
      </c>
      <c r="AF1009" t="s">
        <v>1237</v>
      </c>
      <c r="AG1009" t="s">
        <v>1237</v>
      </c>
      <c r="AH1009" t="s">
        <v>5220</v>
      </c>
      <c r="AI1009">
        <v>16</v>
      </c>
      <c r="AJ1009">
        <v>12</v>
      </c>
      <c r="AK1009" s="22">
        <f t="shared" si="79"/>
        <v>0.11616161616161619</v>
      </c>
      <c r="AL1009" t="s">
        <v>52</v>
      </c>
      <c r="AM1009" t="s">
        <v>66</v>
      </c>
      <c r="AN1009" t="s">
        <v>67</v>
      </c>
    </row>
    <row r="1010" spans="1:40" hidden="1" x14ac:dyDescent="0.25">
      <c r="A1010">
        <v>202430</v>
      </c>
      <c r="B1010">
        <v>31038</v>
      </c>
      <c r="C1010" t="s">
        <v>1238</v>
      </c>
      <c r="D1010" t="s">
        <v>5729</v>
      </c>
      <c r="E1010" t="s">
        <v>1239</v>
      </c>
      <c r="F1010">
        <v>1.1000000000000001</v>
      </c>
      <c r="G1010" s="1">
        <v>45229</v>
      </c>
      <c r="H1010" s="1">
        <v>45271</v>
      </c>
      <c r="I1010" s="21">
        <f t="shared" si="75"/>
        <v>7</v>
      </c>
      <c r="J1010" s="1"/>
      <c r="K1010" s="1" t="s">
        <v>33</v>
      </c>
      <c r="L1010" t="s">
        <v>33</v>
      </c>
      <c r="S1010" s="22">
        <f t="shared" si="76"/>
        <v>3.472222222222221E-2</v>
      </c>
      <c r="T1010" s="22">
        <f t="shared" si="77"/>
        <v>1.4730639730639726E-2</v>
      </c>
      <c r="U1010" s="22" t="s">
        <v>5442</v>
      </c>
      <c r="V1010">
        <v>700</v>
      </c>
      <c r="W1010" s="22" t="s">
        <v>5415</v>
      </c>
      <c r="X1010">
        <v>750</v>
      </c>
      <c r="Y1010" t="s">
        <v>49</v>
      </c>
      <c r="Z1010" t="s">
        <v>1240</v>
      </c>
      <c r="AA1010" t="s">
        <v>1241</v>
      </c>
      <c r="AB1010" t="s">
        <v>277</v>
      </c>
      <c r="AC1010" t="s">
        <v>62</v>
      </c>
      <c r="AD1010" t="str">
        <f t="shared" si="78"/>
        <v>Marine Technologies Building - MTBLDG</v>
      </c>
      <c r="AE1010" t="s">
        <v>1236</v>
      </c>
      <c r="AF1010" t="s">
        <v>1237</v>
      </c>
      <c r="AG1010" t="s">
        <v>1237</v>
      </c>
      <c r="AH1010" t="s">
        <v>5220</v>
      </c>
      <c r="AI1010">
        <v>16</v>
      </c>
      <c r="AJ1010">
        <v>12</v>
      </c>
      <c r="AK1010" s="22">
        <f t="shared" si="79"/>
        <v>1.237373737373737</v>
      </c>
      <c r="AL1010" t="s">
        <v>52</v>
      </c>
      <c r="AM1010" t="s">
        <v>66</v>
      </c>
      <c r="AN1010" t="s">
        <v>67</v>
      </c>
    </row>
    <row r="1011" spans="1:40" hidden="1" x14ac:dyDescent="0.25">
      <c r="A1011">
        <v>202430</v>
      </c>
      <c r="B1011">
        <v>31038</v>
      </c>
      <c r="C1011" t="s">
        <v>1238</v>
      </c>
      <c r="D1011" t="s">
        <v>5729</v>
      </c>
      <c r="E1011" t="s">
        <v>1239</v>
      </c>
      <c r="F1011">
        <v>1.1000000000000001</v>
      </c>
      <c r="G1011" s="1">
        <v>45229</v>
      </c>
      <c r="H1011" s="1">
        <v>45271</v>
      </c>
      <c r="I1011" s="21">
        <f t="shared" si="75"/>
        <v>7</v>
      </c>
      <c r="J1011" s="1" t="s">
        <v>393</v>
      </c>
      <c r="K1011" s="1" t="s">
        <v>33</v>
      </c>
      <c r="L1011" t="s">
        <v>33</v>
      </c>
      <c r="S1011" s="22">
        <f t="shared" si="76"/>
        <v>0.15972222222222227</v>
      </c>
      <c r="T1011" s="22">
        <f t="shared" si="77"/>
        <v>6.7760942760942786E-2</v>
      </c>
      <c r="U1011" s="22" t="s">
        <v>5369</v>
      </c>
      <c r="V1011">
        <v>800</v>
      </c>
      <c r="W1011" s="22" t="s">
        <v>5482</v>
      </c>
      <c r="X1011">
        <v>1150</v>
      </c>
      <c r="Y1011" t="s">
        <v>49</v>
      </c>
      <c r="Z1011" t="s">
        <v>1240</v>
      </c>
      <c r="AA1011" t="s">
        <v>1241</v>
      </c>
      <c r="AB1011" t="s">
        <v>277</v>
      </c>
      <c r="AC1011" t="s">
        <v>62</v>
      </c>
      <c r="AD1011" t="str">
        <f t="shared" si="78"/>
        <v>Marine Technologies Building - MTBLDG</v>
      </c>
      <c r="AE1011" t="s">
        <v>1236</v>
      </c>
      <c r="AF1011" t="s">
        <v>1237</v>
      </c>
      <c r="AG1011" t="s">
        <v>1237</v>
      </c>
      <c r="AH1011" t="s">
        <v>5220</v>
      </c>
      <c r="AI1011">
        <v>16</v>
      </c>
      <c r="AJ1011">
        <v>12</v>
      </c>
      <c r="AK1011" s="22">
        <f t="shared" si="79"/>
        <v>5.6919191919191938</v>
      </c>
      <c r="AL1011" t="s">
        <v>52</v>
      </c>
      <c r="AM1011" t="s">
        <v>66</v>
      </c>
      <c r="AN1011" t="s">
        <v>67</v>
      </c>
    </row>
    <row r="1012" spans="1:40" hidden="1" x14ac:dyDescent="0.25">
      <c r="A1012">
        <v>202430</v>
      </c>
      <c r="B1012">
        <v>31041</v>
      </c>
      <c r="C1012" t="s">
        <v>1863</v>
      </c>
      <c r="D1012" t="s">
        <v>5653</v>
      </c>
      <c r="E1012" t="s">
        <v>1864</v>
      </c>
      <c r="F1012">
        <v>1</v>
      </c>
      <c r="G1012" s="1">
        <v>45223</v>
      </c>
      <c r="H1012" s="1">
        <v>45273</v>
      </c>
      <c r="I1012" s="21">
        <f t="shared" si="75"/>
        <v>8.1428571428571423</v>
      </c>
      <c r="J1012" s="1"/>
      <c r="K1012" s="1" t="s">
        <v>34</v>
      </c>
      <c r="M1012" t="s">
        <v>34</v>
      </c>
      <c r="S1012" s="22">
        <f t="shared" si="76"/>
        <v>3.472222222222221E-2</v>
      </c>
      <c r="T1012" s="22">
        <f t="shared" si="77"/>
        <v>1.7135642135642129E-2</v>
      </c>
      <c r="U1012" s="22" t="s">
        <v>5442</v>
      </c>
      <c r="V1012">
        <v>700</v>
      </c>
      <c r="W1012" s="22" t="s">
        <v>5415</v>
      </c>
      <c r="X1012">
        <v>750</v>
      </c>
      <c r="Y1012" t="s">
        <v>49</v>
      </c>
      <c r="Z1012" t="s">
        <v>1234</v>
      </c>
      <c r="AA1012" t="s">
        <v>1235</v>
      </c>
      <c r="AB1012" t="s">
        <v>277</v>
      </c>
      <c r="AC1012" t="s">
        <v>62</v>
      </c>
      <c r="AD1012" t="str">
        <f t="shared" si="78"/>
        <v>Marine Technologies Building - MTBLDG</v>
      </c>
      <c r="AE1012" t="s">
        <v>1236</v>
      </c>
      <c r="AF1012" t="s">
        <v>1237</v>
      </c>
      <c r="AG1012" t="s">
        <v>1237</v>
      </c>
      <c r="AH1012" t="s">
        <v>5220</v>
      </c>
      <c r="AI1012">
        <v>16</v>
      </c>
      <c r="AJ1012">
        <v>9</v>
      </c>
      <c r="AK1012" s="22">
        <f t="shared" si="79"/>
        <v>1.255797773654916</v>
      </c>
      <c r="AL1012" t="s">
        <v>52</v>
      </c>
      <c r="AM1012" t="s">
        <v>66</v>
      </c>
      <c r="AN1012" t="s">
        <v>67</v>
      </c>
    </row>
    <row r="1013" spans="1:40" hidden="1" x14ac:dyDescent="0.25">
      <c r="A1013">
        <v>202430</v>
      </c>
      <c r="B1013">
        <v>31041</v>
      </c>
      <c r="C1013" t="s">
        <v>1863</v>
      </c>
      <c r="D1013" t="s">
        <v>5653</v>
      </c>
      <c r="E1013" t="s">
        <v>1864</v>
      </c>
      <c r="F1013">
        <v>1</v>
      </c>
      <c r="G1013" s="1">
        <v>45223</v>
      </c>
      <c r="H1013" s="1">
        <v>45273</v>
      </c>
      <c r="I1013" s="21">
        <f t="shared" si="75"/>
        <v>8.1428571428571423</v>
      </c>
      <c r="J1013" s="1"/>
      <c r="K1013" s="1" t="s">
        <v>35</v>
      </c>
      <c r="N1013" t="s">
        <v>35</v>
      </c>
      <c r="S1013" s="22">
        <f t="shared" si="76"/>
        <v>0.15972222222222221</v>
      </c>
      <c r="T1013" s="22">
        <f t="shared" si="77"/>
        <v>7.882395382395381E-2</v>
      </c>
      <c r="U1013" s="22" t="s">
        <v>5386</v>
      </c>
      <c r="V1013">
        <v>1300</v>
      </c>
      <c r="W1013" s="22" t="s">
        <v>5481</v>
      </c>
      <c r="X1013">
        <v>1650</v>
      </c>
      <c r="Y1013" t="s">
        <v>49</v>
      </c>
      <c r="Z1013" t="s">
        <v>1234</v>
      </c>
      <c r="AA1013" t="s">
        <v>1235</v>
      </c>
      <c r="AB1013" t="s">
        <v>277</v>
      </c>
      <c r="AC1013" t="s">
        <v>62</v>
      </c>
      <c r="AD1013" t="str">
        <f t="shared" si="78"/>
        <v>Marine Technologies Building - MTBLDG</v>
      </c>
      <c r="AE1013" t="s">
        <v>1236</v>
      </c>
      <c r="AF1013" t="s">
        <v>1237</v>
      </c>
      <c r="AG1013" t="s">
        <v>1237</v>
      </c>
      <c r="AH1013" t="s">
        <v>5220</v>
      </c>
      <c r="AI1013">
        <v>16</v>
      </c>
      <c r="AJ1013">
        <v>9</v>
      </c>
      <c r="AK1013" s="22">
        <f t="shared" si="79"/>
        <v>5.7766697588126146</v>
      </c>
      <c r="AL1013" t="s">
        <v>52</v>
      </c>
      <c r="AM1013" t="s">
        <v>66</v>
      </c>
      <c r="AN1013" t="s">
        <v>67</v>
      </c>
    </row>
    <row r="1014" spans="1:40" hidden="1" x14ac:dyDescent="0.25">
      <c r="A1014">
        <v>202430</v>
      </c>
      <c r="B1014">
        <v>31044</v>
      </c>
      <c r="C1014" t="s">
        <v>2598</v>
      </c>
      <c r="D1014" t="s">
        <v>5653</v>
      </c>
      <c r="E1014" t="s">
        <v>2599</v>
      </c>
      <c r="F1014">
        <v>1.5</v>
      </c>
      <c r="G1014" s="1">
        <v>45168</v>
      </c>
      <c r="H1014" s="1">
        <v>45218</v>
      </c>
      <c r="I1014" s="21">
        <f t="shared" si="75"/>
        <v>8.1428571428571423</v>
      </c>
      <c r="J1014" s="1"/>
      <c r="K1014" s="1" t="s">
        <v>36</v>
      </c>
      <c r="O1014" t="s">
        <v>36</v>
      </c>
      <c r="S1014" s="22">
        <f t="shared" si="76"/>
        <v>0.15972222222222221</v>
      </c>
      <c r="T1014" s="22">
        <f t="shared" si="77"/>
        <v>7.882395382395381E-2</v>
      </c>
      <c r="U1014" s="22" t="s">
        <v>5442</v>
      </c>
      <c r="V1014">
        <v>700</v>
      </c>
      <c r="W1014" s="22" t="s">
        <v>5450</v>
      </c>
      <c r="X1014">
        <v>1050</v>
      </c>
      <c r="Y1014" t="s">
        <v>49</v>
      </c>
      <c r="Z1014" t="s">
        <v>1234</v>
      </c>
      <c r="AA1014" t="s">
        <v>1235</v>
      </c>
      <c r="AB1014" t="s">
        <v>277</v>
      </c>
      <c r="AC1014" t="s">
        <v>62</v>
      </c>
      <c r="AD1014" t="str">
        <f t="shared" si="78"/>
        <v>Marine Technologies Building - MTBLDG</v>
      </c>
      <c r="AE1014" t="s">
        <v>1236</v>
      </c>
      <c r="AF1014" t="s">
        <v>1237</v>
      </c>
      <c r="AG1014" t="s">
        <v>1237</v>
      </c>
      <c r="AH1014" t="s">
        <v>5220</v>
      </c>
      <c r="AI1014">
        <v>16</v>
      </c>
      <c r="AJ1014">
        <v>11</v>
      </c>
      <c r="AK1014" s="22">
        <f t="shared" si="79"/>
        <v>7.0603741496598618</v>
      </c>
      <c r="AL1014" t="s">
        <v>52</v>
      </c>
      <c r="AM1014" t="s">
        <v>66</v>
      </c>
      <c r="AN1014" t="s">
        <v>67</v>
      </c>
    </row>
    <row r="1015" spans="1:40" hidden="1" x14ac:dyDescent="0.25">
      <c r="A1015">
        <v>202430</v>
      </c>
      <c r="B1015">
        <v>31044</v>
      </c>
      <c r="C1015" t="s">
        <v>2598</v>
      </c>
      <c r="D1015" t="s">
        <v>5653</v>
      </c>
      <c r="E1015" t="s">
        <v>2599</v>
      </c>
      <c r="F1015">
        <v>1.5</v>
      </c>
      <c r="G1015" s="1">
        <v>45168</v>
      </c>
      <c r="H1015" s="1">
        <v>45218</v>
      </c>
      <c r="I1015" s="21">
        <f t="shared" si="75"/>
        <v>8.1428571428571423</v>
      </c>
      <c r="J1015" s="1"/>
      <c r="K1015" s="1" t="s">
        <v>35</v>
      </c>
      <c r="N1015" t="s">
        <v>35</v>
      </c>
      <c r="S1015" s="22">
        <f t="shared" si="76"/>
        <v>7.6388888888888895E-2</v>
      </c>
      <c r="T1015" s="22">
        <f t="shared" si="77"/>
        <v>3.7698412698412696E-2</v>
      </c>
      <c r="U1015" s="22" t="s">
        <v>5391</v>
      </c>
      <c r="V1015">
        <v>1000</v>
      </c>
      <c r="W1015" s="22" t="s">
        <v>5482</v>
      </c>
      <c r="X1015">
        <v>1150</v>
      </c>
      <c r="Y1015" t="s">
        <v>49</v>
      </c>
      <c r="Z1015" t="s">
        <v>1234</v>
      </c>
      <c r="AA1015" t="s">
        <v>1235</v>
      </c>
      <c r="AB1015" t="s">
        <v>277</v>
      </c>
      <c r="AC1015" t="s">
        <v>62</v>
      </c>
      <c r="AD1015" t="str">
        <f t="shared" si="78"/>
        <v>Marine Technologies Building - MTBLDG</v>
      </c>
      <c r="AE1015" t="s">
        <v>1236</v>
      </c>
      <c r="AF1015" t="s">
        <v>1237</v>
      </c>
      <c r="AG1015" t="s">
        <v>1237</v>
      </c>
      <c r="AH1015" t="s">
        <v>5220</v>
      </c>
      <c r="AI1015">
        <v>16</v>
      </c>
      <c r="AJ1015">
        <v>11</v>
      </c>
      <c r="AK1015" s="22">
        <f t="shared" si="79"/>
        <v>3.3767006802721085</v>
      </c>
      <c r="AL1015" t="s">
        <v>52</v>
      </c>
      <c r="AM1015" t="s">
        <v>66</v>
      </c>
      <c r="AN1015" t="s">
        <v>67</v>
      </c>
    </row>
    <row r="1016" spans="1:40" hidden="1" x14ac:dyDescent="0.25">
      <c r="A1016">
        <v>202430</v>
      </c>
      <c r="B1016">
        <v>31053</v>
      </c>
      <c r="C1016" t="s">
        <v>2600</v>
      </c>
      <c r="D1016" t="s">
        <v>5729</v>
      </c>
      <c r="E1016" t="s">
        <v>2601</v>
      </c>
      <c r="F1016">
        <v>0.5</v>
      </c>
      <c r="G1016" s="1">
        <v>45261</v>
      </c>
      <c r="H1016" s="1">
        <v>45261</v>
      </c>
      <c r="I1016" s="21">
        <f t="shared" si="75"/>
        <v>1</v>
      </c>
      <c r="J1016" s="1"/>
      <c r="K1016" s="1" t="s">
        <v>37</v>
      </c>
      <c r="P1016" t="s">
        <v>37</v>
      </c>
      <c r="S1016" s="22">
        <f t="shared" si="76"/>
        <v>0.3263888888888889</v>
      </c>
      <c r="T1016" s="22">
        <f t="shared" si="77"/>
        <v>1.9781144781144781E-2</v>
      </c>
      <c r="U1016" s="22" t="s">
        <v>5442</v>
      </c>
      <c r="V1016">
        <v>700</v>
      </c>
      <c r="W1016" s="22" t="s">
        <v>5483</v>
      </c>
      <c r="X1016">
        <v>1450</v>
      </c>
      <c r="Y1016" t="s">
        <v>49</v>
      </c>
      <c r="Z1016" t="s">
        <v>2592</v>
      </c>
      <c r="AA1016" t="s">
        <v>2593</v>
      </c>
      <c r="AB1016" t="s">
        <v>61</v>
      </c>
      <c r="AC1016" t="s">
        <v>62</v>
      </c>
      <c r="AD1016" t="str">
        <f t="shared" si="78"/>
        <v>Marine Technologies Building - MTBLDG</v>
      </c>
      <c r="AE1016" t="s">
        <v>1236</v>
      </c>
      <c r="AF1016" t="s">
        <v>1237</v>
      </c>
      <c r="AG1016" t="s">
        <v>1237</v>
      </c>
      <c r="AH1016" t="s">
        <v>5220</v>
      </c>
      <c r="AI1016">
        <v>40</v>
      </c>
      <c r="AJ1016">
        <v>21</v>
      </c>
      <c r="AK1016" s="22">
        <f t="shared" si="79"/>
        <v>0.41540404040404039</v>
      </c>
      <c r="AL1016" t="s">
        <v>52</v>
      </c>
      <c r="AM1016" t="s">
        <v>66</v>
      </c>
      <c r="AN1016" t="s">
        <v>67</v>
      </c>
    </row>
    <row r="1017" spans="1:40" hidden="1" x14ac:dyDescent="0.25">
      <c r="A1017">
        <v>202430</v>
      </c>
      <c r="B1017">
        <v>37242</v>
      </c>
      <c r="C1017" t="s">
        <v>2602</v>
      </c>
      <c r="D1017" t="s">
        <v>5653</v>
      </c>
      <c r="E1017" t="s">
        <v>2603</v>
      </c>
      <c r="F1017">
        <v>1</v>
      </c>
      <c r="G1017" s="1">
        <v>45170</v>
      </c>
      <c r="H1017" s="1">
        <v>45205</v>
      </c>
      <c r="I1017" s="21">
        <f t="shared" si="75"/>
        <v>6</v>
      </c>
      <c r="J1017" s="1"/>
      <c r="K1017" s="1" t="s">
        <v>37</v>
      </c>
      <c r="P1017" t="s">
        <v>37</v>
      </c>
      <c r="S1017" s="22">
        <f t="shared" si="76"/>
        <v>0.11805555555555558</v>
      </c>
      <c r="T1017" s="22">
        <f t="shared" si="77"/>
        <v>4.2929292929292942E-2</v>
      </c>
      <c r="U1017" s="22" t="s">
        <v>5390</v>
      </c>
      <c r="V1017">
        <v>900</v>
      </c>
      <c r="W1017" s="22" t="s">
        <v>5482</v>
      </c>
      <c r="X1017">
        <v>1150</v>
      </c>
      <c r="Y1017" t="s">
        <v>49</v>
      </c>
      <c r="Z1017" t="s">
        <v>2592</v>
      </c>
      <c r="AA1017" t="s">
        <v>2593</v>
      </c>
      <c r="AB1017" t="s">
        <v>61</v>
      </c>
      <c r="AC1017" t="s">
        <v>62</v>
      </c>
      <c r="AD1017" t="str">
        <f t="shared" si="78"/>
        <v>Marine Technologies Building - MTBLDG</v>
      </c>
      <c r="AE1017" t="s">
        <v>1236</v>
      </c>
      <c r="AF1017" t="s">
        <v>1237</v>
      </c>
      <c r="AG1017" t="s">
        <v>1237</v>
      </c>
      <c r="AH1017" t="s">
        <v>5220</v>
      </c>
      <c r="AI1017">
        <v>40</v>
      </c>
      <c r="AJ1017">
        <v>23</v>
      </c>
      <c r="AK1017" s="22">
        <f t="shared" si="79"/>
        <v>5.9242424242424265</v>
      </c>
      <c r="AL1017" t="s">
        <v>52</v>
      </c>
      <c r="AM1017" t="s">
        <v>66</v>
      </c>
      <c r="AN1017" t="s">
        <v>67</v>
      </c>
    </row>
    <row r="1018" spans="1:40" hidden="1" x14ac:dyDescent="0.25">
      <c r="A1018">
        <v>202430</v>
      </c>
      <c r="B1018">
        <v>39660</v>
      </c>
      <c r="C1018" t="s">
        <v>1872</v>
      </c>
      <c r="D1018" t="s">
        <v>5653</v>
      </c>
      <c r="E1018" t="s">
        <v>1873</v>
      </c>
      <c r="F1018">
        <v>1.4</v>
      </c>
      <c r="G1018" s="1">
        <v>45195</v>
      </c>
      <c r="H1018" s="1">
        <v>45216</v>
      </c>
      <c r="I1018" s="21">
        <f t="shared" si="75"/>
        <v>4</v>
      </c>
      <c r="J1018" s="1"/>
      <c r="K1018" s="1" t="s">
        <v>34</v>
      </c>
      <c r="M1018" t="s">
        <v>34</v>
      </c>
      <c r="S1018" s="22">
        <f t="shared" si="76"/>
        <v>0.24305555555555558</v>
      </c>
      <c r="T1018" s="22">
        <f t="shared" si="77"/>
        <v>5.8922558922558932E-2</v>
      </c>
      <c r="U1018" s="22" t="s">
        <v>5386</v>
      </c>
      <c r="V1018">
        <v>1300</v>
      </c>
      <c r="W1018" s="22" t="s">
        <v>5477</v>
      </c>
      <c r="X1018">
        <v>1850</v>
      </c>
      <c r="Y1018" t="s">
        <v>49</v>
      </c>
      <c r="Z1018" t="s">
        <v>1874</v>
      </c>
      <c r="AA1018" t="s">
        <v>1875</v>
      </c>
      <c r="AB1018" t="s">
        <v>277</v>
      </c>
      <c r="AC1018" t="s">
        <v>62</v>
      </c>
      <c r="AD1018" t="str">
        <f t="shared" si="78"/>
        <v>Marine Technologies Building - MTBLDG</v>
      </c>
      <c r="AE1018" t="s">
        <v>1236</v>
      </c>
      <c r="AF1018" t="s">
        <v>1237</v>
      </c>
      <c r="AG1018" t="s">
        <v>1237</v>
      </c>
      <c r="AH1018" t="s">
        <v>5220</v>
      </c>
      <c r="AI1018">
        <v>12</v>
      </c>
      <c r="AJ1018">
        <v>11</v>
      </c>
      <c r="AK1018" s="22">
        <f t="shared" si="79"/>
        <v>2.592592592592593</v>
      </c>
      <c r="AL1018" t="s">
        <v>52</v>
      </c>
      <c r="AM1018" t="s">
        <v>66</v>
      </c>
      <c r="AN1018" t="s">
        <v>67</v>
      </c>
    </row>
    <row r="1019" spans="1:40" hidden="1" x14ac:dyDescent="0.25">
      <c r="A1019">
        <v>202430</v>
      </c>
      <c r="B1019">
        <v>40237</v>
      </c>
      <c r="C1019" t="s">
        <v>1866</v>
      </c>
      <c r="D1019" t="s">
        <v>5653</v>
      </c>
      <c r="E1019" t="s">
        <v>1867</v>
      </c>
      <c r="F1019">
        <v>1.7</v>
      </c>
      <c r="G1019" s="1">
        <v>45169</v>
      </c>
      <c r="H1019" s="1">
        <v>45218</v>
      </c>
      <c r="I1019" s="21">
        <f t="shared" si="75"/>
        <v>8</v>
      </c>
      <c r="J1019" s="1" t="s">
        <v>393</v>
      </c>
      <c r="K1019" s="1" t="s">
        <v>36</v>
      </c>
      <c r="O1019" t="s">
        <v>36</v>
      </c>
      <c r="S1019" s="22">
        <f t="shared" si="76"/>
        <v>7.6388888888888895E-2</v>
      </c>
      <c r="T1019" s="22">
        <f t="shared" si="77"/>
        <v>3.7037037037037042E-2</v>
      </c>
      <c r="U1019" s="22" t="s">
        <v>5442</v>
      </c>
      <c r="V1019">
        <v>700</v>
      </c>
      <c r="W1019" s="22" t="s">
        <v>5480</v>
      </c>
      <c r="X1019">
        <v>850</v>
      </c>
      <c r="Y1019" t="s">
        <v>49</v>
      </c>
      <c r="Z1019" t="s">
        <v>1868</v>
      </c>
      <c r="AA1019" t="s">
        <v>1869</v>
      </c>
      <c r="AB1019" t="s">
        <v>277</v>
      </c>
      <c r="AC1019" t="s">
        <v>62</v>
      </c>
      <c r="AD1019" t="str">
        <f t="shared" si="78"/>
        <v>Marine Technologies Building - MTBLDG</v>
      </c>
      <c r="AE1019" t="s">
        <v>1236</v>
      </c>
      <c r="AF1019" t="s">
        <v>1237</v>
      </c>
      <c r="AG1019" t="s">
        <v>1237</v>
      </c>
      <c r="AH1019" t="s">
        <v>5220</v>
      </c>
      <c r="AI1019">
        <v>16</v>
      </c>
      <c r="AJ1019">
        <v>10</v>
      </c>
      <c r="AK1019" s="22">
        <f t="shared" si="79"/>
        <v>2.9629629629629632</v>
      </c>
      <c r="AL1019" t="s">
        <v>52</v>
      </c>
      <c r="AM1019" t="s">
        <v>66</v>
      </c>
      <c r="AN1019" t="s">
        <v>67</v>
      </c>
    </row>
    <row r="1020" spans="1:40" hidden="1" x14ac:dyDescent="0.25">
      <c r="A1020">
        <v>202430</v>
      </c>
      <c r="B1020">
        <v>40237</v>
      </c>
      <c r="C1020" t="s">
        <v>1866</v>
      </c>
      <c r="D1020" t="s">
        <v>5653</v>
      </c>
      <c r="E1020" t="s">
        <v>1867</v>
      </c>
      <c r="F1020">
        <v>1.7</v>
      </c>
      <c r="G1020" s="1">
        <v>45169</v>
      </c>
      <c r="H1020" s="1">
        <v>45218</v>
      </c>
      <c r="I1020" s="21">
        <f t="shared" si="75"/>
        <v>8</v>
      </c>
      <c r="J1020" s="1"/>
      <c r="K1020" s="1" t="s">
        <v>36</v>
      </c>
      <c r="O1020" t="s">
        <v>36</v>
      </c>
      <c r="S1020" s="22">
        <f t="shared" si="76"/>
        <v>0.15972222222222221</v>
      </c>
      <c r="T1020" s="22">
        <f t="shared" si="77"/>
        <v>7.7441077441077436E-2</v>
      </c>
      <c r="U1020" s="22" t="s">
        <v>5390</v>
      </c>
      <c r="V1020">
        <v>900</v>
      </c>
      <c r="W1020" s="22" t="s">
        <v>5400</v>
      </c>
      <c r="X1020">
        <v>1250</v>
      </c>
      <c r="Y1020" t="s">
        <v>49</v>
      </c>
      <c r="Z1020" t="s">
        <v>1868</v>
      </c>
      <c r="AA1020" t="s">
        <v>1869</v>
      </c>
      <c r="AB1020" t="s">
        <v>277</v>
      </c>
      <c r="AC1020" t="s">
        <v>62</v>
      </c>
      <c r="AD1020" t="str">
        <f t="shared" si="78"/>
        <v>Marine Technologies Building - MTBLDG</v>
      </c>
      <c r="AE1020" t="s">
        <v>1236</v>
      </c>
      <c r="AF1020" t="s">
        <v>1237</v>
      </c>
      <c r="AG1020" t="s">
        <v>1237</v>
      </c>
      <c r="AH1020" t="s">
        <v>5220</v>
      </c>
      <c r="AI1020">
        <v>16</v>
      </c>
      <c r="AJ1020">
        <v>10</v>
      </c>
      <c r="AK1020" s="22">
        <f t="shared" si="79"/>
        <v>6.1952861952861946</v>
      </c>
      <c r="AL1020" t="s">
        <v>52</v>
      </c>
      <c r="AM1020" t="s">
        <v>66</v>
      </c>
      <c r="AN1020" t="s">
        <v>67</v>
      </c>
    </row>
    <row r="1021" spans="1:40" hidden="1" x14ac:dyDescent="0.25">
      <c r="A1021">
        <v>202430</v>
      </c>
      <c r="B1021">
        <v>40241</v>
      </c>
      <c r="C1021" t="s">
        <v>1232</v>
      </c>
      <c r="D1021" t="s">
        <v>5729</v>
      </c>
      <c r="E1021" t="s">
        <v>1233</v>
      </c>
      <c r="F1021">
        <v>1</v>
      </c>
      <c r="G1021" s="1">
        <v>45166</v>
      </c>
      <c r="H1021" s="1">
        <v>45222</v>
      </c>
      <c r="I1021" s="21">
        <f t="shared" si="75"/>
        <v>9</v>
      </c>
      <c r="J1021" s="1" t="s">
        <v>393</v>
      </c>
      <c r="K1021" s="1" t="s">
        <v>33</v>
      </c>
      <c r="L1021" t="s">
        <v>33</v>
      </c>
      <c r="S1021" s="22">
        <f t="shared" si="76"/>
        <v>3.472222222222221E-2</v>
      </c>
      <c r="T1021" s="22">
        <f t="shared" si="77"/>
        <v>1.8939393939393933E-2</v>
      </c>
      <c r="U1021" s="22" t="s">
        <v>5442</v>
      </c>
      <c r="V1021">
        <v>700</v>
      </c>
      <c r="W1021" s="22" t="s">
        <v>5415</v>
      </c>
      <c r="X1021">
        <v>750</v>
      </c>
      <c r="Y1021" t="s">
        <v>49</v>
      </c>
      <c r="Z1021" t="s">
        <v>1234</v>
      </c>
      <c r="AA1021" t="s">
        <v>1235</v>
      </c>
      <c r="AB1021" t="s">
        <v>41</v>
      </c>
      <c r="AC1021" t="s">
        <v>62</v>
      </c>
      <c r="AD1021" t="str">
        <f t="shared" si="78"/>
        <v>Marine Technologies Building - MTBLDG</v>
      </c>
      <c r="AE1021" t="s">
        <v>1236</v>
      </c>
      <c r="AF1021" t="s">
        <v>1237</v>
      </c>
      <c r="AG1021" t="s">
        <v>1237</v>
      </c>
      <c r="AH1021" t="s">
        <v>5220</v>
      </c>
      <c r="AI1021">
        <v>16</v>
      </c>
      <c r="AJ1021">
        <v>12</v>
      </c>
      <c r="AK1021" s="22">
        <f t="shared" si="79"/>
        <v>2.0454545454545445</v>
      </c>
      <c r="AL1021" t="s">
        <v>52</v>
      </c>
      <c r="AM1021" t="s">
        <v>66</v>
      </c>
      <c r="AN1021" t="s">
        <v>67</v>
      </c>
    </row>
    <row r="1022" spans="1:40" hidden="1" x14ac:dyDescent="0.25">
      <c r="A1022">
        <v>202430</v>
      </c>
      <c r="B1022">
        <v>40241</v>
      </c>
      <c r="C1022" t="s">
        <v>1232</v>
      </c>
      <c r="D1022" t="s">
        <v>5729</v>
      </c>
      <c r="E1022" t="s">
        <v>1233</v>
      </c>
      <c r="F1022">
        <v>1</v>
      </c>
      <c r="G1022" s="1">
        <v>45166</v>
      </c>
      <c r="H1022" s="1">
        <v>45222</v>
      </c>
      <c r="I1022" s="21">
        <f t="shared" si="75"/>
        <v>9</v>
      </c>
      <c r="J1022" s="1"/>
      <c r="K1022" s="1" t="s">
        <v>33</v>
      </c>
      <c r="L1022" t="s">
        <v>33</v>
      </c>
      <c r="S1022" s="22">
        <f t="shared" si="76"/>
        <v>0.15972222222222221</v>
      </c>
      <c r="T1022" s="22">
        <f t="shared" si="77"/>
        <v>8.7121212121212113E-2</v>
      </c>
      <c r="U1022" s="22" t="s">
        <v>5386</v>
      </c>
      <c r="V1022">
        <v>1300</v>
      </c>
      <c r="W1022" s="22" t="s">
        <v>5481</v>
      </c>
      <c r="X1022">
        <v>1650</v>
      </c>
      <c r="Y1022" t="s">
        <v>49</v>
      </c>
      <c r="Z1022" t="s">
        <v>1234</v>
      </c>
      <c r="AA1022" t="s">
        <v>1235</v>
      </c>
      <c r="AB1022" t="s">
        <v>277</v>
      </c>
      <c r="AC1022" t="s">
        <v>62</v>
      </c>
      <c r="AD1022" t="str">
        <f t="shared" si="78"/>
        <v>Marine Technologies Building - MTBLDG</v>
      </c>
      <c r="AE1022" t="s">
        <v>1236</v>
      </c>
      <c r="AF1022" t="s">
        <v>1237</v>
      </c>
      <c r="AG1022" t="s">
        <v>1237</v>
      </c>
      <c r="AH1022" t="s">
        <v>5220</v>
      </c>
      <c r="AI1022">
        <v>16</v>
      </c>
      <c r="AJ1022">
        <v>12</v>
      </c>
      <c r="AK1022" s="22">
        <f t="shared" si="79"/>
        <v>9.4090909090909083</v>
      </c>
      <c r="AL1022" t="s">
        <v>52</v>
      </c>
      <c r="AM1022" t="s">
        <v>66</v>
      </c>
      <c r="AN1022" t="s">
        <v>67</v>
      </c>
    </row>
    <row r="1023" spans="1:40" hidden="1" x14ac:dyDescent="0.25">
      <c r="A1023">
        <v>202430</v>
      </c>
      <c r="B1023">
        <v>40261</v>
      </c>
      <c r="C1023" t="s">
        <v>1238</v>
      </c>
      <c r="D1023" t="s">
        <v>5729</v>
      </c>
      <c r="E1023" t="s">
        <v>1239</v>
      </c>
      <c r="F1023">
        <v>1.1000000000000001</v>
      </c>
      <c r="G1023" s="1">
        <v>45247</v>
      </c>
      <c r="H1023" s="1">
        <v>45247</v>
      </c>
      <c r="I1023" s="21">
        <f t="shared" si="75"/>
        <v>1</v>
      </c>
      <c r="J1023" s="1"/>
      <c r="K1023" s="1" t="s">
        <v>37</v>
      </c>
      <c r="P1023" t="s">
        <v>37</v>
      </c>
      <c r="S1023" s="22">
        <f t="shared" si="76"/>
        <v>3.472222222222221E-2</v>
      </c>
      <c r="T1023" s="22">
        <f t="shared" si="77"/>
        <v>2.1043771043771035E-3</v>
      </c>
      <c r="U1023" s="22" t="s">
        <v>5442</v>
      </c>
      <c r="V1023">
        <v>700</v>
      </c>
      <c r="W1023" s="22" t="s">
        <v>5415</v>
      </c>
      <c r="X1023">
        <v>750</v>
      </c>
      <c r="Y1023" t="s">
        <v>49</v>
      </c>
      <c r="Z1023" t="s">
        <v>1240</v>
      </c>
      <c r="AA1023" t="s">
        <v>1241</v>
      </c>
      <c r="AB1023" t="s">
        <v>41</v>
      </c>
      <c r="AC1023" t="s">
        <v>62</v>
      </c>
      <c r="AD1023" t="str">
        <f t="shared" si="78"/>
        <v>Marine Technologies Building - MTBLDG</v>
      </c>
      <c r="AE1023" t="s">
        <v>1236</v>
      </c>
      <c r="AF1023" t="s">
        <v>1237</v>
      </c>
      <c r="AG1023" t="s">
        <v>1237</v>
      </c>
      <c r="AH1023" t="s">
        <v>5220</v>
      </c>
      <c r="AI1023">
        <v>16</v>
      </c>
      <c r="AJ1023">
        <v>11</v>
      </c>
      <c r="AK1023" s="22">
        <f t="shared" si="79"/>
        <v>2.314814814814814E-2</v>
      </c>
      <c r="AL1023" t="s">
        <v>52</v>
      </c>
      <c r="AM1023" t="s">
        <v>66</v>
      </c>
      <c r="AN1023" t="s">
        <v>67</v>
      </c>
    </row>
    <row r="1024" spans="1:40" hidden="1" x14ac:dyDescent="0.25">
      <c r="A1024">
        <v>202430</v>
      </c>
      <c r="B1024">
        <v>40261</v>
      </c>
      <c r="C1024" t="s">
        <v>1238</v>
      </c>
      <c r="D1024" t="s">
        <v>5729</v>
      </c>
      <c r="E1024" t="s">
        <v>1239</v>
      </c>
      <c r="F1024">
        <v>1.1000000000000001</v>
      </c>
      <c r="G1024" s="1">
        <v>45247</v>
      </c>
      <c r="H1024" s="1">
        <v>45247</v>
      </c>
      <c r="I1024" s="21">
        <f t="shared" si="75"/>
        <v>1</v>
      </c>
      <c r="J1024" s="1"/>
      <c r="K1024" s="1" t="s">
        <v>37</v>
      </c>
      <c r="P1024" t="s">
        <v>37</v>
      </c>
      <c r="S1024" s="22">
        <f t="shared" si="76"/>
        <v>0.15972222222222221</v>
      </c>
      <c r="T1024" s="22">
        <f t="shared" si="77"/>
        <v>9.6801346801346794E-3</v>
      </c>
      <c r="U1024" s="22" t="s">
        <v>5386</v>
      </c>
      <c r="V1024">
        <v>1300</v>
      </c>
      <c r="W1024" s="22" t="s">
        <v>5481</v>
      </c>
      <c r="X1024">
        <v>1650</v>
      </c>
      <c r="Y1024" t="s">
        <v>49</v>
      </c>
      <c r="Z1024" t="s">
        <v>1240</v>
      </c>
      <c r="AA1024" t="s">
        <v>1241</v>
      </c>
      <c r="AB1024" t="s">
        <v>277</v>
      </c>
      <c r="AC1024" t="s">
        <v>62</v>
      </c>
      <c r="AD1024" t="str">
        <f t="shared" si="78"/>
        <v>Marine Technologies Building - MTBLDG</v>
      </c>
      <c r="AE1024" t="s">
        <v>1236</v>
      </c>
      <c r="AF1024" t="s">
        <v>1237</v>
      </c>
      <c r="AG1024" t="s">
        <v>1237</v>
      </c>
      <c r="AH1024" t="s">
        <v>5220</v>
      </c>
      <c r="AI1024">
        <v>16</v>
      </c>
      <c r="AJ1024">
        <v>11</v>
      </c>
      <c r="AK1024" s="22">
        <f t="shared" si="79"/>
        <v>0.10648148148148147</v>
      </c>
      <c r="AL1024" t="s">
        <v>52</v>
      </c>
      <c r="AM1024" t="s">
        <v>66</v>
      </c>
      <c r="AN1024" t="s">
        <v>67</v>
      </c>
    </row>
    <row r="1025" spans="1:40" hidden="1" x14ac:dyDescent="0.25">
      <c r="A1025">
        <v>202430</v>
      </c>
      <c r="B1025">
        <v>40261</v>
      </c>
      <c r="C1025" t="s">
        <v>1238</v>
      </c>
      <c r="D1025" t="s">
        <v>5729</v>
      </c>
      <c r="E1025" t="s">
        <v>1239</v>
      </c>
      <c r="F1025">
        <v>1.1000000000000001</v>
      </c>
      <c r="G1025" s="1">
        <v>45229</v>
      </c>
      <c r="H1025" s="1">
        <v>45271</v>
      </c>
      <c r="I1025" s="21">
        <f t="shared" si="75"/>
        <v>7</v>
      </c>
      <c r="J1025" s="1" t="s">
        <v>393</v>
      </c>
      <c r="K1025" s="1" t="s">
        <v>33</v>
      </c>
      <c r="L1025" t="s">
        <v>33</v>
      </c>
      <c r="S1025" s="22">
        <f t="shared" si="76"/>
        <v>3.472222222222221E-2</v>
      </c>
      <c r="T1025" s="22">
        <f t="shared" si="77"/>
        <v>1.4730639730639726E-2</v>
      </c>
      <c r="U1025" s="22" t="s">
        <v>5442</v>
      </c>
      <c r="V1025">
        <v>700</v>
      </c>
      <c r="W1025" s="22" t="s">
        <v>5415</v>
      </c>
      <c r="X1025">
        <v>750</v>
      </c>
      <c r="Y1025" t="s">
        <v>49</v>
      </c>
      <c r="Z1025" t="s">
        <v>1240</v>
      </c>
      <c r="AA1025" t="s">
        <v>1241</v>
      </c>
      <c r="AB1025" t="s">
        <v>41</v>
      </c>
      <c r="AC1025" t="s">
        <v>62</v>
      </c>
      <c r="AD1025" t="str">
        <f t="shared" si="78"/>
        <v>Marine Technologies Building - MTBLDG</v>
      </c>
      <c r="AE1025" t="s">
        <v>1236</v>
      </c>
      <c r="AF1025" t="s">
        <v>1237</v>
      </c>
      <c r="AG1025" t="s">
        <v>1237</v>
      </c>
      <c r="AH1025" t="s">
        <v>5220</v>
      </c>
      <c r="AI1025">
        <v>16</v>
      </c>
      <c r="AJ1025">
        <v>11</v>
      </c>
      <c r="AK1025" s="22">
        <f t="shared" si="79"/>
        <v>1.1342592592592589</v>
      </c>
      <c r="AL1025" t="s">
        <v>52</v>
      </c>
      <c r="AM1025" t="s">
        <v>66</v>
      </c>
      <c r="AN1025" t="s">
        <v>67</v>
      </c>
    </row>
    <row r="1026" spans="1:40" hidden="1" x14ac:dyDescent="0.25">
      <c r="A1026">
        <v>202430</v>
      </c>
      <c r="B1026">
        <v>40261</v>
      </c>
      <c r="C1026" t="s">
        <v>1238</v>
      </c>
      <c r="D1026" t="s">
        <v>5729</v>
      </c>
      <c r="E1026" t="s">
        <v>1239</v>
      </c>
      <c r="F1026">
        <v>1.1000000000000001</v>
      </c>
      <c r="G1026" s="1">
        <v>45229</v>
      </c>
      <c r="H1026" s="1">
        <v>45271</v>
      </c>
      <c r="I1026" s="21">
        <f t="shared" ref="I1026:I1089" si="80">(DATEDIF(G1026,H1026,"d")/7)+1</f>
        <v>7</v>
      </c>
      <c r="J1026" s="1" t="s">
        <v>393</v>
      </c>
      <c r="K1026" s="1" t="s">
        <v>33</v>
      </c>
      <c r="L1026" t="s">
        <v>33</v>
      </c>
      <c r="S1026" s="22">
        <f t="shared" ref="S1026:S1089" si="81">W1026-U1026</f>
        <v>0.15972222222222221</v>
      </c>
      <c r="T1026" s="22">
        <f t="shared" ref="T1026:T1089" si="82">(LEN(K1026)*S1026)*(I1026/16.5)</f>
        <v>6.7760942760942758E-2</v>
      </c>
      <c r="U1026" s="22" t="s">
        <v>5386</v>
      </c>
      <c r="V1026">
        <v>1300</v>
      </c>
      <c r="W1026" s="22" t="s">
        <v>5481</v>
      </c>
      <c r="X1026">
        <v>1650</v>
      </c>
      <c r="Y1026" t="s">
        <v>49</v>
      </c>
      <c r="Z1026" t="s">
        <v>1240</v>
      </c>
      <c r="AA1026" t="s">
        <v>1241</v>
      </c>
      <c r="AB1026" t="s">
        <v>277</v>
      </c>
      <c r="AC1026" t="s">
        <v>62</v>
      </c>
      <c r="AD1026" t="str">
        <f t="shared" ref="AD1026:AD1089" si="83">CONCATENATE(AE1026," - ",AG1026)</f>
        <v>Marine Technologies Building - MTBLDG</v>
      </c>
      <c r="AE1026" t="s">
        <v>1236</v>
      </c>
      <c r="AF1026" t="s">
        <v>1237</v>
      </c>
      <c r="AG1026" t="s">
        <v>1237</v>
      </c>
      <c r="AH1026" t="s">
        <v>5220</v>
      </c>
      <c r="AI1026">
        <v>16</v>
      </c>
      <c r="AJ1026">
        <v>11</v>
      </c>
      <c r="AK1026" s="22">
        <f t="shared" ref="AK1026:AK1089" si="84">I1026*T1026*AJ1026</f>
        <v>5.2175925925925926</v>
      </c>
      <c r="AL1026" t="s">
        <v>52</v>
      </c>
      <c r="AM1026" t="s">
        <v>66</v>
      </c>
      <c r="AN1026" t="s">
        <v>67</v>
      </c>
    </row>
    <row r="1027" spans="1:40" hidden="1" x14ac:dyDescent="0.25">
      <c r="A1027">
        <v>202430</v>
      </c>
      <c r="B1027">
        <v>40329</v>
      </c>
      <c r="C1027" t="s">
        <v>2598</v>
      </c>
      <c r="D1027" t="s">
        <v>5653</v>
      </c>
      <c r="E1027" t="s">
        <v>2599</v>
      </c>
      <c r="F1027">
        <v>1.5</v>
      </c>
      <c r="G1027" s="1">
        <v>45168</v>
      </c>
      <c r="H1027" s="1">
        <v>45217</v>
      </c>
      <c r="I1027" s="21">
        <f t="shared" si="80"/>
        <v>8</v>
      </c>
      <c r="J1027" s="1" t="s">
        <v>393</v>
      </c>
      <c r="K1027" s="1" t="s">
        <v>35</v>
      </c>
      <c r="N1027" t="s">
        <v>35</v>
      </c>
      <c r="S1027" s="22">
        <f t="shared" si="81"/>
        <v>7.6388888888888895E-2</v>
      </c>
      <c r="T1027" s="22">
        <f t="shared" si="82"/>
        <v>3.7037037037037042E-2</v>
      </c>
      <c r="U1027" s="22" t="s">
        <v>5391</v>
      </c>
      <c r="V1027">
        <v>1000</v>
      </c>
      <c r="W1027" s="22" t="s">
        <v>5482</v>
      </c>
      <c r="X1027">
        <v>1150</v>
      </c>
      <c r="Y1027" t="s">
        <v>49</v>
      </c>
      <c r="Z1027" t="s">
        <v>1234</v>
      </c>
      <c r="AA1027" t="s">
        <v>1235</v>
      </c>
      <c r="AB1027" t="s">
        <v>41</v>
      </c>
      <c r="AC1027" t="s">
        <v>62</v>
      </c>
      <c r="AD1027" t="str">
        <f t="shared" si="83"/>
        <v>Marine Technologies Building - MTBLDG</v>
      </c>
      <c r="AE1027" t="s">
        <v>1236</v>
      </c>
      <c r="AF1027" t="s">
        <v>1237</v>
      </c>
      <c r="AG1027" t="s">
        <v>1237</v>
      </c>
      <c r="AH1027" t="s">
        <v>5220</v>
      </c>
      <c r="AI1027">
        <v>16</v>
      </c>
      <c r="AJ1027">
        <v>11</v>
      </c>
      <c r="AK1027" s="22">
        <f t="shared" si="84"/>
        <v>3.2592592592592595</v>
      </c>
      <c r="AL1027" t="s">
        <v>52</v>
      </c>
      <c r="AM1027" t="s">
        <v>66</v>
      </c>
      <c r="AN1027" t="s">
        <v>67</v>
      </c>
    </row>
    <row r="1028" spans="1:40" hidden="1" x14ac:dyDescent="0.25">
      <c r="A1028">
        <v>202430</v>
      </c>
      <c r="B1028">
        <v>40329</v>
      </c>
      <c r="C1028" t="s">
        <v>2598</v>
      </c>
      <c r="D1028" t="s">
        <v>5653</v>
      </c>
      <c r="E1028" t="s">
        <v>2599</v>
      </c>
      <c r="F1028">
        <v>1.5</v>
      </c>
      <c r="G1028" s="1">
        <v>45168</v>
      </c>
      <c r="H1028" s="1">
        <v>45217</v>
      </c>
      <c r="I1028" s="21">
        <f t="shared" si="80"/>
        <v>8</v>
      </c>
      <c r="J1028" s="1" t="s">
        <v>393</v>
      </c>
      <c r="K1028" s="1" t="s">
        <v>35</v>
      </c>
      <c r="N1028" t="s">
        <v>35</v>
      </c>
      <c r="S1028" s="22">
        <f t="shared" si="81"/>
        <v>0.15972222222222221</v>
      </c>
      <c r="T1028" s="22">
        <f t="shared" si="82"/>
        <v>7.7441077441077436E-2</v>
      </c>
      <c r="U1028" s="22" t="s">
        <v>5386</v>
      </c>
      <c r="V1028">
        <v>1300</v>
      </c>
      <c r="W1028" s="22" t="s">
        <v>5481</v>
      </c>
      <c r="X1028">
        <v>1650</v>
      </c>
      <c r="Y1028" t="s">
        <v>49</v>
      </c>
      <c r="Z1028" t="s">
        <v>1234</v>
      </c>
      <c r="AA1028" t="s">
        <v>1235</v>
      </c>
      <c r="AB1028" t="s">
        <v>277</v>
      </c>
      <c r="AC1028" t="s">
        <v>62</v>
      </c>
      <c r="AD1028" t="str">
        <f t="shared" si="83"/>
        <v>Marine Technologies Building - MTBLDG</v>
      </c>
      <c r="AE1028" t="s">
        <v>1236</v>
      </c>
      <c r="AF1028" t="s">
        <v>1237</v>
      </c>
      <c r="AG1028" t="s">
        <v>1237</v>
      </c>
      <c r="AH1028" t="s">
        <v>5220</v>
      </c>
      <c r="AI1028">
        <v>16</v>
      </c>
      <c r="AJ1028">
        <v>11</v>
      </c>
      <c r="AK1028" s="22">
        <f t="shared" si="84"/>
        <v>6.814814814814814</v>
      </c>
      <c r="AL1028" t="s">
        <v>52</v>
      </c>
      <c r="AM1028" t="s">
        <v>66</v>
      </c>
      <c r="AN1028" t="s">
        <v>67</v>
      </c>
    </row>
    <row r="1029" spans="1:40" hidden="1" x14ac:dyDescent="0.25">
      <c r="A1029">
        <v>202430</v>
      </c>
      <c r="B1029">
        <v>43086</v>
      </c>
      <c r="C1029" t="s">
        <v>2596</v>
      </c>
      <c r="D1029" t="s">
        <v>5729</v>
      </c>
      <c r="E1029" t="s">
        <v>2597</v>
      </c>
      <c r="F1029">
        <v>1.5</v>
      </c>
      <c r="G1029" s="1">
        <v>45224</v>
      </c>
      <c r="H1029" s="1">
        <v>45273</v>
      </c>
      <c r="I1029" s="21">
        <f t="shared" si="80"/>
        <v>8</v>
      </c>
      <c r="J1029" s="1"/>
      <c r="K1029" s="1" t="s">
        <v>35</v>
      </c>
      <c r="N1029" t="s">
        <v>35</v>
      </c>
      <c r="S1029" s="22">
        <f t="shared" si="81"/>
        <v>0.15972222222222221</v>
      </c>
      <c r="T1029" s="22">
        <f t="shared" si="82"/>
        <v>7.7441077441077436E-2</v>
      </c>
      <c r="U1029" s="22" t="s">
        <v>5442</v>
      </c>
      <c r="V1029">
        <v>700</v>
      </c>
      <c r="W1029" s="22" t="s">
        <v>5450</v>
      </c>
      <c r="X1029">
        <v>1050</v>
      </c>
      <c r="Y1029" t="s">
        <v>49</v>
      </c>
      <c r="Z1029" t="s">
        <v>2592</v>
      </c>
      <c r="AA1029" t="s">
        <v>2593</v>
      </c>
      <c r="AB1029" t="s">
        <v>61</v>
      </c>
      <c r="AC1029" t="s">
        <v>62</v>
      </c>
      <c r="AD1029" t="str">
        <f t="shared" si="83"/>
        <v>Marine Technologies Building - MTBLDG</v>
      </c>
      <c r="AE1029" t="s">
        <v>1236</v>
      </c>
      <c r="AF1029" t="s">
        <v>1237</v>
      </c>
      <c r="AG1029" t="s">
        <v>1237</v>
      </c>
      <c r="AH1029" t="s">
        <v>5220</v>
      </c>
      <c r="AI1029">
        <v>16</v>
      </c>
      <c r="AJ1029">
        <v>9</v>
      </c>
      <c r="AK1029" s="22">
        <f t="shared" si="84"/>
        <v>5.5757575757575752</v>
      </c>
      <c r="AL1029" t="s">
        <v>52</v>
      </c>
      <c r="AM1029" t="s">
        <v>66</v>
      </c>
      <c r="AN1029" t="s">
        <v>67</v>
      </c>
    </row>
    <row r="1030" spans="1:40" hidden="1" x14ac:dyDescent="0.25">
      <c r="A1030">
        <v>202430</v>
      </c>
      <c r="B1030">
        <v>43086</v>
      </c>
      <c r="C1030" t="s">
        <v>2596</v>
      </c>
      <c r="D1030" t="s">
        <v>5729</v>
      </c>
      <c r="E1030" t="s">
        <v>2597</v>
      </c>
      <c r="F1030">
        <v>1.5</v>
      </c>
      <c r="G1030" s="1">
        <v>45224</v>
      </c>
      <c r="H1030" s="1">
        <v>45273</v>
      </c>
      <c r="I1030" s="21">
        <f t="shared" si="80"/>
        <v>8</v>
      </c>
      <c r="J1030" s="1"/>
      <c r="K1030" s="1" t="s">
        <v>35</v>
      </c>
      <c r="N1030" t="s">
        <v>35</v>
      </c>
      <c r="S1030" s="22">
        <f t="shared" si="81"/>
        <v>7.6388888888888895E-2</v>
      </c>
      <c r="T1030" s="22">
        <f t="shared" si="82"/>
        <v>3.7037037037037042E-2</v>
      </c>
      <c r="U1030" s="22" t="s">
        <v>5437</v>
      </c>
      <c r="V1030">
        <v>1100</v>
      </c>
      <c r="W1030" s="22" t="s">
        <v>5400</v>
      </c>
      <c r="X1030">
        <v>1250</v>
      </c>
      <c r="Y1030" t="s">
        <v>49</v>
      </c>
      <c r="Z1030" t="s">
        <v>2592</v>
      </c>
      <c r="AA1030" t="s">
        <v>2593</v>
      </c>
      <c r="AB1030" t="s">
        <v>61</v>
      </c>
      <c r="AC1030" t="s">
        <v>62</v>
      </c>
      <c r="AD1030" t="str">
        <f t="shared" si="83"/>
        <v>Marine Technologies Building - MTBLDG</v>
      </c>
      <c r="AE1030" t="s">
        <v>1236</v>
      </c>
      <c r="AF1030" t="s">
        <v>1237</v>
      </c>
      <c r="AG1030" t="s">
        <v>1237</v>
      </c>
      <c r="AH1030" t="s">
        <v>5220</v>
      </c>
      <c r="AI1030">
        <v>16</v>
      </c>
      <c r="AJ1030">
        <v>9</v>
      </c>
      <c r="AK1030" s="22">
        <f t="shared" si="84"/>
        <v>2.666666666666667</v>
      </c>
      <c r="AL1030" t="s">
        <v>52</v>
      </c>
      <c r="AM1030" t="s">
        <v>66</v>
      </c>
      <c r="AN1030" t="s">
        <v>67</v>
      </c>
    </row>
    <row r="1031" spans="1:40" hidden="1" x14ac:dyDescent="0.25">
      <c r="A1031">
        <v>202430</v>
      </c>
      <c r="B1031">
        <v>43087</v>
      </c>
      <c r="C1031" t="s">
        <v>2596</v>
      </c>
      <c r="D1031" t="s">
        <v>5729</v>
      </c>
      <c r="E1031" t="s">
        <v>2597</v>
      </c>
      <c r="F1031">
        <v>1.5</v>
      </c>
      <c r="G1031" s="1">
        <v>45224</v>
      </c>
      <c r="H1031" s="1">
        <v>45273</v>
      </c>
      <c r="I1031" s="21">
        <f t="shared" si="80"/>
        <v>8</v>
      </c>
      <c r="J1031" s="1" t="s">
        <v>393</v>
      </c>
      <c r="K1031" s="1" t="s">
        <v>35</v>
      </c>
      <c r="N1031" t="s">
        <v>35</v>
      </c>
      <c r="S1031" s="22">
        <f t="shared" si="81"/>
        <v>7.6388888888888895E-2</v>
      </c>
      <c r="T1031" s="22">
        <f t="shared" si="82"/>
        <v>3.7037037037037042E-2</v>
      </c>
      <c r="U1031" s="22" t="s">
        <v>5437</v>
      </c>
      <c r="V1031">
        <v>1100</v>
      </c>
      <c r="W1031" s="22" t="s">
        <v>5400</v>
      </c>
      <c r="X1031">
        <v>1250</v>
      </c>
      <c r="Y1031" t="s">
        <v>49</v>
      </c>
      <c r="Z1031" t="s">
        <v>2592</v>
      </c>
      <c r="AA1031" t="s">
        <v>2593</v>
      </c>
      <c r="AB1031" t="s">
        <v>41</v>
      </c>
      <c r="AC1031" t="s">
        <v>62</v>
      </c>
      <c r="AD1031" t="str">
        <f t="shared" si="83"/>
        <v>Marine Technologies Building - MTBLDG</v>
      </c>
      <c r="AE1031" t="s">
        <v>1236</v>
      </c>
      <c r="AF1031" t="s">
        <v>1237</v>
      </c>
      <c r="AG1031" t="s">
        <v>1237</v>
      </c>
      <c r="AH1031" t="s">
        <v>5220</v>
      </c>
      <c r="AI1031">
        <v>16</v>
      </c>
      <c r="AJ1031">
        <v>9</v>
      </c>
      <c r="AK1031" s="22">
        <f t="shared" si="84"/>
        <v>2.666666666666667</v>
      </c>
      <c r="AL1031" t="s">
        <v>52</v>
      </c>
      <c r="AM1031" t="s">
        <v>66</v>
      </c>
      <c r="AN1031" t="s">
        <v>67</v>
      </c>
    </row>
    <row r="1032" spans="1:40" hidden="1" x14ac:dyDescent="0.25">
      <c r="A1032">
        <v>202430</v>
      </c>
      <c r="B1032">
        <v>43087</v>
      </c>
      <c r="C1032" t="s">
        <v>2596</v>
      </c>
      <c r="D1032" t="s">
        <v>5729</v>
      </c>
      <c r="E1032" t="s">
        <v>2597</v>
      </c>
      <c r="F1032">
        <v>1.5</v>
      </c>
      <c r="G1032" s="1">
        <v>45224</v>
      </c>
      <c r="H1032" s="1">
        <v>45273</v>
      </c>
      <c r="I1032" s="21">
        <f t="shared" si="80"/>
        <v>8</v>
      </c>
      <c r="J1032" s="1" t="s">
        <v>393</v>
      </c>
      <c r="K1032" s="1" t="s">
        <v>35</v>
      </c>
      <c r="N1032" t="s">
        <v>35</v>
      </c>
      <c r="S1032" s="22">
        <f t="shared" si="81"/>
        <v>0.15972222222222221</v>
      </c>
      <c r="T1032" s="22">
        <f t="shared" si="82"/>
        <v>7.7441077441077436E-2</v>
      </c>
      <c r="U1032" s="22" t="s">
        <v>5386</v>
      </c>
      <c r="V1032">
        <v>1300</v>
      </c>
      <c r="W1032" s="22" t="s">
        <v>5481</v>
      </c>
      <c r="X1032">
        <v>1650</v>
      </c>
      <c r="Y1032" t="s">
        <v>49</v>
      </c>
      <c r="Z1032" t="s">
        <v>2592</v>
      </c>
      <c r="AA1032" t="s">
        <v>2593</v>
      </c>
      <c r="AB1032" t="s">
        <v>61</v>
      </c>
      <c r="AC1032" t="s">
        <v>62</v>
      </c>
      <c r="AD1032" t="str">
        <f t="shared" si="83"/>
        <v>Marine Technologies Building - MTBLDG</v>
      </c>
      <c r="AE1032" t="s">
        <v>1236</v>
      </c>
      <c r="AF1032" t="s">
        <v>1237</v>
      </c>
      <c r="AG1032" t="s">
        <v>1237</v>
      </c>
      <c r="AH1032" t="s">
        <v>5220</v>
      </c>
      <c r="AI1032">
        <v>16</v>
      </c>
      <c r="AJ1032">
        <v>9</v>
      </c>
      <c r="AK1032" s="22">
        <f t="shared" si="84"/>
        <v>5.5757575757575752</v>
      </c>
      <c r="AL1032" t="s">
        <v>52</v>
      </c>
      <c r="AM1032" t="s">
        <v>66</v>
      </c>
      <c r="AN1032" t="s">
        <v>67</v>
      </c>
    </row>
    <row r="1033" spans="1:40" hidden="1" x14ac:dyDescent="0.25">
      <c r="A1033">
        <v>202430</v>
      </c>
      <c r="B1033">
        <v>43088</v>
      </c>
      <c r="C1033" t="s">
        <v>1870</v>
      </c>
      <c r="D1033" t="s">
        <v>5729</v>
      </c>
      <c r="E1033" t="s">
        <v>1871</v>
      </c>
      <c r="F1033">
        <v>0.7</v>
      </c>
      <c r="G1033" s="1">
        <v>45223</v>
      </c>
      <c r="H1033" s="1">
        <v>45272</v>
      </c>
      <c r="I1033" s="21">
        <f t="shared" si="80"/>
        <v>8</v>
      </c>
      <c r="J1033" s="1"/>
      <c r="K1033" s="1" t="s">
        <v>34</v>
      </c>
      <c r="M1033" t="s">
        <v>34</v>
      </c>
      <c r="S1033" s="22">
        <f t="shared" si="81"/>
        <v>3.4722222222222265E-2</v>
      </c>
      <c r="T1033" s="22">
        <f t="shared" si="82"/>
        <v>1.6835016835016856E-2</v>
      </c>
      <c r="U1033" s="22" t="s">
        <v>5369</v>
      </c>
      <c r="V1033">
        <v>800</v>
      </c>
      <c r="W1033" s="22" t="s">
        <v>5480</v>
      </c>
      <c r="X1033">
        <v>850</v>
      </c>
      <c r="Y1033" t="s">
        <v>49</v>
      </c>
      <c r="Z1033" t="s">
        <v>1234</v>
      </c>
      <c r="AA1033" t="s">
        <v>1235</v>
      </c>
      <c r="AB1033" t="s">
        <v>277</v>
      </c>
      <c r="AC1033" t="s">
        <v>62</v>
      </c>
      <c r="AD1033" t="str">
        <f t="shared" si="83"/>
        <v>Marine Technologies Building - MTBLDG</v>
      </c>
      <c r="AE1033" t="s">
        <v>1236</v>
      </c>
      <c r="AF1033" t="s">
        <v>1237</v>
      </c>
      <c r="AG1033" t="s">
        <v>1237</v>
      </c>
      <c r="AH1033" t="s">
        <v>5220</v>
      </c>
      <c r="AI1033">
        <v>16</v>
      </c>
      <c r="AJ1033">
        <v>12</v>
      </c>
      <c r="AK1033" s="22">
        <f t="shared" si="84"/>
        <v>1.6161616161616181</v>
      </c>
      <c r="AL1033" t="s">
        <v>52</v>
      </c>
      <c r="AM1033" t="s">
        <v>66</v>
      </c>
      <c r="AN1033" t="s">
        <v>67</v>
      </c>
    </row>
    <row r="1034" spans="1:40" hidden="1" x14ac:dyDescent="0.25">
      <c r="A1034">
        <v>202430</v>
      </c>
      <c r="B1034">
        <v>43088</v>
      </c>
      <c r="C1034" t="s">
        <v>1870</v>
      </c>
      <c r="D1034" t="s">
        <v>5729</v>
      </c>
      <c r="E1034" t="s">
        <v>1871</v>
      </c>
      <c r="F1034">
        <v>0.7</v>
      </c>
      <c r="G1034" s="1">
        <v>45223</v>
      </c>
      <c r="H1034" s="1">
        <v>45272</v>
      </c>
      <c r="I1034" s="21">
        <f t="shared" si="80"/>
        <v>8</v>
      </c>
      <c r="J1034" s="1"/>
      <c r="K1034" s="1" t="s">
        <v>34</v>
      </c>
      <c r="M1034" t="s">
        <v>34</v>
      </c>
      <c r="S1034" s="22">
        <f t="shared" si="81"/>
        <v>7.6388888888888895E-2</v>
      </c>
      <c r="T1034" s="22">
        <f t="shared" si="82"/>
        <v>3.7037037037037042E-2</v>
      </c>
      <c r="U1034" s="22" t="s">
        <v>5390</v>
      </c>
      <c r="V1034">
        <v>900</v>
      </c>
      <c r="W1034" s="22" t="s">
        <v>5450</v>
      </c>
      <c r="X1034">
        <v>1050</v>
      </c>
      <c r="Y1034" t="s">
        <v>49</v>
      </c>
      <c r="Z1034" t="s">
        <v>1234</v>
      </c>
      <c r="AA1034" t="s">
        <v>1235</v>
      </c>
      <c r="AB1034" t="s">
        <v>277</v>
      </c>
      <c r="AC1034" t="s">
        <v>62</v>
      </c>
      <c r="AD1034" t="str">
        <f t="shared" si="83"/>
        <v>Marine Technologies Building - MTBLDG</v>
      </c>
      <c r="AE1034" t="s">
        <v>1236</v>
      </c>
      <c r="AF1034" t="s">
        <v>1237</v>
      </c>
      <c r="AG1034" t="s">
        <v>1237</v>
      </c>
      <c r="AH1034" t="s">
        <v>5220</v>
      </c>
      <c r="AI1034">
        <v>16</v>
      </c>
      <c r="AJ1034">
        <v>12</v>
      </c>
      <c r="AK1034" s="22">
        <f t="shared" si="84"/>
        <v>3.5555555555555562</v>
      </c>
      <c r="AL1034" t="s">
        <v>52</v>
      </c>
      <c r="AM1034" t="s">
        <v>66</v>
      </c>
      <c r="AN1034" t="s">
        <v>67</v>
      </c>
    </row>
    <row r="1035" spans="1:40" hidden="1" x14ac:dyDescent="0.25">
      <c r="A1035">
        <v>202430</v>
      </c>
      <c r="B1035">
        <v>43089</v>
      </c>
      <c r="C1035" t="s">
        <v>1870</v>
      </c>
      <c r="D1035" t="s">
        <v>5729</v>
      </c>
      <c r="E1035" t="s">
        <v>1871</v>
      </c>
      <c r="F1035">
        <v>0.7</v>
      </c>
      <c r="G1035" s="1">
        <v>45223</v>
      </c>
      <c r="H1035" s="1">
        <v>45272</v>
      </c>
      <c r="I1035" s="21">
        <f t="shared" si="80"/>
        <v>8</v>
      </c>
      <c r="J1035" s="1" t="s">
        <v>393</v>
      </c>
      <c r="K1035" s="1" t="s">
        <v>34</v>
      </c>
      <c r="M1035" t="s">
        <v>34</v>
      </c>
      <c r="S1035" s="22">
        <f t="shared" si="81"/>
        <v>3.4722222222222265E-2</v>
      </c>
      <c r="T1035" s="22">
        <f t="shared" si="82"/>
        <v>1.6835016835016856E-2</v>
      </c>
      <c r="U1035" s="22" t="s">
        <v>5369</v>
      </c>
      <c r="V1035">
        <v>800</v>
      </c>
      <c r="W1035" s="22" t="s">
        <v>5480</v>
      </c>
      <c r="X1035">
        <v>850</v>
      </c>
      <c r="Y1035" t="s">
        <v>49</v>
      </c>
      <c r="Z1035" t="s">
        <v>1234</v>
      </c>
      <c r="AA1035" t="s">
        <v>1235</v>
      </c>
      <c r="AB1035" t="s">
        <v>41</v>
      </c>
      <c r="AC1035" t="s">
        <v>62</v>
      </c>
      <c r="AD1035" t="str">
        <f t="shared" si="83"/>
        <v>Marine Technologies Building - MTBLDG</v>
      </c>
      <c r="AE1035" t="s">
        <v>1236</v>
      </c>
      <c r="AF1035" t="s">
        <v>1237</v>
      </c>
      <c r="AG1035" t="s">
        <v>1237</v>
      </c>
      <c r="AH1035" t="s">
        <v>5220</v>
      </c>
      <c r="AI1035">
        <v>16</v>
      </c>
      <c r="AJ1035">
        <v>10</v>
      </c>
      <c r="AK1035" s="22">
        <f t="shared" si="84"/>
        <v>1.3468013468013484</v>
      </c>
      <c r="AL1035" t="s">
        <v>52</v>
      </c>
      <c r="AM1035" t="s">
        <v>66</v>
      </c>
      <c r="AN1035" t="s">
        <v>67</v>
      </c>
    </row>
    <row r="1036" spans="1:40" hidden="1" x14ac:dyDescent="0.25">
      <c r="A1036">
        <v>202430</v>
      </c>
      <c r="B1036">
        <v>43089</v>
      </c>
      <c r="C1036" t="s">
        <v>1870</v>
      </c>
      <c r="D1036" t="s">
        <v>5729</v>
      </c>
      <c r="E1036" t="s">
        <v>1871</v>
      </c>
      <c r="F1036">
        <v>0.7</v>
      </c>
      <c r="G1036" s="1">
        <v>45223</v>
      </c>
      <c r="H1036" s="1">
        <v>45272</v>
      </c>
      <c r="I1036" s="21">
        <f t="shared" si="80"/>
        <v>8</v>
      </c>
      <c r="J1036" s="1"/>
      <c r="K1036" s="1" t="s">
        <v>34</v>
      </c>
      <c r="M1036" t="s">
        <v>34</v>
      </c>
      <c r="S1036" s="22">
        <f t="shared" si="81"/>
        <v>7.6388888888888895E-2</v>
      </c>
      <c r="T1036" s="22">
        <f t="shared" si="82"/>
        <v>3.7037037037037042E-2</v>
      </c>
      <c r="U1036" s="22" t="s">
        <v>5437</v>
      </c>
      <c r="V1036">
        <v>1100</v>
      </c>
      <c r="W1036" s="22" t="s">
        <v>5400</v>
      </c>
      <c r="X1036">
        <v>1250</v>
      </c>
      <c r="Y1036" t="s">
        <v>49</v>
      </c>
      <c r="Z1036" t="s">
        <v>1234</v>
      </c>
      <c r="AA1036" t="s">
        <v>1235</v>
      </c>
      <c r="AB1036" t="s">
        <v>277</v>
      </c>
      <c r="AC1036" t="s">
        <v>62</v>
      </c>
      <c r="AD1036" t="str">
        <f t="shared" si="83"/>
        <v>Marine Technologies Building - MTBLDG</v>
      </c>
      <c r="AE1036" t="s">
        <v>1236</v>
      </c>
      <c r="AF1036" t="s">
        <v>1237</v>
      </c>
      <c r="AG1036" t="s">
        <v>1237</v>
      </c>
      <c r="AH1036" t="s">
        <v>5220</v>
      </c>
      <c r="AI1036">
        <v>16</v>
      </c>
      <c r="AJ1036">
        <v>10</v>
      </c>
      <c r="AK1036" s="22">
        <f t="shared" si="84"/>
        <v>2.9629629629629632</v>
      </c>
      <c r="AL1036" t="s">
        <v>52</v>
      </c>
      <c r="AM1036" t="s">
        <v>66</v>
      </c>
      <c r="AN1036" t="s">
        <v>67</v>
      </c>
    </row>
    <row r="1037" spans="1:40" hidden="1" x14ac:dyDescent="0.25">
      <c r="A1037">
        <v>202430</v>
      </c>
      <c r="B1037">
        <v>43948</v>
      </c>
      <c r="C1037" t="s">
        <v>1872</v>
      </c>
      <c r="D1037" t="s">
        <v>5653</v>
      </c>
      <c r="E1037" t="s">
        <v>1873</v>
      </c>
      <c r="F1037">
        <v>1.4</v>
      </c>
      <c r="G1037" s="1">
        <v>45169</v>
      </c>
      <c r="H1037" s="1">
        <v>45190</v>
      </c>
      <c r="I1037" s="21">
        <f t="shared" si="80"/>
        <v>4</v>
      </c>
      <c r="J1037" s="1"/>
      <c r="K1037" s="1" t="s">
        <v>36</v>
      </c>
      <c r="O1037" t="s">
        <v>36</v>
      </c>
      <c r="S1037" s="22">
        <f t="shared" si="81"/>
        <v>0.23611111111111116</v>
      </c>
      <c r="T1037" s="22">
        <f t="shared" si="82"/>
        <v>5.7239057239057256E-2</v>
      </c>
      <c r="U1037" s="22" t="s">
        <v>5386</v>
      </c>
      <c r="V1037">
        <v>1300</v>
      </c>
      <c r="W1037" s="22" t="s">
        <v>5496</v>
      </c>
      <c r="X1037">
        <v>1840</v>
      </c>
      <c r="Y1037" t="s">
        <v>49</v>
      </c>
      <c r="Z1037" t="s">
        <v>39</v>
      </c>
      <c r="AA1037" t="s">
        <v>40</v>
      </c>
      <c r="AB1037" t="s">
        <v>41</v>
      </c>
      <c r="AC1037" t="s">
        <v>62</v>
      </c>
      <c r="AD1037" t="str">
        <f t="shared" si="83"/>
        <v>Marine Technologies Building - MTBLDG</v>
      </c>
      <c r="AE1037" t="s">
        <v>1236</v>
      </c>
      <c r="AF1037" t="s">
        <v>1237</v>
      </c>
      <c r="AG1037" t="s">
        <v>1237</v>
      </c>
      <c r="AH1037" t="s">
        <v>5220</v>
      </c>
      <c r="AI1037">
        <v>0</v>
      </c>
      <c r="AJ1037">
        <v>0</v>
      </c>
      <c r="AK1037" s="22">
        <f t="shared" si="84"/>
        <v>0</v>
      </c>
      <c r="AL1037" t="s">
        <v>52</v>
      </c>
      <c r="AM1037" t="s">
        <v>66</v>
      </c>
      <c r="AN1037" t="s">
        <v>46</v>
      </c>
    </row>
    <row r="1038" spans="1:40" hidden="1" x14ac:dyDescent="0.25">
      <c r="A1038">
        <v>202430</v>
      </c>
      <c r="B1038">
        <v>41290</v>
      </c>
      <c r="C1038" t="s">
        <v>1081</v>
      </c>
      <c r="D1038" t="s">
        <v>5619</v>
      </c>
      <c r="E1038" t="s">
        <v>1082</v>
      </c>
      <c r="F1038">
        <v>0</v>
      </c>
      <c r="G1038" s="1">
        <v>45166</v>
      </c>
      <c r="H1038" s="1">
        <v>45220</v>
      </c>
      <c r="I1038" s="21">
        <f t="shared" si="80"/>
        <v>8.7142857142857153</v>
      </c>
      <c r="J1038" s="1"/>
      <c r="K1038" s="1" t="s">
        <v>35</v>
      </c>
      <c r="N1038" t="s">
        <v>35</v>
      </c>
      <c r="S1038" s="22">
        <f t="shared" si="81"/>
        <v>5.208333333333337E-2</v>
      </c>
      <c r="T1038" s="22">
        <f t="shared" si="82"/>
        <v>2.7507215007215032E-2</v>
      </c>
      <c r="U1038" s="22" t="s">
        <v>5368</v>
      </c>
      <c r="V1038">
        <v>1330</v>
      </c>
      <c r="W1038" s="22" t="s">
        <v>5443</v>
      </c>
      <c r="X1038">
        <v>1445</v>
      </c>
      <c r="Y1038" t="s">
        <v>101</v>
      </c>
      <c r="Z1038" t="s">
        <v>1487</v>
      </c>
      <c r="AA1038" t="s">
        <v>1488</v>
      </c>
      <c r="AB1038">
        <v>9</v>
      </c>
      <c r="AC1038" t="s">
        <v>87</v>
      </c>
      <c r="AD1038" t="str">
        <f t="shared" si="83"/>
        <v>Mariposa at Ellwood Shores - MARIPOMTG ROOM</v>
      </c>
      <c r="AE1038" t="s">
        <v>1876</v>
      </c>
      <c r="AF1038" t="s">
        <v>1877</v>
      </c>
      <c r="AG1038" t="s">
        <v>1878</v>
      </c>
      <c r="AH1038" t="s">
        <v>5220</v>
      </c>
      <c r="AI1038">
        <v>40</v>
      </c>
      <c r="AJ1038">
        <v>22</v>
      </c>
      <c r="AK1038" s="22">
        <f t="shared" si="84"/>
        <v>5.273526077097511</v>
      </c>
      <c r="AL1038" t="s">
        <v>52</v>
      </c>
      <c r="AM1038" t="s">
        <v>66</v>
      </c>
      <c r="AN1038" t="s">
        <v>67</v>
      </c>
    </row>
    <row r="1039" spans="1:40" hidden="1" x14ac:dyDescent="0.25">
      <c r="A1039">
        <v>202430</v>
      </c>
      <c r="B1039">
        <v>41291</v>
      </c>
      <c r="C1039" t="s">
        <v>1081</v>
      </c>
      <c r="D1039" t="s">
        <v>5619</v>
      </c>
      <c r="E1039" t="s">
        <v>1082</v>
      </c>
      <c r="F1039">
        <v>0</v>
      </c>
      <c r="G1039" s="1">
        <v>45222</v>
      </c>
      <c r="H1039" s="1">
        <v>45276</v>
      </c>
      <c r="I1039" s="21">
        <f t="shared" si="80"/>
        <v>8.7142857142857153</v>
      </c>
      <c r="J1039" s="1"/>
      <c r="K1039" s="1" t="s">
        <v>35</v>
      </c>
      <c r="N1039" t="s">
        <v>35</v>
      </c>
      <c r="S1039" s="22">
        <f t="shared" si="81"/>
        <v>5.208333333333337E-2</v>
      </c>
      <c r="T1039" s="22">
        <f t="shared" si="82"/>
        <v>2.7507215007215032E-2</v>
      </c>
      <c r="U1039" s="22" t="s">
        <v>5368</v>
      </c>
      <c r="V1039">
        <v>1330</v>
      </c>
      <c r="W1039" s="22" t="s">
        <v>5443</v>
      </c>
      <c r="X1039">
        <v>1445</v>
      </c>
      <c r="Y1039" t="s">
        <v>101</v>
      </c>
      <c r="Z1039" t="s">
        <v>1487</v>
      </c>
      <c r="AA1039" t="s">
        <v>1488</v>
      </c>
      <c r="AB1039">
        <v>11</v>
      </c>
      <c r="AC1039" t="s">
        <v>87</v>
      </c>
      <c r="AD1039" t="str">
        <f t="shared" si="83"/>
        <v>Mariposa at Ellwood Shores - MARIPOMTG ROOM</v>
      </c>
      <c r="AE1039" t="s">
        <v>1876</v>
      </c>
      <c r="AF1039" t="s">
        <v>1877</v>
      </c>
      <c r="AG1039" t="s">
        <v>1878</v>
      </c>
      <c r="AH1039" t="s">
        <v>5220</v>
      </c>
      <c r="AI1039">
        <v>40</v>
      </c>
      <c r="AJ1039">
        <v>22</v>
      </c>
      <c r="AK1039" s="22">
        <f t="shared" si="84"/>
        <v>5.273526077097511</v>
      </c>
      <c r="AL1039" t="s">
        <v>52</v>
      </c>
      <c r="AM1039" t="s">
        <v>66</v>
      </c>
      <c r="AN1039" t="s">
        <v>67</v>
      </c>
    </row>
    <row r="1040" spans="1:40" hidden="1" x14ac:dyDescent="0.25">
      <c r="A1040">
        <v>202430</v>
      </c>
      <c r="B1040">
        <v>41327</v>
      </c>
      <c r="C1040" t="s">
        <v>1255</v>
      </c>
      <c r="D1040" t="s">
        <v>5619</v>
      </c>
      <c r="E1040" t="s">
        <v>1256</v>
      </c>
      <c r="F1040">
        <v>0</v>
      </c>
      <c r="G1040" s="1">
        <v>45166</v>
      </c>
      <c r="H1040" s="1">
        <v>45220</v>
      </c>
      <c r="I1040" s="21">
        <f t="shared" si="80"/>
        <v>8.7142857142857153</v>
      </c>
      <c r="J1040" s="1"/>
      <c r="K1040" s="1" t="s">
        <v>36</v>
      </c>
      <c r="O1040" t="s">
        <v>36</v>
      </c>
      <c r="S1040" s="22">
        <f t="shared" si="81"/>
        <v>5.208333333333337E-2</v>
      </c>
      <c r="T1040" s="22">
        <f t="shared" si="82"/>
        <v>2.7507215007215032E-2</v>
      </c>
      <c r="U1040" s="22" t="s">
        <v>5383</v>
      </c>
      <c r="V1040">
        <v>930</v>
      </c>
      <c r="W1040" s="22" t="s">
        <v>5401</v>
      </c>
      <c r="X1040">
        <v>1045</v>
      </c>
      <c r="Y1040" t="s">
        <v>101</v>
      </c>
      <c r="Z1040" t="s">
        <v>1679</v>
      </c>
      <c r="AA1040" t="s">
        <v>1680</v>
      </c>
      <c r="AB1040">
        <v>9</v>
      </c>
      <c r="AC1040" t="s">
        <v>87</v>
      </c>
      <c r="AD1040" t="str">
        <f t="shared" si="83"/>
        <v>Mariposa at Ellwood Shores - MARIPOMTG ROOM</v>
      </c>
      <c r="AE1040" t="s">
        <v>1876</v>
      </c>
      <c r="AF1040" t="s">
        <v>1877</v>
      </c>
      <c r="AG1040" t="s">
        <v>1878</v>
      </c>
      <c r="AH1040" t="s">
        <v>5220</v>
      </c>
      <c r="AI1040">
        <v>40</v>
      </c>
      <c r="AJ1040">
        <v>26</v>
      </c>
      <c r="AK1040" s="22">
        <f t="shared" si="84"/>
        <v>6.232349000206149</v>
      </c>
      <c r="AL1040" t="s">
        <v>52</v>
      </c>
      <c r="AM1040" t="s">
        <v>66</v>
      </c>
      <c r="AN1040" t="s">
        <v>67</v>
      </c>
    </row>
    <row r="1041" spans="1:40" hidden="1" x14ac:dyDescent="0.25">
      <c r="A1041">
        <v>202430</v>
      </c>
      <c r="B1041">
        <v>41328</v>
      </c>
      <c r="C1041" t="s">
        <v>1255</v>
      </c>
      <c r="D1041" t="s">
        <v>5619</v>
      </c>
      <c r="E1041" t="s">
        <v>1256</v>
      </c>
      <c r="F1041">
        <v>0</v>
      </c>
      <c r="G1041" s="1">
        <v>45222</v>
      </c>
      <c r="H1041" s="1">
        <v>45276</v>
      </c>
      <c r="I1041" s="21">
        <f t="shared" si="80"/>
        <v>8.7142857142857153</v>
      </c>
      <c r="J1041" s="1"/>
      <c r="K1041" s="1" t="s">
        <v>36</v>
      </c>
      <c r="O1041" t="s">
        <v>36</v>
      </c>
      <c r="S1041" s="22">
        <f t="shared" si="81"/>
        <v>5.208333333333337E-2</v>
      </c>
      <c r="T1041" s="22">
        <f t="shared" si="82"/>
        <v>2.7507215007215032E-2</v>
      </c>
      <c r="U1041" s="22" t="s">
        <v>5383</v>
      </c>
      <c r="V1041">
        <v>930</v>
      </c>
      <c r="W1041" s="22" t="s">
        <v>5401</v>
      </c>
      <c r="X1041">
        <v>1045</v>
      </c>
      <c r="Y1041" t="s">
        <v>101</v>
      </c>
      <c r="Z1041" t="s">
        <v>1679</v>
      </c>
      <c r="AA1041" t="s">
        <v>1680</v>
      </c>
      <c r="AB1041">
        <v>11</v>
      </c>
      <c r="AC1041" t="s">
        <v>87</v>
      </c>
      <c r="AD1041" t="str">
        <f t="shared" si="83"/>
        <v>Mariposa at Ellwood Shores - MARIPOMTG ROOM</v>
      </c>
      <c r="AE1041" t="s">
        <v>1876</v>
      </c>
      <c r="AF1041" t="s">
        <v>1877</v>
      </c>
      <c r="AG1041" t="s">
        <v>1878</v>
      </c>
      <c r="AH1041" t="s">
        <v>5220</v>
      </c>
      <c r="AI1041">
        <v>40</v>
      </c>
      <c r="AJ1041">
        <v>26</v>
      </c>
      <c r="AK1041" s="22">
        <f t="shared" si="84"/>
        <v>6.232349000206149</v>
      </c>
      <c r="AL1041" t="s">
        <v>52</v>
      </c>
      <c r="AM1041" t="s">
        <v>66</v>
      </c>
      <c r="AN1041" t="s">
        <v>67</v>
      </c>
    </row>
    <row r="1042" spans="1:40" hidden="1" x14ac:dyDescent="0.25">
      <c r="A1042">
        <v>202430</v>
      </c>
      <c r="B1042">
        <v>41946</v>
      </c>
      <c r="C1042" t="s">
        <v>1070</v>
      </c>
      <c r="D1042" t="s">
        <v>5619</v>
      </c>
      <c r="E1042" t="s">
        <v>1071</v>
      </c>
      <c r="F1042">
        <v>0</v>
      </c>
      <c r="G1042" s="1">
        <v>45166</v>
      </c>
      <c r="H1042" s="1">
        <v>45220</v>
      </c>
      <c r="I1042" s="21">
        <f t="shared" si="80"/>
        <v>8.7142857142857153</v>
      </c>
      <c r="J1042" s="1"/>
      <c r="K1042" s="1" t="s">
        <v>37</v>
      </c>
      <c r="P1042" t="s">
        <v>37</v>
      </c>
      <c r="S1042" s="22">
        <f t="shared" si="81"/>
        <v>5.208333333333337E-2</v>
      </c>
      <c r="T1042" s="22">
        <f t="shared" si="82"/>
        <v>2.7507215007215032E-2</v>
      </c>
      <c r="U1042" s="22" t="s">
        <v>5368</v>
      </c>
      <c r="V1042">
        <v>1330</v>
      </c>
      <c r="W1042" s="22" t="s">
        <v>5443</v>
      </c>
      <c r="X1042">
        <v>1445</v>
      </c>
      <c r="Y1042" t="s">
        <v>101</v>
      </c>
      <c r="Z1042" t="s">
        <v>1072</v>
      </c>
      <c r="AA1042" t="s">
        <v>1073</v>
      </c>
      <c r="AB1042">
        <v>9</v>
      </c>
      <c r="AC1042" t="s">
        <v>87</v>
      </c>
      <c r="AD1042" t="str">
        <f t="shared" si="83"/>
        <v>Mariposa at Ellwood Shores - MARIPOMTG ROOM</v>
      </c>
      <c r="AE1042" t="s">
        <v>1876</v>
      </c>
      <c r="AF1042" t="s">
        <v>1877</v>
      </c>
      <c r="AG1042" t="s">
        <v>1878</v>
      </c>
      <c r="AH1042" t="s">
        <v>5220</v>
      </c>
      <c r="AI1042">
        <v>65</v>
      </c>
      <c r="AJ1042">
        <v>33</v>
      </c>
      <c r="AK1042" s="22">
        <f t="shared" si="84"/>
        <v>7.9102891156462665</v>
      </c>
      <c r="AL1042" t="s">
        <v>52</v>
      </c>
      <c r="AM1042" t="s">
        <v>66</v>
      </c>
      <c r="AN1042" t="s">
        <v>67</v>
      </c>
    </row>
    <row r="1043" spans="1:40" hidden="1" x14ac:dyDescent="0.25">
      <c r="A1043">
        <v>202430</v>
      </c>
      <c r="B1043">
        <v>41947</v>
      </c>
      <c r="C1043" t="s">
        <v>1070</v>
      </c>
      <c r="D1043" t="s">
        <v>5619</v>
      </c>
      <c r="E1043" t="s">
        <v>1071</v>
      </c>
      <c r="F1043">
        <v>0</v>
      </c>
      <c r="G1043" s="1">
        <v>45222</v>
      </c>
      <c r="H1043" s="1">
        <v>45276</v>
      </c>
      <c r="I1043" s="21">
        <f t="shared" si="80"/>
        <v>8.7142857142857153</v>
      </c>
      <c r="J1043" s="1"/>
      <c r="K1043" s="1" t="s">
        <v>37</v>
      </c>
      <c r="P1043" t="s">
        <v>37</v>
      </c>
      <c r="S1043" s="22">
        <f t="shared" si="81"/>
        <v>5.208333333333337E-2</v>
      </c>
      <c r="T1043" s="22">
        <f t="shared" si="82"/>
        <v>2.7507215007215032E-2</v>
      </c>
      <c r="U1043" s="22" t="s">
        <v>5368</v>
      </c>
      <c r="V1043">
        <v>1330</v>
      </c>
      <c r="W1043" s="22" t="s">
        <v>5443</v>
      </c>
      <c r="X1043">
        <v>1445</v>
      </c>
      <c r="Y1043" t="s">
        <v>101</v>
      </c>
      <c r="Z1043" t="s">
        <v>1072</v>
      </c>
      <c r="AA1043" t="s">
        <v>1073</v>
      </c>
      <c r="AB1043">
        <v>11</v>
      </c>
      <c r="AC1043" t="s">
        <v>87</v>
      </c>
      <c r="AD1043" t="str">
        <f t="shared" si="83"/>
        <v>Mariposa at Ellwood Shores - MARIPOMTG ROOM</v>
      </c>
      <c r="AE1043" t="s">
        <v>1876</v>
      </c>
      <c r="AF1043" t="s">
        <v>1877</v>
      </c>
      <c r="AG1043" t="s">
        <v>1878</v>
      </c>
      <c r="AH1043" t="s">
        <v>5220</v>
      </c>
      <c r="AI1043">
        <v>65</v>
      </c>
      <c r="AJ1043">
        <v>22</v>
      </c>
      <c r="AK1043" s="22">
        <f t="shared" si="84"/>
        <v>5.273526077097511</v>
      </c>
      <c r="AL1043" t="s">
        <v>52</v>
      </c>
      <c r="AM1043" t="s">
        <v>66</v>
      </c>
      <c r="AN1043" t="s">
        <v>67</v>
      </c>
    </row>
    <row r="1044" spans="1:40" hidden="1" x14ac:dyDescent="0.25">
      <c r="A1044">
        <v>202430</v>
      </c>
      <c r="B1044">
        <v>42104</v>
      </c>
      <c r="C1044" t="s">
        <v>1677</v>
      </c>
      <c r="D1044" t="s">
        <v>5619</v>
      </c>
      <c r="E1044" t="s">
        <v>1678</v>
      </c>
      <c r="F1044">
        <v>0</v>
      </c>
      <c r="G1044" s="1">
        <v>45166</v>
      </c>
      <c r="H1044" s="1">
        <v>45220</v>
      </c>
      <c r="I1044" s="21">
        <f t="shared" si="80"/>
        <v>8.7142857142857153</v>
      </c>
      <c r="J1044" s="1"/>
      <c r="K1044" s="1" t="s">
        <v>34</v>
      </c>
      <c r="M1044" t="s">
        <v>34</v>
      </c>
      <c r="S1044" s="22">
        <f t="shared" si="81"/>
        <v>5.2083333333333315E-2</v>
      </c>
      <c r="T1044" s="22">
        <f t="shared" si="82"/>
        <v>2.7507215007215004E-2</v>
      </c>
      <c r="U1044" s="22" t="s">
        <v>5437</v>
      </c>
      <c r="V1044">
        <v>1100</v>
      </c>
      <c r="W1044" s="22" t="s">
        <v>5410</v>
      </c>
      <c r="X1044">
        <v>1215</v>
      </c>
      <c r="Y1044" t="s">
        <v>101</v>
      </c>
      <c r="Z1044" t="s">
        <v>1487</v>
      </c>
      <c r="AA1044" t="s">
        <v>1488</v>
      </c>
      <c r="AB1044">
        <v>9</v>
      </c>
      <c r="AC1044" t="s">
        <v>87</v>
      </c>
      <c r="AD1044" t="str">
        <f t="shared" si="83"/>
        <v>Mariposa at Ellwood Shores - MARIPOMTG ROOM</v>
      </c>
      <c r="AE1044" t="s">
        <v>1876</v>
      </c>
      <c r="AF1044" t="s">
        <v>1877</v>
      </c>
      <c r="AG1044" t="s">
        <v>1878</v>
      </c>
      <c r="AH1044" t="s">
        <v>5220</v>
      </c>
      <c r="AI1044">
        <v>40</v>
      </c>
      <c r="AJ1044">
        <v>32</v>
      </c>
      <c r="AK1044" s="22">
        <f t="shared" si="84"/>
        <v>7.670583384869099</v>
      </c>
      <c r="AL1044" t="s">
        <v>52</v>
      </c>
      <c r="AM1044" t="s">
        <v>66</v>
      </c>
      <c r="AN1044" t="s">
        <v>67</v>
      </c>
    </row>
    <row r="1045" spans="1:40" hidden="1" x14ac:dyDescent="0.25">
      <c r="A1045">
        <v>202430</v>
      </c>
      <c r="B1045">
        <v>42105</v>
      </c>
      <c r="C1045" t="s">
        <v>1677</v>
      </c>
      <c r="D1045" t="s">
        <v>5619</v>
      </c>
      <c r="E1045" t="s">
        <v>1678</v>
      </c>
      <c r="F1045">
        <v>0</v>
      </c>
      <c r="G1045" s="1">
        <v>45222</v>
      </c>
      <c r="H1045" s="1">
        <v>45276</v>
      </c>
      <c r="I1045" s="21">
        <f t="shared" si="80"/>
        <v>8.7142857142857153</v>
      </c>
      <c r="J1045" s="1"/>
      <c r="K1045" s="1" t="s">
        <v>34</v>
      </c>
      <c r="M1045" t="s">
        <v>34</v>
      </c>
      <c r="S1045" s="22">
        <f t="shared" si="81"/>
        <v>5.2083333333333315E-2</v>
      </c>
      <c r="T1045" s="22">
        <f t="shared" si="82"/>
        <v>2.7507215007215004E-2</v>
      </c>
      <c r="U1045" s="22" t="s">
        <v>5437</v>
      </c>
      <c r="V1045">
        <v>1100</v>
      </c>
      <c r="W1045" s="22" t="s">
        <v>5410</v>
      </c>
      <c r="X1045">
        <v>1215</v>
      </c>
      <c r="Y1045" t="s">
        <v>101</v>
      </c>
      <c r="Z1045" t="s">
        <v>1487</v>
      </c>
      <c r="AA1045" t="s">
        <v>1488</v>
      </c>
      <c r="AB1045">
        <v>11</v>
      </c>
      <c r="AC1045" t="s">
        <v>87</v>
      </c>
      <c r="AD1045" t="str">
        <f t="shared" si="83"/>
        <v>Mariposa at Ellwood Shores - MARIPOMTG ROOM</v>
      </c>
      <c r="AE1045" t="s">
        <v>1876</v>
      </c>
      <c r="AF1045" t="s">
        <v>1877</v>
      </c>
      <c r="AG1045" t="s">
        <v>1878</v>
      </c>
      <c r="AH1045" t="s">
        <v>5220</v>
      </c>
      <c r="AI1045">
        <v>40</v>
      </c>
      <c r="AJ1045">
        <v>32</v>
      </c>
      <c r="AK1045" s="22">
        <f t="shared" si="84"/>
        <v>7.670583384869099</v>
      </c>
      <c r="AL1045" t="s">
        <v>52</v>
      </c>
      <c r="AM1045" t="s">
        <v>66</v>
      </c>
      <c r="AN1045" t="s">
        <v>67</v>
      </c>
    </row>
    <row r="1046" spans="1:40" hidden="1" x14ac:dyDescent="0.25">
      <c r="A1046">
        <v>202430</v>
      </c>
      <c r="B1046">
        <v>30376</v>
      </c>
      <c r="C1046" t="s">
        <v>1242</v>
      </c>
      <c r="D1046" t="s">
        <v>5710</v>
      </c>
      <c r="E1046" t="s">
        <v>1243</v>
      </c>
      <c r="F1046">
        <v>1</v>
      </c>
      <c r="G1046" s="1">
        <v>45166</v>
      </c>
      <c r="H1046" s="1">
        <v>45276</v>
      </c>
      <c r="I1046" s="21">
        <f t="shared" si="80"/>
        <v>16.714285714285715</v>
      </c>
      <c r="J1046" s="1"/>
      <c r="K1046" s="1" t="s">
        <v>34</v>
      </c>
      <c r="M1046" t="s">
        <v>34</v>
      </c>
      <c r="S1046" s="22">
        <f t="shared" si="81"/>
        <v>0.12847222222222221</v>
      </c>
      <c r="T1046" s="22">
        <f t="shared" si="82"/>
        <v>0.13014069264069264</v>
      </c>
      <c r="U1046" s="22" t="s">
        <v>5406</v>
      </c>
      <c r="V1046">
        <v>1900</v>
      </c>
      <c r="W1046" s="22" t="s">
        <v>5524</v>
      </c>
      <c r="X1046">
        <v>2205</v>
      </c>
      <c r="Y1046" t="s">
        <v>205</v>
      </c>
      <c r="Z1046" t="s">
        <v>1879</v>
      </c>
      <c r="AA1046" t="s">
        <v>1880</v>
      </c>
      <c r="AB1046" t="s">
        <v>41</v>
      </c>
      <c r="AC1046" t="s">
        <v>87</v>
      </c>
      <c r="AD1046" t="str">
        <f t="shared" si="83"/>
        <v>Museum of Nat Hist-Planetarium - PLNTRM</v>
      </c>
      <c r="AE1046" t="s">
        <v>1244</v>
      </c>
      <c r="AF1046" t="s">
        <v>1245</v>
      </c>
      <c r="AG1046" t="s">
        <v>1245</v>
      </c>
      <c r="AH1046" t="s">
        <v>5220</v>
      </c>
      <c r="AI1046">
        <v>32</v>
      </c>
      <c r="AJ1046">
        <v>27</v>
      </c>
      <c r="AK1046" s="22">
        <f t="shared" si="84"/>
        <v>58.730635435992582</v>
      </c>
      <c r="AL1046" t="s">
        <v>52</v>
      </c>
      <c r="AM1046" t="s">
        <v>66</v>
      </c>
      <c r="AN1046" t="s">
        <v>67</v>
      </c>
    </row>
    <row r="1047" spans="1:40" hidden="1" x14ac:dyDescent="0.25">
      <c r="A1047">
        <v>202430</v>
      </c>
      <c r="B1047">
        <v>30378</v>
      </c>
      <c r="C1047" t="s">
        <v>1242</v>
      </c>
      <c r="D1047" t="s">
        <v>5710</v>
      </c>
      <c r="E1047" t="s">
        <v>1243</v>
      </c>
      <c r="F1047">
        <v>1</v>
      </c>
      <c r="G1047" s="1">
        <v>45166</v>
      </c>
      <c r="H1047" s="1">
        <v>45276</v>
      </c>
      <c r="I1047" s="21">
        <f t="shared" si="80"/>
        <v>16.714285714285715</v>
      </c>
      <c r="J1047" s="1"/>
      <c r="K1047" s="1" t="s">
        <v>33</v>
      </c>
      <c r="L1047" t="s">
        <v>33</v>
      </c>
      <c r="S1047" s="22">
        <f t="shared" si="81"/>
        <v>5.555555555555558E-2</v>
      </c>
      <c r="T1047" s="22">
        <f t="shared" si="82"/>
        <v>5.6277056277056307E-2</v>
      </c>
      <c r="U1047" s="22" t="s">
        <v>5411</v>
      </c>
      <c r="V1047">
        <v>1600</v>
      </c>
      <c r="W1047" s="22" t="s">
        <v>5503</v>
      </c>
      <c r="X1047">
        <v>1720</v>
      </c>
      <c r="Y1047" t="s">
        <v>205</v>
      </c>
      <c r="Z1047" t="s">
        <v>580</v>
      </c>
      <c r="AA1047" t="s">
        <v>581</v>
      </c>
      <c r="AB1047" t="s">
        <v>61</v>
      </c>
      <c r="AC1047" t="s">
        <v>87</v>
      </c>
      <c r="AD1047" t="str">
        <f t="shared" si="83"/>
        <v>Museum of Nat Hist-Planetarium - PLNTRM</v>
      </c>
      <c r="AE1047" t="s">
        <v>1244</v>
      </c>
      <c r="AF1047" t="s">
        <v>1245</v>
      </c>
      <c r="AG1047" t="s">
        <v>1245</v>
      </c>
      <c r="AH1047" t="s">
        <v>5220</v>
      </c>
      <c r="AI1047">
        <v>64</v>
      </c>
      <c r="AJ1047">
        <v>66</v>
      </c>
      <c r="AK1047" s="22">
        <f t="shared" si="84"/>
        <v>62.081632653061256</v>
      </c>
      <c r="AL1047" t="s">
        <v>52</v>
      </c>
      <c r="AM1047" t="s">
        <v>66</v>
      </c>
      <c r="AN1047" t="s">
        <v>46</v>
      </c>
    </row>
    <row r="1048" spans="1:40" hidden="1" x14ac:dyDescent="0.25">
      <c r="A1048">
        <v>202430</v>
      </c>
      <c r="B1048">
        <v>30378</v>
      </c>
      <c r="C1048" t="s">
        <v>1242</v>
      </c>
      <c r="D1048" t="s">
        <v>5710</v>
      </c>
      <c r="E1048" t="s">
        <v>1243</v>
      </c>
      <c r="F1048">
        <v>1</v>
      </c>
      <c r="G1048" s="1">
        <v>45166</v>
      </c>
      <c r="H1048" s="1">
        <v>45276</v>
      </c>
      <c r="I1048" s="21">
        <f t="shared" si="80"/>
        <v>16.714285714285715</v>
      </c>
      <c r="J1048" s="1"/>
      <c r="K1048" s="1" t="s">
        <v>33</v>
      </c>
      <c r="L1048" t="s">
        <v>33</v>
      </c>
      <c r="S1048" s="22">
        <f t="shared" si="81"/>
        <v>5.555555555555558E-2</v>
      </c>
      <c r="T1048" s="22">
        <f t="shared" si="82"/>
        <v>5.6277056277056307E-2</v>
      </c>
      <c r="U1048" s="22" t="s">
        <v>5406</v>
      </c>
      <c r="V1048">
        <v>1900</v>
      </c>
      <c r="W1048" s="22" t="s">
        <v>5521</v>
      </c>
      <c r="X1048">
        <v>2020</v>
      </c>
      <c r="Y1048" t="s">
        <v>205</v>
      </c>
      <c r="Z1048" t="s">
        <v>580</v>
      </c>
      <c r="AA1048" t="s">
        <v>581</v>
      </c>
      <c r="AB1048" t="s">
        <v>61</v>
      </c>
      <c r="AC1048" t="s">
        <v>87</v>
      </c>
      <c r="AD1048" t="str">
        <f t="shared" si="83"/>
        <v>Museum of Nat Hist-Planetarium - PLNTRM</v>
      </c>
      <c r="AE1048" t="s">
        <v>1244</v>
      </c>
      <c r="AF1048" t="s">
        <v>1245</v>
      </c>
      <c r="AG1048" t="s">
        <v>1245</v>
      </c>
      <c r="AH1048" t="s">
        <v>5220</v>
      </c>
      <c r="AI1048">
        <v>64</v>
      </c>
      <c r="AJ1048">
        <v>66</v>
      </c>
      <c r="AK1048" s="22">
        <f t="shared" si="84"/>
        <v>62.081632653061256</v>
      </c>
      <c r="AL1048" t="s">
        <v>52</v>
      </c>
      <c r="AM1048" t="s">
        <v>66</v>
      </c>
      <c r="AN1048" t="s">
        <v>46</v>
      </c>
    </row>
    <row r="1049" spans="1:40" hidden="1" x14ac:dyDescent="0.25">
      <c r="A1049">
        <v>202430</v>
      </c>
      <c r="B1049">
        <v>33132</v>
      </c>
      <c r="C1049" t="s">
        <v>1242</v>
      </c>
      <c r="D1049" t="s">
        <v>5710</v>
      </c>
      <c r="E1049" t="s">
        <v>1243</v>
      </c>
      <c r="F1049">
        <v>1</v>
      </c>
      <c r="G1049" s="1">
        <v>45166</v>
      </c>
      <c r="H1049" s="1">
        <v>45276</v>
      </c>
      <c r="I1049" s="21">
        <f t="shared" si="80"/>
        <v>16.714285714285715</v>
      </c>
      <c r="J1049" s="1"/>
      <c r="K1049" s="1" t="s">
        <v>36</v>
      </c>
      <c r="O1049" t="s">
        <v>36</v>
      </c>
      <c r="S1049" s="22">
        <f t="shared" si="81"/>
        <v>0.12847222222222221</v>
      </c>
      <c r="T1049" s="22">
        <f t="shared" si="82"/>
        <v>0.13014069264069264</v>
      </c>
      <c r="U1049" s="22" t="s">
        <v>5406</v>
      </c>
      <c r="V1049">
        <v>1900</v>
      </c>
      <c r="W1049" s="22" t="s">
        <v>5524</v>
      </c>
      <c r="X1049">
        <v>2205</v>
      </c>
      <c r="Y1049" t="s">
        <v>205</v>
      </c>
      <c r="Z1049" t="s">
        <v>2604</v>
      </c>
      <c r="AA1049" t="s">
        <v>2605</v>
      </c>
      <c r="AB1049" t="s">
        <v>41</v>
      </c>
      <c r="AC1049" t="s">
        <v>87</v>
      </c>
      <c r="AD1049" t="str">
        <f t="shared" si="83"/>
        <v>Museum of Nat Hist-Planetarium - PLNTRM</v>
      </c>
      <c r="AE1049" t="s">
        <v>1244</v>
      </c>
      <c r="AF1049" t="s">
        <v>1245</v>
      </c>
      <c r="AG1049" t="s">
        <v>1245</v>
      </c>
      <c r="AH1049" t="s">
        <v>5220</v>
      </c>
      <c r="AI1049">
        <v>32</v>
      </c>
      <c r="AJ1049">
        <v>24</v>
      </c>
      <c r="AK1049" s="22">
        <f t="shared" si="84"/>
        <v>52.205009276437849</v>
      </c>
      <c r="AL1049" t="s">
        <v>52</v>
      </c>
      <c r="AM1049" t="s">
        <v>182</v>
      </c>
      <c r="AN1049" t="s">
        <v>67</v>
      </c>
    </row>
    <row r="1050" spans="1:40" hidden="1" x14ac:dyDescent="0.25">
      <c r="A1050">
        <v>202430</v>
      </c>
      <c r="B1050">
        <v>33133</v>
      </c>
      <c r="C1050" t="s">
        <v>1242</v>
      </c>
      <c r="D1050" t="s">
        <v>5710</v>
      </c>
      <c r="E1050" t="s">
        <v>1243</v>
      </c>
      <c r="F1050">
        <v>1</v>
      </c>
      <c r="G1050" s="1">
        <v>45166</v>
      </c>
      <c r="H1050" s="1">
        <v>45276</v>
      </c>
      <c r="I1050" s="21">
        <f t="shared" si="80"/>
        <v>16.714285714285715</v>
      </c>
      <c r="J1050" s="1"/>
      <c r="K1050" s="1" t="s">
        <v>35</v>
      </c>
      <c r="N1050" t="s">
        <v>35</v>
      </c>
      <c r="S1050" s="22">
        <f t="shared" si="81"/>
        <v>0.12847222222222221</v>
      </c>
      <c r="T1050" s="22">
        <f t="shared" si="82"/>
        <v>0.13014069264069264</v>
      </c>
      <c r="U1050" s="22" t="s">
        <v>5406</v>
      </c>
      <c r="V1050">
        <v>1900</v>
      </c>
      <c r="W1050" s="22" t="s">
        <v>5524</v>
      </c>
      <c r="X1050">
        <v>2205</v>
      </c>
      <c r="Y1050" t="s">
        <v>205</v>
      </c>
      <c r="Z1050" t="s">
        <v>580</v>
      </c>
      <c r="AA1050" t="s">
        <v>581</v>
      </c>
      <c r="AB1050" t="s">
        <v>41</v>
      </c>
      <c r="AC1050" t="s">
        <v>87</v>
      </c>
      <c r="AD1050" t="str">
        <f t="shared" si="83"/>
        <v>Museum of Nat Hist-Planetarium - PLNTRM</v>
      </c>
      <c r="AE1050" t="s">
        <v>1244</v>
      </c>
      <c r="AF1050" t="s">
        <v>1245</v>
      </c>
      <c r="AG1050" t="s">
        <v>1245</v>
      </c>
      <c r="AH1050" t="s">
        <v>5220</v>
      </c>
      <c r="AI1050">
        <v>32</v>
      </c>
      <c r="AJ1050">
        <v>32</v>
      </c>
      <c r="AK1050" s="22">
        <f t="shared" si="84"/>
        <v>69.606679035250465</v>
      </c>
      <c r="AL1050" t="s">
        <v>52</v>
      </c>
      <c r="AM1050" t="s">
        <v>182</v>
      </c>
      <c r="AN1050" t="s">
        <v>46</v>
      </c>
    </row>
    <row r="1051" spans="1:40" hidden="1" x14ac:dyDescent="0.25">
      <c r="A1051">
        <v>202430</v>
      </c>
      <c r="B1051">
        <v>30015</v>
      </c>
      <c r="C1051" t="s">
        <v>2498</v>
      </c>
      <c r="D1051" t="s">
        <v>5693</v>
      </c>
      <c r="E1051" t="s">
        <v>2499</v>
      </c>
      <c r="F1051">
        <v>2</v>
      </c>
      <c r="G1051" s="1">
        <v>45166</v>
      </c>
      <c r="H1051" s="1">
        <v>45276</v>
      </c>
      <c r="I1051" s="21">
        <f t="shared" si="80"/>
        <v>16.714285714285715</v>
      </c>
      <c r="J1051" s="1"/>
      <c r="K1051" s="1" t="s">
        <v>5552</v>
      </c>
      <c r="S1051" s="22">
        <f t="shared" si="81"/>
        <v>0</v>
      </c>
      <c r="T1051" s="22">
        <f t="shared" si="82"/>
        <v>0</v>
      </c>
      <c r="U1051" s="22">
        <v>0</v>
      </c>
      <c r="W1051" s="22">
        <v>0</v>
      </c>
      <c r="Y1051" t="s">
        <v>38</v>
      </c>
      <c r="Z1051" t="s">
        <v>680</v>
      </c>
      <c r="AA1051" t="s">
        <v>681</v>
      </c>
      <c r="AB1051" t="s">
        <v>41</v>
      </c>
      <c r="AC1051" t="s">
        <v>98</v>
      </c>
      <c r="AD1051" t="str">
        <f t="shared" si="83"/>
        <v>No Room Assigned at this time - TBA</v>
      </c>
      <c r="AE1051" t="s">
        <v>445</v>
      </c>
      <c r="AF1051" t="s">
        <v>446</v>
      </c>
      <c r="AG1051" t="s">
        <v>446</v>
      </c>
      <c r="AH1051" t="s">
        <v>5220</v>
      </c>
      <c r="AI1051">
        <v>0</v>
      </c>
      <c r="AJ1051">
        <v>0</v>
      </c>
      <c r="AK1051" s="22">
        <f t="shared" si="84"/>
        <v>0</v>
      </c>
      <c r="AL1051" t="s">
        <v>52</v>
      </c>
      <c r="AM1051" t="s">
        <v>172</v>
      </c>
      <c r="AN1051" t="s">
        <v>46</v>
      </c>
    </row>
    <row r="1052" spans="1:40" hidden="1" x14ac:dyDescent="0.25">
      <c r="A1052">
        <v>202430</v>
      </c>
      <c r="B1052">
        <v>31439</v>
      </c>
      <c r="C1052" t="s">
        <v>2520</v>
      </c>
      <c r="D1052" t="s">
        <v>5671</v>
      </c>
      <c r="E1052" t="s">
        <v>2521</v>
      </c>
      <c r="F1052">
        <v>1</v>
      </c>
      <c r="G1052" s="1">
        <v>45166</v>
      </c>
      <c r="H1052" s="1">
        <v>45276</v>
      </c>
      <c r="I1052" s="21">
        <f t="shared" si="80"/>
        <v>16.714285714285715</v>
      </c>
      <c r="J1052" s="1"/>
      <c r="K1052" s="1" t="s">
        <v>5552</v>
      </c>
      <c r="S1052" s="22">
        <f t="shared" si="81"/>
        <v>0</v>
      </c>
      <c r="T1052" s="22">
        <f t="shared" si="82"/>
        <v>0</v>
      </c>
      <c r="U1052" s="22">
        <v>0</v>
      </c>
      <c r="W1052" s="22">
        <v>0</v>
      </c>
      <c r="Y1052" t="s">
        <v>49</v>
      </c>
      <c r="Z1052" t="s">
        <v>389</v>
      </c>
      <c r="AA1052" t="s">
        <v>390</v>
      </c>
      <c r="AB1052" t="s">
        <v>41</v>
      </c>
      <c r="AC1052" t="s">
        <v>62</v>
      </c>
      <c r="AD1052" t="str">
        <f t="shared" si="83"/>
        <v>No Room Assigned at this time - TBA</v>
      </c>
      <c r="AE1052" t="s">
        <v>445</v>
      </c>
      <c r="AF1052" t="s">
        <v>446</v>
      </c>
      <c r="AG1052" t="s">
        <v>446</v>
      </c>
      <c r="AH1052" t="s">
        <v>5220</v>
      </c>
      <c r="AI1052">
        <v>0</v>
      </c>
      <c r="AJ1052">
        <v>126</v>
      </c>
      <c r="AK1052" s="22">
        <f t="shared" si="84"/>
        <v>0</v>
      </c>
      <c r="AL1052" t="s">
        <v>492</v>
      </c>
      <c r="AM1052" t="s">
        <v>172</v>
      </c>
      <c r="AN1052" t="s">
        <v>46</v>
      </c>
    </row>
    <row r="1053" spans="1:40" hidden="1" x14ac:dyDescent="0.25">
      <c r="A1053">
        <v>202430</v>
      </c>
      <c r="B1053">
        <v>31450</v>
      </c>
      <c r="C1053" t="s">
        <v>2523</v>
      </c>
      <c r="D1053" t="s">
        <v>5671</v>
      </c>
      <c r="E1053" t="s">
        <v>2524</v>
      </c>
      <c r="F1053">
        <v>1</v>
      </c>
      <c r="G1053" s="1">
        <v>45166</v>
      </c>
      <c r="H1053" s="1">
        <v>45276</v>
      </c>
      <c r="I1053" s="21">
        <f t="shared" si="80"/>
        <v>16.714285714285715</v>
      </c>
      <c r="J1053" s="1"/>
      <c r="K1053" s="1" t="s">
        <v>5552</v>
      </c>
      <c r="S1053" s="22">
        <f t="shared" si="81"/>
        <v>0</v>
      </c>
      <c r="T1053" s="22">
        <f t="shared" si="82"/>
        <v>0</v>
      </c>
      <c r="U1053" s="22">
        <v>0</v>
      </c>
      <c r="W1053" s="22">
        <v>0</v>
      </c>
      <c r="Y1053" t="s">
        <v>49</v>
      </c>
      <c r="Z1053" t="s">
        <v>389</v>
      </c>
      <c r="AA1053" t="s">
        <v>390</v>
      </c>
      <c r="AB1053" t="s">
        <v>41</v>
      </c>
      <c r="AC1053" t="s">
        <v>62</v>
      </c>
      <c r="AD1053" t="str">
        <f t="shared" si="83"/>
        <v>No Room Assigned at this time - TBA</v>
      </c>
      <c r="AE1053" t="s">
        <v>445</v>
      </c>
      <c r="AF1053" t="s">
        <v>446</v>
      </c>
      <c r="AG1053" t="s">
        <v>446</v>
      </c>
      <c r="AH1053" t="s">
        <v>5220</v>
      </c>
      <c r="AI1053">
        <v>0</v>
      </c>
      <c r="AJ1053">
        <v>54</v>
      </c>
      <c r="AK1053" s="22">
        <f t="shared" si="84"/>
        <v>0</v>
      </c>
      <c r="AL1053" t="s">
        <v>492</v>
      </c>
      <c r="AM1053" t="s">
        <v>172</v>
      </c>
      <c r="AN1053" t="s">
        <v>46</v>
      </c>
    </row>
    <row r="1054" spans="1:40" hidden="1" x14ac:dyDescent="0.25">
      <c r="A1054">
        <v>202430</v>
      </c>
      <c r="B1054">
        <v>35495</v>
      </c>
      <c r="C1054" t="s">
        <v>2253</v>
      </c>
      <c r="D1054" t="s">
        <v>5595</v>
      </c>
      <c r="E1054" t="s">
        <v>2254</v>
      </c>
      <c r="F1054">
        <v>2</v>
      </c>
      <c r="G1054" s="1">
        <v>45166</v>
      </c>
      <c r="H1054" s="1">
        <v>45276</v>
      </c>
      <c r="I1054" s="21">
        <f t="shared" si="80"/>
        <v>16.714285714285715</v>
      </c>
      <c r="J1054" s="1"/>
      <c r="K1054" s="1" t="s">
        <v>5552</v>
      </c>
      <c r="S1054" s="22">
        <f t="shared" si="81"/>
        <v>0</v>
      </c>
      <c r="T1054" s="22">
        <f t="shared" si="82"/>
        <v>0</v>
      </c>
      <c r="U1054" s="22">
        <v>0</v>
      </c>
      <c r="W1054" s="22">
        <v>0</v>
      </c>
      <c r="Y1054" t="s">
        <v>38</v>
      </c>
      <c r="Z1054" t="s">
        <v>1820</v>
      </c>
      <c r="AA1054" t="s">
        <v>1821</v>
      </c>
      <c r="AB1054" t="s">
        <v>41</v>
      </c>
      <c r="AC1054" t="s">
        <v>62</v>
      </c>
      <c r="AD1054" t="str">
        <f t="shared" si="83"/>
        <v>No Room Assigned at this time - TBA</v>
      </c>
      <c r="AE1054" t="s">
        <v>445</v>
      </c>
      <c r="AF1054" t="s">
        <v>446</v>
      </c>
      <c r="AG1054" t="s">
        <v>446</v>
      </c>
      <c r="AH1054" t="s">
        <v>5220</v>
      </c>
      <c r="AI1054">
        <v>5</v>
      </c>
      <c r="AJ1054">
        <v>5</v>
      </c>
      <c r="AK1054" s="22">
        <f t="shared" si="84"/>
        <v>0</v>
      </c>
      <c r="AL1054" t="s">
        <v>52</v>
      </c>
      <c r="AM1054" t="s">
        <v>182</v>
      </c>
      <c r="AN1054" t="s">
        <v>46</v>
      </c>
    </row>
    <row r="1055" spans="1:40" hidden="1" x14ac:dyDescent="0.25">
      <c r="A1055">
        <v>202430</v>
      </c>
      <c r="B1055">
        <v>37544</v>
      </c>
      <c r="C1055" t="s">
        <v>2614</v>
      </c>
      <c r="D1055" t="s">
        <v>5643</v>
      </c>
      <c r="E1055" t="s">
        <v>2615</v>
      </c>
      <c r="F1055">
        <v>1.5</v>
      </c>
      <c r="G1055" s="1">
        <v>45166</v>
      </c>
      <c r="H1055" s="1">
        <v>45268</v>
      </c>
      <c r="I1055" s="21">
        <f t="shared" si="80"/>
        <v>15.571428571428571</v>
      </c>
      <c r="J1055" s="1"/>
      <c r="K1055" s="1" t="s">
        <v>5552</v>
      </c>
      <c r="S1055" s="22">
        <f t="shared" si="81"/>
        <v>0</v>
      </c>
      <c r="T1055" s="22">
        <f t="shared" si="82"/>
        <v>0</v>
      </c>
      <c r="U1055" s="22">
        <v>0</v>
      </c>
      <c r="W1055" s="22">
        <v>0</v>
      </c>
      <c r="Y1055" t="s">
        <v>49</v>
      </c>
      <c r="Z1055" t="s">
        <v>2616</v>
      </c>
      <c r="AA1055" t="s">
        <v>2617</v>
      </c>
      <c r="AB1055" t="s">
        <v>277</v>
      </c>
      <c r="AC1055" t="s">
        <v>62</v>
      </c>
      <c r="AD1055" t="str">
        <f t="shared" si="83"/>
        <v>No Room Assigned at this time - TBA</v>
      </c>
      <c r="AE1055" t="s">
        <v>445</v>
      </c>
      <c r="AF1055" t="s">
        <v>446</v>
      </c>
      <c r="AG1055" t="s">
        <v>446</v>
      </c>
      <c r="AH1055" t="s">
        <v>5220</v>
      </c>
      <c r="AI1055">
        <v>20</v>
      </c>
      <c r="AJ1055">
        <v>13</v>
      </c>
      <c r="AK1055" s="22">
        <f t="shared" si="84"/>
        <v>0</v>
      </c>
      <c r="AL1055" t="s">
        <v>52</v>
      </c>
      <c r="AM1055" t="s">
        <v>66</v>
      </c>
      <c r="AN1055" t="s">
        <v>67</v>
      </c>
    </row>
    <row r="1056" spans="1:40" hidden="1" x14ac:dyDescent="0.25">
      <c r="A1056">
        <v>202430</v>
      </c>
      <c r="B1056">
        <v>38124</v>
      </c>
      <c r="C1056" t="s">
        <v>443</v>
      </c>
      <c r="D1056" t="s">
        <v>5685</v>
      </c>
      <c r="E1056" t="s">
        <v>444</v>
      </c>
      <c r="F1056">
        <v>0</v>
      </c>
      <c r="G1056" s="1">
        <v>45166</v>
      </c>
      <c r="H1056" s="1">
        <v>45276</v>
      </c>
      <c r="I1056" s="21">
        <f t="shared" si="80"/>
        <v>16.714285714285715</v>
      </c>
      <c r="J1056" s="1"/>
      <c r="K1056" s="1" t="s">
        <v>5536</v>
      </c>
      <c r="L1056" t="s">
        <v>33</v>
      </c>
      <c r="N1056" t="s">
        <v>35</v>
      </c>
      <c r="S1056" s="22">
        <f t="shared" si="81"/>
        <v>0</v>
      </c>
      <c r="T1056" s="22">
        <f t="shared" si="82"/>
        <v>0</v>
      </c>
      <c r="U1056" s="22">
        <v>0</v>
      </c>
      <c r="W1056" s="22">
        <v>0</v>
      </c>
      <c r="Y1056" t="s">
        <v>49</v>
      </c>
      <c r="Z1056" t="s">
        <v>85</v>
      </c>
      <c r="AA1056" t="s">
        <v>86</v>
      </c>
      <c r="AB1056" t="s">
        <v>41</v>
      </c>
      <c r="AC1056" t="s">
        <v>87</v>
      </c>
      <c r="AD1056" t="str">
        <f t="shared" si="83"/>
        <v>No Room Assigned at this time - TBA</v>
      </c>
      <c r="AE1056" t="s">
        <v>445</v>
      </c>
      <c r="AF1056" t="s">
        <v>446</v>
      </c>
      <c r="AG1056" t="s">
        <v>446</v>
      </c>
      <c r="AH1056" t="s">
        <v>5220</v>
      </c>
      <c r="AI1056">
        <v>100</v>
      </c>
      <c r="AJ1056">
        <v>25</v>
      </c>
      <c r="AK1056" s="22">
        <f t="shared" si="84"/>
        <v>0</v>
      </c>
      <c r="AL1056" t="s">
        <v>52</v>
      </c>
      <c r="AM1056" t="s">
        <v>66</v>
      </c>
      <c r="AN1056" t="s">
        <v>67</v>
      </c>
    </row>
    <row r="1057" spans="1:40" hidden="1" x14ac:dyDescent="0.25">
      <c r="A1057">
        <v>202430</v>
      </c>
      <c r="B1057">
        <v>38126</v>
      </c>
      <c r="C1057" t="s">
        <v>447</v>
      </c>
      <c r="D1057" t="s">
        <v>5685</v>
      </c>
      <c r="E1057" t="s">
        <v>448</v>
      </c>
      <c r="F1057">
        <v>0</v>
      </c>
      <c r="G1057" s="1">
        <v>45166</v>
      </c>
      <c r="H1057" s="1">
        <v>45276</v>
      </c>
      <c r="I1057" s="21">
        <f t="shared" si="80"/>
        <v>16.714285714285715</v>
      </c>
      <c r="J1057" s="1"/>
      <c r="K1057" s="1" t="s">
        <v>5536</v>
      </c>
      <c r="L1057" t="s">
        <v>33</v>
      </c>
      <c r="N1057" t="s">
        <v>35</v>
      </c>
      <c r="S1057" s="22">
        <f t="shared" si="81"/>
        <v>0</v>
      </c>
      <c r="T1057" s="22">
        <f t="shared" si="82"/>
        <v>0</v>
      </c>
      <c r="U1057" s="22">
        <v>0</v>
      </c>
      <c r="W1057" s="22">
        <v>0</v>
      </c>
      <c r="Y1057" t="s">
        <v>49</v>
      </c>
      <c r="Z1057" t="s">
        <v>85</v>
      </c>
      <c r="AA1057" t="s">
        <v>86</v>
      </c>
      <c r="AB1057" t="s">
        <v>41</v>
      </c>
      <c r="AC1057" t="s">
        <v>87</v>
      </c>
      <c r="AD1057" t="str">
        <f t="shared" si="83"/>
        <v>No Room Assigned at this time - TBA</v>
      </c>
      <c r="AE1057" t="s">
        <v>445</v>
      </c>
      <c r="AF1057" t="s">
        <v>446</v>
      </c>
      <c r="AG1057" t="s">
        <v>446</v>
      </c>
      <c r="AH1057" t="s">
        <v>5220</v>
      </c>
      <c r="AI1057">
        <v>100</v>
      </c>
      <c r="AJ1057">
        <v>41</v>
      </c>
      <c r="AK1057" s="22">
        <f t="shared" si="84"/>
        <v>0</v>
      </c>
      <c r="AL1057" t="s">
        <v>52</v>
      </c>
      <c r="AM1057" t="s">
        <v>66</v>
      </c>
      <c r="AN1057" t="s">
        <v>67</v>
      </c>
    </row>
    <row r="1058" spans="1:40" hidden="1" x14ac:dyDescent="0.25">
      <c r="A1058">
        <v>202430</v>
      </c>
      <c r="B1058">
        <v>38129</v>
      </c>
      <c r="C1058" t="s">
        <v>662</v>
      </c>
      <c r="D1058" t="s">
        <v>5685</v>
      </c>
      <c r="E1058" t="s">
        <v>663</v>
      </c>
      <c r="F1058">
        <v>0</v>
      </c>
      <c r="G1058" s="1">
        <v>45166</v>
      </c>
      <c r="H1058" s="1">
        <v>45276</v>
      </c>
      <c r="I1058" s="21">
        <f t="shared" si="80"/>
        <v>16.714285714285715</v>
      </c>
      <c r="J1058" s="1"/>
      <c r="K1058" s="1" t="s">
        <v>5550</v>
      </c>
      <c r="M1058" t="s">
        <v>34</v>
      </c>
      <c r="N1058" t="s">
        <v>35</v>
      </c>
      <c r="O1058" t="s">
        <v>36</v>
      </c>
      <c r="P1058" t="s">
        <v>37</v>
      </c>
      <c r="S1058" s="22">
        <f t="shared" si="81"/>
        <v>0</v>
      </c>
      <c r="T1058" s="22">
        <f t="shared" si="82"/>
        <v>0</v>
      </c>
      <c r="U1058" s="22">
        <v>0</v>
      </c>
      <c r="W1058" s="22">
        <v>0</v>
      </c>
      <c r="Y1058" t="s">
        <v>49</v>
      </c>
      <c r="Z1058" t="s">
        <v>180</v>
      </c>
      <c r="AA1058" t="s">
        <v>181</v>
      </c>
      <c r="AB1058" t="s">
        <v>41</v>
      </c>
      <c r="AC1058" t="s">
        <v>87</v>
      </c>
      <c r="AD1058" t="str">
        <f t="shared" si="83"/>
        <v>No Room Assigned at this time - TBA</v>
      </c>
      <c r="AE1058" t="s">
        <v>445</v>
      </c>
      <c r="AF1058" t="s">
        <v>446</v>
      </c>
      <c r="AG1058" t="s">
        <v>446</v>
      </c>
      <c r="AH1058" t="s">
        <v>5220</v>
      </c>
      <c r="AI1058">
        <v>100</v>
      </c>
      <c r="AJ1058">
        <v>28</v>
      </c>
      <c r="AK1058" s="22">
        <f t="shared" si="84"/>
        <v>0</v>
      </c>
      <c r="AL1058" t="s">
        <v>52</v>
      </c>
      <c r="AM1058" t="s">
        <v>182</v>
      </c>
      <c r="AN1058" t="s">
        <v>67</v>
      </c>
    </row>
    <row r="1059" spans="1:40" hidden="1" x14ac:dyDescent="0.25">
      <c r="A1059">
        <v>202430</v>
      </c>
      <c r="B1059">
        <v>38135</v>
      </c>
      <c r="C1059" t="s">
        <v>668</v>
      </c>
      <c r="D1059" t="s">
        <v>5685</v>
      </c>
      <c r="E1059" t="s">
        <v>669</v>
      </c>
      <c r="F1059">
        <v>0</v>
      </c>
      <c r="G1059" s="1">
        <v>45166</v>
      </c>
      <c r="H1059" s="1">
        <v>45276</v>
      </c>
      <c r="I1059" s="21">
        <f t="shared" si="80"/>
        <v>16.714285714285715</v>
      </c>
      <c r="J1059" s="1"/>
      <c r="K1059" s="1" t="s">
        <v>5550</v>
      </c>
      <c r="M1059" t="s">
        <v>34</v>
      </c>
      <c r="N1059" t="s">
        <v>35</v>
      </c>
      <c r="O1059" t="s">
        <v>36</v>
      </c>
      <c r="P1059" t="s">
        <v>37</v>
      </c>
      <c r="S1059" s="22">
        <f t="shared" si="81"/>
        <v>0</v>
      </c>
      <c r="T1059" s="22">
        <f t="shared" si="82"/>
        <v>0</v>
      </c>
      <c r="U1059" s="22">
        <v>0</v>
      </c>
      <c r="W1059" s="22">
        <v>0</v>
      </c>
      <c r="Y1059" t="s">
        <v>49</v>
      </c>
      <c r="Z1059" t="s">
        <v>180</v>
      </c>
      <c r="AA1059" t="s">
        <v>181</v>
      </c>
      <c r="AB1059" t="s">
        <v>41</v>
      </c>
      <c r="AC1059" t="s">
        <v>87</v>
      </c>
      <c r="AD1059" t="str">
        <f t="shared" si="83"/>
        <v>No Room Assigned at this time - TBA</v>
      </c>
      <c r="AE1059" t="s">
        <v>445</v>
      </c>
      <c r="AF1059" t="s">
        <v>446</v>
      </c>
      <c r="AG1059" t="s">
        <v>446</v>
      </c>
      <c r="AH1059" t="s">
        <v>5220</v>
      </c>
      <c r="AI1059">
        <v>100</v>
      </c>
      <c r="AJ1059">
        <v>28</v>
      </c>
      <c r="AK1059" s="22">
        <f t="shared" si="84"/>
        <v>0</v>
      </c>
      <c r="AL1059" t="s">
        <v>52</v>
      </c>
      <c r="AM1059" t="s">
        <v>182</v>
      </c>
      <c r="AN1059" t="s">
        <v>67</v>
      </c>
    </row>
    <row r="1060" spans="1:40" hidden="1" x14ac:dyDescent="0.25">
      <c r="A1060">
        <v>202430</v>
      </c>
      <c r="B1060">
        <v>38169</v>
      </c>
      <c r="C1060" t="s">
        <v>1246</v>
      </c>
      <c r="D1060" t="s">
        <v>5730</v>
      </c>
      <c r="E1060" t="s">
        <v>1247</v>
      </c>
      <c r="F1060">
        <v>1</v>
      </c>
      <c r="G1060" s="1">
        <v>45166</v>
      </c>
      <c r="H1060" s="1">
        <v>45276</v>
      </c>
      <c r="I1060" s="21">
        <f t="shared" si="80"/>
        <v>16.714285714285715</v>
      </c>
      <c r="J1060" s="1"/>
      <c r="K1060" s="1" t="s">
        <v>33</v>
      </c>
      <c r="L1060" t="s">
        <v>33</v>
      </c>
      <c r="S1060" s="22">
        <f t="shared" si="81"/>
        <v>4.166666666666663E-2</v>
      </c>
      <c r="T1060" s="22">
        <f t="shared" si="82"/>
        <v>4.2207792207792173E-2</v>
      </c>
      <c r="U1060" s="22" t="s">
        <v>5384</v>
      </c>
      <c r="V1060">
        <v>1200</v>
      </c>
      <c r="W1060" s="22" t="s">
        <v>5386</v>
      </c>
      <c r="X1060">
        <v>1300</v>
      </c>
      <c r="Y1060" t="s">
        <v>49</v>
      </c>
      <c r="Z1060" t="s">
        <v>1248</v>
      </c>
      <c r="AA1060" t="s">
        <v>1249</v>
      </c>
      <c r="AB1060" t="s">
        <v>41</v>
      </c>
      <c r="AC1060" t="s">
        <v>62</v>
      </c>
      <c r="AD1060" t="str">
        <f t="shared" si="83"/>
        <v>No Room Assigned at this time - TBA</v>
      </c>
      <c r="AE1060" t="s">
        <v>445</v>
      </c>
      <c r="AF1060" t="s">
        <v>446</v>
      </c>
      <c r="AG1060" t="s">
        <v>446</v>
      </c>
      <c r="AH1060" t="s">
        <v>5220</v>
      </c>
      <c r="AI1060">
        <v>8</v>
      </c>
      <c r="AJ1060">
        <v>8</v>
      </c>
      <c r="AK1060" s="22">
        <f t="shared" si="84"/>
        <v>5.6437847866419251</v>
      </c>
      <c r="AL1060" t="s">
        <v>52</v>
      </c>
      <c r="AM1060" t="s">
        <v>66</v>
      </c>
      <c r="AN1060" t="s">
        <v>46</v>
      </c>
    </row>
    <row r="1061" spans="1:40" hidden="1" x14ac:dyDescent="0.25">
      <c r="A1061">
        <v>202430</v>
      </c>
      <c r="B1061">
        <v>41051</v>
      </c>
      <c r="C1061" t="s">
        <v>2049</v>
      </c>
      <c r="D1061" t="s">
        <v>5671</v>
      </c>
      <c r="E1061" t="s">
        <v>2050</v>
      </c>
      <c r="F1061">
        <v>1.5</v>
      </c>
      <c r="G1061" s="1">
        <v>45166</v>
      </c>
      <c r="H1061" s="1">
        <v>45276</v>
      </c>
      <c r="I1061" s="21">
        <f t="shared" si="80"/>
        <v>16.714285714285715</v>
      </c>
      <c r="J1061" s="1"/>
      <c r="K1061" s="1" t="s">
        <v>5552</v>
      </c>
      <c r="S1061" s="22">
        <f t="shared" si="81"/>
        <v>0</v>
      </c>
      <c r="T1061" s="22">
        <f t="shared" si="82"/>
        <v>0</v>
      </c>
      <c r="U1061" s="22">
        <v>0</v>
      </c>
      <c r="W1061" s="22">
        <v>0</v>
      </c>
      <c r="Y1061" t="s">
        <v>49</v>
      </c>
      <c r="Z1061" t="s">
        <v>2051</v>
      </c>
      <c r="AA1061" t="s">
        <v>2052</v>
      </c>
      <c r="AB1061" t="s">
        <v>61</v>
      </c>
      <c r="AC1061" t="s">
        <v>62</v>
      </c>
      <c r="AD1061" t="str">
        <f t="shared" si="83"/>
        <v>No Room Assigned at this time - TBA</v>
      </c>
      <c r="AE1061" t="s">
        <v>445</v>
      </c>
      <c r="AF1061" t="s">
        <v>446</v>
      </c>
      <c r="AG1061" t="s">
        <v>446</v>
      </c>
      <c r="AH1061" t="s">
        <v>5220</v>
      </c>
      <c r="AI1061">
        <v>35</v>
      </c>
      <c r="AJ1061">
        <v>30</v>
      </c>
      <c r="AK1061" s="22">
        <f t="shared" si="84"/>
        <v>0</v>
      </c>
      <c r="AL1061" t="s">
        <v>52</v>
      </c>
      <c r="AM1061" t="s">
        <v>66</v>
      </c>
      <c r="AN1061" t="s">
        <v>67</v>
      </c>
    </row>
    <row r="1062" spans="1:40" hidden="1" x14ac:dyDescent="0.25">
      <c r="A1062">
        <v>202430</v>
      </c>
      <c r="B1062">
        <v>41161</v>
      </c>
      <c r="C1062" t="s">
        <v>283</v>
      </c>
      <c r="D1062" t="s">
        <v>5623</v>
      </c>
      <c r="E1062" t="s">
        <v>284</v>
      </c>
      <c r="F1062">
        <v>4</v>
      </c>
      <c r="G1062" s="1">
        <v>45271</v>
      </c>
      <c r="H1062" s="1">
        <v>45271</v>
      </c>
      <c r="I1062" s="21">
        <f t="shared" si="80"/>
        <v>1</v>
      </c>
      <c r="J1062" s="1"/>
      <c r="K1062" s="1" t="s">
        <v>33</v>
      </c>
      <c r="L1062" t="s">
        <v>33</v>
      </c>
      <c r="S1062" s="22">
        <f t="shared" si="81"/>
        <v>8.333333333333337E-2</v>
      </c>
      <c r="T1062" s="22">
        <f t="shared" si="82"/>
        <v>5.0505050505050527E-3</v>
      </c>
      <c r="U1062" s="22" t="s">
        <v>5411</v>
      </c>
      <c r="V1062">
        <v>1600</v>
      </c>
      <c r="W1062" s="22" t="s">
        <v>5378</v>
      </c>
      <c r="X1062">
        <v>1800</v>
      </c>
      <c r="Y1062" t="s">
        <v>304</v>
      </c>
      <c r="Z1062" t="s">
        <v>1250</v>
      </c>
      <c r="AA1062" t="s">
        <v>1251</v>
      </c>
      <c r="AB1062" t="s">
        <v>61</v>
      </c>
      <c r="AC1062" t="s">
        <v>62</v>
      </c>
      <c r="AD1062" t="str">
        <f t="shared" si="83"/>
        <v>No Room Assigned at this time - TBA</v>
      </c>
      <c r="AE1062" t="s">
        <v>445</v>
      </c>
      <c r="AF1062" t="s">
        <v>446</v>
      </c>
      <c r="AG1062" t="s">
        <v>446</v>
      </c>
      <c r="AH1062" t="s">
        <v>5220</v>
      </c>
      <c r="AI1062">
        <v>33</v>
      </c>
      <c r="AJ1062">
        <v>13</v>
      </c>
      <c r="AK1062" s="22">
        <f t="shared" si="84"/>
        <v>6.5656565656565691E-2</v>
      </c>
      <c r="AL1062" t="s">
        <v>430</v>
      </c>
      <c r="AM1062" t="s">
        <v>306</v>
      </c>
      <c r="AN1062" t="s">
        <v>67</v>
      </c>
    </row>
    <row r="1063" spans="1:40" hidden="1" x14ac:dyDescent="0.25">
      <c r="A1063">
        <v>202430</v>
      </c>
      <c r="B1063">
        <v>41162</v>
      </c>
      <c r="C1063" t="s">
        <v>283</v>
      </c>
      <c r="D1063" t="s">
        <v>5623</v>
      </c>
      <c r="E1063" t="s">
        <v>284</v>
      </c>
      <c r="F1063">
        <v>4</v>
      </c>
      <c r="G1063" s="1">
        <v>45271</v>
      </c>
      <c r="H1063" s="1">
        <v>45271</v>
      </c>
      <c r="I1063" s="21">
        <f t="shared" si="80"/>
        <v>1</v>
      </c>
      <c r="J1063" s="1" t="s">
        <v>393</v>
      </c>
      <c r="K1063" s="1" t="s">
        <v>33</v>
      </c>
      <c r="L1063" t="s">
        <v>33</v>
      </c>
      <c r="S1063" s="22">
        <f t="shared" si="81"/>
        <v>8.333333333333337E-2</v>
      </c>
      <c r="T1063" s="22">
        <f t="shared" si="82"/>
        <v>5.0505050505050527E-3</v>
      </c>
      <c r="U1063" s="22" t="s">
        <v>5411</v>
      </c>
      <c r="V1063">
        <v>1600</v>
      </c>
      <c r="W1063" s="22" t="s">
        <v>5378</v>
      </c>
      <c r="X1063">
        <v>1800</v>
      </c>
      <c r="Y1063" t="s">
        <v>304</v>
      </c>
      <c r="Z1063" t="s">
        <v>1250</v>
      </c>
      <c r="AA1063" t="s">
        <v>1251</v>
      </c>
      <c r="AB1063" t="s">
        <v>61</v>
      </c>
      <c r="AC1063" t="s">
        <v>62</v>
      </c>
      <c r="AD1063" t="str">
        <f t="shared" si="83"/>
        <v>No Room Assigned at this time - TBA</v>
      </c>
      <c r="AE1063" t="s">
        <v>445</v>
      </c>
      <c r="AF1063" t="s">
        <v>446</v>
      </c>
      <c r="AG1063" t="s">
        <v>446</v>
      </c>
      <c r="AH1063" t="s">
        <v>5220</v>
      </c>
      <c r="AI1063">
        <v>33</v>
      </c>
      <c r="AJ1063">
        <v>16</v>
      </c>
      <c r="AK1063" s="22">
        <f t="shared" si="84"/>
        <v>8.0808080808080843E-2</v>
      </c>
      <c r="AL1063" t="s">
        <v>430</v>
      </c>
      <c r="AM1063" t="s">
        <v>306</v>
      </c>
      <c r="AN1063" t="s">
        <v>67</v>
      </c>
    </row>
    <row r="1064" spans="1:40" hidden="1" x14ac:dyDescent="0.25">
      <c r="A1064">
        <v>202430</v>
      </c>
      <c r="B1064">
        <v>41165</v>
      </c>
      <c r="C1064" t="s">
        <v>283</v>
      </c>
      <c r="D1064" t="s">
        <v>5623</v>
      </c>
      <c r="E1064" t="s">
        <v>284</v>
      </c>
      <c r="F1064">
        <v>4</v>
      </c>
      <c r="G1064" s="1">
        <v>45273</v>
      </c>
      <c r="H1064" s="1">
        <v>45273</v>
      </c>
      <c r="I1064" s="21">
        <f t="shared" si="80"/>
        <v>1</v>
      </c>
      <c r="J1064" s="1"/>
      <c r="K1064" s="1" t="s">
        <v>35</v>
      </c>
      <c r="N1064" t="s">
        <v>35</v>
      </c>
      <c r="S1064" s="22">
        <f t="shared" si="81"/>
        <v>8.333333333333337E-2</v>
      </c>
      <c r="T1064" s="22">
        <f t="shared" si="82"/>
        <v>5.0505050505050527E-3</v>
      </c>
      <c r="U1064" s="22" t="s">
        <v>5369</v>
      </c>
      <c r="V1064">
        <v>800</v>
      </c>
      <c r="W1064" s="22" t="s">
        <v>5391</v>
      </c>
      <c r="X1064">
        <v>1000</v>
      </c>
      <c r="Y1064" t="s">
        <v>304</v>
      </c>
      <c r="Z1064" t="s">
        <v>2606</v>
      </c>
      <c r="AA1064" t="s">
        <v>2607</v>
      </c>
      <c r="AB1064" t="s">
        <v>61</v>
      </c>
      <c r="AC1064" t="s">
        <v>62</v>
      </c>
      <c r="AD1064" t="str">
        <f t="shared" si="83"/>
        <v>No Room Assigned at this time - TBA</v>
      </c>
      <c r="AE1064" t="s">
        <v>445</v>
      </c>
      <c r="AF1064" t="s">
        <v>446</v>
      </c>
      <c r="AG1064" t="s">
        <v>446</v>
      </c>
      <c r="AH1064" t="s">
        <v>5220</v>
      </c>
      <c r="AI1064">
        <v>30</v>
      </c>
      <c r="AJ1064">
        <v>13</v>
      </c>
      <c r="AK1064" s="22">
        <f t="shared" si="84"/>
        <v>6.5656565656565691E-2</v>
      </c>
      <c r="AL1064" t="s">
        <v>430</v>
      </c>
      <c r="AM1064" t="s">
        <v>306</v>
      </c>
      <c r="AN1064" t="s">
        <v>67</v>
      </c>
    </row>
    <row r="1065" spans="1:40" hidden="1" x14ac:dyDescent="0.25">
      <c r="A1065">
        <v>202430</v>
      </c>
      <c r="B1065">
        <v>41173</v>
      </c>
      <c r="C1065" t="s">
        <v>283</v>
      </c>
      <c r="D1065" t="s">
        <v>5623</v>
      </c>
      <c r="E1065" t="s">
        <v>284</v>
      </c>
      <c r="F1065">
        <v>4</v>
      </c>
      <c r="G1065" s="1">
        <v>45273</v>
      </c>
      <c r="H1065" s="1">
        <v>45273</v>
      </c>
      <c r="I1065" s="21">
        <f t="shared" si="80"/>
        <v>1</v>
      </c>
      <c r="J1065" s="1"/>
      <c r="K1065" s="1" t="s">
        <v>35</v>
      </c>
      <c r="N1065" t="s">
        <v>35</v>
      </c>
      <c r="S1065" s="22">
        <f t="shared" si="81"/>
        <v>8.3333333333333315E-2</v>
      </c>
      <c r="T1065" s="22">
        <f t="shared" si="82"/>
        <v>5.0505050505050492E-3</v>
      </c>
      <c r="U1065" s="22" t="s">
        <v>5399</v>
      </c>
      <c r="V1065">
        <v>1015</v>
      </c>
      <c r="W1065" s="22" t="s">
        <v>5410</v>
      </c>
      <c r="X1065">
        <v>1215</v>
      </c>
      <c r="Y1065" t="s">
        <v>304</v>
      </c>
      <c r="Z1065" t="s">
        <v>2606</v>
      </c>
      <c r="AA1065" t="s">
        <v>2607</v>
      </c>
      <c r="AB1065" t="s">
        <v>61</v>
      </c>
      <c r="AC1065" t="s">
        <v>62</v>
      </c>
      <c r="AD1065" t="str">
        <f t="shared" si="83"/>
        <v>No Room Assigned at this time - TBA</v>
      </c>
      <c r="AE1065" t="s">
        <v>445</v>
      </c>
      <c r="AF1065" t="s">
        <v>446</v>
      </c>
      <c r="AG1065" t="s">
        <v>446</v>
      </c>
      <c r="AH1065" t="s">
        <v>5220</v>
      </c>
      <c r="AI1065">
        <v>30</v>
      </c>
      <c r="AJ1065">
        <v>18</v>
      </c>
      <c r="AK1065" s="22">
        <f t="shared" si="84"/>
        <v>9.0909090909090884E-2</v>
      </c>
      <c r="AL1065" t="s">
        <v>430</v>
      </c>
      <c r="AM1065" t="s">
        <v>306</v>
      </c>
      <c r="AN1065" t="s">
        <v>67</v>
      </c>
    </row>
    <row r="1066" spans="1:40" hidden="1" x14ac:dyDescent="0.25">
      <c r="A1066">
        <v>202430</v>
      </c>
      <c r="B1066">
        <v>41174</v>
      </c>
      <c r="C1066" t="s">
        <v>283</v>
      </c>
      <c r="D1066" t="s">
        <v>5623</v>
      </c>
      <c r="E1066" t="s">
        <v>284</v>
      </c>
      <c r="F1066">
        <v>4</v>
      </c>
      <c r="G1066" s="1">
        <v>45274</v>
      </c>
      <c r="H1066" s="1">
        <v>45274</v>
      </c>
      <c r="I1066" s="21">
        <f t="shared" si="80"/>
        <v>1</v>
      </c>
      <c r="J1066" s="1"/>
      <c r="K1066" s="1" t="s">
        <v>36</v>
      </c>
      <c r="O1066" t="s">
        <v>36</v>
      </c>
      <c r="S1066" s="22">
        <f t="shared" si="81"/>
        <v>0.125</v>
      </c>
      <c r="T1066" s="22">
        <f t="shared" si="82"/>
        <v>7.575757575757576E-3</v>
      </c>
      <c r="U1066" s="22" t="s">
        <v>5369</v>
      </c>
      <c r="V1066">
        <v>800</v>
      </c>
      <c r="W1066" s="22" t="s">
        <v>5437</v>
      </c>
      <c r="X1066">
        <v>1100</v>
      </c>
      <c r="Y1066" t="s">
        <v>304</v>
      </c>
      <c r="Z1066" t="s">
        <v>2608</v>
      </c>
      <c r="AA1066" t="s">
        <v>2609</v>
      </c>
      <c r="AB1066" t="s">
        <v>277</v>
      </c>
      <c r="AC1066" t="s">
        <v>62</v>
      </c>
      <c r="AD1066" t="str">
        <f t="shared" si="83"/>
        <v>No Room Assigned at this time - TBA</v>
      </c>
      <c r="AE1066" t="s">
        <v>445</v>
      </c>
      <c r="AF1066" t="s">
        <v>446</v>
      </c>
      <c r="AG1066" t="s">
        <v>446</v>
      </c>
      <c r="AH1066" t="s">
        <v>5220</v>
      </c>
      <c r="AI1066">
        <v>33</v>
      </c>
      <c r="AJ1066">
        <v>19</v>
      </c>
      <c r="AK1066" s="22">
        <f t="shared" si="84"/>
        <v>0.14393939393939395</v>
      </c>
      <c r="AL1066" t="s">
        <v>430</v>
      </c>
      <c r="AM1066" t="s">
        <v>306</v>
      </c>
      <c r="AN1066" t="s">
        <v>67</v>
      </c>
    </row>
    <row r="1067" spans="1:40" hidden="1" x14ac:dyDescent="0.25">
      <c r="A1067">
        <v>202430</v>
      </c>
      <c r="B1067">
        <v>41193</v>
      </c>
      <c r="C1067" t="s">
        <v>288</v>
      </c>
      <c r="D1067" t="s">
        <v>5623</v>
      </c>
      <c r="E1067" t="s">
        <v>289</v>
      </c>
      <c r="F1067">
        <v>5</v>
      </c>
      <c r="G1067" s="1">
        <v>45273</v>
      </c>
      <c r="H1067" s="1">
        <v>45273</v>
      </c>
      <c r="I1067" s="21">
        <f t="shared" si="80"/>
        <v>1</v>
      </c>
      <c r="J1067" s="1"/>
      <c r="K1067" s="1" t="s">
        <v>35</v>
      </c>
      <c r="N1067" t="s">
        <v>35</v>
      </c>
      <c r="S1067" s="22">
        <f t="shared" si="81"/>
        <v>8.333333333333337E-2</v>
      </c>
      <c r="T1067" s="22">
        <f t="shared" si="82"/>
        <v>5.0505050505050527E-3</v>
      </c>
      <c r="U1067" s="22" t="s">
        <v>5378</v>
      </c>
      <c r="V1067">
        <v>1800</v>
      </c>
      <c r="W1067" s="22" t="s">
        <v>5432</v>
      </c>
      <c r="X1067">
        <v>2000</v>
      </c>
      <c r="Y1067" t="s">
        <v>304</v>
      </c>
      <c r="Z1067" t="s">
        <v>1762</v>
      </c>
      <c r="AA1067" t="s">
        <v>1763</v>
      </c>
      <c r="AB1067" t="s">
        <v>61</v>
      </c>
      <c r="AC1067" t="s">
        <v>62</v>
      </c>
      <c r="AD1067" t="str">
        <f t="shared" si="83"/>
        <v>No Room Assigned at this time - TBA</v>
      </c>
      <c r="AE1067" t="s">
        <v>445</v>
      </c>
      <c r="AF1067" t="s">
        <v>446</v>
      </c>
      <c r="AG1067" t="s">
        <v>446</v>
      </c>
      <c r="AH1067" t="s">
        <v>5220</v>
      </c>
      <c r="AI1067">
        <v>33</v>
      </c>
      <c r="AJ1067">
        <v>16</v>
      </c>
      <c r="AK1067" s="22">
        <f t="shared" si="84"/>
        <v>8.0808080808080843E-2</v>
      </c>
      <c r="AL1067" t="s">
        <v>430</v>
      </c>
      <c r="AM1067" t="s">
        <v>306</v>
      </c>
      <c r="AN1067" t="s">
        <v>67</v>
      </c>
    </row>
    <row r="1068" spans="1:40" hidden="1" x14ac:dyDescent="0.25">
      <c r="A1068">
        <v>202430</v>
      </c>
      <c r="B1068">
        <v>42682</v>
      </c>
      <c r="C1068" t="s">
        <v>416</v>
      </c>
      <c r="D1068" t="s">
        <v>5671</v>
      </c>
      <c r="E1068" t="s">
        <v>417</v>
      </c>
      <c r="F1068">
        <v>1.5</v>
      </c>
      <c r="G1068" s="1">
        <v>45166</v>
      </c>
      <c r="H1068" s="1">
        <v>45276</v>
      </c>
      <c r="I1068" s="21">
        <f t="shared" si="80"/>
        <v>16.714285714285715</v>
      </c>
      <c r="J1068" s="1"/>
      <c r="K1068" s="1" t="s">
        <v>5552</v>
      </c>
      <c r="S1068" s="22">
        <f t="shared" si="81"/>
        <v>0</v>
      </c>
      <c r="T1068" s="22">
        <f t="shared" si="82"/>
        <v>0</v>
      </c>
      <c r="U1068" s="22">
        <v>0</v>
      </c>
      <c r="W1068" s="22">
        <v>0</v>
      </c>
      <c r="Y1068" t="s">
        <v>49</v>
      </c>
      <c r="Z1068" t="s">
        <v>408</v>
      </c>
      <c r="AA1068" t="s">
        <v>409</v>
      </c>
      <c r="AB1068" t="s">
        <v>41</v>
      </c>
      <c r="AC1068" t="s">
        <v>87</v>
      </c>
      <c r="AD1068" t="str">
        <f t="shared" si="83"/>
        <v>No Room Assigned at this time - TBA</v>
      </c>
      <c r="AE1068" t="s">
        <v>445</v>
      </c>
      <c r="AF1068" t="s">
        <v>446</v>
      </c>
      <c r="AG1068" t="s">
        <v>446</v>
      </c>
      <c r="AH1068" t="s">
        <v>5220</v>
      </c>
      <c r="AI1068">
        <v>10</v>
      </c>
      <c r="AJ1068">
        <v>8</v>
      </c>
      <c r="AK1068" s="22">
        <f t="shared" si="84"/>
        <v>0</v>
      </c>
      <c r="AL1068" t="s">
        <v>52</v>
      </c>
      <c r="AM1068" t="s">
        <v>66</v>
      </c>
      <c r="AN1068" t="s">
        <v>67</v>
      </c>
    </row>
    <row r="1069" spans="1:40" hidden="1" x14ac:dyDescent="0.25">
      <c r="A1069">
        <v>202430</v>
      </c>
      <c r="B1069">
        <v>42796</v>
      </c>
      <c r="C1069" t="s">
        <v>2618</v>
      </c>
      <c r="D1069" t="s">
        <v>5732</v>
      </c>
      <c r="E1069" t="s">
        <v>2619</v>
      </c>
      <c r="F1069">
        <v>1.5</v>
      </c>
      <c r="G1069" s="1">
        <v>45166</v>
      </c>
      <c r="H1069" s="1">
        <v>45276</v>
      </c>
      <c r="I1069" s="21">
        <f t="shared" si="80"/>
        <v>16.714285714285715</v>
      </c>
      <c r="J1069" s="1"/>
      <c r="K1069" s="1" t="s">
        <v>5552</v>
      </c>
      <c r="S1069" s="22">
        <f t="shared" si="81"/>
        <v>0</v>
      </c>
      <c r="T1069" s="22">
        <f t="shared" si="82"/>
        <v>0</v>
      </c>
      <c r="U1069" s="22">
        <v>0</v>
      </c>
      <c r="W1069" s="22">
        <v>0</v>
      </c>
      <c r="Y1069" t="s">
        <v>205</v>
      </c>
      <c r="Z1069" t="s">
        <v>1788</v>
      </c>
      <c r="AA1069" t="s">
        <v>1789</v>
      </c>
      <c r="AB1069" t="s">
        <v>41</v>
      </c>
      <c r="AC1069" t="s">
        <v>62</v>
      </c>
      <c r="AD1069" t="str">
        <f t="shared" si="83"/>
        <v>No Room Assigned at this time - TBA</v>
      </c>
      <c r="AE1069" t="s">
        <v>445</v>
      </c>
      <c r="AF1069" t="s">
        <v>446</v>
      </c>
      <c r="AG1069" t="s">
        <v>446</v>
      </c>
      <c r="AH1069" t="s">
        <v>5220</v>
      </c>
      <c r="AI1069">
        <v>10</v>
      </c>
      <c r="AJ1069">
        <v>8</v>
      </c>
      <c r="AK1069" s="22">
        <f t="shared" si="84"/>
        <v>0</v>
      </c>
      <c r="AL1069" t="s">
        <v>52</v>
      </c>
      <c r="AM1069" t="s">
        <v>66</v>
      </c>
      <c r="AN1069" t="s">
        <v>67</v>
      </c>
    </row>
    <row r="1070" spans="1:40" hidden="1" x14ac:dyDescent="0.25">
      <c r="A1070">
        <v>202430</v>
      </c>
      <c r="B1070">
        <v>42825</v>
      </c>
      <c r="C1070" t="s">
        <v>2620</v>
      </c>
      <c r="D1070" t="s">
        <v>5618</v>
      </c>
      <c r="E1070" t="s">
        <v>2621</v>
      </c>
      <c r="F1070">
        <v>0</v>
      </c>
      <c r="G1070" s="1">
        <v>45187</v>
      </c>
      <c r="H1070" s="1">
        <v>45227</v>
      </c>
      <c r="I1070" s="21">
        <f t="shared" si="80"/>
        <v>6.7142857142857144</v>
      </c>
      <c r="J1070" s="1"/>
      <c r="K1070" s="1" t="s">
        <v>5552</v>
      </c>
      <c r="S1070" s="22">
        <f t="shared" si="81"/>
        <v>0</v>
      </c>
      <c r="T1070" s="22">
        <f t="shared" si="82"/>
        <v>0</v>
      </c>
      <c r="U1070" s="22">
        <v>0</v>
      </c>
      <c r="W1070" s="22">
        <v>0</v>
      </c>
      <c r="Y1070" t="s">
        <v>304</v>
      </c>
      <c r="Z1070" t="s">
        <v>2622</v>
      </c>
      <c r="AA1070" t="s">
        <v>2623</v>
      </c>
      <c r="AC1070" t="s">
        <v>98</v>
      </c>
      <c r="AD1070" t="str">
        <f t="shared" si="83"/>
        <v>No Room Assigned at this time - TBA</v>
      </c>
      <c r="AE1070" t="s">
        <v>445</v>
      </c>
      <c r="AF1070" t="s">
        <v>446</v>
      </c>
      <c r="AG1070" t="s">
        <v>446</v>
      </c>
      <c r="AH1070" t="s">
        <v>5220</v>
      </c>
      <c r="AI1070">
        <v>25</v>
      </c>
      <c r="AJ1070">
        <v>14</v>
      </c>
      <c r="AK1070" s="22">
        <f t="shared" si="84"/>
        <v>0</v>
      </c>
      <c r="AL1070" t="s">
        <v>99</v>
      </c>
      <c r="AM1070" t="s">
        <v>534</v>
      </c>
      <c r="AN1070" t="s">
        <v>67</v>
      </c>
    </row>
    <row r="1071" spans="1:40" hidden="1" x14ac:dyDescent="0.25">
      <c r="A1071">
        <v>202430</v>
      </c>
      <c r="B1071">
        <v>42827</v>
      </c>
      <c r="C1071" t="s">
        <v>2624</v>
      </c>
      <c r="D1071" t="s">
        <v>5618</v>
      </c>
      <c r="E1071" t="s">
        <v>2625</v>
      </c>
      <c r="F1071">
        <v>0</v>
      </c>
      <c r="G1071" s="1">
        <v>45229</v>
      </c>
      <c r="H1071" s="1">
        <v>45269</v>
      </c>
      <c r="I1071" s="21">
        <f t="shared" si="80"/>
        <v>6.7142857142857144</v>
      </c>
      <c r="J1071" s="1"/>
      <c r="K1071" s="1" t="s">
        <v>5552</v>
      </c>
      <c r="S1071" s="22">
        <f t="shared" si="81"/>
        <v>0</v>
      </c>
      <c r="T1071" s="22">
        <f t="shared" si="82"/>
        <v>0</v>
      </c>
      <c r="U1071" s="22">
        <v>0</v>
      </c>
      <c r="W1071" s="22">
        <v>0</v>
      </c>
      <c r="Y1071" t="s">
        <v>304</v>
      </c>
      <c r="Z1071" t="s">
        <v>2622</v>
      </c>
      <c r="AA1071" t="s">
        <v>2623</v>
      </c>
      <c r="AC1071" t="s">
        <v>98</v>
      </c>
      <c r="AD1071" t="str">
        <f t="shared" si="83"/>
        <v>No Room Assigned at this time - TBA</v>
      </c>
      <c r="AE1071" t="s">
        <v>445</v>
      </c>
      <c r="AF1071" t="s">
        <v>446</v>
      </c>
      <c r="AG1071" t="s">
        <v>446</v>
      </c>
      <c r="AH1071" t="s">
        <v>5220</v>
      </c>
      <c r="AI1071">
        <v>25</v>
      </c>
      <c r="AJ1071">
        <v>13</v>
      </c>
      <c r="AK1071" s="22">
        <f t="shared" si="84"/>
        <v>0</v>
      </c>
      <c r="AL1071" t="s">
        <v>99</v>
      </c>
      <c r="AM1071" t="s">
        <v>534</v>
      </c>
      <c r="AN1071" t="s">
        <v>67</v>
      </c>
    </row>
    <row r="1072" spans="1:40" hidden="1" x14ac:dyDescent="0.25">
      <c r="A1072">
        <v>202430</v>
      </c>
      <c r="B1072">
        <v>42908</v>
      </c>
      <c r="C1072" t="s">
        <v>2626</v>
      </c>
      <c r="D1072" t="s">
        <v>5603</v>
      </c>
      <c r="E1072" t="s">
        <v>2627</v>
      </c>
      <c r="F1072">
        <v>2</v>
      </c>
      <c r="G1072" s="1">
        <v>45166</v>
      </c>
      <c r="H1072" s="1">
        <v>45276</v>
      </c>
      <c r="I1072" s="21">
        <f t="shared" si="80"/>
        <v>16.714285714285715</v>
      </c>
      <c r="J1072" s="1"/>
      <c r="K1072" s="1" t="s">
        <v>5552</v>
      </c>
      <c r="S1072" s="22">
        <f t="shared" si="81"/>
        <v>0</v>
      </c>
      <c r="T1072" s="22">
        <f t="shared" si="82"/>
        <v>0</v>
      </c>
      <c r="U1072" s="22">
        <v>0</v>
      </c>
      <c r="W1072" s="22">
        <v>0</v>
      </c>
      <c r="Y1072" t="s">
        <v>38</v>
      </c>
      <c r="Z1072" t="s">
        <v>2384</v>
      </c>
      <c r="AA1072" t="s">
        <v>2385</v>
      </c>
      <c r="AB1072" t="s">
        <v>41</v>
      </c>
      <c r="AC1072" t="s">
        <v>62</v>
      </c>
      <c r="AD1072" t="str">
        <f t="shared" si="83"/>
        <v>No Room Assigned at this time - TBA</v>
      </c>
      <c r="AE1072" t="s">
        <v>445</v>
      </c>
      <c r="AF1072" t="s">
        <v>446</v>
      </c>
      <c r="AG1072" t="s">
        <v>446</v>
      </c>
      <c r="AH1072" t="s">
        <v>5220</v>
      </c>
      <c r="AI1072">
        <v>0</v>
      </c>
      <c r="AJ1072">
        <v>0</v>
      </c>
      <c r="AK1072" s="22">
        <f t="shared" si="84"/>
        <v>0</v>
      </c>
      <c r="AL1072">
        <v>20</v>
      </c>
      <c r="AM1072" t="s">
        <v>172</v>
      </c>
      <c r="AN1072" t="s">
        <v>46</v>
      </c>
    </row>
    <row r="1073" spans="1:40" hidden="1" x14ac:dyDescent="0.25">
      <c r="A1073">
        <v>202430</v>
      </c>
      <c r="B1073">
        <v>42978</v>
      </c>
      <c r="C1073" t="s">
        <v>416</v>
      </c>
      <c r="D1073" t="s">
        <v>5671</v>
      </c>
      <c r="E1073" t="s">
        <v>417</v>
      </c>
      <c r="F1073">
        <v>1.5</v>
      </c>
      <c r="G1073" s="1">
        <v>45166</v>
      </c>
      <c r="H1073" s="1">
        <v>45276</v>
      </c>
      <c r="I1073" s="21">
        <f t="shared" si="80"/>
        <v>16.714285714285715</v>
      </c>
      <c r="J1073" s="1"/>
      <c r="K1073" s="1" t="s">
        <v>5552</v>
      </c>
      <c r="S1073" s="22">
        <f t="shared" si="81"/>
        <v>0</v>
      </c>
      <c r="T1073" s="22">
        <f t="shared" si="82"/>
        <v>0</v>
      </c>
      <c r="U1073" s="22">
        <v>0</v>
      </c>
      <c r="W1073" s="22">
        <v>0</v>
      </c>
      <c r="Y1073" t="s">
        <v>49</v>
      </c>
      <c r="Z1073" t="s">
        <v>408</v>
      </c>
      <c r="AA1073" t="s">
        <v>409</v>
      </c>
      <c r="AB1073" t="s">
        <v>277</v>
      </c>
      <c r="AC1073" t="s">
        <v>87</v>
      </c>
      <c r="AD1073" t="str">
        <f t="shared" si="83"/>
        <v>No Room Assigned at this time - TBA</v>
      </c>
      <c r="AE1073" t="s">
        <v>445</v>
      </c>
      <c r="AF1073" t="s">
        <v>446</v>
      </c>
      <c r="AG1073" t="s">
        <v>446</v>
      </c>
      <c r="AH1073" t="s">
        <v>5220</v>
      </c>
      <c r="AI1073">
        <v>10</v>
      </c>
      <c r="AJ1073">
        <v>10</v>
      </c>
      <c r="AK1073" s="22">
        <f t="shared" si="84"/>
        <v>0</v>
      </c>
      <c r="AL1073" t="s">
        <v>52</v>
      </c>
      <c r="AM1073" t="s">
        <v>66</v>
      </c>
      <c r="AN1073" t="s">
        <v>46</v>
      </c>
    </row>
    <row r="1074" spans="1:40" hidden="1" x14ac:dyDescent="0.25">
      <c r="A1074">
        <v>202430</v>
      </c>
      <c r="B1074">
        <v>42979</v>
      </c>
      <c r="C1074" t="s">
        <v>406</v>
      </c>
      <c r="D1074" t="s">
        <v>5732</v>
      </c>
      <c r="E1074" t="s">
        <v>407</v>
      </c>
      <c r="F1074">
        <v>1.5</v>
      </c>
      <c r="G1074" s="1">
        <v>45166</v>
      </c>
      <c r="H1074" s="1">
        <v>45276</v>
      </c>
      <c r="I1074" s="21">
        <f t="shared" si="80"/>
        <v>16.714285714285715</v>
      </c>
      <c r="J1074" s="1"/>
      <c r="K1074" s="1" t="s">
        <v>5552</v>
      </c>
      <c r="S1074" s="22">
        <f t="shared" si="81"/>
        <v>0</v>
      </c>
      <c r="T1074" s="22">
        <f t="shared" si="82"/>
        <v>0</v>
      </c>
      <c r="U1074" s="22">
        <v>0</v>
      </c>
      <c r="W1074" s="22">
        <v>0</v>
      </c>
      <c r="Y1074" t="s">
        <v>49</v>
      </c>
      <c r="Z1074" t="s">
        <v>408</v>
      </c>
      <c r="AA1074" t="s">
        <v>409</v>
      </c>
      <c r="AB1074" t="s">
        <v>41</v>
      </c>
      <c r="AC1074" t="s">
        <v>87</v>
      </c>
      <c r="AD1074" t="str">
        <f t="shared" si="83"/>
        <v>No Room Assigned at this time - TBA</v>
      </c>
      <c r="AE1074" t="s">
        <v>445</v>
      </c>
      <c r="AF1074" t="s">
        <v>446</v>
      </c>
      <c r="AG1074" t="s">
        <v>446</v>
      </c>
      <c r="AH1074" t="s">
        <v>5220</v>
      </c>
      <c r="AI1074">
        <v>7</v>
      </c>
      <c r="AJ1074">
        <v>5</v>
      </c>
      <c r="AK1074" s="22">
        <f t="shared" si="84"/>
        <v>0</v>
      </c>
      <c r="AL1074" t="s">
        <v>52</v>
      </c>
      <c r="AM1074" t="s">
        <v>66</v>
      </c>
      <c r="AN1074" t="s">
        <v>67</v>
      </c>
    </row>
    <row r="1075" spans="1:40" hidden="1" x14ac:dyDescent="0.25">
      <c r="A1075">
        <v>202430</v>
      </c>
      <c r="B1075">
        <v>42980</v>
      </c>
      <c r="C1075" t="s">
        <v>414</v>
      </c>
      <c r="D1075" t="s">
        <v>5732</v>
      </c>
      <c r="E1075" t="s">
        <v>415</v>
      </c>
      <c r="F1075">
        <v>1.5</v>
      </c>
      <c r="G1075" s="1">
        <v>45166</v>
      </c>
      <c r="H1075" s="1">
        <v>45276</v>
      </c>
      <c r="I1075" s="21">
        <f t="shared" si="80"/>
        <v>16.714285714285715</v>
      </c>
      <c r="J1075" s="1"/>
      <c r="K1075" s="1" t="s">
        <v>5552</v>
      </c>
      <c r="S1075" s="22">
        <f t="shared" si="81"/>
        <v>0</v>
      </c>
      <c r="T1075" s="22">
        <f t="shared" si="82"/>
        <v>0</v>
      </c>
      <c r="U1075" s="22">
        <v>0</v>
      </c>
      <c r="W1075" s="22">
        <v>0</v>
      </c>
      <c r="Y1075" t="s">
        <v>49</v>
      </c>
      <c r="Z1075" t="s">
        <v>408</v>
      </c>
      <c r="AA1075" t="s">
        <v>409</v>
      </c>
      <c r="AB1075" t="s">
        <v>41</v>
      </c>
      <c r="AC1075" t="s">
        <v>87</v>
      </c>
      <c r="AD1075" t="str">
        <f t="shared" si="83"/>
        <v>No Room Assigned at this time - TBA</v>
      </c>
      <c r="AE1075" t="s">
        <v>445</v>
      </c>
      <c r="AF1075" t="s">
        <v>446</v>
      </c>
      <c r="AG1075" t="s">
        <v>446</v>
      </c>
      <c r="AH1075" t="s">
        <v>5220</v>
      </c>
      <c r="AI1075">
        <v>5</v>
      </c>
      <c r="AJ1075">
        <v>2</v>
      </c>
      <c r="AK1075" s="22">
        <f t="shared" si="84"/>
        <v>0</v>
      </c>
      <c r="AL1075" t="s">
        <v>52</v>
      </c>
      <c r="AM1075" t="s">
        <v>66</v>
      </c>
      <c r="AN1075" t="s">
        <v>67</v>
      </c>
    </row>
    <row r="1076" spans="1:40" hidden="1" x14ac:dyDescent="0.25">
      <c r="A1076">
        <v>202430</v>
      </c>
      <c r="B1076">
        <v>35138</v>
      </c>
      <c r="C1076" t="s">
        <v>2612</v>
      </c>
      <c r="D1076" t="s">
        <v>5730</v>
      </c>
      <c r="E1076" t="s">
        <v>2613</v>
      </c>
      <c r="F1076">
        <v>1.5</v>
      </c>
      <c r="G1076" s="1">
        <v>45166</v>
      </c>
      <c r="H1076" s="1">
        <v>45276</v>
      </c>
      <c r="I1076" s="21">
        <f t="shared" si="80"/>
        <v>16.714285714285715</v>
      </c>
      <c r="J1076" s="1"/>
      <c r="K1076" s="1" t="s">
        <v>5552</v>
      </c>
      <c r="S1076" s="22">
        <f t="shared" si="81"/>
        <v>0</v>
      </c>
      <c r="T1076" s="22">
        <f t="shared" si="82"/>
        <v>0</v>
      </c>
      <c r="U1076" s="22">
        <v>0</v>
      </c>
      <c r="W1076" s="22">
        <v>0</v>
      </c>
      <c r="Y1076" t="s">
        <v>304</v>
      </c>
      <c r="Z1076" t="s">
        <v>2301</v>
      </c>
      <c r="AA1076" t="s">
        <v>2302</v>
      </c>
      <c r="AB1076" t="s">
        <v>41</v>
      </c>
      <c r="AC1076" t="s">
        <v>62</v>
      </c>
      <c r="AD1076" t="str">
        <f t="shared" si="83"/>
        <v>No Room Assigned at this time - TBA</v>
      </c>
      <c r="AE1076" t="s">
        <v>445</v>
      </c>
      <c r="AF1076" t="s">
        <v>446</v>
      </c>
      <c r="AG1076" t="s">
        <v>446</v>
      </c>
      <c r="AH1076" t="s">
        <v>5220</v>
      </c>
      <c r="AI1076">
        <v>38</v>
      </c>
      <c r="AJ1076">
        <v>38</v>
      </c>
      <c r="AK1076" s="22">
        <f t="shared" si="84"/>
        <v>0</v>
      </c>
      <c r="AL1076" t="s">
        <v>430</v>
      </c>
      <c r="AM1076" t="s">
        <v>306</v>
      </c>
      <c r="AN1076" t="s">
        <v>46</v>
      </c>
    </row>
    <row r="1077" spans="1:40" hidden="1" x14ac:dyDescent="0.25">
      <c r="A1077">
        <v>202430</v>
      </c>
      <c r="B1077">
        <v>43208</v>
      </c>
      <c r="C1077" t="s">
        <v>372</v>
      </c>
      <c r="D1077" t="s">
        <v>5732</v>
      </c>
      <c r="E1077" t="s">
        <v>373</v>
      </c>
      <c r="F1077">
        <v>1.5</v>
      </c>
      <c r="G1077" s="1">
        <v>45166</v>
      </c>
      <c r="H1077" s="1">
        <v>45268</v>
      </c>
      <c r="I1077" s="21">
        <f t="shared" si="80"/>
        <v>15.571428571428571</v>
      </c>
      <c r="J1077" s="1"/>
      <c r="K1077" s="1" t="s">
        <v>5552</v>
      </c>
      <c r="S1077" s="22">
        <f t="shared" si="81"/>
        <v>0</v>
      </c>
      <c r="T1077" s="22">
        <f t="shared" si="82"/>
        <v>0</v>
      </c>
      <c r="U1077" s="22">
        <v>0</v>
      </c>
      <c r="W1077" s="22">
        <v>0</v>
      </c>
      <c r="Y1077" t="s">
        <v>49</v>
      </c>
      <c r="Z1077" t="s">
        <v>374</v>
      </c>
      <c r="AA1077" t="s">
        <v>375</v>
      </c>
      <c r="AB1077" t="s">
        <v>277</v>
      </c>
      <c r="AC1077" t="s">
        <v>62</v>
      </c>
      <c r="AD1077" t="str">
        <f t="shared" si="83"/>
        <v>No Room Assigned at this time - TBA</v>
      </c>
      <c r="AE1077" t="s">
        <v>445</v>
      </c>
      <c r="AF1077" t="s">
        <v>446</v>
      </c>
      <c r="AG1077" t="s">
        <v>446</v>
      </c>
      <c r="AH1077" t="s">
        <v>5220</v>
      </c>
      <c r="AI1077">
        <v>35</v>
      </c>
      <c r="AJ1077">
        <v>30</v>
      </c>
      <c r="AK1077" s="22">
        <f t="shared" si="84"/>
        <v>0</v>
      </c>
      <c r="AL1077" t="s">
        <v>52</v>
      </c>
      <c r="AM1077" t="s">
        <v>66</v>
      </c>
      <c r="AN1077" t="s">
        <v>67</v>
      </c>
    </row>
    <row r="1078" spans="1:40" hidden="1" x14ac:dyDescent="0.25">
      <c r="A1078">
        <v>202430</v>
      </c>
      <c r="B1078">
        <v>43318</v>
      </c>
      <c r="C1078" t="s">
        <v>2391</v>
      </c>
      <c r="D1078" t="s">
        <v>5709</v>
      </c>
      <c r="E1078" t="s">
        <v>2392</v>
      </c>
      <c r="F1078">
        <v>2</v>
      </c>
      <c r="G1078" s="1">
        <v>45210</v>
      </c>
      <c r="H1078" s="1">
        <v>45214</v>
      </c>
      <c r="I1078" s="21">
        <f t="shared" si="80"/>
        <v>1.5714285714285714</v>
      </c>
      <c r="J1078" s="1"/>
      <c r="K1078" s="1" t="s">
        <v>5552</v>
      </c>
      <c r="S1078" s="22">
        <f t="shared" si="81"/>
        <v>0</v>
      </c>
      <c r="T1078" s="22">
        <f t="shared" si="82"/>
        <v>0</v>
      </c>
      <c r="U1078" s="22">
        <v>0</v>
      </c>
      <c r="W1078" s="22">
        <v>0</v>
      </c>
      <c r="Y1078" t="s">
        <v>2393</v>
      </c>
      <c r="Z1078" t="s">
        <v>997</v>
      </c>
      <c r="AA1078" t="s">
        <v>998</v>
      </c>
      <c r="AB1078" t="s">
        <v>41</v>
      </c>
      <c r="AC1078" t="s">
        <v>87</v>
      </c>
      <c r="AD1078" t="str">
        <f t="shared" si="83"/>
        <v>No Room Assigned at this time - TBA</v>
      </c>
      <c r="AE1078" t="s">
        <v>445</v>
      </c>
      <c r="AF1078" t="s">
        <v>446</v>
      </c>
      <c r="AG1078" t="s">
        <v>446</v>
      </c>
      <c r="AH1078" t="s">
        <v>5220</v>
      </c>
      <c r="AI1078">
        <v>0</v>
      </c>
      <c r="AJ1078">
        <v>22</v>
      </c>
      <c r="AK1078" s="22">
        <f t="shared" si="84"/>
        <v>0</v>
      </c>
      <c r="AL1078" t="s">
        <v>37</v>
      </c>
      <c r="AM1078" t="s">
        <v>172</v>
      </c>
      <c r="AN1078" t="s">
        <v>46</v>
      </c>
    </row>
    <row r="1079" spans="1:40" hidden="1" x14ac:dyDescent="0.25">
      <c r="A1079">
        <v>202430</v>
      </c>
      <c r="B1079">
        <v>43334</v>
      </c>
      <c r="C1079" t="s">
        <v>2394</v>
      </c>
      <c r="D1079" t="s">
        <v>5712</v>
      </c>
      <c r="E1079" t="s">
        <v>2395</v>
      </c>
      <c r="F1079">
        <v>2</v>
      </c>
      <c r="G1079" s="1">
        <v>45210</v>
      </c>
      <c r="H1079" s="1">
        <v>45214</v>
      </c>
      <c r="I1079" s="21">
        <f t="shared" si="80"/>
        <v>1.5714285714285714</v>
      </c>
      <c r="J1079" s="1"/>
      <c r="K1079" s="1" t="s">
        <v>5552</v>
      </c>
      <c r="S1079" s="22">
        <f t="shared" si="81"/>
        <v>0</v>
      </c>
      <c r="T1079" s="22">
        <f t="shared" si="82"/>
        <v>0</v>
      </c>
      <c r="U1079" s="22">
        <v>0</v>
      </c>
      <c r="W1079" s="22">
        <v>0</v>
      </c>
      <c r="Y1079" t="s">
        <v>205</v>
      </c>
      <c r="Z1079" t="s">
        <v>1623</v>
      </c>
      <c r="AA1079" t="s">
        <v>1624</v>
      </c>
      <c r="AB1079" t="s">
        <v>41</v>
      </c>
      <c r="AC1079" t="s">
        <v>87</v>
      </c>
      <c r="AD1079" t="str">
        <f t="shared" si="83"/>
        <v>No Room Assigned at this time - TBA</v>
      </c>
      <c r="AE1079" t="s">
        <v>445</v>
      </c>
      <c r="AF1079" t="s">
        <v>446</v>
      </c>
      <c r="AG1079" t="s">
        <v>446</v>
      </c>
      <c r="AH1079" t="s">
        <v>5220</v>
      </c>
      <c r="AI1079">
        <v>0</v>
      </c>
      <c r="AJ1079">
        <v>0</v>
      </c>
      <c r="AK1079" s="22">
        <f t="shared" si="84"/>
        <v>0</v>
      </c>
      <c r="AL1079" t="s">
        <v>37</v>
      </c>
      <c r="AM1079" t="s">
        <v>172</v>
      </c>
      <c r="AN1079" t="s">
        <v>46</v>
      </c>
    </row>
    <row r="1080" spans="1:40" hidden="1" x14ac:dyDescent="0.25">
      <c r="A1080">
        <v>202430</v>
      </c>
      <c r="B1080">
        <v>43378</v>
      </c>
      <c r="C1080" t="s">
        <v>449</v>
      </c>
      <c r="D1080" t="e">
        <v>#N/A</v>
      </c>
      <c r="E1080" t="s">
        <v>450</v>
      </c>
      <c r="F1080">
        <v>1</v>
      </c>
      <c r="G1080" s="1">
        <v>45166</v>
      </c>
      <c r="H1080" s="1">
        <v>45276</v>
      </c>
      <c r="I1080" s="21">
        <f t="shared" si="80"/>
        <v>16.714285714285715</v>
      </c>
      <c r="J1080" s="1"/>
      <c r="K1080" s="1" t="s">
        <v>5536</v>
      </c>
      <c r="L1080" t="s">
        <v>33</v>
      </c>
      <c r="N1080" t="s">
        <v>35</v>
      </c>
      <c r="S1080" s="22">
        <f t="shared" si="81"/>
        <v>0</v>
      </c>
      <c r="T1080" s="22">
        <f t="shared" si="82"/>
        <v>0</v>
      </c>
      <c r="U1080" s="22">
        <v>0</v>
      </c>
      <c r="W1080" s="22">
        <v>0</v>
      </c>
      <c r="Y1080" t="s">
        <v>49</v>
      </c>
      <c r="Z1080" t="s">
        <v>85</v>
      </c>
      <c r="AA1080" t="s">
        <v>86</v>
      </c>
      <c r="AB1080" t="s">
        <v>41</v>
      </c>
      <c r="AC1080" t="s">
        <v>87</v>
      </c>
      <c r="AD1080" t="str">
        <f t="shared" si="83"/>
        <v>No Room Assigned at this time - TBA</v>
      </c>
      <c r="AE1080" t="s">
        <v>445</v>
      </c>
      <c r="AF1080" t="s">
        <v>446</v>
      </c>
      <c r="AG1080" t="s">
        <v>446</v>
      </c>
      <c r="AH1080" t="s">
        <v>5220</v>
      </c>
      <c r="AI1080">
        <v>75</v>
      </c>
      <c r="AJ1080">
        <v>0</v>
      </c>
      <c r="AK1080" s="22">
        <f t="shared" si="84"/>
        <v>0</v>
      </c>
      <c r="AL1080" t="s">
        <v>52</v>
      </c>
      <c r="AM1080" t="s">
        <v>66</v>
      </c>
      <c r="AN1080" t="s">
        <v>67</v>
      </c>
    </row>
    <row r="1081" spans="1:40" hidden="1" x14ac:dyDescent="0.25">
      <c r="A1081">
        <v>202430</v>
      </c>
      <c r="B1081">
        <v>43394</v>
      </c>
      <c r="C1081" t="s">
        <v>451</v>
      </c>
      <c r="D1081" t="s">
        <v>5685</v>
      </c>
      <c r="E1081" t="s">
        <v>452</v>
      </c>
      <c r="F1081">
        <v>1</v>
      </c>
      <c r="G1081" s="1">
        <v>45166</v>
      </c>
      <c r="H1081" s="1">
        <v>45276</v>
      </c>
      <c r="I1081" s="21">
        <f t="shared" si="80"/>
        <v>16.714285714285715</v>
      </c>
      <c r="J1081" s="1"/>
      <c r="K1081" s="1" t="s">
        <v>5536</v>
      </c>
      <c r="L1081" t="s">
        <v>33</v>
      </c>
      <c r="N1081" t="s">
        <v>35</v>
      </c>
      <c r="S1081" s="22">
        <f t="shared" si="81"/>
        <v>0</v>
      </c>
      <c r="T1081" s="22">
        <f t="shared" si="82"/>
        <v>0</v>
      </c>
      <c r="U1081" s="22">
        <v>0</v>
      </c>
      <c r="W1081" s="22">
        <v>0</v>
      </c>
      <c r="Y1081" t="s">
        <v>49</v>
      </c>
      <c r="Z1081" t="s">
        <v>152</v>
      </c>
      <c r="AA1081" t="s">
        <v>153</v>
      </c>
      <c r="AB1081" t="s">
        <v>41</v>
      </c>
      <c r="AC1081" t="s">
        <v>87</v>
      </c>
      <c r="AD1081" t="str">
        <f t="shared" si="83"/>
        <v>No Room Assigned at this time - TBA</v>
      </c>
      <c r="AE1081" t="s">
        <v>445</v>
      </c>
      <c r="AF1081" t="s">
        <v>446</v>
      </c>
      <c r="AG1081" t="s">
        <v>446</v>
      </c>
      <c r="AH1081" t="s">
        <v>5220</v>
      </c>
      <c r="AI1081">
        <v>75</v>
      </c>
      <c r="AJ1081">
        <v>5</v>
      </c>
      <c r="AK1081" s="22">
        <f t="shared" si="84"/>
        <v>0</v>
      </c>
      <c r="AL1081" t="s">
        <v>52</v>
      </c>
      <c r="AM1081" t="s">
        <v>66</v>
      </c>
      <c r="AN1081" t="s">
        <v>67</v>
      </c>
    </row>
    <row r="1082" spans="1:40" hidden="1" x14ac:dyDescent="0.25">
      <c r="A1082">
        <v>202430</v>
      </c>
      <c r="B1082">
        <v>43396</v>
      </c>
      <c r="C1082" t="s">
        <v>453</v>
      </c>
      <c r="D1082" t="s">
        <v>5685</v>
      </c>
      <c r="E1082" t="s">
        <v>454</v>
      </c>
      <c r="F1082">
        <v>1</v>
      </c>
      <c r="G1082" s="1">
        <v>45166</v>
      </c>
      <c r="H1082" s="1">
        <v>45276</v>
      </c>
      <c r="I1082" s="21">
        <f t="shared" si="80"/>
        <v>16.714285714285715</v>
      </c>
      <c r="J1082" s="1"/>
      <c r="K1082" s="1" t="s">
        <v>5536</v>
      </c>
      <c r="L1082" t="s">
        <v>33</v>
      </c>
      <c r="N1082" t="s">
        <v>35</v>
      </c>
      <c r="S1082" s="22">
        <f t="shared" si="81"/>
        <v>0</v>
      </c>
      <c r="T1082" s="22">
        <f t="shared" si="82"/>
        <v>0</v>
      </c>
      <c r="U1082" s="22">
        <v>0</v>
      </c>
      <c r="W1082" s="22">
        <v>0</v>
      </c>
      <c r="Y1082" t="s">
        <v>49</v>
      </c>
      <c r="Z1082" t="s">
        <v>152</v>
      </c>
      <c r="AA1082" t="s">
        <v>153</v>
      </c>
      <c r="AB1082" t="s">
        <v>41</v>
      </c>
      <c r="AC1082" t="s">
        <v>87</v>
      </c>
      <c r="AD1082" t="str">
        <f t="shared" si="83"/>
        <v>No Room Assigned at this time - TBA</v>
      </c>
      <c r="AE1082" t="s">
        <v>445</v>
      </c>
      <c r="AF1082" t="s">
        <v>446</v>
      </c>
      <c r="AG1082" t="s">
        <v>446</v>
      </c>
      <c r="AH1082" t="s">
        <v>5220</v>
      </c>
      <c r="AI1082">
        <v>75</v>
      </c>
      <c r="AJ1082">
        <v>2</v>
      </c>
      <c r="AK1082" s="22">
        <f t="shared" si="84"/>
        <v>0</v>
      </c>
      <c r="AL1082" t="s">
        <v>52</v>
      </c>
      <c r="AM1082" t="s">
        <v>66</v>
      </c>
      <c r="AN1082" t="s">
        <v>67</v>
      </c>
    </row>
    <row r="1083" spans="1:40" hidden="1" x14ac:dyDescent="0.25">
      <c r="A1083">
        <v>202430</v>
      </c>
      <c r="B1083">
        <v>43398</v>
      </c>
      <c r="C1083" t="s">
        <v>455</v>
      </c>
      <c r="D1083" t="s">
        <v>5685</v>
      </c>
      <c r="E1083" t="s">
        <v>456</v>
      </c>
      <c r="F1083">
        <v>1</v>
      </c>
      <c r="G1083" s="1">
        <v>45166</v>
      </c>
      <c r="H1083" s="1">
        <v>45276</v>
      </c>
      <c r="I1083" s="21">
        <f t="shared" si="80"/>
        <v>16.714285714285715</v>
      </c>
      <c r="J1083" s="1"/>
      <c r="K1083" s="1" t="s">
        <v>5536</v>
      </c>
      <c r="L1083" t="s">
        <v>33</v>
      </c>
      <c r="N1083" t="s">
        <v>35</v>
      </c>
      <c r="S1083" s="22">
        <f t="shared" si="81"/>
        <v>0</v>
      </c>
      <c r="T1083" s="22">
        <f t="shared" si="82"/>
        <v>0</v>
      </c>
      <c r="U1083" s="22">
        <v>0</v>
      </c>
      <c r="W1083" s="22">
        <v>0</v>
      </c>
      <c r="Y1083" t="s">
        <v>49</v>
      </c>
      <c r="Z1083" t="s">
        <v>92</v>
      </c>
      <c r="AA1083" t="s">
        <v>93</v>
      </c>
      <c r="AB1083" t="s">
        <v>41</v>
      </c>
      <c r="AC1083" t="s">
        <v>87</v>
      </c>
      <c r="AD1083" t="str">
        <f t="shared" si="83"/>
        <v>No Room Assigned at this time - TBA</v>
      </c>
      <c r="AE1083" t="s">
        <v>445</v>
      </c>
      <c r="AF1083" t="s">
        <v>446</v>
      </c>
      <c r="AG1083" t="s">
        <v>446</v>
      </c>
      <c r="AH1083" t="s">
        <v>5220</v>
      </c>
      <c r="AI1083">
        <v>75</v>
      </c>
      <c r="AJ1083">
        <v>3</v>
      </c>
      <c r="AK1083" s="22">
        <f t="shared" si="84"/>
        <v>0</v>
      </c>
      <c r="AL1083" t="s">
        <v>52</v>
      </c>
      <c r="AM1083" t="s">
        <v>66</v>
      </c>
      <c r="AN1083" t="s">
        <v>67</v>
      </c>
    </row>
    <row r="1084" spans="1:40" hidden="1" x14ac:dyDescent="0.25">
      <c r="A1084">
        <v>202430</v>
      </c>
      <c r="B1084">
        <v>43400</v>
      </c>
      <c r="C1084" t="s">
        <v>457</v>
      </c>
      <c r="D1084" t="s">
        <v>5685</v>
      </c>
      <c r="E1084" t="s">
        <v>458</v>
      </c>
      <c r="F1084">
        <v>1</v>
      </c>
      <c r="G1084" s="1">
        <v>45166</v>
      </c>
      <c r="H1084" s="1">
        <v>45276</v>
      </c>
      <c r="I1084" s="21">
        <f t="shared" si="80"/>
        <v>16.714285714285715</v>
      </c>
      <c r="J1084" s="1"/>
      <c r="K1084" s="1" t="s">
        <v>5536</v>
      </c>
      <c r="L1084" t="s">
        <v>33</v>
      </c>
      <c r="N1084" t="s">
        <v>35</v>
      </c>
      <c r="S1084" s="22">
        <f t="shared" si="81"/>
        <v>0</v>
      </c>
      <c r="T1084" s="22">
        <f t="shared" si="82"/>
        <v>0</v>
      </c>
      <c r="U1084" s="22">
        <v>0</v>
      </c>
      <c r="W1084" s="22">
        <v>0</v>
      </c>
      <c r="Y1084" t="s">
        <v>49</v>
      </c>
      <c r="Z1084" t="s">
        <v>85</v>
      </c>
      <c r="AA1084" t="s">
        <v>86</v>
      </c>
      <c r="AB1084" t="s">
        <v>41</v>
      </c>
      <c r="AC1084" t="s">
        <v>87</v>
      </c>
      <c r="AD1084" t="str">
        <f t="shared" si="83"/>
        <v>No Room Assigned at this time - TBA</v>
      </c>
      <c r="AE1084" t="s">
        <v>445</v>
      </c>
      <c r="AF1084" t="s">
        <v>446</v>
      </c>
      <c r="AG1084" t="s">
        <v>446</v>
      </c>
      <c r="AH1084" t="s">
        <v>5220</v>
      </c>
      <c r="AI1084">
        <v>75</v>
      </c>
      <c r="AJ1084">
        <v>3</v>
      </c>
      <c r="AK1084" s="22">
        <f t="shared" si="84"/>
        <v>0</v>
      </c>
      <c r="AL1084" t="s">
        <v>52</v>
      </c>
      <c r="AM1084" t="s">
        <v>66</v>
      </c>
      <c r="AN1084" t="s">
        <v>67</v>
      </c>
    </row>
    <row r="1085" spans="1:40" hidden="1" x14ac:dyDescent="0.25">
      <c r="A1085">
        <v>202430</v>
      </c>
      <c r="B1085">
        <v>43402</v>
      </c>
      <c r="C1085" t="s">
        <v>457</v>
      </c>
      <c r="D1085" t="s">
        <v>5685</v>
      </c>
      <c r="E1085" t="s">
        <v>458</v>
      </c>
      <c r="F1085">
        <v>1</v>
      </c>
      <c r="G1085" s="1">
        <v>45166</v>
      </c>
      <c r="H1085" s="1">
        <v>45276</v>
      </c>
      <c r="I1085" s="21">
        <f t="shared" si="80"/>
        <v>16.714285714285715</v>
      </c>
      <c r="J1085" s="1"/>
      <c r="K1085" s="1" t="s">
        <v>5536</v>
      </c>
      <c r="L1085" t="s">
        <v>33</v>
      </c>
      <c r="N1085" t="s">
        <v>35</v>
      </c>
      <c r="S1085" s="22">
        <f t="shared" si="81"/>
        <v>0</v>
      </c>
      <c r="T1085" s="22">
        <f t="shared" si="82"/>
        <v>0</v>
      </c>
      <c r="U1085" s="22">
        <v>0</v>
      </c>
      <c r="W1085" s="22">
        <v>0</v>
      </c>
      <c r="Y1085" t="s">
        <v>49</v>
      </c>
      <c r="Z1085" t="s">
        <v>85</v>
      </c>
      <c r="AA1085" t="s">
        <v>86</v>
      </c>
      <c r="AB1085" t="s">
        <v>41</v>
      </c>
      <c r="AC1085" t="s">
        <v>87</v>
      </c>
      <c r="AD1085" t="str">
        <f t="shared" si="83"/>
        <v>No Room Assigned at this time - TBA</v>
      </c>
      <c r="AE1085" t="s">
        <v>445</v>
      </c>
      <c r="AF1085" t="s">
        <v>446</v>
      </c>
      <c r="AG1085" t="s">
        <v>446</v>
      </c>
      <c r="AH1085" t="s">
        <v>5220</v>
      </c>
      <c r="AI1085">
        <v>0</v>
      </c>
      <c r="AJ1085">
        <v>1</v>
      </c>
      <c r="AK1085" s="22">
        <f t="shared" si="84"/>
        <v>0</v>
      </c>
      <c r="AL1085" t="s">
        <v>52</v>
      </c>
      <c r="AM1085" t="s">
        <v>66</v>
      </c>
      <c r="AN1085" t="s">
        <v>46</v>
      </c>
    </row>
    <row r="1086" spans="1:40" hidden="1" x14ac:dyDescent="0.25">
      <c r="A1086">
        <v>202430</v>
      </c>
      <c r="B1086">
        <v>43411</v>
      </c>
      <c r="C1086" t="s">
        <v>459</v>
      </c>
      <c r="D1086" t="s">
        <v>5685</v>
      </c>
      <c r="E1086" t="s">
        <v>460</v>
      </c>
      <c r="F1086">
        <v>1</v>
      </c>
      <c r="G1086" s="1">
        <v>45166</v>
      </c>
      <c r="H1086" s="1">
        <v>45276</v>
      </c>
      <c r="I1086" s="21">
        <f t="shared" si="80"/>
        <v>16.714285714285715</v>
      </c>
      <c r="J1086" s="1"/>
      <c r="K1086" s="1" t="s">
        <v>5536</v>
      </c>
      <c r="L1086" t="s">
        <v>33</v>
      </c>
      <c r="N1086" t="s">
        <v>35</v>
      </c>
      <c r="S1086" s="22">
        <f t="shared" si="81"/>
        <v>0</v>
      </c>
      <c r="T1086" s="22">
        <f t="shared" si="82"/>
        <v>0</v>
      </c>
      <c r="U1086" s="22">
        <v>0</v>
      </c>
      <c r="W1086" s="22">
        <v>0</v>
      </c>
      <c r="Y1086" t="s">
        <v>49</v>
      </c>
      <c r="Z1086" t="s">
        <v>85</v>
      </c>
      <c r="AA1086" t="s">
        <v>86</v>
      </c>
      <c r="AB1086" t="s">
        <v>41</v>
      </c>
      <c r="AC1086" t="s">
        <v>87</v>
      </c>
      <c r="AD1086" t="str">
        <f t="shared" si="83"/>
        <v>No Room Assigned at this time - TBA</v>
      </c>
      <c r="AE1086" t="s">
        <v>445</v>
      </c>
      <c r="AF1086" t="s">
        <v>446</v>
      </c>
      <c r="AG1086" t="s">
        <v>446</v>
      </c>
      <c r="AH1086" t="s">
        <v>5220</v>
      </c>
      <c r="AI1086">
        <v>75</v>
      </c>
      <c r="AJ1086">
        <v>13</v>
      </c>
      <c r="AK1086" s="22">
        <f t="shared" si="84"/>
        <v>0</v>
      </c>
      <c r="AL1086" t="s">
        <v>52</v>
      </c>
      <c r="AM1086" t="s">
        <v>66</v>
      </c>
      <c r="AN1086" t="s">
        <v>67</v>
      </c>
    </row>
    <row r="1087" spans="1:40" hidden="1" x14ac:dyDescent="0.25">
      <c r="A1087">
        <v>202430</v>
      </c>
      <c r="B1087">
        <v>43415</v>
      </c>
      <c r="C1087" t="s">
        <v>461</v>
      </c>
      <c r="D1087" t="s">
        <v>5685</v>
      </c>
      <c r="E1087" t="s">
        <v>462</v>
      </c>
      <c r="F1087">
        <v>1</v>
      </c>
      <c r="G1087" s="1">
        <v>45166</v>
      </c>
      <c r="H1087" s="1">
        <v>45276</v>
      </c>
      <c r="I1087" s="21">
        <f t="shared" si="80"/>
        <v>16.714285714285715</v>
      </c>
      <c r="J1087" s="1"/>
      <c r="K1087" s="1" t="s">
        <v>5536</v>
      </c>
      <c r="L1087" t="s">
        <v>33</v>
      </c>
      <c r="N1087" t="s">
        <v>35</v>
      </c>
      <c r="S1087" s="22">
        <f t="shared" si="81"/>
        <v>0</v>
      </c>
      <c r="T1087" s="22">
        <f t="shared" si="82"/>
        <v>0</v>
      </c>
      <c r="U1087" s="22">
        <v>0</v>
      </c>
      <c r="W1087" s="22">
        <v>0</v>
      </c>
      <c r="Y1087" t="s">
        <v>49</v>
      </c>
      <c r="Z1087" t="s">
        <v>85</v>
      </c>
      <c r="AA1087" t="s">
        <v>86</v>
      </c>
      <c r="AB1087" t="s">
        <v>41</v>
      </c>
      <c r="AC1087" t="s">
        <v>87</v>
      </c>
      <c r="AD1087" t="str">
        <f t="shared" si="83"/>
        <v>No Room Assigned at this time - TBA</v>
      </c>
      <c r="AE1087" t="s">
        <v>445</v>
      </c>
      <c r="AF1087" t="s">
        <v>446</v>
      </c>
      <c r="AG1087" t="s">
        <v>446</v>
      </c>
      <c r="AH1087" t="s">
        <v>5220</v>
      </c>
      <c r="AI1087">
        <v>75</v>
      </c>
      <c r="AJ1087">
        <v>3</v>
      </c>
      <c r="AK1087" s="22">
        <f t="shared" si="84"/>
        <v>0</v>
      </c>
      <c r="AL1087" t="s">
        <v>52</v>
      </c>
      <c r="AM1087" t="s">
        <v>66</v>
      </c>
      <c r="AN1087" t="s">
        <v>67</v>
      </c>
    </row>
    <row r="1088" spans="1:40" hidden="1" x14ac:dyDescent="0.25">
      <c r="A1088">
        <v>202430</v>
      </c>
      <c r="B1088">
        <v>43417</v>
      </c>
      <c r="C1088" t="s">
        <v>463</v>
      </c>
      <c r="D1088" t="s">
        <v>5685</v>
      </c>
      <c r="E1088" t="s">
        <v>464</v>
      </c>
      <c r="F1088">
        <v>1</v>
      </c>
      <c r="G1088" s="1">
        <v>45166</v>
      </c>
      <c r="H1088" s="1">
        <v>45276</v>
      </c>
      <c r="I1088" s="21">
        <f t="shared" si="80"/>
        <v>16.714285714285715</v>
      </c>
      <c r="J1088" s="1"/>
      <c r="K1088" s="1" t="s">
        <v>5536</v>
      </c>
      <c r="L1088" t="s">
        <v>33</v>
      </c>
      <c r="N1088" t="s">
        <v>35</v>
      </c>
      <c r="S1088" s="22">
        <f t="shared" si="81"/>
        <v>0</v>
      </c>
      <c r="T1088" s="22">
        <f t="shared" si="82"/>
        <v>0</v>
      </c>
      <c r="U1088" s="22">
        <v>0</v>
      </c>
      <c r="W1088" s="22">
        <v>0</v>
      </c>
      <c r="Y1088" t="s">
        <v>49</v>
      </c>
      <c r="Z1088" t="s">
        <v>152</v>
      </c>
      <c r="AA1088" t="s">
        <v>153</v>
      </c>
      <c r="AB1088" t="s">
        <v>41</v>
      </c>
      <c r="AC1088" t="s">
        <v>87</v>
      </c>
      <c r="AD1088" t="str">
        <f t="shared" si="83"/>
        <v>No Room Assigned at this time - TBA</v>
      </c>
      <c r="AE1088" t="s">
        <v>445</v>
      </c>
      <c r="AF1088" t="s">
        <v>446</v>
      </c>
      <c r="AG1088" t="s">
        <v>446</v>
      </c>
      <c r="AH1088" t="s">
        <v>5220</v>
      </c>
      <c r="AI1088">
        <v>75</v>
      </c>
      <c r="AJ1088">
        <v>10</v>
      </c>
      <c r="AK1088" s="22">
        <f t="shared" si="84"/>
        <v>0</v>
      </c>
      <c r="AL1088" t="s">
        <v>52</v>
      </c>
      <c r="AM1088" t="s">
        <v>66</v>
      </c>
      <c r="AN1088" t="s">
        <v>67</v>
      </c>
    </row>
    <row r="1089" spans="1:40" hidden="1" x14ac:dyDescent="0.25">
      <c r="A1089">
        <v>202430</v>
      </c>
      <c r="B1089">
        <v>43419</v>
      </c>
      <c r="C1089" t="s">
        <v>465</v>
      </c>
      <c r="D1089" t="e">
        <v>#N/A</v>
      </c>
      <c r="E1089" t="s">
        <v>466</v>
      </c>
      <c r="F1089">
        <v>1</v>
      </c>
      <c r="G1089" s="1">
        <v>45166</v>
      </c>
      <c r="H1089" s="1">
        <v>45276</v>
      </c>
      <c r="I1089" s="21">
        <f t="shared" si="80"/>
        <v>16.714285714285715</v>
      </c>
      <c r="J1089" s="1"/>
      <c r="K1089" s="1" t="s">
        <v>5536</v>
      </c>
      <c r="L1089" t="s">
        <v>33</v>
      </c>
      <c r="N1089" t="s">
        <v>35</v>
      </c>
      <c r="S1089" s="22">
        <f t="shared" si="81"/>
        <v>0</v>
      </c>
      <c r="T1089" s="22">
        <f t="shared" si="82"/>
        <v>0</v>
      </c>
      <c r="U1089" s="22">
        <v>0</v>
      </c>
      <c r="W1089" s="22">
        <v>0</v>
      </c>
      <c r="Y1089" t="s">
        <v>49</v>
      </c>
      <c r="Z1089" t="s">
        <v>152</v>
      </c>
      <c r="AA1089" t="s">
        <v>153</v>
      </c>
      <c r="AB1089" t="s">
        <v>41</v>
      </c>
      <c r="AC1089" t="s">
        <v>87</v>
      </c>
      <c r="AD1089" t="str">
        <f t="shared" si="83"/>
        <v>No Room Assigned at this time - TBA</v>
      </c>
      <c r="AE1089" t="s">
        <v>445</v>
      </c>
      <c r="AF1089" t="s">
        <v>446</v>
      </c>
      <c r="AG1089" t="s">
        <v>446</v>
      </c>
      <c r="AH1089" t="s">
        <v>5220</v>
      </c>
      <c r="AI1089">
        <v>75</v>
      </c>
      <c r="AJ1089">
        <v>0</v>
      </c>
      <c r="AK1089" s="22">
        <f t="shared" si="84"/>
        <v>0</v>
      </c>
      <c r="AL1089" t="s">
        <v>52</v>
      </c>
      <c r="AM1089" t="s">
        <v>66</v>
      </c>
      <c r="AN1089" t="s">
        <v>67</v>
      </c>
    </row>
    <row r="1090" spans="1:40" hidden="1" x14ac:dyDescent="0.25">
      <c r="A1090">
        <v>202430</v>
      </c>
      <c r="B1090">
        <v>43422</v>
      </c>
      <c r="C1090" t="s">
        <v>467</v>
      </c>
      <c r="D1090" t="s">
        <v>5685</v>
      </c>
      <c r="E1090" t="s">
        <v>468</v>
      </c>
      <c r="F1090">
        <v>1</v>
      </c>
      <c r="G1090" s="1">
        <v>45166</v>
      </c>
      <c r="H1090" s="1">
        <v>45276</v>
      </c>
      <c r="I1090" s="21">
        <f t="shared" ref="I1090:I1153" si="85">(DATEDIF(G1090,H1090,"d")/7)+1</f>
        <v>16.714285714285715</v>
      </c>
      <c r="J1090" s="1"/>
      <c r="K1090" s="1" t="s">
        <v>5536</v>
      </c>
      <c r="L1090" t="s">
        <v>33</v>
      </c>
      <c r="N1090" t="s">
        <v>35</v>
      </c>
      <c r="S1090" s="22">
        <f t="shared" ref="S1090:S1153" si="86">W1090-U1090</f>
        <v>0</v>
      </c>
      <c r="T1090" s="22">
        <f t="shared" ref="T1090:T1153" si="87">(LEN(K1090)*S1090)*(I1090/16.5)</f>
        <v>0</v>
      </c>
      <c r="U1090" s="22">
        <v>0</v>
      </c>
      <c r="W1090" s="22">
        <v>0</v>
      </c>
      <c r="Y1090" t="s">
        <v>49</v>
      </c>
      <c r="Z1090" t="s">
        <v>152</v>
      </c>
      <c r="AA1090" t="s">
        <v>153</v>
      </c>
      <c r="AB1090" t="s">
        <v>41</v>
      </c>
      <c r="AC1090" t="s">
        <v>87</v>
      </c>
      <c r="AD1090" t="str">
        <f t="shared" ref="AD1090:AD1153" si="88">CONCATENATE(AE1090," - ",AG1090)</f>
        <v>No Room Assigned at this time - TBA</v>
      </c>
      <c r="AE1090" t="s">
        <v>445</v>
      </c>
      <c r="AF1090" t="s">
        <v>446</v>
      </c>
      <c r="AG1090" t="s">
        <v>446</v>
      </c>
      <c r="AH1090" t="s">
        <v>5220</v>
      </c>
      <c r="AI1090">
        <v>75</v>
      </c>
      <c r="AJ1090">
        <v>19</v>
      </c>
      <c r="AK1090" s="22">
        <f t="shared" ref="AK1090:AK1153" si="89">I1090*T1090*AJ1090</f>
        <v>0</v>
      </c>
      <c r="AL1090" t="s">
        <v>52</v>
      </c>
      <c r="AM1090" t="s">
        <v>66</v>
      </c>
      <c r="AN1090" t="s">
        <v>67</v>
      </c>
    </row>
    <row r="1091" spans="1:40" hidden="1" x14ac:dyDescent="0.25">
      <c r="A1091">
        <v>202430</v>
      </c>
      <c r="B1091">
        <v>43425</v>
      </c>
      <c r="C1091" t="s">
        <v>1257</v>
      </c>
      <c r="D1091" t="s">
        <v>5620</v>
      </c>
      <c r="E1091" t="s">
        <v>1258</v>
      </c>
      <c r="F1091">
        <v>1</v>
      </c>
      <c r="G1091" s="1">
        <v>45166</v>
      </c>
      <c r="H1091" s="1">
        <v>45276</v>
      </c>
      <c r="I1091" s="21">
        <f t="shared" si="85"/>
        <v>16.714285714285715</v>
      </c>
      <c r="J1091" s="1"/>
      <c r="K1091" s="1" t="s">
        <v>5552</v>
      </c>
      <c r="S1091" s="22">
        <f t="shared" si="86"/>
        <v>0</v>
      </c>
      <c r="T1091" s="22">
        <f t="shared" si="87"/>
        <v>0</v>
      </c>
      <c r="U1091" s="22">
        <v>0</v>
      </c>
      <c r="W1091" s="22">
        <v>0</v>
      </c>
      <c r="Y1091" t="s">
        <v>38</v>
      </c>
      <c r="Z1091" t="s">
        <v>489</v>
      </c>
      <c r="AA1091" t="s">
        <v>490</v>
      </c>
      <c r="AB1091" t="s">
        <v>41</v>
      </c>
      <c r="AC1091" t="s">
        <v>62</v>
      </c>
      <c r="AD1091" t="str">
        <f t="shared" si="88"/>
        <v>No Room Assigned at this time - TBA</v>
      </c>
      <c r="AE1091" t="s">
        <v>445</v>
      </c>
      <c r="AF1091" t="s">
        <v>446</v>
      </c>
      <c r="AG1091" t="s">
        <v>446</v>
      </c>
      <c r="AH1091" t="s">
        <v>5220</v>
      </c>
      <c r="AI1091">
        <v>1</v>
      </c>
      <c r="AJ1091">
        <v>1</v>
      </c>
      <c r="AK1091" s="22">
        <f t="shared" si="89"/>
        <v>0</v>
      </c>
      <c r="AL1091" t="s">
        <v>52</v>
      </c>
      <c r="AM1091" t="s">
        <v>172</v>
      </c>
      <c r="AN1091" t="s">
        <v>46</v>
      </c>
    </row>
    <row r="1092" spans="1:40" hidden="1" x14ac:dyDescent="0.25">
      <c r="A1092">
        <v>202430</v>
      </c>
      <c r="B1092">
        <v>43431</v>
      </c>
      <c r="C1092" t="s">
        <v>469</v>
      </c>
      <c r="D1092" t="s">
        <v>5685</v>
      </c>
      <c r="E1092" t="s">
        <v>470</v>
      </c>
      <c r="F1092">
        <v>1</v>
      </c>
      <c r="G1092" s="1">
        <v>45166</v>
      </c>
      <c r="H1092" s="1">
        <v>45276</v>
      </c>
      <c r="I1092" s="21">
        <f t="shared" si="85"/>
        <v>16.714285714285715</v>
      </c>
      <c r="J1092" s="1"/>
      <c r="K1092" s="1" t="s">
        <v>5536</v>
      </c>
      <c r="L1092" t="s">
        <v>33</v>
      </c>
      <c r="N1092" t="s">
        <v>35</v>
      </c>
      <c r="S1092" s="22">
        <f t="shared" si="86"/>
        <v>0</v>
      </c>
      <c r="T1092" s="22">
        <f t="shared" si="87"/>
        <v>0</v>
      </c>
      <c r="U1092" s="22">
        <v>0</v>
      </c>
      <c r="W1092" s="22">
        <v>0</v>
      </c>
      <c r="Y1092" t="s">
        <v>49</v>
      </c>
      <c r="Z1092" t="s">
        <v>152</v>
      </c>
      <c r="AA1092" t="s">
        <v>153</v>
      </c>
      <c r="AB1092" t="s">
        <v>41</v>
      </c>
      <c r="AC1092" t="s">
        <v>87</v>
      </c>
      <c r="AD1092" t="str">
        <f t="shared" si="88"/>
        <v>No Room Assigned at this time - TBA</v>
      </c>
      <c r="AE1092" t="s">
        <v>445</v>
      </c>
      <c r="AF1092" t="s">
        <v>446</v>
      </c>
      <c r="AG1092" t="s">
        <v>446</v>
      </c>
      <c r="AH1092" t="s">
        <v>5220</v>
      </c>
      <c r="AI1092">
        <v>75</v>
      </c>
      <c r="AJ1092">
        <v>4</v>
      </c>
      <c r="AK1092" s="22">
        <f t="shared" si="89"/>
        <v>0</v>
      </c>
      <c r="AL1092" t="s">
        <v>52</v>
      </c>
      <c r="AM1092" t="s">
        <v>66</v>
      </c>
      <c r="AN1092" t="s">
        <v>67</v>
      </c>
    </row>
    <row r="1093" spans="1:40" hidden="1" x14ac:dyDescent="0.25">
      <c r="A1093">
        <v>202430</v>
      </c>
      <c r="B1093">
        <v>43433</v>
      </c>
      <c r="C1093" t="s">
        <v>471</v>
      </c>
      <c r="D1093" t="s">
        <v>5685</v>
      </c>
      <c r="E1093" t="s">
        <v>472</v>
      </c>
      <c r="F1093">
        <v>1</v>
      </c>
      <c r="G1093" s="1">
        <v>45166</v>
      </c>
      <c r="H1093" s="1">
        <v>45276</v>
      </c>
      <c r="I1093" s="21">
        <f t="shared" si="85"/>
        <v>16.714285714285715</v>
      </c>
      <c r="J1093" s="1"/>
      <c r="K1093" s="1" t="s">
        <v>5536</v>
      </c>
      <c r="L1093" t="s">
        <v>33</v>
      </c>
      <c r="N1093" t="s">
        <v>35</v>
      </c>
      <c r="S1093" s="22">
        <f t="shared" si="86"/>
        <v>0</v>
      </c>
      <c r="T1093" s="22">
        <f t="shared" si="87"/>
        <v>0</v>
      </c>
      <c r="U1093" s="22">
        <v>0</v>
      </c>
      <c r="W1093" s="22">
        <v>0</v>
      </c>
      <c r="Y1093" t="s">
        <v>49</v>
      </c>
      <c r="Z1093" t="s">
        <v>85</v>
      </c>
      <c r="AA1093" t="s">
        <v>86</v>
      </c>
      <c r="AB1093" t="s">
        <v>41</v>
      </c>
      <c r="AC1093" t="s">
        <v>87</v>
      </c>
      <c r="AD1093" t="str">
        <f t="shared" si="88"/>
        <v>No Room Assigned at this time - TBA</v>
      </c>
      <c r="AE1093" t="s">
        <v>445</v>
      </c>
      <c r="AF1093" t="s">
        <v>446</v>
      </c>
      <c r="AG1093" t="s">
        <v>446</v>
      </c>
      <c r="AH1093" t="s">
        <v>5220</v>
      </c>
      <c r="AI1093">
        <v>75</v>
      </c>
      <c r="AJ1093">
        <v>13</v>
      </c>
      <c r="AK1093" s="22">
        <f t="shared" si="89"/>
        <v>0</v>
      </c>
      <c r="AL1093" t="s">
        <v>52</v>
      </c>
      <c r="AM1093" t="s">
        <v>66</v>
      </c>
      <c r="AN1093" t="s">
        <v>67</v>
      </c>
    </row>
    <row r="1094" spans="1:40" hidden="1" x14ac:dyDescent="0.25">
      <c r="A1094">
        <v>202430</v>
      </c>
      <c r="B1094">
        <v>43435</v>
      </c>
      <c r="C1094" t="s">
        <v>473</v>
      </c>
      <c r="D1094" t="s">
        <v>5685</v>
      </c>
      <c r="E1094" t="s">
        <v>474</v>
      </c>
      <c r="F1094">
        <v>1</v>
      </c>
      <c r="G1094" s="1">
        <v>45166</v>
      </c>
      <c r="H1094" s="1">
        <v>45276</v>
      </c>
      <c r="I1094" s="21">
        <f t="shared" si="85"/>
        <v>16.714285714285715</v>
      </c>
      <c r="J1094" s="1"/>
      <c r="K1094" s="1" t="s">
        <v>5536</v>
      </c>
      <c r="L1094" t="s">
        <v>33</v>
      </c>
      <c r="N1094" t="s">
        <v>35</v>
      </c>
      <c r="S1094" s="22">
        <f t="shared" si="86"/>
        <v>0</v>
      </c>
      <c r="T1094" s="22">
        <f t="shared" si="87"/>
        <v>0</v>
      </c>
      <c r="U1094" s="22">
        <v>0</v>
      </c>
      <c r="W1094" s="22">
        <v>0</v>
      </c>
      <c r="Y1094" t="s">
        <v>49</v>
      </c>
      <c r="Z1094" t="s">
        <v>152</v>
      </c>
      <c r="AA1094" t="s">
        <v>153</v>
      </c>
      <c r="AB1094" t="s">
        <v>41</v>
      </c>
      <c r="AC1094" t="s">
        <v>87</v>
      </c>
      <c r="AD1094" t="str">
        <f t="shared" si="88"/>
        <v>No Room Assigned at this time - TBA</v>
      </c>
      <c r="AE1094" t="s">
        <v>445</v>
      </c>
      <c r="AF1094" t="s">
        <v>446</v>
      </c>
      <c r="AG1094" t="s">
        <v>446</v>
      </c>
      <c r="AH1094" t="s">
        <v>5220</v>
      </c>
      <c r="AI1094">
        <v>75</v>
      </c>
      <c r="AJ1094">
        <v>16</v>
      </c>
      <c r="AK1094" s="22">
        <f t="shared" si="89"/>
        <v>0</v>
      </c>
      <c r="AL1094" t="s">
        <v>52</v>
      </c>
      <c r="AM1094" t="s">
        <v>66</v>
      </c>
      <c r="AN1094" t="s">
        <v>67</v>
      </c>
    </row>
    <row r="1095" spans="1:40" hidden="1" x14ac:dyDescent="0.25">
      <c r="A1095">
        <v>202430</v>
      </c>
      <c r="B1095">
        <v>43437</v>
      </c>
      <c r="C1095" t="s">
        <v>475</v>
      </c>
      <c r="D1095" t="e">
        <v>#N/A</v>
      </c>
      <c r="E1095" t="s">
        <v>476</v>
      </c>
      <c r="F1095">
        <v>1</v>
      </c>
      <c r="G1095" s="1">
        <v>45166</v>
      </c>
      <c r="H1095" s="1">
        <v>45276</v>
      </c>
      <c r="I1095" s="21">
        <f t="shared" si="85"/>
        <v>16.714285714285715</v>
      </c>
      <c r="J1095" s="1"/>
      <c r="K1095" s="1" t="s">
        <v>5536</v>
      </c>
      <c r="L1095" t="s">
        <v>33</v>
      </c>
      <c r="N1095" t="s">
        <v>35</v>
      </c>
      <c r="S1095" s="22">
        <f t="shared" si="86"/>
        <v>0</v>
      </c>
      <c r="T1095" s="22">
        <f t="shared" si="87"/>
        <v>0</v>
      </c>
      <c r="U1095" s="22">
        <v>0</v>
      </c>
      <c r="W1095" s="22">
        <v>0</v>
      </c>
      <c r="Y1095" t="s">
        <v>49</v>
      </c>
      <c r="Z1095" t="s">
        <v>85</v>
      </c>
      <c r="AA1095" t="s">
        <v>86</v>
      </c>
      <c r="AB1095" t="s">
        <v>41</v>
      </c>
      <c r="AC1095" t="s">
        <v>87</v>
      </c>
      <c r="AD1095" t="str">
        <f t="shared" si="88"/>
        <v>No Room Assigned at this time - TBA</v>
      </c>
      <c r="AE1095" t="s">
        <v>445</v>
      </c>
      <c r="AF1095" t="s">
        <v>446</v>
      </c>
      <c r="AG1095" t="s">
        <v>446</v>
      </c>
      <c r="AH1095" t="s">
        <v>5220</v>
      </c>
      <c r="AI1095">
        <v>75</v>
      </c>
      <c r="AJ1095">
        <v>0</v>
      </c>
      <c r="AK1095" s="22">
        <f t="shared" si="89"/>
        <v>0</v>
      </c>
      <c r="AL1095" t="s">
        <v>52</v>
      </c>
      <c r="AM1095" t="s">
        <v>66</v>
      </c>
      <c r="AN1095" t="s">
        <v>67</v>
      </c>
    </row>
    <row r="1096" spans="1:40" hidden="1" x14ac:dyDescent="0.25">
      <c r="A1096">
        <v>202430</v>
      </c>
      <c r="B1096">
        <v>43439</v>
      </c>
      <c r="C1096" t="s">
        <v>477</v>
      </c>
      <c r="D1096" t="e">
        <v>#N/A</v>
      </c>
      <c r="E1096" t="s">
        <v>478</v>
      </c>
      <c r="F1096">
        <v>1</v>
      </c>
      <c r="G1096" s="1">
        <v>45166</v>
      </c>
      <c r="H1096" s="1">
        <v>45276</v>
      </c>
      <c r="I1096" s="21">
        <f t="shared" si="85"/>
        <v>16.714285714285715</v>
      </c>
      <c r="J1096" s="1"/>
      <c r="K1096" s="1" t="s">
        <v>5536</v>
      </c>
      <c r="L1096" t="s">
        <v>33</v>
      </c>
      <c r="N1096" t="s">
        <v>35</v>
      </c>
      <c r="S1096" s="22">
        <f t="shared" si="86"/>
        <v>0</v>
      </c>
      <c r="T1096" s="22">
        <f t="shared" si="87"/>
        <v>0</v>
      </c>
      <c r="U1096" s="22">
        <v>0</v>
      </c>
      <c r="W1096" s="22">
        <v>0</v>
      </c>
      <c r="Y1096" t="s">
        <v>49</v>
      </c>
      <c r="Z1096" t="s">
        <v>92</v>
      </c>
      <c r="AA1096" t="s">
        <v>93</v>
      </c>
      <c r="AB1096" t="s">
        <v>41</v>
      </c>
      <c r="AC1096" t="s">
        <v>87</v>
      </c>
      <c r="AD1096" t="str">
        <f t="shared" si="88"/>
        <v>No Room Assigned at this time - TBA</v>
      </c>
      <c r="AE1096" t="s">
        <v>445</v>
      </c>
      <c r="AF1096" t="s">
        <v>446</v>
      </c>
      <c r="AG1096" t="s">
        <v>446</v>
      </c>
      <c r="AH1096" t="s">
        <v>5220</v>
      </c>
      <c r="AI1096">
        <v>75</v>
      </c>
      <c r="AJ1096">
        <v>0</v>
      </c>
      <c r="AK1096" s="22">
        <f t="shared" si="89"/>
        <v>0</v>
      </c>
      <c r="AL1096" t="s">
        <v>52</v>
      </c>
      <c r="AM1096" t="s">
        <v>66</v>
      </c>
      <c r="AN1096" t="s">
        <v>67</v>
      </c>
    </row>
    <row r="1097" spans="1:40" hidden="1" x14ac:dyDescent="0.25">
      <c r="A1097">
        <v>202430</v>
      </c>
      <c r="B1097">
        <v>43441</v>
      </c>
      <c r="C1097" t="s">
        <v>479</v>
      </c>
      <c r="D1097" t="s">
        <v>5685</v>
      </c>
      <c r="E1097" t="s">
        <v>480</v>
      </c>
      <c r="F1097">
        <v>1</v>
      </c>
      <c r="G1097" s="1">
        <v>45166</v>
      </c>
      <c r="H1097" s="1">
        <v>45276</v>
      </c>
      <c r="I1097" s="21">
        <f t="shared" si="85"/>
        <v>16.714285714285715</v>
      </c>
      <c r="J1097" s="1"/>
      <c r="K1097" s="1" t="s">
        <v>5536</v>
      </c>
      <c r="L1097" t="s">
        <v>33</v>
      </c>
      <c r="N1097" t="s">
        <v>35</v>
      </c>
      <c r="S1097" s="22">
        <f t="shared" si="86"/>
        <v>0</v>
      </c>
      <c r="T1097" s="22">
        <f t="shared" si="87"/>
        <v>0</v>
      </c>
      <c r="U1097" s="22">
        <v>0</v>
      </c>
      <c r="W1097" s="22">
        <v>0</v>
      </c>
      <c r="Y1097" t="s">
        <v>49</v>
      </c>
      <c r="Z1097" t="s">
        <v>92</v>
      </c>
      <c r="AA1097" t="s">
        <v>93</v>
      </c>
      <c r="AB1097" t="s">
        <v>41</v>
      </c>
      <c r="AC1097" t="s">
        <v>87</v>
      </c>
      <c r="AD1097" t="str">
        <f t="shared" si="88"/>
        <v>No Room Assigned at this time - TBA</v>
      </c>
      <c r="AE1097" t="s">
        <v>445</v>
      </c>
      <c r="AF1097" t="s">
        <v>446</v>
      </c>
      <c r="AG1097" t="s">
        <v>446</v>
      </c>
      <c r="AH1097" t="s">
        <v>5220</v>
      </c>
      <c r="AI1097">
        <v>75</v>
      </c>
      <c r="AJ1097">
        <v>1</v>
      </c>
      <c r="AK1097" s="22">
        <f t="shared" si="89"/>
        <v>0</v>
      </c>
      <c r="AL1097" t="s">
        <v>52</v>
      </c>
      <c r="AM1097" t="s">
        <v>66</v>
      </c>
      <c r="AN1097" t="s">
        <v>67</v>
      </c>
    </row>
    <row r="1098" spans="1:40" hidden="1" x14ac:dyDescent="0.25">
      <c r="A1098">
        <v>202430</v>
      </c>
      <c r="B1098">
        <v>43448</v>
      </c>
      <c r="C1098" t="s">
        <v>481</v>
      </c>
      <c r="D1098" t="s">
        <v>5685</v>
      </c>
      <c r="E1098" t="s">
        <v>482</v>
      </c>
      <c r="F1098">
        <v>1</v>
      </c>
      <c r="G1098" s="1">
        <v>45166</v>
      </c>
      <c r="H1098" s="1">
        <v>45276</v>
      </c>
      <c r="I1098" s="21">
        <f t="shared" si="85"/>
        <v>16.714285714285715</v>
      </c>
      <c r="J1098" s="1"/>
      <c r="K1098" s="1" t="s">
        <v>5536</v>
      </c>
      <c r="L1098" t="s">
        <v>33</v>
      </c>
      <c r="N1098" t="s">
        <v>35</v>
      </c>
      <c r="S1098" s="22">
        <f t="shared" si="86"/>
        <v>0</v>
      </c>
      <c r="T1098" s="22">
        <f t="shared" si="87"/>
        <v>0</v>
      </c>
      <c r="U1098" s="22">
        <v>0</v>
      </c>
      <c r="W1098" s="22">
        <v>0</v>
      </c>
      <c r="Y1098" t="s">
        <v>49</v>
      </c>
      <c r="Z1098" t="s">
        <v>85</v>
      </c>
      <c r="AA1098" t="s">
        <v>86</v>
      </c>
      <c r="AB1098" t="s">
        <v>41</v>
      </c>
      <c r="AC1098" t="s">
        <v>87</v>
      </c>
      <c r="AD1098" t="str">
        <f t="shared" si="88"/>
        <v>No Room Assigned at this time - TBA</v>
      </c>
      <c r="AE1098" t="s">
        <v>445</v>
      </c>
      <c r="AF1098" t="s">
        <v>446</v>
      </c>
      <c r="AG1098" t="s">
        <v>446</v>
      </c>
      <c r="AH1098" t="s">
        <v>5220</v>
      </c>
      <c r="AI1098">
        <v>75</v>
      </c>
      <c r="AJ1098">
        <v>3</v>
      </c>
      <c r="AK1098" s="22">
        <f t="shared" si="89"/>
        <v>0</v>
      </c>
      <c r="AL1098" t="s">
        <v>52</v>
      </c>
      <c r="AM1098" t="s">
        <v>172</v>
      </c>
      <c r="AN1098" t="s">
        <v>67</v>
      </c>
    </row>
    <row r="1099" spans="1:40" hidden="1" x14ac:dyDescent="0.25">
      <c r="A1099">
        <v>202430</v>
      </c>
      <c r="B1099">
        <v>43450</v>
      </c>
      <c r="C1099" t="s">
        <v>479</v>
      </c>
      <c r="D1099" t="s">
        <v>5685</v>
      </c>
      <c r="E1099" t="s">
        <v>480</v>
      </c>
      <c r="F1099">
        <v>1</v>
      </c>
      <c r="G1099" s="1">
        <v>45166</v>
      </c>
      <c r="H1099" s="1">
        <v>45276</v>
      </c>
      <c r="I1099" s="21">
        <f t="shared" si="85"/>
        <v>16.714285714285715</v>
      </c>
      <c r="J1099" s="1"/>
      <c r="K1099" s="1" t="s">
        <v>5536</v>
      </c>
      <c r="L1099" t="s">
        <v>33</v>
      </c>
      <c r="N1099" t="s">
        <v>35</v>
      </c>
      <c r="S1099" s="22">
        <f t="shared" si="86"/>
        <v>0</v>
      </c>
      <c r="T1099" s="22">
        <f t="shared" si="87"/>
        <v>0</v>
      </c>
      <c r="U1099" s="22">
        <v>0</v>
      </c>
      <c r="W1099" s="22">
        <v>0</v>
      </c>
      <c r="Y1099" t="s">
        <v>49</v>
      </c>
      <c r="Z1099" t="s">
        <v>85</v>
      </c>
      <c r="AA1099" t="s">
        <v>86</v>
      </c>
      <c r="AB1099" t="s">
        <v>41</v>
      </c>
      <c r="AC1099" t="s">
        <v>87</v>
      </c>
      <c r="AD1099" t="str">
        <f t="shared" si="88"/>
        <v>No Room Assigned at this time - TBA</v>
      </c>
      <c r="AE1099" t="s">
        <v>445</v>
      </c>
      <c r="AF1099" t="s">
        <v>446</v>
      </c>
      <c r="AG1099" t="s">
        <v>446</v>
      </c>
      <c r="AH1099" t="s">
        <v>5220</v>
      </c>
      <c r="AI1099">
        <v>0</v>
      </c>
      <c r="AJ1099">
        <v>0</v>
      </c>
      <c r="AK1099" s="22">
        <f t="shared" si="89"/>
        <v>0</v>
      </c>
      <c r="AL1099" t="s">
        <v>52</v>
      </c>
      <c r="AM1099" t="s">
        <v>172</v>
      </c>
      <c r="AN1099" t="s">
        <v>46</v>
      </c>
    </row>
    <row r="1100" spans="1:40" hidden="1" x14ac:dyDescent="0.25">
      <c r="A1100">
        <v>202430</v>
      </c>
      <c r="B1100">
        <v>43451</v>
      </c>
      <c r="C1100" t="s">
        <v>483</v>
      </c>
      <c r="D1100" t="e">
        <v>#N/A</v>
      </c>
      <c r="E1100" t="s">
        <v>484</v>
      </c>
      <c r="F1100">
        <v>1</v>
      </c>
      <c r="G1100" s="1">
        <v>45166</v>
      </c>
      <c r="H1100" s="1">
        <v>45276</v>
      </c>
      <c r="I1100" s="21">
        <f t="shared" si="85"/>
        <v>16.714285714285715</v>
      </c>
      <c r="J1100" s="1"/>
      <c r="K1100" s="1" t="s">
        <v>5536</v>
      </c>
      <c r="L1100" t="s">
        <v>33</v>
      </c>
      <c r="N1100" t="s">
        <v>35</v>
      </c>
      <c r="S1100" s="22">
        <f t="shared" si="86"/>
        <v>0</v>
      </c>
      <c r="T1100" s="22">
        <f t="shared" si="87"/>
        <v>0</v>
      </c>
      <c r="U1100" s="22">
        <v>0</v>
      </c>
      <c r="W1100" s="22">
        <v>0</v>
      </c>
      <c r="Y1100" t="s">
        <v>49</v>
      </c>
      <c r="Z1100" t="s">
        <v>92</v>
      </c>
      <c r="AA1100" t="s">
        <v>93</v>
      </c>
      <c r="AB1100" t="s">
        <v>41</v>
      </c>
      <c r="AC1100" t="s">
        <v>87</v>
      </c>
      <c r="AD1100" t="str">
        <f t="shared" si="88"/>
        <v>No Room Assigned at this time - TBA</v>
      </c>
      <c r="AE1100" t="s">
        <v>445</v>
      </c>
      <c r="AF1100" t="s">
        <v>446</v>
      </c>
      <c r="AG1100" t="s">
        <v>446</v>
      </c>
      <c r="AH1100" t="s">
        <v>5220</v>
      </c>
      <c r="AI1100">
        <v>75</v>
      </c>
      <c r="AJ1100">
        <v>0</v>
      </c>
      <c r="AK1100" s="22">
        <f t="shared" si="89"/>
        <v>0</v>
      </c>
      <c r="AL1100" t="s">
        <v>52</v>
      </c>
      <c r="AM1100" t="s">
        <v>66</v>
      </c>
      <c r="AN1100" t="s">
        <v>67</v>
      </c>
    </row>
    <row r="1101" spans="1:40" hidden="1" x14ac:dyDescent="0.25">
      <c r="A1101">
        <v>202430</v>
      </c>
      <c r="B1101">
        <v>43453</v>
      </c>
      <c r="C1101" t="s">
        <v>485</v>
      </c>
      <c r="D1101" t="e">
        <v>#N/A</v>
      </c>
      <c r="E1101" t="s">
        <v>486</v>
      </c>
      <c r="F1101">
        <v>1</v>
      </c>
      <c r="G1101" s="1">
        <v>45166</v>
      </c>
      <c r="H1101" s="1">
        <v>45276</v>
      </c>
      <c r="I1101" s="21">
        <f t="shared" si="85"/>
        <v>16.714285714285715</v>
      </c>
      <c r="J1101" s="1"/>
      <c r="K1101" s="1" t="s">
        <v>5536</v>
      </c>
      <c r="L1101" t="s">
        <v>33</v>
      </c>
      <c r="N1101" t="s">
        <v>35</v>
      </c>
      <c r="S1101" s="22">
        <f t="shared" si="86"/>
        <v>0</v>
      </c>
      <c r="T1101" s="22">
        <f t="shared" si="87"/>
        <v>0</v>
      </c>
      <c r="U1101" s="22">
        <v>0</v>
      </c>
      <c r="W1101" s="22">
        <v>0</v>
      </c>
      <c r="Y1101" t="s">
        <v>49</v>
      </c>
      <c r="Z1101" t="s">
        <v>92</v>
      </c>
      <c r="AA1101" t="s">
        <v>93</v>
      </c>
      <c r="AB1101" t="s">
        <v>41</v>
      </c>
      <c r="AC1101" t="s">
        <v>87</v>
      </c>
      <c r="AD1101" t="str">
        <f t="shared" si="88"/>
        <v>No Room Assigned at this time - TBA</v>
      </c>
      <c r="AE1101" t="s">
        <v>445</v>
      </c>
      <c r="AF1101" t="s">
        <v>446</v>
      </c>
      <c r="AG1101" t="s">
        <v>446</v>
      </c>
      <c r="AH1101" t="s">
        <v>5220</v>
      </c>
      <c r="AI1101">
        <v>75</v>
      </c>
      <c r="AJ1101">
        <v>0</v>
      </c>
      <c r="AK1101" s="22">
        <f t="shared" si="89"/>
        <v>0</v>
      </c>
      <c r="AL1101" t="s">
        <v>52</v>
      </c>
      <c r="AM1101" t="s">
        <v>66</v>
      </c>
      <c r="AN1101" t="s">
        <v>67</v>
      </c>
    </row>
    <row r="1102" spans="1:40" hidden="1" x14ac:dyDescent="0.25">
      <c r="A1102">
        <v>202430</v>
      </c>
      <c r="B1102">
        <v>43578</v>
      </c>
      <c r="C1102" t="s">
        <v>1758</v>
      </c>
      <c r="D1102" t="s">
        <v>5623</v>
      </c>
      <c r="E1102" t="s">
        <v>1759</v>
      </c>
      <c r="F1102">
        <v>4</v>
      </c>
      <c r="G1102" s="1">
        <v>45273</v>
      </c>
      <c r="H1102" s="1">
        <v>45273</v>
      </c>
      <c r="I1102" s="21">
        <f t="shared" si="85"/>
        <v>1</v>
      </c>
      <c r="J1102" s="1"/>
      <c r="K1102" s="1" t="s">
        <v>35</v>
      </c>
      <c r="N1102" t="s">
        <v>35</v>
      </c>
      <c r="S1102" s="22">
        <f t="shared" si="86"/>
        <v>0</v>
      </c>
      <c r="T1102" s="22">
        <f t="shared" si="87"/>
        <v>0</v>
      </c>
      <c r="U1102" s="22">
        <v>0</v>
      </c>
      <c r="W1102" s="22">
        <v>0</v>
      </c>
      <c r="Y1102" t="s">
        <v>304</v>
      </c>
      <c r="Z1102" t="s">
        <v>1760</v>
      </c>
      <c r="AA1102" t="s">
        <v>1761</v>
      </c>
      <c r="AB1102" t="s">
        <v>277</v>
      </c>
      <c r="AC1102" t="s">
        <v>62</v>
      </c>
      <c r="AD1102" t="str">
        <f t="shared" si="88"/>
        <v>No Room Assigned at this time - TBA</v>
      </c>
      <c r="AE1102" t="s">
        <v>445</v>
      </c>
      <c r="AF1102" t="s">
        <v>446</v>
      </c>
      <c r="AG1102" t="s">
        <v>446</v>
      </c>
      <c r="AH1102" t="s">
        <v>5220</v>
      </c>
      <c r="AI1102">
        <v>33</v>
      </c>
      <c r="AJ1102">
        <v>24</v>
      </c>
      <c r="AK1102" s="22">
        <f t="shared" si="89"/>
        <v>0</v>
      </c>
      <c r="AL1102" t="s">
        <v>430</v>
      </c>
      <c r="AM1102" t="s">
        <v>306</v>
      </c>
      <c r="AN1102" t="s">
        <v>67</v>
      </c>
    </row>
    <row r="1103" spans="1:40" hidden="1" x14ac:dyDescent="0.25">
      <c r="A1103">
        <v>202430</v>
      </c>
      <c r="B1103">
        <v>43655</v>
      </c>
      <c r="C1103" t="s">
        <v>2378</v>
      </c>
      <c r="D1103" t="s">
        <v>5664</v>
      </c>
      <c r="E1103" t="s">
        <v>2379</v>
      </c>
      <c r="F1103">
        <v>0.5</v>
      </c>
      <c r="G1103" s="1">
        <v>45177</v>
      </c>
      <c r="H1103" s="1">
        <v>45191</v>
      </c>
      <c r="I1103" s="21">
        <f t="shared" si="85"/>
        <v>3</v>
      </c>
      <c r="J1103" s="1"/>
      <c r="K1103" s="1" t="s">
        <v>37</v>
      </c>
      <c r="P1103" t="s">
        <v>37</v>
      </c>
      <c r="S1103" s="22">
        <f t="shared" si="86"/>
        <v>0.11458333333333337</v>
      </c>
      <c r="T1103" s="22">
        <f t="shared" si="87"/>
        <v>2.0833333333333339E-2</v>
      </c>
      <c r="U1103" s="22" t="s">
        <v>5384</v>
      </c>
      <c r="V1103">
        <v>1200</v>
      </c>
      <c r="W1103" s="22" t="s">
        <v>5443</v>
      </c>
      <c r="X1103">
        <v>1445</v>
      </c>
      <c r="Y1103" t="s">
        <v>49</v>
      </c>
      <c r="Z1103" t="s">
        <v>2610</v>
      </c>
      <c r="AA1103" t="s">
        <v>2611</v>
      </c>
      <c r="AB1103" t="s">
        <v>41</v>
      </c>
      <c r="AC1103" t="s">
        <v>62</v>
      </c>
      <c r="AD1103" t="str">
        <f t="shared" si="88"/>
        <v>No Room Assigned at this time - TBA</v>
      </c>
      <c r="AE1103" t="s">
        <v>445</v>
      </c>
      <c r="AF1103" t="s">
        <v>446</v>
      </c>
      <c r="AG1103" t="s">
        <v>446</v>
      </c>
      <c r="AH1103" t="s">
        <v>5220</v>
      </c>
      <c r="AI1103">
        <v>0</v>
      </c>
      <c r="AJ1103">
        <v>0</v>
      </c>
      <c r="AK1103" s="22">
        <f t="shared" si="89"/>
        <v>0</v>
      </c>
      <c r="AL1103" t="s">
        <v>52</v>
      </c>
      <c r="AM1103" t="s">
        <v>66</v>
      </c>
      <c r="AN1103" t="s">
        <v>46</v>
      </c>
    </row>
    <row r="1104" spans="1:40" hidden="1" x14ac:dyDescent="0.25">
      <c r="A1104">
        <v>202430</v>
      </c>
      <c r="B1104">
        <v>43773</v>
      </c>
      <c r="C1104" t="s">
        <v>467</v>
      </c>
      <c r="D1104" t="s">
        <v>5685</v>
      </c>
      <c r="E1104" t="s">
        <v>468</v>
      </c>
      <c r="F1104">
        <v>1</v>
      </c>
      <c r="G1104" s="1">
        <v>45166</v>
      </c>
      <c r="H1104" s="1">
        <v>45276</v>
      </c>
      <c r="I1104" s="21">
        <f t="shared" si="85"/>
        <v>16.714285714285715</v>
      </c>
      <c r="J1104" s="1"/>
      <c r="K1104" s="1" t="s">
        <v>5536</v>
      </c>
      <c r="L1104" t="s">
        <v>33</v>
      </c>
      <c r="N1104" t="s">
        <v>35</v>
      </c>
      <c r="S1104" s="22">
        <f t="shared" si="86"/>
        <v>0</v>
      </c>
      <c r="T1104" s="22">
        <f t="shared" si="87"/>
        <v>0</v>
      </c>
      <c r="U1104" s="22">
        <v>0</v>
      </c>
      <c r="W1104" s="22">
        <v>0</v>
      </c>
      <c r="Y1104" t="s">
        <v>49</v>
      </c>
      <c r="Z1104" t="s">
        <v>152</v>
      </c>
      <c r="AA1104" t="s">
        <v>153</v>
      </c>
      <c r="AB1104" t="s">
        <v>41</v>
      </c>
      <c r="AC1104" t="s">
        <v>87</v>
      </c>
      <c r="AD1104" t="str">
        <f t="shared" si="88"/>
        <v>No Room Assigned at this time - TBA</v>
      </c>
      <c r="AE1104" t="s">
        <v>445</v>
      </c>
      <c r="AF1104" t="s">
        <v>446</v>
      </c>
      <c r="AG1104" t="s">
        <v>446</v>
      </c>
      <c r="AH1104" t="s">
        <v>5220</v>
      </c>
      <c r="AI1104">
        <v>0</v>
      </c>
      <c r="AJ1104">
        <v>0</v>
      </c>
      <c r="AK1104" s="22">
        <f t="shared" si="89"/>
        <v>0</v>
      </c>
      <c r="AL1104" t="s">
        <v>52</v>
      </c>
      <c r="AM1104" t="s">
        <v>172</v>
      </c>
      <c r="AN1104" t="s">
        <v>46</v>
      </c>
    </row>
    <row r="1105" spans="1:40" hidden="1" x14ac:dyDescent="0.25">
      <c r="A1105">
        <v>202430</v>
      </c>
      <c r="B1105">
        <v>43846</v>
      </c>
      <c r="C1105" t="s">
        <v>2391</v>
      </c>
      <c r="D1105" t="s">
        <v>5709</v>
      </c>
      <c r="E1105" t="s">
        <v>2392</v>
      </c>
      <c r="F1105">
        <v>2</v>
      </c>
      <c r="G1105" s="1">
        <v>45210</v>
      </c>
      <c r="H1105" s="1">
        <v>45214</v>
      </c>
      <c r="I1105" s="21">
        <f t="shared" si="85"/>
        <v>1.5714285714285714</v>
      </c>
      <c r="J1105" s="1"/>
      <c r="K1105" s="1" t="s">
        <v>5552</v>
      </c>
      <c r="S1105" s="22">
        <f t="shared" si="86"/>
        <v>0</v>
      </c>
      <c r="T1105" s="22">
        <f t="shared" si="87"/>
        <v>0</v>
      </c>
      <c r="U1105" s="22">
        <v>0</v>
      </c>
      <c r="W1105" s="22">
        <v>0</v>
      </c>
      <c r="Y1105" t="s">
        <v>205</v>
      </c>
      <c r="Z1105" t="s">
        <v>989</v>
      </c>
      <c r="AA1105" t="s">
        <v>990</v>
      </c>
      <c r="AB1105" t="s">
        <v>41</v>
      </c>
      <c r="AC1105" t="s">
        <v>87</v>
      </c>
      <c r="AD1105" t="str">
        <f t="shared" si="88"/>
        <v>No Room Assigned at this time - TBA</v>
      </c>
      <c r="AE1105" t="s">
        <v>445</v>
      </c>
      <c r="AF1105" t="s">
        <v>446</v>
      </c>
      <c r="AG1105" t="s">
        <v>446</v>
      </c>
      <c r="AH1105" t="s">
        <v>5220</v>
      </c>
      <c r="AI1105">
        <v>0</v>
      </c>
      <c r="AJ1105">
        <v>24</v>
      </c>
      <c r="AK1105" s="22">
        <f t="shared" si="89"/>
        <v>0</v>
      </c>
      <c r="AL1105" t="s">
        <v>37</v>
      </c>
      <c r="AM1105" t="s">
        <v>172</v>
      </c>
      <c r="AN1105" t="s">
        <v>46</v>
      </c>
    </row>
    <row r="1106" spans="1:40" hidden="1" x14ac:dyDescent="0.25">
      <c r="A1106">
        <v>202430</v>
      </c>
      <c r="B1106">
        <v>43847</v>
      </c>
      <c r="C1106" t="s">
        <v>2391</v>
      </c>
      <c r="D1106" t="s">
        <v>5709</v>
      </c>
      <c r="E1106" t="s">
        <v>2392</v>
      </c>
      <c r="F1106">
        <v>2</v>
      </c>
      <c r="G1106" s="1">
        <v>45210</v>
      </c>
      <c r="H1106" s="1">
        <v>45214</v>
      </c>
      <c r="I1106" s="21">
        <f t="shared" si="85"/>
        <v>1.5714285714285714</v>
      </c>
      <c r="J1106" s="1"/>
      <c r="K1106" s="1" t="s">
        <v>5552</v>
      </c>
      <c r="S1106" s="22">
        <f t="shared" si="86"/>
        <v>0</v>
      </c>
      <c r="T1106" s="22">
        <f t="shared" si="87"/>
        <v>0</v>
      </c>
      <c r="U1106" s="22">
        <v>0</v>
      </c>
      <c r="W1106" s="22">
        <v>0</v>
      </c>
      <c r="Y1106" t="s">
        <v>205</v>
      </c>
      <c r="Z1106" t="s">
        <v>1006</v>
      </c>
      <c r="AA1106" t="s">
        <v>1007</v>
      </c>
      <c r="AB1106" t="s">
        <v>41</v>
      </c>
      <c r="AC1106" t="s">
        <v>87</v>
      </c>
      <c r="AD1106" t="str">
        <f t="shared" si="88"/>
        <v>No Room Assigned at this time - TBA</v>
      </c>
      <c r="AE1106" t="s">
        <v>445</v>
      </c>
      <c r="AF1106" t="s">
        <v>446</v>
      </c>
      <c r="AG1106" t="s">
        <v>446</v>
      </c>
      <c r="AH1106" t="s">
        <v>5220</v>
      </c>
      <c r="AI1106">
        <v>0</v>
      </c>
      <c r="AJ1106">
        <v>22</v>
      </c>
      <c r="AK1106" s="22">
        <f t="shared" si="89"/>
        <v>0</v>
      </c>
      <c r="AL1106" t="s">
        <v>37</v>
      </c>
      <c r="AM1106" t="s">
        <v>172</v>
      </c>
      <c r="AN1106" t="s">
        <v>46</v>
      </c>
    </row>
    <row r="1107" spans="1:40" hidden="1" x14ac:dyDescent="0.25">
      <c r="A1107">
        <v>202430</v>
      </c>
      <c r="B1107">
        <v>43859</v>
      </c>
      <c r="C1107" t="s">
        <v>2628</v>
      </c>
      <c r="D1107" t="s">
        <v>5681</v>
      </c>
      <c r="E1107" t="s">
        <v>2629</v>
      </c>
      <c r="F1107">
        <v>1</v>
      </c>
      <c r="G1107" s="1">
        <v>45173</v>
      </c>
      <c r="H1107" s="1">
        <v>45276</v>
      </c>
      <c r="I1107" s="21">
        <f t="shared" si="85"/>
        <v>15.714285714285714</v>
      </c>
      <c r="J1107" s="1"/>
      <c r="K1107" s="1" t="s">
        <v>5552</v>
      </c>
      <c r="S1107" s="22">
        <f t="shared" si="86"/>
        <v>0</v>
      </c>
      <c r="T1107" s="22">
        <f t="shared" si="87"/>
        <v>0</v>
      </c>
      <c r="U1107" s="22">
        <v>0</v>
      </c>
      <c r="W1107" s="22">
        <v>0</v>
      </c>
      <c r="Y1107" t="s">
        <v>38</v>
      </c>
      <c r="Z1107" t="s">
        <v>2197</v>
      </c>
      <c r="AA1107" t="s">
        <v>2198</v>
      </c>
      <c r="AB1107" t="s">
        <v>41</v>
      </c>
      <c r="AC1107" t="s">
        <v>87</v>
      </c>
      <c r="AD1107" t="str">
        <f t="shared" si="88"/>
        <v>No Room Assigned at this time - TBA</v>
      </c>
      <c r="AE1107" t="s">
        <v>445</v>
      </c>
      <c r="AF1107" t="s">
        <v>446</v>
      </c>
      <c r="AG1107" t="s">
        <v>446</v>
      </c>
      <c r="AH1107" t="s">
        <v>5220</v>
      </c>
      <c r="AI1107">
        <v>18</v>
      </c>
      <c r="AJ1107">
        <v>21</v>
      </c>
      <c r="AK1107" s="22">
        <f t="shared" si="89"/>
        <v>0</v>
      </c>
      <c r="AL1107">
        <v>20</v>
      </c>
      <c r="AM1107" t="s">
        <v>172</v>
      </c>
      <c r="AN1107" t="s">
        <v>46</v>
      </c>
    </row>
    <row r="1108" spans="1:40" hidden="1" x14ac:dyDescent="0.25">
      <c r="A1108">
        <v>202430</v>
      </c>
      <c r="B1108">
        <v>43876</v>
      </c>
      <c r="C1108" t="s">
        <v>1758</v>
      </c>
      <c r="D1108" t="s">
        <v>5623</v>
      </c>
      <c r="E1108" t="s">
        <v>1759</v>
      </c>
      <c r="F1108">
        <v>4</v>
      </c>
      <c r="G1108" s="1">
        <v>45273</v>
      </c>
      <c r="H1108" s="1">
        <v>45273</v>
      </c>
      <c r="I1108" s="21">
        <f t="shared" si="85"/>
        <v>1</v>
      </c>
      <c r="J1108" s="1"/>
      <c r="K1108" s="1" t="s">
        <v>35</v>
      </c>
      <c r="N1108" t="s">
        <v>35</v>
      </c>
      <c r="S1108" s="22">
        <f t="shared" si="86"/>
        <v>0</v>
      </c>
      <c r="T1108" s="22">
        <f t="shared" si="87"/>
        <v>0</v>
      </c>
      <c r="U1108" s="22">
        <v>0</v>
      </c>
      <c r="W1108" s="22">
        <v>0</v>
      </c>
      <c r="Y1108" t="s">
        <v>304</v>
      </c>
      <c r="Z1108" t="s">
        <v>1760</v>
      </c>
      <c r="AA1108" t="s">
        <v>1761</v>
      </c>
      <c r="AB1108" t="s">
        <v>277</v>
      </c>
      <c r="AC1108" t="s">
        <v>62</v>
      </c>
      <c r="AD1108" t="str">
        <f t="shared" si="88"/>
        <v>No Room Assigned at this time - TBA</v>
      </c>
      <c r="AE1108" t="s">
        <v>445</v>
      </c>
      <c r="AF1108" t="s">
        <v>446</v>
      </c>
      <c r="AG1108" t="s">
        <v>446</v>
      </c>
      <c r="AH1108" t="s">
        <v>5220</v>
      </c>
      <c r="AI1108">
        <v>33</v>
      </c>
      <c r="AJ1108">
        <v>22</v>
      </c>
      <c r="AK1108" s="22">
        <f t="shared" si="89"/>
        <v>0</v>
      </c>
      <c r="AL1108" t="s">
        <v>430</v>
      </c>
      <c r="AM1108" t="s">
        <v>306</v>
      </c>
      <c r="AN1108" t="s">
        <v>67</v>
      </c>
    </row>
    <row r="1109" spans="1:40" hidden="1" x14ac:dyDescent="0.25">
      <c r="A1109">
        <v>202430</v>
      </c>
      <c r="B1109">
        <v>43959</v>
      </c>
      <c r="C1109" t="s">
        <v>557</v>
      </c>
      <c r="D1109" t="s">
        <v>5732</v>
      </c>
      <c r="E1109" t="s">
        <v>558</v>
      </c>
      <c r="F1109">
        <v>1.5</v>
      </c>
      <c r="G1109" s="1">
        <v>45166</v>
      </c>
      <c r="H1109" s="1">
        <v>45276</v>
      </c>
      <c r="I1109" s="21">
        <f t="shared" si="85"/>
        <v>16.714285714285715</v>
      </c>
      <c r="J1109" s="1"/>
      <c r="K1109" s="1" t="s">
        <v>5552</v>
      </c>
      <c r="S1109" s="22">
        <f t="shared" si="86"/>
        <v>0</v>
      </c>
      <c r="T1109" s="22">
        <f t="shared" si="87"/>
        <v>0</v>
      </c>
      <c r="U1109" s="22">
        <v>0</v>
      </c>
      <c r="W1109" s="22">
        <v>0</v>
      </c>
      <c r="Y1109" t="s">
        <v>49</v>
      </c>
      <c r="Z1109" t="s">
        <v>396</v>
      </c>
      <c r="AA1109" t="s">
        <v>397</v>
      </c>
      <c r="AB1109" t="s">
        <v>41</v>
      </c>
      <c r="AC1109" t="s">
        <v>62</v>
      </c>
      <c r="AD1109" t="str">
        <f t="shared" si="88"/>
        <v>No Room Assigned at this time - TBA</v>
      </c>
      <c r="AE1109" t="s">
        <v>445</v>
      </c>
      <c r="AF1109" t="s">
        <v>446</v>
      </c>
      <c r="AG1109" t="s">
        <v>446</v>
      </c>
      <c r="AH1109" t="s">
        <v>5220</v>
      </c>
      <c r="AI1109">
        <v>28</v>
      </c>
      <c r="AJ1109">
        <v>28</v>
      </c>
      <c r="AK1109" s="22">
        <f t="shared" si="89"/>
        <v>0</v>
      </c>
      <c r="AL1109" t="s">
        <v>52</v>
      </c>
      <c r="AM1109" t="s">
        <v>66</v>
      </c>
      <c r="AN1109" t="s">
        <v>46</v>
      </c>
    </row>
    <row r="1110" spans="1:40" hidden="1" x14ac:dyDescent="0.25">
      <c r="A1110">
        <v>202430</v>
      </c>
      <c r="B1110">
        <v>43965</v>
      </c>
      <c r="C1110" t="s">
        <v>2630</v>
      </c>
      <c r="D1110" t="s">
        <v>5622</v>
      </c>
      <c r="E1110" t="s">
        <v>2631</v>
      </c>
      <c r="F1110">
        <v>1</v>
      </c>
      <c r="G1110" s="1">
        <v>45194</v>
      </c>
      <c r="H1110" s="1">
        <v>45276</v>
      </c>
      <c r="I1110" s="21">
        <f t="shared" si="85"/>
        <v>12.714285714285714</v>
      </c>
      <c r="J1110" s="1"/>
      <c r="K1110" s="1" t="s">
        <v>5552</v>
      </c>
      <c r="S1110" s="22">
        <f t="shared" si="86"/>
        <v>0</v>
      </c>
      <c r="T1110" s="22">
        <f t="shared" si="87"/>
        <v>0</v>
      </c>
      <c r="U1110" s="22">
        <v>0</v>
      </c>
      <c r="W1110" s="22">
        <v>0</v>
      </c>
      <c r="Y1110" t="s">
        <v>38</v>
      </c>
      <c r="Z1110" t="s">
        <v>2632</v>
      </c>
      <c r="AA1110" t="s">
        <v>2633</v>
      </c>
      <c r="AB1110" t="s">
        <v>41</v>
      </c>
      <c r="AC1110" t="s">
        <v>87</v>
      </c>
      <c r="AD1110" t="str">
        <f t="shared" si="88"/>
        <v>No Room Assigned at this time - TBA</v>
      </c>
      <c r="AE1110" t="s">
        <v>445</v>
      </c>
      <c r="AF1110" t="s">
        <v>446</v>
      </c>
      <c r="AG1110" t="s">
        <v>446</v>
      </c>
      <c r="AH1110" t="s">
        <v>5220</v>
      </c>
      <c r="AI1110">
        <v>5</v>
      </c>
      <c r="AJ1110">
        <v>0</v>
      </c>
      <c r="AK1110" s="22">
        <f t="shared" si="89"/>
        <v>0</v>
      </c>
      <c r="AL1110">
        <v>20</v>
      </c>
      <c r="AM1110" t="s">
        <v>172</v>
      </c>
      <c r="AN1110" t="s">
        <v>67</v>
      </c>
    </row>
    <row r="1111" spans="1:40" hidden="1" x14ac:dyDescent="0.25">
      <c r="A1111">
        <v>202430</v>
      </c>
      <c r="B1111">
        <v>43986</v>
      </c>
      <c r="C1111" t="s">
        <v>2517</v>
      </c>
      <c r="D1111" t="s">
        <v>5671</v>
      </c>
      <c r="E1111" t="s">
        <v>2256</v>
      </c>
      <c r="F1111">
        <v>1</v>
      </c>
      <c r="G1111" s="1">
        <v>45166</v>
      </c>
      <c r="H1111" s="1">
        <v>45268</v>
      </c>
      <c r="I1111" s="21">
        <f t="shared" si="85"/>
        <v>15.571428571428571</v>
      </c>
      <c r="J1111" s="1"/>
      <c r="K1111" s="1" t="s">
        <v>5552</v>
      </c>
      <c r="S1111" s="22">
        <f t="shared" si="86"/>
        <v>0</v>
      </c>
      <c r="T1111" s="22">
        <f t="shared" si="87"/>
        <v>0</v>
      </c>
      <c r="U1111" s="22">
        <v>0</v>
      </c>
      <c r="W1111" s="22">
        <v>0</v>
      </c>
      <c r="Y1111" t="s">
        <v>49</v>
      </c>
      <c r="Z1111" t="s">
        <v>2634</v>
      </c>
      <c r="AA1111" t="s">
        <v>2635</v>
      </c>
      <c r="AB1111" t="s">
        <v>277</v>
      </c>
      <c r="AC1111" t="s">
        <v>62</v>
      </c>
      <c r="AD1111" t="str">
        <f t="shared" si="88"/>
        <v>No Room Assigned at this time - TBA</v>
      </c>
      <c r="AE1111" t="s">
        <v>445</v>
      </c>
      <c r="AF1111" t="s">
        <v>446</v>
      </c>
      <c r="AG1111" t="s">
        <v>446</v>
      </c>
      <c r="AH1111" t="s">
        <v>5220</v>
      </c>
      <c r="AI1111">
        <v>15</v>
      </c>
      <c r="AJ1111">
        <v>17</v>
      </c>
      <c r="AK1111" s="22">
        <f t="shared" si="89"/>
        <v>0</v>
      </c>
      <c r="AL1111" t="s">
        <v>52</v>
      </c>
      <c r="AM1111" t="s">
        <v>66</v>
      </c>
      <c r="AN1111" t="s">
        <v>46</v>
      </c>
    </row>
    <row r="1112" spans="1:40" hidden="1" x14ac:dyDescent="0.25">
      <c r="A1112">
        <v>202430</v>
      </c>
      <c r="B1112">
        <v>43986</v>
      </c>
      <c r="C1112" t="s">
        <v>2517</v>
      </c>
      <c r="D1112" t="s">
        <v>5671</v>
      </c>
      <c r="E1112" t="s">
        <v>2256</v>
      </c>
      <c r="F1112">
        <v>1</v>
      </c>
      <c r="G1112" s="1">
        <v>45166</v>
      </c>
      <c r="H1112" s="1">
        <v>45268</v>
      </c>
      <c r="I1112" s="21">
        <f t="shared" si="85"/>
        <v>15.571428571428571</v>
      </c>
      <c r="J1112" s="1"/>
      <c r="K1112" s="1" t="s">
        <v>5552</v>
      </c>
      <c r="S1112" s="22">
        <f t="shared" si="86"/>
        <v>0</v>
      </c>
      <c r="T1112" s="22">
        <f t="shared" si="87"/>
        <v>0</v>
      </c>
      <c r="U1112" s="22">
        <v>0</v>
      </c>
      <c r="W1112" s="22">
        <v>0</v>
      </c>
      <c r="Y1112" t="s">
        <v>49</v>
      </c>
      <c r="Z1112" t="s">
        <v>2634</v>
      </c>
      <c r="AA1112" t="s">
        <v>2635</v>
      </c>
      <c r="AB1112" t="s">
        <v>277</v>
      </c>
      <c r="AC1112" t="s">
        <v>62</v>
      </c>
      <c r="AD1112" t="str">
        <f t="shared" si="88"/>
        <v>No Room Assigned at this time - TBA</v>
      </c>
      <c r="AE1112" t="s">
        <v>445</v>
      </c>
      <c r="AF1112" t="s">
        <v>446</v>
      </c>
      <c r="AG1112" t="s">
        <v>446</v>
      </c>
      <c r="AH1112" t="s">
        <v>5220</v>
      </c>
      <c r="AI1112">
        <v>15</v>
      </c>
      <c r="AJ1112">
        <v>17</v>
      </c>
      <c r="AK1112" s="22">
        <f t="shared" si="89"/>
        <v>0</v>
      </c>
      <c r="AL1112" t="s">
        <v>52</v>
      </c>
      <c r="AM1112" t="s">
        <v>66</v>
      </c>
      <c r="AN1112" t="s">
        <v>46</v>
      </c>
    </row>
    <row r="1113" spans="1:40" hidden="1" x14ac:dyDescent="0.25">
      <c r="A1113">
        <v>202430</v>
      </c>
      <c r="B1113">
        <v>44228</v>
      </c>
      <c r="C1113" t="s">
        <v>283</v>
      </c>
      <c r="D1113" t="s">
        <v>5623</v>
      </c>
      <c r="E1113" t="s">
        <v>284</v>
      </c>
      <c r="F1113">
        <v>4</v>
      </c>
      <c r="G1113" s="1">
        <v>45273</v>
      </c>
      <c r="H1113" s="1">
        <v>45273</v>
      </c>
      <c r="I1113" s="21">
        <f t="shared" si="85"/>
        <v>1</v>
      </c>
      <c r="J1113" s="1"/>
      <c r="K1113" s="1" t="s">
        <v>35</v>
      </c>
      <c r="N1113" t="s">
        <v>35</v>
      </c>
      <c r="S1113" s="22">
        <f t="shared" si="86"/>
        <v>8.3333333333333259E-2</v>
      </c>
      <c r="T1113" s="22">
        <f t="shared" si="87"/>
        <v>5.0505050505050457E-3</v>
      </c>
      <c r="U1113" s="22" t="s">
        <v>5393</v>
      </c>
      <c r="V1113">
        <v>1230</v>
      </c>
      <c r="W1113" s="22" t="s">
        <v>5414</v>
      </c>
      <c r="X1113">
        <v>1430</v>
      </c>
      <c r="Y1113" t="s">
        <v>304</v>
      </c>
      <c r="Z1113" t="s">
        <v>2606</v>
      </c>
      <c r="AA1113" t="s">
        <v>2607</v>
      </c>
      <c r="AB1113" t="s">
        <v>61</v>
      </c>
      <c r="AC1113" t="s">
        <v>62</v>
      </c>
      <c r="AD1113" t="str">
        <f t="shared" si="88"/>
        <v>No Room Assigned at this time - TBA</v>
      </c>
      <c r="AE1113" t="s">
        <v>445</v>
      </c>
      <c r="AF1113" t="s">
        <v>446</v>
      </c>
      <c r="AG1113" t="s">
        <v>446</v>
      </c>
      <c r="AH1113" t="s">
        <v>5220</v>
      </c>
      <c r="AI1113">
        <v>30</v>
      </c>
      <c r="AJ1113">
        <v>10</v>
      </c>
      <c r="AK1113" s="22">
        <f t="shared" si="89"/>
        <v>5.0505050505050456E-2</v>
      </c>
      <c r="AL1113" t="s">
        <v>430</v>
      </c>
      <c r="AM1113" t="s">
        <v>306</v>
      </c>
      <c r="AN1113" t="s">
        <v>67</v>
      </c>
    </row>
    <row r="1114" spans="1:40" hidden="1" x14ac:dyDescent="0.25">
      <c r="A1114">
        <v>202430</v>
      </c>
      <c r="B1114">
        <v>44229</v>
      </c>
      <c r="C1114" t="s">
        <v>283</v>
      </c>
      <c r="D1114" t="s">
        <v>5623</v>
      </c>
      <c r="E1114" t="s">
        <v>284</v>
      </c>
      <c r="F1114">
        <v>4</v>
      </c>
      <c r="G1114" s="1">
        <v>45273</v>
      </c>
      <c r="H1114" s="1">
        <v>45273</v>
      </c>
      <c r="I1114" s="21">
        <f t="shared" si="85"/>
        <v>1</v>
      </c>
      <c r="J1114" s="1"/>
      <c r="K1114" s="1" t="s">
        <v>35</v>
      </c>
      <c r="N1114" t="s">
        <v>35</v>
      </c>
      <c r="S1114" s="22">
        <f t="shared" si="86"/>
        <v>8.3333333333333259E-2</v>
      </c>
      <c r="T1114" s="22">
        <f t="shared" si="87"/>
        <v>5.0505050505050457E-3</v>
      </c>
      <c r="U1114" s="22" t="s">
        <v>5443</v>
      </c>
      <c r="V1114">
        <v>1445</v>
      </c>
      <c r="W1114" s="22" t="s">
        <v>5493</v>
      </c>
      <c r="X1114">
        <v>1645</v>
      </c>
      <c r="Y1114" t="s">
        <v>304</v>
      </c>
      <c r="Z1114" t="s">
        <v>2606</v>
      </c>
      <c r="AA1114" t="s">
        <v>2607</v>
      </c>
      <c r="AB1114" t="s">
        <v>61</v>
      </c>
      <c r="AC1114" t="s">
        <v>62</v>
      </c>
      <c r="AD1114" t="str">
        <f t="shared" si="88"/>
        <v>No Room Assigned at this time - TBA</v>
      </c>
      <c r="AE1114" t="s">
        <v>445</v>
      </c>
      <c r="AF1114" t="s">
        <v>446</v>
      </c>
      <c r="AG1114" t="s">
        <v>446</v>
      </c>
      <c r="AH1114" t="s">
        <v>5220</v>
      </c>
      <c r="AI1114">
        <v>30</v>
      </c>
      <c r="AJ1114">
        <v>17</v>
      </c>
      <c r="AK1114" s="22">
        <f t="shared" si="89"/>
        <v>8.5858585858585773E-2</v>
      </c>
      <c r="AL1114" t="s">
        <v>430</v>
      </c>
      <c r="AM1114" t="s">
        <v>306</v>
      </c>
      <c r="AN1114" t="s">
        <v>67</v>
      </c>
    </row>
    <row r="1115" spans="1:40" hidden="1" x14ac:dyDescent="0.25">
      <c r="A1115">
        <v>202430</v>
      </c>
      <c r="B1115">
        <v>44286</v>
      </c>
      <c r="C1115" t="s">
        <v>2636</v>
      </c>
      <c r="D1115" t="s">
        <v>5627</v>
      </c>
      <c r="E1115" t="s">
        <v>2637</v>
      </c>
      <c r="F1115">
        <v>2</v>
      </c>
      <c r="G1115" s="1">
        <v>45166</v>
      </c>
      <c r="H1115" s="1">
        <v>45276</v>
      </c>
      <c r="I1115" s="21">
        <f t="shared" si="85"/>
        <v>16.714285714285715</v>
      </c>
      <c r="J1115" s="1"/>
      <c r="K1115" s="1" t="s">
        <v>5552</v>
      </c>
      <c r="S1115" s="22">
        <f t="shared" si="86"/>
        <v>0</v>
      </c>
      <c r="T1115" s="22">
        <f t="shared" si="87"/>
        <v>0</v>
      </c>
      <c r="U1115" s="22">
        <v>0</v>
      </c>
      <c r="W1115" s="22">
        <v>0</v>
      </c>
      <c r="Y1115" t="s">
        <v>38</v>
      </c>
      <c r="Z1115" t="s">
        <v>2384</v>
      </c>
      <c r="AA1115" t="s">
        <v>2385</v>
      </c>
      <c r="AB1115" t="s">
        <v>41</v>
      </c>
      <c r="AC1115" t="s">
        <v>62</v>
      </c>
      <c r="AD1115" t="str">
        <f t="shared" si="88"/>
        <v>No Room Assigned at this time - TBA</v>
      </c>
      <c r="AE1115" t="s">
        <v>445</v>
      </c>
      <c r="AF1115" t="s">
        <v>446</v>
      </c>
      <c r="AG1115" t="s">
        <v>446</v>
      </c>
      <c r="AH1115" t="s">
        <v>5220</v>
      </c>
      <c r="AI1115">
        <v>0</v>
      </c>
      <c r="AJ1115">
        <v>0</v>
      </c>
      <c r="AK1115" s="22">
        <f t="shared" si="89"/>
        <v>0</v>
      </c>
      <c r="AL1115">
        <v>20</v>
      </c>
      <c r="AM1115" t="s">
        <v>172</v>
      </c>
      <c r="AN1115" t="s">
        <v>46</v>
      </c>
    </row>
    <row r="1116" spans="1:40" hidden="1" x14ac:dyDescent="0.25">
      <c r="A1116">
        <v>202430</v>
      </c>
      <c r="B1116">
        <v>44343</v>
      </c>
      <c r="C1116" t="s">
        <v>2638</v>
      </c>
      <c r="D1116" t="s">
        <v>5611</v>
      </c>
      <c r="E1116" t="s">
        <v>2639</v>
      </c>
      <c r="F1116">
        <v>0</v>
      </c>
      <c r="G1116" s="1">
        <v>45174</v>
      </c>
      <c r="H1116" s="1">
        <v>45276</v>
      </c>
      <c r="I1116" s="21">
        <f t="shared" si="85"/>
        <v>15.571428571428571</v>
      </c>
      <c r="J1116" s="1"/>
      <c r="K1116" s="1" t="s">
        <v>5552</v>
      </c>
      <c r="S1116" s="22">
        <f t="shared" si="86"/>
        <v>0</v>
      </c>
      <c r="T1116" s="22">
        <f t="shared" si="87"/>
        <v>0</v>
      </c>
      <c r="U1116" s="22">
        <v>0</v>
      </c>
      <c r="W1116" s="22">
        <v>0</v>
      </c>
      <c r="Y1116" t="s">
        <v>205</v>
      </c>
      <c r="Z1116" t="s">
        <v>2640</v>
      </c>
      <c r="AA1116" t="s">
        <v>2641</v>
      </c>
      <c r="AB1116" t="s">
        <v>41</v>
      </c>
      <c r="AC1116" t="s">
        <v>87</v>
      </c>
      <c r="AD1116" t="str">
        <f t="shared" si="88"/>
        <v>No Room Assigned at this time - TBA</v>
      </c>
      <c r="AE1116" t="s">
        <v>445</v>
      </c>
      <c r="AF1116" t="s">
        <v>446</v>
      </c>
      <c r="AG1116" t="s">
        <v>446</v>
      </c>
      <c r="AH1116" t="s">
        <v>5220</v>
      </c>
      <c r="AI1116">
        <v>0</v>
      </c>
      <c r="AJ1116">
        <v>1596</v>
      </c>
      <c r="AK1116" s="22">
        <f t="shared" si="89"/>
        <v>0</v>
      </c>
      <c r="AL1116" t="s">
        <v>52</v>
      </c>
      <c r="AM1116" t="s">
        <v>172</v>
      </c>
      <c r="AN1116" t="s">
        <v>46</v>
      </c>
    </row>
    <row r="1117" spans="1:40" hidden="1" x14ac:dyDescent="0.25">
      <c r="A1117">
        <v>202430</v>
      </c>
      <c r="B1117">
        <v>44492</v>
      </c>
      <c r="C1117" t="s">
        <v>283</v>
      </c>
      <c r="D1117" t="s">
        <v>5623</v>
      </c>
      <c r="E1117" t="s">
        <v>284</v>
      </c>
      <c r="F1117">
        <v>4</v>
      </c>
      <c r="G1117" s="1">
        <v>45273</v>
      </c>
      <c r="H1117" s="1">
        <v>45273</v>
      </c>
      <c r="I1117" s="21">
        <f t="shared" si="85"/>
        <v>1</v>
      </c>
      <c r="J1117" s="1"/>
      <c r="K1117" s="1" t="s">
        <v>35</v>
      </c>
      <c r="N1117" t="s">
        <v>35</v>
      </c>
      <c r="S1117" s="22">
        <f t="shared" si="86"/>
        <v>8.3333333333333259E-2</v>
      </c>
      <c r="T1117" s="22">
        <f t="shared" si="87"/>
        <v>5.0505050505050457E-3</v>
      </c>
      <c r="U1117" s="22" t="s">
        <v>5387</v>
      </c>
      <c r="V1117">
        <v>1700</v>
      </c>
      <c r="W1117" s="22" t="s">
        <v>5406</v>
      </c>
      <c r="X1117">
        <v>1900</v>
      </c>
      <c r="Y1117" t="s">
        <v>304</v>
      </c>
      <c r="Z1117" t="s">
        <v>2606</v>
      </c>
      <c r="AA1117" t="s">
        <v>2607</v>
      </c>
      <c r="AB1117" t="s">
        <v>61</v>
      </c>
      <c r="AC1117" t="s">
        <v>62</v>
      </c>
      <c r="AD1117" t="str">
        <f t="shared" si="88"/>
        <v>No Room Assigned at this time - TBA</v>
      </c>
      <c r="AE1117" t="s">
        <v>445</v>
      </c>
      <c r="AF1117" t="s">
        <v>446</v>
      </c>
      <c r="AG1117" t="s">
        <v>446</v>
      </c>
      <c r="AH1117" t="s">
        <v>5220</v>
      </c>
      <c r="AI1117">
        <v>30</v>
      </c>
      <c r="AJ1117">
        <v>15</v>
      </c>
      <c r="AK1117" s="22">
        <f t="shared" si="89"/>
        <v>7.575757575757569E-2</v>
      </c>
      <c r="AL1117" t="s">
        <v>430</v>
      </c>
      <c r="AM1117" t="s">
        <v>306</v>
      </c>
      <c r="AN1117" t="s">
        <v>67</v>
      </c>
    </row>
    <row r="1118" spans="1:40" hidden="1" x14ac:dyDescent="0.25">
      <c r="A1118">
        <v>202430</v>
      </c>
      <c r="B1118">
        <v>44512</v>
      </c>
      <c r="C1118" t="s">
        <v>1113</v>
      </c>
      <c r="D1118" t="s">
        <v>5686</v>
      </c>
      <c r="E1118" t="s">
        <v>1114</v>
      </c>
      <c r="F1118">
        <v>3</v>
      </c>
      <c r="G1118" s="1">
        <v>45166</v>
      </c>
      <c r="H1118" s="1">
        <v>45276</v>
      </c>
      <c r="I1118" s="21">
        <f t="shared" si="85"/>
        <v>16.714285714285715</v>
      </c>
      <c r="J1118" s="1"/>
      <c r="K1118" s="1" t="s">
        <v>5552</v>
      </c>
      <c r="S1118" s="22">
        <f t="shared" si="86"/>
        <v>0</v>
      </c>
      <c r="T1118" s="22">
        <f t="shared" si="87"/>
        <v>0</v>
      </c>
      <c r="U1118" s="22">
        <v>0</v>
      </c>
      <c r="W1118" s="22">
        <v>0</v>
      </c>
      <c r="Y1118" t="s">
        <v>49</v>
      </c>
      <c r="Z1118" t="s">
        <v>435</v>
      </c>
      <c r="AA1118" t="s">
        <v>436</v>
      </c>
      <c r="AB1118" t="s">
        <v>277</v>
      </c>
      <c r="AC1118" t="s">
        <v>62</v>
      </c>
      <c r="AD1118" t="str">
        <f t="shared" si="88"/>
        <v>No Room Assigned at this time - TBA</v>
      </c>
      <c r="AE1118" t="s">
        <v>445</v>
      </c>
      <c r="AF1118" t="s">
        <v>446</v>
      </c>
      <c r="AG1118" t="s">
        <v>446</v>
      </c>
      <c r="AH1118" t="s">
        <v>5220</v>
      </c>
      <c r="AI1118">
        <v>28</v>
      </c>
      <c r="AJ1118">
        <v>23</v>
      </c>
      <c r="AK1118" s="22">
        <f t="shared" si="89"/>
        <v>0</v>
      </c>
      <c r="AL1118" t="s">
        <v>52</v>
      </c>
      <c r="AM1118" t="s">
        <v>66</v>
      </c>
      <c r="AN1118" t="s">
        <v>67</v>
      </c>
    </row>
    <row r="1119" spans="1:40" hidden="1" x14ac:dyDescent="0.25">
      <c r="A1119">
        <v>202430</v>
      </c>
      <c r="B1119">
        <v>44514</v>
      </c>
      <c r="C1119" t="s">
        <v>2459</v>
      </c>
      <c r="D1119" t="s">
        <v>5606</v>
      </c>
      <c r="E1119" t="s">
        <v>2460</v>
      </c>
      <c r="F1119">
        <v>6</v>
      </c>
      <c r="G1119" s="1">
        <v>45166</v>
      </c>
      <c r="H1119" s="1">
        <v>45276</v>
      </c>
      <c r="I1119" s="21">
        <f t="shared" si="85"/>
        <v>16.714285714285715</v>
      </c>
      <c r="J1119" s="1"/>
      <c r="K1119" s="1" t="s">
        <v>5552</v>
      </c>
      <c r="S1119" s="22">
        <f t="shared" si="86"/>
        <v>0</v>
      </c>
      <c r="T1119" s="22">
        <f t="shared" si="87"/>
        <v>0</v>
      </c>
      <c r="U1119" s="22">
        <v>0</v>
      </c>
      <c r="W1119" s="22">
        <v>0</v>
      </c>
      <c r="Y1119" t="s">
        <v>49</v>
      </c>
      <c r="Z1119" t="s">
        <v>1119</v>
      </c>
      <c r="AA1119" t="s">
        <v>1120</v>
      </c>
      <c r="AB1119" t="s">
        <v>61</v>
      </c>
      <c r="AC1119" t="s">
        <v>62</v>
      </c>
      <c r="AD1119" t="str">
        <f t="shared" si="88"/>
        <v>No Room Assigned at this time - TBA</v>
      </c>
      <c r="AE1119" t="s">
        <v>445</v>
      </c>
      <c r="AF1119" t="s">
        <v>446</v>
      </c>
      <c r="AG1119" t="s">
        <v>446</v>
      </c>
      <c r="AH1119" t="s">
        <v>5220</v>
      </c>
      <c r="AI1119">
        <v>14</v>
      </c>
      <c r="AJ1119">
        <v>17</v>
      </c>
      <c r="AK1119" s="22">
        <f t="shared" si="89"/>
        <v>0</v>
      </c>
      <c r="AL1119" t="s">
        <v>52</v>
      </c>
      <c r="AM1119" t="s">
        <v>182</v>
      </c>
      <c r="AN1119" t="s">
        <v>46</v>
      </c>
    </row>
    <row r="1120" spans="1:40" hidden="1" x14ac:dyDescent="0.25">
      <c r="A1120">
        <v>202430</v>
      </c>
      <c r="B1120">
        <v>44524</v>
      </c>
      <c r="C1120" t="s">
        <v>2517</v>
      </c>
      <c r="D1120" t="s">
        <v>5671</v>
      </c>
      <c r="E1120" t="s">
        <v>2256</v>
      </c>
      <c r="F1120">
        <v>1</v>
      </c>
      <c r="G1120" s="1">
        <v>45180</v>
      </c>
      <c r="H1120" s="1">
        <v>45268</v>
      </c>
      <c r="I1120" s="21">
        <f t="shared" si="85"/>
        <v>13.571428571428571</v>
      </c>
      <c r="J1120" s="1"/>
      <c r="K1120" s="1" t="s">
        <v>5552</v>
      </c>
      <c r="S1120" s="22">
        <f t="shared" si="86"/>
        <v>0</v>
      </c>
      <c r="T1120" s="22">
        <f t="shared" si="87"/>
        <v>0</v>
      </c>
      <c r="U1120" s="22">
        <v>0</v>
      </c>
      <c r="W1120" s="22">
        <v>0</v>
      </c>
      <c r="Y1120" t="s">
        <v>205</v>
      </c>
      <c r="Z1120" t="s">
        <v>2642</v>
      </c>
      <c r="AA1120" t="s">
        <v>2643</v>
      </c>
      <c r="AB1120" t="s">
        <v>277</v>
      </c>
      <c r="AC1120" t="s">
        <v>62</v>
      </c>
      <c r="AD1120" t="str">
        <f t="shared" si="88"/>
        <v>No Room Assigned at this time - TBA</v>
      </c>
      <c r="AE1120" t="s">
        <v>445</v>
      </c>
      <c r="AF1120" t="s">
        <v>446</v>
      </c>
      <c r="AG1120" t="s">
        <v>446</v>
      </c>
      <c r="AH1120" t="s">
        <v>5220</v>
      </c>
      <c r="AI1120">
        <v>15</v>
      </c>
      <c r="AJ1120">
        <v>9</v>
      </c>
      <c r="AK1120" s="22">
        <f t="shared" si="89"/>
        <v>0</v>
      </c>
      <c r="AL1120" t="s">
        <v>52</v>
      </c>
      <c r="AM1120" t="s">
        <v>172</v>
      </c>
      <c r="AN1120" t="s">
        <v>67</v>
      </c>
    </row>
    <row r="1121" spans="1:40" hidden="1" x14ac:dyDescent="0.25">
      <c r="A1121">
        <v>202430</v>
      </c>
      <c r="B1121">
        <v>44524</v>
      </c>
      <c r="C1121" t="s">
        <v>2517</v>
      </c>
      <c r="D1121" t="s">
        <v>5671</v>
      </c>
      <c r="E1121" t="s">
        <v>2256</v>
      </c>
      <c r="F1121">
        <v>1</v>
      </c>
      <c r="G1121" s="1">
        <v>45180</v>
      </c>
      <c r="H1121" s="1">
        <v>45268</v>
      </c>
      <c r="I1121" s="21">
        <f t="shared" si="85"/>
        <v>13.571428571428571</v>
      </c>
      <c r="J1121" s="1"/>
      <c r="K1121" s="1" t="s">
        <v>5552</v>
      </c>
      <c r="S1121" s="22">
        <f t="shared" si="86"/>
        <v>0</v>
      </c>
      <c r="T1121" s="22">
        <f t="shared" si="87"/>
        <v>0</v>
      </c>
      <c r="U1121" s="22">
        <v>0</v>
      </c>
      <c r="W1121" s="22">
        <v>0</v>
      </c>
      <c r="Y1121" t="s">
        <v>205</v>
      </c>
      <c r="Z1121" t="s">
        <v>2642</v>
      </c>
      <c r="AA1121" t="s">
        <v>2643</v>
      </c>
      <c r="AB1121" t="s">
        <v>277</v>
      </c>
      <c r="AC1121" t="s">
        <v>62</v>
      </c>
      <c r="AD1121" t="str">
        <f t="shared" si="88"/>
        <v>No Room Assigned at this time - TBA</v>
      </c>
      <c r="AE1121" t="s">
        <v>445</v>
      </c>
      <c r="AF1121" t="s">
        <v>446</v>
      </c>
      <c r="AG1121" t="s">
        <v>446</v>
      </c>
      <c r="AH1121" t="s">
        <v>5220</v>
      </c>
      <c r="AI1121">
        <v>15</v>
      </c>
      <c r="AJ1121">
        <v>9</v>
      </c>
      <c r="AK1121" s="22">
        <f t="shared" si="89"/>
        <v>0</v>
      </c>
      <c r="AL1121" t="s">
        <v>52</v>
      </c>
      <c r="AM1121" t="s">
        <v>172</v>
      </c>
      <c r="AN1121" t="s">
        <v>67</v>
      </c>
    </row>
    <row r="1122" spans="1:40" hidden="1" x14ac:dyDescent="0.25">
      <c r="A1122">
        <v>202430</v>
      </c>
      <c r="B1122">
        <v>44542</v>
      </c>
      <c r="C1122" t="s">
        <v>2644</v>
      </c>
      <c r="D1122" t="s">
        <v>5649</v>
      </c>
      <c r="E1122" t="s">
        <v>2645</v>
      </c>
      <c r="F1122">
        <v>1</v>
      </c>
      <c r="G1122" s="1">
        <v>45192</v>
      </c>
      <c r="H1122" s="1">
        <v>45234</v>
      </c>
      <c r="I1122" s="21">
        <f t="shared" si="85"/>
        <v>7</v>
      </c>
      <c r="J1122" s="1"/>
      <c r="K1122" s="1" t="s">
        <v>5552</v>
      </c>
      <c r="S1122" s="22">
        <f t="shared" si="86"/>
        <v>0</v>
      </c>
      <c r="T1122" s="22">
        <f t="shared" si="87"/>
        <v>0</v>
      </c>
      <c r="U1122" s="22">
        <v>0</v>
      </c>
      <c r="W1122" s="22">
        <v>0</v>
      </c>
      <c r="Y1122" t="s">
        <v>49</v>
      </c>
      <c r="Z1122" t="s">
        <v>1709</v>
      </c>
      <c r="AA1122" t="s">
        <v>1710</v>
      </c>
      <c r="AB1122" t="s">
        <v>61</v>
      </c>
      <c r="AC1122" t="s">
        <v>62</v>
      </c>
      <c r="AD1122" t="str">
        <f t="shared" si="88"/>
        <v>No Room Assigned at this time - TBA</v>
      </c>
      <c r="AE1122" t="s">
        <v>445</v>
      </c>
      <c r="AF1122" t="s">
        <v>446</v>
      </c>
      <c r="AG1122" t="s">
        <v>446</v>
      </c>
      <c r="AH1122" t="s">
        <v>5220</v>
      </c>
      <c r="AI1122">
        <v>0</v>
      </c>
      <c r="AJ1122">
        <v>8</v>
      </c>
      <c r="AK1122" s="22">
        <f t="shared" si="89"/>
        <v>0</v>
      </c>
      <c r="AL1122" t="s">
        <v>52</v>
      </c>
      <c r="AM1122" t="s">
        <v>172</v>
      </c>
      <c r="AN1122" t="s">
        <v>46</v>
      </c>
    </row>
    <row r="1123" spans="1:40" hidden="1" x14ac:dyDescent="0.25">
      <c r="A1123">
        <v>202430</v>
      </c>
      <c r="B1123">
        <v>44615</v>
      </c>
      <c r="C1123" t="s">
        <v>318</v>
      </c>
      <c r="D1123" t="s">
        <v>5623</v>
      </c>
      <c r="E1123" t="s">
        <v>319</v>
      </c>
      <c r="F1123">
        <v>5</v>
      </c>
      <c r="G1123" s="1">
        <v>45272</v>
      </c>
      <c r="H1123" s="1">
        <v>45272</v>
      </c>
      <c r="I1123" s="21">
        <f t="shared" si="85"/>
        <v>1</v>
      </c>
      <c r="J1123" s="1"/>
      <c r="K1123" s="1" t="s">
        <v>34</v>
      </c>
      <c r="M1123" t="s">
        <v>34</v>
      </c>
      <c r="S1123" s="22">
        <f t="shared" si="86"/>
        <v>0</v>
      </c>
      <c r="T1123" s="22">
        <f t="shared" si="87"/>
        <v>0</v>
      </c>
      <c r="U1123" s="22">
        <v>0</v>
      </c>
      <c r="W1123" s="22">
        <v>0</v>
      </c>
      <c r="Y1123" t="s">
        <v>304</v>
      </c>
      <c r="Z1123" t="s">
        <v>1764</v>
      </c>
      <c r="AA1123" t="s">
        <v>1765</v>
      </c>
      <c r="AB1123" t="s">
        <v>61</v>
      </c>
      <c r="AC1123" t="s">
        <v>62</v>
      </c>
      <c r="AD1123" t="str">
        <f t="shared" si="88"/>
        <v>No Room Assigned at this time - TBA</v>
      </c>
      <c r="AE1123" t="s">
        <v>445</v>
      </c>
      <c r="AF1123" t="s">
        <v>446</v>
      </c>
      <c r="AG1123" t="s">
        <v>446</v>
      </c>
      <c r="AH1123" t="s">
        <v>5220</v>
      </c>
      <c r="AI1123">
        <v>33</v>
      </c>
      <c r="AJ1123">
        <v>20</v>
      </c>
      <c r="AK1123" s="22">
        <f t="shared" si="89"/>
        <v>0</v>
      </c>
      <c r="AL1123" t="s">
        <v>430</v>
      </c>
      <c r="AM1123" t="s">
        <v>306</v>
      </c>
      <c r="AN1123" t="s">
        <v>67</v>
      </c>
    </row>
    <row r="1124" spans="1:40" hidden="1" x14ac:dyDescent="0.25">
      <c r="A1124">
        <v>202430</v>
      </c>
      <c r="B1124">
        <v>41307</v>
      </c>
      <c r="C1124" t="s">
        <v>1255</v>
      </c>
      <c r="D1124" t="s">
        <v>5619</v>
      </c>
      <c r="E1124" t="s">
        <v>1256</v>
      </c>
      <c r="F1124">
        <v>0</v>
      </c>
      <c r="G1124" s="1">
        <v>45166</v>
      </c>
      <c r="H1124" s="1">
        <v>45220</v>
      </c>
      <c r="I1124" s="21">
        <f t="shared" si="85"/>
        <v>8.7142857142857153</v>
      </c>
      <c r="J1124" s="1"/>
      <c r="K1124" s="1" t="s">
        <v>37</v>
      </c>
      <c r="P1124" t="s">
        <v>37</v>
      </c>
      <c r="S1124" s="22">
        <f t="shared" si="86"/>
        <v>5.208333333333337E-2</v>
      </c>
      <c r="T1124" s="22">
        <f t="shared" si="87"/>
        <v>2.7507215007215032E-2</v>
      </c>
      <c r="U1124" s="22" t="s">
        <v>5368</v>
      </c>
      <c r="V1124">
        <v>1330</v>
      </c>
      <c r="W1124" s="22" t="s">
        <v>5443</v>
      </c>
      <c r="X1124">
        <v>1445</v>
      </c>
      <c r="Y1124" t="s">
        <v>101</v>
      </c>
      <c r="Z1124" t="s">
        <v>1487</v>
      </c>
      <c r="AA1124" t="s">
        <v>1488</v>
      </c>
      <c r="AB1124">
        <v>9</v>
      </c>
      <c r="AC1124" t="s">
        <v>87</v>
      </c>
      <c r="AD1124" t="str">
        <f t="shared" si="88"/>
        <v>Oak Cottage Memory Care - OAKCOTMTG ROOM</v>
      </c>
      <c r="AE1124" t="s">
        <v>1252</v>
      </c>
      <c r="AF1124" t="s">
        <v>1253</v>
      </c>
      <c r="AG1124" t="s">
        <v>1254</v>
      </c>
      <c r="AH1124" t="s">
        <v>5220</v>
      </c>
      <c r="AI1124">
        <v>55</v>
      </c>
      <c r="AJ1124">
        <v>32</v>
      </c>
      <c r="AK1124" s="22">
        <f t="shared" si="89"/>
        <v>7.670583384869107</v>
      </c>
      <c r="AL1124" t="s">
        <v>52</v>
      </c>
      <c r="AM1124" t="s">
        <v>66</v>
      </c>
      <c r="AN1124" t="s">
        <v>67</v>
      </c>
    </row>
    <row r="1125" spans="1:40" hidden="1" x14ac:dyDescent="0.25">
      <c r="A1125">
        <v>202430</v>
      </c>
      <c r="B1125">
        <v>41308</v>
      </c>
      <c r="C1125" t="s">
        <v>1255</v>
      </c>
      <c r="D1125" t="s">
        <v>5619</v>
      </c>
      <c r="E1125" t="s">
        <v>1256</v>
      </c>
      <c r="F1125">
        <v>0</v>
      </c>
      <c r="G1125" s="1">
        <v>45222</v>
      </c>
      <c r="H1125" s="1">
        <v>45276</v>
      </c>
      <c r="I1125" s="21">
        <f t="shared" si="85"/>
        <v>8.7142857142857153</v>
      </c>
      <c r="J1125" s="1"/>
      <c r="K1125" s="1" t="s">
        <v>37</v>
      </c>
      <c r="P1125" t="s">
        <v>37</v>
      </c>
      <c r="S1125" s="22">
        <f t="shared" si="86"/>
        <v>5.208333333333337E-2</v>
      </c>
      <c r="T1125" s="22">
        <f t="shared" si="87"/>
        <v>2.7507215007215032E-2</v>
      </c>
      <c r="U1125" s="22" t="s">
        <v>5368</v>
      </c>
      <c r="V1125">
        <v>1330</v>
      </c>
      <c r="W1125" s="22" t="s">
        <v>5443</v>
      </c>
      <c r="X1125">
        <v>1445</v>
      </c>
      <c r="Y1125" t="s">
        <v>101</v>
      </c>
      <c r="Z1125" t="s">
        <v>1487</v>
      </c>
      <c r="AA1125" t="s">
        <v>1488</v>
      </c>
      <c r="AB1125">
        <v>11</v>
      </c>
      <c r="AC1125" t="s">
        <v>87</v>
      </c>
      <c r="AD1125" t="str">
        <f t="shared" si="88"/>
        <v>Oak Cottage Memory Care - OAKCOTMTG ROOM</v>
      </c>
      <c r="AE1125" t="s">
        <v>1252</v>
      </c>
      <c r="AF1125" t="s">
        <v>1253</v>
      </c>
      <c r="AG1125" t="s">
        <v>1254</v>
      </c>
      <c r="AH1125" t="s">
        <v>5220</v>
      </c>
      <c r="AI1125">
        <v>55</v>
      </c>
      <c r="AJ1125">
        <v>34</v>
      </c>
      <c r="AK1125" s="22">
        <f t="shared" si="89"/>
        <v>8.1499948464234269</v>
      </c>
      <c r="AL1125" t="s">
        <v>52</v>
      </c>
      <c r="AM1125" t="s">
        <v>66</v>
      </c>
      <c r="AN1125" t="s">
        <v>67</v>
      </c>
    </row>
    <row r="1126" spans="1:40" hidden="1" x14ac:dyDescent="0.25">
      <c r="A1126">
        <v>202430</v>
      </c>
      <c r="B1126">
        <v>41355</v>
      </c>
      <c r="C1126" t="s">
        <v>1677</v>
      </c>
      <c r="D1126" t="s">
        <v>5619</v>
      </c>
      <c r="E1126" t="s">
        <v>1678</v>
      </c>
      <c r="F1126">
        <v>0</v>
      </c>
      <c r="G1126" s="1">
        <v>45166</v>
      </c>
      <c r="H1126" s="1">
        <v>45220</v>
      </c>
      <c r="I1126" s="21">
        <f t="shared" si="85"/>
        <v>8.7142857142857153</v>
      </c>
      <c r="J1126" s="1"/>
      <c r="K1126" s="1" t="s">
        <v>36</v>
      </c>
      <c r="O1126" t="s">
        <v>36</v>
      </c>
      <c r="S1126" s="22">
        <f t="shared" si="86"/>
        <v>5.208333333333337E-2</v>
      </c>
      <c r="T1126" s="22">
        <f t="shared" si="87"/>
        <v>2.7507215007215032E-2</v>
      </c>
      <c r="U1126" s="22" t="s">
        <v>5368</v>
      </c>
      <c r="V1126">
        <v>1330</v>
      </c>
      <c r="W1126" s="22" t="s">
        <v>5443</v>
      </c>
      <c r="X1126">
        <v>1445</v>
      </c>
      <c r="Y1126" t="s">
        <v>101</v>
      </c>
      <c r="Z1126" t="s">
        <v>2646</v>
      </c>
      <c r="AA1126" t="s">
        <v>2647</v>
      </c>
      <c r="AB1126">
        <v>9</v>
      </c>
      <c r="AC1126" t="s">
        <v>87</v>
      </c>
      <c r="AD1126" t="str">
        <f t="shared" si="88"/>
        <v>Oak Cottage Memory Care - OAKCOTMTG ROOM</v>
      </c>
      <c r="AE1126" t="s">
        <v>1252</v>
      </c>
      <c r="AF1126" t="s">
        <v>1253</v>
      </c>
      <c r="AG1126" t="s">
        <v>1254</v>
      </c>
      <c r="AH1126" t="s">
        <v>5220</v>
      </c>
      <c r="AI1126">
        <v>55</v>
      </c>
      <c r="AJ1126">
        <v>35</v>
      </c>
      <c r="AK1126" s="22">
        <f t="shared" si="89"/>
        <v>8.3897005772005855</v>
      </c>
      <c r="AL1126" t="s">
        <v>52</v>
      </c>
      <c r="AM1126" t="s">
        <v>66</v>
      </c>
      <c r="AN1126" t="s">
        <v>67</v>
      </c>
    </row>
    <row r="1127" spans="1:40" hidden="1" x14ac:dyDescent="0.25">
      <c r="A1127">
        <v>202430</v>
      </c>
      <c r="B1127">
        <v>41356</v>
      </c>
      <c r="C1127" t="s">
        <v>1677</v>
      </c>
      <c r="D1127" t="s">
        <v>5619</v>
      </c>
      <c r="E1127" t="s">
        <v>1678</v>
      </c>
      <c r="F1127">
        <v>0</v>
      </c>
      <c r="G1127" s="1">
        <v>45222</v>
      </c>
      <c r="H1127" s="1">
        <v>45276</v>
      </c>
      <c r="I1127" s="21">
        <f t="shared" si="85"/>
        <v>8.7142857142857153</v>
      </c>
      <c r="J1127" s="1"/>
      <c r="K1127" s="1" t="s">
        <v>36</v>
      </c>
      <c r="O1127" t="s">
        <v>36</v>
      </c>
      <c r="S1127" s="22">
        <f t="shared" si="86"/>
        <v>5.208333333333337E-2</v>
      </c>
      <c r="T1127" s="22">
        <f t="shared" si="87"/>
        <v>2.7507215007215032E-2</v>
      </c>
      <c r="U1127" s="22" t="s">
        <v>5368</v>
      </c>
      <c r="V1127">
        <v>1330</v>
      </c>
      <c r="W1127" s="22" t="s">
        <v>5443</v>
      </c>
      <c r="X1127">
        <v>1445</v>
      </c>
      <c r="Y1127" t="s">
        <v>101</v>
      </c>
      <c r="Z1127" t="s">
        <v>2646</v>
      </c>
      <c r="AA1127" t="s">
        <v>2647</v>
      </c>
      <c r="AB1127">
        <v>11</v>
      </c>
      <c r="AC1127" t="s">
        <v>87</v>
      </c>
      <c r="AD1127" t="str">
        <f t="shared" si="88"/>
        <v>Oak Cottage Memory Care - OAKCOTMTG ROOM</v>
      </c>
      <c r="AE1127" t="s">
        <v>1252</v>
      </c>
      <c r="AF1127" t="s">
        <v>1253</v>
      </c>
      <c r="AG1127" t="s">
        <v>1254</v>
      </c>
      <c r="AH1127" t="s">
        <v>5220</v>
      </c>
      <c r="AI1127">
        <v>55</v>
      </c>
      <c r="AJ1127">
        <v>28</v>
      </c>
      <c r="AK1127" s="22">
        <f t="shared" si="89"/>
        <v>6.7117604617604689</v>
      </c>
      <c r="AL1127" t="s">
        <v>52</v>
      </c>
      <c r="AM1127" t="s">
        <v>66</v>
      </c>
      <c r="AN1127" t="s">
        <v>67</v>
      </c>
    </row>
    <row r="1128" spans="1:40" hidden="1" x14ac:dyDescent="0.25">
      <c r="A1128">
        <v>202430</v>
      </c>
      <c r="B1128">
        <v>41410</v>
      </c>
      <c r="C1128" t="s">
        <v>1070</v>
      </c>
      <c r="D1128" t="s">
        <v>5619</v>
      </c>
      <c r="E1128" t="s">
        <v>1071</v>
      </c>
      <c r="F1128">
        <v>0</v>
      </c>
      <c r="G1128" s="1">
        <v>45166</v>
      </c>
      <c r="H1128" s="1">
        <v>45220</v>
      </c>
      <c r="I1128" s="21">
        <f t="shared" si="85"/>
        <v>8.7142857142857153</v>
      </c>
      <c r="J1128" s="1"/>
      <c r="K1128" s="1" t="s">
        <v>35</v>
      </c>
      <c r="N1128" t="s">
        <v>35</v>
      </c>
      <c r="S1128" s="22">
        <f t="shared" si="86"/>
        <v>5.2083333333333315E-2</v>
      </c>
      <c r="T1128" s="22">
        <f t="shared" si="87"/>
        <v>2.7507215007215004E-2</v>
      </c>
      <c r="U1128" s="22" t="s">
        <v>5391</v>
      </c>
      <c r="V1128">
        <v>1000</v>
      </c>
      <c r="W1128" s="22" t="s">
        <v>5420</v>
      </c>
      <c r="X1128">
        <v>1115</v>
      </c>
      <c r="Y1128" t="s">
        <v>101</v>
      </c>
      <c r="Z1128" t="s">
        <v>1487</v>
      </c>
      <c r="AA1128" t="s">
        <v>1488</v>
      </c>
      <c r="AB1128">
        <v>9</v>
      </c>
      <c r="AC1128" t="s">
        <v>87</v>
      </c>
      <c r="AD1128" t="str">
        <f t="shared" si="88"/>
        <v>Oak Cottage Memory Care - OAKCOTMTG ROOM</v>
      </c>
      <c r="AE1128" t="s">
        <v>1252</v>
      </c>
      <c r="AF1128" t="s">
        <v>1253</v>
      </c>
      <c r="AG1128" t="s">
        <v>1254</v>
      </c>
      <c r="AH1128" t="s">
        <v>5220</v>
      </c>
      <c r="AI1128">
        <v>55</v>
      </c>
      <c r="AJ1128">
        <v>37</v>
      </c>
      <c r="AK1128" s="22">
        <f t="shared" si="89"/>
        <v>8.8691120387548956</v>
      </c>
      <c r="AL1128" t="s">
        <v>52</v>
      </c>
      <c r="AM1128" t="s">
        <v>66</v>
      </c>
      <c r="AN1128" t="s">
        <v>67</v>
      </c>
    </row>
    <row r="1129" spans="1:40" hidden="1" x14ac:dyDescent="0.25">
      <c r="A1129">
        <v>202430</v>
      </c>
      <c r="B1129">
        <v>41411</v>
      </c>
      <c r="C1129" t="s">
        <v>1070</v>
      </c>
      <c r="D1129" t="s">
        <v>5619</v>
      </c>
      <c r="E1129" t="s">
        <v>1071</v>
      </c>
      <c r="F1129">
        <v>0</v>
      </c>
      <c r="G1129" s="1">
        <v>45222</v>
      </c>
      <c r="H1129" s="1">
        <v>45276</v>
      </c>
      <c r="I1129" s="21">
        <f t="shared" si="85"/>
        <v>8.7142857142857153</v>
      </c>
      <c r="J1129" s="1"/>
      <c r="K1129" s="1" t="s">
        <v>35</v>
      </c>
      <c r="N1129" t="s">
        <v>35</v>
      </c>
      <c r="S1129" s="22">
        <f t="shared" si="86"/>
        <v>5.2083333333333315E-2</v>
      </c>
      <c r="T1129" s="22">
        <f t="shared" si="87"/>
        <v>2.7507215007215004E-2</v>
      </c>
      <c r="U1129" s="22" t="s">
        <v>5391</v>
      </c>
      <c r="V1129">
        <v>1000</v>
      </c>
      <c r="W1129" s="22" t="s">
        <v>5420</v>
      </c>
      <c r="X1129">
        <v>1115</v>
      </c>
      <c r="Y1129" t="s">
        <v>101</v>
      </c>
      <c r="Z1129" t="s">
        <v>1487</v>
      </c>
      <c r="AA1129" t="s">
        <v>1488</v>
      </c>
      <c r="AB1129">
        <v>11</v>
      </c>
      <c r="AC1129" t="s">
        <v>87</v>
      </c>
      <c r="AD1129" t="str">
        <f t="shared" si="88"/>
        <v>Oak Cottage Memory Care - OAKCOTMTG ROOM</v>
      </c>
      <c r="AE1129" t="s">
        <v>1252</v>
      </c>
      <c r="AF1129" t="s">
        <v>1253</v>
      </c>
      <c r="AG1129" t="s">
        <v>1254</v>
      </c>
      <c r="AH1129" t="s">
        <v>5220</v>
      </c>
      <c r="AI1129">
        <v>55</v>
      </c>
      <c r="AJ1129">
        <v>37</v>
      </c>
      <c r="AK1129" s="22">
        <f t="shared" si="89"/>
        <v>8.8691120387548956</v>
      </c>
      <c r="AL1129" t="s">
        <v>52</v>
      </c>
      <c r="AM1129" t="s">
        <v>66</v>
      </c>
      <c r="AN1129" t="s">
        <v>67</v>
      </c>
    </row>
    <row r="1130" spans="1:40" hidden="1" x14ac:dyDescent="0.25">
      <c r="A1130">
        <v>202430</v>
      </c>
      <c r="B1130">
        <v>42109</v>
      </c>
      <c r="C1130" t="s">
        <v>1081</v>
      </c>
      <c r="D1130" t="s">
        <v>5619</v>
      </c>
      <c r="E1130" t="s">
        <v>1082</v>
      </c>
      <c r="F1130">
        <v>0</v>
      </c>
      <c r="G1130" s="1">
        <v>45166</v>
      </c>
      <c r="H1130" s="1">
        <v>45220</v>
      </c>
      <c r="I1130" s="21">
        <f t="shared" si="85"/>
        <v>8.7142857142857153</v>
      </c>
      <c r="J1130" s="1"/>
      <c r="K1130" s="1" t="s">
        <v>33</v>
      </c>
      <c r="L1130" t="s">
        <v>33</v>
      </c>
      <c r="S1130" s="22">
        <f t="shared" si="86"/>
        <v>5.208333333333337E-2</v>
      </c>
      <c r="T1130" s="22">
        <f t="shared" si="87"/>
        <v>2.7507215007215032E-2</v>
      </c>
      <c r="U1130" s="22" t="s">
        <v>5414</v>
      </c>
      <c r="V1130">
        <v>1430</v>
      </c>
      <c r="W1130" s="22" t="s">
        <v>5479</v>
      </c>
      <c r="X1130">
        <v>1545</v>
      </c>
      <c r="Y1130" t="s">
        <v>101</v>
      </c>
      <c r="Z1130" t="s">
        <v>1083</v>
      </c>
      <c r="AA1130" t="s">
        <v>1084</v>
      </c>
      <c r="AB1130">
        <v>9</v>
      </c>
      <c r="AC1130" t="s">
        <v>87</v>
      </c>
      <c r="AD1130" t="str">
        <f t="shared" si="88"/>
        <v>Oak Cottage Memory Care - OAKCOTMTG ROOM</v>
      </c>
      <c r="AE1130" t="s">
        <v>1252</v>
      </c>
      <c r="AF1130" t="s">
        <v>1253</v>
      </c>
      <c r="AG1130" t="s">
        <v>1254</v>
      </c>
      <c r="AH1130" t="s">
        <v>5220</v>
      </c>
      <c r="AI1130">
        <v>40</v>
      </c>
      <c r="AJ1130">
        <v>40</v>
      </c>
      <c r="AK1130" s="22">
        <f t="shared" si="89"/>
        <v>9.5882292310863839</v>
      </c>
      <c r="AL1130" t="s">
        <v>52</v>
      </c>
      <c r="AM1130" t="s">
        <v>66</v>
      </c>
      <c r="AN1130" t="s">
        <v>46</v>
      </c>
    </row>
    <row r="1131" spans="1:40" hidden="1" x14ac:dyDescent="0.25">
      <c r="A1131">
        <v>202430</v>
      </c>
      <c r="B1131">
        <v>42110</v>
      </c>
      <c r="C1131" t="s">
        <v>1081</v>
      </c>
      <c r="D1131" t="s">
        <v>5619</v>
      </c>
      <c r="E1131" t="s">
        <v>1082</v>
      </c>
      <c r="F1131">
        <v>0</v>
      </c>
      <c r="G1131" s="1">
        <v>45222</v>
      </c>
      <c r="H1131" s="1">
        <v>45276</v>
      </c>
      <c r="I1131" s="21">
        <f t="shared" si="85"/>
        <v>8.7142857142857153</v>
      </c>
      <c r="J1131" s="1"/>
      <c r="K1131" s="1" t="s">
        <v>33</v>
      </c>
      <c r="L1131" t="s">
        <v>33</v>
      </c>
      <c r="S1131" s="22">
        <f t="shared" si="86"/>
        <v>5.208333333333337E-2</v>
      </c>
      <c r="T1131" s="22">
        <f t="shared" si="87"/>
        <v>2.7507215007215032E-2</v>
      </c>
      <c r="U1131" s="22" t="s">
        <v>5414</v>
      </c>
      <c r="V1131">
        <v>1430</v>
      </c>
      <c r="W1131" s="22" t="s">
        <v>5479</v>
      </c>
      <c r="X1131">
        <v>1545</v>
      </c>
      <c r="Y1131" t="s">
        <v>101</v>
      </c>
      <c r="Z1131" t="s">
        <v>1083</v>
      </c>
      <c r="AA1131" t="s">
        <v>1084</v>
      </c>
      <c r="AB1131">
        <v>11</v>
      </c>
      <c r="AC1131" t="s">
        <v>87</v>
      </c>
      <c r="AD1131" t="str">
        <f t="shared" si="88"/>
        <v>Oak Cottage Memory Care - OAKCOTMTG ROOM</v>
      </c>
      <c r="AE1131" t="s">
        <v>1252</v>
      </c>
      <c r="AF1131" t="s">
        <v>1253</v>
      </c>
      <c r="AG1131" t="s">
        <v>1254</v>
      </c>
      <c r="AH1131" t="s">
        <v>5220</v>
      </c>
      <c r="AI1131">
        <v>55</v>
      </c>
      <c r="AJ1131">
        <v>38</v>
      </c>
      <c r="AK1131" s="22">
        <f t="shared" si="89"/>
        <v>9.1088177695320649</v>
      </c>
      <c r="AL1131" t="s">
        <v>52</v>
      </c>
      <c r="AM1131" t="s">
        <v>66</v>
      </c>
      <c r="AN1131" t="s">
        <v>67</v>
      </c>
    </row>
    <row r="1132" spans="1:40" hidden="1" x14ac:dyDescent="0.25">
      <c r="A1132">
        <v>202430</v>
      </c>
      <c r="B1132">
        <v>43522</v>
      </c>
      <c r="C1132" t="s">
        <v>1255</v>
      </c>
      <c r="D1132" t="s">
        <v>5619</v>
      </c>
      <c r="E1132" t="s">
        <v>1256</v>
      </c>
      <c r="F1132">
        <v>0</v>
      </c>
      <c r="G1132" s="1">
        <v>45166</v>
      </c>
      <c r="H1132" s="1">
        <v>45220</v>
      </c>
      <c r="I1132" s="21">
        <f t="shared" si="85"/>
        <v>8.7142857142857153</v>
      </c>
      <c r="J1132" s="1"/>
      <c r="K1132" s="1" t="s">
        <v>33</v>
      </c>
      <c r="L1132" t="s">
        <v>33</v>
      </c>
      <c r="S1132" s="22">
        <f t="shared" si="86"/>
        <v>5.208333333333337E-2</v>
      </c>
      <c r="T1132" s="22">
        <f t="shared" si="87"/>
        <v>2.7507215007215032E-2</v>
      </c>
      <c r="U1132" s="22" t="s">
        <v>5386</v>
      </c>
      <c r="V1132">
        <v>1300</v>
      </c>
      <c r="W1132" s="22" t="s">
        <v>5402</v>
      </c>
      <c r="X1132">
        <v>1415</v>
      </c>
      <c r="Y1132" t="s">
        <v>101</v>
      </c>
      <c r="Z1132" t="s">
        <v>1083</v>
      </c>
      <c r="AA1132" t="s">
        <v>1084</v>
      </c>
      <c r="AB1132">
        <v>9</v>
      </c>
      <c r="AC1132" t="s">
        <v>87</v>
      </c>
      <c r="AD1132" t="str">
        <f t="shared" si="88"/>
        <v>Oak Cottage Memory Care - OAKCOTMTG ROOM</v>
      </c>
      <c r="AE1132" t="s">
        <v>1252</v>
      </c>
      <c r="AF1132" t="s">
        <v>1253</v>
      </c>
      <c r="AG1132" t="s">
        <v>1254</v>
      </c>
      <c r="AH1132" t="s">
        <v>5220</v>
      </c>
      <c r="AI1132">
        <v>50</v>
      </c>
      <c r="AJ1132">
        <v>40</v>
      </c>
      <c r="AK1132" s="22">
        <f t="shared" si="89"/>
        <v>9.5882292310863839</v>
      </c>
      <c r="AL1132" t="s">
        <v>52</v>
      </c>
      <c r="AM1132" t="s">
        <v>66</v>
      </c>
      <c r="AN1132" t="s">
        <v>67</v>
      </c>
    </row>
    <row r="1133" spans="1:40" hidden="1" x14ac:dyDescent="0.25">
      <c r="A1133">
        <v>202430</v>
      </c>
      <c r="B1133">
        <v>43523</v>
      </c>
      <c r="C1133" t="s">
        <v>1255</v>
      </c>
      <c r="D1133" t="s">
        <v>5619</v>
      </c>
      <c r="E1133" t="s">
        <v>1256</v>
      </c>
      <c r="F1133">
        <v>0</v>
      </c>
      <c r="G1133" s="1">
        <v>45222</v>
      </c>
      <c r="H1133" s="1">
        <v>45276</v>
      </c>
      <c r="I1133" s="21">
        <f t="shared" si="85"/>
        <v>8.7142857142857153</v>
      </c>
      <c r="J1133" s="1"/>
      <c r="K1133" s="1" t="s">
        <v>33</v>
      </c>
      <c r="L1133" t="s">
        <v>33</v>
      </c>
      <c r="S1133" s="22">
        <f t="shared" si="86"/>
        <v>5.208333333333337E-2</v>
      </c>
      <c r="T1133" s="22">
        <f t="shared" si="87"/>
        <v>2.7507215007215032E-2</v>
      </c>
      <c r="U1133" s="22" t="s">
        <v>5386</v>
      </c>
      <c r="V1133">
        <v>1300</v>
      </c>
      <c r="W1133" s="22" t="s">
        <v>5402</v>
      </c>
      <c r="X1133">
        <v>1415</v>
      </c>
      <c r="Y1133" t="s">
        <v>101</v>
      </c>
      <c r="Z1133" t="s">
        <v>1083</v>
      </c>
      <c r="AA1133" t="s">
        <v>1084</v>
      </c>
      <c r="AB1133">
        <v>11</v>
      </c>
      <c r="AC1133" t="s">
        <v>87</v>
      </c>
      <c r="AD1133" t="str">
        <f t="shared" si="88"/>
        <v>Oak Cottage Memory Care - OAKCOTMTG ROOM</v>
      </c>
      <c r="AE1133" t="s">
        <v>1252</v>
      </c>
      <c r="AF1133" t="s">
        <v>1253</v>
      </c>
      <c r="AG1133" t="s">
        <v>1254</v>
      </c>
      <c r="AH1133" t="s">
        <v>5220</v>
      </c>
      <c r="AI1133">
        <v>50</v>
      </c>
      <c r="AJ1133">
        <v>37</v>
      </c>
      <c r="AK1133" s="22">
        <f t="shared" si="89"/>
        <v>8.8691120387549045</v>
      </c>
      <c r="AL1133" t="s">
        <v>52</v>
      </c>
      <c r="AM1133" t="s">
        <v>66</v>
      </c>
      <c r="AN1133" t="s">
        <v>67</v>
      </c>
    </row>
    <row r="1134" spans="1:40" hidden="1" x14ac:dyDescent="0.25">
      <c r="A1134">
        <v>202430</v>
      </c>
      <c r="B1134">
        <v>44095</v>
      </c>
      <c r="C1134" t="s">
        <v>1070</v>
      </c>
      <c r="D1134" t="s">
        <v>5619</v>
      </c>
      <c r="E1134" t="s">
        <v>1071</v>
      </c>
      <c r="F1134">
        <v>0</v>
      </c>
      <c r="G1134" s="1">
        <v>45166</v>
      </c>
      <c r="H1134" s="1">
        <v>45220</v>
      </c>
      <c r="I1134" s="21">
        <f t="shared" si="85"/>
        <v>8.7142857142857153</v>
      </c>
      <c r="J1134" s="1"/>
      <c r="K1134" s="1" t="s">
        <v>35</v>
      </c>
      <c r="N1134" t="s">
        <v>35</v>
      </c>
      <c r="S1134" s="22">
        <f t="shared" si="86"/>
        <v>5.2083333333333259E-2</v>
      </c>
      <c r="T1134" s="22">
        <f t="shared" si="87"/>
        <v>2.7507215007214973E-2</v>
      </c>
      <c r="U1134" s="22" t="s">
        <v>5374</v>
      </c>
      <c r="V1134">
        <v>1400</v>
      </c>
      <c r="W1134" s="22" t="s">
        <v>5388</v>
      </c>
      <c r="X1134">
        <v>1515</v>
      </c>
      <c r="Y1134" t="s">
        <v>101</v>
      </c>
      <c r="Z1134" t="s">
        <v>1681</v>
      </c>
      <c r="AA1134" t="s">
        <v>1682</v>
      </c>
      <c r="AB1134">
        <v>9</v>
      </c>
      <c r="AC1134" t="s">
        <v>87</v>
      </c>
      <c r="AD1134" t="str">
        <f t="shared" si="88"/>
        <v>Oak Cottage Memory Care - OAKCOTMTG ROOM</v>
      </c>
      <c r="AE1134" t="s">
        <v>1252</v>
      </c>
      <c r="AF1134" t="s">
        <v>1253</v>
      </c>
      <c r="AG1134" t="s">
        <v>1254</v>
      </c>
      <c r="AH1134" t="s">
        <v>5220</v>
      </c>
      <c r="AI1134">
        <v>55</v>
      </c>
      <c r="AJ1134">
        <v>35</v>
      </c>
      <c r="AK1134" s="22">
        <f t="shared" si="89"/>
        <v>8.3897005772005677</v>
      </c>
      <c r="AL1134" t="s">
        <v>52</v>
      </c>
      <c r="AM1134" t="s">
        <v>66</v>
      </c>
      <c r="AN1134" t="s">
        <v>67</v>
      </c>
    </row>
    <row r="1135" spans="1:40" hidden="1" x14ac:dyDescent="0.25">
      <c r="A1135">
        <v>202430</v>
      </c>
      <c r="B1135">
        <v>44096</v>
      </c>
      <c r="C1135" t="s">
        <v>1070</v>
      </c>
      <c r="D1135" t="s">
        <v>5619</v>
      </c>
      <c r="E1135" t="s">
        <v>1071</v>
      </c>
      <c r="F1135">
        <v>0</v>
      </c>
      <c r="G1135" s="1">
        <v>45222</v>
      </c>
      <c r="H1135" s="1">
        <v>45276</v>
      </c>
      <c r="I1135" s="21">
        <f t="shared" si="85"/>
        <v>8.7142857142857153</v>
      </c>
      <c r="J1135" s="1"/>
      <c r="K1135" s="1" t="s">
        <v>35</v>
      </c>
      <c r="N1135" t="s">
        <v>35</v>
      </c>
      <c r="S1135" s="22">
        <f t="shared" si="86"/>
        <v>5.2083333333333259E-2</v>
      </c>
      <c r="T1135" s="22">
        <f t="shared" si="87"/>
        <v>2.7507215007214973E-2</v>
      </c>
      <c r="U1135" s="22" t="s">
        <v>5374</v>
      </c>
      <c r="V1135">
        <v>1400</v>
      </c>
      <c r="W1135" s="22" t="s">
        <v>5388</v>
      </c>
      <c r="X1135">
        <v>1515</v>
      </c>
      <c r="Y1135" t="s">
        <v>101</v>
      </c>
      <c r="Z1135" t="s">
        <v>1681</v>
      </c>
      <c r="AA1135" t="s">
        <v>1682</v>
      </c>
      <c r="AB1135">
        <v>11</v>
      </c>
      <c r="AC1135" t="s">
        <v>87</v>
      </c>
      <c r="AD1135" t="str">
        <f t="shared" si="88"/>
        <v>Oak Cottage Memory Care - OAKCOTMTG ROOM</v>
      </c>
      <c r="AE1135" t="s">
        <v>1252</v>
      </c>
      <c r="AF1135" t="s">
        <v>1253</v>
      </c>
      <c r="AG1135" t="s">
        <v>1254</v>
      </c>
      <c r="AH1135" t="s">
        <v>5220</v>
      </c>
      <c r="AI1135">
        <v>55</v>
      </c>
      <c r="AJ1135">
        <v>27</v>
      </c>
      <c r="AK1135" s="22">
        <f t="shared" si="89"/>
        <v>6.4720547309832952</v>
      </c>
      <c r="AL1135" t="s">
        <v>52</v>
      </c>
      <c r="AM1135" t="s">
        <v>66</v>
      </c>
      <c r="AN1135" t="s">
        <v>67</v>
      </c>
    </row>
    <row r="1136" spans="1:40" hidden="1" x14ac:dyDescent="0.25">
      <c r="A1136">
        <v>202430</v>
      </c>
      <c r="B1136">
        <v>44284</v>
      </c>
      <c r="C1136" t="s">
        <v>1077</v>
      </c>
      <c r="D1136" t="s">
        <v>5692</v>
      </c>
      <c r="E1136" t="s">
        <v>1078</v>
      </c>
      <c r="F1136">
        <v>0</v>
      </c>
      <c r="G1136" s="1">
        <v>45166</v>
      </c>
      <c r="H1136" s="1">
        <v>45220</v>
      </c>
      <c r="I1136" s="21">
        <f t="shared" si="85"/>
        <v>8.7142857142857153</v>
      </c>
      <c r="J1136" s="1"/>
      <c r="K1136" s="1" t="s">
        <v>37</v>
      </c>
      <c r="P1136" t="s">
        <v>37</v>
      </c>
      <c r="S1136" s="22">
        <f t="shared" si="86"/>
        <v>5.2083333333333315E-2</v>
      </c>
      <c r="T1136" s="22">
        <f t="shared" si="87"/>
        <v>2.7507215007215004E-2</v>
      </c>
      <c r="U1136" s="22" t="s">
        <v>5373</v>
      </c>
      <c r="V1136">
        <v>1030</v>
      </c>
      <c r="W1136" s="22" t="s">
        <v>5429</v>
      </c>
      <c r="X1136">
        <v>1145</v>
      </c>
      <c r="Y1136" t="s">
        <v>49</v>
      </c>
      <c r="Z1136" t="s">
        <v>2646</v>
      </c>
      <c r="AA1136" t="s">
        <v>2647</v>
      </c>
      <c r="AB1136">
        <v>9</v>
      </c>
      <c r="AC1136" t="s">
        <v>87</v>
      </c>
      <c r="AD1136" t="str">
        <f t="shared" si="88"/>
        <v>Oak Cottage Memory Care - OAKCOTMTG ROOM</v>
      </c>
      <c r="AE1136" t="s">
        <v>1252</v>
      </c>
      <c r="AF1136" t="s">
        <v>1253</v>
      </c>
      <c r="AG1136" t="s">
        <v>1254</v>
      </c>
      <c r="AH1136" t="s">
        <v>5220</v>
      </c>
      <c r="AI1136">
        <v>55</v>
      </c>
      <c r="AJ1136">
        <v>37</v>
      </c>
      <c r="AK1136" s="22">
        <f t="shared" si="89"/>
        <v>8.8691120387548956</v>
      </c>
      <c r="AL1136" t="s">
        <v>52</v>
      </c>
      <c r="AM1136" t="s">
        <v>66</v>
      </c>
      <c r="AN1136" t="s">
        <v>67</v>
      </c>
    </row>
    <row r="1137" spans="1:40" hidden="1" x14ac:dyDescent="0.25">
      <c r="A1137">
        <v>202430</v>
      </c>
      <c r="B1137">
        <v>44285</v>
      </c>
      <c r="C1137" t="s">
        <v>1077</v>
      </c>
      <c r="D1137" t="s">
        <v>5692</v>
      </c>
      <c r="E1137" t="s">
        <v>1078</v>
      </c>
      <c r="F1137">
        <v>0</v>
      </c>
      <c r="G1137" s="1">
        <v>45222</v>
      </c>
      <c r="H1137" s="1">
        <v>45276</v>
      </c>
      <c r="I1137" s="21">
        <f t="shared" si="85"/>
        <v>8.7142857142857153</v>
      </c>
      <c r="J1137" s="1"/>
      <c r="K1137" s="1" t="s">
        <v>37</v>
      </c>
      <c r="P1137" t="s">
        <v>37</v>
      </c>
      <c r="S1137" s="22">
        <f t="shared" si="86"/>
        <v>5.2083333333333315E-2</v>
      </c>
      <c r="T1137" s="22">
        <f t="shared" si="87"/>
        <v>2.7507215007215004E-2</v>
      </c>
      <c r="U1137" s="22" t="s">
        <v>5373</v>
      </c>
      <c r="V1137">
        <v>1030</v>
      </c>
      <c r="W1137" s="22" t="s">
        <v>5429</v>
      </c>
      <c r="X1137">
        <v>1145</v>
      </c>
      <c r="Y1137" t="s">
        <v>101</v>
      </c>
      <c r="Z1137" t="s">
        <v>2646</v>
      </c>
      <c r="AA1137" t="s">
        <v>2647</v>
      </c>
      <c r="AB1137">
        <v>11</v>
      </c>
      <c r="AC1137" t="s">
        <v>87</v>
      </c>
      <c r="AD1137" t="str">
        <f t="shared" si="88"/>
        <v>Oak Cottage Memory Care - OAKCOTMTG ROOM</v>
      </c>
      <c r="AE1137" t="s">
        <v>1252</v>
      </c>
      <c r="AF1137" t="s">
        <v>1253</v>
      </c>
      <c r="AG1137" t="s">
        <v>1254</v>
      </c>
      <c r="AH1137" t="s">
        <v>5220</v>
      </c>
      <c r="AI1137">
        <v>55</v>
      </c>
      <c r="AJ1137">
        <v>28</v>
      </c>
      <c r="AK1137" s="22">
        <f t="shared" si="89"/>
        <v>6.7117604617604618</v>
      </c>
      <c r="AL1137" t="s">
        <v>52</v>
      </c>
      <c r="AM1137" t="s">
        <v>66</v>
      </c>
      <c r="AN1137" t="s">
        <v>67</v>
      </c>
    </row>
    <row r="1138" spans="1:40" hidden="1" x14ac:dyDescent="0.25">
      <c r="A1138">
        <v>202430</v>
      </c>
      <c r="B1138">
        <v>41589</v>
      </c>
      <c r="C1138" t="s">
        <v>2387</v>
      </c>
      <c r="D1138" t="s">
        <v>5613</v>
      </c>
      <c r="E1138" t="s">
        <v>2388</v>
      </c>
      <c r="F1138">
        <v>0</v>
      </c>
      <c r="G1138" s="1">
        <v>45166</v>
      </c>
      <c r="H1138" s="1">
        <v>45220</v>
      </c>
      <c r="I1138" s="21">
        <f t="shared" si="85"/>
        <v>8.7142857142857153</v>
      </c>
      <c r="J1138" s="1"/>
      <c r="K1138" s="1" t="s">
        <v>36</v>
      </c>
      <c r="O1138" t="s">
        <v>36</v>
      </c>
      <c r="S1138" s="22">
        <f t="shared" si="86"/>
        <v>3.472222222222221E-2</v>
      </c>
      <c r="T1138" s="22">
        <f t="shared" si="87"/>
        <v>1.8338143338143334E-2</v>
      </c>
      <c r="U1138" s="22" t="s">
        <v>5390</v>
      </c>
      <c r="V1138">
        <v>900</v>
      </c>
      <c r="W1138" s="22" t="s">
        <v>5468</v>
      </c>
      <c r="X1138">
        <v>950</v>
      </c>
      <c r="Y1138" t="s">
        <v>49</v>
      </c>
      <c r="Z1138" t="s">
        <v>1956</v>
      </c>
      <c r="AA1138" t="s">
        <v>1957</v>
      </c>
      <c r="AB1138">
        <v>9</v>
      </c>
      <c r="AC1138" t="s">
        <v>242</v>
      </c>
      <c r="AD1138" t="str">
        <f t="shared" si="88"/>
        <v>Oak Park - OAKPK</v>
      </c>
      <c r="AE1138" t="s">
        <v>2648</v>
      </c>
      <c r="AF1138" t="s">
        <v>2649</v>
      </c>
      <c r="AG1138" t="s">
        <v>2649</v>
      </c>
      <c r="AH1138" t="e">
        <v>#N/A</v>
      </c>
      <c r="AI1138">
        <v>40</v>
      </c>
      <c r="AJ1138">
        <v>28</v>
      </c>
      <c r="AK1138" s="22">
        <f t="shared" si="89"/>
        <v>4.4745069745069737</v>
      </c>
      <c r="AL1138" t="s">
        <v>52</v>
      </c>
      <c r="AM1138" t="s">
        <v>66</v>
      </c>
      <c r="AN1138" t="s">
        <v>67</v>
      </c>
    </row>
    <row r="1139" spans="1:40" hidden="1" x14ac:dyDescent="0.25">
      <c r="A1139">
        <v>202430</v>
      </c>
      <c r="B1139">
        <v>41590</v>
      </c>
      <c r="C1139" t="s">
        <v>2387</v>
      </c>
      <c r="D1139" t="s">
        <v>5613</v>
      </c>
      <c r="E1139" t="s">
        <v>2388</v>
      </c>
      <c r="F1139">
        <v>0</v>
      </c>
      <c r="G1139" s="1">
        <v>45222</v>
      </c>
      <c r="H1139" s="1">
        <v>45276</v>
      </c>
      <c r="I1139" s="21">
        <f t="shared" si="85"/>
        <v>8.7142857142857153</v>
      </c>
      <c r="J1139" s="1"/>
      <c r="K1139" s="1" t="s">
        <v>36</v>
      </c>
      <c r="O1139" t="s">
        <v>36</v>
      </c>
      <c r="S1139" s="22">
        <f t="shared" si="86"/>
        <v>4.5138888888888895E-2</v>
      </c>
      <c r="T1139" s="22">
        <f t="shared" si="87"/>
        <v>2.3839586339586348E-2</v>
      </c>
      <c r="U1139" s="22" t="s">
        <v>5390</v>
      </c>
      <c r="V1139">
        <v>900</v>
      </c>
      <c r="W1139" s="22" t="s">
        <v>5392</v>
      </c>
      <c r="X1139">
        <v>1005</v>
      </c>
      <c r="Y1139" t="s">
        <v>101</v>
      </c>
      <c r="Z1139" t="s">
        <v>1956</v>
      </c>
      <c r="AA1139" t="s">
        <v>1957</v>
      </c>
      <c r="AB1139">
        <v>11</v>
      </c>
      <c r="AC1139" t="s">
        <v>242</v>
      </c>
      <c r="AD1139" t="str">
        <f t="shared" si="88"/>
        <v>Oak Park - OAKPK</v>
      </c>
      <c r="AE1139" t="s">
        <v>2648</v>
      </c>
      <c r="AF1139" t="s">
        <v>2649</v>
      </c>
      <c r="AG1139" t="s">
        <v>2649</v>
      </c>
      <c r="AH1139" t="e">
        <v>#N/A</v>
      </c>
      <c r="AI1139">
        <v>40</v>
      </c>
      <c r="AJ1139">
        <v>26</v>
      </c>
      <c r="AK1139" s="22">
        <f t="shared" si="89"/>
        <v>5.4013691335119933</v>
      </c>
      <c r="AL1139" t="s">
        <v>52</v>
      </c>
      <c r="AM1139" t="s">
        <v>66</v>
      </c>
      <c r="AN1139" t="s">
        <v>67</v>
      </c>
    </row>
    <row r="1140" spans="1:40" x14ac:dyDescent="0.25">
      <c r="A1140" s="77">
        <v>202430</v>
      </c>
      <c r="B1140" s="77">
        <v>30151</v>
      </c>
      <c r="C1140" s="77" t="s">
        <v>2650</v>
      </c>
      <c r="D1140" s="77" t="s">
        <v>5670</v>
      </c>
      <c r="E1140" s="77" t="s">
        <v>2651</v>
      </c>
      <c r="F1140" s="77">
        <v>1</v>
      </c>
      <c r="G1140" s="78">
        <v>45166</v>
      </c>
      <c r="H1140" s="78">
        <v>45276</v>
      </c>
      <c r="I1140" s="79">
        <f t="shared" si="85"/>
        <v>16.714285714285715</v>
      </c>
      <c r="J1140" s="78"/>
      <c r="K1140" s="78" t="s">
        <v>35</v>
      </c>
      <c r="L1140" s="77"/>
      <c r="M1140" s="77"/>
      <c r="N1140" s="77" t="s">
        <v>35</v>
      </c>
      <c r="O1140" s="77"/>
      <c r="P1140" s="77"/>
      <c r="Q1140" s="77"/>
      <c r="R1140" s="77"/>
      <c r="S1140" s="80">
        <f t="shared" si="86"/>
        <v>4.166666666666663E-2</v>
      </c>
      <c r="T1140" s="80">
        <f t="shared" si="87"/>
        <v>4.2207792207792173E-2</v>
      </c>
      <c r="U1140" s="80" t="s">
        <v>5445</v>
      </c>
      <c r="V1140" s="77">
        <v>1715</v>
      </c>
      <c r="W1140" s="80" t="s">
        <v>5454</v>
      </c>
      <c r="X1140" s="77">
        <v>1815</v>
      </c>
      <c r="Y1140" s="77" t="s">
        <v>49</v>
      </c>
      <c r="Z1140" s="77" t="s">
        <v>1885</v>
      </c>
      <c r="AA1140" s="77" t="s">
        <v>1886</v>
      </c>
      <c r="AB1140" s="77" t="s">
        <v>277</v>
      </c>
      <c r="AC1140" s="77" t="s">
        <v>62</v>
      </c>
      <c r="AD1140" s="77" t="str">
        <f t="shared" si="88"/>
        <v>Occupational Education Bldg - OE12</v>
      </c>
      <c r="AE1140" s="77" t="s">
        <v>491</v>
      </c>
      <c r="AF1140" s="77" t="s">
        <v>492</v>
      </c>
      <c r="AG1140" s="77" t="s">
        <v>493</v>
      </c>
      <c r="AH1140" s="77" t="s">
        <v>4162</v>
      </c>
      <c r="AI1140" s="77">
        <v>25</v>
      </c>
      <c r="AJ1140" s="77">
        <v>19</v>
      </c>
      <c r="AK1140" s="80">
        <f t="shared" si="89"/>
        <v>13.403988868274572</v>
      </c>
      <c r="AL1140" s="77" t="s">
        <v>52</v>
      </c>
      <c r="AM1140" s="77" t="s">
        <v>66</v>
      </c>
      <c r="AN1140" s="77" t="s">
        <v>67</v>
      </c>
    </row>
    <row r="1141" spans="1:40" x14ac:dyDescent="0.25">
      <c r="A1141">
        <v>202430</v>
      </c>
      <c r="B1141">
        <v>36515</v>
      </c>
      <c r="C1141" t="s">
        <v>2652</v>
      </c>
      <c r="D1141" t="s">
        <v>5670</v>
      </c>
      <c r="E1141" t="s">
        <v>2653</v>
      </c>
      <c r="F1141">
        <v>1</v>
      </c>
      <c r="G1141" s="1">
        <v>45166</v>
      </c>
      <c r="H1141" s="1">
        <v>45276</v>
      </c>
      <c r="I1141" s="21">
        <f t="shared" si="85"/>
        <v>16.714285714285715</v>
      </c>
      <c r="J1141" s="1"/>
      <c r="K1141" s="1" t="s">
        <v>35</v>
      </c>
      <c r="N1141" t="s">
        <v>35</v>
      </c>
      <c r="S1141" s="22">
        <f t="shared" si="86"/>
        <v>0.12847222222222221</v>
      </c>
      <c r="T1141" s="22">
        <f t="shared" si="87"/>
        <v>0.13014069264069264</v>
      </c>
      <c r="U1141" s="22" t="s">
        <v>5431</v>
      </c>
      <c r="V1141">
        <v>1830</v>
      </c>
      <c r="W1141" s="22" t="s">
        <v>5515</v>
      </c>
      <c r="X1141">
        <v>2135</v>
      </c>
      <c r="Y1141" t="s">
        <v>205</v>
      </c>
      <c r="Z1141" t="s">
        <v>1885</v>
      </c>
      <c r="AA1141" t="s">
        <v>1886</v>
      </c>
      <c r="AB1141" t="s">
        <v>277</v>
      </c>
      <c r="AC1141" t="s">
        <v>62</v>
      </c>
      <c r="AD1141" t="str">
        <f t="shared" si="88"/>
        <v>Occupational Education Bldg - OE12</v>
      </c>
      <c r="AE1141" t="s">
        <v>491</v>
      </c>
      <c r="AF1141" t="s">
        <v>492</v>
      </c>
      <c r="AG1141" t="s">
        <v>493</v>
      </c>
      <c r="AH1141" t="s">
        <v>4162</v>
      </c>
      <c r="AI1141">
        <v>25</v>
      </c>
      <c r="AJ1141">
        <v>19</v>
      </c>
      <c r="AK1141" s="22">
        <f t="shared" si="89"/>
        <v>41.328965677179966</v>
      </c>
      <c r="AL1141" t="s">
        <v>52</v>
      </c>
      <c r="AM1141" t="s">
        <v>66</v>
      </c>
      <c r="AN1141" t="s">
        <v>67</v>
      </c>
    </row>
    <row r="1142" spans="1:40" x14ac:dyDescent="0.25">
      <c r="A1142">
        <v>202430</v>
      </c>
      <c r="B1142">
        <v>36952</v>
      </c>
      <c r="C1142" t="s">
        <v>1259</v>
      </c>
      <c r="D1142" t="s">
        <v>5620</v>
      </c>
      <c r="E1142" t="s">
        <v>1260</v>
      </c>
      <c r="F1142">
        <v>3</v>
      </c>
      <c r="G1142" s="1">
        <v>45166</v>
      </c>
      <c r="H1142" s="1">
        <v>45276</v>
      </c>
      <c r="I1142" s="21">
        <f t="shared" si="85"/>
        <v>16.714285714285715</v>
      </c>
      <c r="J1142" s="1"/>
      <c r="K1142" s="1" t="s">
        <v>33</v>
      </c>
      <c r="L1142" t="s">
        <v>33</v>
      </c>
      <c r="S1142" s="22">
        <f t="shared" si="86"/>
        <v>9.375E-2</v>
      </c>
      <c r="T1142" s="22">
        <f t="shared" si="87"/>
        <v>9.4967532467532478E-2</v>
      </c>
      <c r="U1142" s="22" t="s">
        <v>5380</v>
      </c>
      <c r="V1142">
        <v>1730</v>
      </c>
      <c r="W1142" s="22" t="s">
        <v>5513</v>
      </c>
      <c r="X1142">
        <v>1945</v>
      </c>
      <c r="Y1142" t="s">
        <v>49</v>
      </c>
      <c r="Z1142" t="s">
        <v>489</v>
      </c>
      <c r="AA1142" t="s">
        <v>490</v>
      </c>
      <c r="AB1142" t="s">
        <v>61</v>
      </c>
      <c r="AC1142" t="s">
        <v>62</v>
      </c>
      <c r="AD1142" t="str">
        <f t="shared" si="88"/>
        <v>Occupational Education Bldg - OE12</v>
      </c>
      <c r="AE1142" t="s">
        <v>491</v>
      </c>
      <c r="AF1142" t="s">
        <v>492</v>
      </c>
      <c r="AG1142" t="s">
        <v>493</v>
      </c>
      <c r="AH1142" t="s">
        <v>4162</v>
      </c>
      <c r="AI1142">
        <v>25</v>
      </c>
      <c r="AJ1142">
        <v>13</v>
      </c>
      <c r="AK1142" s="22">
        <f t="shared" si="89"/>
        <v>20.635088126159559</v>
      </c>
      <c r="AL1142" t="s">
        <v>52</v>
      </c>
      <c r="AM1142" t="s">
        <v>182</v>
      </c>
      <c r="AN1142" t="s">
        <v>67</v>
      </c>
    </row>
    <row r="1143" spans="1:40" x14ac:dyDescent="0.25">
      <c r="A1143">
        <v>202430</v>
      </c>
      <c r="B1143">
        <v>36952</v>
      </c>
      <c r="C1143" t="s">
        <v>1259</v>
      </c>
      <c r="D1143" t="s">
        <v>5620</v>
      </c>
      <c r="E1143" t="s">
        <v>1260</v>
      </c>
      <c r="F1143">
        <v>3</v>
      </c>
      <c r="G1143" s="1">
        <v>45166</v>
      </c>
      <c r="H1143" s="1">
        <v>45276</v>
      </c>
      <c r="I1143" s="21">
        <f t="shared" si="85"/>
        <v>16.714285714285715</v>
      </c>
      <c r="J1143" s="1"/>
      <c r="K1143" s="1" t="s">
        <v>33</v>
      </c>
      <c r="L1143" t="s">
        <v>33</v>
      </c>
      <c r="S1143" s="22">
        <f t="shared" si="86"/>
        <v>4.8611111111111049E-2</v>
      </c>
      <c r="T1143" s="22">
        <f t="shared" si="87"/>
        <v>4.9242424242424185E-2</v>
      </c>
      <c r="U1143" s="22" t="s">
        <v>5444</v>
      </c>
      <c r="V1143">
        <v>1955</v>
      </c>
      <c r="W1143" s="22" t="s">
        <v>5518</v>
      </c>
      <c r="X1143">
        <v>2105</v>
      </c>
      <c r="Y1143" t="s">
        <v>49</v>
      </c>
      <c r="Z1143" t="s">
        <v>489</v>
      </c>
      <c r="AA1143" t="s">
        <v>490</v>
      </c>
      <c r="AB1143" t="s">
        <v>61</v>
      </c>
      <c r="AC1143" t="s">
        <v>62</v>
      </c>
      <c r="AD1143" t="str">
        <f t="shared" si="88"/>
        <v>Occupational Education Bldg - OE12</v>
      </c>
      <c r="AE1143" t="s">
        <v>491</v>
      </c>
      <c r="AF1143" t="s">
        <v>492</v>
      </c>
      <c r="AG1143" t="s">
        <v>493</v>
      </c>
      <c r="AH1143" t="s">
        <v>4162</v>
      </c>
      <c r="AI1143">
        <v>25</v>
      </c>
      <c r="AJ1143">
        <v>13</v>
      </c>
      <c r="AK1143" s="22">
        <f t="shared" si="89"/>
        <v>10.699675324675313</v>
      </c>
      <c r="AL1143" t="s">
        <v>52</v>
      </c>
      <c r="AM1143" t="s">
        <v>182</v>
      </c>
      <c r="AN1143" t="s">
        <v>67</v>
      </c>
    </row>
    <row r="1144" spans="1:40" x14ac:dyDescent="0.25">
      <c r="A1144">
        <v>202430</v>
      </c>
      <c r="B1144">
        <v>37889</v>
      </c>
      <c r="C1144" t="s">
        <v>487</v>
      </c>
      <c r="D1144" t="s">
        <v>5620</v>
      </c>
      <c r="E1144" t="s">
        <v>488</v>
      </c>
      <c r="F1144">
        <v>5</v>
      </c>
      <c r="G1144" s="1">
        <v>45166</v>
      </c>
      <c r="H1144" s="1">
        <v>45276</v>
      </c>
      <c r="I1144" s="21">
        <f t="shared" si="85"/>
        <v>16.714285714285715</v>
      </c>
      <c r="J1144" s="1"/>
      <c r="K1144" s="1" t="s">
        <v>5536</v>
      </c>
      <c r="L1144" t="s">
        <v>33</v>
      </c>
      <c r="N1144" t="s">
        <v>35</v>
      </c>
      <c r="S1144" s="22">
        <f t="shared" si="86"/>
        <v>8.3333333333333315E-2</v>
      </c>
      <c r="T1144" s="22">
        <f t="shared" si="87"/>
        <v>0.1688311688311688</v>
      </c>
      <c r="U1144" s="22" t="s">
        <v>5390</v>
      </c>
      <c r="V1144">
        <v>900</v>
      </c>
      <c r="W1144" s="22" t="s">
        <v>5437</v>
      </c>
      <c r="X1144">
        <v>1100</v>
      </c>
      <c r="Y1144" t="s">
        <v>49</v>
      </c>
      <c r="Z1144" t="s">
        <v>489</v>
      </c>
      <c r="AA1144" t="s">
        <v>490</v>
      </c>
      <c r="AB1144" t="s">
        <v>61</v>
      </c>
      <c r="AC1144" t="s">
        <v>62</v>
      </c>
      <c r="AD1144" t="str">
        <f t="shared" si="88"/>
        <v>Occupational Education Bldg - OE12</v>
      </c>
      <c r="AE1144" t="s">
        <v>491</v>
      </c>
      <c r="AF1144" t="s">
        <v>492</v>
      </c>
      <c r="AG1144" t="s">
        <v>493</v>
      </c>
      <c r="AH1144" t="s">
        <v>4162</v>
      </c>
      <c r="AI1144">
        <v>25</v>
      </c>
      <c r="AJ1144">
        <v>15</v>
      </c>
      <c r="AK1144" s="22">
        <f t="shared" si="89"/>
        <v>42.328385899814464</v>
      </c>
      <c r="AL1144" t="s">
        <v>52</v>
      </c>
      <c r="AM1144" t="s">
        <v>66</v>
      </c>
      <c r="AN1144" t="s">
        <v>67</v>
      </c>
    </row>
    <row r="1145" spans="1:40" x14ac:dyDescent="0.25">
      <c r="A1145">
        <v>202430</v>
      </c>
      <c r="B1145">
        <v>37889</v>
      </c>
      <c r="C1145" t="s">
        <v>487</v>
      </c>
      <c r="D1145" t="s">
        <v>5620</v>
      </c>
      <c r="E1145" t="s">
        <v>488</v>
      </c>
      <c r="F1145">
        <v>5</v>
      </c>
      <c r="G1145" s="1">
        <v>45166</v>
      </c>
      <c r="H1145" s="1">
        <v>45276</v>
      </c>
      <c r="I1145" s="21">
        <f t="shared" si="85"/>
        <v>16.714285714285715</v>
      </c>
      <c r="J1145" s="1"/>
      <c r="K1145" s="1" t="s">
        <v>5536</v>
      </c>
      <c r="L1145" t="s">
        <v>33</v>
      </c>
      <c r="N1145" t="s">
        <v>35</v>
      </c>
      <c r="S1145" s="22">
        <f t="shared" si="86"/>
        <v>5.902777777777779E-2</v>
      </c>
      <c r="T1145" s="22">
        <f t="shared" si="87"/>
        <v>0.11958874458874463</v>
      </c>
      <c r="U1145" s="22" t="s">
        <v>5413</v>
      </c>
      <c r="V1145">
        <v>1105</v>
      </c>
      <c r="W1145" s="22" t="s">
        <v>5393</v>
      </c>
      <c r="X1145">
        <v>1230</v>
      </c>
      <c r="Y1145" t="s">
        <v>49</v>
      </c>
      <c r="Z1145" t="s">
        <v>489</v>
      </c>
      <c r="AA1145" t="s">
        <v>490</v>
      </c>
      <c r="AB1145" t="s">
        <v>61</v>
      </c>
      <c r="AC1145" t="s">
        <v>62</v>
      </c>
      <c r="AD1145" t="str">
        <f t="shared" si="88"/>
        <v>Occupational Education Bldg - OE12</v>
      </c>
      <c r="AE1145" t="s">
        <v>491</v>
      </c>
      <c r="AF1145" t="s">
        <v>492</v>
      </c>
      <c r="AG1145" t="s">
        <v>493</v>
      </c>
      <c r="AH1145" t="s">
        <v>4162</v>
      </c>
      <c r="AI1145">
        <v>25</v>
      </c>
      <c r="AJ1145">
        <v>15</v>
      </c>
      <c r="AK1145" s="22">
        <f t="shared" si="89"/>
        <v>29.982606679035264</v>
      </c>
      <c r="AL1145" t="s">
        <v>52</v>
      </c>
      <c r="AM1145" t="s">
        <v>66</v>
      </c>
      <c r="AN1145" t="s">
        <v>67</v>
      </c>
    </row>
    <row r="1146" spans="1:40" hidden="1" x14ac:dyDescent="0.25">
      <c r="A1146">
        <v>202430</v>
      </c>
      <c r="B1146">
        <v>43425</v>
      </c>
      <c r="C1146" t="s">
        <v>1257</v>
      </c>
      <c r="D1146" t="s">
        <v>5620</v>
      </c>
      <c r="E1146" t="s">
        <v>1258</v>
      </c>
      <c r="F1146">
        <v>1</v>
      </c>
      <c r="G1146" s="1">
        <v>45166</v>
      </c>
      <c r="H1146" s="1">
        <v>45276</v>
      </c>
      <c r="I1146" s="21">
        <f t="shared" si="85"/>
        <v>16.714285714285715</v>
      </c>
      <c r="J1146" s="1"/>
      <c r="K1146" s="1" t="s">
        <v>33</v>
      </c>
      <c r="L1146" t="s">
        <v>33</v>
      </c>
      <c r="S1146" s="22">
        <f t="shared" si="86"/>
        <v>3.819444444444442E-2</v>
      </c>
      <c r="T1146" s="22">
        <f t="shared" si="87"/>
        <v>3.8690476190476171E-2</v>
      </c>
      <c r="U1146" s="22" t="s">
        <v>5439</v>
      </c>
      <c r="V1146">
        <v>1630</v>
      </c>
      <c r="W1146" s="22" t="s">
        <v>5508</v>
      </c>
      <c r="X1146">
        <v>1725</v>
      </c>
      <c r="Y1146" t="s">
        <v>38</v>
      </c>
      <c r="Z1146" t="s">
        <v>489</v>
      </c>
      <c r="AA1146" t="s">
        <v>490</v>
      </c>
      <c r="AB1146" t="s">
        <v>41</v>
      </c>
      <c r="AC1146" t="s">
        <v>62</v>
      </c>
      <c r="AD1146" t="str">
        <f t="shared" si="88"/>
        <v>Occupational Education Bldg - OE12</v>
      </c>
      <c r="AE1146" t="s">
        <v>491</v>
      </c>
      <c r="AF1146" t="s">
        <v>492</v>
      </c>
      <c r="AG1146" t="s">
        <v>493</v>
      </c>
      <c r="AH1146" t="s">
        <v>4162</v>
      </c>
      <c r="AI1146">
        <v>1</v>
      </c>
      <c r="AJ1146">
        <v>1</v>
      </c>
      <c r="AK1146" s="22">
        <f t="shared" si="89"/>
        <v>0.64668367346938749</v>
      </c>
      <c r="AL1146" t="s">
        <v>52</v>
      </c>
      <c r="AM1146" t="s">
        <v>172</v>
      </c>
      <c r="AN1146" t="s">
        <v>46</v>
      </c>
    </row>
    <row r="1147" spans="1:40" x14ac:dyDescent="0.25">
      <c r="A1147">
        <v>202430</v>
      </c>
      <c r="B1147">
        <v>30138</v>
      </c>
      <c r="C1147" t="s">
        <v>1259</v>
      </c>
      <c r="D1147" t="s">
        <v>5620</v>
      </c>
      <c r="E1147" t="s">
        <v>1260</v>
      </c>
      <c r="F1147">
        <v>3</v>
      </c>
      <c r="G1147" s="1">
        <v>45166</v>
      </c>
      <c r="H1147" s="1">
        <v>45276</v>
      </c>
      <c r="I1147" s="21">
        <f t="shared" si="85"/>
        <v>16.714285714285715</v>
      </c>
      <c r="J1147" s="1"/>
      <c r="K1147" s="1" t="s">
        <v>36</v>
      </c>
      <c r="O1147" t="s">
        <v>36</v>
      </c>
      <c r="S1147" s="22">
        <f t="shared" si="86"/>
        <v>9.375E-2</v>
      </c>
      <c r="T1147" s="22">
        <f t="shared" si="87"/>
        <v>9.4967532467532478E-2</v>
      </c>
      <c r="U1147" s="22" t="s">
        <v>5390</v>
      </c>
      <c r="V1147">
        <v>900</v>
      </c>
      <c r="W1147" s="22" t="s">
        <v>5420</v>
      </c>
      <c r="X1147">
        <v>1115</v>
      </c>
      <c r="Y1147" t="s">
        <v>49</v>
      </c>
      <c r="Z1147" t="s">
        <v>489</v>
      </c>
      <c r="AA1147" t="s">
        <v>490</v>
      </c>
      <c r="AB1147" t="s">
        <v>61</v>
      </c>
      <c r="AC1147" t="s">
        <v>62</v>
      </c>
      <c r="AD1147" t="str">
        <f t="shared" si="88"/>
        <v>Occupational Education Bldg - OE16</v>
      </c>
      <c r="AE1147" t="s">
        <v>491</v>
      </c>
      <c r="AF1147" t="s">
        <v>492</v>
      </c>
      <c r="AG1147" t="s">
        <v>1265</v>
      </c>
      <c r="AH1147" t="s">
        <v>4162</v>
      </c>
      <c r="AI1147">
        <v>25</v>
      </c>
      <c r="AJ1147">
        <v>15</v>
      </c>
      <c r="AK1147" s="22">
        <f t="shared" si="89"/>
        <v>23.809717068645643</v>
      </c>
      <c r="AL1147" t="s">
        <v>52</v>
      </c>
      <c r="AM1147" t="s">
        <v>66</v>
      </c>
      <c r="AN1147" t="s">
        <v>67</v>
      </c>
    </row>
    <row r="1148" spans="1:40" x14ac:dyDescent="0.25">
      <c r="A1148">
        <v>202430</v>
      </c>
      <c r="B1148">
        <v>30138</v>
      </c>
      <c r="C1148" t="s">
        <v>1259</v>
      </c>
      <c r="D1148" t="s">
        <v>5620</v>
      </c>
      <c r="E1148" t="s">
        <v>1260</v>
      </c>
      <c r="F1148">
        <v>3</v>
      </c>
      <c r="G1148" s="1">
        <v>45166</v>
      </c>
      <c r="H1148" s="1">
        <v>45276</v>
      </c>
      <c r="I1148" s="21">
        <f t="shared" si="85"/>
        <v>16.714285714285715</v>
      </c>
      <c r="J1148" s="1"/>
      <c r="K1148" s="1" t="s">
        <v>36</v>
      </c>
      <c r="O1148" t="s">
        <v>36</v>
      </c>
      <c r="S1148" s="22">
        <f t="shared" si="86"/>
        <v>5.208333333333337E-2</v>
      </c>
      <c r="T1148" s="22">
        <f t="shared" si="87"/>
        <v>5.2759740259740305E-2</v>
      </c>
      <c r="U1148" s="22" t="s">
        <v>5447</v>
      </c>
      <c r="V1148">
        <v>1125</v>
      </c>
      <c r="W1148" s="22" t="s">
        <v>5421</v>
      </c>
      <c r="X1148">
        <v>1240</v>
      </c>
      <c r="Y1148" t="s">
        <v>49</v>
      </c>
      <c r="Z1148" t="s">
        <v>489</v>
      </c>
      <c r="AA1148" t="s">
        <v>490</v>
      </c>
      <c r="AB1148" t="s">
        <v>61</v>
      </c>
      <c r="AC1148" t="s">
        <v>62</v>
      </c>
      <c r="AD1148" t="str">
        <f t="shared" si="88"/>
        <v>Occupational Education Bldg - OE16</v>
      </c>
      <c r="AE1148" t="s">
        <v>491</v>
      </c>
      <c r="AF1148" t="s">
        <v>492</v>
      </c>
      <c r="AG1148" t="s">
        <v>1265</v>
      </c>
      <c r="AH1148" t="s">
        <v>4162</v>
      </c>
      <c r="AI1148">
        <v>25</v>
      </c>
      <c r="AJ1148">
        <v>15</v>
      </c>
      <c r="AK1148" s="22">
        <f t="shared" si="89"/>
        <v>13.227620593692034</v>
      </c>
      <c r="AL1148" t="s">
        <v>52</v>
      </c>
      <c r="AM1148" t="s">
        <v>66</v>
      </c>
      <c r="AN1148" t="s">
        <v>67</v>
      </c>
    </row>
    <row r="1149" spans="1:40" x14ac:dyDescent="0.25">
      <c r="A1149">
        <v>202430</v>
      </c>
      <c r="B1149">
        <v>30139</v>
      </c>
      <c r="C1149" t="s">
        <v>1261</v>
      </c>
      <c r="D1149" t="s">
        <v>5630</v>
      </c>
      <c r="E1149" t="s">
        <v>1262</v>
      </c>
      <c r="F1149">
        <v>3</v>
      </c>
      <c r="G1149" s="1">
        <v>45166</v>
      </c>
      <c r="H1149" s="1">
        <v>45276</v>
      </c>
      <c r="I1149" s="21">
        <f t="shared" si="85"/>
        <v>16.714285714285715</v>
      </c>
      <c r="J1149" s="1"/>
      <c r="K1149" s="1" t="s">
        <v>34</v>
      </c>
      <c r="M1149" t="s">
        <v>34</v>
      </c>
      <c r="S1149" s="22">
        <f t="shared" si="86"/>
        <v>9.027777777777779E-2</v>
      </c>
      <c r="T1149" s="22">
        <f t="shared" si="87"/>
        <v>9.1450216450216476E-2</v>
      </c>
      <c r="U1149" s="22" t="s">
        <v>5390</v>
      </c>
      <c r="V1149">
        <v>900</v>
      </c>
      <c r="W1149" s="22" t="s">
        <v>5376</v>
      </c>
      <c r="X1149">
        <v>1110</v>
      </c>
      <c r="Y1149" t="s">
        <v>49</v>
      </c>
      <c r="Z1149" t="s">
        <v>489</v>
      </c>
      <c r="AA1149" t="s">
        <v>490</v>
      </c>
      <c r="AB1149" t="s">
        <v>61</v>
      </c>
      <c r="AC1149" t="s">
        <v>62</v>
      </c>
      <c r="AD1149" t="str">
        <f t="shared" si="88"/>
        <v>Occupational Education Bldg - OE16</v>
      </c>
      <c r="AE1149" t="s">
        <v>491</v>
      </c>
      <c r="AF1149" t="s">
        <v>492</v>
      </c>
      <c r="AG1149" t="s">
        <v>1265</v>
      </c>
      <c r="AH1149" t="s">
        <v>4162</v>
      </c>
      <c r="AI1149">
        <v>22</v>
      </c>
      <c r="AJ1149">
        <v>19</v>
      </c>
      <c r="AK1149" s="22">
        <f t="shared" si="89"/>
        <v>29.041975881261607</v>
      </c>
      <c r="AL1149" t="s">
        <v>52</v>
      </c>
      <c r="AM1149" t="s">
        <v>66</v>
      </c>
      <c r="AN1149" t="s">
        <v>67</v>
      </c>
    </row>
    <row r="1150" spans="1:40" x14ac:dyDescent="0.25">
      <c r="A1150">
        <v>202430</v>
      </c>
      <c r="B1150">
        <v>30139</v>
      </c>
      <c r="C1150" t="s">
        <v>1261</v>
      </c>
      <c r="D1150" t="s">
        <v>5630</v>
      </c>
      <c r="E1150" t="s">
        <v>1262</v>
      </c>
      <c r="F1150">
        <v>3</v>
      </c>
      <c r="G1150" s="1">
        <v>45166</v>
      </c>
      <c r="H1150" s="1">
        <v>45276</v>
      </c>
      <c r="I1150" s="21">
        <f t="shared" si="85"/>
        <v>16.714285714285715</v>
      </c>
      <c r="J1150" s="1"/>
      <c r="K1150" s="1" t="s">
        <v>34</v>
      </c>
      <c r="M1150" t="s">
        <v>34</v>
      </c>
      <c r="S1150" s="22">
        <f t="shared" si="86"/>
        <v>6.25E-2</v>
      </c>
      <c r="T1150" s="22">
        <f t="shared" si="87"/>
        <v>6.3311688311688319E-2</v>
      </c>
      <c r="U1150" s="22" t="s">
        <v>5420</v>
      </c>
      <c r="V1150">
        <v>1115</v>
      </c>
      <c r="W1150" s="22" t="s">
        <v>5377</v>
      </c>
      <c r="X1150">
        <v>1245</v>
      </c>
      <c r="Y1150" t="s">
        <v>49</v>
      </c>
      <c r="Z1150" t="s">
        <v>489</v>
      </c>
      <c r="AA1150" t="s">
        <v>490</v>
      </c>
      <c r="AB1150" t="s">
        <v>61</v>
      </c>
      <c r="AC1150" t="s">
        <v>62</v>
      </c>
      <c r="AD1150" t="str">
        <f t="shared" si="88"/>
        <v>Occupational Education Bldg - OE16</v>
      </c>
      <c r="AE1150" t="s">
        <v>491</v>
      </c>
      <c r="AF1150" t="s">
        <v>492</v>
      </c>
      <c r="AG1150" t="s">
        <v>1265</v>
      </c>
      <c r="AH1150" t="s">
        <v>4162</v>
      </c>
      <c r="AI1150">
        <v>22</v>
      </c>
      <c r="AJ1150">
        <v>19</v>
      </c>
      <c r="AK1150" s="22">
        <f t="shared" si="89"/>
        <v>20.105983302411879</v>
      </c>
      <c r="AL1150" t="s">
        <v>52</v>
      </c>
      <c r="AM1150" t="s">
        <v>66</v>
      </c>
      <c r="AN1150" t="s">
        <v>67</v>
      </c>
    </row>
    <row r="1151" spans="1:40" x14ac:dyDescent="0.25">
      <c r="A1151">
        <v>202430</v>
      </c>
      <c r="B1151">
        <v>30141</v>
      </c>
      <c r="C1151" t="s">
        <v>1266</v>
      </c>
      <c r="D1151" t="s">
        <v>5630</v>
      </c>
      <c r="E1151" t="s">
        <v>1267</v>
      </c>
      <c r="F1151">
        <v>3</v>
      </c>
      <c r="G1151" s="1">
        <v>45166</v>
      </c>
      <c r="H1151" s="1">
        <v>45276</v>
      </c>
      <c r="I1151" s="21">
        <f t="shared" si="85"/>
        <v>16.714285714285715</v>
      </c>
      <c r="J1151" s="1" t="s">
        <v>393</v>
      </c>
      <c r="K1151" s="1" t="s">
        <v>34</v>
      </c>
      <c r="M1151" t="s">
        <v>34</v>
      </c>
      <c r="S1151" s="22">
        <f t="shared" si="86"/>
        <v>9.375E-2</v>
      </c>
      <c r="T1151" s="22">
        <f t="shared" si="87"/>
        <v>9.4967532467532478E-2</v>
      </c>
      <c r="U1151" s="22" t="s">
        <v>5390</v>
      </c>
      <c r="V1151">
        <v>900</v>
      </c>
      <c r="W1151" s="22" t="s">
        <v>5420</v>
      </c>
      <c r="X1151">
        <v>1115</v>
      </c>
      <c r="Y1151" t="s">
        <v>49</v>
      </c>
      <c r="Z1151" t="s">
        <v>489</v>
      </c>
      <c r="AA1151" t="s">
        <v>490</v>
      </c>
      <c r="AB1151" t="s">
        <v>41</v>
      </c>
      <c r="AC1151" t="s">
        <v>62</v>
      </c>
      <c r="AD1151" t="str">
        <f t="shared" si="88"/>
        <v>Occupational Education Bldg - OE16</v>
      </c>
      <c r="AE1151" t="s">
        <v>491</v>
      </c>
      <c r="AF1151" t="s">
        <v>492</v>
      </c>
      <c r="AG1151" t="s">
        <v>1265</v>
      </c>
      <c r="AH1151" t="s">
        <v>4162</v>
      </c>
      <c r="AI1151">
        <v>3</v>
      </c>
      <c r="AJ1151">
        <v>1</v>
      </c>
      <c r="AK1151" s="22">
        <f t="shared" si="89"/>
        <v>1.5873144712430429</v>
      </c>
      <c r="AL1151" t="s">
        <v>52</v>
      </c>
      <c r="AM1151" t="s">
        <v>66</v>
      </c>
      <c r="AN1151" t="s">
        <v>67</v>
      </c>
    </row>
    <row r="1152" spans="1:40" x14ac:dyDescent="0.25">
      <c r="A1152">
        <v>202430</v>
      </c>
      <c r="B1152">
        <v>30141</v>
      </c>
      <c r="C1152" t="s">
        <v>1266</v>
      </c>
      <c r="D1152" t="s">
        <v>5630</v>
      </c>
      <c r="E1152" t="s">
        <v>1267</v>
      </c>
      <c r="F1152">
        <v>3</v>
      </c>
      <c r="G1152" s="1">
        <v>45166</v>
      </c>
      <c r="H1152" s="1">
        <v>45276</v>
      </c>
      <c r="I1152" s="21">
        <f t="shared" si="85"/>
        <v>16.714285714285715</v>
      </c>
      <c r="J1152" s="1"/>
      <c r="K1152" s="1" t="s">
        <v>34</v>
      </c>
      <c r="M1152" t="s">
        <v>34</v>
      </c>
      <c r="S1152" s="22">
        <f t="shared" si="86"/>
        <v>5.902777777777779E-2</v>
      </c>
      <c r="T1152" s="22">
        <f t="shared" si="87"/>
        <v>5.9794372294372317E-2</v>
      </c>
      <c r="U1152" s="22" t="s">
        <v>5447</v>
      </c>
      <c r="V1152">
        <v>1125</v>
      </c>
      <c r="W1152" s="22" t="s">
        <v>5400</v>
      </c>
      <c r="X1152">
        <v>1250</v>
      </c>
      <c r="Y1152" t="s">
        <v>49</v>
      </c>
      <c r="Z1152" t="s">
        <v>489</v>
      </c>
      <c r="AA1152" t="s">
        <v>490</v>
      </c>
      <c r="AB1152" t="s">
        <v>41</v>
      </c>
      <c r="AC1152" t="s">
        <v>62</v>
      </c>
      <c r="AD1152" t="str">
        <f t="shared" si="88"/>
        <v>Occupational Education Bldg - OE16</v>
      </c>
      <c r="AE1152" t="s">
        <v>491</v>
      </c>
      <c r="AF1152" t="s">
        <v>492</v>
      </c>
      <c r="AG1152" t="s">
        <v>1265</v>
      </c>
      <c r="AH1152" t="s">
        <v>4162</v>
      </c>
      <c r="AI1152">
        <v>3</v>
      </c>
      <c r="AJ1152">
        <v>1</v>
      </c>
      <c r="AK1152" s="22">
        <f t="shared" si="89"/>
        <v>0.9994202226345088</v>
      </c>
      <c r="AL1152" t="s">
        <v>52</v>
      </c>
      <c r="AM1152" t="s">
        <v>66</v>
      </c>
      <c r="AN1152" t="s">
        <v>67</v>
      </c>
    </row>
    <row r="1153" spans="1:40" x14ac:dyDescent="0.25">
      <c r="A1153">
        <v>202430</v>
      </c>
      <c r="B1153">
        <v>30143</v>
      </c>
      <c r="C1153" t="s">
        <v>2654</v>
      </c>
      <c r="D1153" t="s">
        <v>5630</v>
      </c>
      <c r="E1153" t="s">
        <v>2655</v>
      </c>
      <c r="F1153">
        <v>3</v>
      </c>
      <c r="G1153" s="1">
        <v>45166</v>
      </c>
      <c r="H1153" s="1">
        <v>45276</v>
      </c>
      <c r="I1153" s="21">
        <f t="shared" si="85"/>
        <v>16.714285714285715</v>
      </c>
      <c r="J1153" s="1"/>
      <c r="K1153" s="1" t="s">
        <v>35</v>
      </c>
      <c r="N1153" t="s">
        <v>35</v>
      </c>
      <c r="S1153" s="22">
        <f t="shared" si="86"/>
        <v>9.375E-2</v>
      </c>
      <c r="T1153" s="22">
        <f t="shared" si="87"/>
        <v>9.4967532467532478E-2</v>
      </c>
      <c r="U1153" s="22" t="s">
        <v>5380</v>
      </c>
      <c r="V1153">
        <v>1730</v>
      </c>
      <c r="W1153" s="22" t="s">
        <v>5513</v>
      </c>
      <c r="X1153">
        <v>1945</v>
      </c>
      <c r="Y1153" t="s">
        <v>205</v>
      </c>
      <c r="Z1153" t="s">
        <v>2656</v>
      </c>
      <c r="AA1153" t="s">
        <v>2657</v>
      </c>
      <c r="AB1153" t="s">
        <v>277</v>
      </c>
      <c r="AC1153" t="s">
        <v>62</v>
      </c>
      <c r="AD1153" t="str">
        <f t="shared" si="88"/>
        <v>Occupational Education Bldg - OE16</v>
      </c>
      <c r="AE1153" t="s">
        <v>491</v>
      </c>
      <c r="AF1153" t="s">
        <v>492</v>
      </c>
      <c r="AG1153" t="s">
        <v>1265</v>
      </c>
      <c r="AH1153" t="s">
        <v>4162</v>
      </c>
      <c r="AI1153">
        <v>23</v>
      </c>
      <c r="AJ1153">
        <v>20</v>
      </c>
      <c r="AK1153" s="22">
        <f t="shared" si="89"/>
        <v>31.746289424860858</v>
      </c>
      <c r="AL1153" t="s">
        <v>52</v>
      </c>
      <c r="AM1153" t="s">
        <v>182</v>
      </c>
      <c r="AN1153" t="s">
        <v>67</v>
      </c>
    </row>
    <row r="1154" spans="1:40" x14ac:dyDescent="0.25">
      <c r="A1154">
        <v>202430</v>
      </c>
      <c r="B1154">
        <v>30143</v>
      </c>
      <c r="C1154" t="s">
        <v>2654</v>
      </c>
      <c r="D1154" t="s">
        <v>5630</v>
      </c>
      <c r="E1154" t="s">
        <v>2655</v>
      </c>
      <c r="F1154">
        <v>3</v>
      </c>
      <c r="G1154" s="1">
        <v>45166</v>
      </c>
      <c r="H1154" s="1">
        <v>45276</v>
      </c>
      <c r="I1154" s="21">
        <f t="shared" ref="I1154:I1217" si="90">(DATEDIF(G1154,H1154,"d")/7)+1</f>
        <v>16.714285714285715</v>
      </c>
      <c r="J1154" s="1"/>
      <c r="K1154" s="1" t="s">
        <v>35</v>
      </c>
      <c r="N1154" t="s">
        <v>35</v>
      </c>
      <c r="S1154" s="22">
        <f t="shared" ref="S1154:S1217" si="91">W1154-U1154</f>
        <v>7.2916666666666741E-2</v>
      </c>
      <c r="T1154" s="22">
        <f t="shared" ref="T1154:T1217" si="92">(LEN(K1154)*S1154)*(I1154/16.5)</f>
        <v>7.3863636363636451E-2</v>
      </c>
      <c r="U1154" s="22" t="s">
        <v>5446</v>
      </c>
      <c r="V1154">
        <v>1950</v>
      </c>
      <c r="W1154" s="22" t="s">
        <v>5515</v>
      </c>
      <c r="X1154">
        <v>2135</v>
      </c>
      <c r="Y1154" t="s">
        <v>205</v>
      </c>
      <c r="Z1154" t="s">
        <v>2656</v>
      </c>
      <c r="AA1154" t="s">
        <v>2657</v>
      </c>
      <c r="AB1154" t="s">
        <v>277</v>
      </c>
      <c r="AC1154" t="s">
        <v>62</v>
      </c>
      <c r="AD1154" t="str">
        <f t="shared" ref="AD1154:AD1217" si="93">CONCATENATE(AE1154," - ",AG1154)</f>
        <v>Occupational Education Bldg - OE16</v>
      </c>
      <c r="AE1154" t="s">
        <v>491</v>
      </c>
      <c r="AF1154" t="s">
        <v>492</v>
      </c>
      <c r="AG1154" t="s">
        <v>1265</v>
      </c>
      <c r="AH1154" t="s">
        <v>4162</v>
      </c>
      <c r="AI1154">
        <v>23</v>
      </c>
      <c r="AJ1154">
        <v>20</v>
      </c>
      <c r="AK1154" s="22">
        <f t="shared" ref="AK1154:AK1217" si="94">I1154*T1154*AJ1154</f>
        <v>24.69155844155847</v>
      </c>
      <c r="AL1154" t="s">
        <v>52</v>
      </c>
      <c r="AM1154" t="s">
        <v>182</v>
      </c>
      <c r="AN1154" t="s">
        <v>67</v>
      </c>
    </row>
    <row r="1155" spans="1:40" x14ac:dyDescent="0.25">
      <c r="A1155">
        <v>202430</v>
      </c>
      <c r="B1155">
        <v>30144</v>
      </c>
      <c r="C1155" t="s">
        <v>2658</v>
      </c>
      <c r="D1155" t="s">
        <v>5630</v>
      </c>
      <c r="E1155" t="s">
        <v>2659</v>
      </c>
      <c r="F1155">
        <v>3</v>
      </c>
      <c r="G1155" s="1">
        <v>45166</v>
      </c>
      <c r="H1155" s="1">
        <v>45276</v>
      </c>
      <c r="I1155" s="21">
        <f t="shared" si="90"/>
        <v>16.714285714285715</v>
      </c>
      <c r="J1155" s="1" t="s">
        <v>393</v>
      </c>
      <c r="K1155" s="1" t="s">
        <v>35</v>
      </c>
      <c r="N1155" t="s">
        <v>35</v>
      </c>
      <c r="S1155" s="22">
        <f t="shared" si="91"/>
        <v>9.375E-2</v>
      </c>
      <c r="T1155" s="22">
        <f t="shared" si="92"/>
        <v>9.4967532467532478E-2</v>
      </c>
      <c r="U1155" s="22" t="s">
        <v>5380</v>
      </c>
      <c r="V1155">
        <v>1730</v>
      </c>
      <c r="W1155" s="22" t="s">
        <v>5513</v>
      </c>
      <c r="X1155">
        <v>1945</v>
      </c>
      <c r="Y1155" t="s">
        <v>205</v>
      </c>
      <c r="Z1155" t="s">
        <v>2656</v>
      </c>
      <c r="AA1155" t="s">
        <v>2657</v>
      </c>
      <c r="AB1155" t="s">
        <v>41</v>
      </c>
      <c r="AC1155" t="s">
        <v>62</v>
      </c>
      <c r="AD1155" t="str">
        <f t="shared" si="93"/>
        <v>Occupational Education Bldg - OE16</v>
      </c>
      <c r="AE1155" t="s">
        <v>491</v>
      </c>
      <c r="AF1155" t="s">
        <v>492</v>
      </c>
      <c r="AG1155" t="s">
        <v>1265</v>
      </c>
      <c r="AH1155" t="s">
        <v>4162</v>
      </c>
      <c r="AI1155">
        <v>2</v>
      </c>
      <c r="AJ1155">
        <v>2</v>
      </c>
      <c r="AK1155" s="22">
        <f t="shared" si="94"/>
        <v>3.1746289424860858</v>
      </c>
      <c r="AL1155" t="s">
        <v>52</v>
      </c>
      <c r="AM1155" t="s">
        <v>66</v>
      </c>
      <c r="AN1155" t="s">
        <v>46</v>
      </c>
    </row>
    <row r="1156" spans="1:40" x14ac:dyDescent="0.25">
      <c r="A1156">
        <v>202430</v>
      </c>
      <c r="B1156">
        <v>30144</v>
      </c>
      <c r="C1156" t="s">
        <v>2658</v>
      </c>
      <c r="D1156" t="s">
        <v>5630</v>
      </c>
      <c r="E1156" t="s">
        <v>2659</v>
      </c>
      <c r="F1156">
        <v>3</v>
      </c>
      <c r="G1156" s="1">
        <v>45166</v>
      </c>
      <c r="H1156" s="1">
        <v>45276</v>
      </c>
      <c r="I1156" s="21">
        <f t="shared" si="90"/>
        <v>16.714285714285715</v>
      </c>
      <c r="J1156" s="1" t="s">
        <v>393</v>
      </c>
      <c r="K1156" s="1" t="s">
        <v>35</v>
      </c>
      <c r="N1156" t="s">
        <v>35</v>
      </c>
      <c r="S1156" s="22">
        <f t="shared" si="91"/>
        <v>7.2916666666666741E-2</v>
      </c>
      <c r="T1156" s="22">
        <f t="shared" si="92"/>
        <v>7.3863636363636451E-2</v>
      </c>
      <c r="U1156" s="22" t="s">
        <v>5446</v>
      </c>
      <c r="V1156">
        <v>1950</v>
      </c>
      <c r="W1156" s="22" t="s">
        <v>5515</v>
      </c>
      <c r="X1156">
        <v>2135</v>
      </c>
      <c r="Y1156" t="s">
        <v>205</v>
      </c>
      <c r="Z1156" t="s">
        <v>2656</v>
      </c>
      <c r="AA1156" t="s">
        <v>2657</v>
      </c>
      <c r="AB1156" t="s">
        <v>41</v>
      </c>
      <c r="AC1156" t="s">
        <v>62</v>
      </c>
      <c r="AD1156" t="str">
        <f t="shared" si="93"/>
        <v>Occupational Education Bldg - OE16</v>
      </c>
      <c r="AE1156" t="s">
        <v>491</v>
      </c>
      <c r="AF1156" t="s">
        <v>492</v>
      </c>
      <c r="AG1156" t="s">
        <v>1265</v>
      </c>
      <c r="AH1156" t="s">
        <v>4162</v>
      </c>
      <c r="AI1156">
        <v>2</v>
      </c>
      <c r="AJ1156">
        <v>2</v>
      </c>
      <c r="AK1156" s="22">
        <f t="shared" si="94"/>
        <v>2.4691558441558472</v>
      </c>
      <c r="AL1156" t="s">
        <v>52</v>
      </c>
      <c r="AM1156" t="s">
        <v>66</v>
      </c>
      <c r="AN1156" t="s">
        <v>46</v>
      </c>
    </row>
    <row r="1157" spans="1:40" x14ac:dyDescent="0.25">
      <c r="A1157">
        <v>202430</v>
      </c>
      <c r="B1157">
        <v>30153</v>
      </c>
      <c r="C1157" t="s">
        <v>2660</v>
      </c>
      <c r="D1157" t="s">
        <v>5670</v>
      </c>
      <c r="E1157" t="s">
        <v>2661</v>
      </c>
      <c r="F1157">
        <v>3</v>
      </c>
      <c r="G1157" s="1">
        <v>45166</v>
      </c>
      <c r="H1157" s="1">
        <v>45276</v>
      </c>
      <c r="I1157" s="21">
        <f t="shared" si="90"/>
        <v>16.714285714285715</v>
      </c>
      <c r="J1157" s="1"/>
      <c r="K1157" s="1" t="s">
        <v>36</v>
      </c>
      <c r="O1157" t="s">
        <v>36</v>
      </c>
      <c r="S1157" s="22">
        <f t="shared" si="91"/>
        <v>0.12847222222222221</v>
      </c>
      <c r="T1157" s="22">
        <f t="shared" si="92"/>
        <v>0.13014069264069264</v>
      </c>
      <c r="U1157" s="22" t="s">
        <v>5378</v>
      </c>
      <c r="V1157">
        <v>1800</v>
      </c>
      <c r="W1157" s="22" t="s">
        <v>5518</v>
      </c>
      <c r="X1157">
        <v>2105</v>
      </c>
      <c r="Y1157" t="s">
        <v>49</v>
      </c>
      <c r="Z1157" t="s">
        <v>2662</v>
      </c>
      <c r="AA1157" t="s">
        <v>2663</v>
      </c>
      <c r="AB1157" t="s">
        <v>277</v>
      </c>
      <c r="AC1157" t="s">
        <v>62</v>
      </c>
      <c r="AD1157" t="str">
        <f t="shared" si="93"/>
        <v>Occupational Education Bldg - OE16</v>
      </c>
      <c r="AE1157" t="s">
        <v>491</v>
      </c>
      <c r="AF1157" t="s">
        <v>492</v>
      </c>
      <c r="AG1157" t="s">
        <v>1265</v>
      </c>
      <c r="AH1157" t="s">
        <v>4162</v>
      </c>
      <c r="AI1157">
        <v>25</v>
      </c>
      <c r="AJ1157">
        <v>23</v>
      </c>
      <c r="AK1157" s="22">
        <f t="shared" si="94"/>
        <v>50.029800556586274</v>
      </c>
      <c r="AL1157" t="s">
        <v>52</v>
      </c>
      <c r="AM1157" t="s">
        <v>182</v>
      </c>
      <c r="AN1157" t="s">
        <v>67</v>
      </c>
    </row>
    <row r="1158" spans="1:40" x14ac:dyDescent="0.25">
      <c r="A1158">
        <v>202430</v>
      </c>
      <c r="B1158">
        <v>31485</v>
      </c>
      <c r="C1158" t="s">
        <v>1881</v>
      </c>
      <c r="D1158" t="s">
        <v>5708</v>
      </c>
      <c r="E1158" t="s">
        <v>1882</v>
      </c>
      <c r="F1158">
        <v>4</v>
      </c>
      <c r="G1158" s="1">
        <v>45166</v>
      </c>
      <c r="H1158" s="1">
        <v>45276</v>
      </c>
      <c r="I1158" s="21">
        <f t="shared" si="90"/>
        <v>16.714285714285715</v>
      </c>
      <c r="J1158" s="1"/>
      <c r="K1158" s="1" t="s">
        <v>36</v>
      </c>
      <c r="O1158" t="s">
        <v>36</v>
      </c>
      <c r="S1158" s="22">
        <f t="shared" si="91"/>
        <v>0.12847222222222221</v>
      </c>
      <c r="T1158" s="22">
        <f t="shared" si="92"/>
        <v>0.13014069264069264</v>
      </c>
      <c r="U1158" s="22" t="s">
        <v>5402</v>
      </c>
      <c r="V1158">
        <v>1415</v>
      </c>
      <c r="W1158" s="22" t="s">
        <v>5503</v>
      </c>
      <c r="X1158">
        <v>1720</v>
      </c>
      <c r="Y1158" t="s">
        <v>49</v>
      </c>
      <c r="Z1158" t="s">
        <v>585</v>
      </c>
      <c r="AA1158" t="s">
        <v>586</v>
      </c>
      <c r="AB1158" t="s">
        <v>61</v>
      </c>
      <c r="AC1158" t="s">
        <v>62</v>
      </c>
      <c r="AD1158" t="str">
        <f t="shared" si="93"/>
        <v>Occupational Education Bldg - OE16</v>
      </c>
      <c r="AE1158" t="s">
        <v>491</v>
      </c>
      <c r="AF1158" t="s">
        <v>492</v>
      </c>
      <c r="AG1158" t="s">
        <v>1265</v>
      </c>
      <c r="AH1158" t="s">
        <v>4162</v>
      </c>
      <c r="AI1158">
        <v>45</v>
      </c>
      <c r="AJ1158">
        <v>30</v>
      </c>
      <c r="AK1158" s="22">
        <f t="shared" si="94"/>
        <v>65.256261595547315</v>
      </c>
      <c r="AL1158" t="s">
        <v>52</v>
      </c>
      <c r="AM1158" t="s">
        <v>66</v>
      </c>
      <c r="AN1158" t="s">
        <v>67</v>
      </c>
    </row>
    <row r="1159" spans="1:40" x14ac:dyDescent="0.25">
      <c r="A1159">
        <v>202430</v>
      </c>
      <c r="B1159">
        <v>31485</v>
      </c>
      <c r="C1159" t="s">
        <v>1881</v>
      </c>
      <c r="D1159" t="s">
        <v>5708</v>
      </c>
      <c r="E1159" t="s">
        <v>1882</v>
      </c>
      <c r="F1159">
        <v>4</v>
      </c>
      <c r="G1159" s="1">
        <v>45166</v>
      </c>
      <c r="H1159" s="1">
        <v>45276</v>
      </c>
      <c r="I1159" s="21">
        <f t="shared" si="90"/>
        <v>16.714285714285715</v>
      </c>
      <c r="J1159" s="1"/>
      <c r="K1159" s="1" t="s">
        <v>34</v>
      </c>
      <c r="M1159" t="s">
        <v>34</v>
      </c>
      <c r="S1159" s="22">
        <f t="shared" si="91"/>
        <v>0.12847222222222221</v>
      </c>
      <c r="T1159" s="22">
        <f t="shared" si="92"/>
        <v>0.13014069264069264</v>
      </c>
      <c r="U1159" s="22" t="s">
        <v>5402</v>
      </c>
      <c r="V1159">
        <v>1415</v>
      </c>
      <c r="W1159" s="22" t="s">
        <v>5503</v>
      </c>
      <c r="X1159">
        <v>1720</v>
      </c>
      <c r="Y1159" t="s">
        <v>49</v>
      </c>
      <c r="Z1159" t="s">
        <v>585</v>
      </c>
      <c r="AA1159" t="s">
        <v>586</v>
      </c>
      <c r="AB1159" t="s">
        <v>61</v>
      </c>
      <c r="AC1159" t="s">
        <v>62</v>
      </c>
      <c r="AD1159" t="str">
        <f t="shared" si="93"/>
        <v>Occupational Education Bldg - OE16</v>
      </c>
      <c r="AE1159" t="s">
        <v>491</v>
      </c>
      <c r="AF1159" t="s">
        <v>492</v>
      </c>
      <c r="AG1159" t="s">
        <v>1265</v>
      </c>
      <c r="AH1159" t="s">
        <v>4162</v>
      </c>
      <c r="AI1159">
        <v>45</v>
      </c>
      <c r="AJ1159">
        <v>30</v>
      </c>
      <c r="AK1159" s="22">
        <f t="shared" si="94"/>
        <v>65.256261595547315</v>
      </c>
      <c r="AL1159" t="s">
        <v>52</v>
      </c>
      <c r="AM1159" t="s">
        <v>66</v>
      </c>
      <c r="AN1159" t="s">
        <v>67</v>
      </c>
    </row>
    <row r="1160" spans="1:40" x14ac:dyDescent="0.25">
      <c r="A1160">
        <v>202430</v>
      </c>
      <c r="B1160">
        <v>35665</v>
      </c>
      <c r="C1160" t="s">
        <v>1261</v>
      </c>
      <c r="D1160" t="s">
        <v>5630</v>
      </c>
      <c r="E1160" t="s">
        <v>1262</v>
      </c>
      <c r="F1160">
        <v>3</v>
      </c>
      <c r="G1160" s="1">
        <v>45166</v>
      </c>
      <c r="H1160" s="1">
        <v>45276</v>
      </c>
      <c r="I1160" s="21">
        <f t="shared" si="90"/>
        <v>16.714285714285715</v>
      </c>
      <c r="J1160" s="1"/>
      <c r="K1160" s="1" t="s">
        <v>33</v>
      </c>
      <c r="L1160" t="s">
        <v>33</v>
      </c>
      <c r="S1160" s="22">
        <f t="shared" si="91"/>
        <v>9.375E-2</v>
      </c>
      <c r="T1160" s="22">
        <f t="shared" si="92"/>
        <v>9.4967532467532478E-2</v>
      </c>
      <c r="U1160" s="22" t="s">
        <v>5380</v>
      </c>
      <c r="V1160">
        <v>1730</v>
      </c>
      <c r="W1160" s="22" t="s">
        <v>5513</v>
      </c>
      <c r="X1160">
        <v>1945</v>
      </c>
      <c r="Y1160" t="s">
        <v>49</v>
      </c>
      <c r="Z1160" t="s">
        <v>1263</v>
      </c>
      <c r="AA1160" t="s">
        <v>1264</v>
      </c>
      <c r="AB1160" t="s">
        <v>277</v>
      </c>
      <c r="AC1160" t="s">
        <v>62</v>
      </c>
      <c r="AD1160" t="str">
        <f t="shared" si="93"/>
        <v>Occupational Education Bldg - OE16</v>
      </c>
      <c r="AE1160" t="s">
        <v>491</v>
      </c>
      <c r="AF1160" t="s">
        <v>492</v>
      </c>
      <c r="AG1160" t="s">
        <v>1265</v>
      </c>
      <c r="AH1160" t="s">
        <v>4162</v>
      </c>
      <c r="AI1160">
        <v>22</v>
      </c>
      <c r="AJ1160">
        <v>21</v>
      </c>
      <c r="AK1160" s="22">
        <f t="shared" si="94"/>
        <v>33.333603896103902</v>
      </c>
      <c r="AL1160" t="s">
        <v>52</v>
      </c>
      <c r="AM1160" t="s">
        <v>182</v>
      </c>
      <c r="AN1160" t="s">
        <v>67</v>
      </c>
    </row>
    <row r="1161" spans="1:40" x14ac:dyDescent="0.25">
      <c r="A1161">
        <v>202430</v>
      </c>
      <c r="B1161">
        <v>35665</v>
      </c>
      <c r="C1161" t="s">
        <v>1261</v>
      </c>
      <c r="D1161" t="s">
        <v>5630</v>
      </c>
      <c r="E1161" t="s">
        <v>1262</v>
      </c>
      <c r="F1161">
        <v>3</v>
      </c>
      <c r="G1161" s="1">
        <v>45166</v>
      </c>
      <c r="H1161" s="1">
        <v>45276</v>
      </c>
      <c r="I1161" s="21">
        <f t="shared" si="90"/>
        <v>16.714285714285715</v>
      </c>
      <c r="J1161" s="1"/>
      <c r="K1161" s="1" t="s">
        <v>33</v>
      </c>
      <c r="L1161" t="s">
        <v>33</v>
      </c>
      <c r="S1161" s="22">
        <f t="shared" si="91"/>
        <v>7.2916666666666741E-2</v>
      </c>
      <c r="T1161" s="22">
        <f t="shared" si="92"/>
        <v>7.3863636363636451E-2</v>
      </c>
      <c r="U1161" s="22" t="s">
        <v>5446</v>
      </c>
      <c r="V1161">
        <v>1950</v>
      </c>
      <c r="W1161" s="22" t="s">
        <v>5515</v>
      </c>
      <c r="X1161">
        <v>2135</v>
      </c>
      <c r="Y1161" t="s">
        <v>49</v>
      </c>
      <c r="Z1161" t="s">
        <v>1263</v>
      </c>
      <c r="AA1161" t="s">
        <v>1264</v>
      </c>
      <c r="AB1161" t="s">
        <v>277</v>
      </c>
      <c r="AC1161" t="s">
        <v>62</v>
      </c>
      <c r="AD1161" t="str">
        <f t="shared" si="93"/>
        <v>Occupational Education Bldg - OE16</v>
      </c>
      <c r="AE1161" t="s">
        <v>491</v>
      </c>
      <c r="AF1161" t="s">
        <v>492</v>
      </c>
      <c r="AG1161" t="s">
        <v>1265</v>
      </c>
      <c r="AH1161" t="s">
        <v>4162</v>
      </c>
      <c r="AI1161">
        <v>22</v>
      </c>
      <c r="AJ1161">
        <v>21</v>
      </c>
      <c r="AK1161" s="22">
        <f t="shared" si="94"/>
        <v>25.926136363636395</v>
      </c>
      <c r="AL1161" t="s">
        <v>52</v>
      </c>
      <c r="AM1161" t="s">
        <v>182</v>
      </c>
      <c r="AN1161" t="s">
        <v>67</v>
      </c>
    </row>
    <row r="1162" spans="1:40" x14ac:dyDescent="0.25">
      <c r="A1162">
        <v>202430</v>
      </c>
      <c r="B1162">
        <v>36953</v>
      </c>
      <c r="C1162" t="s">
        <v>1266</v>
      </c>
      <c r="D1162" t="s">
        <v>5630</v>
      </c>
      <c r="E1162" t="s">
        <v>1267</v>
      </c>
      <c r="F1162">
        <v>3</v>
      </c>
      <c r="G1162" s="1">
        <v>45166</v>
      </c>
      <c r="H1162" s="1">
        <v>45276</v>
      </c>
      <c r="I1162" s="21">
        <f t="shared" si="90"/>
        <v>16.714285714285715</v>
      </c>
      <c r="J1162" s="1" t="s">
        <v>393</v>
      </c>
      <c r="K1162" s="1" t="s">
        <v>33</v>
      </c>
      <c r="L1162" t="s">
        <v>33</v>
      </c>
      <c r="S1162" s="22">
        <f t="shared" si="91"/>
        <v>9.375E-2</v>
      </c>
      <c r="T1162" s="22">
        <f t="shared" si="92"/>
        <v>9.4967532467532478E-2</v>
      </c>
      <c r="U1162" s="22" t="s">
        <v>5380</v>
      </c>
      <c r="V1162">
        <v>1730</v>
      </c>
      <c r="W1162" s="22" t="s">
        <v>5513</v>
      </c>
      <c r="X1162">
        <v>1945</v>
      </c>
      <c r="Y1162" t="s">
        <v>205</v>
      </c>
      <c r="Z1162" t="s">
        <v>1263</v>
      </c>
      <c r="AA1162" t="s">
        <v>1264</v>
      </c>
      <c r="AB1162" t="s">
        <v>41</v>
      </c>
      <c r="AC1162" t="s">
        <v>62</v>
      </c>
      <c r="AD1162" t="str">
        <f t="shared" si="93"/>
        <v>Occupational Education Bldg - OE16</v>
      </c>
      <c r="AE1162" t="s">
        <v>491</v>
      </c>
      <c r="AF1162" t="s">
        <v>492</v>
      </c>
      <c r="AG1162" t="s">
        <v>1265</v>
      </c>
      <c r="AH1162" t="s">
        <v>4162</v>
      </c>
      <c r="AI1162">
        <v>3</v>
      </c>
      <c r="AJ1162">
        <v>3</v>
      </c>
      <c r="AK1162" s="22">
        <f t="shared" si="94"/>
        <v>4.7619434137291288</v>
      </c>
      <c r="AL1162" t="s">
        <v>52</v>
      </c>
      <c r="AM1162" t="s">
        <v>182</v>
      </c>
      <c r="AN1162" t="s">
        <v>46</v>
      </c>
    </row>
    <row r="1163" spans="1:40" x14ac:dyDescent="0.25">
      <c r="A1163">
        <v>202430</v>
      </c>
      <c r="B1163">
        <v>36953</v>
      </c>
      <c r="C1163" t="s">
        <v>1266</v>
      </c>
      <c r="D1163" t="s">
        <v>5630</v>
      </c>
      <c r="E1163" t="s">
        <v>1267</v>
      </c>
      <c r="F1163">
        <v>3</v>
      </c>
      <c r="G1163" s="1">
        <v>45166</v>
      </c>
      <c r="H1163" s="1">
        <v>45276</v>
      </c>
      <c r="I1163" s="21">
        <f t="shared" si="90"/>
        <v>16.714285714285715</v>
      </c>
      <c r="J1163" s="1" t="s">
        <v>393</v>
      </c>
      <c r="K1163" s="1" t="s">
        <v>33</v>
      </c>
      <c r="L1163" t="s">
        <v>33</v>
      </c>
      <c r="S1163" s="22">
        <f t="shared" si="91"/>
        <v>7.2916666666666741E-2</v>
      </c>
      <c r="T1163" s="22">
        <f t="shared" si="92"/>
        <v>7.3863636363636451E-2</v>
      </c>
      <c r="U1163" s="22" t="s">
        <v>5446</v>
      </c>
      <c r="V1163">
        <v>1950</v>
      </c>
      <c r="W1163" s="22" t="s">
        <v>5515</v>
      </c>
      <c r="X1163">
        <v>2135</v>
      </c>
      <c r="Y1163" t="s">
        <v>205</v>
      </c>
      <c r="Z1163" t="s">
        <v>1263</v>
      </c>
      <c r="AA1163" t="s">
        <v>1264</v>
      </c>
      <c r="AB1163" t="s">
        <v>41</v>
      </c>
      <c r="AC1163" t="s">
        <v>62</v>
      </c>
      <c r="AD1163" t="str">
        <f t="shared" si="93"/>
        <v>Occupational Education Bldg - OE16</v>
      </c>
      <c r="AE1163" t="s">
        <v>491</v>
      </c>
      <c r="AF1163" t="s">
        <v>492</v>
      </c>
      <c r="AG1163" t="s">
        <v>1265</v>
      </c>
      <c r="AH1163" t="s">
        <v>4162</v>
      </c>
      <c r="AI1163">
        <v>3</v>
      </c>
      <c r="AJ1163">
        <v>3</v>
      </c>
      <c r="AK1163" s="22">
        <f t="shared" si="94"/>
        <v>3.7037337662337708</v>
      </c>
      <c r="AL1163" t="s">
        <v>52</v>
      </c>
      <c r="AM1163" t="s">
        <v>182</v>
      </c>
      <c r="AN1163" t="s">
        <v>46</v>
      </c>
    </row>
    <row r="1164" spans="1:40" x14ac:dyDescent="0.25">
      <c r="A1164">
        <v>202430</v>
      </c>
      <c r="B1164">
        <v>38023</v>
      </c>
      <c r="C1164" t="s">
        <v>1883</v>
      </c>
      <c r="D1164" t="s">
        <v>5670</v>
      </c>
      <c r="E1164" t="s">
        <v>1884</v>
      </c>
      <c r="F1164">
        <v>3</v>
      </c>
      <c r="G1164" s="1">
        <v>45166</v>
      </c>
      <c r="H1164" s="1">
        <v>45276</v>
      </c>
      <c r="I1164" s="21">
        <f t="shared" si="90"/>
        <v>16.714285714285715</v>
      </c>
      <c r="J1164" s="1"/>
      <c r="K1164" s="1" t="s">
        <v>34</v>
      </c>
      <c r="M1164" t="s">
        <v>34</v>
      </c>
      <c r="S1164" s="22">
        <f t="shared" si="91"/>
        <v>0.12847222222222221</v>
      </c>
      <c r="T1164" s="22">
        <f t="shared" si="92"/>
        <v>0.13014069264069264</v>
      </c>
      <c r="U1164" s="22" t="s">
        <v>5378</v>
      </c>
      <c r="V1164">
        <v>1800</v>
      </c>
      <c r="W1164" s="22" t="s">
        <v>5518</v>
      </c>
      <c r="X1164">
        <v>2105</v>
      </c>
      <c r="Y1164" t="s">
        <v>49</v>
      </c>
      <c r="Z1164" t="s">
        <v>1885</v>
      </c>
      <c r="AA1164" t="s">
        <v>1886</v>
      </c>
      <c r="AB1164" t="s">
        <v>277</v>
      </c>
      <c r="AC1164" t="s">
        <v>62</v>
      </c>
      <c r="AD1164" t="str">
        <f t="shared" si="93"/>
        <v>Occupational Education Bldg - OE16</v>
      </c>
      <c r="AE1164" t="s">
        <v>491</v>
      </c>
      <c r="AF1164" t="s">
        <v>492</v>
      </c>
      <c r="AG1164" t="s">
        <v>1265</v>
      </c>
      <c r="AH1164" t="s">
        <v>4162</v>
      </c>
      <c r="AI1164">
        <v>25</v>
      </c>
      <c r="AJ1164">
        <v>16</v>
      </c>
      <c r="AK1164" s="22">
        <f t="shared" si="94"/>
        <v>34.803339517625233</v>
      </c>
      <c r="AL1164" t="s">
        <v>52</v>
      </c>
      <c r="AM1164" t="s">
        <v>182</v>
      </c>
      <c r="AN1164" t="s">
        <v>67</v>
      </c>
    </row>
    <row r="1165" spans="1:40" hidden="1" x14ac:dyDescent="0.25">
      <c r="A1165">
        <v>202430</v>
      </c>
      <c r="B1165">
        <v>43008</v>
      </c>
      <c r="C1165" t="s">
        <v>2669</v>
      </c>
      <c r="D1165" t="s">
        <v>5625</v>
      </c>
      <c r="E1165" t="s">
        <v>2670</v>
      </c>
      <c r="F1165">
        <v>1</v>
      </c>
      <c r="G1165" s="1">
        <v>45166</v>
      </c>
      <c r="H1165" s="1">
        <v>45276</v>
      </c>
      <c r="I1165" s="21">
        <f t="shared" si="90"/>
        <v>16.714285714285715</v>
      </c>
      <c r="J1165" s="1"/>
      <c r="K1165" s="1" t="s">
        <v>5552</v>
      </c>
      <c r="S1165" s="22">
        <f t="shared" si="91"/>
        <v>0</v>
      </c>
      <c r="T1165" s="22">
        <f t="shared" si="92"/>
        <v>0</v>
      </c>
      <c r="U1165" s="22">
        <v>0</v>
      </c>
      <c r="W1165" s="22">
        <v>0</v>
      </c>
      <c r="Y1165" t="s">
        <v>38</v>
      </c>
      <c r="Z1165" t="s">
        <v>76</v>
      </c>
      <c r="AA1165" t="s">
        <v>77</v>
      </c>
      <c r="AB1165" t="s">
        <v>41</v>
      </c>
      <c r="AC1165" t="s">
        <v>87</v>
      </c>
      <c r="AD1165" t="str">
        <f t="shared" si="93"/>
        <v>Occupational Education Bldg - OE182</v>
      </c>
      <c r="AE1165" t="s">
        <v>491</v>
      </c>
      <c r="AF1165" t="s">
        <v>492</v>
      </c>
      <c r="AG1165" t="s">
        <v>2668</v>
      </c>
      <c r="AH1165" t="s">
        <v>3688</v>
      </c>
      <c r="AI1165">
        <v>6</v>
      </c>
      <c r="AJ1165">
        <v>5</v>
      </c>
      <c r="AK1165" s="22">
        <f t="shared" si="94"/>
        <v>0</v>
      </c>
      <c r="AL1165">
        <v>20</v>
      </c>
      <c r="AM1165" t="s">
        <v>172</v>
      </c>
      <c r="AN1165" t="s">
        <v>67</v>
      </c>
    </row>
    <row r="1166" spans="1:40" hidden="1" x14ac:dyDescent="0.25">
      <c r="A1166">
        <v>202430</v>
      </c>
      <c r="B1166">
        <v>43010</v>
      </c>
      <c r="C1166" t="s">
        <v>2669</v>
      </c>
      <c r="D1166" t="s">
        <v>5625</v>
      </c>
      <c r="E1166" t="s">
        <v>2670</v>
      </c>
      <c r="F1166">
        <v>1</v>
      </c>
      <c r="G1166" s="1">
        <v>45166</v>
      </c>
      <c r="H1166" s="1">
        <v>45276</v>
      </c>
      <c r="I1166" s="21">
        <f t="shared" si="90"/>
        <v>16.714285714285715</v>
      </c>
      <c r="J1166" s="1"/>
      <c r="K1166" s="1" t="s">
        <v>5552</v>
      </c>
      <c r="S1166" s="22">
        <f t="shared" si="91"/>
        <v>0</v>
      </c>
      <c r="T1166" s="22">
        <f t="shared" si="92"/>
        <v>0</v>
      </c>
      <c r="U1166" s="22">
        <v>0</v>
      </c>
      <c r="W1166" s="22">
        <v>0</v>
      </c>
      <c r="Y1166" t="s">
        <v>38</v>
      </c>
      <c r="Z1166" t="s">
        <v>76</v>
      </c>
      <c r="AA1166" t="s">
        <v>77</v>
      </c>
      <c r="AB1166" t="s">
        <v>41</v>
      </c>
      <c r="AC1166" t="s">
        <v>87</v>
      </c>
      <c r="AD1166" t="str">
        <f t="shared" si="93"/>
        <v>Occupational Education Bldg - OE182</v>
      </c>
      <c r="AE1166" t="s">
        <v>491</v>
      </c>
      <c r="AF1166" t="s">
        <v>492</v>
      </c>
      <c r="AG1166" t="s">
        <v>2668</v>
      </c>
      <c r="AH1166" t="s">
        <v>3688</v>
      </c>
      <c r="AI1166">
        <v>8</v>
      </c>
      <c r="AJ1166">
        <v>6</v>
      </c>
      <c r="AK1166" s="22">
        <f t="shared" si="94"/>
        <v>0</v>
      </c>
      <c r="AL1166">
        <v>20</v>
      </c>
      <c r="AM1166" t="s">
        <v>172</v>
      </c>
      <c r="AN1166" t="s">
        <v>67</v>
      </c>
    </row>
    <row r="1167" spans="1:40" x14ac:dyDescent="0.25">
      <c r="A1167">
        <v>202430</v>
      </c>
      <c r="B1167">
        <v>44610</v>
      </c>
      <c r="C1167" t="s">
        <v>2664</v>
      </c>
      <c r="D1167" t="s">
        <v>5625</v>
      </c>
      <c r="E1167" t="s">
        <v>2665</v>
      </c>
      <c r="F1167">
        <v>4.5</v>
      </c>
      <c r="G1167" s="1">
        <v>45166</v>
      </c>
      <c r="H1167" s="1">
        <v>45276</v>
      </c>
      <c r="I1167" s="21">
        <f t="shared" si="90"/>
        <v>16.714285714285715</v>
      </c>
      <c r="J1167" s="1"/>
      <c r="K1167" s="1" t="s">
        <v>5538</v>
      </c>
      <c r="N1167" t="s">
        <v>35</v>
      </c>
      <c r="O1167" t="s">
        <v>36</v>
      </c>
      <c r="S1167" s="22">
        <f t="shared" si="91"/>
        <v>5.555555555555558E-2</v>
      </c>
      <c r="T1167" s="22">
        <f t="shared" si="92"/>
        <v>0.11255411255411261</v>
      </c>
      <c r="U1167" s="22" t="s">
        <v>5369</v>
      </c>
      <c r="V1167">
        <v>800</v>
      </c>
      <c r="W1167" s="22" t="s">
        <v>5433</v>
      </c>
      <c r="X1167">
        <v>920</v>
      </c>
      <c r="Y1167" t="s">
        <v>49</v>
      </c>
      <c r="Z1167" t="s">
        <v>2666</v>
      </c>
      <c r="AA1167" t="s">
        <v>2667</v>
      </c>
      <c r="AB1167" t="s">
        <v>277</v>
      </c>
      <c r="AC1167" t="s">
        <v>62</v>
      </c>
      <c r="AD1167" t="str">
        <f t="shared" si="93"/>
        <v>Occupational Education Bldg - OE182</v>
      </c>
      <c r="AE1167" t="s">
        <v>491</v>
      </c>
      <c r="AF1167" t="s">
        <v>492</v>
      </c>
      <c r="AG1167" t="s">
        <v>2668</v>
      </c>
      <c r="AH1167" t="s">
        <v>3688</v>
      </c>
      <c r="AI1167">
        <v>24</v>
      </c>
      <c r="AJ1167">
        <v>25</v>
      </c>
      <c r="AK1167" s="22">
        <f t="shared" si="94"/>
        <v>47.031539888682772</v>
      </c>
      <c r="AL1167" t="s">
        <v>52</v>
      </c>
      <c r="AM1167" t="s">
        <v>66</v>
      </c>
      <c r="AN1167" t="s">
        <v>46</v>
      </c>
    </row>
    <row r="1168" spans="1:40" x14ac:dyDescent="0.25">
      <c r="A1168">
        <v>202430</v>
      </c>
      <c r="B1168">
        <v>44610</v>
      </c>
      <c r="C1168" t="s">
        <v>2664</v>
      </c>
      <c r="D1168" t="s">
        <v>5625</v>
      </c>
      <c r="E1168" t="s">
        <v>2665</v>
      </c>
      <c r="F1168">
        <v>4.5</v>
      </c>
      <c r="G1168" s="1">
        <v>45166</v>
      </c>
      <c r="H1168" s="1">
        <v>45276</v>
      </c>
      <c r="I1168" s="21">
        <f t="shared" si="90"/>
        <v>16.714285714285715</v>
      </c>
      <c r="J1168" s="1"/>
      <c r="K1168" s="1" t="s">
        <v>5538</v>
      </c>
      <c r="N1168" t="s">
        <v>35</v>
      </c>
      <c r="O1168" t="s">
        <v>36</v>
      </c>
      <c r="S1168" s="22">
        <f t="shared" si="91"/>
        <v>8.680555555555558E-2</v>
      </c>
      <c r="T1168" s="22">
        <f t="shared" si="92"/>
        <v>0.17586580086580095</v>
      </c>
      <c r="U1168" s="22" t="s">
        <v>5383</v>
      </c>
      <c r="V1168">
        <v>930</v>
      </c>
      <c r="W1168" s="22" t="s">
        <v>5464</v>
      </c>
      <c r="X1168">
        <v>1135</v>
      </c>
      <c r="Y1168" t="s">
        <v>49</v>
      </c>
      <c r="Z1168" t="s">
        <v>2666</v>
      </c>
      <c r="AA1168" t="s">
        <v>2667</v>
      </c>
      <c r="AB1168" t="s">
        <v>277</v>
      </c>
      <c r="AC1168" t="s">
        <v>62</v>
      </c>
      <c r="AD1168" t="str">
        <f t="shared" si="93"/>
        <v>Occupational Education Bldg - OE182</v>
      </c>
      <c r="AE1168" t="s">
        <v>491</v>
      </c>
      <c r="AF1168" t="s">
        <v>492</v>
      </c>
      <c r="AG1168" t="s">
        <v>2668</v>
      </c>
      <c r="AH1168" t="s">
        <v>3688</v>
      </c>
      <c r="AI1168">
        <v>24</v>
      </c>
      <c r="AJ1168">
        <v>25</v>
      </c>
      <c r="AK1168" s="22">
        <f t="shared" si="94"/>
        <v>73.486781076066833</v>
      </c>
      <c r="AL1168" t="s">
        <v>52</v>
      </c>
      <c r="AM1168" t="s">
        <v>66</v>
      </c>
      <c r="AN1168" t="s">
        <v>46</v>
      </c>
    </row>
    <row r="1169" spans="1:40" x14ac:dyDescent="0.25">
      <c r="A1169">
        <v>202430</v>
      </c>
      <c r="B1169">
        <v>30067</v>
      </c>
      <c r="C1169" t="s">
        <v>494</v>
      </c>
      <c r="D1169" t="s">
        <v>5624</v>
      </c>
      <c r="E1169" t="s">
        <v>495</v>
      </c>
      <c r="F1169">
        <v>3</v>
      </c>
      <c r="G1169" s="1">
        <v>45166</v>
      </c>
      <c r="H1169" s="1">
        <v>45276</v>
      </c>
      <c r="I1169" s="21">
        <f t="shared" si="90"/>
        <v>16.714285714285715</v>
      </c>
      <c r="J1169" s="1"/>
      <c r="K1169" s="1" t="s">
        <v>5536</v>
      </c>
      <c r="L1169" t="s">
        <v>33</v>
      </c>
      <c r="N1169" t="s">
        <v>35</v>
      </c>
      <c r="S1169" s="22">
        <f t="shared" si="91"/>
        <v>3.472222222222221E-2</v>
      </c>
      <c r="T1169" s="22">
        <f t="shared" si="92"/>
        <v>7.0346320346320323E-2</v>
      </c>
      <c r="U1169" s="22" t="s">
        <v>5386</v>
      </c>
      <c r="V1169">
        <v>1300</v>
      </c>
      <c r="W1169" s="22" t="s">
        <v>5408</v>
      </c>
      <c r="X1169">
        <v>1350</v>
      </c>
      <c r="Y1169" t="s">
        <v>205</v>
      </c>
      <c r="Z1169" t="s">
        <v>496</v>
      </c>
      <c r="AA1169" t="s">
        <v>497</v>
      </c>
      <c r="AB1169" t="s">
        <v>61</v>
      </c>
      <c r="AC1169" t="s">
        <v>62</v>
      </c>
      <c r="AD1169" t="str">
        <f t="shared" si="93"/>
        <v>Occupational Education Bldg - OE184</v>
      </c>
      <c r="AE1169" t="s">
        <v>491</v>
      </c>
      <c r="AF1169" t="s">
        <v>492</v>
      </c>
      <c r="AG1169" t="s">
        <v>498</v>
      </c>
      <c r="AH1169" t="s">
        <v>4162</v>
      </c>
      <c r="AI1169">
        <v>30</v>
      </c>
      <c r="AJ1169">
        <v>30</v>
      </c>
      <c r="AK1169" s="22">
        <f t="shared" si="94"/>
        <v>35.273654916512044</v>
      </c>
      <c r="AL1169" t="s">
        <v>52</v>
      </c>
      <c r="AM1169" t="s">
        <v>66</v>
      </c>
      <c r="AN1169" t="s">
        <v>46</v>
      </c>
    </row>
    <row r="1170" spans="1:40" x14ac:dyDescent="0.25">
      <c r="A1170">
        <v>202430</v>
      </c>
      <c r="B1170">
        <v>30067</v>
      </c>
      <c r="C1170" t="s">
        <v>494</v>
      </c>
      <c r="D1170" t="s">
        <v>5624</v>
      </c>
      <c r="E1170" t="s">
        <v>495</v>
      </c>
      <c r="F1170">
        <v>3</v>
      </c>
      <c r="G1170" s="1">
        <v>45166</v>
      </c>
      <c r="H1170" s="1">
        <v>45276</v>
      </c>
      <c r="I1170" s="21">
        <f t="shared" si="90"/>
        <v>16.714285714285715</v>
      </c>
      <c r="J1170" s="1"/>
      <c r="K1170" s="1" t="s">
        <v>5536</v>
      </c>
      <c r="L1170" t="s">
        <v>33</v>
      </c>
      <c r="N1170" t="s">
        <v>35</v>
      </c>
      <c r="S1170" s="22">
        <f t="shared" si="91"/>
        <v>5.2083333333333259E-2</v>
      </c>
      <c r="T1170" s="22">
        <f t="shared" si="92"/>
        <v>0.10551948051948039</v>
      </c>
      <c r="U1170" s="22" t="s">
        <v>5374</v>
      </c>
      <c r="V1170">
        <v>1400</v>
      </c>
      <c r="W1170" s="22" t="s">
        <v>5388</v>
      </c>
      <c r="X1170">
        <v>1515</v>
      </c>
      <c r="Y1170" t="s">
        <v>205</v>
      </c>
      <c r="Z1170" t="s">
        <v>496</v>
      </c>
      <c r="AA1170" t="s">
        <v>497</v>
      </c>
      <c r="AB1170" t="s">
        <v>61</v>
      </c>
      <c r="AC1170" t="s">
        <v>62</v>
      </c>
      <c r="AD1170" t="str">
        <f t="shared" si="93"/>
        <v>Occupational Education Bldg - OE184</v>
      </c>
      <c r="AE1170" t="s">
        <v>491</v>
      </c>
      <c r="AF1170" t="s">
        <v>492</v>
      </c>
      <c r="AG1170" t="s">
        <v>498</v>
      </c>
      <c r="AH1170" t="s">
        <v>4162</v>
      </c>
      <c r="AI1170">
        <v>30</v>
      </c>
      <c r="AJ1170">
        <v>30</v>
      </c>
      <c r="AK1170" s="22">
        <f t="shared" si="94"/>
        <v>52.910482374768023</v>
      </c>
      <c r="AL1170" t="s">
        <v>52</v>
      </c>
      <c r="AM1170" t="s">
        <v>66</v>
      </c>
      <c r="AN1170" t="s">
        <v>46</v>
      </c>
    </row>
    <row r="1171" spans="1:40" x14ac:dyDescent="0.25">
      <c r="A1171">
        <v>202430</v>
      </c>
      <c r="B1171">
        <v>30068</v>
      </c>
      <c r="C1171" t="s">
        <v>494</v>
      </c>
      <c r="D1171" t="s">
        <v>5624</v>
      </c>
      <c r="E1171" t="s">
        <v>495</v>
      </c>
      <c r="F1171">
        <v>3</v>
      </c>
      <c r="G1171" s="1">
        <v>45166</v>
      </c>
      <c r="H1171" s="1">
        <v>45276</v>
      </c>
      <c r="I1171" s="21">
        <f t="shared" si="90"/>
        <v>16.714285714285715</v>
      </c>
      <c r="J1171" s="1"/>
      <c r="K1171" s="1" t="s">
        <v>33</v>
      </c>
      <c r="L1171" t="s">
        <v>33</v>
      </c>
      <c r="S1171" s="22">
        <f t="shared" si="91"/>
        <v>0.12152777777777779</v>
      </c>
      <c r="T1171" s="22">
        <f t="shared" si="92"/>
        <v>0.12310606060606064</v>
      </c>
      <c r="U1171" s="22" t="s">
        <v>5390</v>
      </c>
      <c r="V1171">
        <v>900</v>
      </c>
      <c r="W1171" s="22" t="s">
        <v>5457</v>
      </c>
      <c r="X1171">
        <v>1155</v>
      </c>
      <c r="Y1171" t="s">
        <v>304</v>
      </c>
      <c r="Z1171" t="s">
        <v>496</v>
      </c>
      <c r="AA1171" t="s">
        <v>497</v>
      </c>
      <c r="AB1171" t="s">
        <v>61</v>
      </c>
      <c r="AC1171" t="s">
        <v>62</v>
      </c>
      <c r="AD1171" t="str">
        <f t="shared" si="93"/>
        <v>Occupational Education Bldg - OE184</v>
      </c>
      <c r="AE1171" t="s">
        <v>491</v>
      </c>
      <c r="AF1171" t="s">
        <v>492</v>
      </c>
      <c r="AG1171" t="s">
        <v>498</v>
      </c>
      <c r="AH1171" t="s">
        <v>4162</v>
      </c>
      <c r="AI1171">
        <v>30</v>
      </c>
      <c r="AJ1171">
        <v>28</v>
      </c>
      <c r="AK1171" s="22">
        <f t="shared" si="94"/>
        <v>57.613636363636381</v>
      </c>
      <c r="AL1171" t="s">
        <v>430</v>
      </c>
      <c r="AM1171" t="s">
        <v>306</v>
      </c>
      <c r="AN1171" t="s">
        <v>67</v>
      </c>
    </row>
    <row r="1172" spans="1:40" x14ac:dyDescent="0.25">
      <c r="A1172">
        <v>202430</v>
      </c>
      <c r="B1172">
        <v>33032</v>
      </c>
      <c r="C1172" t="s">
        <v>885</v>
      </c>
      <c r="D1172" t="s">
        <v>5600</v>
      </c>
      <c r="E1172" t="s">
        <v>886</v>
      </c>
      <c r="F1172">
        <v>3</v>
      </c>
      <c r="G1172" s="1">
        <v>45166</v>
      </c>
      <c r="H1172" s="1">
        <v>45276</v>
      </c>
      <c r="I1172" s="21">
        <f t="shared" si="90"/>
        <v>16.714285714285715</v>
      </c>
      <c r="J1172" s="1"/>
      <c r="K1172" s="1" t="s">
        <v>34</v>
      </c>
      <c r="M1172" t="s">
        <v>34</v>
      </c>
      <c r="S1172" s="22">
        <f t="shared" si="91"/>
        <v>0.10416666666666674</v>
      </c>
      <c r="T1172" s="22">
        <f t="shared" si="92"/>
        <v>0.10551948051948061</v>
      </c>
      <c r="U1172" s="22" t="s">
        <v>5414</v>
      </c>
      <c r="V1172">
        <v>1430</v>
      </c>
      <c r="W1172" s="22" t="s">
        <v>5387</v>
      </c>
      <c r="X1172">
        <v>1700</v>
      </c>
      <c r="Y1172" t="s">
        <v>304</v>
      </c>
      <c r="Z1172" t="s">
        <v>1891</v>
      </c>
      <c r="AA1172" t="s">
        <v>1892</v>
      </c>
      <c r="AB1172" t="s">
        <v>277</v>
      </c>
      <c r="AC1172" t="s">
        <v>62</v>
      </c>
      <c r="AD1172" t="str">
        <f t="shared" si="93"/>
        <v>Occupational Education Bldg - OE184</v>
      </c>
      <c r="AE1172" t="s">
        <v>491</v>
      </c>
      <c r="AF1172" t="s">
        <v>492</v>
      </c>
      <c r="AG1172" t="s">
        <v>498</v>
      </c>
      <c r="AH1172" t="s">
        <v>4162</v>
      </c>
      <c r="AI1172">
        <v>30</v>
      </c>
      <c r="AJ1172">
        <v>12</v>
      </c>
      <c r="AK1172" s="22">
        <f t="shared" si="94"/>
        <v>21.164192949907253</v>
      </c>
      <c r="AL1172" t="s">
        <v>430</v>
      </c>
      <c r="AM1172" t="s">
        <v>306</v>
      </c>
      <c r="AN1172" t="s">
        <v>67</v>
      </c>
    </row>
    <row r="1173" spans="1:40" x14ac:dyDescent="0.25">
      <c r="A1173">
        <v>202430</v>
      </c>
      <c r="B1173">
        <v>33779</v>
      </c>
      <c r="C1173" t="s">
        <v>1893</v>
      </c>
      <c r="D1173" t="s">
        <v>5600</v>
      </c>
      <c r="E1173" t="s">
        <v>886</v>
      </c>
      <c r="F1173">
        <v>3</v>
      </c>
      <c r="G1173" s="1">
        <v>45166</v>
      </c>
      <c r="H1173" s="1">
        <v>45276</v>
      </c>
      <c r="I1173" s="21">
        <f t="shared" si="90"/>
        <v>16.714285714285715</v>
      </c>
      <c r="J1173" s="1" t="s">
        <v>393</v>
      </c>
      <c r="K1173" s="1" t="s">
        <v>34</v>
      </c>
      <c r="M1173" t="s">
        <v>34</v>
      </c>
      <c r="S1173" s="22">
        <f t="shared" si="91"/>
        <v>0.10416666666666674</v>
      </c>
      <c r="T1173" s="22">
        <f t="shared" si="92"/>
        <v>0.10551948051948061</v>
      </c>
      <c r="U1173" s="22" t="s">
        <v>5414</v>
      </c>
      <c r="V1173">
        <v>1430</v>
      </c>
      <c r="W1173" s="22" t="s">
        <v>5387</v>
      </c>
      <c r="X1173">
        <v>1700</v>
      </c>
      <c r="Y1173" t="s">
        <v>304</v>
      </c>
      <c r="Z1173" t="s">
        <v>1891</v>
      </c>
      <c r="AA1173" t="s">
        <v>1892</v>
      </c>
      <c r="AB1173" t="s">
        <v>41</v>
      </c>
      <c r="AC1173" t="s">
        <v>62</v>
      </c>
      <c r="AD1173" t="str">
        <f t="shared" si="93"/>
        <v>Occupational Education Bldg - OE184</v>
      </c>
      <c r="AE1173" t="s">
        <v>491</v>
      </c>
      <c r="AF1173" t="s">
        <v>492</v>
      </c>
      <c r="AG1173" t="s">
        <v>498</v>
      </c>
      <c r="AH1173" t="s">
        <v>4162</v>
      </c>
      <c r="AI1173">
        <v>30</v>
      </c>
      <c r="AJ1173">
        <v>3</v>
      </c>
      <c r="AK1173" s="22">
        <f t="shared" si="94"/>
        <v>5.2910482374768133</v>
      </c>
      <c r="AL1173" t="s">
        <v>430</v>
      </c>
      <c r="AM1173" t="s">
        <v>306</v>
      </c>
      <c r="AN1173" t="s">
        <v>67</v>
      </c>
    </row>
    <row r="1174" spans="1:40" x14ac:dyDescent="0.25">
      <c r="A1174">
        <v>202430</v>
      </c>
      <c r="B1174">
        <v>36045</v>
      </c>
      <c r="C1174" t="s">
        <v>2671</v>
      </c>
      <c r="D1174" t="s">
        <v>5624</v>
      </c>
      <c r="E1174" t="s">
        <v>2672</v>
      </c>
      <c r="F1174">
        <v>3</v>
      </c>
      <c r="G1174" s="1">
        <v>45166</v>
      </c>
      <c r="H1174" s="1">
        <v>45276</v>
      </c>
      <c r="I1174" s="21">
        <f t="shared" si="90"/>
        <v>16.714285714285715</v>
      </c>
      <c r="J1174" s="1"/>
      <c r="K1174" s="1" t="s">
        <v>35</v>
      </c>
      <c r="N1174" t="s">
        <v>35</v>
      </c>
      <c r="S1174" s="22">
        <f t="shared" si="91"/>
        <v>0.12152777777777779</v>
      </c>
      <c r="T1174" s="22">
        <f t="shared" si="92"/>
        <v>0.12310606060606064</v>
      </c>
      <c r="U1174" s="22" t="s">
        <v>5390</v>
      </c>
      <c r="V1174">
        <v>900</v>
      </c>
      <c r="W1174" s="22" t="s">
        <v>5457</v>
      </c>
      <c r="X1174">
        <v>1155</v>
      </c>
      <c r="Y1174" t="s">
        <v>304</v>
      </c>
      <c r="Z1174" t="s">
        <v>496</v>
      </c>
      <c r="AA1174" t="s">
        <v>497</v>
      </c>
      <c r="AB1174" t="s">
        <v>61</v>
      </c>
      <c r="AC1174" t="s">
        <v>62</v>
      </c>
      <c r="AD1174" t="str">
        <f t="shared" si="93"/>
        <v>Occupational Education Bldg - OE184</v>
      </c>
      <c r="AE1174" t="s">
        <v>491</v>
      </c>
      <c r="AF1174" t="s">
        <v>492</v>
      </c>
      <c r="AG1174" t="s">
        <v>498</v>
      </c>
      <c r="AH1174" t="s">
        <v>4162</v>
      </c>
      <c r="AI1174">
        <v>30</v>
      </c>
      <c r="AJ1174">
        <v>9</v>
      </c>
      <c r="AK1174" s="22">
        <f t="shared" si="94"/>
        <v>18.518668831168839</v>
      </c>
      <c r="AL1174" t="s">
        <v>430</v>
      </c>
      <c r="AM1174" t="s">
        <v>306</v>
      </c>
      <c r="AN1174" t="s">
        <v>67</v>
      </c>
    </row>
    <row r="1175" spans="1:40" x14ac:dyDescent="0.25">
      <c r="A1175">
        <v>202430</v>
      </c>
      <c r="B1175">
        <v>43916</v>
      </c>
      <c r="C1175" t="s">
        <v>1887</v>
      </c>
      <c r="D1175" t="s">
        <v>5624</v>
      </c>
      <c r="E1175" t="s">
        <v>1888</v>
      </c>
      <c r="F1175">
        <v>3</v>
      </c>
      <c r="G1175" s="1">
        <v>45166</v>
      </c>
      <c r="H1175" s="1">
        <v>45276</v>
      </c>
      <c r="I1175" s="21">
        <f t="shared" si="90"/>
        <v>16.714285714285715</v>
      </c>
      <c r="J1175" s="1"/>
      <c r="K1175" s="1" t="s">
        <v>5537</v>
      </c>
      <c r="M1175" t="s">
        <v>34</v>
      </c>
      <c r="O1175" t="s">
        <v>36</v>
      </c>
      <c r="S1175" s="22">
        <f t="shared" si="91"/>
        <v>3.472222222222221E-2</v>
      </c>
      <c r="T1175" s="22">
        <f t="shared" si="92"/>
        <v>7.0346320346320323E-2</v>
      </c>
      <c r="U1175" s="22" t="s">
        <v>5390</v>
      </c>
      <c r="V1175">
        <v>900</v>
      </c>
      <c r="W1175" s="22" t="s">
        <v>5468</v>
      </c>
      <c r="X1175">
        <v>950</v>
      </c>
      <c r="Y1175" t="s">
        <v>49</v>
      </c>
      <c r="Z1175" t="s">
        <v>1889</v>
      </c>
      <c r="AA1175" t="s">
        <v>1890</v>
      </c>
      <c r="AB1175" t="s">
        <v>277</v>
      </c>
      <c r="AC1175" t="s">
        <v>62</v>
      </c>
      <c r="AD1175" t="str">
        <f t="shared" si="93"/>
        <v>Occupational Education Bldg - OE184</v>
      </c>
      <c r="AE1175" t="s">
        <v>491</v>
      </c>
      <c r="AF1175" t="s">
        <v>492</v>
      </c>
      <c r="AG1175" t="s">
        <v>498</v>
      </c>
      <c r="AH1175" t="s">
        <v>4162</v>
      </c>
      <c r="AI1175">
        <v>30</v>
      </c>
      <c r="AJ1175">
        <v>6</v>
      </c>
      <c r="AK1175" s="22">
        <f t="shared" si="94"/>
        <v>7.0547309833024094</v>
      </c>
      <c r="AL1175" t="s">
        <v>52</v>
      </c>
      <c r="AM1175" t="s">
        <v>66</v>
      </c>
      <c r="AN1175" t="s">
        <v>67</v>
      </c>
    </row>
    <row r="1176" spans="1:40" x14ac:dyDescent="0.25">
      <c r="A1176">
        <v>202430</v>
      </c>
      <c r="B1176">
        <v>43916</v>
      </c>
      <c r="C1176" t="s">
        <v>1887</v>
      </c>
      <c r="D1176" t="s">
        <v>5624</v>
      </c>
      <c r="E1176" t="s">
        <v>1888</v>
      </c>
      <c r="F1176">
        <v>3</v>
      </c>
      <c r="G1176" s="1">
        <v>45166</v>
      </c>
      <c r="H1176" s="1">
        <v>45276</v>
      </c>
      <c r="I1176" s="21">
        <f t="shared" si="90"/>
        <v>16.714285714285715</v>
      </c>
      <c r="J1176" s="1"/>
      <c r="K1176" s="1" t="s">
        <v>5537</v>
      </c>
      <c r="M1176" t="s">
        <v>34</v>
      </c>
      <c r="O1176" t="s">
        <v>36</v>
      </c>
      <c r="S1176" s="22">
        <f t="shared" si="91"/>
        <v>5.2083333333333315E-2</v>
      </c>
      <c r="T1176" s="22">
        <f t="shared" si="92"/>
        <v>0.1055194805194805</v>
      </c>
      <c r="U1176" s="22" t="s">
        <v>5391</v>
      </c>
      <c r="V1176">
        <v>1000</v>
      </c>
      <c r="W1176" s="22" t="s">
        <v>5420</v>
      </c>
      <c r="X1176">
        <v>1115</v>
      </c>
      <c r="Y1176" t="s">
        <v>49</v>
      </c>
      <c r="Z1176" t="s">
        <v>1889</v>
      </c>
      <c r="AA1176" t="s">
        <v>1890</v>
      </c>
      <c r="AB1176" t="s">
        <v>277</v>
      </c>
      <c r="AC1176" t="s">
        <v>62</v>
      </c>
      <c r="AD1176" t="str">
        <f t="shared" si="93"/>
        <v>Occupational Education Bldg - OE184</v>
      </c>
      <c r="AE1176" t="s">
        <v>491</v>
      </c>
      <c r="AF1176" t="s">
        <v>492</v>
      </c>
      <c r="AG1176" t="s">
        <v>498</v>
      </c>
      <c r="AH1176" t="s">
        <v>4162</v>
      </c>
      <c r="AI1176">
        <v>30</v>
      </c>
      <c r="AJ1176">
        <v>6</v>
      </c>
      <c r="AK1176" s="22">
        <f t="shared" si="94"/>
        <v>10.582096474953616</v>
      </c>
      <c r="AL1176" t="s">
        <v>52</v>
      </c>
      <c r="AM1176" t="s">
        <v>66</v>
      </c>
      <c r="AN1176" t="s">
        <v>67</v>
      </c>
    </row>
    <row r="1177" spans="1:40" hidden="1" x14ac:dyDescent="0.25">
      <c r="A1177">
        <v>202430</v>
      </c>
      <c r="B1177">
        <v>30005</v>
      </c>
      <c r="C1177" t="s">
        <v>2785</v>
      </c>
      <c r="D1177" t="s">
        <v>5693</v>
      </c>
      <c r="E1177" t="s">
        <v>2786</v>
      </c>
      <c r="F1177">
        <v>3</v>
      </c>
      <c r="G1177" s="1">
        <v>45166</v>
      </c>
      <c r="H1177" s="1">
        <v>45276</v>
      </c>
      <c r="I1177" s="21">
        <f t="shared" si="90"/>
        <v>16.714285714285715</v>
      </c>
      <c r="J1177" s="1"/>
      <c r="K1177" s="1" t="s">
        <v>5552</v>
      </c>
      <c r="S1177" s="22">
        <f t="shared" si="91"/>
        <v>0</v>
      </c>
      <c r="T1177" s="22">
        <f t="shared" si="92"/>
        <v>0</v>
      </c>
      <c r="U1177" s="22">
        <v>0</v>
      </c>
      <c r="W1177" s="22">
        <v>0</v>
      </c>
      <c r="Y1177" t="s">
        <v>304</v>
      </c>
      <c r="Z1177" t="s">
        <v>934</v>
      </c>
      <c r="AA1177" t="s">
        <v>935</v>
      </c>
      <c r="AB1177" t="s">
        <v>277</v>
      </c>
      <c r="AC1177" t="s">
        <v>98</v>
      </c>
      <c r="AD1177" t="str">
        <f t="shared" si="93"/>
        <v>Online Class - ONLINE</v>
      </c>
      <c r="AE1177" t="s">
        <v>88</v>
      </c>
      <c r="AF1177" t="s">
        <v>89</v>
      </c>
      <c r="AG1177" t="s">
        <v>89</v>
      </c>
      <c r="AH1177" t="s">
        <v>5220</v>
      </c>
      <c r="AI1177">
        <v>40</v>
      </c>
      <c r="AJ1177">
        <v>40</v>
      </c>
      <c r="AK1177" s="22">
        <f t="shared" si="94"/>
        <v>0</v>
      </c>
      <c r="AL1177" t="s">
        <v>99</v>
      </c>
      <c r="AM1177" t="s">
        <v>534</v>
      </c>
      <c r="AN1177" t="s">
        <v>46</v>
      </c>
    </row>
    <row r="1178" spans="1:40" hidden="1" x14ac:dyDescent="0.25">
      <c r="A1178">
        <v>202430</v>
      </c>
      <c r="B1178">
        <v>30008</v>
      </c>
      <c r="C1178" t="s">
        <v>727</v>
      </c>
      <c r="D1178" t="s">
        <v>5693</v>
      </c>
      <c r="E1178" t="s">
        <v>728</v>
      </c>
      <c r="F1178">
        <v>3</v>
      </c>
      <c r="G1178" s="1">
        <v>45166</v>
      </c>
      <c r="H1178" s="1">
        <v>45220</v>
      </c>
      <c r="I1178" s="21">
        <f t="shared" si="90"/>
        <v>8.7142857142857153</v>
      </c>
      <c r="J1178" s="1"/>
      <c r="K1178" s="1" t="s">
        <v>5552</v>
      </c>
      <c r="S1178" s="22">
        <f t="shared" si="91"/>
        <v>0</v>
      </c>
      <c r="T1178" s="22">
        <f t="shared" si="92"/>
        <v>0</v>
      </c>
      <c r="U1178" s="22">
        <v>0</v>
      </c>
      <c r="W1178" s="22">
        <v>0</v>
      </c>
      <c r="Y1178" t="s">
        <v>304</v>
      </c>
      <c r="Z1178" t="s">
        <v>695</v>
      </c>
      <c r="AA1178" t="s">
        <v>696</v>
      </c>
      <c r="AB1178" t="s">
        <v>61</v>
      </c>
      <c r="AC1178" t="s">
        <v>98</v>
      </c>
      <c r="AD1178" t="str">
        <f t="shared" si="93"/>
        <v>Online Class - ONLINE</v>
      </c>
      <c r="AE1178" t="s">
        <v>88</v>
      </c>
      <c r="AF1178" t="s">
        <v>89</v>
      </c>
      <c r="AG1178" t="s">
        <v>89</v>
      </c>
      <c r="AH1178" t="s">
        <v>5220</v>
      </c>
      <c r="AI1178">
        <v>40</v>
      </c>
      <c r="AJ1178">
        <v>34</v>
      </c>
      <c r="AK1178" s="22">
        <f t="shared" si="94"/>
        <v>0</v>
      </c>
      <c r="AL1178" t="s">
        <v>99</v>
      </c>
      <c r="AM1178" t="s">
        <v>534</v>
      </c>
      <c r="AN1178" t="s">
        <v>67</v>
      </c>
    </row>
    <row r="1179" spans="1:40" hidden="1" x14ac:dyDescent="0.25">
      <c r="A1179">
        <v>202430</v>
      </c>
      <c r="B1179">
        <v>30014</v>
      </c>
      <c r="C1179" t="s">
        <v>693</v>
      </c>
      <c r="D1179" t="s">
        <v>5693</v>
      </c>
      <c r="E1179" t="s">
        <v>694</v>
      </c>
      <c r="F1179">
        <v>3</v>
      </c>
      <c r="G1179" s="1">
        <v>45222</v>
      </c>
      <c r="H1179" s="1">
        <v>45276</v>
      </c>
      <c r="I1179" s="21">
        <f t="shared" si="90"/>
        <v>8.7142857142857153</v>
      </c>
      <c r="J1179" s="1"/>
      <c r="K1179" s="1" t="s">
        <v>5552</v>
      </c>
      <c r="S1179" s="22">
        <f t="shared" si="91"/>
        <v>0</v>
      </c>
      <c r="T1179" s="22">
        <f t="shared" si="92"/>
        <v>0</v>
      </c>
      <c r="U1179" s="22">
        <v>0</v>
      </c>
      <c r="W1179" s="22">
        <v>0</v>
      </c>
      <c r="Y1179" t="s">
        <v>304</v>
      </c>
      <c r="Z1179" t="s">
        <v>695</v>
      </c>
      <c r="AA1179" t="s">
        <v>696</v>
      </c>
      <c r="AB1179" t="s">
        <v>61</v>
      </c>
      <c r="AC1179" t="s">
        <v>98</v>
      </c>
      <c r="AD1179" t="str">
        <f t="shared" si="93"/>
        <v>Online Class - ONLINE</v>
      </c>
      <c r="AE1179" t="s">
        <v>88</v>
      </c>
      <c r="AF1179" t="s">
        <v>89</v>
      </c>
      <c r="AG1179" t="s">
        <v>89</v>
      </c>
      <c r="AH1179" t="s">
        <v>5220</v>
      </c>
      <c r="AI1179">
        <v>40</v>
      </c>
      <c r="AJ1179">
        <v>20</v>
      </c>
      <c r="AK1179" s="22">
        <f t="shared" si="94"/>
        <v>0</v>
      </c>
      <c r="AL1179" t="s">
        <v>99</v>
      </c>
      <c r="AM1179" t="s">
        <v>534</v>
      </c>
      <c r="AN1179" t="s">
        <v>67</v>
      </c>
    </row>
    <row r="1180" spans="1:40" hidden="1" x14ac:dyDescent="0.25">
      <c r="A1180">
        <v>202430</v>
      </c>
      <c r="B1180">
        <v>30021</v>
      </c>
      <c r="C1180" t="s">
        <v>2787</v>
      </c>
      <c r="D1180" t="s">
        <v>5693</v>
      </c>
      <c r="E1180" t="s">
        <v>2788</v>
      </c>
      <c r="F1180">
        <v>3</v>
      </c>
      <c r="G1180" s="1">
        <v>45166</v>
      </c>
      <c r="H1180" s="1">
        <v>45276</v>
      </c>
      <c r="I1180" s="21">
        <f t="shared" si="90"/>
        <v>16.714285714285715</v>
      </c>
      <c r="J1180" s="1"/>
      <c r="K1180" s="1" t="s">
        <v>5552</v>
      </c>
      <c r="S1180" s="22">
        <f t="shared" si="91"/>
        <v>0</v>
      </c>
      <c r="T1180" s="22">
        <f t="shared" si="92"/>
        <v>0</v>
      </c>
      <c r="U1180" s="22">
        <v>0</v>
      </c>
      <c r="W1180" s="22">
        <v>0</v>
      </c>
      <c r="Y1180" t="s">
        <v>304</v>
      </c>
      <c r="Z1180" t="s">
        <v>2789</v>
      </c>
      <c r="AA1180" t="s">
        <v>2790</v>
      </c>
      <c r="AB1180" t="s">
        <v>277</v>
      </c>
      <c r="AC1180" t="s">
        <v>98</v>
      </c>
      <c r="AD1180" t="str">
        <f t="shared" si="93"/>
        <v>Online Class - ONLINE</v>
      </c>
      <c r="AE1180" t="s">
        <v>88</v>
      </c>
      <c r="AF1180" t="s">
        <v>89</v>
      </c>
      <c r="AG1180" t="s">
        <v>89</v>
      </c>
      <c r="AH1180" t="s">
        <v>5220</v>
      </c>
      <c r="AI1180">
        <v>40</v>
      </c>
      <c r="AJ1180">
        <v>26</v>
      </c>
      <c r="AK1180" s="22">
        <f t="shared" si="94"/>
        <v>0</v>
      </c>
      <c r="AL1180" t="s">
        <v>99</v>
      </c>
      <c r="AM1180" t="s">
        <v>534</v>
      </c>
      <c r="AN1180" t="s">
        <v>67</v>
      </c>
    </row>
    <row r="1181" spans="1:40" hidden="1" x14ac:dyDescent="0.25">
      <c r="A1181">
        <v>202430</v>
      </c>
      <c r="B1181">
        <v>30052</v>
      </c>
      <c r="C1181" t="s">
        <v>2791</v>
      </c>
      <c r="D1181" t="s">
        <v>5616</v>
      </c>
      <c r="E1181" t="s">
        <v>2792</v>
      </c>
      <c r="F1181">
        <v>4</v>
      </c>
      <c r="G1181" s="1">
        <v>45166</v>
      </c>
      <c r="H1181" s="1">
        <v>45219</v>
      </c>
      <c r="I1181" s="21">
        <f t="shared" si="90"/>
        <v>8.5714285714285712</v>
      </c>
      <c r="J1181" s="1"/>
      <c r="K1181" s="1" t="s">
        <v>5552</v>
      </c>
      <c r="S1181" s="22">
        <f t="shared" si="91"/>
        <v>0</v>
      </c>
      <c r="T1181" s="22">
        <f t="shared" si="92"/>
        <v>0</v>
      </c>
      <c r="U1181" s="22">
        <v>0</v>
      </c>
      <c r="W1181" s="22">
        <v>0</v>
      </c>
      <c r="Y1181" t="s">
        <v>304</v>
      </c>
      <c r="Z1181" t="s">
        <v>2793</v>
      </c>
      <c r="AA1181" t="s">
        <v>2794</v>
      </c>
      <c r="AB1181" t="s">
        <v>646</v>
      </c>
      <c r="AC1181" t="s">
        <v>98</v>
      </c>
      <c r="AD1181" t="str">
        <f t="shared" si="93"/>
        <v>Online Class - ONLINE</v>
      </c>
      <c r="AE1181" t="s">
        <v>88</v>
      </c>
      <c r="AF1181" t="s">
        <v>89</v>
      </c>
      <c r="AG1181" t="s">
        <v>89</v>
      </c>
      <c r="AH1181" t="s">
        <v>5220</v>
      </c>
      <c r="AI1181">
        <v>30</v>
      </c>
      <c r="AJ1181">
        <v>18</v>
      </c>
      <c r="AK1181" s="22">
        <f t="shared" si="94"/>
        <v>0</v>
      </c>
      <c r="AL1181" t="s">
        <v>99</v>
      </c>
      <c r="AM1181" t="s">
        <v>534</v>
      </c>
      <c r="AN1181" t="s">
        <v>67</v>
      </c>
    </row>
    <row r="1182" spans="1:40" hidden="1" x14ac:dyDescent="0.25">
      <c r="A1182">
        <v>202430</v>
      </c>
      <c r="B1182">
        <v>30059</v>
      </c>
      <c r="C1182" t="s">
        <v>881</v>
      </c>
      <c r="D1182" t="s">
        <v>5631</v>
      </c>
      <c r="E1182" t="s">
        <v>882</v>
      </c>
      <c r="F1182">
        <v>3</v>
      </c>
      <c r="G1182" s="1">
        <v>45166</v>
      </c>
      <c r="H1182" s="1">
        <v>45276</v>
      </c>
      <c r="I1182" s="21">
        <f t="shared" si="90"/>
        <v>16.714285714285715</v>
      </c>
      <c r="J1182" s="1"/>
      <c r="K1182" s="1" t="s">
        <v>5552</v>
      </c>
      <c r="S1182" s="22">
        <f t="shared" si="91"/>
        <v>0</v>
      </c>
      <c r="T1182" s="22">
        <f t="shared" si="92"/>
        <v>0</v>
      </c>
      <c r="U1182" s="22">
        <v>0</v>
      </c>
      <c r="W1182" s="22">
        <v>0</v>
      </c>
      <c r="Y1182" t="s">
        <v>304</v>
      </c>
      <c r="Z1182" t="s">
        <v>425</v>
      </c>
      <c r="AA1182" t="s">
        <v>426</v>
      </c>
      <c r="AB1182" t="s">
        <v>277</v>
      </c>
      <c r="AC1182" t="s">
        <v>62</v>
      </c>
      <c r="AD1182" t="str">
        <f t="shared" si="93"/>
        <v>Online Class - ONLINE</v>
      </c>
      <c r="AE1182" t="s">
        <v>88</v>
      </c>
      <c r="AF1182" t="s">
        <v>89</v>
      </c>
      <c r="AG1182" t="s">
        <v>89</v>
      </c>
      <c r="AH1182" t="s">
        <v>5220</v>
      </c>
      <c r="AI1182">
        <v>25</v>
      </c>
      <c r="AJ1182">
        <v>19</v>
      </c>
      <c r="AK1182" s="22">
        <f t="shared" si="94"/>
        <v>0</v>
      </c>
      <c r="AL1182" t="s">
        <v>430</v>
      </c>
      <c r="AM1182" t="s">
        <v>306</v>
      </c>
      <c r="AN1182" t="s">
        <v>67</v>
      </c>
    </row>
    <row r="1183" spans="1:40" hidden="1" x14ac:dyDescent="0.25">
      <c r="A1183">
        <v>202430</v>
      </c>
      <c r="B1183">
        <v>30064</v>
      </c>
      <c r="C1183" t="s">
        <v>2795</v>
      </c>
      <c r="D1183" t="s">
        <v>5631</v>
      </c>
      <c r="E1183" t="s">
        <v>2796</v>
      </c>
      <c r="F1183">
        <v>3</v>
      </c>
      <c r="G1183" s="1">
        <v>45166</v>
      </c>
      <c r="H1183" s="1">
        <v>45276</v>
      </c>
      <c r="I1183" s="21">
        <f t="shared" si="90"/>
        <v>16.714285714285715</v>
      </c>
      <c r="J1183" s="1"/>
      <c r="K1183" s="1" t="s">
        <v>5552</v>
      </c>
      <c r="S1183" s="22">
        <f t="shared" si="91"/>
        <v>0</v>
      </c>
      <c r="T1183" s="22">
        <f t="shared" si="92"/>
        <v>0</v>
      </c>
      <c r="U1183" s="22">
        <v>0</v>
      </c>
      <c r="W1183" s="22">
        <v>0</v>
      </c>
      <c r="Y1183" t="s">
        <v>304</v>
      </c>
      <c r="Z1183" t="s">
        <v>428</v>
      </c>
      <c r="AA1183" t="s">
        <v>429</v>
      </c>
      <c r="AB1183" t="s">
        <v>61</v>
      </c>
      <c r="AC1183" t="s">
        <v>98</v>
      </c>
      <c r="AD1183" t="str">
        <f t="shared" si="93"/>
        <v>Online Class - ONLINE</v>
      </c>
      <c r="AE1183" t="s">
        <v>88</v>
      </c>
      <c r="AF1183" t="s">
        <v>89</v>
      </c>
      <c r="AG1183" t="s">
        <v>89</v>
      </c>
      <c r="AH1183" t="s">
        <v>5220</v>
      </c>
      <c r="AI1183">
        <v>25</v>
      </c>
      <c r="AJ1183">
        <v>25</v>
      </c>
      <c r="AK1183" s="22">
        <f t="shared" si="94"/>
        <v>0</v>
      </c>
      <c r="AL1183" t="s">
        <v>99</v>
      </c>
      <c r="AM1183" t="s">
        <v>534</v>
      </c>
      <c r="AN1183" t="s">
        <v>46</v>
      </c>
    </row>
    <row r="1184" spans="1:40" hidden="1" x14ac:dyDescent="0.25">
      <c r="A1184">
        <v>202430</v>
      </c>
      <c r="B1184">
        <v>30064</v>
      </c>
      <c r="C1184" t="s">
        <v>2795</v>
      </c>
      <c r="D1184" t="s">
        <v>5631</v>
      </c>
      <c r="E1184" t="s">
        <v>2796</v>
      </c>
      <c r="F1184">
        <v>3</v>
      </c>
      <c r="G1184" s="1">
        <v>45166</v>
      </c>
      <c r="H1184" s="1">
        <v>45276</v>
      </c>
      <c r="I1184" s="21">
        <f t="shared" si="90"/>
        <v>16.714285714285715</v>
      </c>
      <c r="J1184" s="1"/>
      <c r="K1184" s="1" t="s">
        <v>5552</v>
      </c>
      <c r="S1184" s="22">
        <f t="shared" si="91"/>
        <v>0</v>
      </c>
      <c r="T1184" s="22">
        <f t="shared" si="92"/>
        <v>0</v>
      </c>
      <c r="U1184" s="22">
        <v>0</v>
      </c>
      <c r="W1184" s="22">
        <v>0</v>
      </c>
      <c r="Y1184" t="s">
        <v>304</v>
      </c>
      <c r="Z1184" t="s">
        <v>428</v>
      </c>
      <c r="AA1184" t="s">
        <v>429</v>
      </c>
      <c r="AB1184" t="s">
        <v>61</v>
      </c>
      <c r="AC1184" t="s">
        <v>98</v>
      </c>
      <c r="AD1184" t="str">
        <f t="shared" si="93"/>
        <v>Online Class - ONLINE</v>
      </c>
      <c r="AE1184" t="s">
        <v>88</v>
      </c>
      <c r="AF1184" t="s">
        <v>89</v>
      </c>
      <c r="AG1184" t="s">
        <v>89</v>
      </c>
      <c r="AH1184" t="s">
        <v>5220</v>
      </c>
      <c r="AI1184">
        <v>25</v>
      </c>
      <c r="AJ1184">
        <v>25</v>
      </c>
      <c r="AK1184" s="22">
        <f t="shared" si="94"/>
        <v>0</v>
      </c>
      <c r="AL1184" t="s">
        <v>99</v>
      </c>
      <c r="AM1184" t="s">
        <v>534</v>
      </c>
      <c r="AN1184" t="s">
        <v>46</v>
      </c>
    </row>
    <row r="1185" spans="1:40" hidden="1" x14ac:dyDescent="0.25">
      <c r="A1185">
        <v>202430</v>
      </c>
      <c r="B1185">
        <v>30068</v>
      </c>
      <c r="C1185" t="s">
        <v>494</v>
      </c>
      <c r="D1185" t="s">
        <v>5624</v>
      </c>
      <c r="E1185" t="s">
        <v>495</v>
      </c>
      <c r="F1185">
        <v>3</v>
      </c>
      <c r="G1185" s="1">
        <v>45166</v>
      </c>
      <c r="H1185" s="1">
        <v>45276</v>
      </c>
      <c r="I1185" s="21">
        <f t="shared" si="90"/>
        <v>16.714285714285715</v>
      </c>
      <c r="J1185" s="1"/>
      <c r="K1185" s="1" t="s">
        <v>5552</v>
      </c>
      <c r="S1185" s="22">
        <f t="shared" si="91"/>
        <v>0</v>
      </c>
      <c r="T1185" s="22">
        <f t="shared" si="92"/>
        <v>0</v>
      </c>
      <c r="U1185" s="22">
        <v>0</v>
      </c>
      <c r="W1185" s="22">
        <v>0</v>
      </c>
      <c r="Y1185" t="s">
        <v>304</v>
      </c>
      <c r="Z1185" t="s">
        <v>496</v>
      </c>
      <c r="AA1185" t="s">
        <v>497</v>
      </c>
      <c r="AB1185" t="s">
        <v>61</v>
      </c>
      <c r="AC1185" t="s">
        <v>62</v>
      </c>
      <c r="AD1185" t="str">
        <f t="shared" si="93"/>
        <v>Online Class - ONLINE</v>
      </c>
      <c r="AE1185" t="s">
        <v>88</v>
      </c>
      <c r="AF1185" t="s">
        <v>89</v>
      </c>
      <c r="AG1185" t="s">
        <v>89</v>
      </c>
      <c r="AH1185" t="s">
        <v>5220</v>
      </c>
      <c r="AI1185">
        <v>30</v>
      </c>
      <c r="AJ1185">
        <v>28</v>
      </c>
      <c r="AK1185" s="22">
        <f t="shared" si="94"/>
        <v>0</v>
      </c>
      <c r="AL1185" t="s">
        <v>430</v>
      </c>
      <c r="AM1185" t="s">
        <v>306</v>
      </c>
      <c r="AN1185" t="s">
        <v>67</v>
      </c>
    </row>
    <row r="1186" spans="1:40" hidden="1" x14ac:dyDescent="0.25">
      <c r="A1186">
        <v>202430</v>
      </c>
      <c r="B1186">
        <v>30069</v>
      </c>
      <c r="C1186" t="s">
        <v>494</v>
      </c>
      <c r="D1186" t="s">
        <v>5624</v>
      </c>
      <c r="E1186" t="s">
        <v>495</v>
      </c>
      <c r="F1186">
        <v>3</v>
      </c>
      <c r="G1186" s="1">
        <v>45166</v>
      </c>
      <c r="H1186" s="1">
        <v>45276</v>
      </c>
      <c r="I1186" s="21">
        <f t="shared" si="90"/>
        <v>16.714285714285715</v>
      </c>
      <c r="J1186" s="1"/>
      <c r="K1186" s="1" t="s">
        <v>5552</v>
      </c>
      <c r="S1186" s="22">
        <f t="shared" si="91"/>
        <v>0</v>
      </c>
      <c r="T1186" s="22">
        <f t="shared" si="92"/>
        <v>0</v>
      </c>
      <c r="U1186" s="22">
        <v>0</v>
      </c>
      <c r="W1186" s="22">
        <v>0</v>
      </c>
      <c r="Y1186" t="s">
        <v>304</v>
      </c>
      <c r="Z1186" t="s">
        <v>2797</v>
      </c>
      <c r="AA1186" t="s">
        <v>2798</v>
      </c>
      <c r="AB1186" t="s">
        <v>277</v>
      </c>
      <c r="AC1186" t="s">
        <v>98</v>
      </c>
      <c r="AD1186" t="str">
        <f t="shared" si="93"/>
        <v>Online Class - ONLINE</v>
      </c>
      <c r="AE1186" t="s">
        <v>88</v>
      </c>
      <c r="AF1186" t="s">
        <v>89</v>
      </c>
      <c r="AG1186" t="s">
        <v>89</v>
      </c>
      <c r="AH1186" t="s">
        <v>5220</v>
      </c>
      <c r="AI1186">
        <v>30</v>
      </c>
      <c r="AJ1186">
        <v>19</v>
      </c>
      <c r="AK1186" s="22">
        <f t="shared" si="94"/>
        <v>0</v>
      </c>
      <c r="AL1186" t="s">
        <v>99</v>
      </c>
      <c r="AM1186" t="s">
        <v>534</v>
      </c>
      <c r="AN1186" t="s">
        <v>67</v>
      </c>
    </row>
    <row r="1187" spans="1:40" hidden="1" x14ac:dyDescent="0.25">
      <c r="A1187">
        <v>202430</v>
      </c>
      <c r="B1187">
        <v>30069</v>
      </c>
      <c r="C1187" t="s">
        <v>494</v>
      </c>
      <c r="D1187" t="s">
        <v>5624</v>
      </c>
      <c r="E1187" t="s">
        <v>495</v>
      </c>
      <c r="F1187">
        <v>3</v>
      </c>
      <c r="G1187" s="1">
        <v>45166</v>
      </c>
      <c r="H1187" s="1">
        <v>45276</v>
      </c>
      <c r="I1187" s="21">
        <f t="shared" si="90"/>
        <v>16.714285714285715</v>
      </c>
      <c r="J1187" s="1"/>
      <c r="K1187" s="1" t="s">
        <v>5552</v>
      </c>
      <c r="S1187" s="22">
        <f t="shared" si="91"/>
        <v>0</v>
      </c>
      <c r="T1187" s="22">
        <f t="shared" si="92"/>
        <v>0</v>
      </c>
      <c r="U1187" s="22">
        <v>0</v>
      </c>
      <c r="W1187" s="22">
        <v>0</v>
      </c>
      <c r="Y1187" t="s">
        <v>304</v>
      </c>
      <c r="Z1187" t="s">
        <v>2797</v>
      </c>
      <c r="AA1187" t="s">
        <v>2798</v>
      </c>
      <c r="AB1187" t="s">
        <v>277</v>
      </c>
      <c r="AC1187" t="s">
        <v>98</v>
      </c>
      <c r="AD1187" t="str">
        <f t="shared" si="93"/>
        <v>Online Class - ONLINE</v>
      </c>
      <c r="AE1187" t="s">
        <v>88</v>
      </c>
      <c r="AF1187" t="s">
        <v>89</v>
      </c>
      <c r="AG1187" t="s">
        <v>89</v>
      </c>
      <c r="AH1187" t="s">
        <v>5220</v>
      </c>
      <c r="AI1187">
        <v>30</v>
      </c>
      <c r="AJ1187">
        <v>19</v>
      </c>
      <c r="AK1187" s="22">
        <f t="shared" si="94"/>
        <v>0</v>
      </c>
      <c r="AL1187" t="s">
        <v>99</v>
      </c>
      <c r="AM1187" t="s">
        <v>534</v>
      </c>
      <c r="AN1187" t="s">
        <v>67</v>
      </c>
    </row>
    <row r="1188" spans="1:40" hidden="1" x14ac:dyDescent="0.25">
      <c r="A1188">
        <v>202430</v>
      </c>
      <c r="B1188">
        <v>30075</v>
      </c>
      <c r="C1188" t="s">
        <v>2543</v>
      </c>
      <c r="D1188" t="s">
        <v>5727</v>
      </c>
      <c r="E1188" t="s">
        <v>2544</v>
      </c>
      <c r="F1188">
        <v>3</v>
      </c>
      <c r="G1188" s="1">
        <v>45166</v>
      </c>
      <c r="H1188" s="1">
        <v>45276</v>
      </c>
      <c r="I1188" s="21">
        <f t="shared" si="90"/>
        <v>16.714285714285715</v>
      </c>
      <c r="J1188" s="1"/>
      <c r="K1188" s="1" t="s">
        <v>5552</v>
      </c>
      <c r="S1188" s="22">
        <f t="shared" si="91"/>
        <v>0</v>
      </c>
      <c r="T1188" s="22">
        <f t="shared" si="92"/>
        <v>0</v>
      </c>
      <c r="U1188" s="22">
        <v>0</v>
      </c>
      <c r="W1188" s="22">
        <v>0</v>
      </c>
      <c r="Y1188" t="s">
        <v>304</v>
      </c>
      <c r="Z1188" t="s">
        <v>1826</v>
      </c>
      <c r="AA1188" t="s">
        <v>1827</v>
      </c>
      <c r="AB1188" t="s">
        <v>646</v>
      </c>
      <c r="AC1188" t="s">
        <v>98</v>
      </c>
      <c r="AD1188" t="str">
        <f t="shared" si="93"/>
        <v>Online Class - ONLINE</v>
      </c>
      <c r="AE1188" t="s">
        <v>88</v>
      </c>
      <c r="AF1188" t="s">
        <v>89</v>
      </c>
      <c r="AG1188" t="s">
        <v>89</v>
      </c>
      <c r="AH1188" t="s">
        <v>5220</v>
      </c>
      <c r="AI1188">
        <v>25</v>
      </c>
      <c r="AJ1188">
        <v>12</v>
      </c>
      <c r="AK1188" s="22">
        <f t="shared" si="94"/>
        <v>0</v>
      </c>
      <c r="AL1188" t="s">
        <v>99</v>
      </c>
      <c r="AM1188" t="s">
        <v>534</v>
      </c>
      <c r="AN1188" t="s">
        <v>67</v>
      </c>
    </row>
    <row r="1189" spans="1:40" hidden="1" x14ac:dyDescent="0.25">
      <c r="A1189">
        <v>202430</v>
      </c>
      <c r="B1189">
        <v>30075</v>
      </c>
      <c r="C1189" t="s">
        <v>2543</v>
      </c>
      <c r="D1189" t="s">
        <v>5727</v>
      </c>
      <c r="E1189" t="s">
        <v>2544</v>
      </c>
      <c r="F1189">
        <v>3</v>
      </c>
      <c r="G1189" s="1">
        <v>45166</v>
      </c>
      <c r="H1189" s="1">
        <v>45276</v>
      </c>
      <c r="I1189" s="21">
        <f t="shared" si="90"/>
        <v>16.714285714285715</v>
      </c>
      <c r="J1189" s="1"/>
      <c r="K1189" s="1" t="s">
        <v>5552</v>
      </c>
      <c r="S1189" s="22">
        <f t="shared" si="91"/>
        <v>0</v>
      </c>
      <c r="T1189" s="22">
        <f t="shared" si="92"/>
        <v>0</v>
      </c>
      <c r="U1189" s="22">
        <v>0</v>
      </c>
      <c r="W1189" s="22">
        <v>0</v>
      </c>
      <c r="Y1189" t="s">
        <v>304</v>
      </c>
      <c r="Z1189" t="s">
        <v>1826</v>
      </c>
      <c r="AA1189" t="s">
        <v>1827</v>
      </c>
      <c r="AB1189" t="s">
        <v>61</v>
      </c>
      <c r="AC1189" t="s">
        <v>98</v>
      </c>
      <c r="AD1189" t="str">
        <f t="shared" si="93"/>
        <v>Online Class - ONLINE</v>
      </c>
      <c r="AE1189" t="s">
        <v>88</v>
      </c>
      <c r="AF1189" t="s">
        <v>89</v>
      </c>
      <c r="AG1189" t="s">
        <v>89</v>
      </c>
      <c r="AH1189" t="s">
        <v>5220</v>
      </c>
      <c r="AI1189">
        <v>25</v>
      </c>
      <c r="AJ1189">
        <v>12</v>
      </c>
      <c r="AK1189" s="22">
        <f t="shared" si="94"/>
        <v>0</v>
      </c>
      <c r="AL1189" t="s">
        <v>99</v>
      </c>
      <c r="AM1189" t="s">
        <v>534</v>
      </c>
      <c r="AN1189" t="s">
        <v>67</v>
      </c>
    </row>
    <row r="1190" spans="1:40" hidden="1" x14ac:dyDescent="0.25">
      <c r="A1190">
        <v>202430</v>
      </c>
      <c r="B1190">
        <v>30173</v>
      </c>
      <c r="C1190" t="s">
        <v>2537</v>
      </c>
      <c r="D1190" t="s">
        <v>5595</v>
      </c>
      <c r="E1190" t="s">
        <v>2538</v>
      </c>
      <c r="F1190">
        <v>3</v>
      </c>
      <c r="G1190" s="1">
        <v>45166</v>
      </c>
      <c r="H1190" s="1">
        <v>45276</v>
      </c>
      <c r="I1190" s="21">
        <f t="shared" si="90"/>
        <v>16.714285714285715</v>
      </c>
      <c r="J1190" s="1"/>
      <c r="K1190" s="1" t="s">
        <v>5552</v>
      </c>
      <c r="S1190" s="22">
        <f t="shared" si="91"/>
        <v>0</v>
      </c>
      <c r="T1190" s="22">
        <f t="shared" si="92"/>
        <v>0</v>
      </c>
      <c r="U1190" s="22">
        <v>0</v>
      </c>
      <c r="W1190" s="22">
        <v>0</v>
      </c>
      <c r="Y1190" t="s">
        <v>304</v>
      </c>
      <c r="Z1190" t="s">
        <v>1820</v>
      </c>
      <c r="AA1190" t="s">
        <v>1821</v>
      </c>
      <c r="AB1190" t="s">
        <v>61</v>
      </c>
      <c r="AC1190" t="s">
        <v>62</v>
      </c>
      <c r="AD1190" t="str">
        <f t="shared" si="93"/>
        <v>Online Class - ONLINE</v>
      </c>
      <c r="AE1190" t="s">
        <v>88</v>
      </c>
      <c r="AF1190" t="s">
        <v>89</v>
      </c>
      <c r="AG1190" t="s">
        <v>89</v>
      </c>
      <c r="AH1190" t="s">
        <v>5220</v>
      </c>
      <c r="AI1190">
        <v>30</v>
      </c>
      <c r="AJ1190">
        <v>26</v>
      </c>
      <c r="AK1190" s="22">
        <f t="shared" si="94"/>
        <v>0</v>
      </c>
      <c r="AL1190" t="s">
        <v>430</v>
      </c>
      <c r="AM1190" t="s">
        <v>306</v>
      </c>
      <c r="AN1190" t="s">
        <v>67</v>
      </c>
    </row>
    <row r="1191" spans="1:40" hidden="1" x14ac:dyDescent="0.25">
      <c r="A1191">
        <v>202430</v>
      </c>
      <c r="B1191">
        <v>30176</v>
      </c>
      <c r="C1191" t="s">
        <v>2799</v>
      </c>
      <c r="D1191" t="s">
        <v>5595</v>
      </c>
      <c r="E1191" t="s">
        <v>2800</v>
      </c>
      <c r="F1191">
        <v>3</v>
      </c>
      <c r="G1191" s="1">
        <v>45166</v>
      </c>
      <c r="H1191" s="1">
        <v>45276</v>
      </c>
      <c r="I1191" s="21">
        <f t="shared" si="90"/>
        <v>16.714285714285715</v>
      </c>
      <c r="J1191" s="1"/>
      <c r="K1191" s="1" t="s">
        <v>5552</v>
      </c>
      <c r="S1191" s="22">
        <f t="shared" si="91"/>
        <v>0</v>
      </c>
      <c r="T1191" s="22">
        <f t="shared" si="92"/>
        <v>0</v>
      </c>
      <c r="U1191" s="22">
        <v>0</v>
      </c>
      <c r="W1191" s="22">
        <v>0</v>
      </c>
      <c r="Y1191" t="s">
        <v>304</v>
      </c>
      <c r="Z1191" t="s">
        <v>1820</v>
      </c>
      <c r="AA1191" t="s">
        <v>1821</v>
      </c>
      <c r="AB1191" t="s">
        <v>61</v>
      </c>
      <c r="AC1191" t="s">
        <v>62</v>
      </c>
      <c r="AD1191" t="str">
        <f t="shared" si="93"/>
        <v>Online Class - ONLINE</v>
      </c>
      <c r="AE1191" t="s">
        <v>88</v>
      </c>
      <c r="AF1191" t="s">
        <v>89</v>
      </c>
      <c r="AG1191" t="s">
        <v>89</v>
      </c>
      <c r="AH1191" t="s">
        <v>5220</v>
      </c>
      <c r="AI1191">
        <v>30</v>
      </c>
      <c r="AJ1191">
        <v>25</v>
      </c>
      <c r="AK1191" s="22">
        <f t="shared" si="94"/>
        <v>0</v>
      </c>
      <c r="AL1191" t="s">
        <v>430</v>
      </c>
      <c r="AM1191" t="s">
        <v>306</v>
      </c>
      <c r="AN1191" t="s">
        <v>67</v>
      </c>
    </row>
    <row r="1192" spans="1:40" hidden="1" x14ac:dyDescent="0.25">
      <c r="A1192">
        <v>202430</v>
      </c>
      <c r="B1192">
        <v>30194</v>
      </c>
      <c r="C1192" t="s">
        <v>2801</v>
      </c>
      <c r="D1192" t="s">
        <v>5689</v>
      </c>
      <c r="E1192" t="s">
        <v>2802</v>
      </c>
      <c r="F1192">
        <v>3</v>
      </c>
      <c r="G1192" s="1">
        <v>45166</v>
      </c>
      <c r="H1192" s="1">
        <v>45276</v>
      </c>
      <c r="I1192" s="21">
        <f t="shared" si="90"/>
        <v>16.714285714285715</v>
      </c>
      <c r="J1192" s="1"/>
      <c r="K1192" s="1" t="s">
        <v>5552</v>
      </c>
      <c r="S1192" s="22">
        <f t="shared" si="91"/>
        <v>0</v>
      </c>
      <c r="T1192" s="22">
        <f t="shared" si="92"/>
        <v>0</v>
      </c>
      <c r="U1192" s="22">
        <v>0</v>
      </c>
      <c r="W1192" s="22">
        <v>0</v>
      </c>
      <c r="Y1192" t="s">
        <v>304</v>
      </c>
      <c r="Z1192" t="s">
        <v>1695</v>
      </c>
      <c r="AA1192" t="s">
        <v>1696</v>
      </c>
      <c r="AB1192" t="s">
        <v>61</v>
      </c>
      <c r="AC1192" t="s">
        <v>98</v>
      </c>
      <c r="AD1192" t="str">
        <f t="shared" si="93"/>
        <v>Online Class - ONLINE</v>
      </c>
      <c r="AE1192" t="s">
        <v>88</v>
      </c>
      <c r="AF1192" t="s">
        <v>89</v>
      </c>
      <c r="AG1192" t="s">
        <v>89</v>
      </c>
      <c r="AH1192" t="s">
        <v>5220</v>
      </c>
      <c r="AI1192">
        <v>60</v>
      </c>
      <c r="AJ1192">
        <v>43</v>
      </c>
      <c r="AK1192" s="22">
        <f t="shared" si="94"/>
        <v>0</v>
      </c>
      <c r="AL1192" t="s">
        <v>99</v>
      </c>
      <c r="AM1192" t="s">
        <v>534</v>
      </c>
      <c r="AN1192" t="s">
        <v>67</v>
      </c>
    </row>
    <row r="1193" spans="1:40" hidden="1" x14ac:dyDescent="0.25">
      <c r="A1193">
        <v>202430</v>
      </c>
      <c r="B1193">
        <v>30198</v>
      </c>
      <c r="C1193" t="s">
        <v>2454</v>
      </c>
      <c r="D1193" t="s">
        <v>5689</v>
      </c>
      <c r="E1193" t="s">
        <v>2455</v>
      </c>
      <c r="F1193">
        <v>3</v>
      </c>
      <c r="G1193" s="1">
        <v>45166</v>
      </c>
      <c r="H1193" s="1">
        <v>45248</v>
      </c>
      <c r="I1193" s="21">
        <f t="shared" si="90"/>
        <v>12.714285714285714</v>
      </c>
      <c r="J1193" s="1"/>
      <c r="K1193" s="1" t="s">
        <v>5552</v>
      </c>
      <c r="S1193" s="22">
        <f t="shared" si="91"/>
        <v>0</v>
      </c>
      <c r="T1193" s="22">
        <f t="shared" si="92"/>
        <v>0</v>
      </c>
      <c r="U1193" s="22">
        <v>0</v>
      </c>
      <c r="W1193" s="22">
        <v>0</v>
      </c>
      <c r="Y1193" t="s">
        <v>304</v>
      </c>
      <c r="Z1193" t="s">
        <v>2456</v>
      </c>
      <c r="AA1193" t="s">
        <v>2457</v>
      </c>
      <c r="AB1193" t="s">
        <v>646</v>
      </c>
      <c r="AC1193" t="s">
        <v>62</v>
      </c>
      <c r="AD1193" t="str">
        <f t="shared" si="93"/>
        <v>Online Class - ONLINE</v>
      </c>
      <c r="AE1193" t="s">
        <v>88</v>
      </c>
      <c r="AF1193" t="s">
        <v>89</v>
      </c>
      <c r="AG1193" t="s">
        <v>89</v>
      </c>
      <c r="AH1193" t="s">
        <v>5220</v>
      </c>
      <c r="AI1193">
        <v>24</v>
      </c>
      <c r="AJ1193">
        <v>23</v>
      </c>
      <c r="AK1193" s="22">
        <f t="shared" si="94"/>
        <v>0</v>
      </c>
      <c r="AL1193" t="s">
        <v>430</v>
      </c>
      <c r="AM1193" t="s">
        <v>306</v>
      </c>
      <c r="AN1193" t="s">
        <v>67</v>
      </c>
    </row>
    <row r="1194" spans="1:40" hidden="1" x14ac:dyDescent="0.25">
      <c r="A1194">
        <v>202430</v>
      </c>
      <c r="B1194">
        <v>30212</v>
      </c>
      <c r="C1194" t="s">
        <v>2803</v>
      </c>
      <c r="D1194" t="s">
        <v>5689</v>
      </c>
      <c r="E1194" t="s">
        <v>2804</v>
      </c>
      <c r="F1194">
        <v>3</v>
      </c>
      <c r="G1194" s="1">
        <v>45166</v>
      </c>
      <c r="H1194" s="1">
        <v>45276</v>
      </c>
      <c r="I1194" s="21">
        <f t="shared" si="90"/>
        <v>16.714285714285715</v>
      </c>
      <c r="J1194" s="1"/>
      <c r="K1194" s="1" t="s">
        <v>5552</v>
      </c>
      <c r="S1194" s="22">
        <f t="shared" si="91"/>
        <v>0</v>
      </c>
      <c r="T1194" s="22">
        <f t="shared" si="92"/>
        <v>0</v>
      </c>
      <c r="U1194" s="22">
        <v>0</v>
      </c>
      <c r="W1194" s="22">
        <v>0</v>
      </c>
      <c r="Y1194" t="s">
        <v>304</v>
      </c>
      <c r="Z1194" t="s">
        <v>2444</v>
      </c>
      <c r="AA1194" t="s">
        <v>2445</v>
      </c>
      <c r="AB1194" t="s">
        <v>646</v>
      </c>
      <c r="AC1194" t="s">
        <v>98</v>
      </c>
      <c r="AD1194" t="str">
        <f t="shared" si="93"/>
        <v>Online Class - ONLINE</v>
      </c>
      <c r="AE1194" t="s">
        <v>88</v>
      </c>
      <c r="AF1194" t="s">
        <v>89</v>
      </c>
      <c r="AG1194" t="s">
        <v>89</v>
      </c>
      <c r="AH1194" t="s">
        <v>5220</v>
      </c>
      <c r="AI1194">
        <v>24</v>
      </c>
      <c r="AJ1194">
        <v>19</v>
      </c>
      <c r="AK1194" s="22">
        <f t="shared" si="94"/>
        <v>0</v>
      </c>
      <c r="AL1194" t="s">
        <v>99</v>
      </c>
      <c r="AM1194" t="s">
        <v>534</v>
      </c>
      <c r="AN1194" t="s">
        <v>67</v>
      </c>
    </row>
    <row r="1195" spans="1:40" hidden="1" x14ac:dyDescent="0.25">
      <c r="A1195">
        <v>202430</v>
      </c>
      <c r="B1195">
        <v>30212</v>
      </c>
      <c r="C1195" t="s">
        <v>2803</v>
      </c>
      <c r="D1195" t="s">
        <v>5689</v>
      </c>
      <c r="E1195" t="s">
        <v>2804</v>
      </c>
      <c r="F1195">
        <v>3</v>
      </c>
      <c r="G1195" s="1">
        <v>45166</v>
      </c>
      <c r="H1195" s="1">
        <v>45276</v>
      </c>
      <c r="I1195" s="21">
        <f t="shared" si="90"/>
        <v>16.714285714285715</v>
      </c>
      <c r="J1195" s="1"/>
      <c r="K1195" s="1" t="s">
        <v>5552</v>
      </c>
      <c r="S1195" s="22">
        <f t="shared" si="91"/>
        <v>0</v>
      </c>
      <c r="T1195" s="22">
        <f t="shared" si="92"/>
        <v>0</v>
      </c>
      <c r="U1195" s="22">
        <v>0</v>
      </c>
      <c r="W1195" s="22">
        <v>0</v>
      </c>
      <c r="Y1195" t="s">
        <v>304</v>
      </c>
      <c r="Z1195" t="s">
        <v>2444</v>
      </c>
      <c r="AA1195" t="s">
        <v>2445</v>
      </c>
      <c r="AB1195" t="s">
        <v>646</v>
      </c>
      <c r="AC1195" t="s">
        <v>98</v>
      </c>
      <c r="AD1195" t="str">
        <f t="shared" si="93"/>
        <v>Online Class - ONLINE</v>
      </c>
      <c r="AE1195" t="s">
        <v>88</v>
      </c>
      <c r="AF1195" t="s">
        <v>89</v>
      </c>
      <c r="AG1195" t="s">
        <v>89</v>
      </c>
      <c r="AH1195" t="s">
        <v>5220</v>
      </c>
      <c r="AI1195">
        <v>24</v>
      </c>
      <c r="AJ1195">
        <v>19</v>
      </c>
      <c r="AK1195" s="22">
        <f t="shared" si="94"/>
        <v>0</v>
      </c>
      <c r="AL1195" t="s">
        <v>99</v>
      </c>
      <c r="AM1195" t="s">
        <v>534</v>
      </c>
      <c r="AN1195" t="s">
        <v>67</v>
      </c>
    </row>
    <row r="1196" spans="1:40" hidden="1" x14ac:dyDescent="0.25">
      <c r="A1196">
        <v>202430</v>
      </c>
      <c r="B1196">
        <v>30245</v>
      </c>
      <c r="C1196" t="s">
        <v>823</v>
      </c>
      <c r="D1196" t="s">
        <v>5592</v>
      </c>
      <c r="E1196" t="s">
        <v>824</v>
      </c>
      <c r="F1196">
        <v>5</v>
      </c>
      <c r="G1196" s="1">
        <v>45166</v>
      </c>
      <c r="H1196" s="1">
        <v>45276</v>
      </c>
      <c r="I1196" s="21">
        <f t="shared" si="90"/>
        <v>16.714285714285715</v>
      </c>
      <c r="J1196" s="1"/>
      <c r="K1196" s="1" t="s">
        <v>5552</v>
      </c>
      <c r="S1196" s="22">
        <f t="shared" si="91"/>
        <v>0</v>
      </c>
      <c r="T1196" s="22">
        <f t="shared" si="92"/>
        <v>0</v>
      </c>
      <c r="U1196" s="22">
        <v>0</v>
      </c>
      <c r="W1196" s="22">
        <v>0</v>
      </c>
      <c r="Y1196" t="s">
        <v>304</v>
      </c>
      <c r="Z1196" t="s">
        <v>1527</v>
      </c>
      <c r="AA1196" t="s">
        <v>1528</v>
      </c>
      <c r="AB1196" t="s">
        <v>61</v>
      </c>
      <c r="AC1196" t="s">
        <v>98</v>
      </c>
      <c r="AD1196" t="str">
        <f t="shared" si="93"/>
        <v>Online Class - ONLINE</v>
      </c>
      <c r="AE1196" t="s">
        <v>88</v>
      </c>
      <c r="AF1196" t="s">
        <v>89</v>
      </c>
      <c r="AG1196" t="s">
        <v>89</v>
      </c>
      <c r="AH1196" t="s">
        <v>5220</v>
      </c>
      <c r="AI1196">
        <v>35</v>
      </c>
      <c r="AJ1196">
        <v>31</v>
      </c>
      <c r="AK1196" s="22">
        <f t="shared" si="94"/>
        <v>0</v>
      </c>
      <c r="AL1196" t="s">
        <v>99</v>
      </c>
      <c r="AM1196" t="s">
        <v>534</v>
      </c>
      <c r="AN1196" t="s">
        <v>67</v>
      </c>
    </row>
    <row r="1197" spans="1:40" hidden="1" x14ac:dyDescent="0.25">
      <c r="A1197">
        <v>202430</v>
      </c>
      <c r="B1197">
        <v>30246</v>
      </c>
      <c r="C1197" t="s">
        <v>823</v>
      </c>
      <c r="D1197" t="s">
        <v>5592</v>
      </c>
      <c r="E1197" t="s">
        <v>824</v>
      </c>
      <c r="F1197">
        <v>5</v>
      </c>
      <c r="G1197" s="1">
        <v>45166</v>
      </c>
      <c r="H1197" s="1">
        <v>45276</v>
      </c>
      <c r="I1197" s="21">
        <f t="shared" si="90"/>
        <v>16.714285714285715</v>
      </c>
      <c r="J1197" s="1"/>
      <c r="K1197" s="1" t="s">
        <v>5552</v>
      </c>
      <c r="S1197" s="22">
        <f t="shared" si="91"/>
        <v>0</v>
      </c>
      <c r="T1197" s="22">
        <f t="shared" si="92"/>
        <v>0</v>
      </c>
      <c r="U1197" s="22">
        <v>0</v>
      </c>
      <c r="W1197" s="22">
        <v>0</v>
      </c>
      <c r="Y1197" t="s">
        <v>304</v>
      </c>
      <c r="Z1197" t="s">
        <v>828</v>
      </c>
      <c r="AA1197" t="s">
        <v>829</v>
      </c>
      <c r="AB1197" t="s">
        <v>61</v>
      </c>
      <c r="AC1197" t="s">
        <v>98</v>
      </c>
      <c r="AD1197" t="str">
        <f t="shared" si="93"/>
        <v>Online Class - ONLINE</v>
      </c>
      <c r="AE1197" t="s">
        <v>88</v>
      </c>
      <c r="AF1197" t="s">
        <v>89</v>
      </c>
      <c r="AG1197" t="s">
        <v>89</v>
      </c>
      <c r="AH1197" t="s">
        <v>5220</v>
      </c>
      <c r="AI1197">
        <v>35</v>
      </c>
      <c r="AJ1197">
        <v>30</v>
      </c>
      <c r="AK1197" s="22">
        <f t="shared" si="94"/>
        <v>0</v>
      </c>
      <c r="AL1197" t="s">
        <v>99</v>
      </c>
      <c r="AM1197" t="s">
        <v>534</v>
      </c>
      <c r="AN1197" t="s">
        <v>67</v>
      </c>
    </row>
    <row r="1198" spans="1:40" hidden="1" x14ac:dyDescent="0.25">
      <c r="A1198">
        <v>202430</v>
      </c>
      <c r="B1198">
        <v>30248</v>
      </c>
      <c r="C1198" t="s">
        <v>823</v>
      </c>
      <c r="D1198" t="s">
        <v>5592</v>
      </c>
      <c r="E1198" t="s">
        <v>824</v>
      </c>
      <c r="F1198">
        <v>5</v>
      </c>
      <c r="G1198" s="1">
        <v>45166</v>
      </c>
      <c r="H1198" s="1">
        <v>45276</v>
      </c>
      <c r="I1198" s="21">
        <f t="shared" si="90"/>
        <v>16.714285714285715</v>
      </c>
      <c r="J1198" s="1"/>
      <c r="K1198" s="1" t="s">
        <v>5552</v>
      </c>
      <c r="S1198" s="22">
        <f t="shared" si="91"/>
        <v>0</v>
      </c>
      <c r="T1198" s="22">
        <f t="shared" si="92"/>
        <v>0</v>
      </c>
      <c r="U1198" s="22">
        <v>0</v>
      </c>
      <c r="W1198" s="22">
        <v>0</v>
      </c>
      <c r="Y1198" t="s">
        <v>304</v>
      </c>
      <c r="Z1198" t="s">
        <v>811</v>
      </c>
      <c r="AA1198" t="s">
        <v>812</v>
      </c>
      <c r="AB1198" t="s">
        <v>61</v>
      </c>
      <c r="AC1198" t="s">
        <v>62</v>
      </c>
      <c r="AD1198" t="str">
        <f t="shared" si="93"/>
        <v>Online Class - ONLINE</v>
      </c>
      <c r="AE1198" t="s">
        <v>88</v>
      </c>
      <c r="AF1198" t="s">
        <v>89</v>
      </c>
      <c r="AG1198" t="s">
        <v>89</v>
      </c>
      <c r="AH1198" t="s">
        <v>5220</v>
      </c>
      <c r="AI1198">
        <v>35</v>
      </c>
      <c r="AJ1198">
        <v>32</v>
      </c>
      <c r="AK1198" s="22">
        <f t="shared" si="94"/>
        <v>0</v>
      </c>
      <c r="AL1198" t="s">
        <v>430</v>
      </c>
      <c r="AM1198" t="s">
        <v>306</v>
      </c>
      <c r="AN1198" t="s">
        <v>67</v>
      </c>
    </row>
    <row r="1199" spans="1:40" hidden="1" x14ac:dyDescent="0.25">
      <c r="A1199">
        <v>202430</v>
      </c>
      <c r="B1199">
        <v>30257</v>
      </c>
      <c r="C1199" t="s">
        <v>816</v>
      </c>
      <c r="D1199" t="s">
        <v>5635</v>
      </c>
      <c r="E1199" t="s">
        <v>817</v>
      </c>
      <c r="F1199">
        <v>3</v>
      </c>
      <c r="G1199" s="1">
        <v>45166</v>
      </c>
      <c r="H1199" s="1">
        <v>45220</v>
      </c>
      <c r="I1199" s="21">
        <f t="shared" si="90"/>
        <v>8.7142857142857153</v>
      </c>
      <c r="J1199" s="1"/>
      <c r="K1199" s="1" t="s">
        <v>5552</v>
      </c>
      <c r="S1199" s="22">
        <f t="shared" si="91"/>
        <v>0</v>
      </c>
      <c r="T1199" s="22">
        <f t="shared" si="92"/>
        <v>0</v>
      </c>
      <c r="U1199" s="22">
        <v>0</v>
      </c>
      <c r="W1199" s="22">
        <v>0</v>
      </c>
      <c r="Y1199" t="s">
        <v>304</v>
      </c>
      <c r="Z1199" t="s">
        <v>1464</v>
      </c>
      <c r="AA1199" t="s">
        <v>1465</v>
      </c>
      <c r="AB1199" t="s">
        <v>61</v>
      </c>
      <c r="AC1199" t="s">
        <v>98</v>
      </c>
      <c r="AD1199" t="str">
        <f t="shared" si="93"/>
        <v>Online Class - ONLINE</v>
      </c>
      <c r="AE1199" t="s">
        <v>88</v>
      </c>
      <c r="AF1199" t="s">
        <v>89</v>
      </c>
      <c r="AG1199" t="s">
        <v>89</v>
      </c>
      <c r="AH1199" t="s">
        <v>5220</v>
      </c>
      <c r="AI1199">
        <v>35</v>
      </c>
      <c r="AJ1199">
        <v>28</v>
      </c>
      <c r="AK1199" s="22">
        <f t="shared" si="94"/>
        <v>0</v>
      </c>
      <c r="AL1199" t="s">
        <v>99</v>
      </c>
      <c r="AM1199" t="s">
        <v>534</v>
      </c>
      <c r="AN1199" t="s">
        <v>67</v>
      </c>
    </row>
    <row r="1200" spans="1:40" hidden="1" x14ac:dyDescent="0.25">
      <c r="A1200">
        <v>202430</v>
      </c>
      <c r="B1200">
        <v>30260</v>
      </c>
      <c r="C1200" t="s">
        <v>816</v>
      </c>
      <c r="D1200" t="s">
        <v>5635</v>
      </c>
      <c r="E1200" t="s">
        <v>817</v>
      </c>
      <c r="F1200">
        <v>3</v>
      </c>
      <c r="G1200" s="1">
        <v>45166</v>
      </c>
      <c r="H1200" s="1">
        <v>45220</v>
      </c>
      <c r="I1200" s="21">
        <f t="shared" si="90"/>
        <v>8.7142857142857153</v>
      </c>
      <c r="J1200" s="1"/>
      <c r="K1200" s="1" t="s">
        <v>5552</v>
      </c>
      <c r="S1200" s="22">
        <f t="shared" si="91"/>
        <v>0</v>
      </c>
      <c r="T1200" s="22">
        <f t="shared" si="92"/>
        <v>0</v>
      </c>
      <c r="U1200" s="22">
        <v>0</v>
      </c>
      <c r="W1200" s="22">
        <v>0</v>
      </c>
      <c r="Y1200" t="s">
        <v>304</v>
      </c>
      <c r="Z1200" t="s">
        <v>825</v>
      </c>
      <c r="AA1200" t="s">
        <v>826</v>
      </c>
      <c r="AB1200" t="s">
        <v>61</v>
      </c>
      <c r="AC1200" t="s">
        <v>98</v>
      </c>
      <c r="AD1200" t="str">
        <f t="shared" si="93"/>
        <v>Online Class - ONLINE</v>
      </c>
      <c r="AE1200" t="s">
        <v>88</v>
      </c>
      <c r="AF1200" t="s">
        <v>89</v>
      </c>
      <c r="AG1200" t="s">
        <v>89</v>
      </c>
      <c r="AH1200" t="s">
        <v>5220</v>
      </c>
      <c r="AI1200">
        <v>35</v>
      </c>
      <c r="AJ1200">
        <v>26</v>
      </c>
      <c r="AK1200" s="22">
        <f t="shared" si="94"/>
        <v>0</v>
      </c>
      <c r="AL1200" t="s">
        <v>99</v>
      </c>
      <c r="AM1200" t="s">
        <v>534</v>
      </c>
      <c r="AN1200" t="s">
        <v>67</v>
      </c>
    </row>
    <row r="1201" spans="1:40" hidden="1" x14ac:dyDescent="0.25">
      <c r="A1201">
        <v>202430</v>
      </c>
      <c r="B1201">
        <v>30267</v>
      </c>
      <c r="C1201" t="s">
        <v>2805</v>
      </c>
      <c r="D1201" t="s">
        <v>5622</v>
      </c>
      <c r="E1201" t="s">
        <v>2806</v>
      </c>
      <c r="F1201">
        <v>3</v>
      </c>
      <c r="G1201" s="1">
        <v>45166</v>
      </c>
      <c r="H1201" s="1">
        <v>45219</v>
      </c>
      <c r="I1201" s="21">
        <f t="shared" si="90"/>
        <v>8.5714285714285712</v>
      </c>
      <c r="J1201" s="1"/>
      <c r="K1201" s="1" t="s">
        <v>5552</v>
      </c>
      <c r="S1201" s="22">
        <f t="shared" si="91"/>
        <v>0</v>
      </c>
      <c r="T1201" s="22">
        <f t="shared" si="92"/>
        <v>0</v>
      </c>
      <c r="U1201" s="22">
        <v>0</v>
      </c>
      <c r="W1201" s="22">
        <v>0</v>
      </c>
      <c r="Y1201" t="s">
        <v>304</v>
      </c>
      <c r="Z1201" t="s">
        <v>1464</v>
      </c>
      <c r="AA1201" t="s">
        <v>1465</v>
      </c>
      <c r="AB1201" t="s">
        <v>61</v>
      </c>
      <c r="AC1201" t="s">
        <v>98</v>
      </c>
      <c r="AD1201" t="str">
        <f t="shared" si="93"/>
        <v>Online Class - ONLINE</v>
      </c>
      <c r="AE1201" t="s">
        <v>88</v>
      </c>
      <c r="AF1201" t="s">
        <v>89</v>
      </c>
      <c r="AG1201" t="s">
        <v>89</v>
      </c>
      <c r="AH1201" t="s">
        <v>5220</v>
      </c>
      <c r="AI1201">
        <v>35</v>
      </c>
      <c r="AJ1201">
        <v>20</v>
      </c>
      <c r="AK1201" s="22">
        <f t="shared" si="94"/>
        <v>0</v>
      </c>
      <c r="AL1201" t="s">
        <v>99</v>
      </c>
      <c r="AM1201" t="s">
        <v>534</v>
      </c>
      <c r="AN1201" t="s">
        <v>67</v>
      </c>
    </row>
    <row r="1202" spans="1:40" hidden="1" x14ac:dyDescent="0.25">
      <c r="A1202">
        <v>202430</v>
      </c>
      <c r="B1202">
        <v>30268</v>
      </c>
      <c r="C1202" t="s">
        <v>1510</v>
      </c>
      <c r="D1202" t="s">
        <v>5614</v>
      </c>
      <c r="E1202" t="s">
        <v>1511</v>
      </c>
      <c r="F1202">
        <v>3</v>
      </c>
      <c r="G1202" s="1">
        <v>45166</v>
      </c>
      <c r="H1202" s="1">
        <v>45220</v>
      </c>
      <c r="I1202" s="21">
        <f t="shared" si="90"/>
        <v>8.7142857142857153</v>
      </c>
      <c r="J1202" s="1"/>
      <c r="K1202" s="1" t="s">
        <v>5552</v>
      </c>
      <c r="S1202" s="22">
        <f t="shared" si="91"/>
        <v>0</v>
      </c>
      <c r="T1202" s="22">
        <f t="shared" si="92"/>
        <v>0</v>
      </c>
      <c r="U1202" s="22">
        <v>0</v>
      </c>
      <c r="W1202" s="22">
        <v>0</v>
      </c>
      <c r="Y1202" t="s">
        <v>304</v>
      </c>
      <c r="Z1202" t="s">
        <v>2807</v>
      </c>
      <c r="AA1202" t="s">
        <v>2808</v>
      </c>
      <c r="AB1202" t="s">
        <v>61</v>
      </c>
      <c r="AC1202" t="s">
        <v>98</v>
      </c>
      <c r="AD1202" t="str">
        <f t="shared" si="93"/>
        <v>Online Class - ONLINE</v>
      </c>
      <c r="AE1202" t="s">
        <v>88</v>
      </c>
      <c r="AF1202" t="s">
        <v>89</v>
      </c>
      <c r="AG1202" t="s">
        <v>89</v>
      </c>
      <c r="AH1202" t="s">
        <v>5220</v>
      </c>
      <c r="AI1202">
        <v>35</v>
      </c>
      <c r="AJ1202">
        <v>27</v>
      </c>
      <c r="AK1202" s="22">
        <f t="shared" si="94"/>
        <v>0</v>
      </c>
      <c r="AL1202" t="s">
        <v>99</v>
      </c>
      <c r="AM1202" t="s">
        <v>534</v>
      </c>
      <c r="AN1202" t="s">
        <v>67</v>
      </c>
    </row>
    <row r="1203" spans="1:40" hidden="1" x14ac:dyDescent="0.25">
      <c r="A1203">
        <v>202430</v>
      </c>
      <c r="B1203">
        <v>30276</v>
      </c>
      <c r="C1203" t="s">
        <v>2269</v>
      </c>
      <c r="D1203" t="s">
        <v>5663</v>
      </c>
      <c r="E1203" t="s">
        <v>2270</v>
      </c>
      <c r="F1203">
        <v>4</v>
      </c>
      <c r="G1203" s="1">
        <v>45166</v>
      </c>
      <c r="H1203" s="1">
        <v>45276</v>
      </c>
      <c r="I1203" s="81">
        <f t="shared" si="90"/>
        <v>16.714285714285715</v>
      </c>
      <c r="J1203" s="1"/>
      <c r="K1203" s="1" t="s">
        <v>5552</v>
      </c>
      <c r="S1203" s="22">
        <f t="shared" si="91"/>
        <v>0</v>
      </c>
      <c r="T1203" s="22">
        <f t="shared" si="92"/>
        <v>0</v>
      </c>
      <c r="U1203" s="22">
        <v>0</v>
      </c>
      <c r="W1203" s="22">
        <v>0</v>
      </c>
      <c r="Y1203" t="s">
        <v>304</v>
      </c>
      <c r="Z1203" t="s">
        <v>2271</v>
      </c>
      <c r="AA1203" t="s">
        <v>2272</v>
      </c>
      <c r="AB1203" t="s">
        <v>61</v>
      </c>
      <c r="AC1203" t="s">
        <v>98</v>
      </c>
      <c r="AD1203" t="str">
        <f t="shared" si="93"/>
        <v>Online Class - ONLINE</v>
      </c>
      <c r="AE1203" t="s">
        <v>88</v>
      </c>
      <c r="AF1203" t="s">
        <v>89</v>
      </c>
      <c r="AG1203" t="s">
        <v>89</v>
      </c>
      <c r="AH1203" t="s">
        <v>5220</v>
      </c>
      <c r="AI1203">
        <v>30</v>
      </c>
      <c r="AJ1203">
        <v>21</v>
      </c>
      <c r="AK1203" s="22">
        <f t="shared" si="94"/>
        <v>0</v>
      </c>
      <c r="AL1203" t="s">
        <v>99</v>
      </c>
      <c r="AM1203" t="s">
        <v>534</v>
      </c>
      <c r="AN1203" t="s">
        <v>67</v>
      </c>
    </row>
    <row r="1204" spans="1:40" hidden="1" x14ac:dyDescent="0.25">
      <c r="A1204">
        <v>202430</v>
      </c>
      <c r="B1204">
        <v>30277</v>
      </c>
      <c r="C1204" t="s">
        <v>2269</v>
      </c>
      <c r="D1204" t="s">
        <v>5663</v>
      </c>
      <c r="E1204" t="s">
        <v>2270</v>
      </c>
      <c r="F1204">
        <v>4</v>
      </c>
      <c r="G1204" s="1">
        <v>45166</v>
      </c>
      <c r="H1204" s="1">
        <v>45276</v>
      </c>
      <c r="I1204" s="21">
        <f t="shared" si="90"/>
        <v>16.714285714285715</v>
      </c>
      <c r="J1204" s="1"/>
      <c r="K1204" s="1" t="s">
        <v>5552</v>
      </c>
      <c r="S1204" s="22">
        <f t="shared" si="91"/>
        <v>0</v>
      </c>
      <c r="T1204" s="22">
        <f t="shared" si="92"/>
        <v>0</v>
      </c>
      <c r="U1204" s="22">
        <v>0</v>
      </c>
      <c r="W1204" s="22">
        <v>0</v>
      </c>
      <c r="Y1204" t="s">
        <v>304</v>
      </c>
      <c r="Z1204" t="s">
        <v>2271</v>
      </c>
      <c r="AA1204" t="s">
        <v>2272</v>
      </c>
      <c r="AB1204" t="s">
        <v>61</v>
      </c>
      <c r="AC1204" t="s">
        <v>98</v>
      </c>
      <c r="AD1204" t="str">
        <f t="shared" si="93"/>
        <v>Online Class - ONLINE</v>
      </c>
      <c r="AE1204" t="s">
        <v>88</v>
      </c>
      <c r="AF1204" t="s">
        <v>89</v>
      </c>
      <c r="AG1204" t="s">
        <v>89</v>
      </c>
      <c r="AH1204" t="s">
        <v>5220</v>
      </c>
      <c r="AI1204">
        <v>30</v>
      </c>
      <c r="AJ1204">
        <v>16</v>
      </c>
      <c r="AK1204" s="22">
        <f t="shared" si="94"/>
        <v>0</v>
      </c>
      <c r="AL1204" t="s">
        <v>99</v>
      </c>
      <c r="AM1204" t="s">
        <v>534</v>
      </c>
      <c r="AN1204" t="s">
        <v>67</v>
      </c>
    </row>
    <row r="1205" spans="1:40" hidden="1" x14ac:dyDescent="0.25">
      <c r="A1205">
        <v>202430</v>
      </c>
      <c r="B1205">
        <v>30300</v>
      </c>
      <c r="C1205" t="s">
        <v>1535</v>
      </c>
      <c r="D1205" t="s">
        <v>5687</v>
      </c>
      <c r="E1205" t="s">
        <v>1536</v>
      </c>
      <c r="F1205">
        <v>4</v>
      </c>
      <c r="G1205" s="1">
        <v>45166</v>
      </c>
      <c r="H1205" s="1">
        <v>45276</v>
      </c>
      <c r="I1205" s="21">
        <f t="shared" si="90"/>
        <v>16.714285714285715</v>
      </c>
      <c r="J1205" s="1"/>
      <c r="K1205" s="1" t="s">
        <v>5552</v>
      </c>
      <c r="S1205" s="22">
        <f t="shared" si="91"/>
        <v>0</v>
      </c>
      <c r="T1205" s="22">
        <f t="shared" si="92"/>
        <v>0</v>
      </c>
      <c r="U1205" s="22">
        <v>0</v>
      </c>
      <c r="W1205" s="22">
        <v>0</v>
      </c>
      <c r="Y1205" t="s">
        <v>304</v>
      </c>
      <c r="Z1205" t="s">
        <v>2809</v>
      </c>
      <c r="AA1205" t="s">
        <v>2810</v>
      </c>
      <c r="AB1205" t="s">
        <v>277</v>
      </c>
      <c r="AC1205" t="s">
        <v>98</v>
      </c>
      <c r="AD1205" t="str">
        <f t="shared" si="93"/>
        <v>Online Class - ONLINE</v>
      </c>
      <c r="AE1205" t="s">
        <v>88</v>
      </c>
      <c r="AF1205" t="s">
        <v>89</v>
      </c>
      <c r="AG1205" t="s">
        <v>89</v>
      </c>
      <c r="AH1205" t="s">
        <v>5220</v>
      </c>
      <c r="AI1205">
        <v>30</v>
      </c>
      <c r="AJ1205">
        <v>24</v>
      </c>
      <c r="AK1205" s="22">
        <f t="shared" si="94"/>
        <v>0</v>
      </c>
      <c r="AL1205" t="s">
        <v>99</v>
      </c>
      <c r="AM1205" t="s">
        <v>534</v>
      </c>
      <c r="AN1205" t="s">
        <v>67</v>
      </c>
    </row>
    <row r="1206" spans="1:40" hidden="1" x14ac:dyDescent="0.25">
      <c r="A1206">
        <v>202430</v>
      </c>
      <c r="B1206">
        <v>30379</v>
      </c>
      <c r="C1206" t="s">
        <v>1621</v>
      </c>
      <c r="D1206" t="s">
        <v>5709</v>
      </c>
      <c r="E1206" t="s">
        <v>1622</v>
      </c>
      <c r="F1206">
        <v>3</v>
      </c>
      <c r="G1206" s="1">
        <v>45166</v>
      </c>
      <c r="H1206" s="1">
        <v>45276</v>
      </c>
      <c r="I1206" s="21">
        <f t="shared" si="90"/>
        <v>16.714285714285715</v>
      </c>
      <c r="J1206" s="1"/>
      <c r="K1206" s="1" t="s">
        <v>5552</v>
      </c>
      <c r="S1206" s="22">
        <f t="shared" si="91"/>
        <v>0</v>
      </c>
      <c r="T1206" s="22">
        <f t="shared" si="92"/>
        <v>0</v>
      </c>
      <c r="U1206" s="22">
        <v>0</v>
      </c>
      <c r="W1206" s="22">
        <v>0</v>
      </c>
      <c r="Y1206" t="s">
        <v>304</v>
      </c>
      <c r="Z1206" t="s">
        <v>989</v>
      </c>
      <c r="AA1206" t="s">
        <v>990</v>
      </c>
      <c r="AB1206" t="s">
        <v>61</v>
      </c>
      <c r="AC1206" t="s">
        <v>98</v>
      </c>
      <c r="AD1206" t="str">
        <f t="shared" si="93"/>
        <v>Online Class - ONLINE</v>
      </c>
      <c r="AE1206" t="s">
        <v>88</v>
      </c>
      <c r="AF1206" t="s">
        <v>89</v>
      </c>
      <c r="AG1206" t="s">
        <v>89</v>
      </c>
      <c r="AH1206" t="s">
        <v>5220</v>
      </c>
      <c r="AI1206">
        <v>30</v>
      </c>
      <c r="AJ1206">
        <v>29</v>
      </c>
      <c r="AK1206" s="22">
        <f t="shared" si="94"/>
        <v>0</v>
      </c>
      <c r="AL1206" t="s">
        <v>99</v>
      </c>
      <c r="AM1206" t="s">
        <v>534</v>
      </c>
      <c r="AN1206" t="s">
        <v>67</v>
      </c>
    </row>
    <row r="1207" spans="1:40" hidden="1" x14ac:dyDescent="0.25">
      <c r="A1207">
        <v>202430</v>
      </c>
      <c r="B1207">
        <v>30397</v>
      </c>
      <c r="C1207" t="s">
        <v>1638</v>
      </c>
      <c r="D1207" t="s">
        <v>5711</v>
      </c>
      <c r="E1207" t="s">
        <v>1639</v>
      </c>
      <c r="F1207">
        <v>1</v>
      </c>
      <c r="G1207" s="1">
        <v>45166</v>
      </c>
      <c r="H1207" s="1">
        <v>45276</v>
      </c>
      <c r="I1207" s="21">
        <f t="shared" si="90"/>
        <v>16.714285714285715</v>
      </c>
      <c r="J1207" s="1"/>
      <c r="K1207" s="1" t="s">
        <v>5552</v>
      </c>
      <c r="S1207" s="22">
        <f t="shared" si="91"/>
        <v>0</v>
      </c>
      <c r="T1207" s="22">
        <f t="shared" si="92"/>
        <v>0</v>
      </c>
      <c r="U1207" s="22">
        <v>0</v>
      </c>
      <c r="W1207" s="22">
        <v>0</v>
      </c>
      <c r="Y1207" t="s">
        <v>2811</v>
      </c>
      <c r="Z1207" t="s">
        <v>1006</v>
      </c>
      <c r="AA1207" t="s">
        <v>1007</v>
      </c>
      <c r="AB1207" t="s">
        <v>41</v>
      </c>
      <c r="AC1207" t="s">
        <v>98</v>
      </c>
      <c r="AD1207" t="str">
        <f t="shared" si="93"/>
        <v>Online Class - ONLINE</v>
      </c>
      <c r="AE1207" t="s">
        <v>88</v>
      </c>
      <c r="AF1207" t="s">
        <v>89</v>
      </c>
      <c r="AG1207" t="s">
        <v>89</v>
      </c>
      <c r="AH1207" t="s">
        <v>5220</v>
      </c>
      <c r="AI1207">
        <v>24</v>
      </c>
      <c r="AJ1207">
        <v>7</v>
      </c>
      <c r="AK1207" s="22">
        <f t="shared" si="94"/>
        <v>0</v>
      </c>
      <c r="AL1207" t="s">
        <v>99</v>
      </c>
      <c r="AM1207" t="s">
        <v>534</v>
      </c>
      <c r="AN1207" t="s">
        <v>67</v>
      </c>
    </row>
    <row r="1208" spans="1:40" hidden="1" x14ac:dyDescent="0.25">
      <c r="A1208">
        <v>202430</v>
      </c>
      <c r="B1208">
        <v>30408</v>
      </c>
      <c r="C1208" t="s">
        <v>994</v>
      </c>
      <c r="D1208" t="s">
        <v>5709</v>
      </c>
      <c r="E1208" t="s">
        <v>988</v>
      </c>
      <c r="F1208">
        <v>3</v>
      </c>
      <c r="G1208" s="1">
        <v>45180</v>
      </c>
      <c r="H1208" s="1">
        <v>45276</v>
      </c>
      <c r="I1208" s="21">
        <f t="shared" si="90"/>
        <v>14.714285714285714</v>
      </c>
      <c r="J1208" s="1"/>
      <c r="K1208" s="1" t="s">
        <v>5552</v>
      </c>
      <c r="S1208" s="22">
        <f t="shared" si="91"/>
        <v>0</v>
      </c>
      <c r="T1208" s="22">
        <f t="shared" si="92"/>
        <v>0</v>
      </c>
      <c r="U1208" s="22">
        <v>0</v>
      </c>
      <c r="W1208" s="22">
        <v>0</v>
      </c>
      <c r="Y1208" t="s">
        <v>304</v>
      </c>
      <c r="Z1208" t="s">
        <v>989</v>
      </c>
      <c r="AA1208" t="s">
        <v>990</v>
      </c>
      <c r="AB1208" t="s">
        <v>41</v>
      </c>
      <c r="AC1208" t="s">
        <v>98</v>
      </c>
      <c r="AD1208" t="str">
        <f t="shared" si="93"/>
        <v>Online Class - ONLINE</v>
      </c>
      <c r="AE1208" t="s">
        <v>88</v>
      </c>
      <c r="AF1208" t="s">
        <v>89</v>
      </c>
      <c r="AG1208" t="s">
        <v>89</v>
      </c>
      <c r="AH1208" t="s">
        <v>5220</v>
      </c>
      <c r="AI1208">
        <v>130</v>
      </c>
      <c r="AJ1208">
        <v>100</v>
      </c>
      <c r="AK1208" s="22">
        <f t="shared" si="94"/>
        <v>0</v>
      </c>
      <c r="AL1208" t="s">
        <v>99</v>
      </c>
      <c r="AM1208" t="s">
        <v>534</v>
      </c>
      <c r="AN1208" t="s">
        <v>67</v>
      </c>
    </row>
    <row r="1209" spans="1:40" hidden="1" x14ac:dyDescent="0.25">
      <c r="A1209">
        <v>202430</v>
      </c>
      <c r="B1209">
        <v>30614</v>
      </c>
      <c r="C1209" t="s">
        <v>214</v>
      </c>
      <c r="D1209" t="s">
        <v>5707</v>
      </c>
      <c r="E1209" t="s">
        <v>215</v>
      </c>
      <c r="F1209">
        <v>3</v>
      </c>
      <c r="G1209" s="1">
        <v>45166</v>
      </c>
      <c r="H1209" s="1">
        <v>45276</v>
      </c>
      <c r="I1209" s="81">
        <f t="shared" si="90"/>
        <v>16.714285714285715</v>
      </c>
      <c r="J1209" s="1"/>
      <c r="K1209" s="1" t="s">
        <v>5552</v>
      </c>
      <c r="S1209" s="22">
        <f t="shared" si="91"/>
        <v>0</v>
      </c>
      <c r="T1209" s="22">
        <f t="shared" si="92"/>
        <v>0</v>
      </c>
      <c r="U1209" s="22">
        <v>0</v>
      </c>
      <c r="W1209" s="22">
        <v>0</v>
      </c>
      <c r="Y1209" t="s">
        <v>304</v>
      </c>
      <c r="Z1209" t="s">
        <v>2228</v>
      </c>
      <c r="AA1209" t="s">
        <v>2229</v>
      </c>
      <c r="AB1209" t="s">
        <v>61</v>
      </c>
      <c r="AC1209" t="s">
        <v>98</v>
      </c>
      <c r="AD1209" t="str">
        <f t="shared" si="93"/>
        <v>Online Class - ONLINE</v>
      </c>
      <c r="AE1209" t="s">
        <v>88</v>
      </c>
      <c r="AF1209" t="s">
        <v>89</v>
      </c>
      <c r="AG1209" t="s">
        <v>89</v>
      </c>
      <c r="AH1209" t="s">
        <v>5220</v>
      </c>
      <c r="AI1209">
        <v>36</v>
      </c>
      <c r="AJ1209">
        <v>29</v>
      </c>
      <c r="AK1209" s="22">
        <f t="shared" si="94"/>
        <v>0</v>
      </c>
      <c r="AL1209" t="s">
        <v>99</v>
      </c>
      <c r="AM1209" t="s">
        <v>534</v>
      </c>
      <c r="AN1209" t="s">
        <v>67</v>
      </c>
    </row>
    <row r="1210" spans="1:40" hidden="1" x14ac:dyDescent="0.25">
      <c r="A1210">
        <v>202430</v>
      </c>
      <c r="B1210">
        <v>30624</v>
      </c>
      <c r="C1210" t="s">
        <v>214</v>
      </c>
      <c r="D1210" t="s">
        <v>5707</v>
      </c>
      <c r="E1210" t="s">
        <v>215</v>
      </c>
      <c r="F1210">
        <v>3</v>
      </c>
      <c r="G1210" s="1">
        <v>45166</v>
      </c>
      <c r="H1210" s="1">
        <v>45276</v>
      </c>
      <c r="I1210" s="21">
        <f t="shared" si="90"/>
        <v>16.714285714285715</v>
      </c>
      <c r="J1210" s="1"/>
      <c r="K1210" s="1" t="s">
        <v>5552</v>
      </c>
      <c r="S1210" s="22">
        <f t="shared" si="91"/>
        <v>0</v>
      </c>
      <c r="T1210" s="22">
        <f t="shared" si="92"/>
        <v>0</v>
      </c>
      <c r="U1210" s="22">
        <v>0</v>
      </c>
      <c r="W1210" s="22">
        <v>0</v>
      </c>
      <c r="Y1210" t="s">
        <v>304</v>
      </c>
      <c r="Z1210" t="s">
        <v>368</v>
      </c>
      <c r="AA1210" t="s">
        <v>369</v>
      </c>
      <c r="AB1210" t="s">
        <v>61</v>
      </c>
      <c r="AC1210" t="s">
        <v>98</v>
      </c>
      <c r="AD1210" t="str">
        <f t="shared" si="93"/>
        <v>Online Class - ONLINE</v>
      </c>
      <c r="AE1210" t="s">
        <v>88</v>
      </c>
      <c r="AF1210" t="s">
        <v>89</v>
      </c>
      <c r="AG1210" t="s">
        <v>89</v>
      </c>
      <c r="AH1210" t="s">
        <v>5220</v>
      </c>
      <c r="AI1210">
        <v>30</v>
      </c>
      <c r="AJ1210">
        <v>25</v>
      </c>
      <c r="AK1210" s="22">
        <f t="shared" si="94"/>
        <v>0</v>
      </c>
      <c r="AL1210" t="s">
        <v>345</v>
      </c>
      <c r="AM1210" t="s">
        <v>534</v>
      </c>
      <c r="AN1210" t="s">
        <v>67</v>
      </c>
    </row>
    <row r="1211" spans="1:40" hidden="1" x14ac:dyDescent="0.25">
      <c r="A1211">
        <v>202430</v>
      </c>
      <c r="B1211">
        <v>30626</v>
      </c>
      <c r="C1211" t="s">
        <v>214</v>
      </c>
      <c r="D1211" t="s">
        <v>5707</v>
      </c>
      <c r="E1211" t="s">
        <v>215</v>
      </c>
      <c r="F1211">
        <v>3</v>
      </c>
      <c r="G1211" s="1">
        <v>45166</v>
      </c>
      <c r="H1211" s="1">
        <v>45276</v>
      </c>
      <c r="I1211" s="21">
        <f t="shared" si="90"/>
        <v>16.714285714285715</v>
      </c>
      <c r="J1211" s="1"/>
      <c r="K1211" s="1" t="s">
        <v>5552</v>
      </c>
      <c r="S1211" s="22">
        <f t="shared" si="91"/>
        <v>0</v>
      </c>
      <c r="T1211" s="22">
        <f t="shared" si="92"/>
        <v>0</v>
      </c>
      <c r="U1211" s="22">
        <v>0</v>
      </c>
      <c r="W1211" s="22">
        <v>0</v>
      </c>
      <c r="Y1211" t="s">
        <v>304</v>
      </c>
      <c r="Z1211" t="s">
        <v>2177</v>
      </c>
      <c r="AA1211" t="s">
        <v>2178</v>
      </c>
      <c r="AB1211" t="s">
        <v>61</v>
      </c>
      <c r="AC1211" t="s">
        <v>98</v>
      </c>
      <c r="AD1211" t="str">
        <f t="shared" si="93"/>
        <v>Online Class - ONLINE</v>
      </c>
      <c r="AE1211" t="s">
        <v>88</v>
      </c>
      <c r="AF1211" t="s">
        <v>89</v>
      </c>
      <c r="AG1211" t="s">
        <v>89</v>
      </c>
      <c r="AH1211" t="s">
        <v>5220</v>
      </c>
      <c r="AI1211">
        <v>36</v>
      </c>
      <c r="AJ1211">
        <v>27</v>
      </c>
      <c r="AK1211" s="22">
        <f t="shared" si="94"/>
        <v>0</v>
      </c>
      <c r="AL1211" t="s">
        <v>99</v>
      </c>
      <c r="AM1211" t="s">
        <v>534</v>
      </c>
      <c r="AN1211" t="s">
        <v>67</v>
      </c>
    </row>
    <row r="1212" spans="1:40" hidden="1" x14ac:dyDescent="0.25">
      <c r="A1212">
        <v>202430</v>
      </c>
      <c r="B1212">
        <v>30631</v>
      </c>
      <c r="C1212" t="s">
        <v>214</v>
      </c>
      <c r="D1212" t="s">
        <v>5707</v>
      </c>
      <c r="E1212" t="s">
        <v>215</v>
      </c>
      <c r="F1212">
        <v>3</v>
      </c>
      <c r="G1212" s="1">
        <v>45166</v>
      </c>
      <c r="H1212" s="1">
        <v>45276</v>
      </c>
      <c r="I1212" s="21">
        <f t="shared" si="90"/>
        <v>16.714285714285715</v>
      </c>
      <c r="J1212" s="1"/>
      <c r="K1212" s="1" t="s">
        <v>5552</v>
      </c>
      <c r="S1212" s="22">
        <f t="shared" si="91"/>
        <v>0</v>
      </c>
      <c r="T1212" s="22">
        <f t="shared" si="92"/>
        <v>0</v>
      </c>
      <c r="U1212" s="22">
        <v>0</v>
      </c>
      <c r="W1212" s="22">
        <v>0</v>
      </c>
      <c r="Y1212" t="s">
        <v>304</v>
      </c>
      <c r="Z1212" t="s">
        <v>341</v>
      </c>
      <c r="AA1212" t="s">
        <v>342</v>
      </c>
      <c r="AB1212" t="s">
        <v>61</v>
      </c>
      <c r="AC1212" t="s">
        <v>98</v>
      </c>
      <c r="AD1212" t="str">
        <f t="shared" si="93"/>
        <v>Online Class - ONLINE</v>
      </c>
      <c r="AE1212" t="s">
        <v>88</v>
      </c>
      <c r="AF1212" t="s">
        <v>89</v>
      </c>
      <c r="AG1212" t="s">
        <v>89</v>
      </c>
      <c r="AH1212" t="s">
        <v>5220</v>
      </c>
      <c r="AI1212">
        <v>36</v>
      </c>
      <c r="AJ1212">
        <v>32</v>
      </c>
      <c r="AK1212" s="22">
        <f t="shared" si="94"/>
        <v>0</v>
      </c>
      <c r="AL1212" t="s">
        <v>99</v>
      </c>
      <c r="AM1212" t="s">
        <v>534</v>
      </c>
      <c r="AN1212" t="s">
        <v>67</v>
      </c>
    </row>
    <row r="1213" spans="1:40" hidden="1" x14ac:dyDescent="0.25">
      <c r="A1213">
        <v>202430</v>
      </c>
      <c r="B1213">
        <v>30693</v>
      </c>
      <c r="C1213" t="s">
        <v>2812</v>
      </c>
      <c r="D1213" t="s">
        <v>5634</v>
      </c>
      <c r="E1213" t="s">
        <v>2813</v>
      </c>
      <c r="F1213">
        <v>5</v>
      </c>
      <c r="G1213" s="1">
        <v>45166</v>
      </c>
      <c r="H1213" s="1">
        <v>45276</v>
      </c>
      <c r="I1213" s="21">
        <f t="shared" si="90"/>
        <v>16.714285714285715</v>
      </c>
      <c r="J1213" s="1"/>
      <c r="K1213" s="1" t="s">
        <v>5552</v>
      </c>
      <c r="S1213" s="22">
        <f t="shared" si="91"/>
        <v>0</v>
      </c>
      <c r="T1213" s="22">
        <f t="shared" si="92"/>
        <v>0</v>
      </c>
      <c r="U1213" s="22">
        <v>0</v>
      </c>
      <c r="W1213" s="22">
        <v>0</v>
      </c>
      <c r="Y1213" t="s">
        <v>304</v>
      </c>
      <c r="Z1213" t="s">
        <v>2814</v>
      </c>
      <c r="AA1213" t="s">
        <v>2815</v>
      </c>
      <c r="AB1213" t="s">
        <v>61</v>
      </c>
      <c r="AC1213" t="s">
        <v>62</v>
      </c>
      <c r="AD1213" t="str">
        <f t="shared" si="93"/>
        <v>Online Class - ONLINE</v>
      </c>
      <c r="AE1213" t="s">
        <v>88</v>
      </c>
      <c r="AF1213" t="s">
        <v>89</v>
      </c>
      <c r="AG1213" t="s">
        <v>89</v>
      </c>
      <c r="AH1213" t="s">
        <v>5220</v>
      </c>
      <c r="AI1213">
        <v>30</v>
      </c>
      <c r="AJ1213">
        <v>28</v>
      </c>
      <c r="AK1213" s="22">
        <f t="shared" si="94"/>
        <v>0</v>
      </c>
      <c r="AL1213" t="s">
        <v>430</v>
      </c>
      <c r="AM1213" t="s">
        <v>306</v>
      </c>
      <c r="AN1213" t="s">
        <v>67</v>
      </c>
    </row>
    <row r="1214" spans="1:40" hidden="1" x14ac:dyDescent="0.25">
      <c r="A1214">
        <v>202430</v>
      </c>
      <c r="B1214">
        <v>30695</v>
      </c>
      <c r="C1214" t="s">
        <v>1136</v>
      </c>
      <c r="D1214" t="s">
        <v>5715</v>
      </c>
      <c r="E1214" t="s">
        <v>1137</v>
      </c>
      <c r="F1214">
        <v>5</v>
      </c>
      <c r="G1214" s="1">
        <v>45166</v>
      </c>
      <c r="H1214" s="1">
        <v>45276</v>
      </c>
      <c r="I1214" s="21">
        <f t="shared" si="90"/>
        <v>16.714285714285715</v>
      </c>
      <c r="J1214" s="1"/>
      <c r="K1214" s="1" t="s">
        <v>5552</v>
      </c>
      <c r="S1214" s="22">
        <f t="shared" si="91"/>
        <v>0</v>
      </c>
      <c r="T1214" s="22">
        <f t="shared" si="92"/>
        <v>0</v>
      </c>
      <c r="U1214" s="22">
        <v>0</v>
      </c>
      <c r="W1214" s="22">
        <v>0</v>
      </c>
      <c r="Y1214" t="s">
        <v>304</v>
      </c>
      <c r="Z1214" t="s">
        <v>2816</v>
      </c>
      <c r="AA1214" t="s">
        <v>2817</v>
      </c>
      <c r="AB1214" t="s">
        <v>61</v>
      </c>
      <c r="AC1214" t="s">
        <v>98</v>
      </c>
      <c r="AD1214" t="str">
        <f t="shared" si="93"/>
        <v>Online Class - ONLINE</v>
      </c>
      <c r="AE1214" t="s">
        <v>88</v>
      </c>
      <c r="AF1214" t="s">
        <v>89</v>
      </c>
      <c r="AG1214" t="s">
        <v>89</v>
      </c>
      <c r="AH1214" t="s">
        <v>5220</v>
      </c>
      <c r="AI1214">
        <v>30</v>
      </c>
      <c r="AJ1214">
        <v>19</v>
      </c>
      <c r="AK1214" s="22">
        <f t="shared" si="94"/>
        <v>0</v>
      </c>
      <c r="AL1214" t="s">
        <v>99</v>
      </c>
      <c r="AM1214" t="s">
        <v>534</v>
      </c>
      <c r="AN1214" t="s">
        <v>67</v>
      </c>
    </row>
    <row r="1215" spans="1:40" hidden="1" x14ac:dyDescent="0.25">
      <c r="A1215">
        <v>202430</v>
      </c>
      <c r="B1215">
        <v>30710</v>
      </c>
      <c r="C1215" t="s">
        <v>1724</v>
      </c>
      <c r="D1215" t="s">
        <v>5722</v>
      </c>
      <c r="E1215" t="s">
        <v>1725</v>
      </c>
      <c r="F1215">
        <v>5</v>
      </c>
      <c r="G1215" s="1">
        <v>45166</v>
      </c>
      <c r="H1215" s="1">
        <v>45276</v>
      </c>
      <c r="I1215" s="21">
        <f t="shared" si="90"/>
        <v>16.714285714285715</v>
      </c>
      <c r="J1215" s="1"/>
      <c r="K1215" s="1" t="s">
        <v>5552</v>
      </c>
      <c r="S1215" s="22">
        <f t="shared" si="91"/>
        <v>0</v>
      </c>
      <c r="T1215" s="22">
        <f t="shared" si="92"/>
        <v>0</v>
      </c>
      <c r="U1215" s="22">
        <v>0</v>
      </c>
      <c r="W1215" s="22">
        <v>0</v>
      </c>
      <c r="Y1215" t="s">
        <v>304</v>
      </c>
      <c r="Z1215" t="s">
        <v>2816</v>
      </c>
      <c r="AA1215" t="s">
        <v>2817</v>
      </c>
      <c r="AB1215" t="s">
        <v>61</v>
      </c>
      <c r="AC1215" t="s">
        <v>98</v>
      </c>
      <c r="AD1215" t="str">
        <f t="shared" si="93"/>
        <v>Online Class - ONLINE</v>
      </c>
      <c r="AE1215" t="s">
        <v>88</v>
      </c>
      <c r="AF1215" t="s">
        <v>89</v>
      </c>
      <c r="AG1215" t="s">
        <v>89</v>
      </c>
      <c r="AH1215" t="s">
        <v>5220</v>
      </c>
      <c r="AI1215">
        <v>30</v>
      </c>
      <c r="AJ1215">
        <v>17</v>
      </c>
      <c r="AK1215" s="22">
        <f t="shared" si="94"/>
        <v>0</v>
      </c>
      <c r="AL1215" t="s">
        <v>99</v>
      </c>
      <c r="AM1215" t="s">
        <v>534</v>
      </c>
      <c r="AN1215" t="s">
        <v>67</v>
      </c>
    </row>
    <row r="1216" spans="1:40" hidden="1" x14ac:dyDescent="0.25">
      <c r="A1216">
        <v>202430</v>
      </c>
      <c r="B1216">
        <v>30733</v>
      </c>
      <c r="C1216" t="s">
        <v>2818</v>
      </c>
      <c r="D1216" t="s">
        <v>5654</v>
      </c>
      <c r="E1216" t="s">
        <v>2819</v>
      </c>
      <c r="F1216">
        <v>3</v>
      </c>
      <c r="G1216" s="1">
        <v>45166</v>
      </c>
      <c r="H1216" s="1">
        <v>45276</v>
      </c>
      <c r="I1216" s="21">
        <f t="shared" si="90"/>
        <v>16.714285714285715</v>
      </c>
      <c r="J1216" s="1"/>
      <c r="K1216" s="1" t="s">
        <v>5552</v>
      </c>
      <c r="S1216" s="22">
        <f t="shared" si="91"/>
        <v>0</v>
      </c>
      <c r="T1216" s="22">
        <f t="shared" si="92"/>
        <v>0</v>
      </c>
      <c r="U1216" s="22">
        <v>0</v>
      </c>
      <c r="W1216" s="22">
        <v>0</v>
      </c>
      <c r="Y1216" t="s">
        <v>304</v>
      </c>
      <c r="Z1216" t="s">
        <v>2820</v>
      </c>
      <c r="AA1216" t="s">
        <v>2821</v>
      </c>
      <c r="AB1216" t="s">
        <v>277</v>
      </c>
      <c r="AC1216" t="s">
        <v>98</v>
      </c>
      <c r="AD1216" t="str">
        <f t="shared" si="93"/>
        <v>Online Class - ONLINE</v>
      </c>
      <c r="AE1216" t="s">
        <v>88</v>
      </c>
      <c r="AF1216" t="s">
        <v>89</v>
      </c>
      <c r="AG1216" t="s">
        <v>89</v>
      </c>
      <c r="AH1216" t="s">
        <v>5220</v>
      </c>
      <c r="AI1216">
        <v>30</v>
      </c>
      <c r="AJ1216">
        <v>29</v>
      </c>
      <c r="AK1216" s="22">
        <f t="shared" si="94"/>
        <v>0</v>
      </c>
      <c r="AL1216" t="s">
        <v>99</v>
      </c>
      <c r="AM1216" t="s">
        <v>534</v>
      </c>
      <c r="AN1216" t="s">
        <v>67</v>
      </c>
    </row>
    <row r="1217" spans="1:40" hidden="1" x14ac:dyDescent="0.25">
      <c r="A1217">
        <v>202430</v>
      </c>
      <c r="B1217">
        <v>30734</v>
      </c>
      <c r="C1217" t="s">
        <v>2818</v>
      </c>
      <c r="D1217" t="s">
        <v>5654</v>
      </c>
      <c r="E1217" t="s">
        <v>2819</v>
      </c>
      <c r="F1217">
        <v>3</v>
      </c>
      <c r="G1217" s="1">
        <v>45166</v>
      </c>
      <c r="H1217" s="1">
        <v>45276</v>
      </c>
      <c r="I1217" s="21">
        <f t="shared" si="90"/>
        <v>16.714285714285715</v>
      </c>
      <c r="J1217" s="1"/>
      <c r="K1217" s="1" t="s">
        <v>5552</v>
      </c>
      <c r="S1217" s="22">
        <f t="shared" si="91"/>
        <v>0</v>
      </c>
      <c r="T1217" s="22">
        <f t="shared" si="92"/>
        <v>0</v>
      </c>
      <c r="U1217" s="22">
        <v>0</v>
      </c>
      <c r="W1217" s="22">
        <v>0</v>
      </c>
      <c r="Y1217" t="s">
        <v>304</v>
      </c>
      <c r="Z1217" t="s">
        <v>2822</v>
      </c>
      <c r="AA1217" t="s">
        <v>2823</v>
      </c>
      <c r="AB1217" t="s">
        <v>277</v>
      </c>
      <c r="AC1217" t="s">
        <v>98</v>
      </c>
      <c r="AD1217" t="str">
        <f t="shared" si="93"/>
        <v>Online Class - ONLINE</v>
      </c>
      <c r="AE1217" t="s">
        <v>88</v>
      </c>
      <c r="AF1217" t="s">
        <v>89</v>
      </c>
      <c r="AG1217" t="s">
        <v>89</v>
      </c>
      <c r="AH1217" t="s">
        <v>5220</v>
      </c>
      <c r="AI1217">
        <v>30</v>
      </c>
      <c r="AJ1217">
        <v>18</v>
      </c>
      <c r="AK1217" s="22">
        <f t="shared" si="94"/>
        <v>0</v>
      </c>
      <c r="AL1217" t="s">
        <v>99</v>
      </c>
      <c r="AM1217" t="s">
        <v>534</v>
      </c>
      <c r="AN1217" t="s">
        <v>67</v>
      </c>
    </row>
    <row r="1218" spans="1:40" hidden="1" x14ac:dyDescent="0.25">
      <c r="A1218">
        <v>202430</v>
      </c>
      <c r="B1218">
        <v>30735</v>
      </c>
      <c r="C1218" t="s">
        <v>2824</v>
      </c>
      <c r="D1218" t="s">
        <v>5654</v>
      </c>
      <c r="E1218" t="s">
        <v>2825</v>
      </c>
      <c r="F1218">
        <v>2</v>
      </c>
      <c r="G1218" s="1">
        <v>45166</v>
      </c>
      <c r="H1218" s="1">
        <v>45276</v>
      </c>
      <c r="I1218" s="21">
        <f t="shared" ref="I1218:I1281" si="95">(DATEDIF(G1218,H1218,"d")/7)+1</f>
        <v>16.714285714285715</v>
      </c>
      <c r="J1218" s="1"/>
      <c r="K1218" s="1" t="s">
        <v>5552</v>
      </c>
      <c r="S1218" s="22">
        <f t="shared" ref="S1218:S1281" si="96">W1218-U1218</f>
        <v>0</v>
      </c>
      <c r="T1218" s="22">
        <f t="shared" ref="T1218:T1281" si="97">(LEN(K1218)*S1218)*(I1218/16.5)</f>
        <v>0</v>
      </c>
      <c r="U1218" s="22">
        <v>0</v>
      </c>
      <c r="W1218" s="22">
        <v>0</v>
      </c>
      <c r="Y1218" t="s">
        <v>304</v>
      </c>
      <c r="Z1218" t="s">
        <v>2826</v>
      </c>
      <c r="AA1218" t="s">
        <v>2827</v>
      </c>
      <c r="AB1218" t="s">
        <v>277</v>
      </c>
      <c r="AC1218" t="s">
        <v>98</v>
      </c>
      <c r="AD1218" t="str">
        <f t="shared" ref="AD1218:AD1281" si="98">CONCATENATE(AE1218," - ",AG1218)</f>
        <v>Online Class - ONLINE</v>
      </c>
      <c r="AE1218" t="s">
        <v>88</v>
      </c>
      <c r="AF1218" t="s">
        <v>89</v>
      </c>
      <c r="AG1218" t="s">
        <v>89</v>
      </c>
      <c r="AH1218" t="s">
        <v>5220</v>
      </c>
      <c r="AI1218">
        <v>35</v>
      </c>
      <c r="AJ1218">
        <v>16</v>
      </c>
      <c r="AK1218" s="22">
        <f t="shared" ref="AK1218:AK1281" si="99">I1218*T1218*AJ1218</f>
        <v>0</v>
      </c>
      <c r="AL1218" t="s">
        <v>99</v>
      </c>
      <c r="AM1218" t="s">
        <v>534</v>
      </c>
      <c r="AN1218" t="s">
        <v>67</v>
      </c>
    </row>
    <row r="1219" spans="1:40" hidden="1" x14ac:dyDescent="0.25">
      <c r="A1219">
        <v>202430</v>
      </c>
      <c r="B1219">
        <v>30736</v>
      </c>
      <c r="C1219" t="s">
        <v>2828</v>
      </c>
      <c r="D1219" t="s">
        <v>5654</v>
      </c>
      <c r="E1219" t="s">
        <v>2829</v>
      </c>
      <c r="F1219">
        <v>4.5</v>
      </c>
      <c r="G1219" s="1">
        <v>45166</v>
      </c>
      <c r="H1219" s="1">
        <v>45276</v>
      </c>
      <c r="I1219" s="21">
        <f t="shared" si="95"/>
        <v>16.714285714285715</v>
      </c>
      <c r="J1219" s="1"/>
      <c r="K1219" s="1" t="s">
        <v>5552</v>
      </c>
      <c r="S1219" s="22">
        <f t="shared" si="96"/>
        <v>0</v>
      </c>
      <c r="T1219" s="22">
        <f t="shared" si="97"/>
        <v>0</v>
      </c>
      <c r="U1219" s="22">
        <v>0</v>
      </c>
      <c r="W1219" s="22">
        <v>0</v>
      </c>
      <c r="Y1219" t="s">
        <v>304</v>
      </c>
      <c r="Z1219" t="s">
        <v>2830</v>
      </c>
      <c r="AA1219" t="s">
        <v>2831</v>
      </c>
      <c r="AB1219" t="s">
        <v>646</v>
      </c>
      <c r="AC1219" t="s">
        <v>98</v>
      </c>
      <c r="AD1219" t="str">
        <f t="shared" si="98"/>
        <v>Online Class - ONLINE</v>
      </c>
      <c r="AE1219" t="s">
        <v>88</v>
      </c>
      <c r="AF1219" t="s">
        <v>89</v>
      </c>
      <c r="AG1219" t="s">
        <v>89</v>
      </c>
      <c r="AH1219" t="s">
        <v>5220</v>
      </c>
      <c r="AI1219">
        <v>25</v>
      </c>
      <c r="AJ1219">
        <v>15</v>
      </c>
      <c r="AK1219" s="22">
        <f t="shared" si="99"/>
        <v>0</v>
      </c>
      <c r="AL1219" t="s">
        <v>99</v>
      </c>
      <c r="AM1219" t="s">
        <v>534</v>
      </c>
      <c r="AN1219" t="s">
        <v>67</v>
      </c>
    </row>
    <row r="1220" spans="1:40" hidden="1" x14ac:dyDescent="0.25">
      <c r="A1220">
        <v>202430</v>
      </c>
      <c r="B1220">
        <v>30736</v>
      </c>
      <c r="C1220" t="s">
        <v>2828</v>
      </c>
      <c r="D1220" t="s">
        <v>5654</v>
      </c>
      <c r="E1220" t="s">
        <v>2829</v>
      </c>
      <c r="F1220">
        <v>4.5</v>
      </c>
      <c r="G1220" s="1">
        <v>45166</v>
      </c>
      <c r="H1220" s="1">
        <v>45276</v>
      </c>
      <c r="I1220" s="21">
        <f t="shared" si="95"/>
        <v>16.714285714285715</v>
      </c>
      <c r="J1220" s="1"/>
      <c r="K1220" s="1" t="s">
        <v>5552</v>
      </c>
      <c r="S1220" s="22">
        <f t="shared" si="96"/>
        <v>0</v>
      </c>
      <c r="T1220" s="22">
        <f t="shared" si="97"/>
        <v>0</v>
      </c>
      <c r="U1220" s="22">
        <v>0</v>
      </c>
      <c r="W1220" s="22">
        <v>0</v>
      </c>
      <c r="Y1220" t="s">
        <v>304</v>
      </c>
      <c r="Z1220" t="s">
        <v>2830</v>
      </c>
      <c r="AA1220" t="s">
        <v>2831</v>
      </c>
      <c r="AB1220" t="s">
        <v>61</v>
      </c>
      <c r="AC1220" t="s">
        <v>98</v>
      </c>
      <c r="AD1220" t="str">
        <f t="shared" si="98"/>
        <v>Online Class - ONLINE</v>
      </c>
      <c r="AE1220" t="s">
        <v>88</v>
      </c>
      <c r="AF1220" t="s">
        <v>89</v>
      </c>
      <c r="AG1220" t="s">
        <v>89</v>
      </c>
      <c r="AH1220" t="s">
        <v>5220</v>
      </c>
      <c r="AI1220">
        <v>25</v>
      </c>
      <c r="AJ1220">
        <v>15</v>
      </c>
      <c r="AK1220" s="22">
        <f t="shared" si="99"/>
        <v>0</v>
      </c>
      <c r="AL1220" t="s">
        <v>99</v>
      </c>
      <c r="AM1220" t="s">
        <v>534</v>
      </c>
      <c r="AN1220" t="s">
        <v>67</v>
      </c>
    </row>
    <row r="1221" spans="1:40" hidden="1" x14ac:dyDescent="0.25">
      <c r="A1221">
        <v>202430</v>
      </c>
      <c r="B1221">
        <v>30738</v>
      </c>
      <c r="C1221" t="s">
        <v>2832</v>
      </c>
      <c r="D1221" t="s">
        <v>5654</v>
      </c>
      <c r="E1221" t="s">
        <v>2833</v>
      </c>
      <c r="F1221">
        <v>3</v>
      </c>
      <c r="G1221" s="1">
        <v>45166</v>
      </c>
      <c r="H1221" s="1">
        <v>45276</v>
      </c>
      <c r="I1221" s="21">
        <f t="shared" si="95"/>
        <v>16.714285714285715</v>
      </c>
      <c r="J1221" s="1"/>
      <c r="K1221" s="1" t="s">
        <v>5552</v>
      </c>
      <c r="S1221" s="22">
        <f t="shared" si="96"/>
        <v>0</v>
      </c>
      <c r="T1221" s="22">
        <f t="shared" si="97"/>
        <v>0</v>
      </c>
      <c r="U1221" s="22">
        <v>0</v>
      </c>
      <c r="W1221" s="22">
        <v>0</v>
      </c>
      <c r="Y1221" t="s">
        <v>304</v>
      </c>
      <c r="Z1221" t="s">
        <v>2834</v>
      </c>
      <c r="AA1221" t="s">
        <v>2835</v>
      </c>
      <c r="AB1221" t="s">
        <v>277</v>
      </c>
      <c r="AC1221" t="s">
        <v>98</v>
      </c>
      <c r="AD1221" t="str">
        <f t="shared" si="98"/>
        <v>Online Class - ONLINE</v>
      </c>
      <c r="AE1221" t="s">
        <v>88</v>
      </c>
      <c r="AF1221" t="s">
        <v>89</v>
      </c>
      <c r="AG1221" t="s">
        <v>89</v>
      </c>
      <c r="AH1221" t="s">
        <v>5220</v>
      </c>
      <c r="AI1221">
        <v>55</v>
      </c>
      <c r="AJ1221">
        <v>37</v>
      </c>
      <c r="AK1221" s="22">
        <f t="shared" si="99"/>
        <v>0</v>
      </c>
      <c r="AL1221" t="s">
        <v>99</v>
      </c>
      <c r="AM1221" t="s">
        <v>534</v>
      </c>
      <c r="AN1221" t="s">
        <v>67</v>
      </c>
    </row>
    <row r="1222" spans="1:40" hidden="1" x14ac:dyDescent="0.25">
      <c r="A1222">
        <v>202430</v>
      </c>
      <c r="B1222">
        <v>30740</v>
      </c>
      <c r="C1222" t="s">
        <v>2836</v>
      </c>
      <c r="D1222" t="s">
        <v>5654</v>
      </c>
      <c r="E1222" t="s">
        <v>2837</v>
      </c>
      <c r="F1222">
        <v>3</v>
      </c>
      <c r="G1222" s="1">
        <v>45166</v>
      </c>
      <c r="H1222" s="1">
        <v>45276</v>
      </c>
      <c r="I1222" s="21">
        <f t="shared" si="95"/>
        <v>16.714285714285715</v>
      </c>
      <c r="J1222" s="1"/>
      <c r="K1222" s="1" t="s">
        <v>5552</v>
      </c>
      <c r="S1222" s="22">
        <f t="shared" si="96"/>
        <v>0</v>
      </c>
      <c r="T1222" s="22">
        <f t="shared" si="97"/>
        <v>0</v>
      </c>
      <c r="U1222" s="22">
        <v>0</v>
      </c>
      <c r="W1222" s="22">
        <v>0</v>
      </c>
      <c r="Y1222" t="s">
        <v>304</v>
      </c>
      <c r="Z1222" t="s">
        <v>2838</v>
      </c>
      <c r="AA1222" t="s">
        <v>2839</v>
      </c>
      <c r="AB1222" t="s">
        <v>61</v>
      </c>
      <c r="AC1222" t="s">
        <v>98</v>
      </c>
      <c r="AD1222" t="str">
        <f t="shared" si="98"/>
        <v>Online Class - ONLINE</v>
      </c>
      <c r="AE1222" t="s">
        <v>88</v>
      </c>
      <c r="AF1222" t="s">
        <v>89</v>
      </c>
      <c r="AG1222" t="s">
        <v>89</v>
      </c>
      <c r="AH1222" t="s">
        <v>5220</v>
      </c>
      <c r="AI1222">
        <v>35</v>
      </c>
      <c r="AJ1222">
        <v>37</v>
      </c>
      <c r="AK1222" s="22">
        <f t="shared" si="99"/>
        <v>0</v>
      </c>
      <c r="AL1222" t="s">
        <v>99</v>
      </c>
      <c r="AM1222" t="s">
        <v>534</v>
      </c>
      <c r="AN1222" t="s">
        <v>46</v>
      </c>
    </row>
    <row r="1223" spans="1:40" hidden="1" x14ac:dyDescent="0.25">
      <c r="A1223">
        <v>202430</v>
      </c>
      <c r="B1223">
        <v>30743</v>
      </c>
      <c r="C1223" t="s">
        <v>2840</v>
      </c>
      <c r="D1223" t="s">
        <v>5654</v>
      </c>
      <c r="E1223" t="s">
        <v>2841</v>
      </c>
      <c r="F1223">
        <v>4.5</v>
      </c>
      <c r="G1223" s="1">
        <v>45166</v>
      </c>
      <c r="H1223" s="1">
        <v>45276</v>
      </c>
      <c r="I1223" s="21">
        <f t="shared" si="95"/>
        <v>16.714285714285715</v>
      </c>
      <c r="J1223" s="1"/>
      <c r="K1223" s="1" t="s">
        <v>5552</v>
      </c>
      <c r="S1223" s="22">
        <f t="shared" si="96"/>
        <v>0</v>
      </c>
      <c r="T1223" s="22">
        <f t="shared" si="97"/>
        <v>0</v>
      </c>
      <c r="U1223" s="22">
        <v>0</v>
      </c>
      <c r="W1223" s="22">
        <v>0</v>
      </c>
      <c r="Y1223" t="s">
        <v>2811</v>
      </c>
      <c r="Z1223" t="s">
        <v>2838</v>
      </c>
      <c r="AA1223" t="s">
        <v>2839</v>
      </c>
      <c r="AB1223" t="s">
        <v>61</v>
      </c>
      <c r="AC1223" t="s">
        <v>98</v>
      </c>
      <c r="AD1223" t="str">
        <f t="shared" si="98"/>
        <v>Online Class - ONLINE</v>
      </c>
      <c r="AE1223" t="s">
        <v>88</v>
      </c>
      <c r="AF1223" t="s">
        <v>89</v>
      </c>
      <c r="AG1223" t="s">
        <v>89</v>
      </c>
      <c r="AH1223" t="s">
        <v>5220</v>
      </c>
      <c r="AI1223">
        <v>25</v>
      </c>
      <c r="AJ1223">
        <v>16</v>
      </c>
      <c r="AK1223" s="22">
        <f t="shared" si="99"/>
        <v>0</v>
      </c>
      <c r="AL1223" t="s">
        <v>99</v>
      </c>
      <c r="AM1223" t="s">
        <v>534</v>
      </c>
      <c r="AN1223" t="s">
        <v>67</v>
      </c>
    </row>
    <row r="1224" spans="1:40" hidden="1" x14ac:dyDescent="0.25">
      <c r="A1224">
        <v>202430</v>
      </c>
      <c r="B1224">
        <v>30744</v>
      </c>
      <c r="C1224" t="s">
        <v>2842</v>
      </c>
      <c r="D1224" t="s">
        <v>5654</v>
      </c>
      <c r="E1224" t="s">
        <v>2843</v>
      </c>
      <c r="F1224">
        <v>3</v>
      </c>
      <c r="G1224" s="1">
        <v>45166</v>
      </c>
      <c r="H1224" s="1">
        <v>45276</v>
      </c>
      <c r="I1224" s="21">
        <f t="shared" si="95"/>
        <v>16.714285714285715</v>
      </c>
      <c r="J1224" s="1"/>
      <c r="K1224" s="1" t="s">
        <v>5552</v>
      </c>
      <c r="S1224" s="22">
        <f t="shared" si="96"/>
        <v>0</v>
      </c>
      <c r="T1224" s="22">
        <f t="shared" si="97"/>
        <v>0</v>
      </c>
      <c r="U1224" s="22">
        <v>0</v>
      </c>
      <c r="W1224" s="22">
        <v>0</v>
      </c>
      <c r="Y1224" t="s">
        <v>304</v>
      </c>
      <c r="Z1224" t="s">
        <v>2844</v>
      </c>
      <c r="AA1224" t="s">
        <v>2845</v>
      </c>
      <c r="AB1224" t="s">
        <v>61</v>
      </c>
      <c r="AC1224" t="s">
        <v>98</v>
      </c>
      <c r="AD1224" t="str">
        <f t="shared" si="98"/>
        <v>Online Class - ONLINE</v>
      </c>
      <c r="AE1224" t="s">
        <v>88</v>
      </c>
      <c r="AF1224" t="s">
        <v>89</v>
      </c>
      <c r="AG1224" t="s">
        <v>89</v>
      </c>
      <c r="AH1224" t="s">
        <v>5220</v>
      </c>
      <c r="AI1224">
        <v>40</v>
      </c>
      <c r="AJ1224">
        <v>32</v>
      </c>
      <c r="AK1224" s="22">
        <f t="shared" si="99"/>
        <v>0</v>
      </c>
      <c r="AL1224" t="s">
        <v>99</v>
      </c>
      <c r="AM1224" t="s">
        <v>534</v>
      </c>
      <c r="AN1224" t="s">
        <v>67</v>
      </c>
    </row>
    <row r="1225" spans="1:40" hidden="1" x14ac:dyDescent="0.25">
      <c r="A1225">
        <v>202430</v>
      </c>
      <c r="B1225">
        <v>30745</v>
      </c>
      <c r="C1225" t="s">
        <v>2842</v>
      </c>
      <c r="D1225" t="s">
        <v>5654</v>
      </c>
      <c r="E1225" t="s">
        <v>2843</v>
      </c>
      <c r="F1225">
        <v>3</v>
      </c>
      <c r="G1225" s="1">
        <v>45166</v>
      </c>
      <c r="H1225" s="1">
        <v>45276</v>
      </c>
      <c r="I1225" s="21">
        <f t="shared" si="95"/>
        <v>16.714285714285715</v>
      </c>
      <c r="J1225" s="1"/>
      <c r="K1225" s="1" t="s">
        <v>5552</v>
      </c>
      <c r="S1225" s="22">
        <f t="shared" si="96"/>
        <v>0</v>
      </c>
      <c r="T1225" s="22">
        <f t="shared" si="97"/>
        <v>0</v>
      </c>
      <c r="U1225" s="22">
        <v>0</v>
      </c>
      <c r="W1225" s="22">
        <v>0</v>
      </c>
      <c r="Y1225" t="s">
        <v>304</v>
      </c>
      <c r="Z1225" t="s">
        <v>2846</v>
      </c>
      <c r="AA1225" t="s">
        <v>2847</v>
      </c>
      <c r="AB1225" t="s">
        <v>277</v>
      </c>
      <c r="AC1225" t="s">
        <v>98</v>
      </c>
      <c r="AD1225" t="str">
        <f t="shared" si="98"/>
        <v>Online Class - ONLINE</v>
      </c>
      <c r="AE1225" t="s">
        <v>88</v>
      </c>
      <c r="AF1225" t="s">
        <v>89</v>
      </c>
      <c r="AG1225" t="s">
        <v>89</v>
      </c>
      <c r="AH1225" t="s">
        <v>5220</v>
      </c>
      <c r="AI1225">
        <v>40</v>
      </c>
      <c r="AJ1225">
        <v>36</v>
      </c>
      <c r="AK1225" s="22">
        <f t="shared" si="99"/>
        <v>0</v>
      </c>
      <c r="AL1225" t="s">
        <v>99</v>
      </c>
      <c r="AM1225" t="s">
        <v>534</v>
      </c>
      <c r="AN1225" t="s">
        <v>67</v>
      </c>
    </row>
    <row r="1226" spans="1:40" hidden="1" x14ac:dyDescent="0.25">
      <c r="A1226">
        <v>202430</v>
      </c>
      <c r="B1226">
        <v>30748</v>
      </c>
      <c r="C1226" t="s">
        <v>2848</v>
      </c>
      <c r="D1226" t="s">
        <v>5654</v>
      </c>
      <c r="E1226" t="s">
        <v>2849</v>
      </c>
      <c r="F1226">
        <v>3</v>
      </c>
      <c r="G1226" s="1">
        <v>45166</v>
      </c>
      <c r="H1226" s="1">
        <v>45276</v>
      </c>
      <c r="I1226" s="21">
        <f t="shared" si="95"/>
        <v>16.714285714285715</v>
      </c>
      <c r="J1226" s="1"/>
      <c r="K1226" s="1" t="s">
        <v>5552</v>
      </c>
      <c r="S1226" s="22">
        <f t="shared" si="96"/>
        <v>0</v>
      </c>
      <c r="T1226" s="22">
        <f t="shared" si="97"/>
        <v>0</v>
      </c>
      <c r="U1226" s="22">
        <v>0</v>
      </c>
      <c r="W1226" s="22">
        <v>0</v>
      </c>
      <c r="Y1226" t="s">
        <v>304</v>
      </c>
      <c r="Z1226" t="s">
        <v>2850</v>
      </c>
      <c r="AA1226" t="s">
        <v>2851</v>
      </c>
      <c r="AB1226" t="s">
        <v>277</v>
      </c>
      <c r="AC1226" t="s">
        <v>98</v>
      </c>
      <c r="AD1226" t="str">
        <f t="shared" si="98"/>
        <v>Online Class - ONLINE</v>
      </c>
      <c r="AE1226" t="s">
        <v>88</v>
      </c>
      <c r="AF1226" t="s">
        <v>89</v>
      </c>
      <c r="AG1226" t="s">
        <v>89</v>
      </c>
      <c r="AH1226" t="s">
        <v>5220</v>
      </c>
      <c r="AI1226">
        <v>30</v>
      </c>
      <c r="AJ1226">
        <v>19</v>
      </c>
      <c r="AK1226" s="22">
        <f t="shared" si="99"/>
        <v>0</v>
      </c>
      <c r="AL1226" t="s">
        <v>99</v>
      </c>
      <c r="AM1226" t="s">
        <v>534</v>
      </c>
      <c r="AN1226" t="s">
        <v>67</v>
      </c>
    </row>
    <row r="1227" spans="1:40" hidden="1" x14ac:dyDescent="0.25">
      <c r="A1227">
        <v>202430</v>
      </c>
      <c r="B1227">
        <v>30756</v>
      </c>
      <c r="C1227" t="s">
        <v>2852</v>
      </c>
      <c r="D1227" t="s">
        <v>5641</v>
      </c>
      <c r="E1227" t="s">
        <v>2853</v>
      </c>
      <c r="F1227">
        <v>4</v>
      </c>
      <c r="G1227" s="1">
        <v>45166</v>
      </c>
      <c r="H1227" s="1">
        <v>45276</v>
      </c>
      <c r="I1227" s="21">
        <f t="shared" si="95"/>
        <v>16.714285714285715</v>
      </c>
      <c r="J1227" s="1"/>
      <c r="K1227" s="1" t="s">
        <v>5552</v>
      </c>
      <c r="S1227" s="22">
        <f t="shared" si="96"/>
        <v>0</v>
      </c>
      <c r="T1227" s="22">
        <f t="shared" si="97"/>
        <v>0</v>
      </c>
      <c r="U1227" s="22">
        <v>0</v>
      </c>
      <c r="W1227" s="22">
        <v>0</v>
      </c>
      <c r="Y1227" t="s">
        <v>304</v>
      </c>
      <c r="Z1227" t="s">
        <v>2854</v>
      </c>
      <c r="AA1227" t="s">
        <v>2855</v>
      </c>
      <c r="AB1227" t="s">
        <v>277</v>
      </c>
      <c r="AC1227" t="s">
        <v>98</v>
      </c>
      <c r="AD1227" t="str">
        <f t="shared" si="98"/>
        <v>Online Class - ONLINE</v>
      </c>
      <c r="AE1227" t="s">
        <v>88</v>
      </c>
      <c r="AF1227" t="s">
        <v>89</v>
      </c>
      <c r="AG1227" t="s">
        <v>89</v>
      </c>
      <c r="AH1227" t="s">
        <v>5220</v>
      </c>
      <c r="AI1227">
        <v>25</v>
      </c>
      <c r="AJ1227">
        <v>26</v>
      </c>
      <c r="AK1227" s="22">
        <f t="shared" si="99"/>
        <v>0</v>
      </c>
      <c r="AL1227" t="s">
        <v>99</v>
      </c>
      <c r="AM1227" t="s">
        <v>534</v>
      </c>
      <c r="AN1227" t="s">
        <v>46</v>
      </c>
    </row>
    <row r="1228" spans="1:40" hidden="1" x14ac:dyDescent="0.25">
      <c r="A1228">
        <v>202430</v>
      </c>
      <c r="B1228">
        <v>30759</v>
      </c>
      <c r="C1228" t="s">
        <v>2856</v>
      </c>
      <c r="D1228" t="s">
        <v>5654</v>
      </c>
      <c r="E1228" t="s">
        <v>2857</v>
      </c>
      <c r="F1228">
        <v>2</v>
      </c>
      <c r="G1228" s="1">
        <v>45166</v>
      </c>
      <c r="H1228" s="1">
        <v>45276</v>
      </c>
      <c r="I1228" s="21">
        <f t="shared" si="95"/>
        <v>16.714285714285715</v>
      </c>
      <c r="J1228" s="1"/>
      <c r="K1228" s="1" t="s">
        <v>5552</v>
      </c>
      <c r="S1228" s="22">
        <f t="shared" si="96"/>
        <v>0</v>
      </c>
      <c r="T1228" s="22">
        <f t="shared" si="97"/>
        <v>0</v>
      </c>
      <c r="U1228" s="22">
        <v>0</v>
      </c>
      <c r="W1228" s="22">
        <v>0</v>
      </c>
      <c r="Y1228" t="s">
        <v>304</v>
      </c>
      <c r="Z1228" t="s">
        <v>2844</v>
      </c>
      <c r="AA1228" t="s">
        <v>2845</v>
      </c>
      <c r="AB1228" t="s">
        <v>61</v>
      </c>
      <c r="AC1228" t="s">
        <v>98</v>
      </c>
      <c r="AD1228" t="str">
        <f t="shared" si="98"/>
        <v>Online Class - ONLINE</v>
      </c>
      <c r="AE1228" t="s">
        <v>88</v>
      </c>
      <c r="AF1228" t="s">
        <v>89</v>
      </c>
      <c r="AG1228" t="s">
        <v>89</v>
      </c>
      <c r="AH1228" t="s">
        <v>5220</v>
      </c>
      <c r="AI1228">
        <v>40</v>
      </c>
      <c r="AJ1228">
        <v>30</v>
      </c>
      <c r="AK1228" s="22">
        <f t="shared" si="99"/>
        <v>0</v>
      </c>
      <c r="AL1228" t="s">
        <v>99</v>
      </c>
      <c r="AM1228" t="s">
        <v>534</v>
      </c>
      <c r="AN1228" t="s">
        <v>67</v>
      </c>
    </row>
    <row r="1229" spans="1:40" hidden="1" x14ac:dyDescent="0.25">
      <c r="A1229">
        <v>202430</v>
      </c>
      <c r="B1229">
        <v>30761</v>
      </c>
      <c r="C1229" t="s">
        <v>2858</v>
      </c>
      <c r="D1229" t="s">
        <v>5654</v>
      </c>
      <c r="E1229" t="s">
        <v>2859</v>
      </c>
      <c r="F1229">
        <v>3</v>
      </c>
      <c r="G1229" s="1">
        <v>45166</v>
      </c>
      <c r="H1229" s="1">
        <v>45276</v>
      </c>
      <c r="I1229" s="21">
        <f t="shared" si="95"/>
        <v>16.714285714285715</v>
      </c>
      <c r="J1229" s="1"/>
      <c r="K1229" s="1" t="s">
        <v>5552</v>
      </c>
      <c r="S1229" s="22">
        <f t="shared" si="96"/>
        <v>0</v>
      </c>
      <c r="T1229" s="22">
        <f t="shared" si="97"/>
        <v>0</v>
      </c>
      <c r="U1229" s="22">
        <v>0</v>
      </c>
      <c r="W1229" s="22">
        <v>0</v>
      </c>
      <c r="Y1229" t="s">
        <v>304</v>
      </c>
      <c r="Z1229" t="s">
        <v>2844</v>
      </c>
      <c r="AA1229" t="s">
        <v>2845</v>
      </c>
      <c r="AB1229" t="s">
        <v>61</v>
      </c>
      <c r="AC1229" t="s">
        <v>98</v>
      </c>
      <c r="AD1229" t="str">
        <f t="shared" si="98"/>
        <v>Online Class - ONLINE</v>
      </c>
      <c r="AE1229" t="s">
        <v>88</v>
      </c>
      <c r="AF1229" t="s">
        <v>89</v>
      </c>
      <c r="AG1229" t="s">
        <v>89</v>
      </c>
      <c r="AH1229" t="s">
        <v>5220</v>
      </c>
      <c r="AI1229">
        <v>40</v>
      </c>
      <c r="AJ1229">
        <v>38</v>
      </c>
      <c r="AK1229" s="22">
        <f t="shared" si="99"/>
        <v>0</v>
      </c>
      <c r="AL1229" t="s">
        <v>99</v>
      </c>
      <c r="AM1229" t="s">
        <v>534</v>
      </c>
      <c r="AN1229" t="s">
        <v>67</v>
      </c>
    </row>
    <row r="1230" spans="1:40" hidden="1" x14ac:dyDescent="0.25">
      <c r="A1230">
        <v>202430</v>
      </c>
      <c r="B1230">
        <v>30764</v>
      </c>
      <c r="C1230" t="s">
        <v>2860</v>
      </c>
      <c r="D1230" t="s">
        <v>5641</v>
      </c>
      <c r="E1230" t="s">
        <v>2861</v>
      </c>
      <c r="F1230">
        <v>1</v>
      </c>
      <c r="G1230" s="1">
        <v>45166</v>
      </c>
      <c r="H1230" s="1">
        <v>45276</v>
      </c>
      <c r="I1230" s="21">
        <f t="shared" si="95"/>
        <v>16.714285714285715</v>
      </c>
      <c r="J1230" s="1"/>
      <c r="K1230" s="1" t="s">
        <v>5552</v>
      </c>
      <c r="S1230" s="22">
        <f t="shared" si="96"/>
        <v>0</v>
      </c>
      <c r="T1230" s="22">
        <f t="shared" si="97"/>
        <v>0</v>
      </c>
      <c r="U1230" s="22">
        <v>0</v>
      </c>
      <c r="W1230" s="22">
        <v>0</v>
      </c>
      <c r="Y1230" t="s">
        <v>2811</v>
      </c>
      <c r="Z1230" t="s">
        <v>2830</v>
      </c>
      <c r="AA1230" t="s">
        <v>2831</v>
      </c>
      <c r="AB1230" t="s">
        <v>61</v>
      </c>
      <c r="AC1230" t="s">
        <v>98</v>
      </c>
      <c r="AD1230" t="str">
        <f t="shared" si="98"/>
        <v>Online Class - ONLINE</v>
      </c>
      <c r="AE1230" t="s">
        <v>88</v>
      </c>
      <c r="AF1230" t="s">
        <v>89</v>
      </c>
      <c r="AG1230" t="s">
        <v>89</v>
      </c>
      <c r="AH1230" t="s">
        <v>5220</v>
      </c>
      <c r="AI1230">
        <v>25</v>
      </c>
      <c r="AJ1230">
        <v>20</v>
      </c>
      <c r="AK1230" s="22">
        <f t="shared" si="99"/>
        <v>0</v>
      </c>
      <c r="AL1230" t="s">
        <v>99</v>
      </c>
      <c r="AM1230" t="s">
        <v>534</v>
      </c>
      <c r="AN1230" t="s">
        <v>67</v>
      </c>
    </row>
    <row r="1231" spans="1:40" hidden="1" x14ac:dyDescent="0.25">
      <c r="A1231">
        <v>202430</v>
      </c>
      <c r="B1231">
        <v>30766</v>
      </c>
      <c r="C1231" t="s">
        <v>2862</v>
      </c>
      <c r="D1231" t="s">
        <v>5654</v>
      </c>
      <c r="E1231" t="s">
        <v>2863</v>
      </c>
      <c r="F1231">
        <v>3</v>
      </c>
      <c r="G1231" s="1">
        <v>45166</v>
      </c>
      <c r="H1231" s="1">
        <v>45276</v>
      </c>
      <c r="I1231" s="21">
        <f t="shared" si="95"/>
        <v>16.714285714285715</v>
      </c>
      <c r="J1231" s="1"/>
      <c r="K1231" s="1" t="s">
        <v>5552</v>
      </c>
      <c r="S1231" s="22">
        <f t="shared" si="96"/>
        <v>0</v>
      </c>
      <c r="T1231" s="22">
        <f t="shared" si="97"/>
        <v>0</v>
      </c>
      <c r="U1231" s="22">
        <v>0</v>
      </c>
      <c r="W1231" s="22">
        <v>0</v>
      </c>
      <c r="Y1231" t="s">
        <v>304</v>
      </c>
      <c r="Z1231" t="s">
        <v>2864</v>
      </c>
      <c r="AA1231" t="s">
        <v>2865</v>
      </c>
      <c r="AB1231" t="s">
        <v>277</v>
      </c>
      <c r="AC1231" t="s">
        <v>98</v>
      </c>
      <c r="AD1231" t="str">
        <f t="shared" si="98"/>
        <v>Online Class - ONLINE</v>
      </c>
      <c r="AE1231" t="s">
        <v>88</v>
      </c>
      <c r="AF1231" t="s">
        <v>89</v>
      </c>
      <c r="AG1231" t="s">
        <v>89</v>
      </c>
      <c r="AH1231" t="s">
        <v>5220</v>
      </c>
      <c r="AI1231">
        <v>30</v>
      </c>
      <c r="AJ1231">
        <v>23</v>
      </c>
      <c r="AK1231" s="22">
        <f t="shared" si="99"/>
        <v>0</v>
      </c>
      <c r="AL1231" t="s">
        <v>99</v>
      </c>
      <c r="AM1231" t="s">
        <v>534</v>
      </c>
      <c r="AN1231" t="s">
        <v>67</v>
      </c>
    </row>
    <row r="1232" spans="1:40" hidden="1" x14ac:dyDescent="0.25">
      <c r="A1232">
        <v>202430</v>
      </c>
      <c r="B1232">
        <v>30843</v>
      </c>
      <c r="C1232" t="s">
        <v>2571</v>
      </c>
      <c r="D1232" t="s">
        <v>5628</v>
      </c>
      <c r="E1232" t="s">
        <v>2572</v>
      </c>
      <c r="F1232">
        <v>4</v>
      </c>
      <c r="G1232" s="1">
        <v>45166</v>
      </c>
      <c r="H1232" s="1">
        <v>45276</v>
      </c>
      <c r="I1232" s="21">
        <f t="shared" si="95"/>
        <v>16.714285714285715</v>
      </c>
      <c r="J1232" s="1"/>
      <c r="K1232" s="1" t="s">
        <v>5552</v>
      </c>
      <c r="S1232" s="22">
        <f t="shared" si="96"/>
        <v>0</v>
      </c>
      <c r="T1232" s="22">
        <f t="shared" si="97"/>
        <v>0</v>
      </c>
      <c r="U1232" s="22">
        <v>0</v>
      </c>
      <c r="W1232" s="22">
        <v>0</v>
      </c>
      <c r="Y1232" t="s">
        <v>304</v>
      </c>
      <c r="Z1232" t="s">
        <v>2573</v>
      </c>
      <c r="AA1232" t="s">
        <v>2574</v>
      </c>
      <c r="AB1232" t="s">
        <v>41</v>
      </c>
      <c r="AC1232" t="s">
        <v>62</v>
      </c>
      <c r="AD1232" t="str">
        <f t="shared" si="98"/>
        <v>Online Class - ONLINE</v>
      </c>
      <c r="AE1232" t="s">
        <v>88</v>
      </c>
      <c r="AF1232" t="s">
        <v>89</v>
      </c>
      <c r="AG1232" t="s">
        <v>89</v>
      </c>
      <c r="AH1232" t="s">
        <v>5220</v>
      </c>
      <c r="AI1232">
        <v>10</v>
      </c>
      <c r="AJ1232">
        <v>7</v>
      </c>
      <c r="AK1232" s="22">
        <f t="shared" si="99"/>
        <v>0</v>
      </c>
      <c r="AL1232" t="s">
        <v>430</v>
      </c>
      <c r="AM1232" t="s">
        <v>306</v>
      </c>
      <c r="AN1232" t="s">
        <v>67</v>
      </c>
    </row>
    <row r="1233" spans="1:40" hidden="1" x14ac:dyDescent="0.25">
      <c r="A1233">
        <v>202430</v>
      </c>
      <c r="B1233">
        <v>30845</v>
      </c>
      <c r="C1233" t="s">
        <v>2571</v>
      </c>
      <c r="D1233" t="s">
        <v>5628</v>
      </c>
      <c r="E1233" t="s">
        <v>2572</v>
      </c>
      <c r="F1233">
        <v>4</v>
      </c>
      <c r="G1233" s="1">
        <v>45166</v>
      </c>
      <c r="H1233" s="1">
        <v>45276</v>
      </c>
      <c r="I1233" s="21">
        <f t="shared" si="95"/>
        <v>16.714285714285715</v>
      </c>
      <c r="J1233" s="1"/>
      <c r="K1233" s="1" t="s">
        <v>5552</v>
      </c>
      <c r="S1233" s="22">
        <f t="shared" si="96"/>
        <v>0</v>
      </c>
      <c r="T1233" s="22">
        <f t="shared" si="97"/>
        <v>0</v>
      </c>
      <c r="U1233" s="22">
        <v>0</v>
      </c>
      <c r="W1233" s="22">
        <v>0</v>
      </c>
      <c r="Y1233" t="s">
        <v>304</v>
      </c>
      <c r="Z1233" t="s">
        <v>2573</v>
      </c>
      <c r="AA1233" t="s">
        <v>2574</v>
      </c>
      <c r="AB1233" t="s">
        <v>41</v>
      </c>
      <c r="AC1233" t="s">
        <v>62</v>
      </c>
      <c r="AD1233" t="str">
        <f t="shared" si="98"/>
        <v>Online Class - ONLINE</v>
      </c>
      <c r="AE1233" t="s">
        <v>88</v>
      </c>
      <c r="AF1233" t="s">
        <v>89</v>
      </c>
      <c r="AG1233" t="s">
        <v>89</v>
      </c>
      <c r="AH1233" t="s">
        <v>5220</v>
      </c>
      <c r="AI1233">
        <v>10</v>
      </c>
      <c r="AJ1233">
        <v>9</v>
      </c>
      <c r="AK1233" s="22">
        <f t="shared" si="99"/>
        <v>0</v>
      </c>
      <c r="AL1233" t="s">
        <v>430</v>
      </c>
      <c r="AM1233" t="s">
        <v>306</v>
      </c>
      <c r="AN1233" t="s">
        <v>67</v>
      </c>
    </row>
    <row r="1234" spans="1:40" hidden="1" x14ac:dyDescent="0.25">
      <c r="A1234">
        <v>202430</v>
      </c>
      <c r="B1234">
        <v>30847</v>
      </c>
      <c r="C1234" t="s">
        <v>1200</v>
      </c>
      <c r="D1234" t="s">
        <v>5628</v>
      </c>
      <c r="E1234" t="s">
        <v>1201</v>
      </c>
      <c r="F1234">
        <v>3</v>
      </c>
      <c r="G1234" s="1">
        <v>45166</v>
      </c>
      <c r="H1234" s="1">
        <v>45276</v>
      </c>
      <c r="I1234" s="21">
        <f t="shared" si="95"/>
        <v>16.714285714285715</v>
      </c>
      <c r="J1234" s="1"/>
      <c r="K1234" s="1" t="s">
        <v>35</v>
      </c>
      <c r="N1234" t="s">
        <v>35</v>
      </c>
      <c r="S1234" s="22">
        <f t="shared" si="96"/>
        <v>5.555555555555558E-2</v>
      </c>
      <c r="T1234" s="22">
        <f t="shared" si="97"/>
        <v>5.6277056277056307E-2</v>
      </c>
      <c r="U1234" s="22" t="s">
        <v>5369</v>
      </c>
      <c r="V1234">
        <v>800</v>
      </c>
      <c r="W1234" s="22" t="s">
        <v>5433</v>
      </c>
      <c r="X1234">
        <v>920</v>
      </c>
      <c r="Y1234" t="s">
        <v>507</v>
      </c>
      <c r="Z1234" t="s">
        <v>1202</v>
      </c>
      <c r="AA1234" t="s">
        <v>1203</v>
      </c>
      <c r="AB1234" t="s">
        <v>277</v>
      </c>
      <c r="AC1234" t="s">
        <v>62</v>
      </c>
      <c r="AD1234" t="str">
        <f t="shared" si="98"/>
        <v>Online Class - ONLINE</v>
      </c>
      <c r="AE1234" t="s">
        <v>88</v>
      </c>
      <c r="AF1234" t="s">
        <v>89</v>
      </c>
      <c r="AG1234" t="s">
        <v>89</v>
      </c>
      <c r="AH1234" t="s">
        <v>5220</v>
      </c>
      <c r="AI1234">
        <v>29</v>
      </c>
      <c r="AJ1234">
        <v>21</v>
      </c>
      <c r="AK1234" s="22">
        <f t="shared" si="99"/>
        <v>19.753246753246763</v>
      </c>
      <c r="AL1234" t="s">
        <v>99</v>
      </c>
      <c r="AM1234" t="s">
        <v>100</v>
      </c>
      <c r="AN1234" t="s">
        <v>67</v>
      </c>
    </row>
    <row r="1235" spans="1:40" hidden="1" x14ac:dyDescent="0.25">
      <c r="A1235">
        <v>202430</v>
      </c>
      <c r="B1235">
        <v>30848</v>
      </c>
      <c r="C1235" t="s">
        <v>2866</v>
      </c>
      <c r="D1235" t="s">
        <v>5628</v>
      </c>
      <c r="E1235" t="s">
        <v>2867</v>
      </c>
      <c r="F1235">
        <v>3</v>
      </c>
      <c r="G1235" s="1">
        <v>45166</v>
      </c>
      <c r="H1235" s="1">
        <v>45276</v>
      </c>
      <c r="I1235" s="21">
        <f t="shared" si="95"/>
        <v>16.714285714285715</v>
      </c>
      <c r="J1235" s="1"/>
      <c r="K1235" s="1" t="s">
        <v>5552</v>
      </c>
      <c r="S1235" s="22">
        <f t="shared" si="96"/>
        <v>0</v>
      </c>
      <c r="T1235" s="22">
        <f t="shared" si="97"/>
        <v>0</v>
      </c>
      <c r="U1235" s="22">
        <v>0</v>
      </c>
      <c r="W1235" s="22">
        <v>0</v>
      </c>
      <c r="Y1235" t="s">
        <v>304</v>
      </c>
      <c r="Z1235" t="s">
        <v>2868</v>
      </c>
      <c r="AA1235" t="s">
        <v>2869</v>
      </c>
      <c r="AB1235" t="s">
        <v>277</v>
      </c>
      <c r="AC1235" t="s">
        <v>98</v>
      </c>
      <c r="AD1235" t="str">
        <f t="shared" si="98"/>
        <v>Online Class - ONLINE</v>
      </c>
      <c r="AE1235" t="s">
        <v>88</v>
      </c>
      <c r="AF1235" t="s">
        <v>89</v>
      </c>
      <c r="AG1235" t="s">
        <v>89</v>
      </c>
      <c r="AH1235" t="s">
        <v>5220</v>
      </c>
      <c r="AI1235">
        <v>29</v>
      </c>
      <c r="AJ1235">
        <v>21</v>
      </c>
      <c r="AK1235" s="22">
        <f t="shared" si="99"/>
        <v>0</v>
      </c>
      <c r="AL1235" t="s">
        <v>99</v>
      </c>
      <c r="AM1235" t="s">
        <v>534</v>
      </c>
      <c r="AN1235" t="s">
        <v>67</v>
      </c>
    </row>
    <row r="1236" spans="1:40" hidden="1" x14ac:dyDescent="0.25">
      <c r="A1236">
        <v>202430</v>
      </c>
      <c r="B1236">
        <v>30863</v>
      </c>
      <c r="C1236" t="s">
        <v>1930</v>
      </c>
      <c r="D1236" t="s">
        <v>5628</v>
      </c>
      <c r="E1236" t="s">
        <v>1931</v>
      </c>
      <c r="F1236">
        <v>3</v>
      </c>
      <c r="G1236" s="1">
        <v>45166</v>
      </c>
      <c r="H1236" s="1">
        <v>45276</v>
      </c>
      <c r="I1236" s="21">
        <f t="shared" si="95"/>
        <v>16.714285714285715</v>
      </c>
      <c r="J1236" s="1"/>
      <c r="K1236" s="1" t="s">
        <v>34</v>
      </c>
      <c r="M1236" t="s">
        <v>34</v>
      </c>
      <c r="S1236" s="22">
        <f t="shared" si="96"/>
        <v>0.11805555555555558</v>
      </c>
      <c r="T1236" s="22">
        <f t="shared" si="97"/>
        <v>0.11958874458874463</v>
      </c>
      <c r="U1236" s="22" t="s">
        <v>5369</v>
      </c>
      <c r="V1236">
        <v>800</v>
      </c>
      <c r="W1236" s="22" t="s">
        <v>5450</v>
      </c>
      <c r="X1236">
        <v>1050</v>
      </c>
      <c r="Y1236" t="s">
        <v>507</v>
      </c>
      <c r="Z1236" t="s">
        <v>1932</v>
      </c>
      <c r="AA1236" t="s">
        <v>1933</v>
      </c>
      <c r="AB1236" t="s">
        <v>277</v>
      </c>
      <c r="AC1236" t="s">
        <v>98</v>
      </c>
      <c r="AD1236" t="str">
        <f t="shared" si="98"/>
        <v>Online Class - ONLINE</v>
      </c>
      <c r="AE1236" t="s">
        <v>88</v>
      </c>
      <c r="AF1236" t="s">
        <v>89</v>
      </c>
      <c r="AG1236" t="s">
        <v>89</v>
      </c>
      <c r="AH1236" t="s">
        <v>5220</v>
      </c>
      <c r="AI1236">
        <v>27</v>
      </c>
      <c r="AJ1236">
        <v>27</v>
      </c>
      <c r="AK1236" s="22">
        <f t="shared" si="99"/>
        <v>53.968692022263475</v>
      </c>
      <c r="AL1236" t="s">
        <v>99</v>
      </c>
      <c r="AM1236" t="s">
        <v>100</v>
      </c>
      <c r="AN1236" t="s">
        <v>46</v>
      </c>
    </row>
    <row r="1237" spans="1:40" hidden="1" x14ac:dyDescent="0.25">
      <c r="A1237">
        <v>202430</v>
      </c>
      <c r="B1237">
        <v>30865</v>
      </c>
      <c r="C1237" t="s">
        <v>2870</v>
      </c>
      <c r="D1237" t="s">
        <v>5628</v>
      </c>
      <c r="E1237" t="s">
        <v>2871</v>
      </c>
      <c r="F1237">
        <v>2</v>
      </c>
      <c r="G1237" s="1">
        <v>45166</v>
      </c>
      <c r="H1237" s="1">
        <v>45276</v>
      </c>
      <c r="I1237" s="21">
        <f t="shared" si="95"/>
        <v>16.714285714285715</v>
      </c>
      <c r="J1237" s="1"/>
      <c r="K1237" s="1" t="s">
        <v>5552</v>
      </c>
      <c r="S1237" s="22">
        <f t="shared" si="96"/>
        <v>0</v>
      </c>
      <c r="T1237" s="22">
        <f t="shared" si="97"/>
        <v>0</v>
      </c>
      <c r="U1237" s="22">
        <v>0</v>
      </c>
      <c r="W1237" s="22">
        <v>0</v>
      </c>
      <c r="Y1237" t="s">
        <v>304</v>
      </c>
      <c r="Z1237" t="s">
        <v>2872</v>
      </c>
      <c r="AA1237" t="s">
        <v>2873</v>
      </c>
      <c r="AB1237" t="s">
        <v>277</v>
      </c>
      <c r="AC1237" t="s">
        <v>98</v>
      </c>
      <c r="AD1237" t="str">
        <f t="shared" si="98"/>
        <v>Online Class - ONLINE</v>
      </c>
      <c r="AE1237" t="s">
        <v>88</v>
      </c>
      <c r="AF1237" t="s">
        <v>89</v>
      </c>
      <c r="AG1237" t="s">
        <v>89</v>
      </c>
      <c r="AH1237" t="s">
        <v>5220</v>
      </c>
      <c r="AI1237">
        <v>27</v>
      </c>
      <c r="AJ1237">
        <v>27</v>
      </c>
      <c r="AK1237" s="22">
        <f t="shared" si="99"/>
        <v>0</v>
      </c>
      <c r="AL1237" t="s">
        <v>99</v>
      </c>
      <c r="AM1237" t="s">
        <v>534</v>
      </c>
      <c r="AN1237" t="s">
        <v>46</v>
      </c>
    </row>
    <row r="1238" spans="1:40" hidden="1" x14ac:dyDescent="0.25">
      <c r="A1238">
        <v>202430</v>
      </c>
      <c r="B1238">
        <v>30923</v>
      </c>
      <c r="C1238" t="s">
        <v>834</v>
      </c>
      <c r="D1238" t="s">
        <v>5593</v>
      </c>
      <c r="E1238" t="s">
        <v>835</v>
      </c>
      <c r="F1238">
        <v>3</v>
      </c>
      <c r="G1238" s="1">
        <v>45166</v>
      </c>
      <c r="H1238" s="1">
        <v>45276</v>
      </c>
      <c r="I1238" s="21">
        <f t="shared" si="95"/>
        <v>16.714285714285715</v>
      </c>
      <c r="J1238" s="1"/>
      <c r="K1238" s="1" t="s">
        <v>5552</v>
      </c>
      <c r="S1238" s="22">
        <f t="shared" si="96"/>
        <v>0</v>
      </c>
      <c r="T1238" s="22">
        <f t="shared" si="97"/>
        <v>0</v>
      </c>
      <c r="U1238" s="22">
        <v>0</v>
      </c>
      <c r="W1238" s="22">
        <v>0</v>
      </c>
      <c r="Y1238" t="s">
        <v>304</v>
      </c>
      <c r="Z1238" t="s">
        <v>836</v>
      </c>
      <c r="AA1238" t="s">
        <v>837</v>
      </c>
      <c r="AB1238" t="s">
        <v>61</v>
      </c>
      <c r="AC1238" t="s">
        <v>62</v>
      </c>
      <c r="AD1238" t="str">
        <f t="shared" si="98"/>
        <v>Online Class - ONLINE</v>
      </c>
      <c r="AE1238" t="s">
        <v>88</v>
      </c>
      <c r="AF1238" t="s">
        <v>89</v>
      </c>
      <c r="AG1238" t="s">
        <v>89</v>
      </c>
      <c r="AH1238" t="s">
        <v>5220</v>
      </c>
      <c r="AI1238">
        <v>100</v>
      </c>
      <c r="AJ1238">
        <v>99</v>
      </c>
      <c r="AK1238" s="22">
        <f t="shared" si="99"/>
        <v>0</v>
      </c>
      <c r="AL1238" t="s">
        <v>430</v>
      </c>
      <c r="AM1238" t="s">
        <v>306</v>
      </c>
      <c r="AN1238" t="s">
        <v>67</v>
      </c>
    </row>
    <row r="1239" spans="1:40" hidden="1" x14ac:dyDescent="0.25">
      <c r="A1239">
        <v>202430</v>
      </c>
      <c r="B1239">
        <v>30927</v>
      </c>
      <c r="C1239" t="s">
        <v>1027</v>
      </c>
      <c r="D1239" t="s">
        <v>5603</v>
      </c>
      <c r="E1239" t="s">
        <v>1028</v>
      </c>
      <c r="F1239">
        <v>4</v>
      </c>
      <c r="G1239" s="1">
        <v>45166</v>
      </c>
      <c r="H1239" s="1">
        <v>45276</v>
      </c>
      <c r="I1239" s="21">
        <f t="shared" si="95"/>
        <v>16.714285714285715</v>
      </c>
      <c r="J1239" s="1"/>
      <c r="K1239" s="1" t="s">
        <v>5552</v>
      </c>
      <c r="S1239" s="22">
        <f t="shared" si="96"/>
        <v>0</v>
      </c>
      <c r="T1239" s="22">
        <f t="shared" si="97"/>
        <v>0</v>
      </c>
      <c r="U1239" s="22">
        <v>0</v>
      </c>
      <c r="W1239" s="22">
        <v>0</v>
      </c>
      <c r="Y1239" t="s">
        <v>304</v>
      </c>
      <c r="Z1239" t="s">
        <v>2874</v>
      </c>
      <c r="AA1239" t="s">
        <v>2875</v>
      </c>
      <c r="AB1239" t="s">
        <v>277</v>
      </c>
      <c r="AC1239" t="s">
        <v>98</v>
      </c>
      <c r="AD1239" t="str">
        <f t="shared" si="98"/>
        <v>Online Class - ONLINE</v>
      </c>
      <c r="AE1239" t="s">
        <v>88</v>
      </c>
      <c r="AF1239" t="s">
        <v>89</v>
      </c>
      <c r="AG1239" t="s">
        <v>89</v>
      </c>
      <c r="AH1239" t="s">
        <v>5220</v>
      </c>
      <c r="AI1239">
        <v>24</v>
      </c>
      <c r="AJ1239">
        <v>27</v>
      </c>
      <c r="AK1239" s="22">
        <f t="shared" si="99"/>
        <v>0</v>
      </c>
      <c r="AL1239" t="s">
        <v>99</v>
      </c>
      <c r="AM1239" t="s">
        <v>534</v>
      </c>
      <c r="AN1239" t="s">
        <v>46</v>
      </c>
    </row>
    <row r="1240" spans="1:40" hidden="1" x14ac:dyDescent="0.25">
      <c r="A1240">
        <v>202430</v>
      </c>
      <c r="B1240">
        <v>30927</v>
      </c>
      <c r="C1240" t="s">
        <v>1027</v>
      </c>
      <c r="D1240" t="s">
        <v>5603</v>
      </c>
      <c r="E1240" t="s">
        <v>1028</v>
      </c>
      <c r="F1240">
        <v>4</v>
      </c>
      <c r="G1240" s="1">
        <v>45166</v>
      </c>
      <c r="H1240" s="1">
        <v>45276</v>
      </c>
      <c r="I1240" s="21">
        <f t="shared" si="95"/>
        <v>16.714285714285715</v>
      </c>
      <c r="J1240" s="1"/>
      <c r="K1240" s="1" t="s">
        <v>5552</v>
      </c>
      <c r="S1240" s="22">
        <f t="shared" si="96"/>
        <v>0</v>
      </c>
      <c r="T1240" s="22">
        <f t="shared" si="97"/>
        <v>0</v>
      </c>
      <c r="U1240" s="22">
        <v>0</v>
      </c>
      <c r="W1240" s="22">
        <v>0</v>
      </c>
      <c r="Y1240" t="s">
        <v>304</v>
      </c>
      <c r="Z1240" t="s">
        <v>2874</v>
      </c>
      <c r="AA1240" t="s">
        <v>2875</v>
      </c>
      <c r="AB1240" t="s">
        <v>277</v>
      </c>
      <c r="AC1240" t="s">
        <v>98</v>
      </c>
      <c r="AD1240" t="str">
        <f t="shared" si="98"/>
        <v>Online Class - ONLINE</v>
      </c>
      <c r="AE1240" t="s">
        <v>88</v>
      </c>
      <c r="AF1240" t="s">
        <v>89</v>
      </c>
      <c r="AG1240" t="s">
        <v>89</v>
      </c>
      <c r="AH1240" t="s">
        <v>5220</v>
      </c>
      <c r="AI1240">
        <v>24</v>
      </c>
      <c r="AJ1240">
        <v>27</v>
      </c>
      <c r="AK1240" s="22">
        <f t="shared" si="99"/>
        <v>0</v>
      </c>
      <c r="AL1240" t="s">
        <v>99</v>
      </c>
      <c r="AM1240" t="s">
        <v>534</v>
      </c>
      <c r="AN1240" t="s">
        <v>46</v>
      </c>
    </row>
    <row r="1241" spans="1:40" hidden="1" x14ac:dyDescent="0.25">
      <c r="A1241">
        <v>202430</v>
      </c>
      <c r="B1241">
        <v>30929</v>
      </c>
      <c r="C1241" t="s">
        <v>1027</v>
      </c>
      <c r="D1241" t="s">
        <v>5603</v>
      </c>
      <c r="E1241" t="s">
        <v>1028</v>
      </c>
      <c r="F1241">
        <v>4</v>
      </c>
      <c r="G1241" s="1">
        <v>45166</v>
      </c>
      <c r="H1241" s="1">
        <v>45276</v>
      </c>
      <c r="I1241" s="21">
        <f t="shared" si="95"/>
        <v>16.714285714285715</v>
      </c>
      <c r="J1241" s="1"/>
      <c r="K1241" s="1" t="s">
        <v>5552</v>
      </c>
      <c r="S1241" s="22">
        <f t="shared" si="96"/>
        <v>0</v>
      </c>
      <c r="T1241" s="22">
        <f t="shared" si="97"/>
        <v>0</v>
      </c>
      <c r="U1241" s="22">
        <v>0</v>
      </c>
      <c r="W1241" s="22">
        <v>0</v>
      </c>
      <c r="Y1241" t="s">
        <v>304</v>
      </c>
      <c r="Z1241" t="s">
        <v>2874</v>
      </c>
      <c r="AA1241" t="s">
        <v>2875</v>
      </c>
      <c r="AB1241" t="s">
        <v>41</v>
      </c>
      <c r="AC1241" t="s">
        <v>98</v>
      </c>
      <c r="AD1241" t="str">
        <f t="shared" si="98"/>
        <v>Online Class - ONLINE</v>
      </c>
      <c r="AE1241" t="s">
        <v>88</v>
      </c>
      <c r="AF1241" t="s">
        <v>89</v>
      </c>
      <c r="AG1241" t="s">
        <v>89</v>
      </c>
      <c r="AH1241" t="s">
        <v>5220</v>
      </c>
      <c r="AI1241">
        <v>24</v>
      </c>
      <c r="AJ1241">
        <v>26</v>
      </c>
      <c r="AK1241" s="22">
        <f t="shared" si="99"/>
        <v>0</v>
      </c>
      <c r="AL1241" t="s">
        <v>99</v>
      </c>
      <c r="AM1241" t="s">
        <v>534</v>
      </c>
      <c r="AN1241" t="s">
        <v>46</v>
      </c>
    </row>
    <row r="1242" spans="1:40" hidden="1" x14ac:dyDescent="0.25">
      <c r="A1242">
        <v>202430</v>
      </c>
      <c r="B1242">
        <v>30929</v>
      </c>
      <c r="C1242" t="s">
        <v>1027</v>
      </c>
      <c r="D1242" t="s">
        <v>5603</v>
      </c>
      <c r="E1242" t="s">
        <v>1028</v>
      </c>
      <c r="F1242">
        <v>4</v>
      </c>
      <c r="G1242" s="1">
        <v>45166</v>
      </c>
      <c r="H1242" s="1">
        <v>45276</v>
      </c>
      <c r="I1242" s="21">
        <f t="shared" si="95"/>
        <v>16.714285714285715</v>
      </c>
      <c r="J1242" s="1"/>
      <c r="K1242" s="1" t="s">
        <v>5552</v>
      </c>
      <c r="S1242" s="22">
        <f t="shared" si="96"/>
        <v>0</v>
      </c>
      <c r="T1242" s="22">
        <f t="shared" si="97"/>
        <v>0</v>
      </c>
      <c r="U1242" s="22">
        <v>0</v>
      </c>
      <c r="W1242" s="22">
        <v>0</v>
      </c>
      <c r="Y1242" t="s">
        <v>304</v>
      </c>
      <c r="Z1242" t="s">
        <v>2874</v>
      </c>
      <c r="AA1242" t="s">
        <v>2875</v>
      </c>
      <c r="AB1242" t="s">
        <v>277</v>
      </c>
      <c r="AC1242" t="s">
        <v>98</v>
      </c>
      <c r="AD1242" t="str">
        <f t="shared" si="98"/>
        <v>Online Class - ONLINE</v>
      </c>
      <c r="AE1242" t="s">
        <v>88</v>
      </c>
      <c r="AF1242" t="s">
        <v>89</v>
      </c>
      <c r="AG1242" t="s">
        <v>89</v>
      </c>
      <c r="AH1242" t="s">
        <v>5220</v>
      </c>
      <c r="AI1242">
        <v>24</v>
      </c>
      <c r="AJ1242">
        <v>26</v>
      </c>
      <c r="AK1242" s="22">
        <f t="shared" si="99"/>
        <v>0</v>
      </c>
      <c r="AL1242" t="s">
        <v>99</v>
      </c>
      <c r="AM1242" t="s">
        <v>534</v>
      </c>
      <c r="AN1242" t="s">
        <v>46</v>
      </c>
    </row>
    <row r="1243" spans="1:40" hidden="1" x14ac:dyDescent="0.25">
      <c r="A1243">
        <v>202430</v>
      </c>
      <c r="B1243">
        <v>30934</v>
      </c>
      <c r="C1243" t="s">
        <v>1037</v>
      </c>
      <c r="D1243" t="s">
        <v>5603</v>
      </c>
      <c r="E1243" t="s">
        <v>1038</v>
      </c>
      <c r="F1243">
        <v>4</v>
      </c>
      <c r="G1243" s="1">
        <v>45166</v>
      </c>
      <c r="H1243" s="1">
        <v>45276</v>
      </c>
      <c r="I1243" s="21">
        <f t="shared" si="95"/>
        <v>16.714285714285715</v>
      </c>
      <c r="J1243" s="1"/>
      <c r="K1243" s="1" t="s">
        <v>5552</v>
      </c>
      <c r="S1243" s="22">
        <f t="shared" si="96"/>
        <v>0</v>
      </c>
      <c r="T1243" s="22">
        <f t="shared" si="97"/>
        <v>0</v>
      </c>
      <c r="U1243" s="22">
        <v>0</v>
      </c>
      <c r="W1243" s="22">
        <v>0</v>
      </c>
      <c r="Y1243" t="s">
        <v>304</v>
      </c>
      <c r="Z1243" t="s">
        <v>2876</v>
      </c>
      <c r="AA1243" t="s">
        <v>2877</v>
      </c>
      <c r="AB1243" t="s">
        <v>646</v>
      </c>
      <c r="AC1243" t="s">
        <v>98</v>
      </c>
      <c r="AD1243" t="str">
        <f t="shared" si="98"/>
        <v>Online Class - ONLINE</v>
      </c>
      <c r="AE1243" t="s">
        <v>88</v>
      </c>
      <c r="AF1243" t="s">
        <v>89</v>
      </c>
      <c r="AG1243" t="s">
        <v>89</v>
      </c>
      <c r="AH1243" t="s">
        <v>5220</v>
      </c>
      <c r="AI1243">
        <v>24</v>
      </c>
      <c r="AJ1243">
        <v>19</v>
      </c>
      <c r="AK1243" s="22">
        <f t="shared" si="99"/>
        <v>0</v>
      </c>
      <c r="AL1243" t="s">
        <v>99</v>
      </c>
      <c r="AM1243" t="s">
        <v>534</v>
      </c>
      <c r="AN1243" t="s">
        <v>67</v>
      </c>
    </row>
    <row r="1244" spans="1:40" hidden="1" x14ac:dyDescent="0.25">
      <c r="A1244">
        <v>202430</v>
      </c>
      <c r="B1244">
        <v>30934</v>
      </c>
      <c r="C1244" t="s">
        <v>1037</v>
      </c>
      <c r="D1244" t="s">
        <v>5603</v>
      </c>
      <c r="E1244" t="s">
        <v>1038</v>
      </c>
      <c r="F1244">
        <v>4</v>
      </c>
      <c r="G1244" s="1">
        <v>45166</v>
      </c>
      <c r="H1244" s="1">
        <v>45276</v>
      </c>
      <c r="I1244" s="21">
        <f t="shared" si="95"/>
        <v>16.714285714285715</v>
      </c>
      <c r="J1244" s="1"/>
      <c r="K1244" s="1" t="s">
        <v>5552</v>
      </c>
      <c r="S1244" s="22">
        <f t="shared" si="96"/>
        <v>0</v>
      </c>
      <c r="T1244" s="22">
        <f t="shared" si="97"/>
        <v>0</v>
      </c>
      <c r="U1244" s="22">
        <v>0</v>
      </c>
      <c r="W1244" s="22">
        <v>0</v>
      </c>
      <c r="Y1244" t="s">
        <v>304</v>
      </c>
      <c r="Z1244" t="s">
        <v>2876</v>
      </c>
      <c r="AA1244" t="s">
        <v>2877</v>
      </c>
      <c r="AB1244" t="s">
        <v>61</v>
      </c>
      <c r="AC1244" t="s">
        <v>98</v>
      </c>
      <c r="AD1244" t="str">
        <f t="shared" si="98"/>
        <v>Online Class - ONLINE</v>
      </c>
      <c r="AE1244" t="s">
        <v>88</v>
      </c>
      <c r="AF1244" t="s">
        <v>89</v>
      </c>
      <c r="AG1244" t="s">
        <v>89</v>
      </c>
      <c r="AH1244" t="s">
        <v>5220</v>
      </c>
      <c r="AI1244">
        <v>24</v>
      </c>
      <c r="AJ1244">
        <v>19</v>
      </c>
      <c r="AK1244" s="22">
        <f t="shared" si="99"/>
        <v>0</v>
      </c>
      <c r="AL1244" t="s">
        <v>99</v>
      </c>
      <c r="AM1244" t="s">
        <v>534</v>
      </c>
      <c r="AN1244" t="s">
        <v>67</v>
      </c>
    </row>
    <row r="1245" spans="1:40" hidden="1" x14ac:dyDescent="0.25">
      <c r="A1245">
        <v>202430</v>
      </c>
      <c r="B1245">
        <v>30935</v>
      </c>
      <c r="C1245" t="s">
        <v>1037</v>
      </c>
      <c r="D1245" t="s">
        <v>5603</v>
      </c>
      <c r="E1245" t="s">
        <v>1038</v>
      </c>
      <c r="F1245">
        <v>4</v>
      </c>
      <c r="G1245" s="1">
        <v>45166</v>
      </c>
      <c r="H1245" s="1">
        <v>45276</v>
      </c>
      <c r="I1245" s="21">
        <f t="shared" si="95"/>
        <v>16.714285714285715</v>
      </c>
      <c r="J1245" s="1"/>
      <c r="K1245" s="1" t="s">
        <v>5552</v>
      </c>
      <c r="S1245" s="22">
        <f t="shared" si="96"/>
        <v>0</v>
      </c>
      <c r="T1245" s="22">
        <f t="shared" si="97"/>
        <v>0</v>
      </c>
      <c r="U1245" s="22">
        <v>0</v>
      </c>
      <c r="W1245" s="22">
        <v>0</v>
      </c>
      <c r="Y1245" t="s">
        <v>304</v>
      </c>
      <c r="Z1245" t="s">
        <v>2876</v>
      </c>
      <c r="AA1245" t="s">
        <v>2877</v>
      </c>
      <c r="AB1245" t="s">
        <v>41</v>
      </c>
      <c r="AC1245" t="s">
        <v>98</v>
      </c>
      <c r="AD1245" t="str">
        <f t="shared" si="98"/>
        <v>Online Class - ONLINE</v>
      </c>
      <c r="AE1245" t="s">
        <v>88</v>
      </c>
      <c r="AF1245" t="s">
        <v>89</v>
      </c>
      <c r="AG1245" t="s">
        <v>89</v>
      </c>
      <c r="AH1245" t="s">
        <v>5220</v>
      </c>
      <c r="AI1245">
        <v>24</v>
      </c>
      <c r="AJ1245">
        <v>15</v>
      </c>
      <c r="AK1245" s="22">
        <f t="shared" si="99"/>
        <v>0</v>
      </c>
      <c r="AL1245" t="s">
        <v>99</v>
      </c>
      <c r="AM1245" t="s">
        <v>534</v>
      </c>
      <c r="AN1245" t="s">
        <v>67</v>
      </c>
    </row>
    <row r="1246" spans="1:40" hidden="1" x14ac:dyDescent="0.25">
      <c r="A1246">
        <v>202430</v>
      </c>
      <c r="B1246">
        <v>30935</v>
      </c>
      <c r="C1246" t="s">
        <v>1037</v>
      </c>
      <c r="D1246" t="s">
        <v>5603</v>
      </c>
      <c r="E1246" t="s">
        <v>1038</v>
      </c>
      <c r="F1246">
        <v>4</v>
      </c>
      <c r="G1246" s="1">
        <v>45166</v>
      </c>
      <c r="H1246" s="1">
        <v>45276</v>
      </c>
      <c r="I1246" s="21">
        <f t="shared" si="95"/>
        <v>16.714285714285715</v>
      </c>
      <c r="J1246" s="1"/>
      <c r="K1246" s="1" t="s">
        <v>5552</v>
      </c>
      <c r="S1246" s="22">
        <f t="shared" si="96"/>
        <v>0</v>
      </c>
      <c r="T1246" s="22">
        <f t="shared" si="97"/>
        <v>0</v>
      </c>
      <c r="U1246" s="22">
        <v>0</v>
      </c>
      <c r="W1246" s="22">
        <v>0</v>
      </c>
      <c r="Y1246" t="s">
        <v>304</v>
      </c>
      <c r="Z1246" t="s">
        <v>2876</v>
      </c>
      <c r="AA1246" t="s">
        <v>2877</v>
      </c>
      <c r="AB1246" t="s">
        <v>61</v>
      </c>
      <c r="AC1246" t="s">
        <v>98</v>
      </c>
      <c r="AD1246" t="str">
        <f t="shared" si="98"/>
        <v>Online Class - ONLINE</v>
      </c>
      <c r="AE1246" t="s">
        <v>88</v>
      </c>
      <c r="AF1246" t="s">
        <v>89</v>
      </c>
      <c r="AG1246" t="s">
        <v>89</v>
      </c>
      <c r="AH1246" t="s">
        <v>5220</v>
      </c>
      <c r="AI1246">
        <v>24</v>
      </c>
      <c r="AJ1246">
        <v>15</v>
      </c>
      <c r="AK1246" s="22">
        <f t="shared" si="99"/>
        <v>0</v>
      </c>
      <c r="AL1246" t="s">
        <v>99</v>
      </c>
      <c r="AM1246" t="s">
        <v>534</v>
      </c>
      <c r="AN1246" t="s">
        <v>67</v>
      </c>
    </row>
    <row r="1247" spans="1:40" hidden="1" x14ac:dyDescent="0.25">
      <c r="A1247">
        <v>202430</v>
      </c>
      <c r="B1247">
        <v>30974</v>
      </c>
      <c r="C1247" t="s">
        <v>1655</v>
      </c>
      <c r="D1247" t="s">
        <v>5684</v>
      </c>
      <c r="E1247" t="s">
        <v>1656</v>
      </c>
      <c r="F1247">
        <v>4</v>
      </c>
      <c r="G1247" s="1">
        <v>45166</v>
      </c>
      <c r="H1247" s="1">
        <v>45276</v>
      </c>
      <c r="I1247" s="21">
        <f t="shared" si="95"/>
        <v>16.714285714285715</v>
      </c>
      <c r="J1247" s="1"/>
      <c r="K1247" s="1" t="s">
        <v>5552</v>
      </c>
      <c r="S1247" s="22">
        <f t="shared" si="96"/>
        <v>0</v>
      </c>
      <c r="T1247" s="22">
        <f t="shared" si="97"/>
        <v>0</v>
      </c>
      <c r="U1247" s="22">
        <v>0</v>
      </c>
      <c r="W1247" s="22">
        <v>0</v>
      </c>
      <c r="Y1247" t="s">
        <v>304</v>
      </c>
      <c r="Z1247" t="s">
        <v>1657</v>
      </c>
      <c r="AA1247" t="s">
        <v>1658</v>
      </c>
      <c r="AB1247" t="s">
        <v>646</v>
      </c>
      <c r="AC1247" t="s">
        <v>62</v>
      </c>
      <c r="AD1247" t="str">
        <f t="shared" si="98"/>
        <v>Online Class - ONLINE</v>
      </c>
      <c r="AE1247" t="s">
        <v>88</v>
      </c>
      <c r="AF1247" t="s">
        <v>89</v>
      </c>
      <c r="AG1247" t="s">
        <v>89</v>
      </c>
      <c r="AH1247" t="s">
        <v>5220</v>
      </c>
      <c r="AI1247">
        <v>24</v>
      </c>
      <c r="AJ1247">
        <v>20</v>
      </c>
      <c r="AK1247" s="22">
        <f t="shared" si="99"/>
        <v>0</v>
      </c>
      <c r="AL1247" t="s">
        <v>430</v>
      </c>
      <c r="AM1247" t="s">
        <v>306</v>
      </c>
      <c r="AN1247" t="s">
        <v>67</v>
      </c>
    </row>
    <row r="1248" spans="1:40" hidden="1" x14ac:dyDescent="0.25">
      <c r="A1248">
        <v>202430</v>
      </c>
      <c r="B1248">
        <v>30979</v>
      </c>
      <c r="C1248" t="s">
        <v>1655</v>
      </c>
      <c r="D1248" t="s">
        <v>5684</v>
      </c>
      <c r="E1248" t="s">
        <v>1656</v>
      </c>
      <c r="F1248">
        <v>4</v>
      </c>
      <c r="G1248" s="1">
        <v>45166</v>
      </c>
      <c r="H1248" s="1">
        <v>45276</v>
      </c>
      <c r="I1248" s="21">
        <f t="shared" si="95"/>
        <v>16.714285714285715</v>
      </c>
      <c r="J1248" s="1"/>
      <c r="K1248" s="1" t="s">
        <v>5552</v>
      </c>
      <c r="S1248" s="22">
        <f t="shared" si="96"/>
        <v>0</v>
      </c>
      <c r="T1248" s="22">
        <f t="shared" si="97"/>
        <v>0</v>
      </c>
      <c r="U1248" s="22">
        <v>0</v>
      </c>
      <c r="W1248" s="22">
        <v>0</v>
      </c>
      <c r="Y1248" t="s">
        <v>304</v>
      </c>
      <c r="Z1248" t="s">
        <v>1657</v>
      </c>
      <c r="AA1248" t="s">
        <v>1658</v>
      </c>
      <c r="AB1248" t="s">
        <v>41</v>
      </c>
      <c r="AC1248" t="s">
        <v>62</v>
      </c>
      <c r="AD1248" t="str">
        <f t="shared" si="98"/>
        <v>Online Class - ONLINE</v>
      </c>
      <c r="AE1248" t="s">
        <v>88</v>
      </c>
      <c r="AF1248" t="s">
        <v>89</v>
      </c>
      <c r="AG1248" t="s">
        <v>89</v>
      </c>
      <c r="AH1248" t="s">
        <v>5220</v>
      </c>
      <c r="AI1248">
        <v>24</v>
      </c>
      <c r="AJ1248">
        <v>17</v>
      </c>
      <c r="AK1248" s="22">
        <f t="shared" si="99"/>
        <v>0</v>
      </c>
      <c r="AL1248" t="s">
        <v>430</v>
      </c>
      <c r="AM1248" t="s">
        <v>306</v>
      </c>
      <c r="AN1248" t="s">
        <v>67</v>
      </c>
    </row>
    <row r="1249" spans="1:40" hidden="1" x14ac:dyDescent="0.25">
      <c r="A1249">
        <v>202430</v>
      </c>
      <c r="B1249">
        <v>30987</v>
      </c>
      <c r="C1249" t="s">
        <v>1022</v>
      </c>
      <c r="D1249" t="s">
        <v>5684</v>
      </c>
      <c r="E1249" t="s">
        <v>1023</v>
      </c>
      <c r="F1249">
        <v>4</v>
      </c>
      <c r="G1249" s="1">
        <v>45166</v>
      </c>
      <c r="H1249" s="1">
        <v>45276</v>
      </c>
      <c r="I1249" s="21">
        <f t="shared" si="95"/>
        <v>16.714285714285715</v>
      </c>
      <c r="J1249" s="1"/>
      <c r="K1249" s="1" t="s">
        <v>5552</v>
      </c>
      <c r="S1249" s="22">
        <f t="shared" si="96"/>
        <v>0</v>
      </c>
      <c r="T1249" s="22">
        <f t="shared" si="97"/>
        <v>0</v>
      </c>
      <c r="U1249" s="22">
        <v>0</v>
      </c>
      <c r="W1249" s="22">
        <v>0</v>
      </c>
      <c r="Y1249" t="s">
        <v>304</v>
      </c>
      <c r="Z1249" t="s">
        <v>1657</v>
      </c>
      <c r="AA1249" t="s">
        <v>1658</v>
      </c>
      <c r="AB1249" t="s">
        <v>646</v>
      </c>
      <c r="AC1249" t="s">
        <v>98</v>
      </c>
      <c r="AD1249" t="str">
        <f t="shared" si="98"/>
        <v>Online Class - ONLINE</v>
      </c>
      <c r="AE1249" t="s">
        <v>88</v>
      </c>
      <c r="AF1249" t="s">
        <v>89</v>
      </c>
      <c r="AG1249" t="s">
        <v>89</v>
      </c>
      <c r="AH1249" t="s">
        <v>5220</v>
      </c>
      <c r="AI1249">
        <v>24</v>
      </c>
      <c r="AJ1249">
        <v>18</v>
      </c>
      <c r="AK1249" s="22">
        <f t="shared" si="99"/>
        <v>0</v>
      </c>
      <c r="AL1249" t="s">
        <v>99</v>
      </c>
      <c r="AM1249" t="s">
        <v>534</v>
      </c>
      <c r="AN1249" t="s">
        <v>67</v>
      </c>
    </row>
    <row r="1250" spans="1:40" hidden="1" x14ac:dyDescent="0.25">
      <c r="A1250">
        <v>202430</v>
      </c>
      <c r="B1250">
        <v>30987</v>
      </c>
      <c r="C1250" t="s">
        <v>1022</v>
      </c>
      <c r="D1250" t="s">
        <v>5684</v>
      </c>
      <c r="E1250" t="s">
        <v>1023</v>
      </c>
      <c r="F1250">
        <v>4</v>
      </c>
      <c r="G1250" s="1">
        <v>45166</v>
      </c>
      <c r="H1250" s="1">
        <v>45276</v>
      </c>
      <c r="I1250" s="21">
        <f t="shared" si="95"/>
        <v>16.714285714285715</v>
      </c>
      <c r="J1250" s="1"/>
      <c r="K1250" s="1" t="s">
        <v>5552</v>
      </c>
      <c r="S1250" s="22">
        <f t="shared" si="96"/>
        <v>0</v>
      </c>
      <c r="T1250" s="22">
        <f t="shared" si="97"/>
        <v>0</v>
      </c>
      <c r="U1250" s="22">
        <v>0</v>
      </c>
      <c r="W1250" s="22">
        <v>0</v>
      </c>
      <c r="Y1250" t="s">
        <v>304</v>
      </c>
      <c r="Z1250" t="s">
        <v>1657</v>
      </c>
      <c r="AA1250" t="s">
        <v>1658</v>
      </c>
      <c r="AB1250" t="s">
        <v>61</v>
      </c>
      <c r="AC1250" t="s">
        <v>98</v>
      </c>
      <c r="AD1250" t="str">
        <f t="shared" si="98"/>
        <v>Online Class - ONLINE</v>
      </c>
      <c r="AE1250" t="s">
        <v>88</v>
      </c>
      <c r="AF1250" t="s">
        <v>89</v>
      </c>
      <c r="AG1250" t="s">
        <v>89</v>
      </c>
      <c r="AH1250" t="s">
        <v>5220</v>
      </c>
      <c r="AI1250">
        <v>24</v>
      </c>
      <c r="AJ1250">
        <v>18</v>
      </c>
      <c r="AK1250" s="22">
        <f t="shared" si="99"/>
        <v>0</v>
      </c>
      <c r="AL1250" t="s">
        <v>99</v>
      </c>
      <c r="AM1250" t="s">
        <v>534</v>
      </c>
      <c r="AN1250" t="s">
        <v>67</v>
      </c>
    </row>
    <row r="1251" spans="1:40" hidden="1" x14ac:dyDescent="0.25">
      <c r="A1251">
        <v>202430</v>
      </c>
      <c r="B1251">
        <v>30989</v>
      </c>
      <c r="C1251" t="s">
        <v>1022</v>
      </c>
      <c r="D1251" t="s">
        <v>5684</v>
      </c>
      <c r="E1251" t="s">
        <v>1023</v>
      </c>
      <c r="F1251">
        <v>4</v>
      </c>
      <c r="G1251" s="1">
        <v>45166</v>
      </c>
      <c r="H1251" s="1">
        <v>45276</v>
      </c>
      <c r="I1251" s="21">
        <f t="shared" si="95"/>
        <v>16.714285714285715</v>
      </c>
      <c r="J1251" s="1"/>
      <c r="K1251" s="1" t="s">
        <v>5552</v>
      </c>
      <c r="S1251" s="22">
        <f t="shared" si="96"/>
        <v>0</v>
      </c>
      <c r="T1251" s="22">
        <f t="shared" si="97"/>
        <v>0</v>
      </c>
      <c r="U1251" s="22">
        <v>0</v>
      </c>
      <c r="W1251" s="22">
        <v>0</v>
      </c>
      <c r="Y1251" t="s">
        <v>304</v>
      </c>
      <c r="Z1251" t="s">
        <v>1657</v>
      </c>
      <c r="AA1251" t="s">
        <v>1658</v>
      </c>
      <c r="AB1251" t="s">
        <v>41</v>
      </c>
      <c r="AC1251" t="s">
        <v>98</v>
      </c>
      <c r="AD1251" t="str">
        <f t="shared" si="98"/>
        <v>Online Class - ONLINE</v>
      </c>
      <c r="AE1251" t="s">
        <v>88</v>
      </c>
      <c r="AF1251" t="s">
        <v>89</v>
      </c>
      <c r="AG1251" t="s">
        <v>89</v>
      </c>
      <c r="AH1251" t="s">
        <v>5220</v>
      </c>
      <c r="AI1251">
        <v>24</v>
      </c>
      <c r="AJ1251">
        <v>22</v>
      </c>
      <c r="AK1251" s="22">
        <f t="shared" si="99"/>
        <v>0</v>
      </c>
      <c r="AL1251" t="s">
        <v>99</v>
      </c>
      <c r="AM1251" t="s">
        <v>534</v>
      </c>
      <c r="AN1251" t="s">
        <v>67</v>
      </c>
    </row>
    <row r="1252" spans="1:40" hidden="1" x14ac:dyDescent="0.25">
      <c r="A1252">
        <v>202430</v>
      </c>
      <c r="B1252">
        <v>30989</v>
      </c>
      <c r="C1252" t="s">
        <v>1022</v>
      </c>
      <c r="D1252" t="s">
        <v>5684</v>
      </c>
      <c r="E1252" t="s">
        <v>1023</v>
      </c>
      <c r="F1252">
        <v>4</v>
      </c>
      <c r="G1252" s="1">
        <v>45166</v>
      </c>
      <c r="H1252" s="1">
        <v>45276</v>
      </c>
      <c r="I1252" s="21">
        <f t="shared" si="95"/>
        <v>16.714285714285715</v>
      </c>
      <c r="J1252" s="1"/>
      <c r="K1252" s="1" t="s">
        <v>5552</v>
      </c>
      <c r="S1252" s="22">
        <f t="shared" si="96"/>
        <v>0</v>
      </c>
      <c r="T1252" s="22">
        <f t="shared" si="97"/>
        <v>0</v>
      </c>
      <c r="U1252" s="22">
        <v>0</v>
      </c>
      <c r="W1252" s="22">
        <v>0</v>
      </c>
      <c r="Y1252" t="s">
        <v>304</v>
      </c>
      <c r="Z1252" t="s">
        <v>1657</v>
      </c>
      <c r="AA1252" t="s">
        <v>1658</v>
      </c>
      <c r="AB1252" t="s">
        <v>61</v>
      </c>
      <c r="AC1252" t="s">
        <v>98</v>
      </c>
      <c r="AD1252" t="str">
        <f t="shared" si="98"/>
        <v>Online Class - ONLINE</v>
      </c>
      <c r="AE1252" t="s">
        <v>88</v>
      </c>
      <c r="AF1252" t="s">
        <v>89</v>
      </c>
      <c r="AG1252" t="s">
        <v>89</v>
      </c>
      <c r="AH1252" t="s">
        <v>5220</v>
      </c>
      <c r="AI1252">
        <v>24</v>
      </c>
      <c r="AJ1252">
        <v>22</v>
      </c>
      <c r="AK1252" s="22">
        <f t="shared" si="99"/>
        <v>0</v>
      </c>
      <c r="AL1252" t="s">
        <v>99</v>
      </c>
      <c r="AM1252" t="s">
        <v>534</v>
      </c>
      <c r="AN1252" t="s">
        <v>67</v>
      </c>
    </row>
    <row r="1253" spans="1:40" hidden="1" x14ac:dyDescent="0.25">
      <c r="A1253">
        <v>202430</v>
      </c>
      <c r="B1253">
        <v>31001</v>
      </c>
      <c r="C1253" t="s">
        <v>2878</v>
      </c>
      <c r="D1253" t="s">
        <v>5684</v>
      </c>
      <c r="E1253" t="s">
        <v>2879</v>
      </c>
      <c r="F1253">
        <v>3</v>
      </c>
      <c r="G1253" s="1">
        <v>45166</v>
      </c>
      <c r="H1253" s="1">
        <v>45276</v>
      </c>
      <c r="I1253" s="21">
        <f t="shared" si="95"/>
        <v>16.714285714285715</v>
      </c>
      <c r="J1253" s="1"/>
      <c r="K1253" s="1" t="s">
        <v>5552</v>
      </c>
      <c r="S1253" s="22">
        <f t="shared" si="96"/>
        <v>0</v>
      </c>
      <c r="T1253" s="22">
        <f t="shared" si="97"/>
        <v>0</v>
      </c>
      <c r="U1253" s="22">
        <v>0</v>
      </c>
      <c r="W1253" s="22">
        <v>0</v>
      </c>
      <c r="Y1253" t="s">
        <v>304</v>
      </c>
      <c r="Z1253" t="s">
        <v>2876</v>
      </c>
      <c r="AA1253" t="s">
        <v>2877</v>
      </c>
      <c r="AB1253" t="s">
        <v>61</v>
      </c>
      <c r="AC1253" t="s">
        <v>98</v>
      </c>
      <c r="AD1253" t="str">
        <f t="shared" si="98"/>
        <v>Online Class - ONLINE</v>
      </c>
      <c r="AE1253" t="s">
        <v>88</v>
      </c>
      <c r="AF1253" t="s">
        <v>89</v>
      </c>
      <c r="AG1253" t="s">
        <v>89</v>
      </c>
      <c r="AH1253" t="s">
        <v>5220</v>
      </c>
      <c r="AI1253">
        <v>40</v>
      </c>
      <c r="AJ1253">
        <v>26</v>
      </c>
      <c r="AK1253" s="22">
        <f t="shared" si="99"/>
        <v>0</v>
      </c>
      <c r="AL1253" t="s">
        <v>99</v>
      </c>
      <c r="AM1253" t="s">
        <v>534</v>
      </c>
      <c r="AN1253" t="s">
        <v>67</v>
      </c>
    </row>
    <row r="1254" spans="1:40" hidden="1" x14ac:dyDescent="0.25">
      <c r="A1254">
        <v>202430</v>
      </c>
      <c r="B1254">
        <v>31007</v>
      </c>
      <c r="C1254" t="s">
        <v>2880</v>
      </c>
      <c r="D1254" t="s">
        <v>5604</v>
      </c>
      <c r="E1254" t="s">
        <v>2881</v>
      </c>
      <c r="F1254">
        <v>4</v>
      </c>
      <c r="G1254" s="1">
        <v>45166</v>
      </c>
      <c r="H1254" s="1">
        <v>45276</v>
      </c>
      <c r="I1254" s="21">
        <f t="shared" si="95"/>
        <v>16.714285714285715</v>
      </c>
      <c r="J1254" s="1"/>
      <c r="K1254" s="1" t="s">
        <v>5552</v>
      </c>
      <c r="S1254" s="22">
        <f t="shared" si="96"/>
        <v>0</v>
      </c>
      <c r="T1254" s="22">
        <f t="shared" si="97"/>
        <v>0</v>
      </c>
      <c r="U1254" s="22">
        <v>0</v>
      </c>
      <c r="W1254" s="22">
        <v>0</v>
      </c>
      <c r="Y1254" t="s">
        <v>304</v>
      </c>
      <c r="Z1254" t="s">
        <v>2882</v>
      </c>
      <c r="AA1254" t="s">
        <v>2883</v>
      </c>
      <c r="AB1254" t="s">
        <v>41</v>
      </c>
      <c r="AC1254" t="s">
        <v>98</v>
      </c>
      <c r="AD1254" t="str">
        <f t="shared" si="98"/>
        <v>Online Class - ONLINE</v>
      </c>
      <c r="AE1254" t="s">
        <v>88</v>
      </c>
      <c r="AF1254" t="s">
        <v>89</v>
      </c>
      <c r="AG1254" t="s">
        <v>89</v>
      </c>
      <c r="AH1254" t="s">
        <v>5220</v>
      </c>
      <c r="AI1254">
        <v>30</v>
      </c>
      <c r="AJ1254">
        <v>8</v>
      </c>
      <c r="AK1254" s="22">
        <f t="shared" si="99"/>
        <v>0</v>
      </c>
      <c r="AL1254" t="s">
        <v>99</v>
      </c>
      <c r="AM1254" t="s">
        <v>534</v>
      </c>
      <c r="AN1254" t="s">
        <v>67</v>
      </c>
    </row>
    <row r="1255" spans="1:40" hidden="1" x14ac:dyDescent="0.25">
      <c r="A1255">
        <v>202430</v>
      </c>
      <c r="B1255">
        <v>31007</v>
      </c>
      <c r="C1255" t="s">
        <v>2880</v>
      </c>
      <c r="D1255" t="s">
        <v>5604</v>
      </c>
      <c r="E1255" t="s">
        <v>2881</v>
      </c>
      <c r="F1255">
        <v>4</v>
      </c>
      <c r="G1255" s="1">
        <v>45166</v>
      </c>
      <c r="H1255" s="1">
        <v>45276</v>
      </c>
      <c r="I1255" s="21">
        <f t="shared" si="95"/>
        <v>16.714285714285715</v>
      </c>
      <c r="J1255" s="1"/>
      <c r="K1255" s="1" t="s">
        <v>5552</v>
      </c>
      <c r="S1255" s="22">
        <f t="shared" si="96"/>
        <v>0</v>
      </c>
      <c r="T1255" s="22">
        <f t="shared" si="97"/>
        <v>0</v>
      </c>
      <c r="U1255" s="22">
        <v>0</v>
      </c>
      <c r="W1255" s="22">
        <v>0</v>
      </c>
      <c r="Y1255" t="s">
        <v>304</v>
      </c>
      <c r="Z1255" t="s">
        <v>2882</v>
      </c>
      <c r="AA1255" t="s">
        <v>2883</v>
      </c>
      <c r="AB1255" t="s">
        <v>277</v>
      </c>
      <c r="AC1255" t="s">
        <v>98</v>
      </c>
      <c r="AD1255" t="str">
        <f t="shared" si="98"/>
        <v>Online Class - ONLINE</v>
      </c>
      <c r="AE1255" t="s">
        <v>88</v>
      </c>
      <c r="AF1255" t="s">
        <v>89</v>
      </c>
      <c r="AG1255" t="s">
        <v>89</v>
      </c>
      <c r="AH1255" t="s">
        <v>5220</v>
      </c>
      <c r="AI1255">
        <v>30</v>
      </c>
      <c r="AJ1255">
        <v>8</v>
      </c>
      <c r="AK1255" s="22">
        <f t="shared" si="99"/>
        <v>0</v>
      </c>
      <c r="AL1255" t="s">
        <v>99</v>
      </c>
      <c r="AM1255" t="s">
        <v>534</v>
      </c>
      <c r="AN1255" t="s">
        <v>67</v>
      </c>
    </row>
    <row r="1256" spans="1:40" hidden="1" x14ac:dyDescent="0.25">
      <c r="A1256">
        <v>202430</v>
      </c>
      <c r="B1256">
        <v>31177</v>
      </c>
      <c r="C1256" t="s">
        <v>1330</v>
      </c>
      <c r="D1256" t="s">
        <v>5705</v>
      </c>
      <c r="E1256" t="s">
        <v>1331</v>
      </c>
      <c r="F1256">
        <v>3</v>
      </c>
      <c r="G1256" s="1">
        <v>45166</v>
      </c>
      <c r="H1256" s="1">
        <v>45276</v>
      </c>
      <c r="I1256" s="21">
        <f t="shared" si="95"/>
        <v>16.714285714285715</v>
      </c>
      <c r="J1256" s="1"/>
      <c r="K1256" s="1" t="s">
        <v>5552</v>
      </c>
      <c r="S1256" s="22">
        <f t="shared" si="96"/>
        <v>0</v>
      </c>
      <c r="T1256" s="22">
        <f t="shared" si="97"/>
        <v>0</v>
      </c>
      <c r="U1256" s="22">
        <v>0</v>
      </c>
      <c r="W1256" s="22">
        <v>0</v>
      </c>
      <c r="Y1256" t="s">
        <v>304</v>
      </c>
      <c r="Z1256" t="s">
        <v>2884</v>
      </c>
      <c r="AA1256" t="s">
        <v>2885</v>
      </c>
      <c r="AB1256" t="s">
        <v>277</v>
      </c>
      <c r="AC1256" t="s">
        <v>98</v>
      </c>
      <c r="AD1256" t="str">
        <f t="shared" si="98"/>
        <v>Online Class - ONLINE</v>
      </c>
      <c r="AE1256" t="s">
        <v>88</v>
      </c>
      <c r="AF1256" t="s">
        <v>89</v>
      </c>
      <c r="AG1256" t="s">
        <v>89</v>
      </c>
      <c r="AH1256" t="s">
        <v>5220</v>
      </c>
      <c r="AI1256">
        <v>35</v>
      </c>
      <c r="AJ1256">
        <v>28</v>
      </c>
      <c r="AK1256" s="22">
        <f t="shared" si="99"/>
        <v>0</v>
      </c>
      <c r="AL1256" t="s">
        <v>99</v>
      </c>
      <c r="AM1256" t="s">
        <v>534</v>
      </c>
      <c r="AN1256" t="s">
        <v>67</v>
      </c>
    </row>
    <row r="1257" spans="1:40" hidden="1" x14ac:dyDescent="0.25">
      <c r="A1257">
        <v>202430</v>
      </c>
      <c r="B1257">
        <v>31245</v>
      </c>
      <c r="C1257" t="s">
        <v>954</v>
      </c>
      <c r="D1257" t="s">
        <v>5702</v>
      </c>
      <c r="E1257" t="s">
        <v>955</v>
      </c>
      <c r="F1257">
        <v>3</v>
      </c>
      <c r="G1257" s="1">
        <v>45166</v>
      </c>
      <c r="H1257" s="1">
        <v>45276</v>
      </c>
      <c r="I1257" s="21">
        <f t="shared" si="95"/>
        <v>16.714285714285715</v>
      </c>
      <c r="J1257" s="1"/>
      <c r="K1257" s="1" t="s">
        <v>5552</v>
      </c>
      <c r="S1257" s="22">
        <f t="shared" si="96"/>
        <v>0</v>
      </c>
      <c r="T1257" s="22">
        <f t="shared" si="97"/>
        <v>0</v>
      </c>
      <c r="U1257" s="22">
        <v>0</v>
      </c>
      <c r="W1257" s="22">
        <v>0</v>
      </c>
      <c r="Y1257" t="s">
        <v>304</v>
      </c>
      <c r="Z1257" t="s">
        <v>927</v>
      </c>
      <c r="AA1257" t="s">
        <v>928</v>
      </c>
      <c r="AB1257" t="s">
        <v>277</v>
      </c>
      <c r="AC1257" t="s">
        <v>98</v>
      </c>
      <c r="AD1257" t="str">
        <f t="shared" si="98"/>
        <v>Online Class - ONLINE</v>
      </c>
      <c r="AE1257" t="s">
        <v>88</v>
      </c>
      <c r="AF1257" t="s">
        <v>89</v>
      </c>
      <c r="AG1257" t="s">
        <v>89</v>
      </c>
      <c r="AH1257" t="s">
        <v>5220</v>
      </c>
      <c r="AI1257">
        <v>40</v>
      </c>
      <c r="AJ1257">
        <v>30</v>
      </c>
      <c r="AK1257" s="22">
        <f t="shared" si="99"/>
        <v>0</v>
      </c>
      <c r="AL1257" t="s">
        <v>99</v>
      </c>
      <c r="AM1257" t="s">
        <v>534</v>
      </c>
      <c r="AN1257" t="s">
        <v>67</v>
      </c>
    </row>
    <row r="1258" spans="1:40" hidden="1" x14ac:dyDescent="0.25">
      <c r="A1258">
        <v>202430</v>
      </c>
      <c r="B1258">
        <v>31321</v>
      </c>
      <c r="C1258" t="s">
        <v>2529</v>
      </c>
      <c r="D1258" t="s">
        <v>5682</v>
      </c>
      <c r="E1258" t="s">
        <v>2530</v>
      </c>
      <c r="F1258">
        <v>3</v>
      </c>
      <c r="G1258" s="1">
        <v>45166</v>
      </c>
      <c r="H1258" s="1">
        <v>45276</v>
      </c>
      <c r="I1258" s="21">
        <f t="shared" si="95"/>
        <v>16.714285714285715</v>
      </c>
      <c r="J1258" s="1"/>
      <c r="K1258" s="1" t="s">
        <v>5552</v>
      </c>
      <c r="S1258" s="22">
        <f t="shared" si="96"/>
        <v>0</v>
      </c>
      <c r="T1258" s="22">
        <f t="shared" si="97"/>
        <v>0</v>
      </c>
      <c r="U1258" s="22">
        <v>0</v>
      </c>
      <c r="W1258" s="22">
        <v>0</v>
      </c>
      <c r="Y1258" t="s">
        <v>304</v>
      </c>
      <c r="Z1258" t="s">
        <v>2411</v>
      </c>
      <c r="AA1258" t="s">
        <v>2412</v>
      </c>
      <c r="AB1258" t="s">
        <v>61</v>
      </c>
      <c r="AC1258" t="s">
        <v>98</v>
      </c>
      <c r="AD1258" t="str">
        <f t="shared" si="98"/>
        <v>Online Class - ONLINE</v>
      </c>
      <c r="AE1258" t="s">
        <v>88</v>
      </c>
      <c r="AF1258" t="s">
        <v>89</v>
      </c>
      <c r="AG1258" t="s">
        <v>89</v>
      </c>
      <c r="AH1258" t="s">
        <v>5220</v>
      </c>
      <c r="AI1258">
        <v>35</v>
      </c>
      <c r="AJ1258">
        <v>31</v>
      </c>
      <c r="AK1258" s="22">
        <f t="shared" si="99"/>
        <v>0</v>
      </c>
      <c r="AL1258" t="s">
        <v>99</v>
      </c>
      <c r="AM1258" t="s">
        <v>534</v>
      </c>
      <c r="AN1258" t="s">
        <v>67</v>
      </c>
    </row>
    <row r="1259" spans="1:40" hidden="1" x14ac:dyDescent="0.25">
      <c r="A1259">
        <v>202430</v>
      </c>
      <c r="B1259">
        <v>31335</v>
      </c>
      <c r="C1259" t="s">
        <v>1476</v>
      </c>
      <c r="D1259" t="s">
        <v>5650</v>
      </c>
      <c r="E1259" t="s">
        <v>1477</v>
      </c>
      <c r="F1259">
        <v>3</v>
      </c>
      <c r="G1259" s="1">
        <v>45166</v>
      </c>
      <c r="H1259" s="1">
        <v>45219</v>
      </c>
      <c r="I1259" s="21">
        <f t="shared" si="95"/>
        <v>8.5714285714285712</v>
      </c>
      <c r="J1259" s="1"/>
      <c r="K1259" s="1" t="s">
        <v>5552</v>
      </c>
      <c r="S1259" s="22">
        <f t="shared" si="96"/>
        <v>0</v>
      </c>
      <c r="T1259" s="22">
        <f t="shared" si="97"/>
        <v>0</v>
      </c>
      <c r="U1259" s="22">
        <v>0</v>
      </c>
      <c r="W1259" s="22">
        <v>0</v>
      </c>
      <c r="Y1259" t="s">
        <v>304</v>
      </c>
      <c r="Z1259" t="s">
        <v>2886</v>
      </c>
      <c r="AA1259" t="s">
        <v>2887</v>
      </c>
      <c r="AB1259" t="s">
        <v>646</v>
      </c>
      <c r="AC1259" t="s">
        <v>98</v>
      </c>
      <c r="AD1259" t="str">
        <f t="shared" si="98"/>
        <v>Online Class - ONLINE</v>
      </c>
      <c r="AE1259" t="s">
        <v>88</v>
      </c>
      <c r="AF1259" t="s">
        <v>89</v>
      </c>
      <c r="AG1259" t="s">
        <v>89</v>
      </c>
      <c r="AH1259" t="s">
        <v>5220</v>
      </c>
      <c r="AI1259">
        <v>35</v>
      </c>
      <c r="AJ1259">
        <v>30</v>
      </c>
      <c r="AK1259" s="22">
        <f t="shared" si="99"/>
        <v>0</v>
      </c>
      <c r="AL1259" t="s">
        <v>99</v>
      </c>
      <c r="AM1259" t="s">
        <v>534</v>
      </c>
      <c r="AN1259" t="s">
        <v>67</v>
      </c>
    </row>
    <row r="1260" spans="1:40" hidden="1" x14ac:dyDescent="0.25">
      <c r="A1260">
        <v>202430</v>
      </c>
      <c r="B1260">
        <v>31336</v>
      </c>
      <c r="C1260" t="s">
        <v>1476</v>
      </c>
      <c r="D1260" t="s">
        <v>5650</v>
      </c>
      <c r="E1260" t="s">
        <v>1477</v>
      </c>
      <c r="F1260">
        <v>3</v>
      </c>
      <c r="G1260" s="1">
        <v>45166</v>
      </c>
      <c r="H1260" s="1">
        <v>45276</v>
      </c>
      <c r="I1260" s="21">
        <f t="shared" si="95"/>
        <v>16.714285714285715</v>
      </c>
      <c r="J1260" s="1"/>
      <c r="K1260" s="1" t="s">
        <v>5552</v>
      </c>
      <c r="S1260" s="22">
        <f t="shared" si="96"/>
        <v>0</v>
      </c>
      <c r="T1260" s="22">
        <f t="shared" si="97"/>
        <v>0</v>
      </c>
      <c r="U1260" s="22">
        <v>0</v>
      </c>
      <c r="W1260" s="22">
        <v>0</v>
      </c>
      <c r="Y1260" t="s">
        <v>304</v>
      </c>
      <c r="Z1260" t="s">
        <v>2793</v>
      </c>
      <c r="AA1260" t="s">
        <v>2794</v>
      </c>
      <c r="AB1260" t="s">
        <v>646</v>
      </c>
      <c r="AC1260" t="s">
        <v>98</v>
      </c>
      <c r="AD1260" t="str">
        <f t="shared" si="98"/>
        <v>Online Class - ONLINE</v>
      </c>
      <c r="AE1260" t="s">
        <v>88</v>
      </c>
      <c r="AF1260" t="s">
        <v>89</v>
      </c>
      <c r="AG1260" t="s">
        <v>89</v>
      </c>
      <c r="AH1260" t="s">
        <v>5220</v>
      </c>
      <c r="AI1260">
        <v>35</v>
      </c>
      <c r="AJ1260">
        <v>30</v>
      </c>
      <c r="AK1260" s="22">
        <f t="shared" si="99"/>
        <v>0</v>
      </c>
      <c r="AL1260" t="s">
        <v>99</v>
      </c>
      <c r="AM1260" t="s">
        <v>534</v>
      </c>
      <c r="AN1260" t="s">
        <v>67</v>
      </c>
    </row>
    <row r="1261" spans="1:40" hidden="1" x14ac:dyDescent="0.25">
      <c r="A1261">
        <v>202430</v>
      </c>
      <c r="B1261">
        <v>31345</v>
      </c>
      <c r="C1261" t="s">
        <v>1476</v>
      </c>
      <c r="D1261" t="s">
        <v>5650</v>
      </c>
      <c r="E1261" t="s">
        <v>1477</v>
      </c>
      <c r="F1261">
        <v>3</v>
      </c>
      <c r="G1261" s="1">
        <v>45222</v>
      </c>
      <c r="H1261" s="1">
        <v>45276</v>
      </c>
      <c r="I1261" s="21">
        <f t="shared" si="95"/>
        <v>8.7142857142857153</v>
      </c>
      <c r="J1261" s="1"/>
      <c r="K1261" s="1" t="s">
        <v>5552</v>
      </c>
      <c r="S1261" s="22">
        <f t="shared" si="96"/>
        <v>0</v>
      </c>
      <c r="T1261" s="22">
        <f t="shared" si="97"/>
        <v>0</v>
      </c>
      <c r="U1261" s="22">
        <v>0</v>
      </c>
      <c r="W1261" s="22">
        <v>0</v>
      </c>
      <c r="Y1261" t="s">
        <v>304</v>
      </c>
      <c r="Z1261" t="s">
        <v>2886</v>
      </c>
      <c r="AA1261" t="s">
        <v>2887</v>
      </c>
      <c r="AB1261" t="s">
        <v>646</v>
      </c>
      <c r="AC1261" t="s">
        <v>98</v>
      </c>
      <c r="AD1261" t="str">
        <f t="shared" si="98"/>
        <v>Online Class - ONLINE</v>
      </c>
      <c r="AE1261" t="s">
        <v>88</v>
      </c>
      <c r="AF1261" t="s">
        <v>89</v>
      </c>
      <c r="AG1261" t="s">
        <v>89</v>
      </c>
      <c r="AH1261" t="s">
        <v>5220</v>
      </c>
      <c r="AI1261">
        <v>35</v>
      </c>
      <c r="AJ1261">
        <v>30</v>
      </c>
      <c r="AK1261" s="22">
        <f t="shared" si="99"/>
        <v>0</v>
      </c>
      <c r="AL1261" t="s">
        <v>99</v>
      </c>
      <c r="AM1261" t="s">
        <v>534</v>
      </c>
      <c r="AN1261" t="s">
        <v>67</v>
      </c>
    </row>
    <row r="1262" spans="1:40" hidden="1" x14ac:dyDescent="0.25">
      <c r="A1262">
        <v>202430</v>
      </c>
      <c r="B1262">
        <v>31365</v>
      </c>
      <c r="C1262" t="s">
        <v>2888</v>
      </c>
      <c r="D1262" t="s">
        <v>5650</v>
      </c>
      <c r="E1262" t="s">
        <v>2889</v>
      </c>
      <c r="F1262">
        <v>1</v>
      </c>
      <c r="G1262" s="1">
        <v>45166</v>
      </c>
      <c r="H1262" s="1">
        <v>45219</v>
      </c>
      <c r="I1262" s="21">
        <f t="shared" si="95"/>
        <v>8.5714285714285712</v>
      </c>
      <c r="J1262" s="1"/>
      <c r="K1262" s="1" t="s">
        <v>5552</v>
      </c>
      <c r="S1262" s="22">
        <f t="shared" si="96"/>
        <v>0</v>
      </c>
      <c r="T1262" s="22">
        <f t="shared" si="97"/>
        <v>0</v>
      </c>
      <c r="U1262" s="22">
        <v>0</v>
      </c>
      <c r="W1262" s="22">
        <v>0</v>
      </c>
      <c r="Y1262" t="s">
        <v>304</v>
      </c>
      <c r="Z1262" t="s">
        <v>2890</v>
      </c>
      <c r="AA1262" t="s">
        <v>2891</v>
      </c>
      <c r="AB1262" t="s">
        <v>646</v>
      </c>
      <c r="AC1262" t="s">
        <v>98</v>
      </c>
      <c r="AD1262" t="str">
        <f t="shared" si="98"/>
        <v>Online Class - ONLINE</v>
      </c>
      <c r="AE1262" t="s">
        <v>88</v>
      </c>
      <c r="AF1262" t="s">
        <v>89</v>
      </c>
      <c r="AG1262" t="s">
        <v>89</v>
      </c>
      <c r="AH1262" t="s">
        <v>5220</v>
      </c>
      <c r="AI1262">
        <v>35</v>
      </c>
      <c r="AJ1262">
        <v>11</v>
      </c>
      <c r="AK1262" s="22">
        <f t="shared" si="99"/>
        <v>0</v>
      </c>
      <c r="AL1262" t="s">
        <v>99</v>
      </c>
      <c r="AM1262" t="s">
        <v>534</v>
      </c>
      <c r="AN1262" t="s">
        <v>67</v>
      </c>
    </row>
    <row r="1263" spans="1:40" hidden="1" x14ac:dyDescent="0.25">
      <c r="A1263">
        <v>202430</v>
      </c>
      <c r="B1263">
        <v>31376</v>
      </c>
      <c r="C1263" t="s">
        <v>2892</v>
      </c>
      <c r="D1263" t="s">
        <v>5607</v>
      </c>
      <c r="E1263" t="s">
        <v>2893</v>
      </c>
      <c r="F1263">
        <v>3</v>
      </c>
      <c r="G1263" s="1">
        <v>45175</v>
      </c>
      <c r="H1263" s="1">
        <v>45276</v>
      </c>
      <c r="I1263" s="21">
        <f t="shared" si="95"/>
        <v>15.428571428571429</v>
      </c>
      <c r="J1263" s="1"/>
      <c r="K1263" s="1" t="s">
        <v>5552</v>
      </c>
      <c r="S1263" s="22">
        <f t="shared" si="96"/>
        <v>0</v>
      </c>
      <c r="T1263" s="22">
        <f t="shared" si="97"/>
        <v>0</v>
      </c>
      <c r="U1263" s="22">
        <v>0</v>
      </c>
      <c r="W1263" s="22">
        <v>0</v>
      </c>
      <c r="Y1263" t="s">
        <v>304</v>
      </c>
      <c r="Z1263" t="s">
        <v>644</v>
      </c>
      <c r="AA1263" t="s">
        <v>645</v>
      </c>
      <c r="AB1263" t="s">
        <v>61</v>
      </c>
      <c r="AC1263" t="s">
        <v>98</v>
      </c>
      <c r="AD1263" t="str">
        <f t="shared" si="98"/>
        <v>Online Class - ONLINE</v>
      </c>
      <c r="AE1263" t="s">
        <v>88</v>
      </c>
      <c r="AF1263" t="s">
        <v>89</v>
      </c>
      <c r="AG1263" t="s">
        <v>89</v>
      </c>
      <c r="AH1263" t="s">
        <v>5220</v>
      </c>
      <c r="AI1263">
        <v>35</v>
      </c>
      <c r="AJ1263">
        <v>20</v>
      </c>
      <c r="AK1263" s="22">
        <f t="shared" si="99"/>
        <v>0</v>
      </c>
      <c r="AL1263" t="s">
        <v>99</v>
      </c>
      <c r="AM1263" t="s">
        <v>534</v>
      </c>
      <c r="AN1263" t="s">
        <v>67</v>
      </c>
    </row>
    <row r="1264" spans="1:40" hidden="1" x14ac:dyDescent="0.25">
      <c r="A1264">
        <v>202430</v>
      </c>
      <c r="B1264">
        <v>31379</v>
      </c>
      <c r="C1264" t="s">
        <v>2892</v>
      </c>
      <c r="D1264" t="s">
        <v>5607</v>
      </c>
      <c r="E1264" t="s">
        <v>2893</v>
      </c>
      <c r="F1264">
        <v>3</v>
      </c>
      <c r="G1264" s="1">
        <v>45175</v>
      </c>
      <c r="H1264" s="1">
        <v>45276</v>
      </c>
      <c r="I1264" s="21">
        <f t="shared" si="95"/>
        <v>15.428571428571429</v>
      </c>
      <c r="J1264" s="1"/>
      <c r="K1264" s="1" t="s">
        <v>5552</v>
      </c>
      <c r="S1264" s="22">
        <f t="shared" si="96"/>
        <v>0</v>
      </c>
      <c r="T1264" s="22">
        <f t="shared" si="97"/>
        <v>0</v>
      </c>
      <c r="U1264" s="22">
        <v>0</v>
      </c>
      <c r="W1264" s="22">
        <v>0</v>
      </c>
      <c r="Y1264" t="s">
        <v>304</v>
      </c>
      <c r="Z1264" t="s">
        <v>644</v>
      </c>
      <c r="AA1264" t="s">
        <v>645</v>
      </c>
      <c r="AB1264" t="s">
        <v>61</v>
      </c>
      <c r="AC1264" t="s">
        <v>98</v>
      </c>
      <c r="AD1264" t="str">
        <f t="shared" si="98"/>
        <v>Online Class - ONLINE</v>
      </c>
      <c r="AE1264" t="s">
        <v>88</v>
      </c>
      <c r="AF1264" t="s">
        <v>89</v>
      </c>
      <c r="AG1264" t="s">
        <v>89</v>
      </c>
      <c r="AH1264" t="s">
        <v>5220</v>
      </c>
      <c r="AI1264">
        <v>30</v>
      </c>
      <c r="AJ1264">
        <v>26</v>
      </c>
      <c r="AK1264" s="22">
        <f t="shared" si="99"/>
        <v>0</v>
      </c>
      <c r="AL1264" t="s">
        <v>99</v>
      </c>
      <c r="AM1264" t="s">
        <v>534</v>
      </c>
      <c r="AN1264" t="s">
        <v>67</v>
      </c>
    </row>
    <row r="1265" spans="1:40" hidden="1" x14ac:dyDescent="0.25">
      <c r="A1265">
        <v>202430</v>
      </c>
      <c r="B1265">
        <v>31380</v>
      </c>
      <c r="C1265" t="s">
        <v>2894</v>
      </c>
      <c r="D1265" t="s">
        <v>5607</v>
      </c>
      <c r="E1265" t="s">
        <v>2895</v>
      </c>
      <c r="F1265">
        <v>3</v>
      </c>
      <c r="G1265" s="1">
        <v>45175</v>
      </c>
      <c r="H1265" s="1">
        <v>45276</v>
      </c>
      <c r="I1265" s="21">
        <f t="shared" si="95"/>
        <v>15.428571428571429</v>
      </c>
      <c r="J1265" s="1"/>
      <c r="K1265" s="1" t="s">
        <v>5552</v>
      </c>
      <c r="S1265" s="22">
        <f t="shared" si="96"/>
        <v>0</v>
      </c>
      <c r="T1265" s="22">
        <f t="shared" si="97"/>
        <v>0</v>
      </c>
      <c r="U1265" s="22">
        <v>0</v>
      </c>
      <c r="W1265" s="22">
        <v>0</v>
      </c>
      <c r="Y1265" t="s">
        <v>304</v>
      </c>
      <c r="Z1265" t="s">
        <v>644</v>
      </c>
      <c r="AA1265" t="s">
        <v>645</v>
      </c>
      <c r="AB1265" t="s">
        <v>61</v>
      </c>
      <c r="AC1265" t="s">
        <v>98</v>
      </c>
      <c r="AD1265" t="str">
        <f t="shared" si="98"/>
        <v>Online Class - ONLINE</v>
      </c>
      <c r="AE1265" t="s">
        <v>88</v>
      </c>
      <c r="AF1265" t="s">
        <v>89</v>
      </c>
      <c r="AG1265" t="s">
        <v>89</v>
      </c>
      <c r="AH1265" t="s">
        <v>5220</v>
      </c>
      <c r="AI1265">
        <v>30</v>
      </c>
      <c r="AJ1265">
        <v>24</v>
      </c>
      <c r="AK1265" s="22">
        <f t="shared" si="99"/>
        <v>0</v>
      </c>
      <c r="AL1265" t="s">
        <v>99</v>
      </c>
      <c r="AM1265" t="s">
        <v>534</v>
      </c>
      <c r="AN1265" t="s">
        <v>67</v>
      </c>
    </row>
    <row r="1266" spans="1:40" hidden="1" x14ac:dyDescent="0.25">
      <c r="A1266">
        <v>202430</v>
      </c>
      <c r="B1266">
        <v>31381</v>
      </c>
      <c r="C1266" t="s">
        <v>210</v>
      </c>
      <c r="D1266" t="s">
        <v>5607</v>
      </c>
      <c r="E1266" t="s">
        <v>211</v>
      </c>
      <c r="F1266">
        <v>3</v>
      </c>
      <c r="G1266" s="1">
        <v>45201</v>
      </c>
      <c r="H1266" s="1">
        <v>45276</v>
      </c>
      <c r="I1266" s="21">
        <f t="shared" si="95"/>
        <v>11.714285714285714</v>
      </c>
      <c r="J1266" s="1"/>
      <c r="K1266" s="1" t="s">
        <v>5552</v>
      </c>
      <c r="S1266" s="22">
        <f t="shared" si="96"/>
        <v>0</v>
      </c>
      <c r="T1266" s="22">
        <f t="shared" si="97"/>
        <v>0</v>
      </c>
      <c r="U1266" s="22">
        <v>0</v>
      </c>
      <c r="W1266" s="22">
        <v>0</v>
      </c>
      <c r="Y1266" t="s">
        <v>304</v>
      </c>
      <c r="Z1266" t="s">
        <v>383</v>
      </c>
      <c r="AA1266" t="s">
        <v>384</v>
      </c>
      <c r="AB1266" t="s">
        <v>61</v>
      </c>
      <c r="AC1266" t="s">
        <v>98</v>
      </c>
      <c r="AD1266" t="str">
        <f t="shared" si="98"/>
        <v>Online Class - ONLINE</v>
      </c>
      <c r="AE1266" t="s">
        <v>88</v>
      </c>
      <c r="AF1266" t="s">
        <v>89</v>
      </c>
      <c r="AG1266" t="s">
        <v>89</v>
      </c>
      <c r="AH1266" t="s">
        <v>5220</v>
      </c>
      <c r="AI1266">
        <v>25</v>
      </c>
      <c r="AJ1266">
        <v>23</v>
      </c>
      <c r="AK1266" s="22">
        <f t="shared" si="99"/>
        <v>0</v>
      </c>
      <c r="AL1266" t="s">
        <v>99</v>
      </c>
      <c r="AM1266" t="s">
        <v>534</v>
      </c>
      <c r="AN1266" t="s">
        <v>67</v>
      </c>
    </row>
    <row r="1267" spans="1:40" hidden="1" x14ac:dyDescent="0.25">
      <c r="A1267">
        <v>202430</v>
      </c>
      <c r="B1267">
        <v>31420</v>
      </c>
      <c r="C1267" t="s">
        <v>634</v>
      </c>
      <c r="D1267" t="s">
        <v>5671</v>
      </c>
      <c r="E1267" t="s">
        <v>635</v>
      </c>
      <c r="F1267">
        <v>1.5</v>
      </c>
      <c r="G1267" s="1">
        <v>45166</v>
      </c>
      <c r="H1267" s="1">
        <v>45276</v>
      </c>
      <c r="I1267" s="21">
        <f t="shared" si="95"/>
        <v>16.714285714285715</v>
      </c>
      <c r="J1267" s="1"/>
      <c r="K1267" s="1" t="s">
        <v>5552</v>
      </c>
      <c r="S1267" s="22">
        <f t="shared" si="96"/>
        <v>0</v>
      </c>
      <c r="T1267" s="22">
        <f t="shared" si="97"/>
        <v>0</v>
      </c>
      <c r="U1267" s="22">
        <v>0</v>
      </c>
      <c r="W1267" s="22">
        <v>0</v>
      </c>
      <c r="Y1267" t="s">
        <v>304</v>
      </c>
      <c r="Z1267" t="s">
        <v>2896</v>
      </c>
      <c r="AA1267" t="s">
        <v>2897</v>
      </c>
      <c r="AB1267" t="s">
        <v>277</v>
      </c>
      <c r="AC1267" t="s">
        <v>98</v>
      </c>
      <c r="AD1267" t="str">
        <f t="shared" si="98"/>
        <v>Online Class - ONLINE</v>
      </c>
      <c r="AE1267" t="s">
        <v>88</v>
      </c>
      <c r="AF1267" t="s">
        <v>89</v>
      </c>
      <c r="AG1267" t="s">
        <v>89</v>
      </c>
      <c r="AH1267" t="s">
        <v>5220</v>
      </c>
      <c r="AI1267">
        <v>35</v>
      </c>
      <c r="AJ1267">
        <v>33</v>
      </c>
      <c r="AK1267" s="22">
        <f t="shared" si="99"/>
        <v>0</v>
      </c>
      <c r="AL1267" t="s">
        <v>99</v>
      </c>
      <c r="AM1267" t="s">
        <v>534</v>
      </c>
      <c r="AN1267" t="s">
        <v>67</v>
      </c>
    </row>
    <row r="1268" spans="1:40" hidden="1" x14ac:dyDescent="0.25">
      <c r="A1268">
        <v>202430</v>
      </c>
      <c r="B1268">
        <v>31420</v>
      </c>
      <c r="C1268" t="s">
        <v>634</v>
      </c>
      <c r="D1268" t="s">
        <v>5671</v>
      </c>
      <c r="E1268" t="s">
        <v>635</v>
      </c>
      <c r="F1268">
        <v>1.5</v>
      </c>
      <c r="G1268" s="1">
        <v>45166</v>
      </c>
      <c r="H1268" s="1">
        <v>45276</v>
      </c>
      <c r="I1268" s="21">
        <f t="shared" si="95"/>
        <v>16.714285714285715</v>
      </c>
      <c r="J1268" s="1"/>
      <c r="K1268" s="1" t="s">
        <v>5552</v>
      </c>
      <c r="S1268" s="22">
        <f t="shared" si="96"/>
        <v>0</v>
      </c>
      <c r="T1268" s="22">
        <f t="shared" si="97"/>
        <v>0</v>
      </c>
      <c r="U1268" s="22">
        <v>0</v>
      </c>
      <c r="W1268" s="22">
        <v>0</v>
      </c>
      <c r="Y1268" t="s">
        <v>304</v>
      </c>
      <c r="Z1268" t="s">
        <v>2896</v>
      </c>
      <c r="AA1268" t="s">
        <v>2897</v>
      </c>
      <c r="AB1268" t="s">
        <v>277</v>
      </c>
      <c r="AC1268" t="s">
        <v>98</v>
      </c>
      <c r="AD1268" t="str">
        <f t="shared" si="98"/>
        <v>Online Class - ONLINE</v>
      </c>
      <c r="AE1268" t="s">
        <v>88</v>
      </c>
      <c r="AF1268" t="s">
        <v>89</v>
      </c>
      <c r="AG1268" t="s">
        <v>89</v>
      </c>
      <c r="AH1268" t="s">
        <v>5220</v>
      </c>
      <c r="AI1268">
        <v>35</v>
      </c>
      <c r="AJ1268">
        <v>33</v>
      </c>
      <c r="AK1268" s="22">
        <f t="shared" si="99"/>
        <v>0</v>
      </c>
      <c r="AL1268" t="s">
        <v>99</v>
      </c>
      <c r="AM1268" t="s">
        <v>534</v>
      </c>
      <c r="AN1268" t="s">
        <v>67</v>
      </c>
    </row>
    <row r="1269" spans="1:40" hidden="1" x14ac:dyDescent="0.25">
      <c r="A1269">
        <v>202430</v>
      </c>
      <c r="B1269">
        <v>31502</v>
      </c>
      <c r="C1269" t="s">
        <v>2898</v>
      </c>
      <c r="D1269" t="s">
        <v>5610</v>
      </c>
      <c r="E1269" t="s">
        <v>2899</v>
      </c>
      <c r="F1269">
        <v>4</v>
      </c>
      <c r="G1269" s="1">
        <v>45166</v>
      </c>
      <c r="H1269" s="1">
        <v>45276</v>
      </c>
      <c r="I1269" s="21">
        <f t="shared" si="95"/>
        <v>16.714285714285715</v>
      </c>
      <c r="J1269" s="1"/>
      <c r="K1269" s="1" t="s">
        <v>5552</v>
      </c>
      <c r="S1269" s="22">
        <f t="shared" si="96"/>
        <v>0</v>
      </c>
      <c r="T1269" s="22">
        <f t="shared" si="97"/>
        <v>0</v>
      </c>
      <c r="U1269" s="22">
        <v>0</v>
      </c>
      <c r="W1269" s="22">
        <v>0</v>
      </c>
      <c r="Y1269" t="s">
        <v>304</v>
      </c>
      <c r="Z1269" t="s">
        <v>1314</v>
      </c>
      <c r="AA1269" t="s">
        <v>1315</v>
      </c>
      <c r="AB1269" t="s">
        <v>646</v>
      </c>
      <c r="AC1269" t="s">
        <v>98</v>
      </c>
      <c r="AD1269" t="str">
        <f t="shared" si="98"/>
        <v>Online Class - ONLINE</v>
      </c>
      <c r="AE1269" t="s">
        <v>88</v>
      </c>
      <c r="AF1269" t="s">
        <v>89</v>
      </c>
      <c r="AG1269" t="s">
        <v>89</v>
      </c>
      <c r="AH1269" t="s">
        <v>5220</v>
      </c>
      <c r="AI1269">
        <v>27</v>
      </c>
      <c r="AJ1269">
        <v>22</v>
      </c>
      <c r="AK1269" s="22">
        <f t="shared" si="99"/>
        <v>0</v>
      </c>
      <c r="AL1269" t="s">
        <v>99</v>
      </c>
      <c r="AM1269" t="s">
        <v>534</v>
      </c>
      <c r="AN1269" t="s">
        <v>67</v>
      </c>
    </row>
    <row r="1270" spans="1:40" hidden="1" x14ac:dyDescent="0.25">
      <c r="A1270">
        <v>202430</v>
      </c>
      <c r="B1270">
        <v>31502</v>
      </c>
      <c r="C1270" t="s">
        <v>2898</v>
      </c>
      <c r="D1270" t="s">
        <v>5610</v>
      </c>
      <c r="E1270" t="s">
        <v>2899</v>
      </c>
      <c r="F1270">
        <v>4</v>
      </c>
      <c r="G1270" s="1">
        <v>45166</v>
      </c>
      <c r="H1270" s="1">
        <v>45276</v>
      </c>
      <c r="I1270" s="21">
        <f t="shared" si="95"/>
        <v>16.714285714285715</v>
      </c>
      <c r="J1270" s="1"/>
      <c r="K1270" s="1" t="s">
        <v>5552</v>
      </c>
      <c r="S1270" s="22">
        <f t="shared" si="96"/>
        <v>0</v>
      </c>
      <c r="T1270" s="22">
        <f t="shared" si="97"/>
        <v>0</v>
      </c>
      <c r="U1270" s="22">
        <v>0</v>
      </c>
      <c r="W1270" s="22">
        <v>0</v>
      </c>
      <c r="Y1270" t="s">
        <v>304</v>
      </c>
      <c r="Z1270" t="s">
        <v>1314</v>
      </c>
      <c r="AA1270" t="s">
        <v>1315</v>
      </c>
      <c r="AB1270" t="s">
        <v>61</v>
      </c>
      <c r="AC1270" t="s">
        <v>98</v>
      </c>
      <c r="AD1270" t="str">
        <f t="shared" si="98"/>
        <v>Online Class - ONLINE</v>
      </c>
      <c r="AE1270" t="s">
        <v>88</v>
      </c>
      <c r="AF1270" t="s">
        <v>89</v>
      </c>
      <c r="AG1270" t="s">
        <v>89</v>
      </c>
      <c r="AH1270" t="s">
        <v>5220</v>
      </c>
      <c r="AI1270">
        <v>27</v>
      </c>
      <c r="AJ1270">
        <v>22</v>
      </c>
      <c r="AK1270" s="22">
        <f t="shared" si="99"/>
        <v>0</v>
      </c>
      <c r="AL1270" t="s">
        <v>99</v>
      </c>
      <c r="AM1270" t="s">
        <v>534</v>
      </c>
      <c r="AN1270" t="s">
        <v>67</v>
      </c>
    </row>
    <row r="1271" spans="1:40" hidden="1" x14ac:dyDescent="0.25">
      <c r="A1271">
        <v>202430</v>
      </c>
      <c r="B1271">
        <v>31514</v>
      </c>
      <c r="C1271" t="s">
        <v>2900</v>
      </c>
      <c r="D1271" t="s">
        <v>5647</v>
      </c>
      <c r="E1271" t="s">
        <v>2901</v>
      </c>
      <c r="F1271">
        <v>4</v>
      </c>
      <c r="G1271" s="1">
        <v>45166</v>
      </c>
      <c r="H1271" s="1">
        <v>45276</v>
      </c>
      <c r="I1271" s="21">
        <f t="shared" si="95"/>
        <v>16.714285714285715</v>
      </c>
      <c r="J1271" s="1"/>
      <c r="K1271" s="1" t="s">
        <v>5552</v>
      </c>
      <c r="S1271" s="22">
        <f t="shared" si="96"/>
        <v>0</v>
      </c>
      <c r="T1271" s="22">
        <f t="shared" si="97"/>
        <v>0</v>
      </c>
      <c r="U1271" s="22">
        <v>0</v>
      </c>
      <c r="W1271" s="22">
        <v>0</v>
      </c>
      <c r="Y1271" t="s">
        <v>304</v>
      </c>
      <c r="Z1271" t="s">
        <v>2902</v>
      </c>
      <c r="AA1271" t="s">
        <v>2903</v>
      </c>
      <c r="AB1271" t="s">
        <v>277</v>
      </c>
      <c r="AC1271" t="s">
        <v>62</v>
      </c>
      <c r="AD1271" t="str">
        <f t="shared" si="98"/>
        <v>Online Class - ONLINE</v>
      </c>
      <c r="AE1271" t="s">
        <v>88</v>
      </c>
      <c r="AF1271" t="s">
        <v>89</v>
      </c>
      <c r="AG1271" t="s">
        <v>89</v>
      </c>
      <c r="AH1271" t="s">
        <v>5220</v>
      </c>
      <c r="AI1271">
        <v>24</v>
      </c>
      <c r="AJ1271">
        <v>22</v>
      </c>
      <c r="AK1271" s="22">
        <f t="shared" si="99"/>
        <v>0</v>
      </c>
      <c r="AL1271" t="s">
        <v>430</v>
      </c>
      <c r="AM1271" t="s">
        <v>306</v>
      </c>
      <c r="AN1271" t="s">
        <v>67</v>
      </c>
    </row>
    <row r="1272" spans="1:40" hidden="1" x14ac:dyDescent="0.25">
      <c r="A1272">
        <v>202430</v>
      </c>
      <c r="B1272">
        <v>31515</v>
      </c>
      <c r="C1272" t="s">
        <v>2900</v>
      </c>
      <c r="D1272" t="s">
        <v>5647</v>
      </c>
      <c r="E1272" t="s">
        <v>2901</v>
      </c>
      <c r="F1272">
        <v>4</v>
      </c>
      <c r="G1272" s="1">
        <v>45166</v>
      </c>
      <c r="H1272" s="1">
        <v>45276</v>
      </c>
      <c r="I1272" s="21">
        <f t="shared" si="95"/>
        <v>16.714285714285715</v>
      </c>
      <c r="J1272" s="1"/>
      <c r="K1272" s="1" t="s">
        <v>5552</v>
      </c>
      <c r="S1272" s="22">
        <f t="shared" si="96"/>
        <v>0</v>
      </c>
      <c r="T1272" s="22">
        <f t="shared" si="97"/>
        <v>0</v>
      </c>
      <c r="U1272" s="22">
        <v>0</v>
      </c>
      <c r="W1272" s="22">
        <v>0</v>
      </c>
      <c r="Y1272" t="s">
        <v>304</v>
      </c>
      <c r="Z1272" t="s">
        <v>2902</v>
      </c>
      <c r="AA1272" t="s">
        <v>2903</v>
      </c>
      <c r="AB1272" t="s">
        <v>41</v>
      </c>
      <c r="AC1272" t="s">
        <v>62</v>
      </c>
      <c r="AD1272" t="str">
        <f t="shared" si="98"/>
        <v>Online Class - ONLINE</v>
      </c>
      <c r="AE1272" t="s">
        <v>88</v>
      </c>
      <c r="AF1272" t="s">
        <v>89</v>
      </c>
      <c r="AG1272" t="s">
        <v>89</v>
      </c>
      <c r="AH1272" t="s">
        <v>5220</v>
      </c>
      <c r="AI1272">
        <v>24</v>
      </c>
      <c r="AJ1272">
        <v>17</v>
      </c>
      <c r="AK1272" s="22">
        <f t="shared" si="99"/>
        <v>0</v>
      </c>
      <c r="AL1272" t="s">
        <v>430</v>
      </c>
      <c r="AM1272" t="s">
        <v>306</v>
      </c>
      <c r="AN1272" t="s">
        <v>67</v>
      </c>
    </row>
    <row r="1273" spans="1:40" hidden="1" x14ac:dyDescent="0.25">
      <c r="A1273">
        <v>202430</v>
      </c>
      <c r="B1273">
        <v>31526</v>
      </c>
      <c r="C1273" t="s">
        <v>189</v>
      </c>
      <c r="D1273" t="s">
        <v>5719</v>
      </c>
      <c r="E1273" t="s">
        <v>190</v>
      </c>
      <c r="F1273">
        <v>3</v>
      </c>
      <c r="G1273" s="1">
        <v>45166</v>
      </c>
      <c r="H1273" s="1">
        <v>45276</v>
      </c>
      <c r="I1273" s="21">
        <f t="shared" si="95"/>
        <v>16.714285714285715</v>
      </c>
      <c r="J1273" s="1"/>
      <c r="K1273" s="1" t="s">
        <v>5552</v>
      </c>
      <c r="S1273" s="22">
        <f t="shared" si="96"/>
        <v>0</v>
      </c>
      <c r="T1273" s="22">
        <f t="shared" si="97"/>
        <v>0</v>
      </c>
      <c r="U1273" s="22">
        <v>0</v>
      </c>
      <c r="W1273" s="22">
        <v>0</v>
      </c>
      <c r="Y1273" t="s">
        <v>304</v>
      </c>
      <c r="Z1273" t="s">
        <v>2904</v>
      </c>
      <c r="AA1273" t="s">
        <v>2905</v>
      </c>
      <c r="AB1273" t="s">
        <v>61</v>
      </c>
      <c r="AC1273" t="s">
        <v>62</v>
      </c>
      <c r="AD1273" t="str">
        <f t="shared" si="98"/>
        <v>Online Class - ONLINE</v>
      </c>
      <c r="AE1273" t="s">
        <v>88</v>
      </c>
      <c r="AF1273" t="s">
        <v>89</v>
      </c>
      <c r="AG1273" t="s">
        <v>89</v>
      </c>
      <c r="AH1273" t="s">
        <v>5220</v>
      </c>
      <c r="AI1273">
        <v>40</v>
      </c>
      <c r="AJ1273">
        <v>35</v>
      </c>
      <c r="AK1273" s="22">
        <f t="shared" si="99"/>
        <v>0</v>
      </c>
      <c r="AL1273" t="s">
        <v>430</v>
      </c>
      <c r="AM1273" t="s">
        <v>306</v>
      </c>
      <c r="AN1273" t="s">
        <v>67</v>
      </c>
    </row>
    <row r="1274" spans="1:40" hidden="1" x14ac:dyDescent="0.25">
      <c r="A1274">
        <v>202430</v>
      </c>
      <c r="B1274">
        <v>31527</v>
      </c>
      <c r="C1274" t="s">
        <v>189</v>
      </c>
      <c r="D1274" t="s">
        <v>5719</v>
      </c>
      <c r="E1274" t="s">
        <v>190</v>
      </c>
      <c r="F1274">
        <v>3</v>
      </c>
      <c r="G1274" s="1">
        <v>45166</v>
      </c>
      <c r="H1274" s="1">
        <v>45220</v>
      </c>
      <c r="I1274" s="21">
        <f t="shared" si="95"/>
        <v>8.7142857142857153</v>
      </c>
      <c r="J1274" s="1"/>
      <c r="K1274" s="1" t="s">
        <v>5552</v>
      </c>
      <c r="S1274" s="22">
        <f t="shared" si="96"/>
        <v>0</v>
      </c>
      <c r="T1274" s="22">
        <f t="shared" si="97"/>
        <v>0</v>
      </c>
      <c r="U1274" s="22">
        <v>0</v>
      </c>
      <c r="W1274" s="22">
        <v>0</v>
      </c>
      <c r="Y1274" t="s">
        <v>304</v>
      </c>
      <c r="Z1274" t="s">
        <v>2904</v>
      </c>
      <c r="AA1274" t="s">
        <v>2905</v>
      </c>
      <c r="AB1274" t="s">
        <v>61</v>
      </c>
      <c r="AC1274" t="s">
        <v>98</v>
      </c>
      <c r="AD1274" t="str">
        <f t="shared" si="98"/>
        <v>Online Class - ONLINE</v>
      </c>
      <c r="AE1274" t="s">
        <v>88</v>
      </c>
      <c r="AF1274" t="s">
        <v>89</v>
      </c>
      <c r="AG1274" t="s">
        <v>89</v>
      </c>
      <c r="AH1274" t="s">
        <v>5220</v>
      </c>
      <c r="AI1274">
        <v>40</v>
      </c>
      <c r="AJ1274">
        <v>28</v>
      </c>
      <c r="AK1274" s="22">
        <f t="shared" si="99"/>
        <v>0</v>
      </c>
      <c r="AL1274" t="s">
        <v>99</v>
      </c>
      <c r="AM1274" t="s">
        <v>534</v>
      </c>
      <c r="AN1274" t="s">
        <v>67</v>
      </c>
    </row>
    <row r="1275" spans="1:40" hidden="1" x14ac:dyDescent="0.25">
      <c r="A1275">
        <v>202430</v>
      </c>
      <c r="B1275">
        <v>31531</v>
      </c>
      <c r="C1275" t="s">
        <v>193</v>
      </c>
      <c r="D1275" t="s">
        <v>5719</v>
      </c>
      <c r="E1275" t="s">
        <v>194</v>
      </c>
      <c r="F1275">
        <v>3</v>
      </c>
      <c r="G1275" s="1">
        <v>45166</v>
      </c>
      <c r="H1275" s="1">
        <v>45276</v>
      </c>
      <c r="I1275" s="21">
        <f t="shared" si="95"/>
        <v>16.714285714285715</v>
      </c>
      <c r="J1275" s="1"/>
      <c r="K1275" s="1" t="s">
        <v>5552</v>
      </c>
      <c r="S1275" s="22">
        <f t="shared" si="96"/>
        <v>0</v>
      </c>
      <c r="T1275" s="22">
        <f t="shared" si="97"/>
        <v>0</v>
      </c>
      <c r="U1275" s="22">
        <v>0</v>
      </c>
      <c r="W1275" s="22">
        <v>0</v>
      </c>
      <c r="Y1275" t="s">
        <v>304</v>
      </c>
      <c r="Z1275" t="s">
        <v>2906</v>
      </c>
      <c r="AA1275" t="s">
        <v>2907</v>
      </c>
      <c r="AB1275" t="s">
        <v>61</v>
      </c>
      <c r="AC1275" t="s">
        <v>62</v>
      </c>
      <c r="AD1275" t="str">
        <f t="shared" si="98"/>
        <v>Online Class - ONLINE</v>
      </c>
      <c r="AE1275" t="s">
        <v>88</v>
      </c>
      <c r="AF1275" t="s">
        <v>89</v>
      </c>
      <c r="AG1275" t="s">
        <v>89</v>
      </c>
      <c r="AH1275" t="s">
        <v>5220</v>
      </c>
      <c r="AI1275">
        <v>40</v>
      </c>
      <c r="AJ1275">
        <v>36</v>
      </c>
      <c r="AK1275" s="22">
        <f t="shared" si="99"/>
        <v>0</v>
      </c>
      <c r="AL1275" t="s">
        <v>430</v>
      </c>
      <c r="AM1275" t="s">
        <v>306</v>
      </c>
      <c r="AN1275" t="s">
        <v>67</v>
      </c>
    </row>
    <row r="1276" spans="1:40" hidden="1" x14ac:dyDescent="0.25">
      <c r="A1276">
        <v>202430</v>
      </c>
      <c r="B1276">
        <v>31532</v>
      </c>
      <c r="C1276" t="s">
        <v>193</v>
      </c>
      <c r="D1276" t="s">
        <v>5719</v>
      </c>
      <c r="E1276" t="s">
        <v>194</v>
      </c>
      <c r="F1276">
        <v>3</v>
      </c>
      <c r="G1276" s="1">
        <v>45166</v>
      </c>
      <c r="H1276" s="1">
        <v>45276</v>
      </c>
      <c r="I1276" s="21">
        <f t="shared" si="95"/>
        <v>16.714285714285715</v>
      </c>
      <c r="J1276" s="1"/>
      <c r="K1276" s="1" t="s">
        <v>5552</v>
      </c>
      <c r="S1276" s="22">
        <f t="shared" si="96"/>
        <v>0</v>
      </c>
      <c r="T1276" s="22">
        <f t="shared" si="97"/>
        <v>0</v>
      </c>
      <c r="U1276" s="22">
        <v>0</v>
      </c>
      <c r="W1276" s="22">
        <v>0</v>
      </c>
      <c r="Y1276" t="s">
        <v>304</v>
      </c>
      <c r="Z1276" t="s">
        <v>2906</v>
      </c>
      <c r="AA1276" t="s">
        <v>2907</v>
      </c>
      <c r="AB1276" t="s">
        <v>61</v>
      </c>
      <c r="AC1276" t="s">
        <v>98</v>
      </c>
      <c r="AD1276" t="str">
        <f t="shared" si="98"/>
        <v>Online Class - ONLINE</v>
      </c>
      <c r="AE1276" t="s">
        <v>88</v>
      </c>
      <c r="AF1276" t="s">
        <v>89</v>
      </c>
      <c r="AG1276" t="s">
        <v>89</v>
      </c>
      <c r="AH1276" t="s">
        <v>5220</v>
      </c>
      <c r="AI1276">
        <v>40</v>
      </c>
      <c r="AJ1276">
        <v>38</v>
      </c>
      <c r="AK1276" s="22">
        <f t="shared" si="99"/>
        <v>0</v>
      </c>
      <c r="AL1276" t="s">
        <v>99</v>
      </c>
      <c r="AM1276" t="s">
        <v>534</v>
      </c>
      <c r="AN1276" t="s">
        <v>67</v>
      </c>
    </row>
    <row r="1277" spans="1:40" hidden="1" x14ac:dyDescent="0.25">
      <c r="A1277">
        <v>202430</v>
      </c>
      <c r="B1277">
        <v>31533</v>
      </c>
      <c r="C1277" t="s">
        <v>2908</v>
      </c>
      <c r="D1277" t="s">
        <v>5719</v>
      </c>
      <c r="E1277" t="s">
        <v>2909</v>
      </c>
      <c r="F1277">
        <v>3</v>
      </c>
      <c r="G1277" s="1">
        <v>45166</v>
      </c>
      <c r="H1277" s="1">
        <v>45276</v>
      </c>
      <c r="I1277" s="21">
        <f t="shared" si="95"/>
        <v>16.714285714285715</v>
      </c>
      <c r="J1277" s="1"/>
      <c r="K1277" s="1" t="s">
        <v>5552</v>
      </c>
      <c r="S1277" s="22">
        <f t="shared" si="96"/>
        <v>0</v>
      </c>
      <c r="T1277" s="22">
        <f t="shared" si="97"/>
        <v>0</v>
      </c>
      <c r="U1277" s="22">
        <v>0</v>
      </c>
      <c r="W1277" s="22">
        <v>0</v>
      </c>
      <c r="Y1277" t="s">
        <v>304</v>
      </c>
      <c r="Z1277" t="s">
        <v>2910</v>
      </c>
      <c r="AA1277" t="s">
        <v>2911</v>
      </c>
      <c r="AB1277" t="s">
        <v>61</v>
      </c>
      <c r="AC1277" t="s">
        <v>62</v>
      </c>
      <c r="AD1277" t="str">
        <f t="shared" si="98"/>
        <v>Online Class - ONLINE</v>
      </c>
      <c r="AE1277" t="s">
        <v>88</v>
      </c>
      <c r="AF1277" t="s">
        <v>89</v>
      </c>
      <c r="AG1277" t="s">
        <v>89</v>
      </c>
      <c r="AH1277" t="s">
        <v>5220</v>
      </c>
      <c r="AI1277">
        <v>40</v>
      </c>
      <c r="AJ1277">
        <v>25</v>
      </c>
      <c r="AK1277" s="22">
        <f t="shared" si="99"/>
        <v>0</v>
      </c>
      <c r="AL1277" t="s">
        <v>430</v>
      </c>
      <c r="AM1277" t="s">
        <v>306</v>
      </c>
      <c r="AN1277" t="s">
        <v>67</v>
      </c>
    </row>
    <row r="1278" spans="1:40" hidden="1" x14ac:dyDescent="0.25">
      <c r="A1278">
        <v>202430</v>
      </c>
      <c r="B1278">
        <v>31534</v>
      </c>
      <c r="C1278" t="s">
        <v>2908</v>
      </c>
      <c r="D1278" t="s">
        <v>5719</v>
      </c>
      <c r="E1278" t="s">
        <v>2909</v>
      </c>
      <c r="F1278">
        <v>3</v>
      </c>
      <c r="G1278" s="1">
        <v>45166</v>
      </c>
      <c r="H1278" s="1">
        <v>45276</v>
      </c>
      <c r="I1278" s="21">
        <f t="shared" si="95"/>
        <v>16.714285714285715</v>
      </c>
      <c r="J1278" s="1"/>
      <c r="K1278" s="1" t="s">
        <v>5552</v>
      </c>
      <c r="S1278" s="22">
        <f t="shared" si="96"/>
        <v>0</v>
      </c>
      <c r="T1278" s="22">
        <f t="shared" si="97"/>
        <v>0</v>
      </c>
      <c r="U1278" s="22">
        <v>0</v>
      </c>
      <c r="W1278" s="22">
        <v>0</v>
      </c>
      <c r="Y1278" t="s">
        <v>304</v>
      </c>
      <c r="Z1278" t="s">
        <v>2910</v>
      </c>
      <c r="AA1278" t="s">
        <v>2911</v>
      </c>
      <c r="AB1278" t="s">
        <v>61</v>
      </c>
      <c r="AC1278" t="s">
        <v>98</v>
      </c>
      <c r="AD1278" t="str">
        <f t="shared" si="98"/>
        <v>Online Class - ONLINE</v>
      </c>
      <c r="AE1278" t="s">
        <v>88</v>
      </c>
      <c r="AF1278" t="s">
        <v>89</v>
      </c>
      <c r="AG1278" t="s">
        <v>89</v>
      </c>
      <c r="AH1278" t="s">
        <v>5220</v>
      </c>
      <c r="AI1278">
        <v>40</v>
      </c>
      <c r="AJ1278">
        <v>35</v>
      </c>
      <c r="AK1278" s="22">
        <f t="shared" si="99"/>
        <v>0</v>
      </c>
      <c r="AL1278" t="s">
        <v>99</v>
      </c>
      <c r="AM1278" t="s">
        <v>534</v>
      </c>
      <c r="AN1278" t="s">
        <v>67</v>
      </c>
    </row>
    <row r="1279" spans="1:40" hidden="1" x14ac:dyDescent="0.25">
      <c r="A1279">
        <v>202430</v>
      </c>
      <c r="B1279">
        <v>31536</v>
      </c>
      <c r="C1279" t="s">
        <v>2912</v>
      </c>
      <c r="D1279" t="s">
        <v>5719</v>
      </c>
      <c r="E1279" t="s">
        <v>2913</v>
      </c>
      <c r="F1279">
        <v>3</v>
      </c>
      <c r="G1279" s="1">
        <v>45166</v>
      </c>
      <c r="H1279" s="1">
        <v>45276</v>
      </c>
      <c r="I1279" s="21">
        <f t="shared" si="95"/>
        <v>16.714285714285715</v>
      </c>
      <c r="J1279" s="1"/>
      <c r="K1279" s="1" t="s">
        <v>5552</v>
      </c>
      <c r="S1279" s="22">
        <f t="shared" si="96"/>
        <v>0</v>
      </c>
      <c r="T1279" s="22">
        <f t="shared" si="97"/>
        <v>0</v>
      </c>
      <c r="U1279" s="22">
        <v>0</v>
      </c>
      <c r="W1279" s="22">
        <v>0</v>
      </c>
      <c r="Y1279" t="s">
        <v>304</v>
      </c>
      <c r="Z1279" t="s">
        <v>2910</v>
      </c>
      <c r="AA1279" t="s">
        <v>2911</v>
      </c>
      <c r="AB1279" t="s">
        <v>61</v>
      </c>
      <c r="AC1279" t="s">
        <v>62</v>
      </c>
      <c r="AD1279" t="str">
        <f t="shared" si="98"/>
        <v>Online Class - ONLINE</v>
      </c>
      <c r="AE1279" t="s">
        <v>88</v>
      </c>
      <c r="AF1279" t="s">
        <v>89</v>
      </c>
      <c r="AG1279" t="s">
        <v>89</v>
      </c>
      <c r="AH1279" t="s">
        <v>5220</v>
      </c>
      <c r="AI1279">
        <v>30</v>
      </c>
      <c r="AJ1279">
        <v>26</v>
      </c>
      <c r="AK1279" s="22">
        <f t="shared" si="99"/>
        <v>0</v>
      </c>
      <c r="AL1279" t="s">
        <v>430</v>
      </c>
      <c r="AM1279" t="s">
        <v>306</v>
      </c>
      <c r="AN1279" t="s">
        <v>67</v>
      </c>
    </row>
    <row r="1280" spans="1:40" hidden="1" x14ac:dyDescent="0.25">
      <c r="A1280">
        <v>202430</v>
      </c>
      <c r="B1280">
        <v>31537</v>
      </c>
      <c r="C1280" t="s">
        <v>2912</v>
      </c>
      <c r="D1280" t="s">
        <v>5719</v>
      </c>
      <c r="E1280" t="s">
        <v>2913</v>
      </c>
      <c r="F1280">
        <v>3</v>
      </c>
      <c r="G1280" s="1">
        <v>45166</v>
      </c>
      <c r="H1280" s="1">
        <v>45276</v>
      </c>
      <c r="I1280" s="21">
        <f t="shared" si="95"/>
        <v>16.714285714285715</v>
      </c>
      <c r="J1280" s="1"/>
      <c r="K1280" s="1" t="s">
        <v>5552</v>
      </c>
      <c r="S1280" s="22">
        <f t="shared" si="96"/>
        <v>0</v>
      </c>
      <c r="T1280" s="22">
        <f t="shared" si="97"/>
        <v>0</v>
      </c>
      <c r="U1280" s="22">
        <v>0</v>
      </c>
      <c r="W1280" s="22">
        <v>0</v>
      </c>
      <c r="Y1280" t="s">
        <v>304</v>
      </c>
      <c r="Z1280" t="s">
        <v>2910</v>
      </c>
      <c r="AA1280" t="s">
        <v>2911</v>
      </c>
      <c r="AB1280" t="s">
        <v>61</v>
      </c>
      <c r="AC1280" t="s">
        <v>98</v>
      </c>
      <c r="AD1280" t="str">
        <f t="shared" si="98"/>
        <v>Online Class - ONLINE</v>
      </c>
      <c r="AE1280" t="s">
        <v>88</v>
      </c>
      <c r="AF1280" t="s">
        <v>89</v>
      </c>
      <c r="AG1280" t="s">
        <v>89</v>
      </c>
      <c r="AH1280" t="s">
        <v>5220</v>
      </c>
      <c r="AI1280">
        <v>30</v>
      </c>
      <c r="AJ1280">
        <v>27</v>
      </c>
      <c r="AK1280" s="22">
        <f t="shared" si="99"/>
        <v>0</v>
      </c>
      <c r="AL1280" t="s">
        <v>99</v>
      </c>
      <c r="AM1280" t="s">
        <v>534</v>
      </c>
      <c r="AN1280" t="s">
        <v>67</v>
      </c>
    </row>
    <row r="1281" spans="1:40" hidden="1" x14ac:dyDescent="0.25">
      <c r="A1281">
        <v>202430</v>
      </c>
      <c r="B1281">
        <v>31553</v>
      </c>
      <c r="C1281" t="s">
        <v>332</v>
      </c>
      <c r="D1281" t="s">
        <v>5735</v>
      </c>
      <c r="E1281" t="s">
        <v>333</v>
      </c>
      <c r="F1281">
        <v>3</v>
      </c>
      <c r="G1281" s="1">
        <v>45166</v>
      </c>
      <c r="H1281" s="1">
        <v>45276</v>
      </c>
      <c r="I1281" s="21">
        <f t="shared" si="95"/>
        <v>16.714285714285715</v>
      </c>
      <c r="J1281" s="1"/>
      <c r="K1281" s="1" t="s">
        <v>5552</v>
      </c>
      <c r="S1281" s="22">
        <f t="shared" si="96"/>
        <v>0</v>
      </c>
      <c r="T1281" s="22">
        <f t="shared" si="97"/>
        <v>0</v>
      </c>
      <c r="U1281" s="22">
        <v>0</v>
      </c>
      <c r="W1281" s="22">
        <v>0</v>
      </c>
      <c r="Y1281" t="s">
        <v>304</v>
      </c>
      <c r="Z1281" t="s">
        <v>2914</v>
      </c>
      <c r="AA1281" t="s">
        <v>2915</v>
      </c>
      <c r="AB1281" t="s">
        <v>277</v>
      </c>
      <c r="AC1281" t="s">
        <v>98</v>
      </c>
      <c r="AD1281" t="str">
        <f t="shared" si="98"/>
        <v>Online Class - ONLINE</v>
      </c>
      <c r="AE1281" t="s">
        <v>88</v>
      </c>
      <c r="AF1281" t="s">
        <v>89</v>
      </c>
      <c r="AG1281" t="s">
        <v>89</v>
      </c>
      <c r="AH1281" t="s">
        <v>5220</v>
      </c>
      <c r="AI1281">
        <v>40</v>
      </c>
      <c r="AJ1281">
        <v>31</v>
      </c>
      <c r="AK1281" s="22">
        <f t="shared" si="99"/>
        <v>0</v>
      </c>
      <c r="AL1281" t="s">
        <v>99</v>
      </c>
      <c r="AM1281" t="s">
        <v>534</v>
      </c>
      <c r="AN1281" t="s">
        <v>67</v>
      </c>
    </row>
    <row r="1282" spans="1:40" hidden="1" x14ac:dyDescent="0.25">
      <c r="A1282">
        <v>202430</v>
      </c>
      <c r="B1282">
        <v>31555</v>
      </c>
      <c r="C1282" t="s">
        <v>332</v>
      </c>
      <c r="D1282" t="s">
        <v>5735</v>
      </c>
      <c r="E1282" t="s">
        <v>333</v>
      </c>
      <c r="F1282">
        <v>3</v>
      </c>
      <c r="G1282" s="1">
        <v>45166</v>
      </c>
      <c r="H1282" s="1">
        <v>45276</v>
      </c>
      <c r="I1282" s="21">
        <f t="shared" ref="I1282:I1345" si="100">(DATEDIF(G1282,H1282,"d")/7)+1</f>
        <v>16.714285714285715</v>
      </c>
      <c r="J1282" s="1"/>
      <c r="K1282" s="1" t="s">
        <v>5552</v>
      </c>
      <c r="S1282" s="22">
        <f t="shared" ref="S1282:S1345" si="101">W1282-U1282</f>
        <v>0</v>
      </c>
      <c r="T1282" s="22">
        <f t="shared" ref="T1282:T1345" si="102">(LEN(K1282)*S1282)*(I1282/16.5)</f>
        <v>0</v>
      </c>
      <c r="U1282" s="22">
        <v>0</v>
      </c>
      <c r="W1282" s="22">
        <v>0</v>
      </c>
      <c r="Y1282" t="s">
        <v>304</v>
      </c>
      <c r="Z1282" t="s">
        <v>753</v>
      </c>
      <c r="AA1282" t="s">
        <v>754</v>
      </c>
      <c r="AB1282" t="s">
        <v>61</v>
      </c>
      <c r="AC1282" t="s">
        <v>98</v>
      </c>
      <c r="AD1282" t="str">
        <f t="shared" ref="AD1282:AD1345" si="103">CONCATENATE(AE1282," - ",AG1282)</f>
        <v>Online Class - ONLINE</v>
      </c>
      <c r="AE1282" t="s">
        <v>88</v>
      </c>
      <c r="AF1282" t="s">
        <v>89</v>
      </c>
      <c r="AG1282" t="s">
        <v>89</v>
      </c>
      <c r="AH1282" t="s">
        <v>5220</v>
      </c>
      <c r="AI1282">
        <v>40</v>
      </c>
      <c r="AJ1282">
        <v>36</v>
      </c>
      <c r="AK1282" s="22">
        <f t="shared" ref="AK1282:AK1345" si="104">I1282*T1282*AJ1282</f>
        <v>0</v>
      </c>
      <c r="AL1282" t="s">
        <v>99</v>
      </c>
      <c r="AM1282" t="s">
        <v>534</v>
      </c>
      <c r="AN1282" t="s">
        <v>67</v>
      </c>
    </row>
    <row r="1283" spans="1:40" hidden="1" x14ac:dyDescent="0.25">
      <c r="A1283">
        <v>202430</v>
      </c>
      <c r="B1283">
        <v>31557</v>
      </c>
      <c r="C1283" t="s">
        <v>736</v>
      </c>
      <c r="D1283" t="s">
        <v>5735</v>
      </c>
      <c r="E1283" t="s">
        <v>737</v>
      </c>
      <c r="F1283">
        <v>3</v>
      </c>
      <c r="G1283" s="1">
        <v>45166</v>
      </c>
      <c r="H1283" s="1">
        <v>45276</v>
      </c>
      <c r="I1283" s="21">
        <f t="shared" si="100"/>
        <v>16.714285714285715</v>
      </c>
      <c r="J1283" s="1"/>
      <c r="K1283" s="1" t="s">
        <v>5552</v>
      </c>
      <c r="S1283" s="22">
        <f t="shared" si="101"/>
        <v>0</v>
      </c>
      <c r="T1283" s="22">
        <f t="shared" si="102"/>
        <v>0</v>
      </c>
      <c r="U1283" s="22">
        <v>0</v>
      </c>
      <c r="W1283" s="22">
        <v>0</v>
      </c>
      <c r="Y1283" t="s">
        <v>304</v>
      </c>
      <c r="Z1283" t="s">
        <v>2187</v>
      </c>
      <c r="AA1283" t="s">
        <v>2188</v>
      </c>
      <c r="AB1283" t="s">
        <v>61</v>
      </c>
      <c r="AC1283" t="s">
        <v>98</v>
      </c>
      <c r="AD1283" t="str">
        <f t="shared" si="103"/>
        <v>Online Class - ONLINE</v>
      </c>
      <c r="AE1283" t="s">
        <v>88</v>
      </c>
      <c r="AF1283" t="s">
        <v>89</v>
      </c>
      <c r="AG1283" t="s">
        <v>89</v>
      </c>
      <c r="AH1283" t="s">
        <v>5220</v>
      </c>
      <c r="AI1283">
        <v>40</v>
      </c>
      <c r="AJ1283">
        <v>35</v>
      </c>
      <c r="AK1283" s="22">
        <f t="shared" si="104"/>
        <v>0</v>
      </c>
      <c r="AL1283" t="s">
        <v>99</v>
      </c>
      <c r="AM1283" t="s">
        <v>534</v>
      </c>
      <c r="AN1283" t="s">
        <v>67</v>
      </c>
    </row>
    <row r="1284" spans="1:40" hidden="1" x14ac:dyDescent="0.25">
      <c r="A1284">
        <v>202430</v>
      </c>
      <c r="B1284">
        <v>31559</v>
      </c>
      <c r="C1284" t="s">
        <v>736</v>
      </c>
      <c r="D1284" t="s">
        <v>5735</v>
      </c>
      <c r="E1284" t="s">
        <v>737</v>
      </c>
      <c r="F1284">
        <v>3</v>
      </c>
      <c r="G1284" s="1">
        <v>45166</v>
      </c>
      <c r="H1284" s="1">
        <v>45276</v>
      </c>
      <c r="I1284" s="21">
        <f t="shared" si="100"/>
        <v>16.714285714285715</v>
      </c>
      <c r="J1284" s="1"/>
      <c r="K1284" s="1" t="s">
        <v>5552</v>
      </c>
      <c r="S1284" s="22">
        <f t="shared" si="101"/>
        <v>0</v>
      </c>
      <c r="T1284" s="22">
        <f t="shared" si="102"/>
        <v>0</v>
      </c>
      <c r="U1284" s="22">
        <v>0</v>
      </c>
      <c r="W1284" s="22">
        <v>0</v>
      </c>
      <c r="Y1284" t="s">
        <v>304</v>
      </c>
      <c r="Z1284" t="s">
        <v>2916</v>
      </c>
      <c r="AA1284" t="s">
        <v>2917</v>
      </c>
      <c r="AB1284" t="s">
        <v>277</v>
      </c>
      <c r="AC1284" t="s">
        <v>98</v>
      </c>
      <c r="AD1284" t="str">
        <f t="shared" si="103"/>
        <v>Online Class - ONLINE</v>
      </c>
      <c r="AE1284" t="s">
        <v>88</v>
      </c>
      <c r="AF1284" t="s">
        <v>89</v>
      </c>
      <c r="AG1284" t="s">
        <v>89</v>
      </c>
      <c r="AH1284" t="s">
        <v>5220</v>
      </c>
      <c r="AI1284">
        <v>40</v>
      </c>
      <c r="AJ1284">
        <v>37</v>
      </c>
      <c r="AK1284" s="22">
        <f t="shared" si="104"/>
        <v>0</v>
      </c>
      <c r="AL1284" t="s">
        <v>99</v>
      </c>
      <c r="AM1284" t="s">
        <v>534</v>
      </c>
      <c r="AN1284" t="s">
        <v>67</v>
      </c>
    </row>
    <row r="1285" spans="1:40" hidden="1" x14ac:dyDescent="0.25">
      <c r="A1285">
        <v>202430</v>
      </c>
      <c r="B1285">
        <v>31564</v>
      </c>
      <c r="C1285" t="s">
        <v>751</v>
      </c>
      <c r="D1285" t="s">
        <v>5735</v>
      </c>
      <c r="E1285" t="s">
        <v>752</v>
      </c>
      <c r="F1285">
        <v>3</v>
      </c>
      <c r="G1285" s="1">
        <v>45166</v>
      </c>
      <c r="H1285" s="1">
        <v>45276</v>
      </c>
      <c r="I1285" s="21">
        <f t="shared" si="100"/>
        <v>16.714285714285715</v>
      </c>
      <c r="J1285" s="1"/>
      <c r="K1285" s="1" t="s">
        <v>5552</v>
      </c>
      <c r="S1285" s="22">
        <f t="shared" si="101"/>
        <v>0</v>
      </c>
      <c r="T1285" s="22">
        <f t="shared" si="102"/>
        <v>0</v>
      </c>
      <c r="U1285" s="22">
        <v>0</v>
      </c>
      <c r="W1285" s="22">
        <v>0</v>
      </c>
      <c r="Y1285" t="s">
        <v>304</v>
      </c>
      <c r="Z1285" t="s">
        <v>753</v>
      </c>
      <c r="AA1285" t="s">
        <v>754</v>
      </c>
      <c r="AB1285" t="s">
        <v>61</v>
      </c>
      <c r="AC1285" t="s">
        <v>98</v>
      </c>
      <c r="AD1285" t="str">
        <f t="shared" si="103"/>
        <v>Online Class - ONLINE</v>
      </c>
      <c r="AE1285" t="s">
        <v>88</v>
      </c>
      <c r="AF1285" t="s">
        <v>89</v>
      </c>
      <c r="AG1285" t="s">
        <v>89</v>
      </c>
      <c r="AH1285" t="s">
        <v>5220</v>
      </c>
      <c r="AI1285">
        <v>30</v>
      </c>
      <c r="AJ1285">
        <v>28</v>
      </c>
      <c r="AK1285" s="22">
        <f t="shared" si="104"/>
        <v>0</v>
      </c>
      <c r="AL1285" t="s">
        <v>99</v>
      </c>
      <c r="AM1285" t="s">
        <v>534</v>
      </c>
      <c r="AN1285" t="s">
        <v>67</v>
      </c>
    </row>
    <row r="1286" spans="1:40" hidden="1" x14ac:dyDescent="0.25">
      <c r="A1286">
        <v>202430</v>
      </c>
      <c r="B1286">
        <v>31579</v>
      </c>
      <c r="C1286" t="s">
        <v>1807</v>
      </c>
      <c r="D1286" t="s">
        <v>5704</v>
      </c>
      <c r="E1286" t="s">
        <v>1808</v>
      </c>
      <c r="F1286">
        <v>3</v>
      </c>
      <c r="G1286" s="1">
        <v>45166</v>
      </c>
      <c r="H1286" s="1">
        <v>45276</v>
      </c>
      <c r="I1286" s="21">
        <f t="shared" si="100"/>
        <v>16.714285714285715</v>
      </c>
      <c r="J1286" s="1"/>
      <c r="K1286" s="1" t="s">
        <v>5552</v>
      </c>
      <c r="S1286" s="22">
        <f t="shared" si="101"/>
        <v>0</v>
      </c>
      <c r="T1286" s="22">
        <f t="shared" si="102"/>
        <v>0</v>
      </c>
      <c r="U1286" s="22">
        <v>0</v>
      </c>
      <c r="W1286" s="22">
        <v>0</v>
      </c>
      <c r="Y1286" t="s">
        <v>304</v>
      </c>
      <c r="Z1286" t="s">
        <v>2918</v>
      </c>
      <c r="AA1286" t="s">
        <v>2919</v>
      </c>
      <c r="AB1286" t="s">
        <v>61</v>
      </c>
      <c r="AC1286" t="s">
        <v>98</v>
      </c>
      <c r="AD1286" t="str">
        <f t="shared" si="103"/>
        <v>Online Class - ONLINE</v>
      </c>
      <c r="AE1286" t="s">
        <v>88</v>
      </c>
      <c r="AF1286" t="s">
        <v>89</v>
      </c>
      <c r="AG1286" t="s">
        <v>89</v>
      </c>
      <c r="AH1286" t="s">
        <v>5220</v>
      </c>
      <c r="AI1286">
        <v>50</v>
      </c>
      <c r="AJ1286">
        <v>39</v>
      </c>
      <c r="AK1286" s="22">
        <f t="shared" si="104"/>
        <v>0</v>
      </c>
      <c r="AL1286" t="s">
        <v>99</v>
      </c>
      <c r="AM1286" t="s">
        <v>534</v>
      </c>
      <c r="AN1286" t="s">
        <v>67</v>
      </c>
    </row>
    <row r="1287" spans="1:40" hidden="1" x14ac:dyDescent="0.25">
      <c r="A1287">
        <v>202430</v>
      </c>
      <c r="B1287">
        <v>31581</v>
      </c>
      <c r="C1287" t="s">
        <v>438</v>
      </c>
      <c r="D1287" t="s">
        <v>5704</v>
      </c>
      <c r="E1287" t="s">
        <v>439</v>
      </c>
      <c r="F1287">
        <v>3</v>
      </c>
      <c r="G1287" s="1">
        <v>45166</v>
      </c>
      <c r="H1287" s="1">
        <v>45276</v>
      </c>
      <c r="I1287" s="21">
        <f t="shared" si="100"/>
        <v>16.714285714285715</v>
      </c>
      <c r="J1287" s="1"/>
      <c r="K1287" s="1" t="s">
        <v>5552</v>
      </c>
      <c r="S1287" s="22">
        <f t="shared" si="101"/>
        <v>0</v>
      </c>
      <c r="T1287" s="22">
        <f t="shared" si="102"/>
        <v>0</v>
      </c>
      <c r="U1287" s="22">
        <v>0</v>
      </c>
      <c r="W1287" s="22">
        <v>0</v>
      </c>
      <c r="Y1287" t="s">
        <v>304</v>
      </c>
      <c r="Z1287" t="s">
        <v>2918</v>
      </c>
      <c r="AA1287" t="s">
        <v>2919</v>
      </c>
      <c r="AB1287" t="s">
        <v>61</v>
      </c>
      <c r="AC1287" t="s">
        <v>98</v>
      </c>
      <c r="AD1287" t="str">
        <f t="shared" si="103"/>
        <v>Online Class - ONLINE</v>
      </c>
      <c r="AE1287" t="s">
        <v>88</v>
      </c>
      <c r="AF1287" t="s">
        <v>89</v>
      </c>
      <c r="AG1287" t="s">
        <v>89</v>
      </c>
      <c r="AH1287" t="s">
        <v>5220</v>
      </c>
      <c r="AI1287">
        <v>50</v>
      </c>
      <c r="AJ1287">
        <v>42</v>
      </c>
      <c r="AK1287" s="22">
        <f t="shared" si="104"/>
        <v>0</v>
      </c>
      <c r="AL1287" t="s">
        <v>99</v>
      </c>
      <c r="AM1287" t="s">
        <v>534</v>
      </c>
      <c r="AN1287" t="s">
        <v>67</v>
      </c>
    </row>
    <row r="1288" spans="1:40" hidden="1" x14ac:dyDescent="0.25">
      <c r="A1288">
        <v>202430</v>
      </c>
      <c r="B1288">
        <v>31583</v>
      </c>
      <c r="C1288" t="s">
        <v>438</v>
      </c>
      <c r="D1288" t="s">
        <v>5704</v>
      </c>
      <c r="E1288" t="s">
        <v>439</v>
      </c>
      <c r="F1288">
        <v>3</v>
      </c>
      <c r="G1288" s="1">
        <v>45166</v>
      </c>
      <c r="H1288" s="1">
        <v>45276</v>
      </c>
      <c r="I1288" s="21">
        <f t="shared" si="100"/>
        <v>16.714285714285715</v>
      </c>
      <c r="J1288" s="1"/>
      <c r="K1288" s="1" t="s">
        <v>5552</v>
      </c>
      <c r="S1288" s="22">
        <f t="shared" si="101"/>
        <v>0</v>
      </c>
      <c r="T1288" s="22">
        <f t="shared" si="102"/>
        <v>0</v>
      </c>
      <c r="U1288" s="22">
        <v>0</v>
      </c>
      <c r="W1288" s="22">
        <v>0</v>
      </c>
      <c r="Y1288" t="s">
        <v>304</v>
      </c>
      <c r="Z1288" t="s">
        <v>2918</v>
      </c>
      <c r="AA1288" t="s">
        <v>2919</v>
      </c>
      <c r="AB1288" t="s">
        <v>61</v>
      </c>
      <c r="AC1288" t="s">
        <v>98</v>
      </c>
      <c r="AD1288" t="str">
        <f t="shared" si="103"/>
        <v>Online Class - ONLINE</v>
      </c>
      <c r="AE1288" t="s">
        <v>88</v>
      </c>
      <c r="AF1288" t="s">
        <v>89</v>
      </c>
      <c r="AG1288" t="s">
        <v>89</v>
      </c>
      <c r="AH1288" t="s">
        <v>5220</v>
      </c>
      <c r="AI1288">
        <v>50</v>
      </c>
      <c r="AJ1288">
        <v>35</v>
      </c>
      <c r="AK1288" s="22">
        <f t="shared" si="104"/>
        <v>0</v>
      </c>
      <c r="AL1288" t="s">
        <v>99</v>
      </c>
      <c r="AM1288" t="s">
        <v>534</v>
      </c>
      <c r="AN1288" t="s">
        <v>67</v>
      </c>
    </row>
    <row r="1289" spans="1:40" hidden="1" x14ac:dyDescent="0.25">
      <c r="A1289">
        <v>202430</v>
      </c>
      <c r="B1289">
        <v>31584</v>
      </c>
      <c r="C1289" t="s">
        <v>2494</v>
      </c>
      <c r="D1289" t="s">
        <v>5718</v>
      </c>
      <c r="E1289" t="s">
        <v>2495</v>
      </c>
      <c r="F1289">
        <v>3</v>
      </c>
      <c r="G1289" s="1">
        <v>45166</v>
      </c>
      <c r="H1289" s="1">
        <v>45276</v>
      </c>
      <c r="I1289" s="21">
        <f t="shared" si="100"/>
        <v>16.714285714285715</v>
      </c>
      <c r="J1289" s="1"/>
      <c r="K1289" s="1" t="s">
        <v>5552</v>
      </c>
      <c r="S1289" s="22">
        <f t="shared" si="101"/>
        <v>0</v>
      </c>
      <c r="T1289" s="22">
        <f t="shared" si="102"/>
        <v>0</v>
      </c>
      <c r="U1289" s="22">
        <v>0</v>
      </c>
      <c r="W1289" s="22">
        <v>0</v>
      </c>
      <c r="Y1289" t="s">
        <v>304</v>
      </c>
      <c r="Z1289" t="s">
        <v>1772</v>
      </c>
      <c r="AA1289" t="s">
        <v>1773</v>
      </c>
      <c r="AB1289" t="s">
        <v>61</v>
      </c>
      <c r="AC1289" t="s">
        <v>98</v>
      </c>
      <c r="AD1289" t="str">
        <f t="shared" si="103"/>
        <v>Online Class - ONLINE</v>
      </c>
      <c r="AE1289" t="s">
        <v>88</v>
      </c>
      <c r="AF1289" t="s">
        <v>89</v>
      </c>
      <c r="AG1289" t="s">
        <v>89</v>
      </c>
      <c r="AH1289" t="s">
        <v>5220</v>
      </c>
      <c r="AI1289">
        <v>40</v>
      </c>
      <c r="AJ1289">
        <v>30</v>
      </c>
      <c r="AK1289" s="22">
        <f t="shared" si="104"/>
        <v>0</v>
      </c>
      <c r="AL1289" t="s">
        <v>99</v>
      </c>
      <c r="AM1289" t="s">
        <v>534</v>
      </c>
      <c r="AN1289" t="s">
        <v>67</v>
      </c>
    </row>
    <row r="1290" spans="1:40" hidden="1" x14ac:dyDescent="0.25">
      <c r="A1290">
        <v>202430</v>
      </c>
      <c r="B1290">
        <v>31592</v>
      </c>
      <c r="C1290" t="s">
        <v>418</v>
      </c>
      <c r="D1290" t="s">
        <v>5718</v>
      </c>
      <c r="E1290" t="s">
        <v>419</v>
      </c>
      <c r="F1290">
        <v>3</v>
      </c>
      <c r="G1290" s="1">
        <v>45166</v>
      </c>
      <c r="H1290" s="1">
        <v>45276</v>
      </c>
      <c r="I1290" s="21">
        <f t="shared" si="100"/>
        <v>16.714285714285715</v>
      </c>
      <c r="J1290" s="1"/>
      <c r="K1290" s="1" t="s">
        <v>5552</v>
      </c>
      <c r="S1290" s="22">
        <f t="shared" si="101"/>
        <v>0</v>
      </c>
      <c r="T1290" s="22">
        <f t="shared" si="102"/>
        <v>0</v>
      </c>
      <c r="U1290" s="22">
        <v>0</v>
      </c>
      <c r="W1290" s="22">
        <v>0</v>
      </c>
      <c r="Y1290" t="s">
        <v>304</v>
      </c>
      <c r="Z1290" t="s">
        <v>1772</v>
      </c>
      <c r="AA1290" t="s">
        <v>1773</v>
      </c>
      <c r="AB1290" t="s">
        <v>61</v>
      </c>
      <c r="AC1290" t="s">
        <v>98</v>
      </c>
      <c r="AD1290" t="str">
        <f t="shared" si="103"/>
        <v>Online Class - ONLINE</v>
      </c>
      <c r="AE1290" t="s">
        <v>88</v>
      </c>
      <c r="AF1290" t="s">
        <v>89</v>
      </c>
      <c r="AG1290" t="s">
        <v>89</v>
      </c>
      <c r="AH1290" t="s">
        <v>5220</v>
      </c>
      <c r="AI1290">
        <v>40</v>
      </c>
      <c r="AJ1290">
        <v>31</v>
      </c>
      <c r="AK1290" s="22">
        <f t="shared" si="104"/>
        <v>0</v>
      </c>
      <c r="AL1290" t="s">
        <v>99</v>
      </c>
      <c r="AM1290" t="s">
        <v>534</v>
      </c>
      <c r="AN1290" t="s">
        <v>67</v>
      </c>
    </row>
    <row r="1291" spans="1:40" hidden="1" x14ac:dyDescent="0.25">
      <c r="A1291">
        <v>202430</v>
      </c>
      <c r="B1291">
        <v>31596</v>
      </c>
      <c r="C1291" t="s">
        <v>1770</v>
      </c>
      <c r="D1291" t="s">
        <v>5718</v>
      </c>
      <c r="E1291" t="s">
        <v>1771</v>
      </c>
      <c r="F1291">
        <v>3</v>
      </c>
      <c r="G1291" s="1">
        <v>45166</v>
      </c>
      <c r="H1291" s="1">
        <v>45276</v>
      </c>
      <c r="I1291" s="21">
        <f t="shared" si="100"/>
        <v>16.714285714285715</v>
      </c>
      <c r="J1291" s="1"/>
      <c r="K1291" s="1" t="s">
        <v>5552</v>
      </c>
      <c r="S1291" s="22">
        <f t="shared" si="101"/>
        <v>0</v>
      </c>
      <c r="T1291" s="22">
        <f t="shared" si="102"/>
        <v>0</v>
      </c>
      <c r="U1291" s="22">
        <v>0</v>
      </c>
      <c r="W1291" s="22">
        <v>0</v>
      </c>
      <c r="Y1291" t="s">
        <v>304</v>
      </c>
      <c r="Z1291" t="s">
        <v>1772</v>
      </c>
      <c r="AA1291" t="s">
        <v>1773</v>
      </c>
      <c r="AB1291" t="s">
        <v>61</v>
      </c>
      <c r="AC1291" t="s">
        <v>98</v>
      </c>
      <c r="AD1291" t="str">
        <f t="shared" si="103"/>
        <v>Online Class - ONLINE</v>
      </c>
      <c r="AE1291" t="s">
        <v>88</v>
      </c>
      <c r="AF1291" t="s">
        <v>89</v>
      </c>
      <c r="AG1291" t="s">
        <v>89</v>
      </c>
      <c r="AH1291" t="s">
        <v>5220</v>
      </c>
      <c r="AI1291">
        <v>40</v>
      </c>
      <c r="AJ1291">
        <v>39</v>
      </c>
      <c r="AK1291" s="22">
        <f t="shared" si="104"/>
        <v>0</v>
      </c>
      <c r="AL1291" t="s">
        <v>99</v>
      </c>
      <c r="AM1291" t="s">
        <v>534</v>
      </c>
      <c r="AN1291" t="s">
        <v>67</v>
      </c>
    </row>
    <row r="1292" spans="1:40" hidden="1" x14ac:dyDescent="0.25">
      <c r="A1292">
        <v>202430</v>
      </c>
      <c r="B1292">
        <v>31598</v>
      </c>
      <c r="C1292" t="s">
        <v>1774</v>
      </c>
      <c r="D1292" t="s">
        <v>5718</v>
      </c>
      <c r="E1292" t="s">
        <v>1775</v>
      </c>
      <c r="F1292">
        <v>3</v>
      </c>
      <c r="G1292" s="1">
        <v>45166</v>
      </c>
      <c r="H1292" s="1">
        <v>45276</v>
      </c>
      <c r="I1292" s="21">
        <f t="shared" si="100"/>
        <v>16.714285714285715</v>
      </c>
      <c r="J1292" s="1"/>
      <c r="K1292" s="1" t="s">
        <v>5552</v>
      </c>
      <c r="S1292" s="22">
        <f t="shared" si="101"/>
        <v>0</v>
      </c>
      <c r="T1292" s="22">
        <f t="shared" si="102"/>
        <v>0</v>
      </c>
      <c r="U1292" s="22">
        <v>0</v>
      </c>
      <c r="W1292" s="22">
        <v>0</v>
      </c>
      <c r="Y1292" t="s">
        <v>304</v>
      </c>
      <c r="Z1292" t="s">
        <v>1776</v>
      </c>
      <c r="AA1292" t="s">
        <v>1777</v>
      </c>
      <c r="AB1292" t="s">
        <v>277</v>
      </c>
      <c r="AC1292" t="s">
        <v>62</v>
      </c>
      <c r="AD1292" t="str">
        <f t="shared" si="103"/>
        <v>Online Class - ONLINE</v>
      </c>
      <c r="AE1292" t="s">
        <v>88</v>
      </c>
      <c r="AF1292" t="s">
        <v>89</v>
      </c>
      <c r="AG1292" t="s">
        <v>89</v>
      </c>
      <c r="AH1292" t="s">
        <v>5220</v>
      </c>
      <c r="AI1292">
        <v>40</v>
      </c>
      <c r="AJ1292">
        <v>35</v>
      </c>
      <c r="AK1292" s="22">
        <f t="shared" si="104"/>
        <v>0</v>
      </c>
      <c r="AL1292" t="s">
        <v>430</v>
      </c>
      <c r="AM1292" t="s">
        <v>306</v>
      </c>
      <c r="AN1292" t="s">
        <v>67</v>
      </c>
    </row>
    <row r="1293" spans="1:40" hidden="1" x14ac:dyDescent="0.25">
      <c r="A1293">
        <v>202430</v>
      </c>
      <c r="B1293">
        <v>31615</v>
      </c>
      <c r="C1293" t="s">
        <v>685</v>
      </c>
      <c r="D1293" t="s">
        <v>5619</v>
      </c>
      <c r="E1293" t="s">
        <v>686</v>
      </c>
      <c r="F1293">
        <v>3</v>
      </c>
      <c r="G1293" s="1">
        <v>45166</v>
      </c>
      <c r="H1293" s="1">
        <v>45276</v>
      </c>
      <c r="I1293" s="21">
        <f t="shared" si="100"/>
        <v>16.714285714285715</v>
      </c>
      <c r="J1293" s="1"/>
      <c r="K1293" s="1" t="s">
        <v>5552</v>
      </c>
      <c r="S1293" s="22">
        <f t="shared" si="101"/>
        <v>0</v>
      </c>
      <c r="T1293" s="22">
        <f t="shared" si="102"/>
        <v>0</v>
      </c>
      <c r="U1293" s="22">
        <v>0</v>
      </c>
      <c r="W1293" s="22">
        <v>0</v>
      </c>
      <c r="Y1293" t="s">
        <v>304</v>
      </c>
      <c r="Z1293" t="s">
        <v>2920</v>
      </c>
      <c r="AA1293" t="s">
        <v>2921</v>
      </c>
      <c r="AB1293" t="s">
        <v>61</v>
      </c>
      <c r="AC1293" t="s">
        <v>98</v>
      </c>
      <c r="AD1293" t="str">
        <f t="shared" si="103"/>
        <v>Online Class - ONLINE</v>
      </c>
      <c r="AE1293" t="s">
        <v>88</v>
      </c>
      <c r="AF1293" t="s">
        <v>89</v>
      </c>
      <c r="AG1293" t="s">
        <v>89</v>
      </c>
      <c r="AH1293" t="s">
        <v>5220</v>
      </c>
      <c r="AI1293">
        <v>40</v>
      </c>
      <c r="AJ1293">
        <v>26</v>
      </c>
      <c r="AK1293" s="22">
        <f t="shared" si="104"/>
        <v>0</v>
      </c>
      <c r="AL1293" t="s">
        <v>99</v>
      </c>
      <c r="AM1293" t="s">
        <v>534</v>
      </c>
      <c r="AN1293" t="s">
        <v>67</v>
      </c>
    </row>
    <row r="1294" spans="1:40" hidden="1" x14ac:dyDescent="0.25">
      <c r="A1294">
        <v>202430</v>
      </c>
      <c r="B1294">
        <v>31624</v>
      </c>
      <c r="C1294" t="s">
        <v>2922</v>
      </c>
      <c r="D1294" t="s">
        <v>5619</v>
      </c>
      <c r="E1294" t="s">
        <v>2923</v>
      </c>
      <c r="F1294">
        <v>4</v>
      </c>
      <c r="G1294" s="1">
        <v>45166</v>
      </c>
      <c r="H1294" s="1">
        <v>45276</v>
      </c>
      <c r="I1294" s="21">
        <f t="shared" si="100"/>
        <v>16.714285714285715</v>
      </c>
      <c r="J1294" s="1"/>
      <c r="K1294" s="1" t="s">
        <v>5552</v>
      </c>
      <c r="S1294" s="22">
        <f t="shared" si="101"/>
        <v>0</v>
      </c>
      <c r="T1294" s="22">
        <f t="shared" si="102"/>
        <v>0</v>
      </c>
      <c r="U1294" s="22">
        <v>0</v>
      </c>
      <c r="W1294" s="22">
        <v>0</v>
      </c>
      <c r="Y1294" t="s">
        <v>304</v>
      </c>
      <c r="Z1294" t="s">
        <v>2924</v>
      </c>
      <c r="AA1294" t="s">
        <v>2925</v>
      </c>
      <c r="AB1294" t="s">
        <v>277</v>
      </c>
      <c r="AC1294" t="s">
        <v>98</v>
      </c>
      <c r="AD1294" t="str">
        <f t="shared" si="103"/>
        <v>Online Class - ONLINE</v>
      </c>
      <c r="AE1294" t="s">
        <v>88</v>
      </c>
      <c r="AF1294" t="s">
        <v>89</v>
      </c>
      <c r="AG1294" t="s">
        <v>89</v>
      </c>
      <c r="AH1294" t="s">
        <v>5220</v>
      </c>
      <c r="AI1294">
        <v>40</v>
      </c>
      <c r="AJ1294">
        <v>33</v>
      </c>
      <c r="AK1294" s="22">
        <f t="shared" si="104"/>
        <v>0</v>
      </c>
      <c r="AL1294" t="s">
        <v>99</v>
      </c>
      <c r="AM1294" t="s">
        <v>534</v>
      </c>
      <c r="AN1294" t="s">
        <v>67</v>
      </c>
    </row>
    <row r="1295" spans="1:40" hidden="1" x14ac:dyDescent="0.25">
      <c r="A1295">
        <v>202430</v>
      </c>
      <c r="B1295">
        <v>31629</v>
      </c>
      <c r="C1295" t="s">
        <v>689</v>
      </c>
      <c r="D1295" t="s">
        <v>5619</v>
      </c>
      <c r="E1295" t="s">
        <v>690</v>
      </c>
      <c r="F1295">
        <v>4</v>
      </c>
      <c r="G1295" s="1">
        <v>45166</v>
      </c>
      <c r="H1295" s="1">
        <v>45276</v>
      </c>
      <c r="I1295" s="21">
        <f t="shared" si="100"/>
        <v>16.714285714285715</v>
      </c>
      <c r="J1295" s="1"/>
      <c r="K1295" s="1" t="s">
        <v>5552</v>
      </c>
      <c r="S1295" s="22">
        <f t="shared" si="101"/>
        <v>0</v>
      </c>
      <c r="T1295" s="22">
        <f t="shared" si="102"/>
        <v>0</v>
      </c>
      <c r="U1295" s="22">
        <v>0</v>
      </c>
      <c r="W1295" s="22">
        <v>0</v>
      </c>
      <c r="Y1295" t="s">
        <v>304</v>
      </c>
      <c r="Z1295" t="s">
        <v>2201</v>
      </c>
      <c r="AA1295" t="s">
        <v>2202</v>
      </c>
      <c r="AB1295" t="s">
        <v>277</v>
      </c>
      <c r="AC1295" t="s">
        <v>98</v>
      </c>
      <c r="AD1295" t="str">
        <f t="shared" si="103"/>
        <v>Online Class - ONLINE</v>
      </c>
      <c r="AE1295" t="s">
        <v>88</v>
      </c>
      <c r="AF1295" t="s">
        <v>89</v>
      </c>
      <c r="AG1295" t="s">
        <v>89</v>
      </c>
      <c r="AH1295" t="s">
        <v>5220</v>
      </c>
      <c r="AI1295">
        <v>33</v>
      </c>
      <c r="AJ1295">
        <v>20</v>
      </c>
      <c r="AK1295" s="22">
        <f t="shared" si="104"/>
        <v>0</v>
      </c>
      <c r="AL1295" t="s">
        <v>99</v>
      </c>
      <c r="AM1295" t="s">
        <v>534</v>
      </c>
      <c r="AN1295" t="s">
        <v>67</v>
      </c>
    </row>
    <row r="1296" spans="1:40" hidden="1" x14ac:dyDescent="0.25">
      <c r="A1296">
        <v>202430</v>
      </c>
      <c r="B1296">
        <v>31630</v>
      </c>
      <c r="C1296" t="s">
        <v>689</v>
      </c>
      <c r="D1296" t="s">
        <v>5619</v>
      </c>
      <c r="E1296" t="s">
        <v>690</v>
      </c>
      <c r="F1296">
        <v>4</v>
      </c>
      <c r="G1296" s="1">
        <v>45166</v>
      </c>
      <c r="H1296" s="1">
        <v>45276</v>
      </c>
      <c r="I1296" s="21">
        <f t="shared" si="100"/>
        <v>16.714285714285715</v>
      </c>
      <c r="J1296" s="1"/>
      <c r="K1296" s="1" t="s">
        <v>5552</v>
      </c>
      <c r="S1296" s="22">
        <f t="shared" si="101"/>
        <v>0</v>
      </c>
      <c r="T1296" s="22">
        <f t="shared" si="102"/>
        <v>0</v>
      </c>
      <c r="U1296" s="22">
        <v>0</v>
      </c>
      <c r="W1296" s="22">
        <v>0</v>
      </c>
      <c r="Y1296" t="s">
        <v>304</v>
      </c>
      <c r="Z1296" t="s">
        <v>2926</v>
      </c>
      <c r="AA1296" t="s">
        <v>2927</v>
      </c>
      <c r="AB1296" t="s">
        <v>277</v>
      </c>
      <c r="AC1296" t="s">
        <v>98</v>
      </c>
      <c r="AD1296" t="str">
        <f t="shared" si="103"/>
        <v>Online Class - ONLINE</v>
      </c>
      <c r="AE1296" t="s">
        <v>88</v>
      </c>
      <c r="AF1296" t="s">
        <v>89</v>
      </c>
      <c r="AG1296" t="s">
        <v>89</v>
      </c>
      <c r="AH1296" t="s">
        <v>5220</v>
      </c>
      <c r="AI1296">
        <v>33</v>
      </c>
      <c r="AJ1296">
        <v>29</v>
      </c>
      <c r="AK1296" s="22">
        <f t="shared" si="104"/>
        <v>0</v>
      </c>
      <c r="AL1296" t="s">
        <v>99</v>
      </c>
      <c r="AM1296" t="s">
        <v>534</v>
      </c>
      <c r="AN1296" t="s">
        <v>67</v>
      </c>
    </row>
    <row r="1297" spans="1:40" hidden="1" x14ac:dyDescent="0.25">
      <c r="A1297">
        <v>202430</v>
      </c>
      <c r="B1297">
        <v>31633</v>
      </c>
      <c r="C1297" t="s">
        <v>505</v>
      </c>
      <c r="D1297" t="s">
        <v>5619</v>
      </c>
      <c r="E1297" t="s">
        <v>506</v>
      </c>
      <c r="F1297">
        <v>4</v>
      </c>
      <c r="G1297" s="1">
        <v>45166</v>
      </c>
      <c r="H1297" s="1">
        <v>45276</v>
      </c>
      <c r="I1297" s="21">
        <f t="shared" si="100"/>
        <v>16.714285714285715</v>
      </c>
      <c r="J1297" s="1"/>
      <c r="K1297" s="1" t="s">
        <v>5552</v>
      </c>
      <c r="S1297" s="22">
        <f t="shared" si="101"/>
        <v>0</v>
      </c>
      <c r="T1297" s="22">
        <f t="shared" si="102"/>
        <v>0</v>
      </c>
      <c r="U1297" s="22">
        <v>0</v>
      </c>
      <c r="W1297" s="22">
        <v>0</v>
      </c>
      <c r="Y1297" t="s">
        <v>507</v>
      </c>
      <c r="Z1297" t="s">
        <v>508</v>
      </c>
      <c r="AA1297" t="s">
        <v>509</v>
      </c>
      <c r="AB1297" t="s">
        <v>646</v>
      </c>
      <c r="AC1297" t="s">
        <v>98</v>
      </c>
      <c r="AD1297" t="str">
        <f t="shared" si="103"/>
        <v>Online Class - ONLINE</v>
      </c>
      <c r="AE1297" t="s">
        <v>88</v>
      </c>
      <c r="AF1297" t="s">
        <v>89</v>
      </c>
      <c r="AG1297" t="s">
        <v>89</v>
      </c>
      <c r="AH1297" t="s">
        <v>5220</v>
      </c>
      <c r="AI1297">
        <v>33</v>
      </c>
      <c r="AJ1297">
        <v>27</v>
      </c>
      <c r="AK1297" s="22">
        <f t="shared" si="104"/>
        <v>0</v>
      </c>
      <c r="AL1297" t="s">
        <v>99</v>
      </c>
      <c r="AM1297" t="s">
        <v>100</v>
      </c>
      <c r="AN1297" t="s">
        <v>67</v>
      </c>
    </row>
    <row r="1298" spans="1:40" hidden="1" x14ac:dyDescent="0.25">
      <c r="A1298">
        <v>202430</v>
      </c>
      <c r="B1298">
        <v>31633</v>
      </c>
      <c r="C1298" t="s">
        <v>505</v>
      </c>
      <c r="D1298" t="s">
        <v>5619</v>
      </c>
      <c r="E1298" t="s">
        <v>506</v>
      </c>
      <c r="F1298">
        <v>4</v>
      </c>
      <c r="G1298" s="1">
        <v>45166</v>
      </c>
      <c r="H1298" s="1">
        <v>45276</v>
      </c>
      <c r="I1298" s="21">
        <f t="shared" si="100"/>
        <v>16.714285714285715</v>
      </c>
      <c r="J1298" s="1"/>
      <c r="K1298" s="1" t="s">
        <v>5536</v>
      </c>
      <c r="L1298" t="s">
        <v>33</v>
      </c>
      <c r="N1298" t="s">
        <v>35</v>
      </c>
      <c r="S1298" s="22">
        <f t="shared" si="101"/>
        <v>5.555555555555558E-2</v>
      </c>
      <c r="T1298" s="22">
        <f t="shared" si="102"/>
        <v>0.11255411255411261</v>
      </c>
      <c r="U1298" s="22" t="s">
        <v>5378</v>
      </c>
      <c r="V1298">
        <v>1800</v>
      </c>
      <c r="W1298" s="22" t="s">
        <v>5448</v>
      </c>
      <c r="X1298">
        <v>1920</v>
      </c>
      <c r="Y1298" t="s">
        <v>507</v>
      </c>
      <c r="Z1298" t="s">
        <v>508</v>
      </c>
      <c r="AA1298" t="s">
        <v>509</v>
      </c>
      <c r="AB1298" t="s">
        <v>61</v>
      </c>
      <c r="AC1298" t="s">
        <v>98</v>
      </c>
      <c r="AD1298" t="str">
        <f t="shared" si="103"/>
        <v>Online Class - ONLINE</v>
      </c>
      <c r="AE1298" t="s">
        <v>88</v>
      </c>
      <c r="AF1298" t="s">
        <v>89</v>
      </c>
      <c r="AG1298" t="s">
        <v>89</v>
      </c>
      <c r="AH1298" t="s">
        <v>5220</v>
      </c>
      <c r="AI1298">
        <v>33</v>
      </c>
      <c r="AJ1298">
        <v>27</v>
      </c>
      <c r="AK1298" s="22">
        <f t="shared" si="104"/>
        <v>50.794063079777395</v>
      </c>
      <c r="AL1298" t="s">
        <v>99</v>
      </c>
      <c r="AM1298" t="s">
        <v>100</v>
      </c>
      <c r="AN1298" t="s">
        <v>67</v>
      </c>
    </row>
    <row r="1299" spans="1:40" hidden="1" x14ac:dyDescent="0.25">
      <c r="A1299">
        <v>202430</v>
      </c>
      <c r="B1299">
        <v>31644</v>
      </c>
      <c r="C1299" t="s">
        <v>2004</v>
      </c>
      <c r="D1299" t="s">
        <v>5593</v>
      </c>
      <c r="E1299" t="s">
        <v>2005</v>
      </c>
      <c r="F1299">
        <v>3</v>
      </c>
      <c r="G1299" s="1">
        <v>45166</v>
      </c>
      <c r="H1299" s="1">
        <v>45276</v>
      </c>
      <c r="I1299" s="21">
        <f t="shared" si="100"/>
        <v>16.714285714285715</v>
      </c>
      <c r="J1299" s="1"/>
      <c r="K1299" s="1" t="s">
        <v>5552</v>
      </c>
      <c r="S1299" s="22">
        <f t="shared" si="101"/>
        <v>0</v>
      </c>
      <c r="T1299" s="22">
        <f t="shared" si="102"/>
        <v>0</v>
      </c>
      <c r="U1299" s="22">
        <v>0</v>
      </c>
      <c r="W1299" s="22">
        <v>0</v>
      </c>
      <c r="Y1299" t="s">
        <v>304</v>
      </c>
      <c r="Z1299" t="s">
        <v>2006</v>
      </c>
      <c r="AA1299" t="s">
        <v>2007</v>
      </c>
      <c r="AB1299" t="s">
        <v>61</v>
      </c>
      <c r="AC1299" t="s">
        <v>98</v>
      </c>
      <c r="AD1299" t="str">
        <f t="shared" si="103"/>
        <v>Online Class - ONLINE</v>
      </c>
      <c r="AE1299" t="s">
        <v>88</v>
      </c>
      <c r="AF1299" t="s">
        <v>89</v>
      </c>
      <c r="AG1299" t="s">
        <v>89</v>
      </c>
      <c r="AH1299" t="s">
        <v>5220</v>
      </c>
      <c r="AI1299">
        <v>40</v>
      </c>
      <c r="AJ1299">
        <v>39</v>
      </c>
      <c r="AK1299" s="22">
        <f t="shared" si="104"/>
        <v>0</v>
      </c>
      <c r="AL1299" t="s">
        <v>99</v>
      </c>
      <c r="AM1299" t="s">
        <v>534</v>
      </c>
      <c r="AN1299" t="s">
        <v>67</v>
      </c>
    </row>
    <row r="1300" spans="1:40" hidden="1" x14ac:dyDescent="0.25">
      <c r="A1300">
        <v>202430</v>
      </c>
      <c r="B1300">
        <v>31653</v>
      </c>
      <c r="C1300" t="s">
        <v>1539</v>
      </c>
      <c r="D1300" t="s">
        <v>5736</v>
      </c>
      <c r="E1300" t="s">
        <v>1540</v>
      </c>
      <c r="F1300">
        <v>3</v>
      </c>
      <c r="G1300" s="1">
        <v>45166</v>
      </c>
      <c r="H1300" s="1">
        <v>45276</v>
      </c>
      <c r="I1300" s="21">
        <f t="shared" si="100"/>
        <v>16.714285714285715</v>
      </c>
      <c r="J1300" s="1"/>
      <c r="K1300" s="1" t="s">
        <v>5552</v>
      </c>
      <c r="S1300" s="22">
        <f t="shared" si="101"/>
        <v>0</v>
      </c>
      <c r="T1300" s="22">
        <f t="shared" si="102"/>
        <v>0</v>
      </c>
      <c r="U1300" s="22">
        <v>0</v>
      </c>
      <c r="W1300" s="22">
        <v>0</v>
      </c>
      <c r="Y1300" t="s">
        <v>304</v>
      </c>
      <c r="Z1300" t="s">
        <v>2928</v>
      </c>
      <c r="AA1300" t="s">
        <v>2929</v>
      </c>
      <c r="AB1300" t="s">
        <v>61</v>
      </c>
      <c r="AC1300" t="s">
        <v>98</v>
      </c>
      <c r="AD1300" t="str">
        <f t="shared" si="103"/>
        <v>Online Class - ONLINE</v>
      </c>
      <c r="AE1300" t="s">
        <v>88</v>
      </c>
      <c r="AF1300" t="s">
        <v>89</v>
      </c>
      <c r="AG1300" t="s">
        <v>89</v>
      </c>
      <c r="AH1300" t="s">
        <v>5220</v>
      </c>
      <c r="AI1300">
        <v>40</v>
      </c>
      <c r="AJ1300">
        <v>39</v>
      </c>
      <c r="AK1300" s="22">
        <f t="shared" si="104"/>
        <v>0</v>
      </c>
      <c r="AL1300" t="s">
        <v>99</v>
      </c>
      <c r="AM1300" t="s">
        <v>534</v>
      </c>
      <c r="AN1300" t="s">
        <v>67</v>
      </c>
    </row>
    <row r="1301" spans="1:40" hidden="1" x14ac:dyDescent="0.25">
      <c r="A1301">
        <v>202430</v>
      </c>
      <c r="B1301">
        <v>31656</v>
      </c>
      <c r="C1301" t="s">
        <v>2930</v>
      </c>
      <c r="D1301" t="s">
        <v>5736</v>
      </c>
      <c r="E1301" t="s">
        <v>2931</v>
      </c>
      <c r="F1301">
        <v>3</v>
      </c>
      <c r="G1301" s="1">
        <v>45166</v>
      </c>
      <c r="H1301" s="1">
        <v>45276</v>
      </c>
      <c r="I1301" s="21">
        <f t="shared" si="100"/>
        <v>16.714285714285715</v>
      </c>
      <c r="J1301" s="1"/>
      <c r="K1301" s="1" t="s">
        <v>5552</v>
      </c>
      <c r="S1301" s="22">
        <f t="shared" si="101"/>
        <v>0</v>
      </c>
      <c r="T1301" s="22">
        <f t="shared" si="102"/>
        <v>0</v>
      </c>
      <c r="U1301" s="22">
        <v>0</v>
      </c>
      <c r="W1301" s="22">
        <v>0</v>
      </c>
      <c r="Y1301" t="s">
        <v>304</v>
      </c>
      <c r="Z1301" t="s">
        <v>2932</v>
      </c>
      <c r="AA1301" t="s">
        <v>2933</v>
      </c>
      <c r="AB1301" t="s">
        <v>277</v>
      </c>
      <c r="AC1301" t="s">
        <v>98</v>
      </c>
      <c r="AD1301" t="str">
        <f t="shared" si="103"/>
        <v>Online Class - ONLINE</v>
      </c>
      <c r="AE1301" t="s">
        <v>88</v>
      </c>
      <c r="AF1301" t="s">
        <v>89</v>
      </c>
      <c r="AG1301" t="s">
        <v>89</v>
      </c>
      <c r="AH1301" t="s">
        <v>5220</v>
      </c>
      <c r="AI1301">
        <v>40</v>
      </c>
      <c r="AJ1301">
        <v>36</v>
      </c>
      <c r="AK1301" s="22">
        <f t="shared" si="104"/>
        <v>0</v>
      </c>
      <c r="AL1301" t="s">
        <v>99</v>
      </c>
      <c r="AM1301" t="s">
        <v>534</v>
      </c>
      <c r="AN1301" t="s">
        <v>67</v>
      </c>
    </row>
    <row r="1302" spans="1:40" hidden="1" x14ac:dyDescent="0.25">
      <c r="A1302">
        <v>202430</v>
      </c>
      <c r="B1302">
        <v>31661</v>
      </c>
      <c r="C1302" t="s">
        <v>2934</v>
      </c>
      <c r="D1302" t="s">
        <v>5736</v>
      </c>
      <c r="E1302" t="s">
        <v>2935</v>
      </c>
      <c r="F1302">
        <v>3</v>
      </c>
      <c r="G1302" s="1">
        <v>45166</v>
      </c>
      <c r="H1302" s="1">
        <v>45276</v>
      </c>
      <c r="I1302" s="21">
        <f t="shared" si="100"/>
        <v>16.714285714285715</v>
      </c>
      <c r="J1302" s="1"/>
      <c r="K1302" s="1" t="s">
        <v>5552</v>
      </c>
      <c r="S1302" s="22">
        <f t="shared" si="101"/>
        <v>0</v>
      </c>
      <c r="T1302" s="22">
        <f t="shared" si="102"/>
        <v>0</v>
      </c>
      <c r="U1302" s="22">
        <v>0</v>
      </c>
      <c r="W1302" s="22">
        <v>0</v>
      </c>
      <c r="Y1302" t="s">
        <v>304</v>
      </c>
      <c r="Z1302" t="s">
        <v>2936</v>
      </c>
      <c r="AA1302" t="s">
        <v>2937</v>
      </c>
      <c r="AB1302" t="s">
        <v>277</v>
      </c>
      <c r="AC1302" t="s">
        <v>98</v>
      </c>
      <c r="AD1302" t="str">
        <f t="shared" si="103"/>
        <v>Online Class - ONLINE</v>
      </c>
      <c r="AE1302" t="s">
        <v>88</v>
      </c>
      <c r="AF1302" t="s">
        <v>89</v>
      </c>
      <c r="AG1302" t="s">
        <v>89</v>
      </c>
      <c r="AH1302" t="s">
        <v>5220</v>
      </c>
      <c r="AI1302">
        <v>40</v>
      </c>
      <c r="AJ1302">
        <v>29</v>
      </c>
      <c r="AK1302" s="22">
        <f t="shared" si="104"/>
        <v>0</v>
      </c>
      <c r="AL1302" t="s">
        <v>99</v>
      </c>
      <c r="AM1302" t="s">
        <v>534</v>
      </c>
      <c r="AN1302" t="s">
        <v>67</v>
      </c>
    </row>
    <row r="1303" spans="1:40" hidden="1" x14ac:dyDescent="0.25">
      <c r="A1303">
        <v>202430</v>
      </c>
      <c r="B1303">
        <v>31662</v>
      </c>
      <c r="C1303" t="s">
        <v>2938</v>
      </c>
      <c r="D1303" t="s">
        <v>5736</v>
      </c>
      <c r="E1303" t="s">
        <v>2939</v>
      </c>
      <c r="F1303">
        <v>3</v>
      </c>
      <c r="G1303" s="1">
        <v>45166</v>
      </c>
      <c r="H1303" s="1">
        <v>45276</v>
      </c>
      <c r="I1303" s="21">
        <f t="shared" si="100"/>
        <v>16.714285714285715</v>
      </c>
      <c r="J1303" s="1"/>
      <c r="K1303" s="1" t="s">
        <v>5552</v>
      </c>
      <c r="S1303" s="22">
        <f t="shared" si="101"/>
        <v>0</v>
      </c>
      <c r="T1303" s="22">
        <f t="shared" si="102"/>
        <v>0</v>
      </c>
      <c r="U1303" s="22">
        <v>0</v>
      </c>
      <c r="W1303" s="22">
        <v>0</v>
      </c>
      <c r="Y1303" t="s">
        <v>304</v>
      </c>
      <c r="Z1303" t="s">
        <v>1541</v>
      </c>
      <c r="AA1303" t="s">
        <v>1542</v>
      </c>
      <c r="AB1303" t="s">
        <v>277</v>
      </c>
      <c r="AC1303" t="s">
        <v>98</v>
      </c>
      <c r="AD1303" t="str">
        <f t="shared" si="103"/>
        <v>Online Class - ONLINE</v>
      </c>
      <c r="AE1303" t="s">
        <v>88</v>
      </c>
      <c r="AF1303" t="s">
        <v>89</v>
      </c>
      <c r="AG1303" t="s">
        <v>89</v>
      </c>
      <c r="AH1303" t="s">
        <v>5220</v>
      </c>
      <c r="AI1303">
        <v>40</v>
      </c>
      <c r="AJ1303">
        <v>34</v>
      </c>
      <c r="AK1303" s="22">
        <f t="shared" si="104"/>
        <v>0</v>
      </c>
      <c r="AL1303" t="s">
        <v>99</v>
      </c>
      <c r="AM1303" t="s">
        <v>534</v>
      </c>
      <c r="AN1303" t="s">
        <v>67</v>
      </c>
    </row>
    <row r="1304" spans="1:40" hidden="1" x14ac:dyDescent="0.25">
      <c r="A1304">
        <v>202430</v>
      </c>
      <c r="B1304">
        <v>31671</v>
      </c>
      <c r="C1304" t="s">
        <v>1139</v>
      </c>
      <c r="D1304" t="s">
        <v>5737</v>
      </c>
      <c r="E1304" t="s">
        <v>1140</v>
      </c>
      <c r="F1304">
        <v>5</v>
      </c>
      <c r="G1304" s="1">
        <v>45166</v>
      </c>
      <c r="H1304" s="1">
        <v>45276</v>
      </c>
      <c r="I1304" s="21">
        <f t="shared" si="100"/>
        <v>16.714285714285715</v>
      </c>
      <c r="J1304" s="1"/>
      <c r="K1304" s="1" t="s">
        <v>5552</v>
      </c>
      <c r="S1304" s="22">
        <f t="shared" si="101"/>
        <v>0</v>
      </c>
      <c r="T1304" s="22">
        <f t="shared" si="102"/>
        <v>0</v>
      </c>
      <c r="U1304" s="22">
        <v>0</v>
      </c>
      <c r="W1304" s="22">
        <v>0</v>
      </c>
      <c r="Y1304" t="s">
        <v>304</v>
      </c>
      <c r="Z1304" t="s">
        <v>2940</v>
      </c>
      <c r="AA1304" t="s">
        <v>2941</v>
      </c>
      <c r="AB1304" t="s">
        <v>61</v>
      </c>
      <c r="AC1304" t="s">
        <v>98</v>
      </c>
      <c r="AD1304" t="str">
        <f t="shared" si="103"/>
        <v>Online Class - ONLINE</v>
      </c>
      <c r="AE1304" t="s">
        <v>88</v>
      </c>
      <c r="AF1304" t="s">
        <v>89</v>
      </c>
      <c r="AG1304" t="s">
        <v>89</v>
      </c>
      <c r="AH1304" t="s">
        <v>5220</v>
      </c>
      <c r="AI1304">
        <v>30</v>
      </c>
      <c r="AJ1304">
        <v>21</v>
      </c>
      <c r="AK1304" s="22">
        <f t="shared" si="104"/>
        <v>0</v>
      </c>
      <c r="AL1304" t="s">
        <v>99</v>
      </c>
      <c r="AM1304" t="s">
        <v>534</v>
      </c>
      <c r="AN1304" t="s">
        <v>67</v>
      </c>
    </row>
    <row r="1305" spans="1:40" hidden="1" x14ac:dyDescent="0.25">
      <c r="A1305">
        <v>202430</v>
      </c>
      <c r="B1305">
        <v>31674</v>
      </c>
      <c r="C1305" t="s">
        <v>1139</v>
      </c>
      <c r="D1305" t="s">
        <v>5737</v>
      </c>
      <c r="E1305" t="s">
        <v>1140</v>
      </c>
      <c r="F1305">
        <v>5</v>
      </c>
      <c r="G1305" s="1">
        <v>45166</v>
      </c>
      <c r="H1305" s="1">
        <v>45276</v>
      </c>
      <c r="I1305" s="21">
        <f t="shared" si="100"/>
        <v>16.714285714285715</v>
      </c>
      <c r="J1305" s="1"/>
      <c r="K1305" s="1" t="s">
        <v>5552</v>
      </c>
      <c r="S1305" s="22">
        <f t="shared" si="101"/>
        <v>0</v>
      </c>
      <c r="T1305" s="22">
        <f t="shared" si="102"/>
        <v>0</v>
      </c>
      <c r="U1305" s="22">
        <v>0</v>
      </c>
      <c r="W1305" s="22">
        <v>0</v>
      </c>
      <c r="Y1305" t="s">
        <v>304</v>
      </c>
      <c r="Z1305" t="s">
        <v>2940</v>
      </c>
      <c r="AA1305" t="s">
        <v>2941</v>
      </c>
      <c r="AB1305" t="s">
        <v>61</v>
      </c>
      <c r="AC1305" t="s">
        <v>98</v>
      </c>
      <c r="AD1305" t="str">
        <f t="shared" si="103"/>
        <v>Online Class - ONLINE</v>
      </c>
      <c r="AE1305" t="s">
        <v>88</v>
      </c>
      <c r="AF1305" t="s">
        <v>89</v>
      </c>
      <c r="AG1305" t="s">
        <v>89</v>
      </c>
      <c r="AH1305" t="s">
        <v>5220</v>
      </c>
      <c r="AI1305">
        <v>30</v>
      </c>
      <c r="AJ1305">
        <v>23</v>
      </c>
      <c r="AK1305" s="22">
        <f t="shared" si="104"/>
        <v>0</v>
      </c>
      <c r="AL1305" t="s">
        <v>99</v>
      </c>
      <c r="AM1305" t="s">
        <v>534</v>
      </c>
      <c r="AN1305" t="s">
        <v>67</v>
      </c>
    </row>
    <row r="1306" spans="1:40" hidden="1" x14ac:dyDescent="0.25">
      <c r="A1306">
        <v>202430</v>
      </c>
      <c r="B1306">
        <v>31676</v>
      </c>
      <c r="C1306" t="s">
        <v>1139</v>
      </c>
      <c r="D1306" t="s">
        <v>5737</v>
      </c>
      <c r="E1306" t="s">
        <v>1140</v>
      </c>
      <c r="F1306">
        <v>5</v>
      </c>
      <c r="G1306" s="1">
        <v>45166</v>
      </c>
      <c r="H1306" s="1">
        <v>45276</v>
      </c>
      <c r="I1306" s="21">
        <f t="shared" si="100"/>
        <v>16.714285714285715</v>
      </c>
      <c r="J1306" s="1"/>
      <c r="K1306" s="1" t="s">
        <v>5552</v>
      </c>
      <c r="S1306" s="22">
        <f t="shared" si="101"/>
        <v>0</v>
      </c>
      <c r="T1306" s="22">
        <f t="shared" si="102"/>
        <v>0</v>
      </c>
      <c r="U1306" s="22">
        <v>0</v>
      </c>
      <c r="W1306" s="22">
        <v>0</v>
      </c>
      <c r="Y1306" t="s">
        <v>304</v>
      </c>
      <c r="Z1306" t="s">
        <v>2942</v>
      </c>
      <c r="AA1306" t="s">
        <v>2943</v>
      </c>
      <c r="AB1306" t="s">
        <v>277</v>
      </c>
      <c r="AC1306" t="s">
        <v>98</v>
      </c>
      <c r="AD1306" t="str">
        <f t="shared" si="103"/>
        <v>Online Class - ONLINE</v>
      </c>
      <c r="AE1306" t="s">
        <v>88</v>
      </c>
      <c r="AF1306" t="s">
        <v>89</v>
      </c>
      <c r="AG1306" t="s">
        <v>89</v>
      </c>
      <c r="AH1306" t="s">
        <v>5220</v>
      </c>
      <c r="AI1306">
        <v>30</v>
      </c>
      <c r="AJ1306">
        <v>14</v>
      </c>
      <c r="AK1306" s="22">
        <f t="shared" si="104"/>
        <v>0</v>
      </c>
      <c r="AL1306" t="s">
        <v>99</v>
      </c>
      <c r="AM1306" t="s">
        <v>534</v>
      </c>
      <c r="AN1306" t="s">
        <v>67</v>
      </c>
    </row>
    <row r="1307" spans="1:40" hidden="1" x14ac:dyDescent="0.25">
      <c r="A1307">
        <v>202430</v>
      </c>
      <c r="B1307">
        <v>31677</v>
      </c>
      <c r="C1307" t="s">
        <v>1139</v>
      </c>
      <c r="D1307" t="s">
        <v>5737</v>
      </c>
      <c r="E1307" t="s">
        <v>1140</v>
      </c>
      <c r="F1307">
        <v>5</v>
      </c>
      <c r="G1307" s="1">
        <v>45222</v>
      </c>
      <c r="H1307" s="1">
        <v>45276</v>
      </c>
      <c r="I1307" s="21">
        <f t="shared" si="100"/>
        <v>8.7142857142857153</v>
      </c>
      <c r="J1307" s="1"/>
      <c r="K1307" s="1" t="s">
        <v>5552</v>
      </c>
      <c r="S1307" s="22">
        <f t="shared" si="101"/>
        <v>0</v>
      </c>
      <c r="T1307" s="22">
        <f t="shared" si="102"/>
        <v>0</v>
      </c>
      <c r="U1307" s="22">
        <v>0</v>
      </c>
      <c r="W1307" s="22">
        <v>0</v>
      </c>
      <c r="Y1307" t="s">
        <v>304</v>
      </c>
      <c r="Z1307" t="s">
        <v>2940</v>
      </c>
      <c r="AA1307" t="s">
        <v>2941</v>
      </c>
      <c r="AB1307" t="s">
        <v>61</v>
      </c>
      <c r="AC1307" t="s">
        <v>98</v>
      </c>
      <c r="AD1307" t="str">
        <f t="shared" si="103"/>
        <v>Online Class - ONLINE</v>
      </c>
      <c r="AE1307" t="s">
        <v>88</v>
      </c>
      <c r="AF1307" t="s">
        <v>89</v>
      </c>
      <c r="AG1307" t="s">
        <v>89</v>
      </c>
      <c r="AH1307" t="s">
        <v>5220</v>
      </c>
      <c r="AI1307">
        <v>30</v>
      </c>
      <c r="AJ1307">
        <v>20</v>
      </c>
      <c r="AK1307" s="22">
        <f t="shared" si="104"/>
        <v>0</v>
      </c>
      <c r="AL1307" t="s">
        <v>99</v>
      </c>
      <c r="AM1307" t="s">
        <v>534</v>
      </c>
      <c r="AN1307" t="s">
        <v>67</v>
      </c>
    </row>
    <row r="1308" spans="1:40" hidden="1" x14ac:dyDescent="0.25">
      <c r="A1308">
        <v>202430</v>
      </c>
      <c r="B1308">
        <v>31680</v>
      </c>
      <c r="C1308" t="s">
        <v>1722</v>
      </c>
      <c r="D1308" t="s">
        <v>5737</v>
      </c>
      <c r="E1308" t="s">
        <v>1723</v>
      </c>
      <c r="F1308">
        <v>5</v>
      </c>
      <c r="G1308" s="1">
        <v>45166</v>
      </c>
      <c r="H1308" s="1">
        <v>45276</v>
      </c>
      <c r="I1308" s="21">
        <f t="shared" si="100"/>
        <v>16.714285714285715</v>
      </c>
      <c r="J1308" s="1"/>
      <c r="K1308" s="1" t="s">
        <v>5552</v>
      </c>
      <c r="S1308" s="22">
        <f t="shared" si="101"/>
        <v>0</v>
      </c>
      <c r="T1308" s="22">
        <f t="shared" si="102"/>
        <v>0</v>
      </c>
      <c r="U1308" s="22">
        <v>0</v>
      </c>
      <c r="W1308" s="22">
        <v>0</v>
      </c>
      <c r="Y1308" t="s">
        <v>304</v>
      </c>
      <c r="Z1308" t="s">
        <v>2944</v>
      </c>
      <c r="AA1308" t="s">
        <v>2945</v>
      </c>
      <c r="AB1308" t="s">
        <v>61</v>
      </c>
      <c r="AC1308" t="s">
        <v>98</v>
      </c>
      <c r="AD1308" t="str">
        <f t="shared" si="103"/>
        <v>Online Class - ONLINE</v>
      </c>
      <c r="AE1308" t="s">
        <v>88</v>
      </c>
      <c r="AF1308" t="s">
        <v>89</v>
      </c>
      <c r="AG1308" t="s">
        <v>89</v>
      </c>
      <c r="AH1308" t="s">
        <v>5220</v>
      </c>
      <c r="AI1308">
        <v>30</v>
      </c>
      <c r="AJ1308">
        <v>25</v>
      </c>
      <c r="AK1308" s="22">
        <f t="shared" si="104"/>
        <v>0</v>
      </c>
      <c r="AL1308" t="s">
        <v>99</v>
      </c>
      <c r="AM1308" t="s">
        <v>534</v>
      </c>
      <c r="AN1308" t="s">
        <v>67</v>
      </c>
    </row>
    <row r="1309" spans="1:40" hidden="1" x14ac:dyDescent="0.25">
      <c r="A1309">
        <v>202430</v>
      </c>
      <c r="B1309">
        <v>31681</v>
      </c>
      <c r="C1309" t="s">
        <v>1722</v>
      </c>
      <c r="D1309" t="s">
        <v>5737</v>
      </c>
      <c r="E1309" t="s">
        <v>1723</v>
      </c>
      <c r="F1309">
        <v>5</v>
      </c>
      <c r="G1309" s="1">
        <v>45166</v>
      </c>
      <c r="H1309" s="1">
        <v>45276</v>
      </c>
      <c r="I1309" s="21">
        <f t="shared" si="100"/>
        <v>16.714285714285715</v>
      </c>
      <c r="J1309" s="1"/>
      <c r="K1309" s="1" t="s">
        <v>5552</v>
      </c>
      <c r="S1309" s="22">
        <f t="shared" si="101"/>
        <v>0</v>
      </c>
      <c r="T1309" s="22">
        <f t="shared" si="102"/>
        <v>0</v>
      </c>
      <c r="U1309" s="22">
        <v>0</v>
      </c>
      <c r="W1309" s="22">
        <v>0</v>
      </c>
      <c r="Y1309" t="s">
        <v>304</v>
      </c>
      <c r="Z1309" t="s">
        <v>2944</v>
      </c>
      <c r="AA1309" t="s">
        <v>2945</v>
      </c>
      <c r="AB1309" t="s">
        <v>61</v>
      </c>
      <c r="AC1309" t="s">
        <v>98</v>
      </c>
      <c r="AD1309" t="str">
        <f t="shared" si="103"/>
        <v>Online Class - ONLINE</v>
      </c>
      <c r="AE1309" t="s">
        <v>88</v>
      </c>
      <c r="AF1309" t="s">
        <v>89</v>
      </c>
      <c r="AG1309" t="s">
        <v>89</v>
      </c>
      <c r="AH1309" t="s">
        <v>5220</v>
      </c>
      <c r="AI1309">
        <v>30</v>
      </c>
      <c r="AJ1309">
        <v>21</v>
      </c>
      <c r="AK1309" s="22">
        <f t="shared" si="104"/>
        <v>0</v>
      </c>
      <c r="AL1309" t="s">
        <v>99</v>
      </c>
      <c r="AM1309" t="s">
        <v>534</v>
      </c>
      <c r="AN1309" t="s">
        <v>67</v>
      </c>
    </row>
    <row r="1310" spans="1:40" hidden="1" x14ac:dyDescent="0.25">
      <c r="A1310">
        <v>202430</v>
      </c>
      <c r="B1310">
        <v>31684</v>
      </c>
      <c r="C1310" t="s">
        <v>2946</v>
      </c>
      <c r="D1310" t="s">
        <v>5737</v>
      </c>
      <c r="E1310" t="s">
        <v>2947</v>
      </c>
      <c r="F1310">
        <v>5</v>
      </c>
      <c r="G1310" s="1">
        <v>45166</v>
      </c>
      <c r="H1310" s="1">
        <v>45276</v>
      </c>
      <c r="I1310" s="21">
        <f t="shared" si="100"/>
        <v>16.714285714285715</v>
      </c>
      <c r="J1310" s="1"/>
      <c r="K1310" s="1" t="s">
        <v>5552</v>
      </c>
      <c r="S1310" s="22">
        <f t="shared" si="101"/>
        <v>0</v>
      </c>
      <c r="T1310" s="22">
        <f t="shared" si="102"/>
        <v>0</v>
      </c>
      <c r="U1310" s="22">
        <v>0</v>
      </c>
      <c r="W1310" s="22">
        <v>0</v>
      </c>
      <c r="Y1310" t="s">
        <v>304</v>
      </c>
      <c r="Z1310" t="s">
        <v>2944</v>
      </c>
      <c r="AA1310" t="s">
        <v>2945</v>
      </c>
      <c r="AB1310" t="s">
        <v>61</v>
      </c>
      <c r="AC1310" t="s">
        <v>98</v>
      </c>
      <c r="AD1310" t="str">
        <f t="shared" si="103"/>
        <v>Online Class - ONLINE</v>
      </c>
      <c r="AE1310" t="s">
        <v>88</v>
      </c>
      <c r="AF1310" t="s">
        <v>89</v>
      </c>
      <c r="AG1310" t="s">
        <v>89</v>
      </c>
      <c r="AH1310" t="s">
        <v>5220</v>
      </c>
      <c r="AI1310">
        <v>30</v>
      </c>
      <c r="AJ1310">
        <v>26</v>
      </c>
      <c r="AK1310" s="22">
        <f t="shared" si="104"/>
        <v>0</v>
      </c>
      <c r="AL1310" t="s">
        <v>99</v>
      </c>
      <c r="AM1310" t="s">
        <v>534</v>
      </c>
      <c r="AN1310" t="s">
        <v>67</v>
      </c>
    </row>
    <row r="1311" spans="1:40" hidden="1" x14ac:dyDescent="0.25">
      <c r="A1311">
        <v>202430</v>
      </c>
      <c r="B1311">
        <v>31685</v>
      </c>
      <c r="C1311" t="s">
        <v>2946</v>
      </c>
      <c r="D1311" t="s">
        <v>5737</v>
      </c>
      <c r="E1311" t="s">
        <v>2947</v>
      </c>
      <c r="F1311">
        <v>5</v>
      </c>
      <c r="G1311" s="1">
        <v>45194</v>
      </c>
      <c r="H1311" s="1">
        <v>45276</v>
      </c>
      <c r="I1311" s="21">
        <f t="shared" si="100"/>
        <v>12.714285714285714</v>
      </c>
      <c r="J1311" s="1"/>
      <c r="K1311" s="1" t="s">
        <v>5552</v>
      </c>
      <c r="S1311" s="22">
        <f t="shared" si="101"/>
        <v>0</v>
      </c>
      <c r="T1311" s="22">
        <f t="shared" si="102"/>
        <v>0</v>
      </c>
      <c r="U1311" s="22">
        <v>0</v>
      </c>
      <c r="W1311" s="22">
        <v>0</v>
      </c>
      <c r="Y1311" t="s">
        <v>304</v>
      </c>
      <c r="Z1311" t="s">
        <v>2944</v>
      </c>
      <c r="AA1311" t="s">
        <v>2945</v>
      </c>
      <c r="AB1311" t="s">
        <v>61</v>
      </c>
      <c r="AC1311" t="s">
        <v>98</v>
      </c>
      <c r="AD1311" t="str">
        <f t="shared" si="103"/>
        <v>Online Class - ONLINE</v>
      </c>
      <c r="AE1311" t="s">
        <v>88</v>
      </c>
      <c r="AF1311" t="s">
        <v>89</v>
      </c>
      <c r="AG1311" t="s">
        <v>89</v>
      </c>
      <c r="AH1311" t="s">
        <v>5220</v>
      </c>
      <c r="AI1311">
        <v>30</v>
      </c>
      <c r="AJ1311">
        <v>12</v>
      </c>
      <c r="AK1311" s="22">
        <f t="shared" si="104"/>
        <v>0</v>
      </c>
      <c r="AL1311" t="s">
        <v>99</v>
      </c>
      <c r="AM1311" t="s">
        <v>534</v>
      </c>
      <c r="AN1311" t="s">
        <v>67</v>
      </c>
    </row>
    <row r="1312" spans="1:40" hidden="1" x14ac:dyDescent="0.25">
      <c r="A1312">
        <v>202430</v>
      </c>
      <c r="B1312">
        <v>31700</v>
      </c>
      <c r="C1312" t="s">
        <v>788</v>
      </c>
      <c r="D1312" t="s">
        <v>5617</v>
      </c>
      <c r="E1312" t="s">
        <v>789</v>
      </c>
      <c r="F1312">
        <v>3</v>
      </c>
      <c r="G1312" s="1">
        <v>45166</v>
      </c>
      <c r="H1312" s="1">
        <v>45276</v>
      </c>
      <c r="I1312" s="21">
        <f t="shared" si="100"/>
        <v>16.714285714285715</v>
      </c>
      <c r="J1312" s="1"/>
      <c r="K1312" s="1" t="s">
        <v>5552</v>
      </c>
      <c r="S1312" s="22">
        <f t="shared" si="101"/>
        <v>0</v>
      </c>
      <c r="T1312" s="22">
        <f t="shared" si="102"/>
        <v>0</v>
      </c>
      <c r="U1312" s="22">
        <v>0</v>
      </c>
      <c r="W1312" s="22">
        <v>0</v>
      </c>
      <c r="Y1312" t="s">
        <v>304</v>
      </c>
      <c r="Z1312" t="s">
        <v>2948</v>
      </c>
      <c r="AA1312" t="s">
        <v>2949</v>
      </c>
      <c r="AB1312" t="s">
        <v>61</v>
      </c>
      <c r="AC1312" t="s">
        <v>98</v>
      </c>
      <c r="AD1312" t="str">
        <f t="shared" si="103"/>
        <v>Online Class - ONLINE</v>
      </c>
      <c r="AE1312" t="s">
        <v>88</v>
      </c>
      <c r="AF1312" t="s">
        <v>89</v>
      </c>
      <c r="AG1312" t="s">
        <v>89</v>
      </c>
      <c r="AH1312" t="s">
        <v>5220</v>
      </c>
      <c r="AI1312">
        <v>35</v>
      </c>
      <c r="AJ1312">
        <v>32</v>
      </c>
      <c r="AK1312" s="22">
        <f t="shared" si="104"/>
        <v>0</v>
      </c>
      <c r="AL1312" t="s">
        <v>99</v>
      </c>
      <c r="AM1312" t="s">
        <v>534</v>
      </c>
      <c r="AN1312" t="s">
        <v>67</v>
      </c>
    </row>
    <row r="1313" spans="1:40" hidden="1" x14ac:dyDescent="0.25">
      <c r="A1313">
        <v>202430</v>
      </c>
      <c r="B1313">
        <v>31703</v>
      </c>
      <c r="C1313" t="s">
        <v>802</v>
      </c>
      <c r="D1313" t="s">
        <v>5617</v>
      </c>
      <c r="E1313" t="s">
        <v>803</v>
      </c>
      <c r="F1313">
        <v>3</v>
      </c>
      <c r="G1313" s="1">
        <v>45166</v>
      </c>
      <c r="H1313" s="1">
        <v>45276</v>
      </c>
      <c r="I1313" s="21">
        <f t="shared" si="100"/>
        <v>16.714285714285715</v>
      </c>
      <c r="J1313" s="1"/>
      <c r="K1313" s="1" t="s">
        <v>5552</v>
      </c>
      <c r="S1313" s="22">
        <f t="shared" si="101"/>
        <v>0</v>
      </c>
      <c r="T1313" s="22">
        <f t="shared" si="102"/>
        <v>0</v>
      </c>
      <c r="U1313" s="22">
        <v>0</v>
      </c>
      <c r="W1313" s="22">
        <v>0</v>
      </c>
      <c r="Y1313" t="s">
        <v>304</v>
      </c>
      <c r="Z1313" t="s">
        <v>2622</v>
      </c>
      <c r="AA1313" t="s">
        <v>2623</v>
      </c>
      <c r="AB1313" t="s">
        <v>61</v>
      </c>
      <c r="AC1313" t="s">
        <v>98</v>
      </c>
      <c r="AD1313" t="str">
        <f t="shared" si="103"/>
        <v>Online Class - ONLINE</v>
      </c>
      <c r="AE1313" t="s">
        <v>88</v>
      </c>
      <c r="AF1313" t="s">
        <v>89</v>
      </c>
      <c r="AG1313" t="s">
        <v>89</v>
      </c>
      <c r="AH1313" t="s">
        <v>5220</v>
      </c>
      <c r="AI1313">
        <v>30</v>
      </c>
      <c r="AJ1313">
        <v>29</v>
      </c>
      <c r="AK1313" s="22">
        <f t="shared" si="104"/>
        <v>0</v>
      </c>
      <c r="AL1313" t="s">
        <v>99</v>
      </c>
      <c r="AM1313" t="s">
        <v>534</v>
      </c>
      <c r="AN1313" t="s">
        <v>67</v>
      </c>
    </row>
    <row r="1314" spans="1:40" hidden="1" x14ac:dyDescent="0.25">
      <c r="A1314">
        <v>202430</v>
      </c>
      <c r="B1314">
        <v>31704</v>
      </c>
      <c r="C1314" t="s">
        <v>802</v>
      </c>
      <c r="D1314" t="s">
        <v>5617</v>
      </c>
      <c r="E1314" t="s">
        <v>803</v>
      </c>
      <c r="F1314">
        <v>3</v>
      </c>
      <c r="G1314" s="1">
        <v>45166</v>
      </c>
      <c r="H1314" s="1">
        <v>45276</v>
      </c>
      <c r="I1314" s="21">
        <f t="shared" si="100"/>
        <v>16.714285714285715</v>
      </c>
      <c r="J1314" s="1"/>
      <c r="K1314" s="1" t="s">
        <v>5552</v>
      </c>
      <c r="S1314" s="22">
        <f t="shared" si="101"/>
        <v>0</v>
      </c>
      <c r="T1314" s="22">
        <f t="shared" si="102"/>
        <v>0</v>
      </c>
      <c r="U1314" s="22">
        <v>0</v>
      </c>
      <c r="W1314" s="22">
        <v>0</v>
      </c>
      <c r="Y1314" t="s">
        <v>304</v>
      </c>
      <c r="Z1314" t="s">
        <v>2622</v>
      </c>
      <c r="AA1314" t="s">
        <v>2623</v>
      </c>
      <c r="AB1314" t="s">
        <v>61</v>
      </c>
      <c r="AC1314" t="s">
        <v>98</v>
      </c>
      <c r="AD1314" t="str">
        <f t="shared" si="103"/>
        <v>Online Class - ONLINE</v>
      </c>
      <c r="AE1314" t="s">
        <v>88</v>
      </c>
      <c r="AF1314" t="s">
        <v>89</v>
      </c>
      <c r="AG1314" t="s">
        <v>89</v>
      </c>
      <c r="AH1314" t="s">
        <v>5220</v>
      </c>
      <c r="AI1314">
        <v>30</v>
      </c>
      <c r="AJ1314">
        <v>28</v>
      </c>
      <c r="AK1314" s="22">
        <f t="shared" si="104"/>
        <v>0</v>
      </c>
      <c r="AL1314" t="s">
        <v>99</v>
      </c>
      <c r="AM1314" t="s">
        <v>534</v>
      </c>
      <c r="AN1314" t="s">
        <v>67</v>
      </c>
    </row>
    <row r="1315" spans="1:40" hidden="1" x14ac:dyDescent="0.25">
      <c r="A1315">
        <v>202430</v>
      </c>
      <c r="B1315">
        <v>31705</v>
      </c>
      <c r="C1315" t="s">
        <v>802</v>
      </c>
      <c r="D1315" t="s">
        <v>5617</v>
      </c>
      <c r="E1315" t="s">
        <v>803</v>
      </c>
      <c r="F1315">
        <v>3</v>
      </c>
      <c r="G1315" s="1">
        <v>45166</v>
      </c>
      <c r="H1315" s="1">
        <v>45276</v>
      </c>
      <c r="I1315" s="21">
        <f t="shared" si="100"/>
        <v>16.714285714285715</v>
      </c>
      <c r="J1315" s="1"/>
      <c r="K1315" s="1" t="s">
        <v>5552</v>
      </c>
      <c r="S1315" s="22">
        <f t="shared" si="101"/>
        <v>0</v>
      </c>
      <c r="T1315" s="22">
        <f t="shared" si="102"/>
        <v>0</v>
      </c>
      <c r="U1315" s="22">
        <v>0</v>
      </c>
      <c r="W1315" s="22">
        <v>0</v>
      </c>
      <c r="Y1315" t="s">
        <v>304</v>
      </c>
      <c r="Z1315" t="s">
        <v>2622</v>
      </c>
      <c r="AA1315" t="s">
        <v>2623</v>
      </c>
      <c r="AB1315" t="s">
        <v>61</v>
      </c>
      <c r="AC1315" t="s">
        <v>98</v>
      </c>
      <c r="AD1315" t="str">
        <f t="shared" si="103"/>
        <v>Online Class - ONLINE</v>
      </c>
      <c r="AE1315" t="s">
        <v>88</v>
      </c>
      <c r="AF1315" t="s">
        <v>89</v>
      </c>
      <c r="AG1315" t="s">
        <v>89</v>
      </c>
      <c r="AH1315" t="s">
        <v>5220</v>
      </c>
      <c r="AI1315">
        <v>30</v>
      </c>
      <c r="AJ1315">
        <v>29</v>
      </c>
      <c r="AK1315" s="22">
        <f t="shared" si="104"/>
        <v>0</v>
      </c>
      <c r="AL1315" t="s">
        <v>99</v>
      </c>
      <c r="AM1315" t="s">
        <v>534</v>
      </c>
      <c r="AN1315" t="s">
        <v>67</v>
      </c>
    </row>
    <row r="1316" spans="1:40" hidden="1" x14ac:dyDescent="0.25">
      <c r="A1316">
        <v>202430</v>
      </c>
      <c r="B1316">
        <v>31711</v>
      </c>
      <c r="C1316" t="s">
        <v>802</v>
      </c>
      <c r="D1316" t="s">
        <v>5617</v>
      </c>
      <c r="E1316" t="s">
        <v>803</v>
      </c>
      <c r="F1316">
        <v>3</v>
      </c>
      <c r="G1316" s="1">
        <v>45166</v>
      </c>
      <c r="H1316" s="1">
        <v>45276</v>
      </c>
      <c r="I1316" s="21">
        <f t="shared" si="100"/>
        <v>16.714285714285715</v>
      </c>
      <c r="J1316" s="1"/>
      <c r="K1316" s="1" t="s">
        <v>5552</v>
      </c>
      <c r="S1316" s="22">
        <f t="shared" si="101"/>
        <v>0</v>
      </c>
      <c r="T1316" s="22">
        <f t="shared" si="102"/>
        <v>0</v>
      </c>
      <c r="U1316" s="22">
        <v>0</v>
      </c>
      <c r="W1316" s="22">
        <v>0</v>
      </c>
      <c r="Y1316" t="s">
        <v>304</v>
      </c>
      <c r="Z1316" t="s">
        <v>2622</v>
      </c>
      <c r="AA1316" t="s">
        <v>2623</v>
      </c>
      <c r="AB1316" t="s">
        <v>61</v>
      </c>
      <c r="AC1316" t="s">
        <v>98</v>
      </c>
      <c r="AD1316" t="str">
        <f t="shared" si="103"/>
        <v>Online Class - ONLINE</v>
      </c>
      <c r="AE1316" t="s">
        <v>88</v>
      </c>
      <c r="AF1316" t="s">
        <v>89</v>
      </c>
      <c r="AG1316" t="s">
        <v>89</v>
      </c>
      <c r="AH1316" t="s">
        <v>5220</v>
      </c>
      <c r="AI1316">
        <v>30</v>
      </c>
      <c r="AJ1316">
        <v>28</v>
      </c>
      <c r="AK1316" s="22">
        <f t="shared" si="104"/>
        <v>0</v>
      </c>
      <c r="AL1316" t="s">
        <v>99</v>
      </c>
      <c r="AM1316" t="s">
        <v>534</v>
      </c>
      <c r="AN1316" t="s">
        <v>67</v>
      </c>
    </row>
    <row r="1317" spans="1:40" hidden="1" x14ac:dyDescent="0.25">
      <c r="A1317">
        <v>202430</v>
      </c>
      <c r="B1317">
        <v>31716</v>
      </c>
      <c r="C1317" t="s">
        <v>273</v>
      </c>
      <c r="D1317" t="s">
        <v>5617</v>
      </c>
      <c r="E1317" t="s">
        <v>274</v>
      </c>
      <c r="F1317">
        <v>3</v>
      </c>
      <c r="G1317" s="1">
        <v>45166</v>
      </c>
      <c r="H1317" s="1">
        <v>45276</v>
      </c>
      <c r="I1317" s="21">
        <f t="shared" si="100"/>
        <v>16.714285714285715</v>
      </c>
      <c r="J1317" s="1"/>
      <c r="K1317" s="1" t="s">
        <v>5552</v>
      </c>
      <c r="S1317" s="22">
        <f t="shared" si="101"/>
        <v>0</v>
      </c>
      <c r="T1317" s="22">
        <f t="shared" si="102"/>
        <v>0</v>
      </c>
      <c r="U1317" s="22">
        <v>0</v>
      </c>
      <c r="W1317" s="22">
        <v>0</v>
      </c>
      <c r="Y1317" t="s">
        <v>304</v>
      </c>
      <c r="Z1317" t="s">
        <v>1500</v>
      </c>
      <c r="AA1317" t="s">
        <v>1501</v>
      </c>
      <c r="AB1317" t="s">
        <v>61</v>
      </c>
      <c r="AC1317" t="s">
        <v>98</v>
      </c>
      <c r="AD1317" t="str">
        <f t="shared" si="103"/>
        <v>Online Class - ONLINE</v>
      </c>
      <c r="AE1317" t="s">
        <v>88</v>
      </c>
      <c r="AF1317" t="s">
        <v>89</v>
      </c>
      <c r="AG1317" t="s">
        <v>89</v>
      </c>
      <c r="AH1317" t="s">
        <v>5220</v>
      </c>
      <c r="AI1317">
        <v>30</v>
      </c>
      <c r="AJ1317">
        <v>27</v>
      </c>
      <c r="AK1317" s="22">
        <f t="shared" si="104"/>
        <v>0</v>
      </c>
      <c r="AL1317" t="s">
        <v>99</v>
      </c>
      <c r="AM1317" t="s">
        <v>534</v>
      </c>
      <c r="AN1317" t="s">
        <v>67</v>
      </c>
    </row>
    <row r="1318" spans="1:40" hidden="1" x14ac:dyDescent="0.25">
      <c r="A1318">
        <v>202430</v>
      </c>
      <c r="B1318">
        <v>31720</v>
      </c>
      <c r="C1318" t="s">
        <v>715</v>
      </c>
      <c r="D1318" t="s">
        <v>5617</v>
      </c>
      <c r="E1318" t="s">
        <v>716</v>
      </c>
      <c r="F1318">
        <v>3</v>
      </c>
      <c r="G1318" s="1">
        <v>45180</v>
      </c>
      <c r="H1318" s="1">
        <v>45276</v>
      </c>
      <c r="I1318" s="21">
        <f t="shared" si="100"/>
        <v>14.714285714285714</v>
      </c>
      <c r="J1318" s="1"/>
      <c r="K1318" s="1" t="s">
        <v>5552</v>
      </c>
      <c r="S1318" s="22">
        <f t="shared" si="101"/>
        <v>0</v>
      </c>
      <c r="T1318" s="22">
        <f t="shared" si="102"/>
        <v>0</v>
      </c>
      <c r="U1318" s="22">
        <v>0</v>
      </c>
      <c r="W1318" s="22">
        <v>0</v>
      </c>
      <c r="Y1318" t="s">
        <v>304</v>
      </c>
      <c r="Z1318" t="s">
        <v>2950</v>
      </c>
      <c r="AA1318" t="s">
        <v>2951</v>
      </c>
      <c r="AB1318" t="s">
        <v>61</v>
      </c>
      <c r="AC1318" t="s">
        <v>98</v>
      </c>
      <c r="AD1318" t="str">
        <f t="shared" si="103"/>
        <v>Online Class - ONLINE</v>
      </c>
      <c r="AE1318" t="s">
        <v>88</v>
      </c>
      <c r="AF1318" t="s">
        <v>89</v>
      </c>
      <c r="AG1318" t="s">
        <v>89</v>
      </c>
      <c r="AH1318" t="s">
        <v>5220</v>
      </c>
      <c r="AI1318">
        <v>30</v>
      </c>
      <c r="AJ1318">
        <v>30</v>
      </c>
      <c r="AK1318" s="22">
        <f t="shared" si="104"/>
        <v>0</v>
      </c>
      <c r="AL1318" t="s">
        <v>99</v>
      </c>
      <c r="AM1318" t="s">
        <v>534</v>
      </c>
      <c r="AN1318" t="s">
        <v>46</v>
      </c>
    </row>
    <row r="1319" spans="1:40" hidden="1" x14ac:dyDescent="0.25">
      <c r="A1319">
        <v>202430</v>
      </c>
      <c r="B1319">
        <v>31725</v>
      </c>
      <c r="C1319" t="s">
        <v>2952</v>
      </c>
      <c r="D1319" t="s">
        <v>5617</v>
      </c>
      <c r="E1319" t="s">
        <v>2953</v>
      </c>
      <c r="F1319">
        <v>3</v>
      </c>
      <c r="G1319" s="1">
        <v>45166</v>
      </c>
      <c r="H1319" s="1">
        <v>45276</v>
      </c>
      <c r="I1319" s="21">
        <f t="shared" si="100"/>
        <v>16.714285714285715</v>
      </c>
      <c r="J1319" s="1"/>
      <c r="K1319" s="1" t="s">
        <v>5552</v>
      </c>
      <c r="S1319" s="22">
        <f t="shared" si="101"/>
        <v>0</v>
      </c>
      <c r="T1319" s="22">
        <f t="shared" si="102"/>
        <v>0</v>
      </c>
      <c r="U1319" s="22">
        <v>0</v>
      </c>
      <c r="W1319" s="22">
        <v>0</v>
      </c>
      <c r="Y1319" t="s">
        <v>304</v>
      </c>
      <c r="Z1319" t="s">
        <v>2807</v>
      </c>
      <c r="AA1319" t="s">
        <v>2808</v>
      </c>
      <c r="AB1319" t="s">
        <v>61</v>
      </c>
      <c r="AC1319" t="s">
        <v>98</v>
      </c>
      <c r="AD1319" t="str">
        <f t="shared" si="103"/>
        <v>Online Class - ONLINE</v>
      </c>
      <c r="AE1319" t="s">
        <v>88</v>
      </c>
      <c r="AF1319" t="s">
        <v>89</v>
      </c>
      <c r="AG1319" t="s">
        <v>89</v>
      </c>
      <c r="AH1319" t="s">
        <v>5220</v>
      </c>
      <c r="AI1319">
        <v>35</v>
      </c>
      <c r="AJ1319">
        <v>31</v>
      </c>
      <c r="AK1319" s="22">
        <f t="shared" si="104"/>
        <v>0</v>
      </c>
      <c r="AL1319" t="s">
        <v>99</v>
      </c>
      <c r="AM1319" t="s">
        <v>534</v>
      </c>
      <c r="AN1319" t="s">
        <v>67</v>
      </c>
    </row>
    <row r="1320" spans="1:40" hidden="1" x14ac:dyDescent="0.25">
      <c r="A1320">
        <v>202430</v>
      </c>
      <c r="B1320">
        <v>31731</v>
      </c>
      <c r="C1320" t="s">
        <v>1496</v>
      </c>
      <c r="D1320" t="s">
        <v>5617</v>
      </c>
      <c r="E1320" t="s">
        <v>1497</v>
      </c>
      <c r="F1320">
        <v>3</v>
      </c>
      <c r="G1320" s="1">
        <v>45166</v>
      </c>
      <c r="H1320" s="1">
        <v>45276</v>
      </c>
      <c r="I1320" s="21">
        <f t="shared" si="100"/>
        <v>16.714285714285715</v>
      </c>
      <c r="J1320" s="1"/>
      <c r="K1320" s="1" t="s">
        <v>5552</v>
      </c>
      <c r="S1320" s="22">
        <f t="shared" si="101"/>
        <v>0</v>
      </c>
      <c r="T1320" s="22">
        <f t="shared" si="102"/>
        <v>0</v>
      </c>
      <c r="U1320" s="22">
        <v>0</v>
      </c>
      <c r="W1320" s="22">
        <v>0</v>
      </c>
      <c r="Y1320" t="s">
        <v>304</v>
      </c>
      <c r="Z1320" t="s">
        <v>799</v>
      </c>
      <c r="AA1320" t="s">
        <v>800</v>
      </c>
      <c r="AB1320" t="s">
        <v>61</v>
      </c>
      <c r="AC1320" t="s">
        <v>98</v>
      </c>
      <c r="AD1320" t="str">
        <f t="shared" si="103"/>
        <v>Online Class - ONLINE</v>
      </c>
      <c r="AE1320" t="s">
        <v>88</v>
      </c>
      <c r="AF1320" t="s">
        <v>89</v>
      </c>
      <c r="AG1320" t="s">
        <v>89</v>
      </c>
      <c r="AH1320" t="s">
        <v>5220</v>
      </c>
      <c r="AI1320">
        <v>30</v>
      </c>
      <c r="AJ1320">
        <v>21</v>
      </c>
      <c r="AK1320" s="22">
        <f t="shared" si="104"/>
        <v>0</v>
      </c>
      <c r="AL1320" t="s">
        <v>99</v>
      </c>
      <c r="AM1320" t="s">
        <v>534</v>
      </c>
      <c r="AN1320" t="s">
        <v>67</v>
      </c>
    </row>
    <row r="1321" spans="1:40" hidden="1" x14ac:dyDescent="0.25">
      <c r="A1321">
        <v>202430</v>
      </c>
      <c r="B1321">
        <v>31732</v>
      </c>
      <c r="C1321" t="s">
        <v>797</v>
      </c>
      <c r="D1321" t="s">
        <v>5617</v>
      </c>
      <c r="E1321" t="s">
        <v>798</v>
      </c>
      <c r="F1321">
        <v>3</v>
      </c>
      <c r="G1321" s="1">
        <v>45166</v>
      </c>
      <c r="H1321" s="1">
        <v>45276</v>
      </c>
      <c r="I1321" s="21">
        <f t="shared" si="100"/>
        <v>16.714285714285715</v>
      </c>
      <c r="J1321" s="1"/>
      <c r="K1321" s="1" t="s">
        <v>5552</v>
      </c>
      <c r="S1321" s="22">
        <f t="shared" si="101"/>
        <v>0</v>
      </c>
      <c r="T1321" s="22">
        <f t="shared" si="102"/>
        <v>0</v>
      </c>
      <c r="U1321" s="22">
        <v>0</v>
      </c>
      <c r="W1321" s="22">
        <v>0</v>
      </c>
      <c r="Y1321" t="s">
        <v>304</v>
      </c>
      <c r="Z1321" t="s">
        <v>799</v>
      </c>
      <c r="AA1321" t="s">
        <v>800</v>
      </c>
      <c r="AB1321" t="s">
        <v>61</v>
      </c>
      <c r="AC1321" t="s">
        <v>98</v>
      </c>
      <c r="AD1321" t="str">
        <f t="shared" si="103"/>
        <v>Online Class - ONLINE</v>
      </c>
      <c r="AE1321" t="s">
        <v>88</v>
      </c>
      <c r="AF1321" t="s">
        <v>89</v>
      </c>
      <c r="AG1321" t="s">
        <v>89</v>
      </c>
      <c r="AH1321" t="s">
        <v>5220</v>
      </c>
      <c r="AI1321">
        <v>30</v>
      </c>
      <c r="AJ1321">
        <v>28</v>
      </c>
      <c r="AK1321" s="22">
        <f t="shared" si="104"/>
        <v>0</v>
      </c>
      <c r="AL1321" t="s">
        <v>99</v>
      </c>
      <c r="AM1321" t="s">
        <v>534</v>
      </c>
      <c r="AN1321" t="s">
        <v>67</v>
      </c>
    </row>
    <row r="1322" spans="1:40" hidden="1" x14ac:dyDescent="0.25">
      <c r="A1322">
        <v>202430</v>
      </c>
      <c r="B1322">
        <v>31734</v>
      </c>
      <c r="C1322" t="s">
        <v>797</v>
      </c>
      <c r="D1322" t="s">
        <v>5617</v>
      </c>
      <c r="E1322" t="s">
        <v>798</v>
      </c>
      <c r="F1322">
        <v>3</v>
      </c>
      <c r="G1322" s="1">
        <v>45166</v>
      </c>
      <c r="H1322" s="1">
        <v>45276</v>
      </c>
      <c r="I1322" s="21">
        <f t="shared" si="100"/>
        <v>16.714285714285715</v>
      </c>
      <c r="J1322" s="1"/>
      <c r="K1322" s="1" t="s">
        <v>5552</v>
      </c>
      <c r="S1322" s="22">
        <f t="shared" si="101"/>
        <v>0</v>
      </c>
      <c r="T1322" s="22">
        <f t="shared" si="102"/>
        <v>0</v>
      </c>
      <c r="U1322" s="22">
        <v>0</v>
      </c>
      <c r="W1322" s="22">
        <v>0</v>
      </c>
      <c r="Y1322" t="s">
        <v>304</v>
      </c>
      <c r="Z1322" t="s">
        <v>799</v>
      </c>
      <c r="AA1322" t="s">
        <v>800</v>
      </c>
      <c r="AB1322" t="s">
        <v>61</v>
      </c>
      <c r="AC1322" t="s">
        <v>98</v>
      </c>
      <c r="AD1322" t="str">
        <f t="shared" si="103"/>
        <v>Online Class - ONLINE</v>
      </c>
      <c r="AE1322" t="s">
        <v>88</v>
      </c>
      <c r="AF1322" t="s">
        <v>89</v>
      </c>
      <c r="AG1322" t="s">
        <v>89</v>
      </c>
      <c r="AH1322" t="s">
        <v>5220</v>
      </c>
      <c r="AI1322">
        <v>30</v>
      </c>
      <c r="AJ1322">
        <v>26</v>
      </c>
      <c r="AK1322" s="22">
        <f t="shared" si="104"/>
        <v>0</v>
      </c>
      <c r="AL1322" t="s">
        <v>99</v>
      </c>
      <c r="AM1322" t="s">
        <v>534</v>
      </c>
      <c r="AN1322" t="s">
        <v>67</v>
      </c>
    </row>
    <row r="1323" spans="1:40" hidden="1" x14ac:dyDescent="0.25">
      <c r="A1323">
        <v>202430</v>
      </c>
      <c r="B1323">
        <v>31806</v>
      </c>
      <c r="C1323" t="s">
        <v>2219</v>
      </c>
      <c r="D1323" t="s">
        <v>5686</v>
      </c>
      <c r="E1323" t="s">
        <v>2218</v>
      </c>
      <c r="F1323">
        <v>3</v>
      </c>
      <c r="G1323" s="1">
        <v>45194</v>
      </c>
      <c r="H1323" s="1">
        <v>45276</v>
      </c>
      <c r="I1323" s="21">
        <f t="shared" si="100"/>
        <v>12.714285714285714</v>
      </c>
      <c r="J1323" s="1"/>
      <c r="K1323" s="1" t="s">
        <v>5552</v>
      </c>
      <c r="S1323" s="22">
        <f t="shared" si="101"/>
        <v>0</v>
      </c>
      <c r="T1323" s="22">
        <f t="shared" si="102"/>
        <v>0</v>
      </c>
      <c r="U1323" s="22">
        <v>0</v>
      </c>
      <c r="W1323" s="22">
        <v>0</v>
      </c>
      <c r="Y1323" t="s">
        <v>304</v>
      </c>
      <c r="Z1323" t="s">
        <v>2954</v>
      </c>
      <c r="AA1323" t="s">
        <v>2955</v>
      </c>
      <c r="AB1323" t="s">
        <v>277</v>
      </c>
      <c r="AC1323" t="s">
        <v>98</v>
      </c>
      <c r="AD1323" t="str">
        <f t="shared" si="103"/>
        <v>Online Class - ONLINE</v>
      </c>
      <c r="AE1323" t="s">
        <v>88</v>
      </c>
      <c r="AF1323" t="s">
        <v>89</v>
      </c>
      <c r="AG1323" t="s">
        <v>89</v>
      </c>
      <c r="AH1323" t="s">
        <v>5220</v>
      </c>
      <c r="AI1323">
        <v>35</v>
      </c>
      <c r="AJ1323">
        <v>19</v>
      </c>
      <c r="AK1323" s="22">
        <f t="shared" si="104"/>
        <v>0</v>
      </c>
      <c r="AL1323" t="s">
        <v>99</v>
      </c>
      <c r="AM1323" t="s">
        <v>534</v>
      </c>
      <c r="AN1323" t="s">
        <v>67</v>
      </c>
    </row>
    <row r="1324" spans="1:40" hidden="1" x14ac:dyDescent="0.25">
      <c r="A1324">
        <v>202430</v>
      </c>
      <c r="B1324">
        <v>31806</v>
      </c>
      <c r="C1324" t="s">
        <v>2219</v>
      </c>
      <c r="D1324" t="s">
        <v>5686</v>
      </c>
      <c r="E1324" t="s">
        <v>2218</v>
      </c>
      <c r="F1324">
        <v>3</v>
      </c>
      <c r="G1324" s="1">
        <v>45194</v>
      </c>
      <c r="H1324" s="1">
        <v>45276</v>
      </c>
      <c r="I1324" s="21">
        <f t="shared" si="100"/>
        <v>12.714285714285714</v>
      </c>
      <c r="J1324" s="1"/>
      <c r="K1324" s="1" t="s">
        <v>5552</v>
      </c>
      <c r="S1324" s="22">
        <f t="shared" si="101"/>
        <v>0</v>
      </c>
      <c r="T1324" s="22">
        <f t="shared" si="102"/>
        <v>0</v>
      </c>
      <c r="U1324" s="22">
        <v>0</v>
      </c>
      <c r="W1324" s="22">
        <v>0</v>
      </c>
      <c r="Y1324" t="s">
        <v>304</v>
      </c>
      <c r="Z1324" t="s">
        <v>2954</v>
      </c>
      <c r="AA1324" t="s">
        <v>2955</v>
      </c>
      <c r="AB1324" t="s">
        <v>277</v>
      </c>
      <c r="AC1324" t="s">
        <v>98</v>
      </c>
      <c r="AD1324" t="str">
        <f t="shared" si="103"/>
        <v>Online Class - ONLINE</v>
      </c>
      <c r="AE1324" t="s">
        <v>88</v>
      </c>
      <c r="AF1324" t="s">
        <v>89</v>
      </c>
      <c r="AG1324" t="s">
        <v>89</v>
      </c>
      <c r="AH1324" t="s">
        <v>5220</v>
      </c>
      <c r="AI1324">
        <v>35</v>
      </c>
      <c r="AJ1324">
        <v>19</v>
      </c>
      <c r="AK1324" s="22">
        <f t="shared" si="104"/>
        <v>0</v>
      </c>
      <c r="AL1324" t="s">
        <v>99</v>
      </c>
      <c r="AM1324" t="s">
        <v>534</v>
      </c>
      <c r="AN1324" t="s">
        <v>67</v>
      </c>
    </row>
    <row r="1325" spans="1:40" hidden="1" x14ac:dyDescent="0.25">
      <c r="A1325">
        <v>202430</v>
      </c>
      <c r="B1325">
        <v>31811</v>
      </c>
      <c r="C1325" t="s">
        <v>840</v>
      </c>
      <c r="D1325" t="s">
        <v>5645</v>
      </c>
      <c r="E1325" t="s">
        <v>841</v>
      </c>
      <c r="F1325">
        <v>3</v>
      </c>
      <c r="G1325" s="1">
        <v>45166</v>
      </c>
      <c r="H1325" s="1">
        <v>45276</v>
      </c>
      <c r="I1325" s="21">
        <f t="shared" si="100"/>
        <v>16.714285714285715</v>
      </c>
      <c r="J1325" s="1"/>
      <c r="K1325" s="1" t="s">
        <v>5552</v>
      </c>
      <c r="S1325" s="22">
        <f t="shared" si="101"/>
        <v>0</v>
      </c>
      <c r="T1325" s="22">
        <f t="shared" si="102"/>
        <v>0</v>
      </c>
      <c r="U1325" s="22">
        <v>0</v>
      </c>
      <c r="W1325" s="22">
        <v>0</v>
      </c>
      <c r="Y1325" t="s">
        <v>304</v>
      </c>
      <c r="Z1325" t="s">
        <v>842</v>
      </c>
      <c r="AA1325" t="s">
        <v>843</v>
      </c>
      <c r="AB1325" t="s">
        <v>61</v>
      </c>
      <c r="AC1325" t="s">
        <v>62</v>
      </c>
      <c r="AD1325" t="str">
        <f t="shared" si="103"/>
        <v>Online Class - ONLINE</v>
      </c>
      <c r="AE1325" t="s">
        <v>88</v>
      </c>
      <c r="AF1325" t="s">
        <v>89</v>
      </c>
      <c r="AG1325" t="s">
        <v>89</v>
      </c>
      <c r="AH1325" t="s">
        <v>5220</v>
      </c>
      <c r="AI1325">
        <v>60</v>
      </c>
      <c r="AJ1325">
        <v>71</v>
      </c>
      <c r="AK1325" s="22">
        <f t="shared" si="104"/>
        <v>0</v>
      </c>
      <c r="AL1325" t="s">
        <v>430</v>
      </c>
      <c r="AM1325" t="s">
        <v>306</v>
      </c>
      <c r="AN1325" t="s">
        <v>46</v>
      </c>
    </row>
    <row r="1326" spans="1:40" hidden="1" x14ac:dyDescent="0.25">
      <c r="A1326">
        <v>202430</v>
      </c>
      <c r="B1326">
        <v>31812</v>
      </c>
      <c r="C1326" t="s">
        <v>840</v>
      </c>
      <c r="D1326" t="s">
        <v>5645</v>
      </c>
      <c r="E1326" t="s">
        <v>841</v>
      </c>
      <c r="F1326">
        <v>3</v>
      </c>
      <c r="G1326" s="1">
        <v>45166</v>
      </c>
      <c r="H1326" s="1">
        <v>45276</v>
      </c>
      <c r="I1326" s="21">
        <f t="shared" si="100"/>
        <v>16.714285714285715</v>
      </c>
      <c r="J1326" s="1"/>
      <c r="K1326" s="1" t="s">
        <v>5552</v>
      </c>
      <c r="S1326" s="22">
        <f t="shared" si="101"/>
        <v>0</v>
      </c>
      <c r="T1326" s="22">
        <f t="shared" si="102"/>
        <v>0</v>
      </c>
      <c r="U1326" s="22">
        <v>0</v>
      </c>
      <c r="W1326" s="22">
        <v>0</v>
      </c>
      <c r="Y1326" t="s">
        <v>304</v>
      </c>
      <c r="Z1326" t="s">
        <v>842</v>
      </c>
      <c r="AA1326" t="s">
        <v>843</v>
      </c>
      <c r="AB1326" t="s">
        <v>61</v>
      </c>
      <c r="AC1326" t="s">
        <v>62</v>
      </c>
      <c r="AD1326" t="str">
        <f t="shared" si="103"/>
        <v>Online Class - ONLINE</v>
      </c>
      <c r="AE1326" t="s">
        <v>88</v>
      </c>
      <c r="AF1326" t="s">
        <v>89</v>
      </c>
      <c r="AG1326" t="s">
        <v>89</v>
      </c>
      <c r="AH1326" t="s">
        <v>5220</v>
      </c>
      <c r="AI1326">
        <v>35</v>
      </c>
      <c r="AJ1326">
        <v>36</v>
      </c>
      <c r="AK1326" s="22">
        <f t="shared" si="104"/>
        <v>0</v>
      </c>
      <c r="AL1326" t="s">
        <v>430</v>
      </c>
      <c r="AM1326" t="s">
        <v>306</v>
      </c>
      <c r="AN1326" t="s">
        <v>46</v>
      </c>
    </row>
    <row r="1327" spans="1:40" hidden="1" x14ac:dyDescent="0.25">
      <c r="A1327">
        <v>202430</v>
      </c>
      <c r="B1327">
        <v>31825</v>
      </c>
      <c r="C1327" t="s">
        <v>2179</v>
      </c>
      <c r="D1327" t="s">
        <v>5707</v>
      </c>
      <c r="E1327" t="s">
        <v>2180</v>
      </c>
      <c r="F1327">
        <v>4</v>
      </c>
      <c r="G1327" s="1">
        <v>45166</v>
      </c>
      <c r="H1327" s="1">
        <v>45276</v>
      </c>
      <c r="I1327" s="21">
        <f t="shared" si="100"/>
        <v>16.714285714285715</v>
      </c>
      <c r="J1327" s="1"/>
      <c r="K1327" s="1" t="s">
        <v>5552</v>
      </c>
      <c r="S1327" s="22">
        <f t="shared" si="101"/>
        <v>0</v>
      </c>
      <c r="T1327" s="22">
        <f t="shared" si="102"/>
        <v>0</v>
      </c>
      <c r="U1327" s="22">
        <v>0</v>
      </c>
      <c r="W1327" s="22">
        <v>0</v>
      </c>
      <c r="Y1327" t="s">
        <v>304</v>
      </c>
      <c r="Z1327" t="s">
        <v>2181</v>
      </c>
      <c r="AA1327" t="s">
        <v>2182</v>
      </c>
      <c r="AB1327" t="s">
        <v>61</v>
      </c>
      <c r="AC1327" t="s">
        <v>62</v>
      </c>
      <c r="AD1327" t="str">
        <f t="shared" si="103"/>
        <v>Online Class - ONLINE</v>
      </c>
      <c r="AE1327" t="s">
        <v>88</v>
      </c>
      <c r="AF1327" t="s">
        <v>89</v>
      </c>
      <c r="AG1327" t="s">
        <v>89</v>
      </c>
      <c r="AH1327" t="s">
        <v>5220</v>
      </c>
      <c r="AI1327">
        <v>25</v>
      </c>
      <c r="AJ1327">
        <v>18</v>
      </c>
      <c r="AK1327" s="22">
        <f t="shared" si="104"/>
        <v>0</v>
      </c>
      <c r="AL1327" t="s">
        <v>363</v>
      </c>
      <c r="AM1327" t="s">
        <v>306</v>
      </c>
      <c r="AN1327" t="s">
        <v>67</v>
      </c>
    </row>
    <row r="1328" spans="1:40" hidden="1" x14ac:dyDescent="0.25">
      <c r="A1328">
        <v>202430</v>
      </c>
      <c r="B1328">
        <v>31882</v>
      </c>
      <c r="C1328" t="s">
        <v>1027</v>
      </c>
      <c r="D1328" t="s">
        <v>5603</v>
      </c>
      <c r="E1328" t="s">
        <v>1028</v>
      </c>
      <c r="F1328">
        <v>4</v>
      </c>
      <c r="G1328" s="1">
        <v>45166</v>
      </c>
      <c r="H1328" s="1">
        <v>45276</v>
      </c>
      <c r="I1328" s="21">
        <f t="shared" si="100"/>
        <v>16.714285714285715</v>
      </c>
      <c r="J1328" s="1"/>
      <c r="K1328" s="1" t="s">
        <v>5552</v>
      </c>
      <c r="S1328" s="22">
        <f t="shared" si="101"/>
        <v>0</v>
      </c>
      <c r="T1328" s="22">
        <f t="shared" si="102"/>
        <v>0</v>
      </c>
      <c r="U1328" s="22">
        <v>0</v>
      </c>
      <c r="W1328" s="22">
        <v>0</v>
      </c>
      <c r="Y1328" t="s">
        <v>304</v>
      </c>
      <c r="Z1328" t="s">
        <v>2874</v>
      </c>
      <c r="AA1328" t="s">
        <v>2875</v>
      </c>
      <c r="AB1328" t="s">
        <v>41</v>
      </c>
      <c r="AC1328" t="s">
        <v>98</v>
      </c>
      <c r="AD1328" t="str">
        <f t="shared" si="103"/>
        <v>Online Class - ONLINE</v>
      </c>
      <c r="AE1328" t="s">
        <v>88</v>
      </c>
      <c r="AF1328" t="s">
        <v>89</v>
      </c>
      <c r="AG1328" t="s">
        <v>89</v>
      </c>
      <c r="AH1328" t="s">
        <v>5220</v>
      </c>
      <c r="AI1328">
        <v>0</v>
      </c>
      <c r="AJ1328">
        <v>0</v>
      </c>
      <c r="AK1328" s="22">
        <f t="shared" si="104"/>
        <v>0</v>
      </c>
      <c r="AL1328" t="s">
        <v>99</v>
      </c>
      <c r="AM1328" t="s">
        <v>534</v>
      </c>
      <c r="AN1328" t="s">
        <v>46</v>
      </c>
    </row>
    <row r="1329" spans="1:40" hidden="1" x14ac:dyDescent="0.25">
      <c r="A1329">
        <v>202430</v>
      </c>
      <c r="B1329">
        <v>31882</v>
      </c>
      <c r="C1329" t="s">
        <v>1027</v>
      </c>
      <c r="D1329" t="s">
        <v>5603</v>
      </c>
      <c r="E1329" t="s">
        <v>1028</v>
      </c>
      <c r="F1329">
        <v>4</v>
      </c>
      <c r="G1329" s="1">
        <v>45166</v>
      </c>
      <c r="H1329" s="1">
        <v>45276</v>
      </c>
      <c r="I1329" s="21">
        <f t="shared" si="100"/>
        <v>16.714285714285715</v>
      </c>
      <c r="J1329" s="1"/>
      <c r="K1329" s="1" t="s">
        <v>5552</v>
      </c>
      <c r="S1329" s="22">
        <f t="shared" si="101"/>
        <v>0</v>
      </c>
      <c r="T1329" s="22">
        <f t="shared" si="102"/>
        <v>0</v>
      </c>
      <c r="U1329" s="22">
        <v>0</v>
      </c>
      <c r="W1329" s="22">
        <v>0</v>
      </c>
      <c r="Y1329" t="s">
        <v>304</v>
      </c>
      <c r="Z1329" t="s">
        <v>2874</v>
      </c>
      <c r="AA1329" t="s">
        <v>2875</v>
      </c>
      <c r="AB1329" t="s">
        <v>41</v>
      </c>
      <c r="AC1329" t="s">
        <v>98</v>
      </c>
      <c r="AD1329" t="str">
        <f t="shared" si="103"/>
        <v>Online Class - ONLINE</v>
      </c>
      <c r="AE1329" t="s">
        <v>88</v>
      </c>
      <c r="AF1329" t="s">
        <v>89</v>
      </c>
      <c r="AG1329" t="s">
        <v>89</v>
      </c>
      <c r="AH1329" t="s">
        <v>5220</v>
      </c>
      <c r="AI1329">
        <v>0</v>
      </c>
      <c r="AJ1329">
        <v>0</v>
      </c>
      <c r="AK1329" s="22">
        <f t="shared" si="104"/>
        <v>0</v>
      </c>
      <c r="AL1329" t="s">
        <v>99</v>
      </c>
      <c r="AM1329" t="s">
        <v>534</v>
      </c>
      <c r="AN1329" t="s">
        <v>46</v>
      </c>
    </row>
    <row r="1330" spans="1:40" hidden="1" x14ac:dyDescent="0.25">
      <c r="A1330">
        <v>202430</v>
      </c>
      <c r="B1330">
        <v>31888</v>
      </c>
      <c r="C1330" t="s">
        <v>1655</v>
      </c>
      <c r="D1330" t="s">
        <v>5684</v>
      </c>
      <c r="E1330" t="s">
        <v>1656</v>
      </c>
      <c r="F1330">
        <v>4</v>
      </c>
      <c r="G1330" s="1">
        <v>45166</v>
      </c>
      <c r="H1330" s="1">
        <v>45276</v>
      </c>
      <c r="I1330" s="21">
        <f t="shared" si="100"/>
        <v>16.714285714285715</v>
      </c>
      <c r="J1330" s="1"/>
      <c r="K1330" s="1" t="s">
        <v>5552</v>
      </c>
      <c r="S1330" s="22">
        <f t="shared" si="101"/>
        <v>0</v>
      </c>
      <c r="T1330" s="22">
        <f t="shared" si="102"/>
        <v>0</v>
      </c>
      <c r="U1330" s="22">
        <v>0</v>
      </c>
      <c r="W1330" s="22">
        <v>0</v>
      </c>
      <c r="Y1330" t="s">
        <v>304</v>
      </c>
      <c r="Z1330" t="s">
        <v>1657</v>
      </c>
      <c r="AA1330" t="s">
        <v>1658</v>
      </c>
      <c r="AB1330" t="s">
        <v>41</v>
      </c>
      <c r="AC1330" t="s">
        <v>62</v>
      </c>
      <c r="AD1330" t="str">
        <f t="shared" si="103"/>
        <v>Online Class - ONLINE</v>
      </c>
      <c r="AE1330" t="s">
        <v>88</v>
      </c>
      <c r="AF1330" t="s">
        <v>89</v>
      </c>
      <c r="AG1330" t="s">
        <v>89</v>
      </c>
      <c r="AH1330" t="s">
        <v>5220</v>
      </c>
      <c r="AI1330">
        <v>24</v>
      </c>
      <c r="AJ1330">
        <v>24</v>
      </c>
      <c r="AK1330" s="22">
        <f t="shared" si="104"/>
        <v>0</v>
      </c>
      <c r="AL1330" t="s">
        <v>430</v>
      </c>
      <c r="AM1330" t="s">
        <v>306</v>
      </c>
      <c r="AN1330" t="s">
        <v>46</v>
      </c>
    </row>
    <row r="1331" spans="1:40" hidden="1" x14ac:dyDescent="0.25">
      <c r="A1331">
        <v>202430</v>
      </c>
      <c r="B1331">
        <v>31890</v>
      </c>
      <c r="C1331" t="s">
        <v>1655</v>
      </c>
      <c r="D1331" t="s">
        <v>5684</v>
      </c>
      <c r="E1331" t="s">
        <v>1656</v>
      </c>
      <c r="F1331">
        <v>4</v>
      </c>
      <c r="G1331" s="1">
        <v>45166</v>
      </c>
      <c r="H1331" s="1">
        <v>45276</v>
      </c>
      <c r="I1331" s="21">
        <f t="shared" si="100"/>
        <v>16.714285714285715</v>
      </c>
      <c r="J1331" s="1"/>
      <c r="K1331" s="1" t="s">
        <v>5552</v>
      </c>
      <c r="S1331" s="22">
        <f t="shared" si="101"/>
        <v>0</v>
      </c>
      <c r="T1331" s="22">
        <f t="shared" si="102"/>
        <v>0</v>
      </c>
      <c r="U1331" s="22">
        <v>0</v>
      </c>
      <c r="W1331" s="22">
        <v>0</v>
      </c>
      <c r="Y1331" t="s">
        <v>304</v>
      </c>
      <c r="Z1331" t="s">
        <v>1024</v>
      </c>
      <c r="AA1331" t="s">
        <v>1025</v>
      </c>
      <c r="AB1331" t="s">
        <v>61</v>
      </c>
      <c r="AC1331" t="s">
        <v>62</v>
      </c>
      <c r="AD1331" t="str">
        <f t="shared" si="103"/>
        <v>Online Class - ONLINE</v>
      </c>
      <c r="AE1331" t="s">
        <v>88</v>
      </c>
      <c r="AF1331" t="s">
        <v>89</v>
      </c>
      <c r="AG1331" t="s">
        <v>89</v>
      </c>
      <c r="AH1331" t="s">
        <v>5220</v>
      </c>
      <c r="AI1331">
        <v>24</v>
      </c>
      <c r="AJ1331">
        <v>18</v>
      </c>
      <c r="AK1331" s="22">
        <f t="shared" si="104"/>
        <v>0</v>
      </c>
      <c r="AL1331" t="s">
        <v>430</v>
      </c>
      <c r="AM1331" t="s">
        <v>306</v>
      </c>
      <c r="AN1331" t="s">
        <v>67</v>
      </c>
    </row>
    <row r="1332" spans="1:40" hidden="1" x14ac:dyDescent="0.25">
      <c r="A1332">
        <v>202430</v>
      </c>
      <c r="B1332">
        <v>31893</v>
      </c>
      <c r="C1332" t="s">
        <v>2956</v>
      </c>
      <c r="D1332" t="s">
        <v>5602</v>
      </c>
      <c r="E1332" t="s">
        <v>2957</v>
      </c>
      <c r="F1332">
        <v>3</v>
      </c>
      <c r="G1332" s="1">
        <v>45166</v>
      </c>
      <c r="H1332" s="1">
        <v>45276</v>
      </c>
      <c r="I1332" s="21">
        <f t="shared" si="100"/>
        <v>16.714285714285715</v>
      </c>
      <c r="J1332" s="1"/>
      <c r="K1332" s="1" t="s">
        <v>5552</v>
      </c>
      <c r="S1332" s="22">
        <f t="shared" si="101"/>
        <v>0</v>
      </c>
      <c r="T1332" s="22">
        <f t="shared" si="102"/>
        <v>0</v>
      </c>
      <c r="U1332" s="22">
        <v>0</v>
      </c>
      <c r="W1332" s="22">
        <v>0</v>
      </c>
      <c r="Y1332" t="s">
        <v>304</v>
      </c>
      <c r="Z1332" t="s">
        <v>2958</v>
      </c>
      <c r="AA1332" t="s">
        <v>2959</v>
      </c>
      <c r="AB1332" t="s">
        <v>646</v>
      </c>
      <c r="AC1332" t="s">
        <v>98</v>
      </c>
      <c r="AD1332" t="str">
        <f t="shared" si="103"/>
        <v>Online Class - ONLINE</v>
      </c>
      <c r="AE1332" t="s">
        <v>88</v>
      </c>
      <c r="AF1332" t="s">
        <v>89</v>
      </c>
      <c r="AG1332" t="s">
        <v>89</v>
      </c>
      <c r="AH1332" t="s">
        <v>5220</v>
      </c>
      <c r="AI1332">
        <v>30</v>
      </c>
      <c r="AJ1332">
        <v>15</v>
      </c>
      <c r="AK1332" s="22">
        <f t="shared" si="104"/>
        <v>0</v>
      </c>
      <c r="AL1332" t="s">
        <v>99</v>
      </c>
      <c r="AM1332" t="s">
        <v>534</v>
      </c>
      <c r="AN1332" t="s">
        <v>67</v>
      </c>
    </row>
    <row r="1333" spans="1:40" hidden="1" x14ac:dyDescent="0.25">
      <c r="A1333">
        <v>202430</v>
      </c>
      <c r="B1333">
        <v>31896</v>
      </c>
      <c r="C1333" t="s">
        <v>2960</v>
      </c>
      <c r="D1333" t="s">
        <v>5634</v>
      </c>
      <c r="E1333" t="s">
        <v>2961</v>
      </c>
      <c r="F1333">
        <v>5</v>
      </c>
      <c r="G1333" s="1">
        <v>45166</v>
      </c>
      <c r="H1333" s="1">
        <v>45276</v>
      </c>
      <c r="I1333" s="21">
        <f t="shared" si="100"/>
        <v>16.714285714285715</v>
      </c>
      <c r="J1333" s="1"/>
      <c r="K1333" s="1" t="s">
        <v>5552</v>
      </c>
      <c r="S1333" s="22">
        <f t="shared" si="101"/>
        <v>0</v>
      </c>
      <c r="T1333" s="22">
        <f t="shared" si="102"/>
        <v>0</v>
      </c>
      <c r="U1333" s="22">
        <v>0</v>
      </c>
      <c r="W1333" s="22">
        <v>0</v>
      </c>
      <c r="Y1333" t="s">
        <v>304</v>
      </c>
      <c r="Z1333" t="s">
        <v>2814</v>
      </c>
      <c r="AA1333" t="s">
        <v>2815</v>
      </c>
      <c r="AB1333" t="s">
        <v>61</v>
      </c>
      <c r="AC1333" t="s">
        <v>62</v>
      </c>
      <c r="AD1333" t="str">
        <f t="shared" si="103"/>
        <v>Online Class - ONLINE</v>
      </c>
      <c r="AE1333" t="s">
        <v>88</v>
      </c>
      <c r="AF1333" t="s">
        <v>89</v>
      </c>
      <c r="AG1333" t="s">
        <v>89</v>
      </c>
      <c r="AH1333" t="s">
        <v>5220</v>
      </c>
      <c r="AI1333">
        <v>30</v>
      </c>
      <c r="AJ1333">
        <v>23</v>
      </c>
      <c r="AK1333" s="22">
        <f t="shared" si="104"/>
        <v>0</v>
      </c>
      <c r="AL1333" t="s">
        <v>430</v>
      </c>
      <c r="AM1333" t="s">
        <v>306</v>
      </c>
      <c r="AN1333" t="s">
        <v>67</v>
      </c>
    </row>
    <row r="1334" spans="1:40" hidden="1" x14ac:dyDescent="0.25">
      <c r="A1334">
        <v>202430</v>
      </c>
      <c r="B1334">
        <v>31904</v>
      </c>
      <c r="C1334" t="s">
        <v>2269</v>
      </c>
      <c r="D1334" t="s">
        <v>5663</v>
      </c>
      <c r="E1334" t="s">
        <v>2270</v>
      </c>
      <c r="F1334">
        <v>4</v>
      </c>
      <c r="G1334" s="1">
        <v>45166</v>
      </c>
      <c r="H1334" s="1">
        <v>45276</v>
      </c>
      <c r="I1334" s="21">
        <f t="shared" si="100"/>
        <v>16.714285714285715</v>
      </c>
      <c r="J1334" s="1"/>
      <c r="K1334" s="1" t="s">
        <v>5552</v>
      </c>
      <c r="S1334" s="22">
        <f t="shared" si="101"/>
        <v>0</v>
      </c>
      <c r="T1334" s="22">
        <f t="shared" si="102"/>
        <v>0</v>
      </c>
      <c r="U1334" s="22">
        <v>0</v>
      </c>
      <c r="W1334" s="22">
        <v>0</v>
      </c>
      <c r="Y1334" t="s">
        <v>304</v>
      </c>
      <c r="Z1334" t="s">
        <v>2962</v>
      </c>
      <c r="AA1334" t="s">
        <v>2963</v>
      </c>
      <c r="AB1334" t="s">
        <v>61</v>
      </c>
      <c r="AC1334" t="s">
        <v>98</v>
      </c>
      <c r="AD1334" t="str">
        <f t="shared" si="103"/>
        <v>Online Class - ONLINE</v>
      </c>
      <c r="AE1334" t="s">
        <v>88</v>
      </c>
      <c r="AF1334" t="s">
        <v>89</v>
      </c>
      <c r="AG1334" t="s">
        <v>89</v>
      </c>
      <c r="AH1334" t="s">
        <v>5220</v>
      </c>
      <c r="AI1334">
        <v>30</v>
      </c>
      <c r="AJ1334">
        <v>26</v>
      </c>
      <c r="AK1334" s="22">
        <f t="shared" si="104"/>
        <v>0</v>
      </c>
      <c r="AL1334" t="s">
        <v>99</v>
      </c>
      <c r="AM1334" t="s">
        <v>534</v>
      </c>
      <c r="AN1334" t="s">
        <v>67</v>
      </c>
    </row>
    <row r="1335" spans="1:40" hidden="1" x14ac:dyDescent="0.25">
      <c r="A1335">
        <v>202430</v>
      </c>
      <c r="B1335">
        <v>31918</v>
      </c>
      <c r="C1335" t="s">
        <v>1535</v>
      </c>
      <c r="D1335" t="s">
        <v>5687</v>
      </c>
      <c r="E1335" t="s">
        <v>1536</v>
      </c>
      <c r="F1335">
        <v>4</v>
      </c>
      <c r="G1335" s="1">
        <v>45166</v>
      </c>
      <c r="H1335" s="1">
        <v>45276</v>
      </c>
      <c r="I1335" s="21">
        <f t="shared" si="100"/>
        <v>16.714285714285715</v>
      </c>
      <c r="J1335" s="1"/>
      <c r="K1335" s="1" t="s">
        <v>5552</v>
      </c>
      <c r="S1335" s="22">
        <f t="shared" si="101"/>
        <v>0</v>
      </c>
      <c r="T1335" s="22">
        <f t="shared" si="102"/>
        <v>0</v>
      </c>
      <c r="U1335" s="22">
        <v>0</v>
      </c>
      <c r="W1335" s="22">
        <v>0</v>
      </c>
      <c r="Y1335" t="s">
        <v>304</v>
      </c>
      <c r="Z1335" t="s">
        <v>2964</v>
      </c>
      <c r="AA1335" t="s">
        <v>2965</v>
      </c>
      <c r="AB1335" t="s">
        <v>277</v>
      </c>
      <c r="AC1335" t="s">
        <v>98</v>
      </c>
      <c r="AD1335" t="str">
        <f t="shared" si="103"/>
        <v>Online Class - ONLINE</v>
      </c>
      <c r="AE1335" t="s">
        <v>88</v>
      </c>
      <c r="AF1335" t="s">
        <v>89</v>
      </c>
      <c r="AG1335" t="s">
        <v>89</v>
      </c>
      <c r="AH1335" t="s">
        <v>5220</v>
      </c>
      <c r="AI1335">
        <v>30</v>
      </c>
      <c r="AJ1335">
        <v>19</v>
      </c>
      <c r="AK1335" s="22">
        <f t="shared" si="104"/>
        <v>0</v>
      </c>
      <c r="AL1335" t="s">
        <v>99</v>
      </c>
      <c r="AM1335" t="s">
        <v>534</v>
      </c>
      <c r="AN1335" t="s">
        <v>67</v>
      </c>
    </row>
    <row r="1336" spans="1:40" hidden="1" x14ac:dyDescent="0.25">
      <c r="A1336">
        <v>202430</v>
      </c>
      <c r="B1336">
        <v>31974</v>
      </c>
      <c r="C1336" t="s">
        <v>1476</v>
      </c>
      <c r="D1336" t="s">
        <v>5650</v>
      </c>
      <c r="E1336" t="s">
        <v>1477</v>
      </c>
      <c r="F1336">
        <v>3</v>
      </c>
      <c r="G1336" s="1">
        <v>45194</v>
      </c>
      <c r="H1336" s="1">
        <v>45276</v>
      </c>
      <c r="I1336" s="21">
        <f t="shared" si="100"/>
        <v>12.714285714285714</v>
      </c>
      <c r="J1336" s="1"/>
      <c r="K1336" s="1" t="s">
        <v>5552</v>
      </c>
      <c r="S1336" s="22">
        <f t="shared" si="101"/>
        <v>0</v>
      </c>
      <c r="T1336" s="22">
        <f t="shared" si="102"/>
        <v>0</v>
      </c>
      <c r="U1336" s="22">
        <v>0</v>
      </c>
      <c r="W1336" s="22">
        <v>0</v>
      </c>
      <c r="Y1336" t="s">
        <v>304</v>
      </c>
      <c r="Z1336" t="s">
        <v>2966</v>
      </c>
      <c r="AA1336" t="s">
        <v>2967</v>
      </c>
      <c r="AB1336" t="s">
        <v>646</v>
      </c>
      <c r="AC1336" t="s">
        <v>98</v>
      </c>
      <c r="AD1336" t="str">
        <f t="shared" si="103"/>
        <v>Online Class - ONLINE</v>
      </c>
      <c r="AE1336" t="s">
        <v>88</v>
      </c>
      <c r="AF1336" t="s">
        <v>89</v>
      </c>
      <c r="AG1336" t="s">
        <v>89</v>
      </c>
      <c r="AH1336" t="s">
        <v>5220</v>
      </c>
      <c r="AI1336">
        <v>35</v>
      </c>
      <c r="AJ1336">
        <v>30</v>
      </c>
      <c r="AK1336" s="22">
        <f t="shared" si="104"/>
        <v>0</v>
      </c>
      <c r="AL1336" t="s">
        <v>99</v>
      </c>
      <c r="AM1336" t="s">
        <v>534</v>
      </c>
      <c r="AN1336" t="s">
        <v>67</v>
      </c>
    </row>
    <row r="1337" spans="1:40" hidden="1" x14ac:dyDescent="0.25">
      <c r="A1337">
        <v>202430</v>
      </c>
      <c r="B1337">
        <v>31987</v>
      </c>
      <c r="C1337" t="s">
        <v>1535</v>
      </c>
      <c r="D1337" t="s">
        <v>5687</v>
      </c>
      <c r="E1337" t="s">
        <v>1536</v>
      </c>
      <c r="F1337">
        <v>4</v>
      </c>
      <c r="G1337" s="1">
        <v>45166</v>
      </c>
      <c r="H1337" s="1">
        <v>45276</v>
      </c>
      <c r="I1337" s="21">
        <f t="shared" si="100"/>
        <v>16.714285714285715</v>
      </c>
      <c r="J1337" s="1"/>
      <c r="K1337" s="1" t="s">
        <v>5552</v>
      </c>
      <c r="S1337" s="22">
        <f t="shared" si="101"/>
        <v>0</v>
      </c>
      <c r="T1337" s="22">
        <f t="shared" si="102"/>
        <v>0</v>
      </c>
      <c r="U1337" s="22">
        <v>0</v>
      </c>
      <c r="W1337" s="22">
        <v>0</v>
      </c>
      <c r="Y1337" t="s">
        <v>304</v>
      </c>
      <c r="Z1337" t="s">
        <v>2809</v>
      </c>
      <c r="AA1337" t="s">
        <v>2810</v>
      </c>
      <c r="AB1337" t="s">
        <v>277</v>
      </c>
      <c r="AC1337" t="s">
        <v>98</v>
      </c>
      <c r="AD1337" t="str">
        <f t="shared" si="103"/>
        <v>Online Class - ONLINE</v>
      </c>
      <c r="AE1337" t="s">
        <v>88</v>
      </c>
      <c r="AF1337" t="s">
        <v>89</v>
      </c>
      <c r="AG1337" t="s">
        <v>89</v>
      </c>
      <c r="AH1337" t="s">
        <v>5220</v>
      </c>
      <c r="AI1337">
        <v>30</v>
      </c>
      <c r="AJ1337">
        <v>15</v>
      </c>
      <c r="AK1337" s="22">
        <f t="shared" si="104"/>
        <v>0</v>
      </c>
      <c r="AL1337" t="s">
        <v>99</v>
      </c>
      <c r="AM1337" t="s">
        <v>534</v>
      </c>
      <c r="AN1337" t="s">
        <v>67</v>
      </c>
    </row>
    <row r="1338" spans="1:40" hidden="1" x14ac:dyDescent="0.25">
      <c r="A1338">
        <v>202430</v>
      </c>
      <c r="B1338">
        <v>32005</v>
      </c>
      <c r="C1338" t="s">
        <v>2968</v>
      </c>
      <c r="D1338" t="s">
        <v>5654</v>
      </c>
      <c r="E1338" t="s">
        <v>2969</v>
      </c>
      <c r="F1338">
        <v>4</v>
      </c>
      <c r="G1338" s="1">
        <v>45166</v>
      </c>
      <c r="H1338" s="1">
        <v>45276</v>
      </c>
      <c r="I1338" s="21">
        <f t="shared" si="100"/>
        <v>16.714285714285715</v>
      </c>
      <c r="J1338" s="1"/>
      <c r="K1338" s="1" t="s">
        <v>5552</v>
      </c>
      <c r="S1338" s="22">
        <f t="shared" si="101"/>
        <v>0</v>
      </c>
      <c r="T1338" s="22">
        <f t="shared" si="102"/>
        <v>0</v>
      </c>
      <c r="U1338" s="22">
        <v>0</v>
      </c>
      <c r="W1338" s="22">
        <v>0</v>
      </c>
      <c r="Y1338" t="s">
        <v>304</v>
      </c>
      <c r="Z1338" t="s">
        <v>2844</v>
      </c>
      <c r="AA1338" t="s">
        <v>2845</v>
      </c>
      <c r="AB1338" t="s">
        <v>61</v>
      </c>
      <c r="AC1338" t="s">
        <v>98</v>
      </c>
      <c r="AD1338" t="str">
        <f t="shared" si="103"/>
        <v>Online Class - ONLINE</v>
      </c>
      <c r="AE1338" t="s">
        <v>88</v>
      </c>
      <c r="AF1338" t="s">
        <v>89</v>
      </c>
      <c r="AG1338" t="s">
        <v>89</v>
      </c>
      <c r="AH1338" t="s">
        <v>5220</v>
      </c>
      <c r="AI1338">
        <v>35</v>
      </c>
      <c r="AJ1338">
        <v>35</v>
      </c>
      <c r="AK1338" s="22">
        <f t="shared" si="104"/>
        <v>0</v>
      </c>
      <c r="AL1338" t="s">
        <v>99</v>
      </c>
      <c r="AM1338" t="s">
        <v>534</v>
      </c>
      <c r="AN1338" t="s">
        <v>46</v>
      </c>
    </row>
    <row r="1339" spans="1:40" hidden="1" x14ac:dyDescent="0.25">
      <c r="A1339">
        <v>202430</v>
      </c>
      <c r="B1339">
        <v>32006</v>
      </c>
      <c r="C1339" t="s">
        <v>2970</v>
      </c>
      <c r="D1339" t="s">
        <v>5654</v>
      </c>
      <c r="E1339" t="s">
        <v>2971</v>
      </c>
      <c r="F1339">
        <v>3</v>
      </c>
      <c r="G1339" s="1">
        <v>45166</v>
      </c>
      <c r="H1339" s="1">
        <v>45276</v>
      </c>
      <c r="I1339" s="21">
        <f t="shared" si="100"/>
        <v>16.714285714285715</v>
      </c>
      <c r="J1339" s="1"/>
      <c r="K1339" s="1" t="s">
        <v>5552</v>
      </c>
      <c r="S1339" s="22">
        <f t="shared" si="101"/>
        <v>0</v>
      </c>
      <c r="T1339" s="22">
        <f t="shared" si="102"/>
        <v>0</v>
      </c>
      <c r="U1339" s="22">
        <v>0</v>
      </c>
      <c r="W1339" s="22">
        <v>0</v>
      </c>
      <c r="Y1339" t="s">
        <v>304</v>
      </c>
      <c r="Z1339" t="s">
        <v>2972</v>
      </c>
      <c r="AA1339" t="s">
        <v>2973</v>
      </c>
      <c r="AB1339" t="s">
        <v>277</v>
      </c>
      <c r="AC1339" t="s">
        <v>98</v>
      </c>
      <c r="AD1339" t="str">
        <f t="shared" si="103"/>
        <v>Online Class - ONLINE</v>
      </c>
      <c r="AE1339" t="s">
        <v>88</v>
      </c>
      <c r="AF1339" t="s">
        <v>89</v>
      </c>
      <c r="AG1339" t="s">
        <v>89</v>
      </c>
      <c r="AH1339" t="s">
        <v>5220</v>
      </c>
      <c r="AI1339">
        <v>40</v>
      </c>
      <c r="AJ1339">
        <v>24</v>
      </c>
      <c r="AK1339" s="22">
        <f t="shared" si="104"/>
        <v>0</v>
      </c>
      <c r="AL1339" t="s">
        <v>99</v>
      </c>
      <c r="AM1339" t="s">
        <v>534</v>
      </c>
      <c r="AN1339" t="s">
        <v>67</v>
      </c>
    </row>
    <row r="1340" spans="1:40" hidden="1" x14ac:dyDescent="0.25">
      <c r="A1340">
        <v>202430</v>
      </c>
      <c r="B1340">
        <v>32031</v>
      </c>
      <c r="C1340" t="s">
        <v>2862</v>
      </c>
      <c r="D1340" t="s">
        <v>5654</v>
      </c>
      <c r="E1340" t="s">
        <v>2863</v>
      </c>
      <c r="F1340">
        <v>3</v>
      </c>
      <c r="G1340" s="1">
        <v>45166</v>
      </c>
      <c r="H1340" s="1">
        <v>45276</v>
      </c>
      <c r="I1340" s="21">
        <f t="shared" si="100"/>
        <v>16.714285714285715</v>
      </c>
      <c r="J1340" s="1"/>
      <c r="K1340" s="1" t="s">
        <v>5552</v>
      </c>
      <c r="S1340" s="22">
        <f t="shared" si="101"/>
        <v>0</v>
      </c>
      <c r="T1340" s="22">
        <f t="shared" si="102"/>
        <v>0</v>
      </c>
      <c r="U1340" s="22">
        <v>0</v>
      </c>
      <c r="W1340" s="22">
        <v>0</v>
      </c>
      <c r="Y1340" t="s">
        <v>304</v>
      </c>
      <c r="Z1340" t="s">
        <v>2974</v>
      </c>
      <c r="AA1340" t="s">
        <v>2975</v>
      </c>
      <c r="AB1340" t="s">
        <v>277</v>
      </c>
      <c r="AC1340" t="s">
        <v>98</v>
      </c>
      <c r="AD1340" t="str">
        <f t="shared" si="103"/>
        <v>Online Class - ONLINE</v>
      </c>
      <c r="AE1340" t="s">
        <v>88</v>
      </c>
      <c r="AF1340" t="s">
        <v>89</v>
      </c>
      <c r="AG1340" t="s">
        <v>89</v>
      </c>
      <c r="AH1340" t="s">
        <v>5220</v>
      </c>
      <c r="AI1340">
        <v>30</v>
      </c>
      <c r="AJ1340">
        <v>18</v>
      </c>
      <c r="AK1340" s="22">
        <f t="shared" si="104"/>
        <v>0</v>
      </c>
      <c r="AL1340" t="s">
        <v>99</v>
      </c>
      <c r="AM1340" t="s">
        <v>534</v>
      </c>
      <c r="AN1340" t="s">
        <v>67</v>
      </c>
    </row>
    <row r="1341" spans="1:40" hidden="1" x14ac:dyDescent="0.25">
      <c r="A1341">
        <v>202430</v>
      </c>
      <c r="B1341">
        <v>33001</v>
      </c>
      <c r="C1341" t="s">
        <v>2976</v>
      </c>
      <c r="D1341" t="s">
        <v>5693</v>
      </c>
      <c r="E1341" t="s">
        <v>2977</v>
      </c>
      <c r="F1341">
        <v>3</v>
      </c>
      <c r="G1341" s="1">
        <v>45166</v>
      </c>
      <c r="H1341" s="1">
        <v>45220</v>
      </c>
      <c r="I1341" s="21">
        <f t="shared" si="100"/>
        <v>8.7142857142857153</v>
      </c>
      <c r="J1341" s="1"/>
      <c r="K1341" s="1" t="s">
        <v>5552</v>
      </c>
      <c r="S1341" s="22">
        <f t="shared" si="101"/>
        <v>0</v>
      </c>
      <c r="T1341" s="22">
        <f t="shared" si="102"/>
        <v>0</v>
      </c>
      <c r="U1341" s="22">
        <v>0</v>
      </c>
      <c r="W1341" s="22">
        <v>0</v>
      </c>
      <c r="Y1341" t="s">
        <v>304</v>
      </c>
      <c r="Z1341" t="s">
        <v>2191</v>
      </c>
      <c r="AA1341" t="s">
        <v>2192</v>
      </c>
      <c r="AB1341" t="s">
        <v>277</v>
      </c>
      <c r="AC1341" t="s">
        <v>98</v>
      </c>
      <c r="AD1341" t="str">
        <f t="shared" si="103"/>
        <v>Online Class - ONLINE</v>
      </c>
      <c r="AE1341" t="s">
        <v>88</v>
      </c>
      <c r="AF1341" t="s">
        <v>89</v>
      </c>
      <c r="AG1341" t="s">
        <v>89</v>
      </c>
      <c r="AH1341" t="s">
        <v>5220</v>
      </c>
      <c r="AI1341">
        <v>40</v>
      </c>
      <c r="AJ1341">
        <v>30</v>
      </c>
      <c r="AK1341" s="22">
        <f t="shared" si="104"/>
        <v>0</v>
      </c>
      <c r="AL1341" t="s">
        <v>99</v>
      </c>
      <c r="AM1341" t="s">
        <v>534</v>
      </c>
      <c r="AN1341" t="s">
        <v>67</v>
      </c>
    </row>
    <row r="1342" spans="1:40" hidden="1" x14ac:dyDescent="0.25">
      <c r="A1342">
        <v>202430</v>
      </c>
      <c r="B1342">
        <v>33032</v>
      </c>
      <c r="C1342" t="s">
        <v>885</v>
      </c>
      <c r="D1342" t="s">
        <v>5600</v>
      </c>
      <c r="E1342" t="s">
        <v>886</v>
      </c>
      <c r="F1342">
        <v>3</v>
      </c>
      <c r="G1342" s="1">
        <v>45166</v>
      </c>
      <c r="H1342" s="1">
        <v>45276</v>
      </c>
      <c r="I1342" s="21">
        <f t="shared" si="100"/>
        <v>16.714285714285715</v>
      </c>
      <c r="J1342" s="1"/>
      <c r="K1342" s="1" t="s">
        <v>5552</v>
      </c>
      <c r="S1342" s="22">
        <f t="shared" si="101"/>
        <v>0</v>
      </c>
      <c r="T1342" s="22">
        <f t="shared" si="102"/>
        <v>0</v>
      </c>
      <c r="U1342" s="22">
        <v>0</v>
      </c>
      <c r="W1342" s="22">
        <v>0</v>
      </c>
      <c r="Y1342" t="s">
        <v>304</v>
      </c>
      <c r="Z1342" t="s">
        <v>1891</v>
      </c>
      <c r="AA1342" t="s">
        <v>1892</v>
      </c>
      <c r="AB1342" t="s">
        <v>277</v>
      </c>
      <c r="AC1342" t="s">
        <v>62</v>
      </c>
      <c r="AD1342" t="str">
        <f t="shared" si="103"/>
        <v>Online Class - ONLINE</v>
      </c>
      <c r="AE1342" t="s">
        <v>88</v>
      </c>
      <c r="AF1342" t="s">
        <v>89</v>
      </c>
      <c r="AG1342" t="s">
        <v>89</v>
      </c>
      <c r="AH1342" t="s">
        <v>5220</v>
      </c>
      <c r="AI1342">
        <v>30</v>
      </c>
      <c r="AJ1342">
        <v>12</v>
      </c>
      <c r="AK1342" s="22">
        <f t="shared" si="104"/>
        <v>0</v>
      </c>
      <c r="AL1342" t="s">
        <v>430</v>
      </c>
      <c r="AM1342" t="s">
        <v>306</v>
      </c>
      <c r="AN1342" t="s">
        <v>67</v>
      </c>
    </row>
    <row r="1343" spans="1:40" hidden="1" x14ac:dyDescent="0.25">
      <c r="A1343">
        <v>202430</v>
      </c>
      <c r="B1343">
        <v>33084</v>
      </c>
      <c r="C1343" t="s">
        <v>2454</v>
      </c>
      <c r="D1343" t="s">
        <v>5689</v>
      </c>
      <c r="E1343" t="s">
        <v>2455</v>
      </c>
      <c r="F1343">
        <v>3</v>
      </c>
      <c r="G1343" s="1">
        <v>45166</v>
      </c>
      <c r="H1343" s="1">
        <v>45276</v>
      </c>
      <c r="I1343" s="21">
        <f t="shared" si="100"/>
        <v>16.714285714285715</v>
      </c>
      <c r="J1343" s="1"/>
      <c r="K1343" s="1" t="s">
        <v>5552</v>
      </c>
      <c r="S1343" s="22">
        <f t="shared" si="101"/>
        <v>0</v>
      </c>
      <c r="T1343" s="22">
        <f t="shared" si="102"/>
        <v>0</v>
      </c>
      <c r="U1343" s="22">
        <v>0</v>
      </c>
      <c r="W1343" s="22">
        <v>0</v>
      </c>
      <c r="Y1343" t="s">
        <v>304</v>
      </c>
      <c r="Z1343" t="s">
        <v>2449</v>
      </c>
      <c r="AA1343" t="s">
        <v>2450</v>
      </c>
      <c r="AB1343" t="s">
        <v>61</v>
      </c>
      <c r="AC1343" t="s">
        <v>98</v>
      </c>
      <c r="AD1343" t="str">
        <f t="shared" si="103"/>
        <v>Online Class - ONLINE</v>
      </c>
      <c r="AE1343" t="s">
        <v>88</v>
      </c>
      <c r="AF1343" t="s">
        <v>89</v>
      </c>
      <c r="AG1343" t="s">
        <v>89</v>
      </c>
      <c r="AH1343" t="s">
        <v>5220</v>
      </c>
      <c r="AI1343">
        <v>24</v>
      </c>
      <c r="AJ1343">
        <v>12</v>
      </c>
      <c r="AK1343" s="22">
        <f t="shared" si="104"/>
        <v>0</v>
      </c>
      <c r="AL1343" t="s">
        <v>99</v>
      </c>
      <c r="AM1343" t="s">
        <v>534</v>
      </c>
      <c r="AN1343" t="s">
        <v>67</v>
      </c>
    </row>
    <row r="1344" spans="1:40" hidden="1" x14ac:dyDescent="0.25">
      <c r="A1344">
        <v>202430</v>
      </c>
      <c r="B1344">
        <v>33084</v>
      </c>
      <c r="C1344" t="s">
        <v>2454</v>
      </c>
      <c r="D1344" t="s">
        <v>5689</v>
      </c>
      <c r="E1344" t="s">
        <v>2455</v>
      </c>
      <c r="F1344">
        <v>3</v>
      </c>
      <c r="G1344" s="1">
        <v>45166</v>
      </c>
      <c r="H1344" s="1">
        <v>45276</v>
      </c>
      <c r="I1344" s="21">
        <f t="shared" si="100"/>
        <v>16.714285714285715</v>
      </c>
      <c r="J1344" s="1"/>
      <c r="K1344" s="1" t="s">
        <v>5552</v>
      </c>
      <c r="S1344" s="22">
        <f t="shared" si="101"/>
        <v>0</v>
      </c>
      <c r="T1344" s="22">
        <f t="shared" si="102"/>
        <v>0</v>
      </c>
      <c r="U1344" s="22">
        <v>0</v>
      </c>
      <c r="W1344" s="22">
        <v>0</v>
      </c>
      <c r="Y1344" t="s">
        <v>304</v>
      </c>
      <c r="Z1344" t="s">
        <v>2449</v>
      </c>
      <c r="AA1344" t="s">
        <v>2450</v>
      </c>
      <c r="AB1344" t="s">
        <v>61</v>
      </c>
      <c r="AC1344" t="s">
        <v>98</v>
      </c>
      <c r="AD1344" t="str">
        <f t="shared" si="103"/>
        <v>Online Class - ONLINE</v>
      </c>
      <c r="AE1344" t="s">
        <v>88</v>
      </c>
      <c r="AF1344" t="s">
        <v>89</v>
      </c>
      <c r="AG1344" t="s">
        <v>89</v>
      </c>
      <c r="AH1344" t="s">
        <v>5220</v>
      </c>
      <c r="AI1344">
        <v>24</v>
      </c>
      <c r="AJ1344">
        <v>12</v>
      </c>
      <c r="AK1344" s="22">
        <f t="shared" si="104"/>
        <v>0</v>
      </c>
      <c r="AL1344" t="s">
        <v>99</v>
      </c>
      <c r="AM1344" t="s">
        <v>534</v>
      </c>
      <c r="AN1344" t="s">
        <v>67</v>
      </c>
    </row>
    <row r="1345" spans="1:40" hidden="1" x14ac:dyDescent="0.25">
      <c r="A1345">
        <v>202430</v>
      </c>
      <c r="B1345">
        <v>33092</v>
      </c>
      <c r="C1345" t="s">
        <v>813</v>
      </c>
      <c r="D1345" t="s">
        <v>5592</v>
      </c>
      <c r="E1345" t="s">
        <v>814</v>
      </c>
      <c r="F1345">
        <v>4</v>
      </c>
      <c r="G1345" s="1">
        <v>45166</v>
      </c>
      <c r="H1345" s="1">
        <v>45276</v>
      </c>
      <c r="I1345" s="21">
        <f t="shared" si="100"/>
        <v>16.714285714285715</v>
      </c>
      <c r="J1345" s="1"/>
      <c r="K1345" s="1" t="s">
        <v>5552</v>
      </c>
      <c r="S1345" s="22">
        <f t="shared" si="101"/>
        <v>0</v>
      </c>
      <c r="T1345" s="22">
        <f t="shared" si="102"/>
        <v>0</v>
      </c>
      <c r="U1345" s="22">
        <v>0</v>
      </c>
      <c r="W1345" s="22">
        <v>0</v>
      </c>
      <c r="Y1345" t="s">
        <v>304</v>
      </c>
      <c r="Z1345" t="s">
        <v>1942</v>
      </c>
      <c r="AA1345" t="s">
        <v>1943</v>
      </c>
      <c r="AB1345" t="s">
        <v>277</v>
      </c>
      <c r="AC1345" t="s">
        <v>98</v>
      </c>
      <c r="AD1345" t="str">
        <f t="shared" si="103"/>
        <v>Online Class - ONLINE</v>
      </c>
      <c r="AE1345" t="s">
        <v>88</v>
      </c>
      <c r="AF1345" t="s">
        <v>89</v>
      </c>
      <c r="AG1345" t="s">
        <v>89</v>
      </c>
      <c r="AH1345" t="s">
        <v>5220</v>
      </c>
      <c r="AI1345">
        <v>30</v>
      </c>
      <c r="AJ1345">
        <v>22</v>
      </c>
      <c r="AK1345" s="22">
        <f t="shared" si="104"/>
        <v>0</v>
      </c>
      <c r="AL1345" t="s">
        <v>99</v>
      </c>
      <c r="AM1345" t="s">
        <v>534</v>
      </c>
      <c r="AN1345" t="s">
        <v>67</v>
      </c>
    </row>
    <row r="1346" spans="1:40" hidden="1" x14ac:dyDescent="0.25">
      <c r="A1346">
        <v>202430</v>
      </c>
      <c r="B1346">
        <v>33093</v>
      </c>
      <c r="C1346" t="s">
        <v>2978</v>
      </c>
      <c r="D1346" t="s">
        <v>5592</v>
      </c>
      <c r="E1346" t="s">
        <v>2979</v>
      </c>
      <c r="F1346">
        <v>4</v>
      </c>
      <c r="G1346" s="1">
        <v>45166</v>
      </c>
      <c r="H1346" s="1">
        <v>45276</v>
      </c>
      <c r="I1346" s="21">
        <f t="shared" ref="I1346:I1409" si="105">(DATEDIF(G1346,H1346,"d")/7)+1</f>
        <v>16.714285714285715</v>
      </c>
      <c r="J1346" s="1"/>
      <c r="K1346" s="1" t="s">
        <v>5552</v>
      </c>
      <c r="S1346" s="22">
        <f t="shared" ref="S1346:S1409" si="106">W1346-U1346</f>
        <v>0</v>
      </c>
      <c r="T1346" s="22">
        <f t="shared" ref="T1346:T1409" si="107">(LEN(K1346)*S1346)*(I1346/16.5)</f>
        <v>0</v>
      </c>
      <c r="U1346" s="22">
        <v>0</v>
      </c>
      <c r="W1346" s="22">
        <v>0</v>
      </c>
      <c r="Y1346" t="s">
        <v>304</v>
      </c>
      <c r="Z1346" t="s">
        <v>825</v>
      </c>
      <c r="AA1346" t="s">
        <v>826</v>
      </c>
      <c r="AB1346" t="s">
        <v>61</v>
      </c>
      <c r="AC1346" t="s">
        <v>98</v>
      </c>
      <c r="AD1346" t="str">
        <f t="shared" ref="AD1346:AD1409" si="108">CONCATENATE(AE1346," - ",AG1346)</f>
        <v>Online Class - ONLINE</v>
      </c>
      <c r="AE1346" t="s">
        <v>88</v>
      </c>
      <c r="AF1346" t="s">
        <v>89</v>
      </c>
      <c r="AG1346" t="s">
        <v>89</v>
      </c>
      <c r="AH1346" t="s">
        <v>5220</v>
      </c>
      <c r="AI1346">
        <v>35</v>
      </c>
      <c r="AJ1346">
        <v>28</v>
      </c>
      <c r="AK1346" s="22">
        <f t="shared" ref="AK1346:AK1409" si="109">I1346*T1346*AJ1346</f>
        <v>0</v>
      </c>
      <c r="AL1346" t="s">
        <v>99</v>
      </c>
      <c r="AM1346" t="s">
        <v>534</v>
      </c>
      <c r="AN1346" t="s">
        <v>67</v>
      </c>
    </row>
    <row r="1347" spans="1:40" hidden="1" x14ac:dyDescent="0.25">
      <c r="A1347">
        <v>202430</v>
      </c>
      <c r="B1347">
        <v>33095</v>
      </c>
      <c r="C1347" t="s">
        <v>823</v>
      </c>
      <c r="D1347" t="s">
        <v>5592</v>
      </c>
      <c r="E1347" t="s">
        <v>824</v>
      </c>
      <c r="F1347">
        <v>5</v>
      </c>
      <c r="G1347" s="1">
        <v>45166</v>
      </c>
      <c r="H1347" s="1">
        <v>45276</v>
      </c>
      <c r="I1347" s="21">
        <f t="shared" si="105"/>
        <v>16.714285714285715</v>
      </c>
      <c r="J1347" s="1"/>
      <c r="K1347" s="1" t="s">
        <v>5552</v>
      </c>
      <c r="S1347" s="22">
        <f t="shared" si="106"/>
        <v>0</v>
      </c>
      <c r="T1347" s="22">
        <f t="shared" si="107"/>
        <v>0</v>
      </c>
      <c r="U1347" s="22">
        <v>0</v>
      </c>
      <c r="W1347" s="22">
        <v>0</v>
      </c>
      <c r="Y1347" t="s">
        <v>304</v>
      </c>
      <c r="Z1347" t="s">
        <v>1344</v>
      </c>
      <c r="AA1347" t="s">
        <v>1345</v>
      </c>
      <c r="AB1347" t="s">
        <v>277</v>
      </c>
      <c r="AC1347" t="s">
        <v>98</v>
      </c>
      <c r="AD1347" t="str">
        <f t="shared" si="108"/>
        <v>Online Class - ONLINE</v>
      </c>
      <c r="AE1347" t="s">
        <v>88</v>
      </c>
      <c r="AF1347" t="s">
        <v>89</v>
      </c>
      <c r="AG1347" t="s">
        <v>89</v>
      </c>
      <c r="AH1347" t="s">
        <v>5220</v>
      </c>
      <c r="AI1347">
        <v>35</v>
      </c>
      <c r="AJ1347">
        <v>34</v>
      </c>
      <c r="AK1347" s="22">
        <f t="shared" si="109"/>
        <v>0</v>
      </c>
      <c r="AL1347" t="s">
        <v>99</v>
      </c>
      <c r="AM1347" t="s">
        <v>534</v>
      </c>
      <c r="AN1347" t="s">
        <v>67</v>
      </c>
    </row>
    <row r="1348" spans="1:40" hidden="1" x14ac:dyDescent="0.25">
      <c r="A1348">
        <v>202430</v>
      </c>
      <c r="B1348">
        <v>33098</v>
      </c>
      <c r="C1348" t="s">
        <v>816</v>
      </c>
      <c r="D1348" t="s">
        <v>5635</v>
      </c>
      <c r="E1348" t="s">
        <v>817</v>
      </c>
      <c r="F1348">
        <v>3</v>
      </c>
      <c r="G1348" s="1">
        <v>45174</v>
      </c>
      <c r="H1348" s="1">
        <v>45227</v>
      </c>
      <c r="I1348" s="21">
        <f t="shared" si="105"/>
        <v>8.5714285714285712</v>
      </c>
      <c r="J1348" s="1"/>
      <c r="K1348" s="1" t="s">
        <v>5552</v>
      </c>
      <c r="S1348" s="22">
        <f t="shared" si="106"/>
        <v>0</v>
      </c>
      <c r="T1348" s="22">
        <f t="shared" si="107"/>
        <v>0</v>
      </c>
      <c r="U1348" s="22">
        <v>0</v>
      </c>
      <c r="W1348" s="22">
        <v>0</v>
      </c>
      <c r="Y1348" t="s">
        <v>304</v>
      </c>
      <c r="Z1348" t="s">
        <v>2707</v>
      </c>
      <c r="AA1348" t="s">
        <v>2708</v>
      </c>
      <c r="AB1348" t="s">
        <v>277</v>
      </c>
      <c r="AC1348" t="s">
        <v>98</v>
      </c>
      <c r="AD1348" t="str">
        <f t="shared" si="108"/>
        <v>Online Class - ONLINE</v>
      </c>
      <c r="AE1348" t="s">
        <v>88</v>
      </c>
      <c r="AF1348" t="s">
        <v>89</v>
      </c>
      <c r="AG1348" t="s">
        <v>89</v>
      </c>
      <c r="AH1348" t="s">
        <v>5220</v>
      </c>
      <c r="AI1348">
        <v>35</v>
      </c>
      <c r="AJ1348">
        <v>26</v>
      </c>
      <c r="AK1348" s="22">
        <f t="shared" si="109"/>
        <v>0</v>
      </c>
      <c r="AL1348" t="s">
        <v>99</v>
      </c>
      <c r="AM1348" t="s">
        <v>534</v>
      </c>
      <c r="AN1348" t="s">
        <v>67</v>
      </c>
    </row>
    <row r="1349" spans="1:40" hidden="1" x14ac:dyDescent="0.25">
      <c r="A1349">
        <v>202430</v>
      </c>
      <c r="B1349">
        <v>33109</v>
      </c>
      <c r="C1349" t="s">
        <v>2269</v>
      </c>
      <c r="D1349" t="s">
        <v>5663</v>
      </c>
      <c r="E1349" t="s">
        <v>2270</v>
      </c>
      <c r="F1349">
        <v>4</v>
      </c>
      <c r="G1349" s="1">
        <v>45166</v>
      </c>
      <c r="H1349" s="1">
        <v>45276</v>
      </c>
      <c r="I1349" s="21">
        <f t="shared" si="105"/>
        <v>16.714285714285715</v>
      </c>
      <c r="J1349" s="1"/>
      <c r="K1349" s="1" t="s">
        <v>5552</v>
      </c>
      <c r="S1349" s="22">
        <f t="shared" si="106"/>
        <v>0</v>
      </c>
      <c r="T1349" s="22">
        <f t="shared" si="107"/>
        <v>0</v>
      </c>
      <c r="U1349" s="22">
        <v>0</v>
      </c>
      <c r="W1349" s="22">
        <v>0</v>
      </c>
      <c r="Y1349" t="s">
        <v>304</v>
      </c>
      <c r="Z1349" t="s">
        <v>2793</v>
      </c>
      <c r="AA1349" t="s">
        <v>2794</v>
      </c>
      <c r="AB1349" t="s">
        <v>646</v>
      </c>
      <c r="AC1349" t="s">
        <v>98</v>
      </c>
      <c r="AD1349" t="str">
        <f t="shared" si="108"/>
        <v>Online Class - ONLINE</v>
      </c>
      <c r="AE1349" t="s">
        <v>88</v>
      </c>
      <c r="AF1349" t="s">
        <v>89</v>
      </c>
      <c r="AG1349" t="s">
        <v>89</v>
      </c>
      <c r="AH1349" t="s">
        <v>5220</v>
      </c>
      <c r="AI1349">
        <v>30</v>
      </c>
      <c r="AJ1349">
        <v>24</v>
      </c>
      <c r="AK1349" s="22">
        <f t="shared" si="109"/>
        <v>0</v>
      </c>
      <c r="AL1349" t="s">
        <v>99</v>
      </c>
      <c r="AM1349" t="s">
        <v>534</v>
      </c>
      <c r="AN1349" t="s">
        <v>67</v>
      </c>
    </row>
    <row r="1350" spans="1:40" hidden="1" x14ac:dyDescent="0.25">
      <c r="A1350">
        <v>202430</v>
      </c>
      <c r="B1350">
        <v>33131</v>
      </c>
      <c r="C1350" t="s">
        <v>566</v>
      </c>
      <c r="D1350" t="s">
        <v>5710</v>
      </c>
      <c r="E1350" t="s">
        <v>567</v>
      </c>
      <c r="F1350">
        <v>3</v>
      </c>
      <c r="G1350" s="1">
        <v>45166</v>
      </c>
      <c r="H1350" s="1">
        <v>45276</v>
      </c>
      <c r="I1350" s="21">
        <f t="shared" si="105"/>
        <v>16.714285714285715</v>
      </c>
      <c r="J1350" s="1"/>
      <c r="K1350" s="1" t="s">
        <v>5552</v>
      </c>
      <c r="S1350" s="22">
        <f t="shared" si="106"/>
        <v>0</v>
      </c>
      <c r="T1350" s="22">
        <f t="shared" si="107"/>
        <v>0</v>
      </c>
      <c r="U1350" s="22">
        <v>0</v>
      </c>
      <c r="W1350" s="22">
        <v>0</v>
      </c>
      <c r="Y1350" t="s">
        <v>304</v>
      </c>
      <c r="Z1350" t="s">
        <v>568</v>
      </c>
      <c r="AA1350" t="s">
        <v>569</v>
      </c>
      <c r="AB1350" t="s">
        <v>277</v>
      </c>
      <c r="AC1350" t="s">
        <v>62</v>
      </c>
      <c r="AD1350" t="str">
        <f t="shared" si="108"/>
        <v>Online Class - ONLINE</v>
      </c>
      <c r="AE1350" t="s">
        <v>88</v>
      </c>
      <c r="AF1350" t="s">
        <v>89</v>
      </c>
      <c r="AG1350" t="s">
        <v>89</v>
      </c>
      <c r="AH1350" t="s">
        <v>5220</v>
      </c>
      <c r="AI1350">
        <v>130</v>
      </c>
      <c r="AJ1350">
        <v>40</v>
      </c>
      <c r="AK1350" s="22">
        <f t="shared" si="109"/>
        <v>0</v>
      </c>
      <c r="AL1350" t="s">
        <v>430</v>
      </c>
      <c r="AM1350" t="s">
        <v>306</v>
      </c>
      <c r="AN1350" t="s">
        <v>67</v>
      </c>
    </row>
    <row r="1351" spans="1:40" hidden="1" x14ac:dyDescent="0.25">
      <c r="A1351">
        <v>202430</v>
      </c>
      <c r="B1351">
        <v>33173</v>
      </c>
      <c r="C1351" t="s">
        <v>1896</v>
      </c>
      <c r="D1351" t="s">
        <v>5679</v>
      </c>
      <c r="E1351" t="s">
        <v>1897</v>
      </c>
      <c r="F1351">
        <v>4</v>
      </c>
      <c r="G1351" s="1">
        <v>45166</v>
      </c>
      <c r="H1351" s="1">
        <v>45276</v>
      </c>
      <c r="I1351" s="21">
        <f t="shared" si="105"/>
        <v>16.714285714285715</v>
      </c>
      <c r="J1351" s="1"/>
      <c r="K1351" s="1" t="s">
        <v>5537</v>
      </c>
      <c r="M1351" t="s">
        <v>34</v>
      </c>
      <c r="O1351" t="s">
        <v>36</v>
      </c>
      <c r="S1351" s="22">
        <f t="shared" si="106"/>
        <v>7.638888888888884E-2</v>
      </c>
      <c r="T1351" s="22">
        <f t="shared" si="107"/>
        <v>0.15476190476190468</v>
      </c>
      <c r="U1351" s="22" t="s">
        <v>5378</v>
      </c>
      <c r="V1351">
        <v>1800</v>
      </c>
      <c r="W1351" s="22" t="s">
        <v>5446</v>
      </c>
      <c r="X1351">
        <v>1950</v>
      </c>
      <c r="Y1351" t="s">
        <v>507</v>
      </c>
      <c r="Z1351" t="s">
        <v>1160</v>
      </c>
      <c r="AA1351" t="s">
        <v>1161</v>
      </c>
      <c r="AB1351" t="s">
        <v>61</v>
      </c>
      <c r="AC1351" t="s">
        <v>98</v>
      </c>
      <c r="AD1351" t="str">
        <f t="shared" si="108"/>
        <v>Online Class - ONLINE</v>
      </c>
      <c r="AE1351" t="s">
        <v>88</v>
      </c>
      <c r="AF1351" t="s">
        <v>89</v>
      </c>
      <c r="AG1351" t="s">
        <v>89</v>
      </c>
      <c r="AH1351" t="s">
        <v>5220</v>
      </c>
      <c r="AI1351">
        <v>30</v>
      </c>
      <c r="AJ1351">
        <v>28</v>
      </c>
      <c r="AK1351" s="22">
        <f t="shared" si="109"/>
        <v>72.428571428571402</v>
      </c>
      <c r="AL1351" t="s">
        <v>99</v>
      </c>
      <c r="AM1351" t="s">
        <v>100</v>
      </c>
      <c r="AN1351" t="s">
        <v>67</v>
      </c>
    </row>
    <row r="1352" spans="1:40" hidden="1" x14ac:dyDescent="0.25">
      <c r="A1352">
        <v>202430</v>
      </c>
      <c r="B1352">
        <v>33209</v>
      </c>
      <c r="C1352" t="s">
        <v>2812</v>
      </c>
      <c r="D1352" t="s">
        <v>5634</v>
      </c>
      <c r="E1352" t="s">
        <v>2813</v>
      </c>
      <c r="F1352">
        <v>5</v>
      </c>
      <c r="G1352" s="1">
        <v>45166</v>
      </c>
      <c r="H1352" s="1">
        <v>45276</v>
      </c>
      <c r="I1352" s="21">
        <f t="shared" si="105"/>
        <v>16.714285714285715</v>
      </c>
      <c r="J1352" s="1"/>
      <c r="K1352" s="1" t="s">
        <v>5552</v>
      </c>
      <c r="S1352" s="22">
        <f t="shared" si="106"/>
        <v>0</v>
      </c>
      <c r="T1352" s="22">
        <f t="shared" si="107"/>
        <v>0</v>
      </c>
      <c r="U1352" s="22">
        <v>0</v>
      </c>
      <c r="W1352" s="22">
        <v>0</v>
      </c>
      <c r="Y1352" t="s">
        <v>304</v>
      </c>
      <c r="Z1352" t="s">
        <v>2814</v>
      </c>
      <c r="AA1352" t="s">
        <v>2815</v>
      </c>
      <c r="AB1352" t="s">
        <v>61</v>
      </c>
      <c r="AC1352" t="s">
        <v>98</v>
      </c>
      <c r="AD1352" t="str">
        <f t="shared" si="108"/>
        <v>Online Class - ONLINE</v>
      </c>
      <c r="AE1352" t="s">
        <v>88</v>
      </c>
      <c r="AF1352" t="s">
        <v>89</v>
      </c>
      <c r="AG1352" t="s">
        <v>89</v>
      </c>
      <c r="AH1352" t="s">
        <v>5220</v>
      </c>
      <c r="AI1352">
        <v>30</v>
      </c>
      <c r="AJ1352">
        <v>24</v>
      </c>
      <c r="AK1352" s="22">
        <f t="shared" si="109"/>
        <v>0</v>
      </c>
      <c r="AL1352" t="s">
        <v>99</v>
      </c>
      <c r="AM1352" t="s">
        <v>534</v>
      </c>
      <c r="AN1352" t="s">
        <v>67</v>
      </c>
    </row>
    <row r="1353" spans="1:40" hidden="1" x14ac:dyDescent="0.25">
      <c r="A1353">
        <v>202430</v>
      </c>
      <c r="B1353">
        <v>33210</v>
      </c>
      <c r="C1353" t="s">
        <v>2812</v>
      </c>
      <c r="D1353" t="s">
        <v>5634</v>
      </c>
      <c r="E1353" t="s">
        <v>2813</v>
      </c>
      <c r="F1353">
        <v>5</v>
      </c>
      <c r="G1353" s="1">
        <v>45166</v>
      </c>
      <c r="H1353" s="1">
        <v>45276</v>
      </c>
      <c r="I1353" s="21">
        <f t="shared" si="105"/>
        <v>16.714285714285715</v>
      </c>
      <c r="J1353" s="1"/>
      <c r="K1353" s="1" t="s">
        <v>5552</v>
      </c>
      <c r="S1353" s="22">
        <f t="shared" si="106"/>
        <v>0</v>
      </c>
      <c r="T1353" s="22">
        <f t="shared" si="107"/>
        <v>0</v>
      </c>
      <c r="U1353" s="22">
        <v>0</v>
      </c>
      <c r="W1353" s="22">
        <v>0</v>
      </c>
      <c r="Y1353" t="s">
        <v>304</v>
      </c>
      <c r="Z1353" t="s">
        <v>2814</v>
      </c>
      <c r="AA1353" t="s">
        <v>2815</v>
      </c>
      <c r="AB1353" t="s">
        <v>61</v>
      </c>
      <c r="AC1353" t="s">
        <v>98</v>
      </c>
      <c r="AD1353" t="str">
        <f t="shared" si="108"/>
        <v>Online Class - ONLINE</v>
      </c>
      <c r="AE1353" t="s">
        <v>88</v>
      </c>
      <c r="AF1353" t="s">
        <v>89</v>
      </c>
      <c r="AG1353" t="s">
        <v>89</v>
      </c>
      <c r="AH1353" t="s">
        <v>5220</v>
      </c>
      <c r="AI1353">
        <v>30</v>
      </c>
      <c r="AJ1353">
        <v>28</v>
      </c>
      <c r="AK1353" s="22">
        <f t="shared" si="109"/>
        <v>0</v>
      </c>
      <c r="AL1353" t="s">
        <v>99</v>
      </c>
      <c r="AM1353" t="s">
        <v>534</v>
      </c>
      <c r="AN1353" t="s">
        <v>67</v>
      </c>
    </row>
    <row r="1354" spans="1:40" hidden="1" x14ac:dyDescent="0.25">
      <c r="A1354">
        <v>202430</v>
      </c>
      <c r="B1354">
        <v>33211</v>
      </c>
      <c r="C1354" t="s">
        <v>2960</v>
      </c>
      <c r="D1354" t="s">
        <v>5634</v>
      </c>
      <c r="E1354" t="s">
        <v>2961</v>
      </c>
      <c r="F1354">
        <v>5</v>
      </c>
      <c r="G1354" s="1">
        <v>45166</v>
      </c>
      <c r="H1354" s="1">
        <v>45276</v>
      </c>
      <c r="I1354" s="21">
        <f t="shared" si="105"/>
        <v>16.714285714285715</v>
      </c>
      <c r="J1354" s="1"/>
      <c r="K1354" s="1" t="s">
        <v>5552</v>
      </c>
      <c r="S1354" s="22">
        <f t="shared" si="106"/>
        <v>0</v>
      </c>
      <c r="T1354" s="22">
        <f t="shared" si="107"/>
        <v>0</v>
      </c>
      <c r="U1354" s="22">
        <v>0</v>
      </c>
      <c r="W1354" s="22">
        <v>0</v>
      </c>
      <c r="Y1354" t="s">
        <v>304</v>
      </c>
      <c r="Z1354" t="s">
        <v>2980</v>
      </c>
      <c r="AA1354" t="s">
        <v>2981</v>
      </c>
      <c r="AB1354" t="s">
        <v>277</v>
      </c>
      <c r="AC1354" t="s">
        <v>98</v>
      </c>
      <c r="AD1354" t="str">
        <f t="shared" si="108"/>
        <v>Online Class - ONLINE</v>
      </c>
      <c r="AE1354" t="s">
        <v>88</v>
      </c>
      <c r="AF1354" t="s">
        <v>89</v>
      </c>
      <c r="AG1354" t="s">
        <v>89</v>
      </c>
      <c r="AH1354" t="s">
        <v>5220</v>
      </c>
      <c r="AI1354">
        <v>30</v>
      </c>
      <c r="AJ1354">
        <v>30</v>
      </c>
      <c r="AK1354" s="22">
        <f t="shared" si="109"/>
        <v>0</v>
      </c>
      <c r="AL1354" t="s">
        <v>99</v>
      </c>
      <c r="AM1354" t="s">
        <v>534</v>
      </c>
      <c r="AN1354" t="s">
        <v>46</v>
      </c>
    </row>
    <row r="1355" spans="1:40" hidden="1" x14ac:dyDescent="0.25">
      <c r="A1355">
        <v>202430</v>
      </c>
      <c r="B1355">
        <v>33221</v>
      </c>
      <c r="C1355" t="s">
        <v>1149</v>
      </c>
      <c r="D1355" t="s">
        <v>5723</v>
      </c>
      <c r="E1355" t="s">
        <v>1150</v>
      </c>
      <c r="F1355">
        <v>5</v>
      </c>
      <c r="G1355" s="1">
        <v>45166</v>
      </c>
      <c r="H1355" s="1">
        <v>45276</v>
      </c>
      <c r="I1355" s="21">
        <f t="shared" si="105"/>
        <v>16.714285714285715</v>
      </c>
      <c r="J1355" s="1"/>
      <c r="K1355" s="1" t="s">
        <v>5552</v>
      </c>
      <c r="S1355" s="22">
        <f t="shared" si="106"/>
        <v>0</v>
      </c>
      <c r="T1355" s="22">
        <f t="shared" si="107"/>
        <v>0</v>
      </c>
      <c r="U1355" s="22">
        <v>0</v>
      </c>
      <c r="W1355" s="22">
        <v>0</v>
      </c>
      <c r="Y1355" t="s">
        <v>304</v>
      </c>
      <c r="Z1355" t="s">
        <v>2982</v>
      </c>
      <c r="AA1355" t="s">
        <v>2983</v>
      </c>
      <c r="AB1355" t="s">
        <v>277</v>
      </c>
      <c r="AC1355" t="s">
        <v>98</v>
      </c>
      <c r="AD1355" t="str">
        <f t="shared" si="108"/>
        <v>Online Class - ONLINE</v>
      </c>
      <c r="AE1355" t="s">
        <v>88</v>
      </c>
      <c r="AF1355" t="s">
        <v>89</v>
      </c>
      <c r="AG1355" t="s">
        <v>89</v>
      </c>
      <c r="AH1355" t="s">
        <v>5220</v>
      </c>
      <c r="AI1355">
        <v>30</v>
      </c>
      <c r="AJ1355">
        <v>13</v>
      </c>
      <c r="AK1355" s="22">
        <f t="shared" si="109"/>
        <v>0</v>
      </c>
      <c r="AL1355" t="s">
        <v>99</v>
      </c>
      <c r="AM1355" t="s">
        <v>534</v>
      </c>
      <c r="AN1355" t="s">
        <v>67</v>
      </c>
    </row>
    <row r="1356" spans="1:40" hidden="1" x14ac:dyDescent="0.25">
      <c r="A1356">
        <v>202430</v>
      </c>
      <c r="B1356">
        <v>33239</v>
      </c>
      <c r="C1356" t="s">
        <v>1655</v>
      </c>
      <c r="D1356" t="s">
        <v>5684</v>
      </c>
      <c r="E1356" t="s">
        <v>1656</v>
      </c>
      <c r="F1356">
        <v>4</v>
      </c>
      <c r="G1356" s="1">
        <v>45166</v>
      </c>
      <c r="H1356" s="1">
        <v>45276</v>
      </c>
      <c r="I1356" s="21">
        <f t="shared" si="105"/>
        <v>16.714285714285715</v>
      </c>
      <c r="J1356" s="1"/>
      <c r="K1356" s="1" t="s">
        <v>5552</v>
      </c>
      <c r="S1356" s="22">
        <f t="shared" si="106"/>
        <v>0</v>
      </c>
      <c r="T1356" s="22">
        <f t="shared" si="107"/>
        <v>0</v>
      </c>
      <c r="U1356" s="22">
        <v>0</v>
      </c>
      <c r="W1356" s="22">
        <v>0</v>
      </c>
      <c r="Y1356" t="s">
        <v>304</v>
      </c>
      <c r="Z1356" t="s">
        <v>1024</v>
      </c>
      <c r="AA1356" t="s">
        <v>1025</v>
      </c>
      <c r="AB1356" t="s">
        <v>41</v>
      </c>
      <c r="AC1356" t="s">
        <v>62</v>
      </c>
      <c r="AD1356" t="str">
        <f t="shared" si="108"/>
        <v>Online Class - ONLINE</v>
      </c>
      <c r="AE1356" t="s">
        <v>88</v>
      </c>
      <c r="AF1356" t="s">
        <v>89</v>
      </c>
      <c r="AG1356" t="s">
        <v>89</v>
      </c>
      <c r="AH1356" t="s">
        <v>5220</v>
      </c>
      <c r="AI1356">
        <v>24</v>
      </c>
      <c r="AJ1356">
        <v>20</v>
      </c>
      <c r="AK1356" s="22">
        <f t="shared" si="109"/>
        <v>0</v>
      </c>
      <c r="AL1356" t="s">
        <v>430</v>
      </c>
      <c r="AM1356" t="s">
        <v>306</v>
      </c>
      <c r="AN1356" t="s">
        <v>67</v>
      </c>
    </row>
    <row r="1357" spans="1:40" hidden="1" x14ac:dyDescent="0.25">
      <c r="A1357">
        <v>202430</v>
      </c>
      <c r="B1357">
        <v>33290</v>
      </c>
      <c r="C1357" t="s">
        <v>2163</v>
      </c>
      <c r="D1357" t="s">
        <v>5682</v>
      </c>
      <c r="E1357" t="s">
        <v>2164</v>
      </c>
      <c r="F1357">
        <v>3</v>
      </c>
      <c r="G1357" s="1">
        <v>45166</v>
      </c>
      <c r="H1357" s="1">
        <v>45276</v>
      </c>
      <c r="I1357" s="21">
        <f t="shared" si="105"/>
        <v>16.714285714285715</v>
      </c>
      <c r="J1357" s="1"/>
      <c r="K1357" s="1" t="s">
        <v>5552</v>
      </c>
      <c r="S1357" s="22">
        <f t="shared" si="106"/>
        <v>0</v>
      </c>
      <c r="T1357" s="22">
        <f t="shared" si="107"/>
        <v>0</v>
      </c>
      <c r="U1357" s="22">
        <v>0</v>
      </c>
      <c r="W1357" s="22">
        <v>0</v>
      </c>
      <c r="Y1357" t="s">
        <v>304</v>
      </c>
      <c r="Z1357" t="s">
        <v>1813</v>
      </c>
      <c r="AA1357" t="s">
        <v>1814</v>
      </c>
      <c r="AB1357" t="s">
        <v>277</v>
      </c>
      <c r="AC1357" t="s">
        <v>98</v>
      </c>
      <c r="AD1357" t="str">
        <f t="shared" si="108"/>
        <v>Online Class - ONLINE</v>
      </c>
      <c r="AE1357" t="s">
        <v>88</v>
      </c>
      <c r="AF1357" t="s">
        <v>89</v>
      </c>
      <c r="AG1357" t="s">
        <v>89</v>
      </c>
      <c r="AH1357" t="s">
        <v>5220</v>
      </c>
      <c r="AI1357">
        <v>35</v>
      </c>
      <c r="AJ1357">
        <v>26</v>
      </c>
      <c r="AK1357" s="22">
        <f t="shared" si="109"/>
        <v>0</v>
      </c>
      <c r="AL1357" t="s">
        <v>99</v>
      </c>
      <c r="AM1357" t="s">
        <v>534</v>
      </c>
      <c r="AN1357" t="s">
        <v>67</v>
      </c>
    </row>
    <row r="1358" spans="1:40" hidden="1" x14ac:dyDescent="0.25">
      <c r="A1358">
        <v>202430</v>
      </c>
      <c r="B1358">
        <v>33291</v>
      </c>
      <c r="C1358" t="s">
        <v>2531</v>
      </c>
      <c r="D1358" t="s">
        <v>5682</v>
      </c>
      <c r="E1358" t="s">
        <v>2532</v>
      </c>
      <c r="F1358">
        <v>5</v>
      </c>
      <c r="G1358" s="1">
        <v>45166</v>
      </c>
      <c r="H1358" s="1">
        <v>45276</v>
      </c>
      <c r="I1358" s="21">
        <f t="shared" si="105"/>
        <v>16.714285714285715</v>
      </c>
      <c r="J1358" s="1"/>
      <c r="K1358" s="1" t="s">
        <v>5552</v>
      </c>
      <c r="S1358" s="22">
        <f t="shared" si="106"/>
        <v>0</v>
      </c>
      <c r="T1358" s="22">
        <f t="shared" si="107"/>
        <v>0</v>
      </c>
      <c r="U1358" s="22">
        <v>0</v>
      </c>
      <c r="W1358" s="22">
        <v>0</v>
      </c>
      <c r="Y1358" t="s">
        <v>304</v>
      </c>
      <c r="Z1358" t="s">
        <v>2411</v>
      </c>
      <c r="AA1358" t="s">
        <v>2412</v>
      </c>
      <c r="AB1358" t="s">
        <v>61</v>
      </c>
      <c r="AC1358" t="s">
        <v>62</v>
      </c>
      <c r="AD1358" t="str">
        <f t="shared" si="108"/>
        <v>Online Class - ONLINE</v>
      </c>
      <c r="AE1358" t="s">
        <v>88</v>
      </c>
      <c r="AF1358" t="s">
        <v>89</v>
      </c>
      <c r="AG1358" t="s">
        <v>89</v>
      </c>
      <c r="AH1358" t="s">
        <v>5220</v>
      </c>
      <c r="AI1358">
        <v>40</v>
      </c>
      <c r="AJ1358">
        <v>33</v>
      </c>
      <c r="AK1358" s="22">
        <f t="shared" si="109"/>
        <v>0</v>
      </c>
      <c r="AL1358" t="s">
        <v>430</v>
      </c>
      <c r="AM1358" t="s">
        <v>306</v>
      </c>
      <c r="AN1358" t="s">
        <v>67</v>
      </c>
    </row>
    <row r="1359" spans="1:40" hidden="1" x14ac:dyDescent="0.25">
      <c r="A1359">
        <v>202430</v>
      </c>
      <c r="B1359">
        <v>33298</v>
      </c>
      <c r="C1359" t="s">
        <v>2984</v>
      </c>
      <c r="D1359" t="s">
        <v>5682</v>
      </c>
      <c r="E1359" t="s">
        <v>2985</v>
      </c>
      <c r="F1359">
        <v>3</v>
      </c>
      <c r="G1359" s="1">
        <v>45166</v>
      </c>
      <c r="H1359" s="1">
        <v>45276</v>
      </c>
      <c r="I1359" s="21">
        <f t="shared" si="105"/>
        <v>16.714285714285715</v>
      </c>
      <c r="J1359" s="1"/>
      <c r="K1359" s="1" t="s">
        <v>5552</v>
      </c>
      <c r="S1359" s="22">
        <f t="shared" si="106"/>
        <v>0</v>
      </c>
      <c r="T1359" s="22">
        <f t="shared" si="107"/>
        <v>0</v>
      </c>
      <c r="U1359" s="22">
        <v>0</v>
      </c>
      <c r="W1359" s="22">
        <v>0</v>
      </c>
      <c r="Y1359" t="s">
        <v>304</v>
      </c>
      <c r="Z1359" t="s">
        <v>2986</v>
      </c>
      <c r="AA1359" t="s">
        <v>2987</v>
      </c>
      <c r="AB1359" t="s">
        <v>277</v>
      </c>
      <c r="AC1359" t="s">
        <v>98</v>
      </c>
      <c r="AD1359" t="str">
        <f t="shared" si="108"/>
        <v>Online Class - ONLINE</v>
      </c>
      <c r="AE1359" t="s">
        <v>88</v>
      </c>
      <c r="AF1359" t="s">
        <v>89</v>
      </c>
      <c r="AG1359" t="s">
        <v>89</v>
      </c>
      <c r="AH1359" t="s">
        <v>5220</v>
      </c>
      <c r="AI1359">
        <v>35</v>
      </c>
      <c r="AJ1359">
        <v>33</v>
      </c>
      <c r="AK1359" s="22">
        <f t="shared" si="109"/>
        <v>0</v>
      </c>
      <c r="AL1359" t="s">
        <v>99</v>
      </c>
      <c r="AM1359" t="s">
        <v>534</v>
      </c>
      <c r="AN1359" t="s">
        <v>67</v>
      </c>
    </row>
    <row r="1360" spans="1:40" hidden="1" x14ac:dyDescent="0.25">
      <c r="A1360">
        <v>202430</v>
      </c>
      <c r="B1360">
        <v>33301</v>
      </c>
      <c r="C1360" t="s">
        <v>1476</v>
      </c>
      <c r="D1360" t="s">
        <v>5650</v>
      </c>
      <c r="E1360" t="s">
        <v>1477</v>
      </c>
      <c r="F1360">
        <v>3</v>
      </c>
      <c r="G1360" s="1">
        <v>45166</v>
      </c>
      <c r="H1360" s="1">
        <v>45219</v>
      </c>
      <c r="I1360" s="21">
        <f t="shared" si="105"/>
        <v>8.5714285714285712</v>
      </c>
      <c r="J1360" s="1"/>
      <c r="K1360" s="1" t="s">
        <v>5552</v>
      </c>
      <c r="S1360" s="22">
        <f t="shared" si="106"/>
        <v>0</v>
      </c>
      <c r="T1360" s="22">
        <f t="shared" si="107"/>
        <v>0</v>
      </c>
      <c r="U1360" s="22">
        <v>0</v>
      </c>
      <c r="W1360" s="22">
        <v>0</v>
      </c>
      <c r="Y1360" t="s">
        <v>304</v>
      </c>
      <c r="Z1360" t="s">
        <v>831</v>
      </c>
      <c r="AA1360" t="s">
        <v>832</v>
      </c>
      <c r="AB1360" t="s">
        <v>646</v>
      </c>
      <c r="AC1360" t="s">
        <v>98</v>
      </c>
      <c r="AD1360" t="str">
        <f t="shared" si="108"/>
        <v>Online Class - ONLINE</v>
      </c>
      <c r="AE1360" t="s">
        <v>88</v>
      </c>
      <c r="AF1360" t="s">
        <v>89</v>
      </c>
      <c r="AG1360" t="s">
        <v>89</v>
      </c>
      <c r="AH1360" t="s">
        <v>5220</v>
      </c>
      <c r="AI1360">
        <v>35</v>
      </c>
      <c r="AJ1360">
        <v>24</v>
      </c>
      <c r="AK1360" s="22">
        <f t="shared" si="109"/>
        <v>0</v>
      </c>
      <c r="AL1360" t="s">
        <v>99</v>
      </c>
      <c r="AM1360" t="s">
        <v>534</v>
      </c>
      <c r="AN1360" t="s">
        <v>67</v>
      </c>
    </row>
    <row r="1361" spans="1:40" hidden="1" x14ac:dyDescent="0.25">
      <c r="A1361">
        <v>202430</v>
      </c>
      <c r="B1361">
        <v>33302</v>
      </c>
      <c r="C1361" t="s">
        <v>2988</v>
      </c>
      <c r="D1361" t="s">
        <v>5650</v>
      </c>
      <c r="E1361" t="s">
        <v>2989</v>
      </c>
      <c r="F1361">
        <v>3</v>
      </c>
      <c r="G1361" s="1">
        <v>45166</v>
      </c>
      <c r="H1361" s="1">
        <v>45276</v>
      </c>
      <c r="I1361" s="21">
        <f t="shared" si="105"/>
        <v>16.714285714285715</v>
      </c>
      <c r="J1361" s="1"/>
      <c r="K1361" s="1" t="s">
        <v>5552</v>
      </c>
      <c r="S1361" s="22">
        <f t="shared" si="106"/>
        <v>0</v>
      </c>
      <c r="T1361" s="22">
        <f t="shared" si="107"/>
        <v>0</v>
      </c>
      <c r="U1361" s="22">
        <v>0</v>
      </c>
      <c r="W1361" s="22">
        <v>0</v>
      </c>
      <c r="Y1361" t="s">
        <v>304</v>
      </c>
      <c r="Z1361" t="s">
        <v>2890</v>
      </c>
      <c r="AA1361" t="s">
        <v>2891</v>
      </c>
      <c r="AB1361" t="s">
        <v>646</v>
      </c>
      <c r="AC1361" t="s">
        <v>98</v>
      </c>
      <c r="AD1361" t="str">
        <f t="shared" si="108"/>
        <v>Online Class - ONLINE</v>
      </c>
      <c r="AE1361" t="s">
        <v>88</v>
      </c>
      <c r="AF1361" t="s">
        <v>89</v>
      </c>
      <c r="AG1361" t="s">
        <v>89</v>
      </c>
      <c r="AH1361" t="s">
        <v>5220</v>
      </c>
      <c r="AI1361">
        <v>35</v>
      </c>
      <c r="AJ1361">
        <v>33</v>
      </c>
      <c r="AK1361" s="22">
        <f t="shared" si="109"/>
        <v>0</v>
      </c>
      <c r="AL1361" t="s">
        <v>99</v>
      </c>
      <c r="AM1361" t="s">
        <v>534</v>
      </c>
      <c r="AN1361" t="s">
        <v>67</v>
      </c>
    </row>
    <row r="1362" spans="1:40" hidden="1" x14ac:dyDescent="0.25">
      <c r="A1362">
        <v>202430</v>
      </c>
      <c r="B1362">
        <v>33323</v>
      </c>
      <c r="C1362" t="s">
        <v>2673</v>
      </c>
      <c r="D1362" t="s">
        <v>5655</v>
      </c>
      <c r="E1362" t="s">
        <v>2674</v>
      </c>
      <c r="F1362">
        <v>4</v>
      </c>
      <c r="G1362" s="1">
        <v>45166</v>
      </c>
      <c r="H1362" s="1">
        <v>45276</v>
      </c>
      <c r="I1362" s="21">
        <f t="shared" si="105"/>
        <v>16.714285714285715</v>
      </c>
      <c r="J1362" s="1"/>
      <c r="K1362" s="1" t="s">
        <v>5552</v>
      </c>
      <c r="S1362" s="22">
        <f t="shared" si="106"/>
        <v>0</v>
      </c>
      <c r="T1362" s="22">
        <f t="shared" si="107"/>
        <v>0</v>
      </c>
      <c r="U1362" s="22">
        <v>0</v>
      </c>
      <c r="W1362" s="22">
        <v>0</v>
      </c>
      <c r="Y1362" t="s">
        <v>507</v>
      </c>
      <c r="Z1362" t="s">
        <v>1944</v>
      </c>
      <c r="AA1362" t="s">
        <v>1945</v>
      </c>
      <c r="AB1362" t="s">
        <v>61</v>
      </c>
      <c r="AC1362" t="s">
        <v>98</v>
      </c>
      <c r="AD1362" t="str">
        <f t="shared" si="108"/>
        <v>Online Class - ONLINE</v>
      </c>
      <c r="AE1362" t="s">
        <v>88</v>
      </c>
      <c r="AF1362" t="s">
        <v>89</v>
      </c>
      <c r="AG1362" t="s">
        <v>89</v>
      </c>
      <c r="AH1362" t="s">
        <v>5220</v>
      </c>
      <c r="AI1362">
        <v>24</v>
      </c>
      <c r="AJ1362">
        <v>22</v>
      </c>
      <c r="AK1362" s="22">
        <f t="shared" si="109"/>
        <v>0</v>
      </c>
      <c r="AL1362" t="s">
        <v>99</v>
      </c>
      <c r="AM1362" t="s">
        <v>100</v>
      </c>
      <c r="AN1362" t="s">
        <v>67</v>
      </c>
    </row>
    <row r="1363" spans="1:40" hidden="1" x14ac:dyDescent="0.25">
      <c r="A1363">
        <v>202430</v>
      </c>
      <c r="B1363">
        <v>33323</v>
      </c>
      <c r="C1363" t="s">
        <v>2673</v>
      </c>
      <c r="D1363" t="s">
        <v>5655</v>
      </c>
      <c r="E1363" t="s">
        <v>2674</v>
      </c>
      <c r="F1363">
        <v>4</v>
      </c>
      <c r="G1363" s="1">
        <v>45166</v>
      </c>
      <c r="H1363" s="1">
        <v>45276</v>
      </c>
      <c r="I1363" s="21">
        <f t="shared" si="105"/>
        <v>16.714285714285715</v>
      </c>
      <c r="J1363" s="1"/>
      <c r="K1363" s="1" t="s">
        <v>35</v>
      </c>
      <c r="N1363" t="s">
        <v>35</v>
      </c>
      <c r="S1363" s="22">
        <f t="shared" si="106"/>
        <v>0.12500000000000006</v>
      </c>
      <c r="T1363" s="22">
        <f t="shared" si="107"/>
        <v>0.12662337662337669</v>
      </c>
      <c r="U1363" s="22" t="s">
        <v>5383</v>
      </c>
      <c r="V1363">
        <v>930</v>
      </c>
      <c r="W1363" s="22" t="s">
        <v>5393</v>
      </c>
      <c r="X1363">
        <v>1230</v>
      </c>
      <c r="Y1363" t="s">
        <v>507</v>
      </c>
      <c r="Z1363" t="s">
        <v>1944</v>
      </c>
      <c r="AA1363" t="s">
        <v>1945</v>
      </c>
      <c r="AB1363" t="s">
        <v>61</v>
      </c>
      <c r="AC1363" t="s">
        <v>98</v>
      </c>
      <c r="AD1363" t="str">
        <f t="shared" si="108"/>
        <v>Online Class - ONLINE</v>
      </c>
      <c r="AE1363" t="s">
        <v>88</v>
      </c>
      <c r="AF1363" t="s">
        <v>89</v>
      </c>
      <c r="AG1363" t="s">
        <v>89</v>
      </c>
      <c r="AH1363" t="s">
        <v>5220</v>
      </c>
      <c r="AI1363">
        <v>24</v>
      </c>
      <c r="AJ1363">
        <v>22</v>
      </c>
      <c r="AK1363" s="22">
        <f t="shared" si="109"/>
        <v>46.561224489795947</v>
      </c>
      <c r="AL1363" t="s">
        <v>99</v>
      </c>
      <c r="AM1363" t="s">
        <v>100</v>
      </c>
      <c r="AN1363" t="s">
        <v>67</v>
      </c>
    </row>
    <row r="1364" spans="1:40" hidden="1" x14ac:dyDescent="0.25">
      <c r="A1364">
        <v>202430</v>
      </c>
      <c r="B1364">
        <v>33326</v>
      </c>
      <c r="C1364" t="s">
        <v>2990</v>
      </c>
      <c r="D1364" t="s">
        <v>5610</v>
      </c>
      <c r="E1364" t="s">
        <v>2991</v>
      </c>
      <c r="F1364">
        <v>3</v>
      </c>
      <c r="G1364" s="1">
        <v>45166</v>
      </c>
      <c r="H1364" s="1">
        <v>45276</v>
      </c>
      <c r="I1364" s="21">
        <f t="shared" si="105"/>
        <v>16.714285714285715</v>
      </c>
      <c r="J1364" s="1"/>
      <c r="K1364" s="1" t="s">
        <v>5552</v>
      </c>
      <c r="S1364" s="22">
        <f t="shared" si="106"/>
        <v>0</v>
      </c>
      <c r="T1364" s="22">
        <f t="shared" si="107"/>
        <v>0</v>
      </c>
      <c r="U1364" s="22">
        <v>0</v>
      </c>
      <c r="W1364" s="22">
        <v>0</v>
      </c>
      <c r="Y1364" t="s">
        <v>304</v>
      </c>
      <c r="Z1364" t="s">
        <v>598</v>
      </c>
      <c r="AA1364" t="s">
        <v>599</v>
      </c>
      <c r="AB1364" t="s">
        <v>277</v>
      </c>
      <c r="AC1364" t="s">
        <v>98</v>
      </c>
      <c r="AD1364" t="str">
        <f t="shared" si="108"/>
        <v>Online Class - ONLINE</v>
      </c>
      <c r="AE1364" t="s">
        <v>88</v>
      </c>
      <c r="AF1364" t="s">
        <v>89</v>
      </c>
      <c r="AG1364" t="s">
        <v>89</v>
      </c>
      <c r="AH1364" t="s">
        <v>5220</v>
      </c>
      <c r="AI1364">
        <v>75</v>
      </c>
      <c r="AJ1364">
        <v>26</v>
      </c>
      <c r="AK1364" s="22">
        <f t="shared" si="109"/>
        <v>0</v>
      </c>
      <c r="AL1364" t="s">
        <v>99</v>
      </c>
      <c r="AM1364" t="s">
        <v>534</v>
      </c>
      <c r="AN1364" t="s">
        <v>67</v>
      </c>
    </row>
    <row r="1365" spans="1:40" hidden="1" x14ac:dyDescent="0.25">
      <c r="A1365">
        <v>202430</v>
      </c>
      <c r="B1365">
        <v>33330</v>
      </c>
      <c r="C1365" t="s">
        <v>193</v>
      </c>
      <c r="D1365" t="s">
        <v>5719</v>
      </c>
      <c r="E1365" t="s">
        <v>194</v>
      </c>
      <c r="F1365">
        <v>3</v>
      </c>
      <c r="G1365" s="1">
        <v>45166</v>
      </c>
      <c r="H1365" s="1">
        <v>45276</v>
      </c>
      <c r="I1365" s="21">
        <f t="shared" si="105"/>
        <v>16.714285714285715</v>
      </c>
      <c r="J1365" s="1"/>
      <c r="K1365" s="1" t="s">
        <v>5552</v>
      </c>
      <c r="S1365" s="22">
        <f t="shared" si="106"/>
        <v>0</v>
      </c>
      <c r="T1365" s="22">
        <f t="shared" si="107"/>
        <v>0</v>
      </c>
      <c r="U1365" s="22">
        <v>0</v>
      </c>
      <c r="W1365" s="22">
        <v>0</v>
      </c>
      <c r="Y1365" t="s">
        <v>304</v>
      </c>
      <c r="Z1365" t="s">
        <v>532</v>
      </c>
      <c r="AA1365" t="s">
        <v>533</v>
      </c>
      <c r="AB1365" t="s">
        <v>277</v>
      </c>
      <c r="AC1365" t="s">
        <v>98</v>
      </c>
      <c r="AD1365" t="str">
        <f t="shared" si="108"/>
        <v>Online Class - ONLINE</v>
      </c>
      <c r="AE1365" t="s">
        <v>88</v>
      </c>
      <c r="AF1365" t="s">
        <v>89</v>
      </c>
      <c r="AG1365" t="s">
        <v>89</v>
      </c>
      <c r="AH1365" t="s">
        <v>5220</v>
      </c>
      <c r="AI1365">
        <v>40</v>
      </c>
      <c r="AJ1365">
        <v>26</v>
      </c>
      <c r="AK1365" s="22">
        <f t="shared" si="109"/>
        <v>0</v>
      </c>
      <c r="AL1365" t="s">
        <v>99</v>
      </c>
      <c r="AM1365" t="s">
        <v>534</v>
      </c>
      <c r="AN1365" t="s">
        <v>67</v>
      </c>
    </row>
    <row r="1366" spans="1:40" hidden="1" x14ac:dyDescent="0.25">
      <c r="A1366">
        <v>202430</v>
      </c>
      <c r="B1366">
        <v>33331</v>
      </c>
      <c r="C1366" t="s">
        <v>193</v>
      </c>
      <c r="D1366" t="s">
        <v>5719</v>
      </c>
      <c r="E1366" t="s">
        <v>194</v>
      </c>
      <c r="F1366">
        <v>3</v>
      </c>
      <c r="G1366" s="1">
        <v>45222</v>
      </c>
      <c r="H1366" s="1">
        <v>45276</v>
      </c>
      <c r="I1366" s="21">
        <f t="shared" si="105"/>
        <v>8.7142857142857153</v>
      </c>
      <c r="J1366" s="1"/>
      <c r="K1366" s="1" t="s">
        <v>5552</v>
      </c>
      <c r="S1366" s="22">
        <f t="shared" si="106"/>
        <v>0</v>
      </c>
      <c r="T1366" s="22">
        <f t="shared" si="107"/>
        <v>0</v>
      </c>
      <c r="U1366" s="22">
        <v>0</v>
      </c>
      <c r="W1366" s="22">
        <v>0</v>
      </c>
      <c r="Y1366" t="s">
        <v>304</v>
      </c>
      <c r="Z1366" t="s">
        <v>2904</v>
      </c>
      <c r="AA1366" t="s">
        <v>2905</v>
      </c>
      <c r="AB1366" t="s">
        <v>61</v>
      </c>
      <c r="AC1366" t="s">
        <v>98</v>
      </c>
      <c r="AD1366" t="str">
        <f t="shared" si="108"/>
        <v>Online Class - ONLINE</v>
      </c>
      <c r="AE1366" t="s">
        <v>88</v>
      </c>
      <c r="AF1366" t="s">
        <v>89</v>
      </c>
      <c r="AG1366" t="s">
        <v>89</v>
      </c>
      <c r="AH1366" t="s">
        <v>5220</v>
      </c>
      <c r="AI1366">
        <v>40</v>
      </c>
      <c r="AJ1366">
        <v>28</v>
      </c>
      <c r="AK1366" s="22">
        <f t="shared" si="109"/>
        <v>0</v>
      </c>
      <c r="AL1366" t="s">
        <v>99</v>
      </c>
      <c r="AM1366" t="s">
        <v>534</v>
      </c>
      <c r="AN1366" t="s">
        <v>67</v>
      </c>
    </row>
    <row r="1367" spans="1:40" hidden="1" x14ac:dyDescent="0.25">
      <c r="A1367">
        <v>202430</v>
      </c>
      <c r="B1367">
        <v>33370</v>
      </c>
      <c r="C1367" t="s">
        <v>788</v>
      </c>
      <c r="D1367" t="s">
        <v>5617</v>
      </c>
      <c r="E1367" t="s">
        <v>789</v>
      </c>
      <c r="F1367">
        <v>3</v>
      </c>
      <c r="G1367" s="1">
        <v>45166</v>
      </c>
      <c r="H1367" s="1">
        <v>45276</v>
      </c>
      <c r="I1367" s="21">
        <f t="shared" si="105"/>
        <v>16.714285714285715</v>
      </c>
      <c r="J1367" s="1"/>
      <c r="K1367" s="1" t="s">
        <v>5552</v>
      </c>
      <c r="S1367" s="22">
        <f t="shared" si="106"/>
        <v>0</v>
      </c>
      <c r="T1367" s="22">
        <f t="shared" si="107"/>
        <v>0</v>
      </c>
      <c r="U1367" s="22">
        <v>0</v>
      </c>
      <c r="W1367" s="22">
        <v>0</v>
      </c>
      <c r="Y1367" t="s">
        <v>304</v>
      </c>
      <c r="Z1367" t="s">
        <v>2948</v>
      </c>
      <c r="AA1367" t="s">
        <v>2949</v>
      </c>
      <c r="AB1367" t="s">
        <v>61</v>
      </c>
      <c r="AC1367" t="s">
        <v>98</v>
      </c>
      <c r="AD1367" t="str">
        <f t="shared" si="108"/>
        <v>Online Class - ONLINE</v>
      </c>
      <c r="AE1367" t="s">
        <v>88</v>
      </c>
      <c r="AF1367" t="s">
        <v>89</v>
      </c>
      <c r="AG1367" t="s">
        <v>89</v>
      </c>
      <c r="AH1367" t="s">
        <v>5220</v>
      </c>
      <c r="AI1367">
        <v>35</v>
      </c>
      <c r="AJ1367">
        <v>33</v>
      </c>
      <c r="AK1367" s="22">
        <f t="shared" si="109"/>
        <v>0</v>
      </c>
      <c r="AL1367" t="s">
        <v>99</v>
      </c>
      <c r="AM1367" t="s">
        <v>534</v>
      </c>
      <c r="AN1367" t="s">
        <v>67</v>
      </c>
    </row>
    <row r="1368" spans="1:40" hidden="1" x14ac:dyDescent="0.25">
      <c r="A1368">
        <v>202430</v>
      </c>
      <c r="B1368">
        <v>33371</v>
      </c>
      <c r="C1368" t="s">
        <v>788</v>
      </c>
      <c r="D1368" t="s">
        <v>5617</v>
      </c>
      <c r="E1368" t="s">
        <v>789</v>
      </c>
      <c r="F1368">
        <v>3</v>
      </c>
      <c r="G1368" s="1">
        <v>45166</v>
      </c>
      <c r="H1368" s="1">
        <v>45276</v>
      </c>
      <c r="I1368" s="21">
        <f t="shared" si="105"/>
        <v>16.714285714285715</v>
      </c>
      <c r="J1368" s="1"/>
      <c r="K1368" s="1" t="s">
        <v>5552</v>
      </c>
      <c r="S1368" s="22">
        <f t="shared" si="106"/>
        <v>0</v>
      </c>
      <c r="T1368" s="22">
        <f t="shared" si="107"/>
        <v>0</v>
      </c>
      <c r="U1368" s="22">
        <v>0</v>
      </c>
      <c r="W1368" s="22">
        <v>0</v>
      </c>
      <c r="Y1368" t="s">
        <v>304</v>
      </c>
      <c r="Z1368" t="s">
        <v>2948</v>
      </c>
      <c r="AA1368" t="s">
        <v>2949</v>
      </c>
      <c r="AB1368" t="s">
        <v>61</v>
      </c>
      <c r="AC1368" t="s">
        <v>98</v>
      </c>
      <c r="AD1368" t="str">
        <f t="shared" si="108"/>
        <v>Online Class - ONLINE</v>
      </c>
      <c r="AE1368" t="s">
        <v>88</v>
      </c>
      <c r="AF1368" t="s">
        <v>89</v>
      </c>
      <c r="AG1368" t="s">
        <v>89</v>
      </c>
      <c r="AH1368" t="s">
        <v>5220</v>
      </c>
      <c r="AI1368">
        <v>35</v>
      </c>
      <c r="AJ1368">
        <v>33</v>
      </c>
      <c r="AK1368" s="22">
        <f t="shared" si="109"/>
        <v>0</v>
      </c>
      <c r="AL1368" t="s">
        <v>99</v>
      </c>
      <c r="AM1368" t="s">
        <v>534</v>
      </c>
      <c r="AN1368" t="s">
        <v>67</v>
      </c>
    </row>
    <row r="1369" spans="1:40" hidden="1" x14ac:dyDescent="0.25">
      <c r="A1369">
        <v>202430</v>
      </c>
      <c r="B1369">
        <v>33372</v>
      </c>
      <c r="C1369" t="s">
        <v>802</v>
      </c>
      <c r="D1369" t="s">
        <v>5617</v>
      </c>
      <c r="E1369" t="s">
        <v>803</v>
      </c>
      <c r="F1369">
        <v>3</v>
      </c>
      <c r="G1369" s="1">
        <v>45166</v>
      </c>
      <c r="H1369" s="1">
        <v>45276</v>
      </c>
      <c r="I1369" s="21">
        <f t="shared" si="105"/>
        <v>16.714285714285715</v>
      </c>
      <c r="J1369" s="1"/>
      <c r="K1369" s="1" t="s">
        <v>5552</v>
      </c>
      <c r="S1369" s="22">
        <f t="shared" si="106"/>
        <v>0</v>
      </c>
      <c r="T1369" s="22">
        <f t="shared" si="107"/>
        <v>0</v>
      </c>
      <c r="U1369" s="22">
        <v>0</v>
      </c>
      <c r="W1369" s="22">
        <v>0</v>
      </c>
      <c r="Y1369" t="s">
        <v>304</v>
      </c>
      <c r="Z1369" t="s">
        <v>2622</v>
      </c>
      <c r="AA1369" t="s">
        <v>2623</v>
      </c>
      <c r="AB1369" t="s">
        <v>61</v>
      </c>
      <c r="AC1369" t="s">
        <v>98</v>
      </c>
      <c r="AD1369" t="str">
        <f t="shared" si="108"/>
        <v>Online Class - ONLINE</v>
      </c>
      <c r="AE1369" t="s">
        <v>88</v>
      </c>
      <c r="AF1369" t="s">
        <v>89</v>
      </c>
      <c r="AG1369" t="s">
        <v>89</v>
      </c>
      <c r="AH1369" t="s">
        <v>5220</v>
      </c>
      <c r="AI1369">
        <v>30</v>
      </c>
      <c r="AJ1369">
        <v>31</v>
      </c>
      <c r="AK1369" s="22">
        <f t="shared" si="109"/>
        <v>0</v>
      </c>
      <c r="AL1369" t="s">
        <v>99</v>
      </c>
      <c r="AM1369" t="s">
        <v>534</v>
      </c>
      <c r="AN1369" t="s">
        <v>46</v>
      </c>
    </row>
    <row r="1370" spans="1:40" hidden="1" x14ac:dyDescent="0.25">
      <c r="A1370">
        <v>202430</v>
      </c>
      <c r="B1370">
        <v>33373</v>
      </c>
      <c r="C1370" t="s">
        <v>802</v>
      </c>
      <c r="D1370" t="s">
        <v>5617</v>
      </c>
      <c r="E1370" t="s">
        <v>803</v>
      </c>
      <c r="F1370">
        <v>3</v>
      </c>
      <c r="G1370" s="1">
        <v>45166</v>
      </c>
      <c r="H1370" s="1">
        <v>45276</v>
      </c>
      <c r="I1370" s="21">
        <f t="shared" si="105"/>
        <v>16.714285714285715</v>
      </c>
      <c r="J1370" s="1"/>
      <c r="K1370" s="1" t="s">
        <v>5552</v>
      </c>
      <c r="S1370" s="22">
        <f t="shared" si="106"/>
        <v>0</v>
      </c>
      <c r="T1370" s="22">
        <f t="shared" si="107"/>
        <v>0</v>
      </c>
      <c r="U1370" s="22">
        <v>0</v>
      </c>
      <c r="W1370" s="22">
        <v>0</v>
      </c>
      <c r="Y1370" t="s">
        <v>304</v>
      </c>
      <c r="Z1370" t="s">
        <v>2622</v>
      </c>
      <c r="AA1370" t="s">
        <v>2623</v>
      </c>
      <c r="AB1370" t="s">
        <v>61</v>
      </c>
      <c r="AC1370" t="s">
        <v>98</v>
      </c>
      <c r="AD1370" t="str">
        <f t="shared" si="108"/>
        <v>Online Class - ONLINE</v>
      </c>
      <c r="AE1370" t="s">
        <v>88</v>
      </c>
      <c r="AF1370" t="s">
        <v>89</v>
      </c>
      <c r="AG1370" t="s">
        <v>89</v>
      </c>
      <c r="AH1370" t="s">
        <v>5220</v>
      </c>
      <c r="AI1370">
        <v>30</v>
      </c>
      <c r="AJ1370">
        <v>27</v>
      </c>
      <c r="AK1370" s="22">
        <f t="shared" si="109"/>
        <v>0</v>
      </c>
      <c r="AL1370" t="s">
        <v>99</v>
      </c>
      <c r="AM1370" t="s">
        <v>534</v>
      </c>
      <c r="AN1370" t="s">
        <v>67</v>
      </c>
    </row>
    <row r="1371" spans="1:40" hidden="1" x14ac:dyDescent="0.25">
      <c r="A1371">
        <v>202430</v>
      </c>
      <c r="B1371">
        <v>33375</v>
      </c>
      <c r="C1371" t="s">
        <v>802</v>
      </c>
      <c r="D1371" t="s">
        <v>5617</v>
      </c>
      <c r="E1371" t="s">
        <v>803</v>
      </c>
      <c r="F1371">
        <v>3</v>
      </c>
      <c r="G1371" s="1">
        <v>45166</v>
      </c>
      <c r="H1371" s="1">
        <v>45276</v>
      </c>
      <c r="I1371" s="21">
        <f t="shared" si="105"/>
        <v>16.714285714285715</v>
      </c>
      <c r="J1371" s="1"/>
      <c r="K1371" s="1" t="s">
        <v>5552</v>
      </c>
      <c r="S1371" s="22">
        <f t="shared" si="106"/>
        <v>0</v>
      </c>
      <c r="T1371" s="22">
        <f t="shared" si="107"/>
        <v>0</v>
      </c>
      <c r="U1371" s="22">
        <v>0</v>
      </c>
      <c r="W1371" s="22">
        <v>0</v>
      </c>
      <c r="Y1371" t="s">
        <v>304</v>
      </c>
      <c r="Z1371" t="s">
        <v>2161</v>
      </c>
      <c r="AA1371" t="s">
        <v>2162</v>
      </c>
      <c r="AB1371" t="s">
        <v>61</v>
      </c>
      <c r="AC1371" t="s">
        <v>98</v>
      </c>
      <c r="AD1371" t="str">
        <f t="shared" si="108"/>
        <v>Online Class - ONLINE</v>
      </c>
      <c r="AE1371" t="s">
        <v>88</v>
      </c>
      <c r="AF1371" t="s">
        <v>89</v>
      </c>
      <c r="AG1371" t="s">
        <v>89</v>
      </c>
      <c r="AH1371" t="s">
        <v>5220</v>
      </c>
      <c r="AI1371">
        <v>30</v>
      </c>
      <c r="AJ1371">
        <v>20</v>
      </c>
      <c r="AK1371" s="22">
        <f t="shared" si="109"/>
        <v>0</v>
      </c>
      <c r="AL1371" t="s">
        <v>99</v>
      </c>
      <c r="AM1371" t="s">
        <v>534</v>
      </c>
      <c r="AN1371" t="s">
        <v>67</v>
      </c>
    </row>
    <row r="1372" spans="1:40" hidden="1" x14ac:dyDescent="0.25">
      <c r="A1372">
        <v>202430</v>
      </c>
      <c r="B1372">
        <v>33377</v>
      </c>
      <c r="C1372" t="s">
        <v>273</v>
      </c>
      <c r="D1372" t="s">
        <v>5617</v>
      </c>
      <c r="E1372" t="s">
        <v>274</v>
      </c>
      <c r="F1372">
        <v>3</v>
      </c>
      <c r="G1372" s="1">
        <v>45166</v>
      </c>
      <c r="H1372" s="1">
        <v>45276</v>
      </c>
      <c r="I1372" s="21">
        <f t="shared" si="105"/>
        <v>16.714285714285715</v>
      </c>
      <c r="J1372" s="1"/>
      <c r="K1372" s="1" t="s">
        <v>5552</v>
      </c>
      <c r="S1372" s="22">
        <f t="shared" si="106"/>
        <v>0</v>
      </c>
      <c r="T1372" s="22">
        <f t="shared" si="107"/>
        <v>0</v>
      </c>
      <c r="U1372" s="22">
        <v>0</v>
      </c>
      <c r="W1372" s="22">
        <v>0</v>
      </c>
      <c r="Y1372" t="s">
        <v>304</v>
      </c>
      <c r="Z1372" t="s">
        <v>1500</v>
      </c>
      <c r="AA1372" t="s">
        <v>1501</v>
      </c>
      <c r="AB1372" t="s">
        <v>61</v>
      </c>
      <c r="AC1372" t="s">
        <v>98</v>
      </c>
      <c r="AD1372" t="str">
        <f t="shared" si="108"/>
        <v>Online Class - ONLINE</v>
      </c>
      <c r="AE1372" t="s">
        <v>88</v>
      </c>
      <c r="AF1372" t="s">
        <v>89</v>
      </c>
      <c r="AG1372" t="s">
        <v>89</v>
      </c>
      <c r="AH1372" t="s">
        <v>5220</v>
      </c>
      <c r="AI1372">
        <v>30</v>
      </c>
      <c r="AJ1372">
        <v>24</v>
      </c>
      <c r="AK1372" s="22">
        <f t="shared" si="109"/>
        <v>0</v>
      </c>
      <c r="AL1372" t="s">
        <v>99</v>
      </c>
      <c r="AM1372" t="s">
        <v>534</v>
      </c>
      <c r="AN1372" t="s">
        <v>67</v>
      </c>
    </row>
    <row r="1373" spans="1:40" hidden="1" x14ac:dyDescent="0.25">
      <c r="A1373">
        <v>202430</v>
      </c>
      <c r="B1373">
        <v>33399</v>
      </c>
      <c r="C1373" t="s">
        <v>2992</v>
      </c>
      <c r="D1373" t="s">
        <v>5719</v>
      </c>
      <c r="E1373" t="s">
        <v>2993</v>
      </c>
      <c r="F1373">
        <v>3</v>
      </c>
      <c r="G1373" s="1">
        <v>45166</v>
      </c>
      <c r="H1373" s="1">
        <v>45276</v>
      </c>
      <c r="I1373" s="21">
        <f t="shared" si="105"/>
        <v>16.714285714285715</v>
      </c>
      <c r="J1373" s="1"/>
      <c r="K1373" s="1" t="s">
        <v>5552</v>
      </c>
      <c r="S1373" s="22">
        <f t="shared" si="106"/>
        <v>0</v>
      </c>
      <c r="T1373" s="22">
        <f t="shared" si="107"/>
        <v>0</v>
      </c>
      <c r="U1373" s="22">
        <v>0</v>
      </c>
      <c r="W1373" s="22">
        <v>0</v>
      </c>
      <c r="Y1373" t="s">
        <v>304</v>
      </c>
      <c r="Z1373" t="s">
        <v>2910</v>
      </c>
      <c r="AA1373" t="s">
        <v>2911</v>
      </c>
      <c r="AB1373" t="s">
        <v>61</v>
      </c>
      <c r="AC1373" t="s">
        <v>98</v>
      </c>
      <c r="AD1373" t="str">
        <f t="shared" si="108"/>
        <v>Online Class - ONLINE</v>
      </c>
      <c r="AE1373" t="s">
        <v>88</v>
      </c>
      <c r="AF1373" t="s">
        <v>89</v>
      </c>
      <c r="AG1373" t="s">
        <v>89</v>
      </c>
      <c r="AH1373" t="s">
        <v>5220</v>
      </c>
      <c r="AI1373">
        <v>40</v>
      </c>
      <c r="AJ1373">
        <v>35</v>
      </c>
      <c r="AK1373" s="22">
        <f t="shared" si="109"/>
        <v>0</v>
      </c>
      <c r="AL1373" t="s">
        <v>99</v>
      </c>
      <c r="AM1373" t="s">
        <v>534</v>
      </c>
      <c r="AN1373" t="s">
        <v>67</v>
      </c>
    </row>
    <row r="1374" spans="1:40" hidden="1" x14ac:dyDescent="0.25">
      <c r="A1374">
        <v>202430</v>
      </c>
      <c r="B1374">
        <v>33439</v>
      </c>
      <c r="C1374" t="s">
        <v>2675</v>
      </c>
      <c r="D1374" t="s">
        <v>5668</v>
      </c>
      <c r="E1374" t="s">
        <v>2676</v>
      </c>
      <c r="F1374">
        <v>3</v>
      </c>
      <c r="G1374" s="1">
        <v>45166</v>
      </c>
      <c r="H1374" s="1">
        <v>45276</v>
      </c>
      <c r="I1374" s="21">
        <f t="shared" si="105"/>
        <v>16.714285714285715</v>
      </c>
      <c r="J1374" s="1"/>
      <c r="K1374" s="1" t="s">
        <v>35</v>
      </c>
      <c r="N1374" t="s">
        <v>35</v>
      </c>
      <c r="S1374" s="22">
        <f t="shared" si="106"/>
        <v>0.125</v>
      </c>
      <c r="T1374" s="22">
        <f t="shared" si="107"/>
        <v>0.12662337662337664</v>
      </c>
      <c r="U1374" s="22" t="s">
        <v>5390</v>
      </c>
      <c r="V1374">
        <v>900</v>
      </c>
      <c r="W1374" s="22" t="s">
        <v>5384</v>
      </c>
      <c r="X1374">
        <v>1200</v>
      </c>
      <c r="Y1374" t="s">
        <v>304</v>
      </c>
      <c r="Z1374" t="s">
        <v>2415</v>
      </c>
      <c r="AA1374" t="s">
        <v>2416</v>
      </c>
      <c r="AB1374" t="s">
        <v>646</v>
      </c>
      <c r="AC1374" t="s">
        <v>98</v>
      </c>
      <c r="AD1374" t="str">
        <f t="shared" si="108"/>
        <v>Online Class - ONLINE</v>
      </c>
      <c r="AE1374" t="s">
        <v>88</v>
      </c>
      <c r="AF1374" t="s">
        <v>89</v>
      </c>
      <c r="AG1374" t="s">
        <v>89</v>
      </c>
      <c r="AH1374" t="s">
        <v>5220</v>
      </c>
      <c r="AI1374">
        <v>30</v>
      </c>
      <c r="AJ1374">
        <v>24</v>
      </c>
      <c r="AK1374" s="22">
        <f t="shared" si="109"/>
        <v>50.794063079777374</v>
      </c>
      <c r="AL1374" t="s">
        <v>99</v>
      </c>
      <c r="AM1374" t="s">
        <v>100</v>
      </c>
      <c r="AN1374" t="s">
        <v>67</v>
      </c>
    </row>
    <row r="1375" spans="1:40" hidden="1" x14ac:dyDescent="0.25">
      <c r="A1375">
        <v>202430</v>
      </c>
      <c r="B1375">
        <v>33448</v>
      </c>
      <c r="C1375" t="s">
        <v>2994</v>
      </c>
      <c r="D1375" t="s">
        <v>5637</v>
      </c>
      <c r="E1375" t="s">
        <v>2995</v>
      </c>
      <c r="F1375">
        <v>3</v>
      </c>
      <c r="G1375" s="1">
        <v>45166</v>
      </c>
      <c r="H1375" s="1">
        <v>45276</v>
      </c>
      <c r="I1375" s="21">
        <f t="shared" si="105"/>
        <v>16.714285714285715</v>
      </c>
      <c r="J1375" s="1"/>
      <c r="K1375" s="1" t="s">
        <v>5552</v>
      </c>
      <c r="S1375" s="22">
        <f t="shared" si="106"/>
        <v>0</v>
      </c>
      <c r="T1375" s="22">
        <f t="shared" si="107"/>
        <v>0</v>
      </c>
      <c r="U1375" s="22">
        <v>0</v>
      </c>
      <c r="W1375" s="22">
        <v>0</v>
      </c>
      <c r="Y1375" t="s">
        <v>304</v>
      </c>
      <c r="Z1375" t="s">
        <v>2996</v>
      </c>
      <c r="AA1375" t="s">
        <v>2997</v>
      </c>
      <c r="AB1375" t="s">
        <v>277</v>
      </c>
      <c r="AC1375" t="s">
        <v>98</v>
      </c>
      <c r="AD1375" t="str">
        <f t="shared" si="108"/>
        <v>Online Class - ONLINE</v>
      </c>
      <c r="AE1375" t="s">
        <v>88</v>
      </c>
      <c r="AF1375" t="s">
        <v>89</v>
      </c>
      <c r="AG1375" t="s">
        <v>89</v>
      </c>
      <c r="AH1375" t="s">
        <v>5220</v>
      </c>
      <c r="AI1375">
        <v>40</v>
      </c>
      <c r="AJ1375">
        <v>29</v>
      </c>
      <c r="AK1375" s="22">
        <f t="shared" si="109"/>
        <v>0</v>
      </c>
      <c r="AL1375" t="s">
        <v>99</v>
      </c>
      <c r="AM1375" t="s">
        <v>534</v>
      </c>
      <c r="AN1375" t="s">
        <v>67</v>
      </c>
    </row>
    <row r="1376" spans="1:40" hidden="1" x14ac:dyDescent="0.25">
      <c r="A1376">
        <v>202430</v>
      </c>
      <c r="B1376">
        <v>33612</v>
      </c>
      <c r="C1376" t="s">
        <v>2571</v>
      </c>
      <c r="D1376" t="s">
        <v>5628</v>
      </c>
      <c r="E1376" t="s">
        <v>2572</v>
      </c>
      <c r="F1376">
        <v>4</v>
      </c>
      <c r="G1376" s="1">
        <v>45166</v>
      </c>
      <c r="H1376" s="1">
        <v>45276</v>
      </c>
      <c r="I1376" s="21">
        <f t="shared" si="105"/>
        <v>16.714285714285715</v>
      </c>
      <c r="J1376" s="1"/>
      <c r="K1376" s="1" t="s">
        <v>5552</v>
      </c>
      <c r="S1376" s="22">
        <f t="shared" si="106"/>
        <v>0</v>
      </c>
      <c r="T1376" s="22">
        <f t="shared" si="107"/>
        <v>0</v>
      </c>
      <c r="U1376" s="22">
        <v>0</v>
      </c>
      <c r="W1376" s="22">
        <v>0</v>
      </c>
      <c r="Y1376" t="s">
        <v>304</v>
      </c>
      <c r="Z1376" t="s">
        <v>2573</v>
      </c>
      <c r="AA1376" t="s">
        <v>2574</v>
      </c>
      <c r="AB1376" t="s">
        <v>41</v>
      </c>
      <c r="AC1376" t="s">
        <v>62</v>
      </c>
      <c r="AD1376" t="str">
        <f t="shared" si="108"/>
        <v>Online Class - ONLINE</v>
      </c>
      <c r="AE1376" t="s">
        <v>88</v>
      </c>
      <c r="AF1376" t="s">
        <v>89</v>
      </c>
      <c r="AG1376" t="s">
        <v>89</v>
      </c>
      <c r="AH1376" t="s">
        <v>5220</v>
      </c>
      <c r="AI1376">
        <v>7</v>
      </c>
      <c r="AJ1376">
        <v>5</v>
      </c>
      <c r="AK1376" s="22">
        <f t="shared" si="109"/>
        <v>0</v>
      </c>
      <c r="AL1376" t="s">
        <v>430</v>
      </c>
      <c r="AM1376" t="s">
        <v>306</v>
      </c>
      <c r="AN1376" t="s">
        <v>67</v>
      </c>
    </row>
    <row r="1377" spans="1:40" hidden="1" x14ac:dyDescent="0.25">
      <c r="A1377">
        <v>202430</v>
      </c>
      <c r="B1377">
        <v>33616</v>
      </c>
      <c r="C1377" t="s">
        <v>2234</v>
      </c>
      <c r="D1377" t="s">
        <v>5637</v>
      </c>
      <c r="E1377" t="s">
        <v>2235</v>
      </c>
      <c r="F1377">
        <v>3</v>
      </c>
      <c r="G1377" s="1">
        <v>45166</v>
      </c>
      <c r="H1377" s="1">
        <v>45276</v>
      </c>
      <c r="I1377" s="21">
        <f t="shared" si="105"/>
        <v>16.714285714285715</v>
      </c>
      <c r="J1377" s="1"/>
      <c r="K1377" s="1" t="s">
        <v>5552</v>
      </c>
      <c r="S1377" s="22">
        <f t="shared" si="106"/>
        <v>0</v>
      </c>
      <c r="T1377" s="22">
        <f t="shared" si="107"/>
        <v>0</v>
      </c>
      <c r="U1377" s="22">
        <v>0</v>
      </c>
      <c r="W1377" s="22">
        <v>0</v>
      </c>
      <c r="Y1377" t="s">
        <v>304</v>
      </c>
      <c r="Z1377" t="s">
        <v>2998</v>
      </c>
      <c r="AA1377" t="s">
        <v>2999</v>
      </c>
      <c r="AB1377" t="s">
        <v>277</v>
      </c>
      <c r="AC1377" t="s">
        <v>98</v>
      </c>
      <c r="AD1377" t="str">
        <f t="shared" si="108"/>
        <v>Online Class - ONLINE</v>
      </c>
      <c r="AE1377" t="s">
        <v>88</v>
      </c>
      <c r="AF1377" t="s">
        <v>89</v>
      </c>
      <c r="AG1377" t="s">
        <v>89</v>
      </c>
      <c r="AH1377" t="s">
        <v>5220</v>
      </c>
      <c r="AI1377">
        <v>40</v>
      </c>
      <c r="AJ1377">
        <v>26</v>
      </c>
      <c r="AK1377" s="22">
        <f t="shared" si="109"/>
        <v>0</v>
      </c>
      <c r="AL1377" t="s">
        <v>99</v>
      </c>
      <c r="AM1377" t="s">
        <v>534</v>
      </c>
      <c r="AN1377" t="s">
        <v>67</v>
      </c>
    </row>
    <row r="1378" spans="1:40" hidden="1" x14ac:dyDescent="0.25">
      <c r="A1378">
        <v>202430</v>
      </c>
      <c r="B1378">
        <v>33618</v>
      </c>
      <c r="C1378" t="s">
        <v>3000</v>
      </c>
      <c r="D1378" t="s">
        <v>5635</v>
      </c>
      <c r="E1378" t="s">
        <v>3001</v>
      </c>
      <c r="F1378">
        <v>4</v>
      </c>
      <c r="G1378" s="1">
        <v>45166</v>
      </c>
      <c r="H1378" s="1">
        <v>45248</v>
      </c>
      <c r="I1378" s="21">
        <f t="shared" si="105"/>
        <v>12.714285714285714</v>
      </c>
      <c r="J1378" s="1"/>
      <c r="K1378" s="1" t="s">
        <v>5552</v>
      </c>
      <c r="S1378" s="22">
        <f t="shared" si="106"/>
        <v>0</v>
      </c>
      <c r="T1378" s="22">
        <f t="shared" si="107"/>
        <v>0</v>
      </c>
      <c r="U1378" s="22">
        <v>0</v>
      </c>
      <c r="W1378" s="22">
        <v>0</v>
      </c>
      <c r="Y1378" t="s">
        <v>304</v>
      </c>
      <c r="Z1378" t="s">
        <v>2273</v>
      </c>
      <c r="AA1378" t="s">
        <v>2274</v>
      </c>
      <c r="AB1378" t="s">
        <v>61</v>
      </c>
      <c r="AC1378" t="s">
        <v>98</v>
      </c>
      <c r="AD1378" t="str">
        <f t="shared" si="108"/>
        <v>Online Class - ONLINE</v>
      </c>
      <c r="AE1378" t="s">
        <v>88</v>
      </c>
      <c r="AF1378" t="s">
        <v>89</v>
      </c>
      <c r="AG1378" t="s">
        <v>89</v>
      </c>
      <c r="AH1378" t="s">
        <v>5220</v>
      </c>
      <c r="AI1378">
        <v>35</v>
      </c>
      <c r="AJ1378">
        <v>29</v>
      </c>
      <c r="AK1378" s="22">
        <f t="shared" si="109"/>
        <v>0</v>
      </c>
      <c r="AL1378" t="s">
        <v>99</v>
      </c>
      <c r="AM1378" t="s">
        <v>534</v>
      </c>
      <c r="AN1378" t="s">
        <v>67</v>
      </c>
    </row>
    <row r="1379" spans="1:40" hidden="1" x14ac:dyDescent="0.25">
      <c r="A1379">
        <v>202430</v>
      </c>
      <c r="B1379">
        <v>33627</v>
      </c>
      <c r="C1379" t="s">
        <v>438</v>
      </c>
      <c r="D1379" t="s">
        <v>5704</v>
      </c>
      <c r="E1379" t="s">
        <v>439</v>
      </c>
      <c r="F1379">
        <v>3</v>
      </c>
      <c r="G1379" s="1">
        <v>45166</v>
      </c>
      <c r="H1379" s="1">
        <v>45276</v>
      </c>
      <c r="I1379" s="21">
        <f t="shared" si="105"/>
        <v>16.714285714285715</v>
      </c>
      <c r="J1379" s="1"/>
      <c r="K1379" s="1" t="s">
        <v>5552</v>
      </c>
      <c r="S1379" s="22">
        <f t="shared" si="106"/>
        <v>0</v>
      </c>
      <c r="T1379" s="22">
        <f t="shared" si="107"/>
        <v>0</v>
      </c>
      <c r="U1379" s="22">
        <v>0</v>
      </c>
      <c r="W1379" s="22">
        <v>0</v>
      </c>
      <c r="Y1379" t="s">
        <v>304</v>
      </c>
      <c r="Z1379" t="s">
        <v>2918</v>
      </c>
      <c r="AA1379" t="s">
        <v>2919</v>
      </c>
      <c r="AB1379" t="s">
        <v>61</v>
      </c>
      <c r="AC1379" t="s">
        <v>98</v>
      </c>
      <c r="AD1379" t="str">
        <f t="shared" si="108"/>
        <v>Online Class - ONLINE</v>
      </c>
      <c r="AE1379" t="s">
        <v>88</v>
      </c>
      <c r="AF1379" t="s">
        <v>89</v>
      </c>
      <c r="AG1379" t="s">
        <v>89</v>
      </c>
      <c r="AH1379" t="s">
        <v>5220</v>
      </c>
      <c r="AI1379">
        <v>37</v>
      </c>
      <c r="AJ1379">
        <v>35</v>
      </c>
      <c r="AK1379" s="22">
        <f t="shared" si="109"/>
        <v>0</v>
      </c>
      <c r="AL1379" t="s">
        <v>99</v>
      </c>
      <c r="AM1379" t="s">
        <v>534</v>
      </c>
      <c r="AN1379" t="s">
        <v>67</v>
      </c>
    </row>
    <row r="1380" spans="1:40" hidden="1" x14ac:dyDescent="0.25">
      <c r="A1380">
        <v>202430</v>
      </c>
      <c r="B1380">
        <v>33634</v>
      </c>
      <c r="C1380" t="s">
        <v>1476</v>
      </c>
      <c r="D1380" t="s">
        <v>5650</v>
      </c>
      <c r="E1380" t="s">
        <v>1477</v>
      </c>
      <c r="F1380">
        <v>3</v>
      </c>
      <c r="G1380" s="1">
        <v>45243</v>
      </c>
      <c r="H1380" s="1">
        <v>45276</v>
      </c>
      <c r="I1380" s="21">
        <f t="shared" si="105"/>
        <v>5.7142857142857144</v>
      </c>
      <c r="J1380" s="1"/>
      <c r="K1380" s="1" t="s">
        <v>5552</v>
      </c>
      <c r="S1380" s="22">
        <f t="shared" si="106"/>
        <v>0</v>
      </c>
      <c r="T1380" s="22">
        <f t="shared" si="107"/>
        <v>0</v>
      </c>
      <c r="U1380" s="22">
        <v>0</v>
      </c>
      <c r="W1380" s="22">
        <v>0</v>
      </c>
      <c r="Y1380" t="s">
        <v>304</v>
      </c>
      <c r="Z1380" t="s">
        <v>831</v>
      </c>
      <c r="AA1380" t="s">
        <v>832</v>
      </c>
      <c r="AB1380" t="s">
        <v>646</v>
      </c>
      <c r="AC1380" t="s">
        <v>98</v>
      </c>
      <c r="AD1380" t="str">
        <f t="shared" si="108"/>
        <v>Online Class - ONLINE</v>
      </c>
      <c r="AE1380" t="s">
        <v>88</v>
      </c>
      <c r="AF1380" t="s">
        <v>89</v>
      </c>
      <c r="AG1380" t="s">
        <v>89</v>
      </c>
      <c r="AH1380" t="s">
        <v>5220</v>
      </c>
      <c r="AI1380">
        <v>35</v>
      </c>
      <c r="AJ1380">
        <v>26</v>
      </c>
      <c r="AK1380" s="22">
        <f t="shared" si="109"/>
        <v>0</v>
      </c>
      <c r="AL1380" t="s">
        <v>99</v>
      </c>
      <c r="AM1380" t="s">
        <v>534</v>
      </c>
      <c r="AN1380" t="s">
        <v>67</v>
      </c>
    </row>
    <row r="1381" spans="1:40" hidden="1" x14ac:dyDescent="0.25">
      <c r="A1381">
        <v>202430</v>
      </c>
      <c r="B1381">
        <v>33639</v>
      </c>
      <c r="C1381" t="s">
        <v>678</v>
      </c>
      <c r="D1381" t="s">
        <v>5693</v>
      </c>
      <c r="E1381" t="s">
        <v>679</v>
      </c>
      <c r="F1381">
        <v>3</v>
      </c>
      <c r="G1381" s="1">
        <v>45222</v>
      </c>
      <c r="H1381" s="1">
        <v>45276</v>
      </c>
      <c r="I1381" s="21">
        <f t="shared" si="105"/>
        <v>8.7142857142857153</v>
      </c>
      <c r="J1381" s="1"/>
      <c r="K1381" s="1" t="s">
        <v>5552</v>
      </c>
      <c r="S1381" s="22">
        <f t="shared" si="106"/>
        <v>0</v>
      </c>
      <c r="T1381" s="22">
        <f t="shared" si="107"/>
        <v>0</v>
      </c>
      <c r="U1381" s="22">
        <v>0</v>
      </c>
      <c r="W1381" s="22">
        <v>0</v>
      </c>
      <c r="Y1381" t="s">
        <v>304</v>
      </c>
      <c r="Z1381" t="s">
        <v>695</v>
      </c>
      <c r="AA1381" t="s">
        <v>696</v>
      </c>
      <c r="AB1381" t="s">
        <v>61</v>
      </c>
      <c r="AC1381" t="s">
        <v>98</v>
      </c>
      <c r="AD1381" t="str">
        <f t="shared" si="108"/>
        <v>Online Class - ONLINE</v>
      </c>
      <c r="AE1381" t="s">
        <v>88</v>
      </c>
      <c r="AF1381" t="s">
        <v>89</v>
      </c>
      <c r="AG1381" t="s">
        <v>89</v>
      </c>
      <c r="AH1381" t="s">
        <v>5220</v>
      </c>
      <c r="AI1381">
        <v>40</v>
      </c>
      <c r="AJ1381">
        <v>37</v>
      </c>
      <c r="AK1381" s="22">
        <f t="shared" si="109"/>
        <v>0</v>
      </c>
      <c r="AL1381" t="s">
        <v>99</v>
      </c>
      <c r="AM1381" t="s">
        <v>534</v>
      </c>
      <c r="AN1381" t="s">
        <v>67</v>
      </c>
    </row>
    <row r="1382" spans="1:40" hidden="1" x14ac:dyDescent="0.25">
      <c r="A1382">
        <v>202430</v>
      </c>
      <c r="B1382">
        <v>33708</v>
      </c>
      <c r="C1382" t="s">
        <v>1032</v>
      </c>
      <c r="D1382" t="s">
        <v>5604</v>
      </c>
      <c r="E1382" t="s">
        <v>1033</v>
      </c>
      <c r="F1382">
        <v>4</v>
      </c>
      <c r="G1382" s="1">
        <v>45166</v>
      </c>
      <c r="H1382" s="1">
        <v>45276</v>
      </c>
      <c r="I1382" s="21">
        <f t="shared" si="105"/>
        <v>16.714285714285715</v>
      </c>
      <c r="J1382" s="1"/>
      <c r="K1382" s="1" t="s">
        <v>5552</v>
      </c>
      <c r="S1382" s="22">
        <f t="shared" si="106"/>
        <v>0</v>
      </c>
      <c r="T1382" s="22">
        <f t="shared" si="107"/>
        <v>0</v>
      </c>
      <c r="U1382" s="22">
        <v>0</v>
      </c>
      <c r="W1382" s="22">
        <v>0</v>
      </c>
      <c r="Y1382" t="s">
        <v>304</v>
      </c>
      <c r="Z1382" t="s">
        <v>1034</v>
      </c>
      <c r="AA1382" t="s">
        <v>1035</v>
      </c>
      <c r="AB1382" t="s">
        <v>61</v>
      </c>
      <c r="AC1382" t="s">
        <v>98</v>
      </c>
      <c r="AD1382" t="str">
        <f t="shared" si="108"/>
        <v>Online Class - ONLINE</v>
      </c>
      <c r="AE1382" t="s">
        <v>88</v>
      </c>
      <c r="AF1382" t="s">
        <v>89</v>
      </c>
      <c r="AG1382" t="s">
        <v>89</v>
      </c>
      <c r="AH1382" t="s">
        <v>5220</v>
      </c>
      <c r="AI1382">
        <v>24</v>
      </c>
      <c r="AJ1382">
        <v>22</v>
      </c>
      <c r="AK1382" s="22">
        <f t="shared" si="109"/>
        <v>0</v>
      </c>
      <c r="AL1382" t="s">
        <v>99</v>
      </c>
      <c r="AM1382" t="s">
        <v>534</v>
      </c>
      <c r="AN1382" t="s">
        <v>67</v>
      </c>
    </row>
    <row r="1383" spans="1:40" hidden="1" x14ac:dyDescent="0.25">
      <c r="A1383">
        <v>202430</v>
      </c>
      <c r="B1383">
        <v>33708</v>
      </c>
      <c r="C1383" t="s">
        <v>1032</v>
      </c>
      <c r="D1383" t="s">
        <v>5604</v>
      </c>
      <c r="E1383" t="s">
        <v>1033</v>
      </c>
      <c r="F1383">
        <v>4</v>
      </c>
      <c r="G1383" s="1">
        <v>45166</v>
      </c>
      <c r="H1383" s="1">
        <v>45276</v>
      </c>
      <c r="I1383" s="21">
        <f t="shared" si="105"/>
        <v>16.714285714285715</v>
      </c>
      <c r="J1383" s="1"/>
      <c r="K1383" s="1" t="s">
        <v>5552</v>
      </c>
      <c r="S1383" s="22">
        <f t="shared" si="106"/>
        <v>0</v>
      </c>
      <c r="T1383" s="22">
        <f t="shared" si="107"/>
        <v>0</v>
      </c>
      <c r="U1383" s="22">
        <v>0</v>
      </c>
      <c r="W1383" s="22">
        <v>0</v>
      </c>
      <c r="Y1383" t="s">
        <v>304</v>
      </c>
      <c r="Z1383" t="s">
        <v>1034</v>
      </c>
      <c r="AA1383" t="s">
        <v>1035</v>
      </c>
      <c r="AB1383" t="s">
        <v>61</v>
      </c>
      <c r="AC1383" t="s">
        <v>98</v>
      </c>
      <c r="AD1383" t="str">
        <f t="shared" si="108"/>
        <v>Online Class - ONLINE</v>
      </c>
      <c r="AE1383" t="s">
        <v>88</v>
      </c>
      <c r="AF1383" t="s">
        <v>89</v>
      </c>
      <c r="AG1383" t="s">
        <v>89</v>
      </c>
      <c r="AH1383" t="s">
        <v>5220</v>
      </c>
      <c r="AI1383">
        <v>24</v>
      </c>
      <c r="AJ1383">
        <v>22</v>
      </c>
      <c r="AK1383" s="22">
        <f t="shared" si="109"/>
        <v>0</v>
      </c>
      <c r="AL1383" t="s">
        <v>99</v>
      </c>
      <c r="AM1383" t="s">
        <v>534</v>
      </c>
      <c r="AN1383" t="s">
        <v>67</v>
      </c>
    </row>
    <row r="1384" spans="1:40" hidden="1" x14ac:dyDescent="0.25">
      <c r="A1384">
        <v>202430</v>
      </c>
      <c r="B1384">
        <v>33718</v>
      </c>
      <c r="C1384" t="s">
        <v>1659</v>
      </c>
      <c r="D1384" t="s">
        <v>5602</v>
      </c>
      <c r="E1384" t="s">
        <v>1660</v>
      </c>
      <c r="F1384">
        <v>3</v>
      </c>
      <c r="G1384" s="1">
        <v>45166</v>
      </c>
      <c r="H1384" s="1">
        <v>45276</v>
      </c>
      <c r="I1384" s="21">
        <f t="shared" si="105"/>
        <v>16.714285714285715</v>
      </c>
      <c r="J1384" s="1"/>
      <c r="K1384" s="1" t="s">
        <v>5552</v>
      </c>
      <c r="S1384" s="22">
        <f t="shared" si="106"/>
        <v>0</v>
      </c>
      <c r="T1384" s="22">
        <f t="shared" si="107"/>
        <v>0</v>
      </c>
      <c r="U1384" s="22">
        <v>0</v>
      </c>
      <c r="W1384" s="22">
        <v>0</v>
      </c>
      <c r="Y1384" t="s">
        <v>304</v>
      </c>
      <c r="Z1384" t="s">
        <v>2958</v>
      </c>
      <c r="AA1384" t="s">
        <v>2959</v>
      </c>
      <c r="AB1384" t="s">
        <v>61</v>
      </c>
      <c r="AC1384" t="s">
        <v>98</v>
      </c>
      <c r="AD1384" t="str">
        <f t="shared" si="108"/>
        <v>Online Class - ONLINE</v>
      </c>
      <c r="AE1384" t="s">
        <v>88</v>
      </c>
      <c r="AF1384" t="s">
        <v>89</v>
      </c>
      <c r="AG1384" t="s">
        <v>89</v>
      </c>
      <c r="AH1384" t="s">
        <v>5220</v>
      </c>
      <c r="AI1384">
        <v>30</v>
      </c>
      <c r="AJ1384">
        <v>13</v>
      </c>
      <c r="AK1384" s="22">
        <f t="shared" si="109"/>
        <v>0</v>
      </c>
      <c r="AL1384" t="s">
        <v>99</v>
      </c>
      <c r="AM1384" t="s">
        <v>534</v>
      </c>
      <c r="AN1384" t="s">
        <v>67</v>
      </c>
    </row>
    <row r="1385" spans="1:40" hidden="1" x14ac:dyDescent="0.25">
      <c r="A1385">
        <v>202430</v>
      </c>
      <c r="B1385">
        <v>33733</v>
      </c>
      <c r="C1385" t="s">
        <v>3002</v>
      </c>
      <c r="D1385" t="s">
        <v>5654</v>
      </c>
      <c r="E1385" t="s">
        <v>3003</v>
      </c>
      <c r="F1385">
        <v>3</v>
      </c>
      <c r="G1385" s="1">
        <v>45236</v>
      </c>
      <c r="H1385" s="1">
        <v>45276</v>
      </c>
      <c r="I1385" s="21">
        <f t="shared" si="105"/>
        <v>6.7142857142857144</v>
      </c>
      <c r="J1385" s="1"/>
      <c r="K1385" s="1" t="s">
        <v>5552</v>
      </c>
      <c r="S1385" s="22">
        <f t="shared" si="106"/>
        <v>0</v>
      </c>
      <c r="T1385" s="22">
        <f t="shared" si="107"/>
        <v>0</v>
      </c>
      <c r="U1385" s="22">
        <v>0</v>
      </c>
      <c r="W1385" s="22">
        <v>0</v>
      </c>
      <c r="Y1385" t="s">
        <v>304</v>
      </c>
      <c r="Z1385" t="s">
        <v>2830</v>
      </c>
      <c r="AA1385" t="s">
        <v>2831</v>
      </c>
      <c r="AB1385" t="s">
        <v>61</v>
      </c>
      <c r="AC1385" t="s">
        <v>98</v>
      </c>
      <c r="AD1385" t="str">
        <f t="shared" si="108"/>
        <v>Online Class - ONLINE</v>
      </c>
      <c r="AE1385" t="s">
        <v>88</v>
      </c>
      <c r="AF1385" t="s">
        <v>89</v>
      </c>
      <c r="AG1385" t="s">
        <v>89</v>
      </c>
      <c r="AH1385" t="s">
        <v>5220</v>
      </c>
      <c r="AI1385">
        <v>30</v>
      </c>
      <c r="AJ1385">
        <v>18</v>
      </c>
      <c r="AK1385" s="22">
        <f t="shared" si="109"/>
        <v>0</v>
      </c>
      <c r="AL1385" t="s">
        <v>99</v>
      </c>
      <c r="AM1385" t="s">
        <v>534</v>
      </c>
      <c r="AN1385" t="s">
        <v>67</v>
      </c>
    </row>
    <row r="1386" spans="1:40" hidden="1" x14ac:dyDescent="0.25">
      <c r="A1386">
        <v>202430</v>
      </c>
      <c r="B1386">
        <v>33734</v>
      </c>
      <c r="C1386" t="s">
        <v>3004</v>
      </c>
      <c r="D1386" t="s">
        <v>5616</v>
      </c>
      <c r="E1386" t="s">
        <v>3005</v>
      </c>
      <c r="F1386">
        <v>4</v>
      </c>
      <c r="G1386" s="1">
        <v>45166</v>
      </c>
      <c r="H1386" s="1">
        <v>45276</v>
      </c>
      <c r="I1386" s="21">
        <f t="shared" si="105"/>
        <v>16.714285714285715</v>
      </c>
      <c r="J1386" s="1"/>
      <c r="K1386" s="1" t="s">
        <v>5552</v>
      </c>
      <c r="S1386" s="22">
        <f t="shared" si="106"/>
        <v>0</v>
      </c>
      <c r="T1386" s="22">
        <f t="shared" si="107"/>
        <v>0</v>
      </c>
      <c r="U1386" s="22">
        <v>0</v>
      </c>
      <c r="W1386" s="22">
        <v>0</v>
      </c>
      <c r="Y1386" t="s">
        <v>304</v>
      </c>
      <c r="Z1386" t="s">
        <v>2793</v>
      </c>
      <c r="AA1386" t="s">
        <v>2794</v>
      </c>
      <c r="AB1386" t="s">
        <v>61</v>
      </c>
      <c r="AC1386" t="s">
        <v>98</v>
      </c>
      <c r="AD1386" t="str">
        <f t="shared" si="108"/>
        <v>Online Class - ONLINE</v>
      </c>
      <c r="AE1386" t="s">
        <v>88</v>
      </c>
      <c r="AF1386" t="s">
        <v>89</v>
      </c>
      <c r="AG1386" t="s">
        <v>89</v>
      </c>
      <c r="AH1386" t="s">
        <v>5220</v>
      </c>
      <c r="AI1386">
        <v>25</v>
      </c>
      <c r="AJ1386">
        <v>21</v>
      </c>
      <c r="AK1386" s="22">
        <f t="shared" si="109"/>
        <v>0</v>
      </c>
      <c r="AL1386" t="s">
        <v>99</v>
      </c>
      <c r="AM1386" t="s">
        <v>534</v>
      </c>
      <c r="AN1386" t="s">
        <v>67</v>
      </c>
    </row>
    <row r="1387" spans="1:40" hidden="1" x14ac:dyDescent="0.25">
      <c r="A1387">
        <v>202430</v>
      </c>
      <c r="B1387">
        <v>33734</v>
      </c>
      <c r="C1387" t="s">
        <v>3004</v>
      </c>
      <c r="D1387" t="s">
        <v>5616</v>
      </c>
      <c r="E1387" t="s">
        <v>3005</v>
      </c>
      <c r="F1387">
        <v>4</v>
      </c>
      <c r="G1387" s="1">
        <v>45166</v>
      </c>
      <c r="H1387" s="1">
        <v>45276</v>
      </c>
      <c r="I1387" s="21">
        <f t="shared" si="105"/>
        <v>16.714285714285715</v>
      </c>
      <c r="J1387" s="1"/>
      <c r="K1387" s="1" t="s">
        <v>5552</v>
      </c>
      <c r="S1387" s="22">
        <f t="shared" si="106"/>
        <v>0</v>
      </c>
      <c r="T1387" s="22">
        <f t="shared" si="107"/>
        <v>0</v>
      </c>
      <c r="U1387" s="22">
        <v>0</v>
      </c>
      <c r="W1387" s="22">
        <v>0</v>
      </c>
      <c r="Y1387" t="s">
        <v>304</v>
      </c>
      <c r="Z1387" t="s">
        <v>2793</v>
      </c>
      <c r="AA1387" t="s">
        <v>2794</v>
      </c>
      <c r="AB1387" t="s">
        <v>61</v>
      </c>
      <c r="AC1387" t="s">
        <v>98</v>
      </c>
      <c r="AD1387" t="str">
        <f t="shared" si="108"/>
        <v>Online Class - ONLINE</v>
      </c>
      <c r="AE1387" t="s">
        <v>88</v>
      </c>
      <c r="AF1387" t="s">
        <v>89</v>
      </c>
      <c r="AG1387" t="s">
        <v>89</v>
      </c>
      <c r="AH1387" t="s">
        <v>5220</v>
      </c>
      <c r="AI1387">
        <v>25</v>
      </c>
      <c r="AJ1387">
        <v>21</v>
      </c>
      <c r="AK1387" s="22">
        <f t="shared" si="109"/>
        <v>0</v>
      </c>
      <c r="AL1387" t="s">
        <v>99</v>
      </c>
      <c r="AM1387" t="s">
        <v>534</v>
      </c>
      <c r="AN1387" t="s">
        <v>67</v>
      </c>
    </row>
    <row r="1388" spans="1:40" hidden="1" x14ac:dyDescent="0.25">
      <c r="A1388">
        <v>202430</v>
      </c>
      <c r="B1388">
        <v>33745</v>
      </c>
      <c r="C1388" t="s">
        <v>865</v>
      </c>
      <c r="D1388" t="s">
        <v>5677</v>
      </c>
      <c r="E1388" t="s">
        <v>866</v>
      </c>
      <c r="F1388">
        <v>3</v>
      </c>
      <c r="G1388" s="1">
        <v>45166</v>
      </c>
      <c r="H1388" s="1">
        <v>45276</v>
      </c>
      <c r="I1388" s="21">
        <f t="shared" si="105"/>
        <v>16.714285714285715</v>
      </c>
      <c r="J1388" s="1"/>
      <c r="K1388" s="1" t="s">
        <v>5552</v>
      </c>
      <c r="S1388" s="22">
        <f t="shared" si="106"/>
        <v>0</v>
      </c>
      <c r="T1388" s="22">
        <f t="shared" si="107"/>
        <v>0</v>
      </c>
      <c r="U1388" s="22">
        <v>0</v>
      </c>
      <c r="W1388" s="22">
        <v>0</v>
      </c>
      <c r="Y1388" t="s">
        <v>304</v>
      </c>
      <c r="Z1388" t="s">
        <v>1835</v>
      </c>
      <c r="AA1388" t="s">
        <v>1836</v>
      </c>
      <c r="AB1388" t="s">
        <v>61</v>
      </c>
      <c r="AC1388" t="s">
        <v>62</v>
      </c>
      <c r="AD1388" t="str">
        <f t="shared" si="108"/>
        <v>Online Class - ONLINE</v>
      </c>
      <c r="AE1388" t="s">
        <v>88</v>
      </c>
      <c r="AF1388" t="s">
        <v>89</v>
      </c>
      <c r="AG1388" t="s">
        <v>89</v>
      </c>
      <c r="AH1388" t="s">
        <v>5220</v>
      </c>
      <c r="AI1388">
        <v>25</v>
      </c>
      <c r="AJ1388">
        <v>16</v>
      </c>
      <c r="AK1388" s="22">
        <f t="shared" si="109"/>
        <v>0</v>
      </c>
      <c r="AL1388" t="s">
        <v>430</v>
      </c>
      <c r="AM1388" t="s">
        <v>306</v>
      </c>
      <c r="AN1388" t="s">
        <v>67</v>
      </c>
    </row>
    <row r="1389" spans="1:40" hidden="1" x14ac:dyDescent="0.25">
      <c r="A1389">
        <v>202430</v>
      </c>
      <c r="B1389">
        <v>33767</v>
      </c>
      <c r="C1389" t="s">
        <v>3006</v>
      </c>
      <c r="D1389" t="s">
        <v>5636</v>
      </c>
      <c r="E1389" t="s">
        <v>3007</v>
      </c>
      <c r="F1389">
        <v>1</v>
      </c>
      <c r="G1389" s="1">
        <v>45166</v>
      </c>
      <c r="H1389" s="1">
        <v>45220</v>
      </c>
      <c r="I1389" s="21">
        <f t="shared" si="105"/>
        <v>8.7142857142857153</v>
      </c>
      <c r="J1389" s="1"/>
      <c r="K1389" s="1" t="s">
        <v>5552</v>
      </c>
      <c r="S1389" s="22">
        <f t="shared" si="106"/>
        <v>0</v>
      </c>
      <c r="T1389" s="22">
        <f t="shared" si="107"/>
        <v>0</v>
      </c>
      <c r="U1389" s="22">
        <v>0</v>
      </c>
      <c r="W1389" s="22">
        <v>0</v>
      </c>
      <c r="Y1389" t="s">
        <v>304</v>
      </c>
      <c r="Z1389" t="s">
        <v>3008</v>
      </c>
      <c r="AA1389" t="s">
        <v>3009</v>
      </c>
      <c r="AB1389" t="s">
        <v>277</v>
      </c>
      <c r="AC1389" t="s">
        <v>98</v>
      </c>
      <c r="AD1389" t="str">
        <f t="shared" si="108"/>
        <v>Online Class - ONLINE</v>
      </c>
      <c r="AE1389" t="s">
        <v>88</v>
      </c>
      <c r="AF1389" t="s">
        <v>89</v>
      </c>
      <c r="AG1389" t="s">
        <v>89</v>
      </c>
      <c r="AH1389" t="s">
        <v>5220</v>
      </c>
      <c r="AI1389">
        <v>35</v>
      </c>
      <c r="AJ1389">
        <v>30</v>
      </c>
      <c r="AK1389" s="22">
        <f t="shared" si="109"/>
        <v>0</v>
      </c>
      <c r="AL1389" t="s">
        <v>99</v>
      </c>
      <c r="AM1389" t="s">
        <v>534</v>
      </c>
      <c r="AN1389" t="s">
        <v>67</v>
      </c>
    </row>
    <row r="1390" spans="1:40" hidden="1" x14ac:dyDescent="0.25">
      <c r="A1390">
        <v>202430</v>
      </c>
      <c r="B1390">
        <v>33768</v>
      </c>
      <c r="C1390" t="s">
        <v>3006</v>
      </c>
      <c r="D1390" t="s">
        <v>5636</v>
      </c>
      <c r="E1390" t="s">
        <v>3007</v>
      </c>
      <c r="F1390">
        <v>1</v>
      </c>
      <c r="G1390" s="1">
        <v>45166</v>
      </c>
      <c r="H1390" s="1">
        <v>45220</v>
      </c>
      <c r="I1390" s="21">
        <f t="shared" si="105"/>
        <v>8.7142857142857153</v>
      </c>
      <c r="J1390" s="1"/>
      <c r="K1390" s="1" t="s">
        <v>5552</v>
      </c>
      <c r="S1390" s="22">
        <f t="shared" si="106"/>
        <v>0</v>
      </c>
      <c r="T1390" s="22">
        <f t="shared" si="107"/>
        <v>0</v>
      </c>
      <c r="U1390" s="22">
        <v>0</v>
      </c>
      <c r="W1390" s="22">
        <v>0</v>
      </c>
      <c r="Y1390" t="s">
        <v>304</v>
      </c>
      <c r="Z1390" t="s">
        <v>3010</v>
      </c>
      <c r="AA1390" t="s">
        <v>3011</v>
      </c>
      <c r="AB1390" t="s">
        <v>277</v>
      </c>
      <c r="AC1390" t="s">
        <v>98</v>
      </c>
      <c r="AD1390" t="str">
        <f t="shared" si="108"/>
        <v>Online Class - ONLINE</v>
      </c>
      <c r="AE1390" t="s">
        <v>88</v>
      </c>
      <c r="AF1390" t="s">
        <v>89</v>
      </c>
      <c r="AG1390" t="s">
        <v>89</v>
      </c>
      <c r="AH1390" t="s">
        <v>5220</v>
      </c>
      <c r="AI1390">
        <v>35</v>
      </c>
      <c r="AJ1390">
        <v>22</v>
      </c>
      <c r="AK1390" s="22">
        <f t="shared" si="109"/>
        <v>0</v>
      </c>
      <c r="AL1390" t="s">
        <v>99</v>
      </c>
      <c r="AM1390" t="s">
        <v>534</v>
      </c>
      <c r="AN1390" t="s">
        <v>67</v>
      </c>
    </row>
    <row r="1391" spans="1:40" hidden="1" x14ac:dyDescent="0.25">
      <c r="A1391">
        <v>202430</v>
      </c>
      <c r="B1391">
        <v>33779</v>
      </c>
      <c r="C1391" t="s">
        <v>1893</v>
      </c>
      <c r="D1391" t="s">
        <v>5724</v>
      </c>
      <c r="E1391" t="s">
        <v>886</v>
      </c>
      <c r="F1391">
        <v>3</v>
      </c>
      <c r="G1391" s="1">
        <v>45166</v>
      </c>
      <c r="H1391" s="1">
        <v>45276</v>
      </c>
      <c r="I1391" s="21">
        <f t="shared" si="105"/>
        <v>16.714285714285715</v>
      </c>
      <c r="J1391" s="1"/>
      <c r="K1391" s="1" t="s">
        <v>5552</v>
      </c>
      <c r="S1391" s="22">
        <f t="shared" si="106"/>
        <v>0</v>
      </c>
      <c r="T1391" s="22">
        <f t="shared" si="107"/>
        <v>0</v>
      </c>
      <c r="U1391" s="22">
        <v>0</v>
      </c>
      <c r="W1391" s="22">
        <v>0</v>
      </c>
      <c r="Y1391" t="s">
        <v>304</v>
      </c>
      <c r="Z1391" t="s">
        <v>1891</v>
      </c>
      <c r="AA1391" t="s">
        <v>1892</v>
      </c>
      <c r="AB1391" t="s">
        <v>41</v>
      </c>
      <c r="AC1391" t="s">
        <v>62</v>
      </c>
      <c r="AD1391" t="str">
        <f t="shared" si="108"/>
        <v>Online Class - ONLINE</v>
      </c>
      <c r="AE1391" t="s">
        <v>88</v>
      </c>
      <c r="AF1391" t="s">
        <v>89</v>
      </c>
      <c r="AG1391" t="s">
        <v>89</v>
      </c>
      <c r="AH1391" t="s">
        <v>5220</v>
      </c>
      <c r="AI1391">
        <v>30</v>
      </c>
      <c r="AJ1391">
        <v>3</v>
      </c>
      <c r="AK1391" s="22">
        <f t="shared" si="109"/>
        <v>0</v>
      </c>
      <c r="AL1391" t="s">
        <v>430</v>
      </c>
      <c r="AM1391" t="s">
        <v>306</v>
      </c>
      <c r="AN1391" t="s">
        <v>67</v>
      </c>
    </row>
    <row r="1392" spans="1:40" hidden="1" x14ac:dyDescent="0.25">
      <c r="A1392">
        <v>202430</v>
      </c>
      <c r="B1392">
        <v>33797</v>
      </c>
      <c r="C1392" t="s">
        <v>3012</v>
      </c>
      <c r="D1392" t="s">
        <v>5682</v>
      </c>
      <c r="E1392" t="s">
        <v>3013</v>
      </c>
      <c r="F1392">
        <v>3</v>
      </c>
      <c r="G1392" s="1">
        <v>45166</v>
      </c>
      <c r="H1392" s="1">
        <v>45276</v>
      </c>
      <c r="I1392" s="21">
        <f t="shared" si="105"/>
        <v>16.714285714285715</v>
      </c>
      <c r="J1392" s="1"/>
      <c r="K1392" s="1" t="s">
        <v>5552</v>
      </c>
      <c r="S1392" s="22">
        <f t="shared" si="106"/>
        <v>0</v>
      </c>
      <c r="T1392" s="22">
        <f t="shared" si="107"/>
        <v>0</v>
      </c>
      <c r="U1392" s="22">
        <v>0</v>
      </c>
      <c r="W1392" s="22">
        <v>0</v>
      </c>
      <c r="Y1392" t="s">
        <v>304</v>
      </c>
      <c r="Z1392" t="s">
        <v>3014</v>
      </c>
      <c r="AA1392" t="s">
        <v>3015</v>
      </c>
      <c r="AB1392" t="s">
        <v>277</v>
      </c>
      <c r="AC1392" t="s">
        <v>98</v>
      </c>
      <c r="AD1392" t="str">
        <f t="shared" si="108"/>
        <v>Online Class - ONLINE</v>
      </c>
      <c r="AE1392" t="s">
        <v>88</v>
      </c>
      <c r="AF1392" t="s">
        <v>89</v>
      </c>
      <c r="AG1392" t="s">
        <v>89</v>
      </c>
      <c r="AH1392" t="s">
        <v>5220</v>
      </c>
      <c r="AI1392">
        <v>35</v>
      </c>
      <c r="AJ1392">
        <v>31</v>
      </c>
      <c r="AK1392" s="22">
        <f t="shared" si="109"/>
        <v>0</v>
      </c>
      <c r="AL1392" t="s">
        <v>99</v>
      </c>
      <c r="AM1392" t="s">
        <v>534</v>
      </c>
      <c r="AN1392" t="s">
        <v>67</v>
      </c>
    </row>
    <row r="1393" spans="1:40" hidden="1" x14ac:dyDescent="0.25">
      <c r="A1393">
        <v>202430</v>
      </c>
      <c r="B1393">
        <v>33835</v>
      </c>
      <c r="C1393" t="s">
        <v>1640</v>
      </c>
      <c r="D1393" t="s">
        <v>5711</v>
      </c>
      <c r="E1393" t="s">
        <v>1641</v>
      </c>
      <c r="F1393">
        <v>1</v>
      </c>
      <c r="G1393" s="1">
        <v>45166</v>
      </c>
      <c r="H1393" s="1">
        <v>45276</v>
      </c>
      <c r="I1393" s="21">
        <f t="shared" si="105"/>
        <v>16.714285714285715</v>
      </c>
      <c r="J1393" s="1"/>
      <c r="K1393" s="1" t="s">
        <v>5552</v>
      </c>
      <c r="S1393" s="22">
        <f t="shared" si="106"/>
        <v>0</v>
      </c>
      <c r="T1393" s="22">
        <f t="shared" si="107"/>
        <v>0</v>
      </c>
      <c r="U1393" s="22">
        <v>0</v>
      </c>
      <c r="W1393" s="22">
        <v>0</v>
      </c>
      <c r="Y1393" t="s">
        <v>2811</v>
      </c>
      <c r="Z1393" t="s">
        <v>1006</v>
      </c>
      <c r="AA1393" t="s">
        <v>1007</v>
      </c>
      <c r="AB1393" t="s">
        <v>277</v>
      </c>
      <c r="AC1393" t="s">
        <v>98</v>
      </c>
      <c r="AD1393" t="str">
        <f t="shared" si="108"/>
        <v>Online Class - ONLINE</v>
      </c>
      <c r="AE1393" t="s">
        <v>88</v>
      </c>
      <c r="AF1393" t="s">
        <v>89</v>
      </c>
      <c r="AG1393" t="s">
        <v>89</v>
      </c>
      <c r="AH1393" t="s">
        <v>5220</v>
      </c>
      <c r="AI1393">
        <v>24</v>
      </c>
      <c r="AJ1393">
        <v>14</v>
      </c>
      <c r="AK1393" s="22">
        <f t="shared" si="109"/>
        <v>0</v>
      </c>
      <c r="AL1393" t="s">
        <v>99</v>
      </c>
      <c r="AM1393" t="s">
        <v>534</v>
      </c>
      <c r="AN1393" t="s">
        <v>67</v>
      </c>
    </row>
    <row r="1394" spans="1:40" hidden="1" x14ac:dyDescent="0.25">
      <c r="A1394">
        <v>202430</v>
      </c>
      <c r="B1394">
        <v>33896</v>
      </c>
      <c r="C1394" t="s">
        <v>2217</v>
      </c>
      <c r="D1394" t="s">
        <v>5707</v>
      </c>
      <c r="E1394" t="s">
        <v>2218</v>
      </c>
      <c r="F1394">
        <v>3</v>
      </c>
      <c r="G1394" s="1">
        <v>45194</v>
      </c>
      <c r="H1394" s="1">
        <v>45276</v>
      </c>
      <c r="I1394" s="21">
        <f t="shared" si="105"/>
        <v>12.714285714285714</v>
      </c>
      <c r="J1394" s="1"/>
      <c r="K1394" s="1" t="s">
        <v>5552</v>
      </c>
      <c r="S1394" s="22">
        <f t="shared" si="106"/>
        <v>0</v>
      </c>
      <c r="T1394" s="22">
        <f t="shared" si="107"/>
        <v>0</v>
      </c>
      <c r="U1394" s="22">
        <v>0</v>
      </c>
      <c r="W1394" s="22">
        <v>0</v>
      </c>
      <c r="Y1394" t="s">
        <v>304</v>
      </c>
      <c r="Z1394" t="s">
        <v>842</v>
      </c>
      <c r="AA1394" t="s">
        <v>843</v>
      </c>
      <c r="AB1394" t="s">
        <v>41</v>
      </c>
      <c r="AC1394" t="s">
        <v>62</v>
      </c>
      <c r="AD1394" t="str">
        <f t="shared" si="108"/>
        <v>Online Class - ONLINE</v>
      </c>
      <c r="AE1394" t="s">
        <v>88</v>
      </c>
      <c r="AF1394" t="s">
        <v>89</v>
      </c>
      <c r="AG1394" t="s">
        <v>89</v>
      </c>
      <c r="AH1394" t="s">
        <v>5220</v>
      </c>
      <c r="AI1394">
        <v>35</v>
      </c>
      <c r="AJ1394">
        <v>17</v>
      </c>
      <c r="AK1394" s="22">
        <f t="shared" si="109"/>
        <v>0</v>
      </c>
      <c r="AL1394" t="s">
        <v>430</v>
      </c>
      <c r="AM1394" t="s">
        <v>306</v>
      </c>
      <c r="AN1394" t="s">
        <v>67</v>
      </c>
    </row>
    <row r="1395" spans="1:40" hidden="1" x14ac:dyDescent="0.25">
      <c r="A1395">
        <v>202430</v>
      </c>
      <c r="B1395">
        <v>33897</v>
      </c>
      <c r="C1395" t="s">
        <v>2217</v>
      </c>
      <c r="D1395" t="s">
        <v>5707</v>
      </c>
      <c r="E1395" t="s">
        <v>2218</v>
      </c>
      <c r="F1395">
        <v>3</v>
      </c>
      <c r="G1395" s="1">
        <v>45194</v>
      </c>
      <c r="H1395" s="1">
        <v>45276</v>
      </c>
      <c r="I1395" s="21">
        <f t="shared" si="105"/>
        <v>12.714285714285714</v>
      </c>
      <c r="J1395" s="1"/>
      <c r="K1395" s="1" t="s">
        <v>5552</v>
      </c>
      <c r="S1395" s="22">
        <f t="shared" si="106"/>
        <v>0</v>
      </c>
      <c r="T1395" s="22">
        <f t="shared" si="107"/>
        <v>0</v>
      </c>
      <c r="U1395" s="22">
        <v>0</v>
      </c>
      <c r="W1395" s="22">
        <v>0</v>
      </c>
      <c r="Y1395" t="s">
        <v>304</v>
      </c>
      <c r="Z1395" t="s">
        <v>2954</v>
      </c>
      <c r="AA1395" t="s">
        <v>2955</v>
      </c>
      <c r="AB1395" t="s">
        <v>41</v>
      </c>
      <c r="AC1395" t="s">
        <v>98</v>
      </c>
      <c r="AD1395" t="str">
        <f t="shared" si="108"/>
        <v>Online Class - ONLINE</v>
      </c>
      <c r="AE1395" t="s">
        <v>88</v>
      </c>
      <c r="AF1395" t="s">
        <v>89</v>
      </c>
      <c r="AG1395" t="s">
        <v>89</v>
      </c>
      <c r="AH1395" t="s">
        <v>5220</v>
      </c>
      <c r="AI1395">
        <v>35</v>
      </c>
      <c r="AJ1395">
        <v>9</v>
      </c>
      <c r="AK1395" s="22">
        <f t="shared" si="109"/>
        <v>0</v>
      </c>
      <c r="AL1395" t="s">
        <v>99</v>
      </c>
      <c r="AM1395" t="s">
        <v>534</v>
      </c>
      <c r="AN1395" t="s">
        <v>67</v>
      </c>
    </row>
    <row r="1396" spans="1:40" hidden="1" x14ac:dyDescent="0.25">
      <c r="A1396">
        <v>202430</v>
      </c>
      <c r="B1396">
        <v>33897</v>
      </c>
      <c r="C1396" t="s">
        <v>2217</v>
      </c>
      <c r="D1396" t="s">
        <v>5707</v>
      </c>
      <c r="E1396" t="s">
        <v>2218</v>
      </c>
      <c r="F1396">
        <v>3</v>
      </c>
      <c r="G1396" s="1">
        <v>45194</v>
      </c>
      <c r="H1396" s="1">
        <v>45276</v>
      </c>
      <c r="I1396" s="21">
        <f t="shared" si="105"/>
        <v>12.714285714285714</v>
      </c>
      <c r="J1396" s="1"/>
      <c r="K1396" s="1" t="s">
        <v>5552</v>
      </c>
      <c r="S1396" s="22">
        <f t="shared" si="106"/>
        <v>0</v>
      </c>
      <c r="T1396" s="22">
        <f t="shared" si="107"/>
        <v>0</v>
      </c>
      <c r="U1396" s="22">
        <v>0</v>
      </c>
      <c r="W1396" s="22">
        <v>0</v>
      </c>
      <c r="Y1396" t="s">
        <v>304</v>
      </c>
      <c r="Z1396" t="s">
        <v>2954</v>
      </c>
      <c r="AA1396" t="s">
        <v>2955</v>
      </c>
      <c r="AB1396" t="s">
        <v>41</v>
      </c>
      <c r="AC1396" t="s">
        <v>98</v>
      </c>
      <c r="AD1396" t="str">
        <f t="shared" si="108"/>
        <v>Online Class - ONLINE</v>
      </c>
      <c r="AE1396" t="s">
        <v>88</v>
      </c>
      <c r="AF1396" t="s">
        <v>89</v>
      </c>
      <c r="AG1396" t="s">
        <v>89</v>
      </c>
      <c r="AH1396" t="s">
        <v>5220</v>
      </c>
      <c r="AI1396">
        <v>35</v>
      </c>
      <c r="AJ1396">
        <v>9</v>
      </c>
      <c r="AK1396" s="22">
        <f t="shared" si="109"/>
        <v>0</v>
      </c>
      <c r="AL1396" t="s">
        <v>99</v>
      </c>
      <c r="AM1396" t="s">
        <v>534</v>
      </c>
      <c r="AN1396" t="s">
        <v>67</v>
      </c>
    </row>
    <row r="1397" spans="1:40" hidden="1" x14ac:dyDescent="0.25">
      <c r="A1397">
        <v>202430</v>
      </c>
      <c r="B1397">
        <v>34081</v>
      </c>
      <c r="C1397" t="s">
        <v>788</v>
      </c>
      <c r="D1397" t="s">
        <v>5617</v>
      </c>
      <c r="E1397" t="s">
        <v>789</v>
      </c>
      <c r="F1397">
        <v>3</v>
      </c>
      <c r="G1397" s="1">
        <v>45166</v>
      </c>
      <c r="H1397" s="1">
        <v>45276</v>
      </c>
      <c r="I1397" s="21">
        <f t="shared" si="105"/>
        <v>16.714285714285715</v>
      </c>
      <c r="J1397" s="1"/>
      <c r="K1397" s="1" t="s">
        <v>5552</v>
      </c>
      <c r="S1397" s="22">
        <f t="shared" si="106"/>
        <v>0</v>
      </c>
      <c r="T1397" s="22">
        <f t="shared" si="107"/>
        <v>0</v>
      </c>
      <c r="U1397" s="22">
        <v>0</v>
      </c>
      <c r="W1397" s="22">
        <v>0</v>
      </c>
      <c r="Y1397" t="s">
        <v>304</v>
      </c>
      <c r="Z1397" t="s">
        <v>2948</v>
      </c>
      <c r="AA1397" t="s">
        <v>2949</v>
      </c>
      <c r="AB1397" t="s">
        <v>61</v>
      </c>
      <c r="AC1397" t="s">
        <v>98</v>
      </c>
      <c r="AD1397" t="str">
        <f t="shared" si="108"/>
        <v>Online Class - ONLINE</v>
      </c>
      <c r="AE1397" t="s">
        <v>88</v>
      </c>
      <c r="AF1397" t="s">
        <v>89</v>
      </c>
      <c r="AG1397" t="s">
        <v>89</v>
      </c>
      <c r="AH1397" t="s">
        <v>5220</v>
      </c>
      <c r="AI1397">
        <v>35</v>
      </c>
      <c r="AJ1397">
        <v>31</v>
      </c>
      <c r="AK1397" s="22">
        <f t="shared" si="109"/>
        <v>0</v>
      </c>
      <c r="AL1397" t="s">
        <v>99</v>
      </c>
      <c r="AM1397" t="s">
        <v>534</v>
      </c>
      <c r="AN1397" t="s">
        <v>67</v>
      </c>
    </row>
    <row r="1398" spans="1:40" hidden="1" x14ac:dyDescent="0.25">
      <c r="A1398">
        <v>202430</v>
      </c>
      <c r="B1398">
        <v>34265</v>
      </c>
      <c r="C1398" t="s">
        <v>760</v>
      </c>
      <c r="D1398" t="s">
        <v>5637</v>
      </c>
      <c r="E1398" t="s">
        <v>761</v>
      </c>
      <c r="F1398">
        <v>3</v>
      </c>
      <c r="G1398" s="1">
        <v>45166</v>
      </c>
      <c r="H1398" s="1">
        <v>45276</v>
      </c>
      <c r="I1398" s="21">
        <f t="shared" si="105"/>
        <v>16.714285714285715</v>
      </c>
      <c r="J1398" s="1"/>
      <c r="K1398" s="1" t="s">
        <v>5552</v>
      </c>
      <c r="S1398" s="22">
        <f t="shared" si="106"/>
        <v>0</v>
      </c>
      <c r="T1398" s="22">
        <f t="shared" si="107"/>
        <v>0</v>
      </c>
      <c r="U1398" s="22">
        <v>0</v>
      </c>
      <c r="W1398" s="22">
        <v>0</v>
      </c>
      <c r="Y1398" t="s">
        <v>304</v>
      </c>
      <c r="Z1398" t="s">
        <v>3016</v>
      </c>
      <c r="AA1398" t="s">
        <v>3017</v>
      </c>
      <c r="AB1398" t="s">
        <v>277</v>
      </c>
      <c r="AC1398" t="s">
        <v>98</v>
      </c>
      <c r="AD1398" t="str">
        <f t="shared" si="108"/>
        <v>Online Class - ONLINE</v>
      </c>
      <c r="AE1398" t="s">
        <v>88</v>
      </c>
      <c r="AF1398" t="s">
        <v>89</v>
      </c>
      <c r="AG1398" t="s">
        <v>89</v>
      </c>
      <c r="AH1398" t="s">
        <v>5220</v>
      </c>
      <c r="AI1398">
        <v>40</v>
      </c>
      <c r="AJ1398">
        <v>33</v>
      </c>
      <c r="AK1398" s="22">
        <f t="shared" si="109"/>
        <v>0</v>
      </c>
      <c r="AL1398" t="s">
        <v>99</v>
      </c>
      <c r="AM1398" t="s">
        <v>534</v>
      </c>
      <c r="AN1398" t="s">
        <v>67</v>
      </c>
    </row>
    <row r="1399" spans="1:40" hidden="1" x14ac:dyDescent="0.25">
      <c r="A1399">
        <v>202430</v>
      </c>
      <c r="B1399">
        <v>34275</v>
      </c>
      <c r="C1399" t="s">
        <v>3018</v>
      </c>
      <c r="D1399" t="s">
        <v>5693</v>
      </c>
      <c r="E1399" t="s">
        <v>3019</v>
      </c>
      <c r="F1399">
        <v>3</v>
      </c>
      <c r="G1399" s="1">
        <v>45166</v>
      </c>
      <c r="H1399" s="1">
        <v>45276</v>
      </c>
      <c r="I1399" s="21">
        <f t="shared" si="105"/>
        <v>16.714285714285715</v>
      </c>
      <c r="J1399" s="1"/>
      <c r="K1399" s="1" t="s">
        <v>5552</v>
      </c>
      <c r="S1399" s="22">
        <f t="shared" si="106"/>
        <v>0</v>
      </c>
      <c r="T1399" s="22">
        <f t="shared" si="107"/>
        <v>0</v>
      </c>
      <c r="U1399" s="22">
        <v>0</v>
      </c>
      <c r="W1399" s="22">
        <v>0</v>
      </c>
      <c r="Y1399" t="s">
        <v>304</v>
      </c>
      <c r="Z1399" t="s">
        <v>2789</v>
      </c>
      <c r="AA1399" t="s">
        <v>2790</v>
      </c>
      <c r="AB1399" t="s">
        <v>277</v>
      </c>
      <c r="AC1399" t="s">
        <v>98</v>
      </c>
      <c r="AD1399" t="str">
        <f t="shared" si="108"/>
        <v>Online Class - ONLINE</v>
      </c>
      <c r="AE1399" t="s">
        <v>88</v>
      </c>
      <c r="AF1399" t="s">
        <v>89</v>
      </c>
      <c r="AG1399" t="s">
        <v>89</v>
      </c>
      <c r="AH1399" t="s">
        <v>5220</v>
      </c>
      <c r="AI1399">
        <v>40</v>
      </c>
      <c r="AJ1399">
        <v>30</v>
      </c>
      <c r="AK1399" s="22">
        <f t="shared" si="109"/>
        <v>0</v>
      </c>
      <c r="AL1399" t="s">
        <v>99</v>
      </c>
      <c r="AM1399" t="s">
        <v>534</v>
      </c>
      <c r="AN1399" t="s">
        <v>67</v>
      </c>
    </row>
    <row r="1400" spans="1:40" hidden="1" x14ac:dyDescent="0.25">
      <c r="A1400">
        <v>202430</v>
      </c>
      <c r="B1400">
        <v>34276</v>
      </c>
      <c r="C1400" t="s">
        <v>2842</v>
      </c>
      <c r="D1400" t="s">
        <v>5654</v>
      </c>
      <c r="E1400" t="s">
        <v>2843</v>
      </c>
      <c r="F1400">
        <v>3</v>
      </c>
      <c r="G1400" s="1">
        <v>45166</v>
      </c>
      <c r="H1400" s="1">
        <v>45276</v>
      </c>
      <c r="I1400" s="21">
        <f t="shared" si="105"/>
        <v>16.714285714285715</v>
      </c>
      <c r="J1400" s="1"/>
      <c r="K1400" s="1" t="s">
        <v>5552</v>
      </c>
      <c r="S1400" s="22">
        <f t="shared" si="106"/>
        <v>0</v>
      </c>
      <c r="T1400" s="22">
        <f t="shared" si="107"/>
        <v>0</v>
      </c>
      <c r="U1400" s="22">
        <v>0</v>
      </c>
      <c r="W1400" s="22">
        <v>0</v>
      </c>
      <c r="Y1400" t="s">
        <v>304</v>
      </c>
      <c r="Z1400" t="s">
        <v>2846</v>
      </c>
      <c r="AA1400" t="s">
        <v>2847</v>
      </c>
      <c r="AB1400" t="s">
        <v>277</v>
      </c>
      <c r="AC1400" t="s">
        <v>98</v>
      </c>
      <c r="AD1400" t="str">
        <f t="shared" si="108"/>
        <v>Online Class - ONLINE</v>
      </c>
      <c r="AE1400" t="s">
        <v>88</v>
      </c>
      <c r="AF1400" t="s">
        <v>89</v>
      </c>
      <c r="AG1400" t="s">
        <v>89</v>
      </c>
      <c r="AH1400" t="s">
        <v>5220</v>
      </c>
      <c r="AI1400">
        <v>40</v>
      </c>
      <c r="AJ1400">
        <v>24</v>
      </c>
      <c r="AK1400" s="22">
        <f t="shared" si="109"/>
        <v>0</v>
      </c>
      <c r="AL1400" t="s">
        <v>99</v>
      </c>
      <c r="AM1400" t="s">
        <v>534</v>
      </c>
      <c r="AN1400" t="s">
        <v>67</v>
      </c>
    </row>
    <row r="1401" spans="1:40" hidden="1" x14ac:dyDescent="0.25">
      <c r="A1401">
        <v>202430</v>
      </c>
      <c r="B1401">
        <v>34277</v>
      </c>
      <c r="C1401" t="s">
        <v>2848</v>
      </c>
      <c r="D1401" t="s">
        <v>5654</v>
      </c>
      <c r="E1401" t="s">
        <v>2849</v>
      </c>
      <c r="F1401">
        <v>3</v>
      </c>
      <c r="G1401" s="1">
        <v>45166</v>
      </c>
      <c r="H1401" s="1">
        <v>45276</v>
      </c>
      <c r="I1401" s="21">
        <f t="shared" si="105"/>
        <v>16.714285714285715</v>
      </c>
      <c r="J1401" s="1"/>
      <c r="K1401" s="1" t="s">
        <v>5552</v>
      </c>
      <c r="S1401" s="22">
        <f t="shared" si="106"/>
        <v>0</v>
      </c>
      <c r="T1401" s="22">
        <f t="shared" si="107"/>
        <v>0</v>
      </c>
      <c r="U1401" s="22">
        <v>0</v>
      </c>
      <c r="W1401" s="22">
        <v>0</v>
      </c>
      <c r="Y1401" t="s">
        <v>304</v>
      </c>
      <c r="Z1401" t="s">
        <v>2850</v>
      </c>
      <c r="AA1401" t="s">
        <v>2851</v>
      </c>
      <c r="AB1401" t="s">
        <v>277</v>
      </c>
      <c r="AC1401" t="s">
        <v>98</v>
      </c>
      <c r="AD1401" t="str">
        <f t="shared" si="108"/>
        <v>Online Class - ONLINE</v>
      </c>
      <c r="AE1401" t="s">
        <v>88</v>
      </c>
      <c r="AF1401" t="s">
        <v>89</v>
      </c>
      <c r="AG1401" t="s">
        <v>89</v>
      </c>
      <c r="AH1401" t="s">
        <v>5220</v>
      </c>
      <c r="AI1401">
        <v>30</v>
      </c>
      <c r="AJ1401">
        <v>20</v>
      </c>
      <c r="AK1401" s="22">
        <f t="shared" si="109"/>
        <v>0</v>
      </c>
      <c r="AL1401" t="s">
        <v>99</v>
      </c>
      <c r="AM1401" t="s">
        <v>534</v>
      </c>
      <c r="AN1401" t="s">
        <v>67</v>
      </c>
    </row>
    <row r="1402" spans="1:40" hidden="1" x14ac:dyDescent="0.25">
      <c r="A1402">
        <v>202430</v>
      </c>
      <c r="B1402">
        <v>34278</v>
      </c>
      <c r="C1402" t="s">
        <v>2848</v>
      </c>
      <c r="D1402" t="s">
        <v>5654</v>
      </c>
      <c r="E1402" t="s">
        <v>2849</v>
      </c>
      <c r="F1402">
        <v>3</v>
      </c>
      <c r="G1402" s="1">
        <v>45166</v>
      </c>
      <c r="H1402" s="1">
        <v>45276</v>
      </c>
      <c r="I1402" s="21">
        <f t="shared" si="105"/>
        <v>16.714285714285715</v>
      </c>
      <c r="J1402" s="1"/>
      <c r="K1402" s="1" t="s">
        <v>5552</v>
      </c>
      <c r="S1402" s="22">
        <f t="shared" si="106"/>
        <v>0</v>
      </c>
      <c r="T1402" s="22">
        <f t="shared" si="107"/>
        <v>0</v>
      </c>
      <c r="U1402" s="22">
        <v>0</v>
      </c>
      <c r="W1402" s="22">
        <v>0</v>
      </c>
      <c r="Y1402" t="s">
        <v>304</v>
      </c>
      <c r="Z1402" t="s">
        <v>2850</v>
      </c>
      <c r="AA1402" t="s">
        <v>2851</v>
      </c>
      <c r="AB1402" t="s">
        <v>277</v>
      </c>
      <c r="AC1402" t="s">
        <v>98</v>
      </c>
      <c r="AD1402" t="str">
        <f t="shared" si="108"/>
        <v>Online Class - ONLINE</v>
      </c>
      <c r="AE1402" t="s">
        <v>88</v>
      </c>
      <c r="AF1402" t="s">
        <v>89</v>
      </c>
      <c r="AG1402" t="s">
        <v>89</v>
      </c>
      <c r="AH1402" t="s">
        <v>5220</v>
      </c>
      <c r="AI1402">
        <v>30</v>
      </c>
      <c r="AJ1402">
        <v>13</v>
      </c>
      <c r="AK1402" s="22">
        <f t="shared" si="109"/>
        <v>0</v>
      </c>
      <c r="AL1402" t="s">
        <v>99</v>
      </c>
      <c r="AM1402" t="s">
        <v>534</v>
      </c>
      <c r="AN1402" t="s">
        <v>67</v>
      </c>
    </row>
    <row r="1403" spans="1:40" hidden="1" x14ac:dyDescent="0.25">
      <c r="A1403">
        <v>202430</v>
      </c>
      <c r="B1403">
        <v>34289</v>
      </c>
      <c r="C1403" t="s">
        <v>2862</v>
      </c>
      <c r="D1403" t="s">
        <v>5654</v>
      </c>
      <c r="E1403" t="s">
        <v>2863</v>
      </c>
      <c r="F1403">
        <v>3</v>
      </c>
      <c r="G1403" s="1">
        <v>45166</v>
      </c>
      <c r="H1403" s="1">
        <v>45276</v>
      </c>
      <c r="I1403" s="21">
        <f t="shared" si="105"/>
        <v>16.714285714285715</v>
      </c>
      <c r="J1403" s="1"/>
      <c r="K1403" s="1" t="s">
        <v>5552</v>
      </c>
      <c r="S1403" s="22">
        <f t="shared" si="106"/>
        <v>0</v>
      </c>
      <c r="T1403" s="22">
        <f t="shared" si="107"/>
        <v>0</v>
      </c>
      <c r="U1403" s="22">
        <v>0</v>
      </c>
      <c r="W1403" s="22">
        <v>0</v>
      </c>
      <c r="Y1403" t="s">
        <v>304</v>
      </c>
      <c r="Z1403" t="s">
        <v>3020</v>
      </c>
      <c r="AA1403" t="s">
        <v>3021</v>
      </c>
      <c r="AB1403" t="s">
        <v>277</v>
      </c>
      <c r="AC1403" t="s">
        <v>98</v>
      </c>
      <c r="AD1403" t="str">
        <f t="shared" si="108"/>
        <v>Online Class - ONLINE</v>
      </c>
      <c r="AE1403" t="s">
        <v>88</v>
      </c>
      <c r="AF1403" t="s">
        <v>89</v>
      </c>
      <c r="AG1403" t="s">
        <v>89</v>
      </c>
      <c r="AH1403" t="s">
        <v>5220</v>
      </c>
      <c r="AI1403">
        <v>30</v>
      </c>
      <c r="AJ1403">
        <v>29</v>
      </c>
      <c r="AK1403" s="22">
        <f t="shared" si="109"/>
        <v>0</v>
      </c>
      <c r="AL1403" t="s">
        <v>99</v>
      </c>
      <c r="AM1403" t="s">
        <v>534</v>
      </c>
      <c r="AN1403" t="s">
        <v>67</v>
      </c>
    </row>
    <row r="1404" spans="1:40" hidden="1" x14ac:dyDescent="0.25">
      <c r="A1404">
        <v>202430</v>
      </c>
      <c r="B1404">
        <v>34292</v>
      </c>
      <c r="C1404" t="s">
        <v>3022</v>
      </c>
      <c r="D1404" t="s">
        <v>5641</v>
      </c>
      <c r="E1404" t="s">
        <v>3023</v>
      </c>
      <c r="F1404">
        <v>3</v>
      </c>
      <c r="G1404" s="1">
        <v>45166</v>
      </c>
      <c r="H1404" s="1">
        <v>45276</v>
      </c>
      <c r="I1404" s="21">
        <f t="shared" si="105"/>
        <v>16.714285714285715</v>
      </c>
      <c r="J1404" s="1"/>
      <c r="K1404" s="1" t="s">
        <v>5552</v>
      </c>
      <c r="S1404" s="22">
        <f t="shared" si="106"/>
        <v>0</v>
      </c>
      <c r="T1404" s="22">
        <f t="shared" si="107"/>
        <v>0</v>
      </c>
      <c r="U1404" s="22">
        <v>0</v>
      </c>
      <c r="W1404" s="22">
        <v>0</v>
      </c>
      <c r="Y1404" t="s">
        <v>304</v>
      </c>
      <c r="Z1404" t="s">
        <v>3024</v>
      </c>
      <c r="AA1404" t="s">
        <v>3025</v>
      </c>
      <c r="AB1404" t="s">
        <v>277</v>
      </c>
      <c r="AC1404" t="s">
        <v>98</v>
      </c>
      <c r="AD1404" t="str">
        <f t="shared" si="108"/>
        <v>Online Class - ONLINE</v>
      </c>
      <c r="AE1404" t="s">
        <v>88</v>
      </c>
      <c r="AF1404" t="s">
        <v>89</v>
      </c>
      <c r="AG1404" t="s">
        <v>89</v>
      </c>
      <c r="AH1404" t="s">
        <v>5220</v>
      </c>
      <c r="AI1404">
        <v>30</v>
      </c>
      <c r="AJ1404">
        <v>15</v>
      </c>
      <c r="AK1404" s="22">
        <f t="shared" si="109"/>
        <v>0</v>
      </c>
      <c r="AL1404" t="s">
        <v>99</v>
      </c>
      <c r="AM1404" t="s">
        <v>534</v>
      </c>
      <c r="AN1404" t="s">
        <v>67</v>
      </c>
    </row>
    <row r="1405" spans="1:40" hidden="1" x14ac:dyDescent="0.25">
      <c r="A1405">
        <v>202430</v>
      </c>
      <c r="B1405">
        <v>34347</v>
      </c>
      <c r="C1405" t="s">
        <v>1539</v>
      </c>
      <c r="D1405" t="s">
        <v>5736</v>
      </c>
      <c r="E1405" t="s">
        <v>1540</v>
      </c>
      <c r="F1405">
        <v>3</v>
      </c>
      <c r="G1405" s="1">
        <v>45166</v>
      </c>
      <c r="H1405" s="1">
        <v>45276</v>
      </c>
      <c r="I1405" s="21">
        <f t="shared" si="105"/>
        <v>16.714285714285715</v>
      </c>
      <c r="J1405" s="1"/>
      <c r="K1405" s="1" t="s">
        <v>5552</v>
      </c>
      <c r="S1405" s="22">
        <f t="shared" si="106"/>
        <v>0</v>
      </c>
      <c r="T1405" s="22">
        <f t="shared" si="107"/>
        <v>0</v>
      </c>
      <c r="U1405" s="22">
        <v>0</v>
      </c>
      <c r="W1405" s="22">
        <v>0</v>
      </c>
      <c r="Y1405" t="s">
        <v>304</v>
      </c>
      <c r="Z1405" t="s">
        <v>2928</v>
      </c>
      <c r="AA1405" t="s">
        <v>2929</v>
      </c>
      <c r="AB1405" t="s">
        <v>61</v>
      </c>
      <c r="AC1405" t="s">
        <v>98</v>
      </c>
      <c r="AD1405" t="str">
        <f t="shared" si="108"/>
        <v>Online Class - ONLINE</v>
      </c>
      <c r="AE1405" t="s">
        <v>88</v>
      </c>
      <c r="AF1405" t="s">
        <v>89</v>
      </c>
      <c r="AG1405" t="s">
        <v>89</v>
      </c>
      <c r="AH1405" t="s">
        <v>5220</v>
      </c>
      <c r="AI1405">
        <v>40</v>
      </c>
      <c r="AJ1405">
        <v>40</v>
      </c>
      <c r="AK1405" s="22">
        <f t="shared" si="109"/>
        <v>0</v>
      </c>
      <c r="AL1405" t="s">
        <v>99</v>
      </c>
      <c r="AM1405" t="s">
        <v>534</v>
      </c>
      <c r="AN1405" t="s">
        <v>46</v>
      </c>
    </row>
    <row r="1406" spans="1:40" hidden="1" x14ac:dyDescent="0.25">
      <c r="A1406">
        <v>202430</v>
      </c>
      <c r="B1406">
        <v>34350</v>
      </c>
      <c r="C1406" t="s">
        <v>834</v>
      </c>
      <c r="D1406" t="s">
        <v>5593</v>
      </c>
      <c r="E1406" t="s">
        <v>835</v>
      </c>
      <c r="F1406">
        <v>3</v>
      </c>
      <c r="G1406" s="1">
        <v>45166</v>
      </c>
      <c r="H1406" s="1">
        <v>45276</v>
      </c>
      <c r="I1406" s="21">
        <f t="shared" si="105"/>
        <v>16.714285714285715</v>
      </c>
      <c r="J1406" s="1"/>
      <c r="K1406" s="1" t="s">
        <v>5552</v>
      </c>
      <c r="S1406" s="22">
        <f t="shared" si="106"/>
        <v>0</v>
      </c>
      <c r="T1406" s="22">
        <f t="shared" si="107"/>
        <v>0</v>
      </c>
      <c r="U1406" s="22">
        <v>0</v>
      </c>
      <c r="W1406" s="22">
        <v>0</v>
      </c>
      <c r="Y1406" t="s">
        <v>304</v>
      </c>
      <c r="Z1406" t="s">
        <v>836</v>
      </c>
      <c r="AA1406" t="s">
        <v>837</v>
      </c>
      <c r="AB1406" t="s">
        <v>61</v>
      </c>
      <c r="AC1406" t="s">
        <v>62</v>
      </c>
      <c r="AD1406" t="str">
        <f t="shared" si="108"/>
        <v>Online Class - ONLINE</v>
      </c>
      <c r="AE1406" t="s">
        <v>88</v>
      </c>
      <c r="AF1406" t="s">
        <v>89</v>
      </c>
      <c r="AG1406" t="s">
        <v>89</v>
      </c>
      <c r="AH1406" t="s">
        <v>5220</v>
      </c>
      <c r="AI1406">
        <v>50</v>
      </c>
      <c r="AJ1406">
        <v>52</v>
      </c>
      <c r="AK1406" s="22">
        <f t="shared" si="109"/>
        <v>0</v>
      </c>
      <c r="AL1406" t="s">
        <v>430</v>
      </c>
      <c r="AM1406" t="s">
        <v>306</v>
      </c>
      <c r="AN1406" t="s">
        <v>46</v>
      </c>
    </row>
    <row r="1407" spans="1:40" hidden="1" x14ac:dyDescent="0.25">
      <c r="A1407">
        <v>202430</v>
      </c>
      <c r="B1407">
        <v>34380</v>
      </c>
      <c r="C1407" t="s">
        <v>987</v>
      </c>
      <c r="D1407" t="s">
        <v>5709</v>
      </c>
      <c r="E1407" t="s">
        <v>988</v>
      </c>
      <c r="F1407">
        <v>3</v>
      </c>
      <c r="G1407" s="1">
        <v>45180</v>
      </c>
      <c r="H1407" s="1">
        <v>45276</v>
      </c>
      <c r="I1407" s="21">
        <f t="shared" si="105"/>
        <v>14.714285714285714</v>
      </c>
      <c r="J1407" s="1"/>
      <c r="K1407" s="1" t="s">
        <v>5552</v>
      </c>
      <c r="S1407" s="22">
        <f t="shared" si="106"/>
        <v>0</v>
      </c>
      <c r="T1407" s="22">
        <f t="shared" si="107"/>
        <v>0</v>
      </c>
      <c r="U1407" s="22">
        <v>0</v>
      </c>
      <c r="W1407" s="22">
        <v>0</v>
      </c>
      <c r="Y1407" t="s">
        <v>304</v>
      </c>
      <c r="Z1407" t="s">
        <v>989</v>
      </c>
      <c r="AA1407" t="s">
        <v>990</v>
      </c>
      <c r="AB1407" t="s">
        <v>61</v>
      </c>
      <c r="AC1407" t="s">
        <v>98</v>
      </c>
      <c r="AD1407" t="str">
        <f t="shared" si="108"/>
        <v>Online Class - ONLINE</v>
      </c>
      <c r="AE1407" t="s">
        <v>88</v>
      </c>
      <c r="AF1407" t="s">
        <v>89</v>
      </c>
      <c r="AG1407" t="s">
        <v>89</v>
      </c>
      <c r="AH1407" t="s">
        <v>5220</v>
      </c>
      <c r="AI1407">
        <v>130</v>
      </c>
      <c r="AJ1407">
        <v>24</v>
      </c>
      <c r="AK1407" s="22">
        <f t="shared" si="109"/>
        <v>0</v>
      </c>
      <c r="AL1407" t="s">
        <v>99</v>
      </c>
      <c r="AM1407" t="s">
        <v>534</v>
      </c>
      <c r="AN1407" t="s">
        <v>67</v>
      </c>
    </row>
    <row r="1408" spans="1:40" hidden="1" x14ac:dyDescent="0.25">
      <c r="A1408">
        <v>202430</v>
      </c>
      <c r="B1408">
        <v>34392</v>
      </c>
      <c r="C1408" t="s">
        <v>3026</v>
      </c>
      <c r="D1408" t="s">
        <v>5652</v>
      </c>
      <c r="E1408" t="s">
        <v>3027</v>
      </c>
      <c r="F1408">
        <v>4</v>
      </c>
      <c r="G1408" s="1">
        <v>45166</v>
      </c>
      <c r="H1408" s="1">
        <v>45276</v>
      </c>
      <c r="I1408" s="21">
        <f t="shared" si="105"/>
        <v>16.714285714285715</v>
      </c>
      <c r="J1408" s="1"/>
      <c r="K1408" s="1" t="s">
        <v>5552</v>
      </c>
      <c r="S1408" s="22">
        <f t="shared" si="106"/>
        <v>0</v>
      </c>
      <c r="T1408" s="22">
        <f t="shared" si="107"/>
        <v>0</v>
      </c>
      <c r="U1408" s="22">
        <v>0</v>
      </c>
      <c r="W1408" s="22">
        <v>0</v>
      </c>
      <c r="Y1408" t="s">
        <v>304</v>
      </c>
      <c r="Z1408" t="s">
        <v>2962</v>
      </c>
      <c r="AA1408" t="s">
        <v>2963</v>
      </c>
      <c r="AB1408" t="s">
        <v>61</v>
      </c>
      <c r="AC1408" t="s">
        <v>98</v>
      </c>
      <c r="AD1408" t="str">
        <f t="shared" si="108"/>
        <v>Online Class - ONLINE</v>
      </c>
      <c r="AE1408" t="s">
        <v>88</v>
      </c>
      <c r="AF1408" t="s">
        <v>89</v>
      </c>
      <c r="AG1408" t="s">
        <v>89</v>
      </c>
      <c r="AH1408" t="s">
        <v>5220</v>
      </c>
      <c r="AI1408">
        <v>30</v>
      </c>
      <c r="AJ1408">
        <v>19</v>
      </c>
      <c r="AK1408" s="22">
        <f t="shared" si="109"/>
        <v>0</v>
      </c>
      <c r="AL1408" t="s">
        <v>99</v>
      </c>
      <c r="AM1408" t="s">
        <v>534</v>
      </c>
      <c r="AN1408" t="s">
        <v>67</v>
      </c>
    </row>
    <row r="1409" spans="1:40" hidden="1" x14ac:dyDescent="0.25">
      <c r="A1409">
        <v>202430</v>
      </c>
      <c r="B1409">
        <v>34395</v>
      </c>
      <c r="C1409" t="s">
        <v>273</v>
      </c>
      <c r="D1409" t="s">
        <v>5617</v>
      </c>
      <c r="E1409" t="s">
        <v>274</v>
      </c>
      <c r="F1409">
        <v>3</v>
      </c>
      <c r="G1409" s="1">
        <v>45166</v>
      </c>
      <c r="H1409" s="1">
        <v>45276</v>
      </c>
      <c r="I1409" s="21">
        <f t="shared" si="105"/>
        <v>16.714285714285715</v>
      </c>
      <c r="J1409" s="1"/>
      <c r="K1409" s="1" t="s">
        <v>5552</v>
      </c>
      <c r="S1409" s="22">
        <f t="shared" si="106"/>
        <v>0</v>
      </c>
      <c r="T1409" s="22">
        <f t="shared" si="107"/>
        <v>0</v>
      </c>
      <c r="U1409" s="22">
        <v>0</v>
      </c>
      <c r="W1409" s="22">
        <v>0</v>
      </c>
      <c r="Y1409" t="s">
        <v>304</v>
      </c>
      <c r="Z1409" t="s">
        <v>795</v>
      </c>
      <c r="AA1409" t="s">
        <v>796</v>
      </c>
      <c r="AB1409" t="s">
        <v>277</v>
      </c>
      <c r="AC1409" t="s">
        <v>98</v>
      </c>
      <c r="AD1409" t="str">
        <f t="shared" si="108"/>
        <v>Online Class - ONLINE</v>
      </c>
      <c r="AE1409" t="s">
        <v>88</v>
      </c>
      <c r="AF1409" t="s">
        <v>89</v>
      </c>
      <c r="AG1409" t="s">
        <v>89</v>
      </c>
      <c r="AH1409" t="s">
        <v>5220</v>
      </c>
      <c r="AI1409">
        <v>30</v>
      </c>
      <c r="AJ1409">
        <v>24</v>
      </c>
      <c r="AK1409" s="22">
        <f t="shared" si="109"/>
        <v>0</v>
      </c>
      <c r="AL1409" t="s">
        <v>99</v>
      </c>
      <c r="AM1409" t="s">
        <v>534</v>
      </c>
      <c r="AN1409" t="s">
        <v>67</v>
      </c>
    </row>
    <row r="1410" spans="1:40" hidden="1" x14ac:dyDescent="0.25">
      <c r="A1410">
        <v>202430</v>
      </c>
      <c r="B1410">
        <v>34396</v>
      </c>
      <c r="C1410" t="s">
        <v>273</v>
      </c>
      <c r="D1410" t="s">
        <v>5617</v>
      </c>
      <c r="E1410" t="s">
        <v>274</v>
      </c>
      <c r="F1410">
        <v>3</v>
      </c>
      <c r="G1410" s="1">
        <v>45166</v>
      </c>
      <c r="H1410" s="1">
        <v>45276</v>
      </c>
      <c r="I1410" s="21">
        <f t="shared" ref="I1410:I1473" si="110">(DATEDIF(G1410,H1410,"d")/7)+1</f>
        <v>16.714285714285715</v>
      </c>
      <c r="J1410" s="1"/>
      <c r="K1410" s="1" t="s">
        <v>5552</v>
      </c>
      <c r="S1410" s="22">
        <f t="shared" ref="S1410:S1473" si="111">W1410-U1410</f>
        <v>0</v>
      </c>
      <c r="T1410" s="22">
        <f t="shared" ref="T1410:T1473" si="112">(LEN(K1410)*S1410)*(I1410/16.5)</f>
        <v>0</v>
      </c>
      <c r="U1410" s="22">
        <v>0</v>
      </c>
      <c r="W1410" s="22">
        <v>0</v>
      </c>
      <c r="Y1410" t="s">
        <v>304</v>
      </c>
      <c r="Z1410" t="s">
        <v>795</v>
      </c>
      <c r="AA1410" t="s">
        <v>796</v>
      </c>
      <c r="AB1410" t="s">
        <v>277</v>
      </c>
      <c r="AC1410" t="s">
        <v>98</v>
      </c>
      <c r="AD1410" t="str">
        <f t="shared" ref="AD1410:AD1473" si="113">CONCATENATE(AE1410," - ",AG1410)</f>
        <v>Online Class - ONLINE</v>
      </c>
      <c r="AE1410" t="s">
        <v>88</v>
      </c>
      <c r="AF1410" t="s">
        <v>89</v>
      </c>
      <c r="AG1410" t="s">
        <v>89</v>
      </c>
      <c r="AH1410" t="s">
        <v>5220</v>
      </c>
      <c r="AI1410">
        <v>30</v>
      </c>
      <c r="AJ1410">
        <v>26</v>
      </c>
      <c r="AK1410" s="22">
        <f t="shared" ref="AK1410:AK1473" si="114">I1410*T1410*AJ1410</f>
        <v>0</v>
      </c>
      <c r="AL1410" t="s">
        <v>99</v>
      </c>
      <c r="AM1410" t="s">
        <v>534</v>
      </c>
      <c r="AN1410" t="s">
        <v>67</v>
      </c>
    </row>
    <row r="1411" spans="1:40" hidden="1" x14ac:dyDescent="0.25">
      <c r="A1411">
        <v>202430</v>
      </c>
      <c r="B1411">
        <v>34416</v>
      </c>
      <c r="C1411" t="s">
        <v>1027</v>
      </c>
      <c r="D1411" t="s">
        <v>5603</v>
      </c>
      <c r="E1411" t="s">
        <v>1028</v>
      </c>
      <c r="F1411">
        <v>4</v>
      </c>
      <c r="G1411" s="1">
        <v>45166</v>
      </c>
      <c r="H1411" s="1">
        <v>45276</v>
      </c>
      <c r="I1411" s="21">
        <f t="shared" si="110"/>
        <v>16.714285714285715</v>
      </c>
      <c r="J1411" s="1"/>
      <c r="K1411" s="1" t="s">
        <v>5552</v>
      </c>
      <c r="S1411" s="22">
        <f t="shared" si="111"/>
        <v>0</v>
      </c>
      <c r="T1411" s="22">
        <f t="shared" si="112"/>
        <v>0</v>
      </c>
      <c r="U1411" s="22">
        <v>0</v>
      </c>
      <c r="W1411" s="22">
        <v>0</v>
      </c>
      <c r="Y1411" t="s">
        <v>304</v>
      </c>
      <c r="Z1411" t="s">
        <v>1039</v>
      </c>
      <c r="AA1411" t="s">
        <v>1040</v>
      </c>
      <c r="AB1411" t="s">
        <v>61</v>
      </c>
      <c r="AC1411" t="s">
        <v>62</v>
      </c>
      <c r="AD1411" t="str">
        <f t="shared" si="113"/>
        <v>Online Class - ONLINE</v>
      </c>
      <c r="AE1411" t="s">
        <v>88</v>
      </c>
      <c r="AF1411" t="s">
        <v>89</v>
      </c>
      <c r="AG1411" t="s">
        <v>89</v>
      </c>
      <c r="AH1411" t="s">
        <v>5220</v>
      </c>
      <c r="AI1411">
        <v>24</v>
      </c>
      <c r="AJ1411">
        <v>18</v>
      </c>
      <c r="AK1411" s="22">
        <f t="shared" si="114"/>
        <v>0</v>
      </c>
      <c r="AL1411" t="s">
        <v>430</v>
      </c>
      <c r="AM1411" t="s">
        <v>306</v>
      </c>
      <c r="AN1411" t="s">
        <v>67</v>
      </c>
    </row>
    <row r="1412" spans="1:40" hidden="1" x14ac:dyDescent="0.25">
      <c r="A1412">
        <v>202430</v>
      </c>
      <c r="B1412">
        <v>34417</v>
      </c>
      <c r="C1412" t="s">
        <v>1027</v>
      </c>
      <c r="D1412" t="s">
        <v>5603</v>
      </c>
      <c r="E1412" t="s">
        <v>1028</v>
      </c>
      <c r="F1412">
        <v>4</v>
      </c>
      <c r="G1412" s="1">
        <v>45166</v>
      </c>
      <c r="H1412" s="1">
        <v>45276</v>
      </c>
      <c r="I1412" s="21">
        <f t="shared" si="110"/>
        <v>16.714285714285715</v>
      </c>
      <c r="J1412" s="1"/>
      <c r="K1412" s="1" t="s">
        <v>5552</v>
      </c>
      <c r="S1412" s="22">
        <f t="shared" si="111"/>
        <v>0</v>
      </c>
      <c r="T1412" s="22">
        <f t="shared" si="112"/>
        <v>0</v>
      </c>
      <c r="U1412" s="22">
        <v>0</v>
      </c>
      <c r="W1412" s="22">
        <v>0</v>
      </c>
      <c r="Y1412" t="s">
        <v>304</v>
      </c>
      <c r="Z1412" t="s">
        <v>1039</v>
      </c>
      <c r="AA1412" t="s">
        <v>1040</v>
      </c>
      <c r="AB1412" t="s">
        <v>41</v>
      </c>
      <c r="AC1412" t="s">
        <v>62</v>
      </c>
      <c r="AD1412" t="str">
        <f t="shared" si="113"/>
        <v>Online Class - ONLINE</v>
      </c>
      <c r="AE1412" t="s">
        <v>88</v>
      </c>
      <c r="AF1412" t="s">
        <v>89</v>
      </c>
      <c r="AG1412" t="s">
        <v>89</v>
      </c>
      <c r="AH1412" t="s">
        <v>5220</v>
      </c>
      <c r="AI1412">
        <v>24</v>
      </c>
      <c r="AJ1412">
        <v>20</v>
      </c>
      <c r="AK1412" s="22">
        <f t="shared" si="114"/>
        <v>0</v>
      </c>
      <c r="AL1412" t="s">
        <v>430</v>
      </c>
      <c r="AM1412" t="s">
        <v>306</v>
      </c>
      <c r="AN1412" t="s">
        <v>67</v>
      </c>
    </row>
    <row r="1413" spans="1:40" hidden="1" x14ac:dyDescent="0.25">
      <c r="A1413">
        <v>202430</v>
      </c>
      <c r="B1413">
        <v>34459</v>
      </c>
      <c r="C1413" t="s">
        <v>3028</v>
      </c>
      <c r="D1413" t="s">
        <v>5595</v>
      </c>
      <c r="E1413" t="s">
        <v>3029</v>
      </c>
      <c r="F1413">
        <v>3</v>
      </c>
      <c r="G1413" s="1">
        <v>45166</v>
      </c>
      <c r="H1413" s="1">
        <v>45276</v>
      </c>
      <c r="I1413" s="21">
        <f t="shared" si="110"/>
        <v>16.714285714285715</v>
      </c>
      <c r="J1413" s="1"/>
      <c r="K1413" s="1" t="s">
        <v>5552</v>
      </c>
      <c r="S1413" s="22">
        <f t="shared" si="111"/>
        <v>0</v>
      </c>
      <c r="T1413" s="22">
        <f t="shared" si="112"/>
        <v>0</v>
      </c>
      <c r="U1413" s="22">
        <v>0</v>
      </c>
      <c r="W1413" s="22">
        <v>0</v>
      </c>
      <c r="Y1413" t="s">
        <v>304</v>
      </c>
      <c r="Z1413" t="s">
        <v>1820</v>
      </c>
      <c r="AA1413" t="s">
        <v>1821</v>
      </c>
      <c r="AB1413" t="s">
        <v>61</v>
      </c>
      <c r="AC1413" t="s">
        <v>98</v>
      </c>
      <c r="AD1413" t="str">
        <f t="shared" si="113"/>
        <v>Online Class - ONLINE</v>
      </c>
      <c r="AE1413" t="s">
        <v>88</v>
      </c>
      <c r="AF1413" t="s">
        <v>89</v>
      </c>
      <c r="AG1413" t="s">
        <v>89</v>
      </c>
      <c r="AH1413" t="s">
        <v>5220</v>
      </c>
      <c r="AI1413">
        <v>30</v>
      </c>
      <c r="AJ1413">
        <v>28</v>
      </c>
      <c r="AK1413" s="22">
        <f t="shared" si="114"/>
        <v>0</v>
      </c>
      <c r="AL1413" t="s">
        <v>99</v>
      </c>
      <c r="AM1413" t="s">
        <v>534</v>
      </c>
      <c r="AN1413" t="s">
        <v>67</v>
      </c>
    </row>
    <row r="1414" spans="1:40" hidden="1" x14ac:dyDescent="0.25">
      <c r="A1414">
        <v>202430</v>
      </c>
      <c r="B1414">
        <v>34476</v>
      </c>
      <c r="C1414" t="s">
        <v>1144</v>
      </c>
      <c r="D1414" t="s">
        <v>5717</v>
      </c>
      <c r="E1414" t="s">
        <v>1145</v>
      </c>
      <c r="F1414">
        <v>5</v>
      </c>
      <c r="G1414" s="1">
        <v>45166</v>
      </c>
      <c r="H1414" s="1">
        <v>45276</v>
      </c>
      <c r="I1414" s="21">
        <f t="shared" si="110"/>
        <v>16.714285714285715</v>
      </c>
      <c r="J1414" s="1"/>
      <c r="K1414" s="1" t="s">
        <v>5552</v>
      </c>
      <c r="S1414" s="22">
        <f t="shared" si="111"/>
        <v>0</v>
      </c>
      <c r="T1414" s="22">
        <f t="shared" si="112"/>
        <v>0</v>
      </c>
      <c r="U1414" s="22">
        <v>0</v>
      </c>
      <c r="W1414" s="22">
        <v>0</v>
      </c>
      <c r="Y1414" t="s">
        <v>304</v>
      </c>
      <c r="Z1414" t="s">
        <v>1146</v>
      </c>
      <c r="AA1414" t="s">
        <v>1147</v>
      </c>
      <c r="AB1414" t="s">
        <v>277</v>
      </c>
      <c r="AC1414" t="s">
        <v>62</v>
      </c>
      <c r="AD1414" t="str">
        <f t="shared" si="113"/>
        <v>Online Class - ONLINE</v>
      </c>
      <c r="AE1414" t="s">
        <v>88</v>
      </c>
      <c r="AF1414" t="s">
        <v>89</v>
      </c>
      <c r="AG1414" t="s">
        <v>89</v>
      </c>
      <c r="AH1414" t="s">
        <v>5220</v>
      </c>
      <c r="AI1414">
        <v>30</v>
      </c>
      <c r="AJ1414">
        <v>19</v>
      </c>
      <c r="AK1414" s="22">
        <f t="shared" si="114"/>
        <v>0</v>
      </c>
      <c r="AL1414" t="s">
        <v>430</v>
      </c>
      <c r="AM1414" t="s">
        <v>306</v>
      </c>
      <c r="AN1414" t="s">
        <v>67</v>
      </c>
    </row>
    <row r="1415" spans="1:40" hidden="1" x14ac:dyDescent="0.25">
      <c r="A1415">
        <v>202430</v>
      </c>
      <c r="B1415">
        <v>34497</v>
      </c>
      <c r="C1415" t="s">
        <v>1149</v>
      </c>
      <c r="D1415" t="s">
        <v>5723</v>
      </c>
      <c r="E1415" t="s">
        <v>1150</v>
      </c>
      <c r="F1415">
        <v>5</v>
      </c>
      <c r="G1415" s="1">
        <v>45166</v>
      </c>
      <c r="H1415" s="1">
        <v>45276</v>
      </c>
      <c r="I1415" s="21">
        <f t="shared" si="110"/>
        <v>16.714285714285715</v>
      </c>
      <c r="J1415" s="1"/>
      <c r="K1415" s="1" t="s">
        <v>5552</v>
      </c>
      <c r="S1415" s="22">
        <f t="shared" si="111"/>
        <v>0</v>
      </c>
      <c r="T1415" s="22">
        <f t="shared" si="112"/>
        <v>0</v>
      </c>
      <c r="U1415" s="22">
        <v>0</v>
      </c>
      <c r="W1415" s="22">
        <v>0</v>
      </c>
      <c r="Y1415" t="s">
        <v>304</v>
      </c>
      <c r="Z1415" t="s">
        <v>3030</v>
      </c>
      <c r="AA1415" t="s">
        <v>3031</v>
      </c>
      <c r="AB1415" t="s">
        <v>277</v>
      </c>
      <c r="AC1415" t="s">
        <v>98</v>
      </c>
      <c r="AD1415" t="str">
        <f t="shared" si="113"/>
        <v>Online Class - ONLINE</v>
      </c>
      <c r="AE1415" t="s">
        <v>88</v>
      </c>
      <c r="AF1415" t="s">
        <v>89</v>
      </c>
      <c r="AG1415" t="s">
        <v>89</v>
      </c>
      <c r="AH1415" t="s">
        <v>5220</v>
      </c>
      <c r="AI1415">
        <v>30</v>
      </c>
      <c r="AJ1415">
        <v>26</v>
      </c>
      <c r="AK1415" s="22">
        <f t="shared" si="114"/>
        <v>0</v>
      </c>
      <c r="AL1415" t="s">
        <v>99</v>
      </c>
      <c r="AM1415" t="s">
        <v>534</v>
      </c>
      <c r="AN1415" t="s">
        <v>67</v>
      </c>
    </row>
    <row r="1416" spans="1:40" hidden="1" x14ac:dyDescent="0.25">
      <c r="A1416">
        <v>202430</v>
      </c>
      <c r="B1416">
        <v>34498</v>
      </c>
      <c r="C1416" t="s">
        <v>3032</v>
      </c>
      <c r="D1416" t="s">
        <v>5723</v>
      </c>
      <c r="E1416" t="s">
        <v>3033</v>
      </c>
      <c r="F1416">
        <v>5</v>
      </c>
      <c r="G1416" s="1">
        <v>45166</v>
      </c>
      <c r="H1416" s="1">
        <v>45276</v>
      </c>
      <c r="I1416" s="21">
        <f t="shared" si="110"/>
        <v>16.714285714285715</v>
      </c>
      <c r="J1416" s="1"/>
      <c r="K1416" s="1" t="s">
        <v>5552</v>
      </c>
      <c r="S1416" s="22">
        <f t="shared" si="111"/>
        <v>0</v>
      </c>
      <c r="T1416" s="22">
        <f t="shared" si="112"/>
        <v>0</v>
      </c>
      <c r="U1416" s="22">
        <v>0</v>
      </c>
      <c r="W1416" s="22">
        <v>0</v>
      </c>
      <c r="Y1416" t="s">
        <v>304</v>
      </c>
      <c r="Z1416" t="s">
        <v>3030</v>
      </c>
      <c r="AA1416" t="s">
        <v>3031</v>
      </c>
      <c r="AB1416" t="s">
        <v>277</v>
      </c>
      <c r="AC1416" t="s">
        <v>98</v>
      </c>
      <c r="AD1416" t="str">
        <f t="shared" si="113"/>
        <v>Online Class - ONLINE</v>
      </c>
      <c r="AE1416" t="s">
        <v>88</v>
      </c>
      <c r="AF1416" t="s">
        <v>89</v>
      </c>
      <c r="AG1416" t="s">
        <v>89</v>
      </c>
      <c r="AH1416" t="s">
        <v>5220</v>
      </c>
      <c r="AI1416">
        <v>30</v>
      </c>
      <c r="AJ1416">
        <v>20</v>
      </c>
      <c r="AK1416" s="22">
        <f t="shared" si="114"/>
        <v>0</v>
      </c>
      <c r="AL1416" t="s">
        <v>99</v>
      </c>
      <c r="AM1416" t="s">
        <v>534</v>
      </c>
      <c r="AN1416" t="s">
        <v>67</v>
      </c>
    </row>
    <row r="1417" spans="1:40" hidden="1" x14ac:dyDescent="0.25">
      <c r="A1417">
        <v>202430</v>
      </c>
      <c r="B1417">
        <v>34515</v>
      </c>
      <c r="C1417" t="s">
        <v>840</v>
      </c>
      <c r="D1417" t="s">
        <v>5645</v>
      </c>
      <c r="E1417" t="s">
        <v>841</v>
      </c>
      <c r="F1417">
        <v>3</v>
      </c>
      <c r="G1417" s="1">
        <v>45166</v>
      </c>
      <c r="H1417" s="1">
        <v>45276</v>
      </c>
      <c r="I1417" s="21">
        <f t="shared" si="110"/>
        <v>16.714285714285715</v>
      </c>
      <c r="J1417" s="1"/>
      <c r="K1417" s="1" t="s">
        <v>5552</v>
      </c>
      <c r="S1417" s="22">
        <f t="shared" si="111"/>
        <v>0</v>
      </c>
      <c r="T1417" s="22">
        <f t="shared" si="112"/>
        <v>0</v>
      </c>
      <c r="U1417" s="22">
        <v>0</v>
      </c>
      <c r="W1417" s="22">
        <v>0</v>
      </c>
      <c r="Y1417" t="s">
        <v>304</v>
      </c>
      <c r="Z1417" t="s">
        <v>1545</v>
      </c>
      <c r="AA1417" t="s">
        <v>1546</v>
      </c>
      <c r="AB1417" t="s">
        <v>646</v>
      </c>
      <c r="AC1417" t="s">
        <v>98</v>
      </c>
      <c r="AD1417" t="str">
        <f t="shared" si="113"/>
        <v>Online Class - ONLINE</v>
      </c>
      <c r="AE1417" t="s">
        <v>88</v>
      </c>
      <c r="AF1417" t="s">
        <v>89</v>
      </c>
      <c r="AG1417" t="s">
        <v>89</v>
      </c>
      <c r="AH1417" t="s">
        <v>5220</v>
      </c>
      <c r="AI1417">
        <v>35</v>
      </c>
      <c r="AJ1417">
        <v>35</v>
      </c>
      <c r="AK1417" s="22">
        <f t="shared" si="114"/>
        <v>0</v>
      </c>
      <c r="AL1417" t="s">
        <v>99</v>
      </c>
      <c r="AM1417" t="s">
        <v>534</v>
      </c>
      <c r="AN1417" t="s">
        <v>46</v>
      </c>
    </row>
    <row r="1418" spans="1:40" hidden="1" x14ac:dyDescent="0.25">
      <c r="A1418">
        <v>202430</v>
      </c>
      <c r="B1418">
        <v>34515</v>
      </c>
      <c r="C1418" t="s">
        <v>840</v>
      </c>
      <c r="D1418" t="s">
        <v>5645</v>
      </c>
      <c r="E1418" t="s">
        <v>841</v>
      </c>
      <c r="F1418">
        <v>3</v>
      </c>
      <c r="G1418" s="1">
        <v>45166</v>
      </c>
      <c r="H1418" s="1">
        <v>45276</v>
      </c>
      <c r="I1418" s="21">
        <f t="shared" si="110"/>
        <v>16.714285714285715</v>
      </c>
      <c r="J1418" s="1"/>
      <c r="K1418" s="1" t="s">
        <v>5552</v>
      </c>
      <c r="S1418" s="22">
        <f t="shared" si="111"/>
        <v>0</v>
      </c>
      <c r="T1418" s="22">
        <f t="shared" si="112"/>
        <v>0</v>
      </c>
      <c r="U1418" s="22">
        <v>0</v>
      </c>
      <c r="W1418" s="22">
        <v>0</v>
      </c>
      <c r="Y1418" t="s">
        <v>304</v>
      </c>
      <c r="Z1418" t="s">
        <v>1545</v>
      </c>
      <c r="AA1418" t="s">
        <v>1546</v>
      </c>
      <c r="AB1418" t="s">
        <v>61</v>
      </c>
      <c r="AC1418" t="s">
        <v>98</v>
      </c>
      <c r="AD1418" t="str">
        <f t="shared" si="113"/>
        <v>Online Class - ONLINE</v>
      </c>
      <c r="AE1418" t="s">
        <v>88</v>
      </c>
      <c r="AF1418" t="s">
        <v>89</v>
      </c>
      <c r="AG1418" t="s">
        <v>89</v>
      </c>
      <c r="AH1418" t="s">
        <v>5220</v>
      </c>
      <c r="AI1418">
        <v>35</v>
      </c>
      <c r="AJ1418">
        <v>35</v>
      </c>
      <c r="AK1418" s="22">
        <f t="shared" si="114"/>
        <v>0</v>
      </c>
      <c r="AL1418" t="s">
        <v>99</v>
      </c>
      <c r="AM1418" t="s">
        <v>534</v>
      </c>
      <c r="AN1418" t="s">
        <v>46</v>
      </c>
    </row>
    <row r="1419" spans="1:40" hidden="1" x14ac:dyDescent="0.25">
      <c r="A1419">
        <v>202430</v>
      </c>
      <c r="B1419">
        <v>34516</v>
      </c>
      <c r="C1419" t="s">
        <v>840</v>
      </c>
      <c r="D1419" t="s">
        <v>5645</v>
      </c>
      <c r="E1419" t="s">
        <v>841</v>
      </c>
      <c r="F1419">
        <v>3</v>
      </c>
      <c r="G1419" s="1">
        <v>45166</v>
      </c>
      <c r="H1419" s="1">
        <v>45276</v>
      </c>
      <c r="I1419" s="21">
        <f t="shared" si="110"/>
        <v>16.714285714285715</v>
      </c>
      <c r="J1419" s="1"/>
      <c r="K1419" s="1" t="s">
        <v>5552</v>
      </c>
      <c r="S1419" s="22">
        <f t="shared" si="111"/>
        <v>0</v>
      </c>
      <c r="T1419" s="22">
        <f t="shared" si="112"/>
        <v>0</v>
      </c>
      <c r="U1419" s="22">
        <v>0</v>
      </c>
      <c r="W1419" s="22">
        <v>0</v>
      </c>
      <c r="Y1419" t="s">
        <v>304</v>
      </c>
      <c r="Z1419" t="s">
        <v>1545</v>
      </c>
      <c r="AA1419" t="s">
        <v>1546</v>
      </c>
      <c r="AB1419" t="s">
        <v>646</v>
      </c>
      <c r="AC1419" t="s">
        <v>98</v>
      </c>
      <c r="AD1419" t="str">
        <f t="shared" si="113"/>
        <v>Online Class - ONLINE</v>
      </c>
      <c r="AE1419" t="s">
        <v>88</v>
      </c>
      <c r="AF1419" t="s">
        <v>89</v>
      </c>
      <c r="AG1419" t="s">
        <v>89</v>
      </c>
      <c r="AH1419" t="s">
        <v>5220</v>
      </c>
      <c r="AI1419">
        <v>35</v>
      </c>
      <c r="AJ1419">
        <v>28</v>
      </c>
      <c r="AK1419" s="22">
        <f t="shared" si="114"/>
        <v>0</v>
      </c>
      <c r="AL1419" t="s">
        <v>99</v>
      </c>
      <c r="AM1419" t="s">
        <v>534</v>
      </c>
      <c r="AN1419" t="s">
        <v>67</v>
      </c>
    </row>
    <row r="1420" spans="1:40" hidden="1" x14ac:dyDescent="0.25">
      <c r="A1420">
        <v>202430</v>
      </c>
      <c r="B1420">
        <v>34516</v>
      </c>
      <c r="C1420" t="s">
        <v>840</v>
      </c>
      <c r="D1420" t="s">
        <v>5645</v>
      </c>
      <c r="E1420" t="s">
        <v>841</v>
      </c>
      <c r="F1420">
        <v>3</v>
      </c>
      <c r="G1420" s="1">
        <v>45166</v>
      </c>
      <c r="H1420" s="1">
        <v>45276</v>
      </c>
      <c r="I1420" s="21">
        <f t="shared" si="110"/>
        <v>16.714285714285715</v>
      </c>
      <c r="J1420" s="1"/>
      <c r="K1420" s="1" t="s">
        <v>5552</v>
      </c>
      <c r="S1420" s="22">
        <f t="shared" si="111"/>
        <v>0</v>
      </c>
      <c r="T1420" s="22">
        <f t="shared" si="112"/>
        <v>0</v>
      </c>
      <c r="U1420" s="22">
        <v>0</v>
      </c>
      <c r="W1420" s="22">
        <v>0</v>
      </c>
      <c r="Y1420" t="s">
        <v>304</v>
      </c>
      <c r="Z1420" t="s">
        <v>1545</v>
      </c>
      <c r="AA1420" t="s">
        <v>1546</v>
      </c>
      <c r="AB1420" t="s">
        <v>61</v>
      </c>
      <c r="AC1420" t="s">
        <v>98</v>
      </c>
      <c r="AD1420" t="str">
        <f t="shared" si="113"/>
        <v>Online Class - ONLINE</v>
      </c>
      <c r="AE1420" t="s">
        <v>88</v>
      </c>
      <c r="AF1420" t="s">
        <v>89</v>
      </c>
      <c r="AG1420" t="s">
        <v>89</v>
      </c>
      <c r="AH1420" t="s">
        <v>5220</v>
      </c>
      <c r="AI1420">
        <v>35</v>
      </c>
      <c r="AJ1420">
        <v>28</v>
      </c>
      <c r="AK1420" s="22">
        <f t="shared" si="114"/>
        <v>0</v>
      </c>
      <c r="AL1420" t="s">
        <v>99</v>
      </c>
      <c r="AM1420" t="s">
        <v>534</v>
      </c>
      <c r="AN1420" t="s">
        <v>67</v>
      </c>
    </row>
    <row r="1421" spans="1:40" hidden="1" x14ac:dyDescent="0.25">
      <c r="A1421">
        <v>202430</v>
      </c>
      <c r="B1421">
        <v>34532</v>
      </c>
      <c r="C1421" t="s">
        <v>494</v>
      </c>
      <c r="D1421" t="s">
        <v>5624</v>
      </c>
      <c r="E1421" t="s">
        <v>495</v>
      </c>
      <c r="F1421">
        <v>3</v>
      </c>
      <c r="G1421" s="1">
        <v>45166</v>
      </c>
      <c r="H1421" s="1">
        <v>45276</v>
      </c>
      <c r="I1421" s="21">
        <f t="shared" si="110"/>
        <v>16.714285714285715</v>
      </c>
      <c r="J1421" s="1"/>
      <c r="K1421" s="1" t="s">
        <v>5552</v>
      </c>
      <c r="S1421" s="22">
        <f t="shared" si="111"/>
        <v>0</v>
      </c>
      <c r="T1421" s="22">
        <f t="shared" si="112"/>
        <v>0</v>
      </c>
      <c r="U1421" s="22">
        <v>0</v>
      </c>
      <c r="W1421" s="22">
        <v>0</v>
      </c>
      <c r="Y1421" t="s">
        <v>304</v>
      </c>
      <c r="Z1421" t="s">
        <v>496</v>
      </c>
      <c r="AA1421" t="s">
        <v>497</v>
      </c>
      <c r="AB1421" t="s">
        <v>61</v>
      </c>
      <c r="AC1421" t="s">
        <v>98</v>
      </c>
      <c r="AD1421" t="str">
        <f t="shared" si="113"/>
        <v>Online Class - ONLINE</v>
      </c>
      <c r="AE1421" t="s">
        <v>88</v>
      </c>
      <c r="AF1421" t="s">
        <v>89</v>
      </c>
      <c r="AG1421" t="s">
        <v>89</v>
      </c>
      <c r="AH1421" t="s">
        <v>5220</v>
      </c>
      <c r="AI1421">
        <v>30</v>
      </c>
      <c r="AJ1421">
        <v>18</v>
      </c>
      <c r="AK1421" s="22">
        <f t="shared" si="114"/>
        <v>0</v>
      </c>
      <c r="AL1421" t="s">
        <v>99</v>
      </c>
      <c r="AM1421" t="s">
        <v>534</v>
      </c>
      <c r="AN1421" t="s">
        <v>67</v>
      </c>
    </row>
    <row r="1422" spans="1:40" hidden="1" x14ac:dyDescent="0.25">
      <c r="A1422">
        <v>202430</v>
      </c>
      <c r="B1422">
        <v>34532</v>
      </c>
      <c r="C1422" t="s">
        <v>494</v>
      </c>
      <c r="D1422" t="s">
        <v>5624</v>
      </c>
      <c r="E1422" t="s">
        <v>495</v>
      </c>
      <c r="F1422">
        <v>3</v>
      </c>
      <c r="G1422" s="1">
        <v>45166</v>
      </c>
      <c r="H1422" s="1">
        <v>45276</v>
      </c>
      <c r="I1422" s="21">
        <f t="shared" si="110"/>
        <v>16.714285714285715</v>
      </c>
      <c r="J1422" s="1"/>
      <c r="K1422" s="1" t="s">
        <v>5552</v>
      </c>
      <c r="S1422" s="22">
        <f t="shared" si="111"/>
        <v>0</v>
      </c>
      <c r="T1422" s="22">
        <f t="shared" si="112"/>
        <v>0</v>
      </c>
      <c r="U1422" s="22">
        <v>0</v>
      </c>
      <c r="W1422" s="22">
        <v>0</v>
      </c>
      <c r="Y1422" t="s">
        <v>304</v>
      </c>
      <c r="Z1422" t="s">
        <v>496</v>
      </c>
      <c r="AA1422" t="s">
        <v>497</v>
      </c>
      <c r="AB1422" t="s">
        <v>61</v>
      </c>
      <c r="AC1422" t="s">
        <v>98</v>
      </c>
      <c r="AD1422" t="str">
        <f t="shared" si="113"/>
        <v>Online Class - ONLINE</v>
      </c>
      <c r="AE1422" t="s">
        <v>88</v>
      </c>
      <c r="AF1422" t="s">
        <v>89</v>
      </c>
      <c r="AG1422" t="s">
        <v>89</v>
      </c>
      <c r="AH1422" t="s">
        <v>5220</v>
      </c>
      <c r="AI1422">
        <v>30</v>
      </c>
      <c r="AJ1422">
        <v>18</v>
      </c>
      <c r="AK1422" s="22">
        <f t="shared" si="114"/>
        <v>0</v>
      </c>
      <c r="AL1422" t="s">
        <v>99</v>
      </c>
      <c r="AM1422" t="s">
        <v>534</v>
      </c>
      <c r="AN1422" t="s">
        <v>67</v>
      </c>
    </row>
    <row r="1423" spans="1:40" hidden="1" x14ac:dyDescent="0.25">
      <c r="A1423">
        <v>202430</v>
      </c>
      <c r="B1423">
        <v>34575</v>
      </c>
      <c r="C1423" t="s">
        <v>2729</v>
      </c>
      <c r="D1423" t="s">
        <v>5628</v>
      </c>
      <c r="E1423" t="s">
        <v>2730</v>
      </c>
      <c r="F1423">
        <v>3</v>
      </c>
      <c r="G1423" s="1">
        <v>45166</v>
      </c>
      <c r="H1423" s="1">
        <v>45276</v>
      </c>
      <c r="I1423" s="21">
        <f t="shared" si="110"/>
        <v>16.714285714285715</v>
      </c>
      <c r="J1423" s="1"/>
      <c r="K1423" s="1" t="s">
        <v>36</v>
      </c>
      <c r="O1423" t="s">
        <v>36</v>
      </c>
      <c r="S1423" s="22">
        <f t="shared" si="111"/>
        <v>0.11805555555555558</v>
      </c>
      <c r="T1423" s="22">
        <f t="shared" si="112"/>
        <v>0.11958874458874463</v>
      </c>
      <c r="U1423" s="22" t="s">
        <v>5369</v>
      </c>
      <c r="V1423">
        <v>800</v>
      </c>
      <c r="W1423" s="22" t="s">
        <v>5450</v>
      </c>
      <c r="X1423">
        <v>1050</v>
      </c>
      <c r="Y1423" t="s">
        <v>507</v>
      </c>
      <c r="Z1423" t="s">
        <v>2281</v>
      </c>
      <c r="AA1423" t="s">
        <v>2282</v>
      </c>
      <c r="AB1423" t="s">
        <v>61</v>
      </c>
      <c r="AC1423" t="s">
        <v>98</v>
      </c>
      <c r="AD1423" t="str">
        <f t="shared" si="113"/>
        <v>Online Class - ONLINE</v>
      </c>
      <c r="AE1423" t="s">
        <v>88</v>
      </c>
      <c r="AF1423" t="s">
        <v>89</v>
      </c>
      <c r="AG1423" t="s">
        <v>89</v>
      </c>
      <c r="AH1423" t="s">
        <v>5220</v>
      </c>
      <c r="AI1423">
        <v>27</v>
      </c>
      <c r="AJ1423">
        <v>27</v>
      </c>
      <c r="AK1423" s="22">
        <f t="shared" si="114"/>
        <v>53.968692022263475</v>
      </c>
      <c r="AL1423" t="s">
        <v>99</v>
      </c>
      <c r="AM1423" t="s">
        <v>100</v>
      </c>
      <c r="AN1423" t="s">
        <v>46</v>
      </c>
    </row>
    <row r="1424" spans="1:40" hidden="1" x14ac:dyDescent="0.25">
      <c r="A1424">
        <v>202430</v>
      </c>
      <c r="B1424">
        <v>34598</v>
      </c>
      <c r="C1424" t="s">
        <v>1476</v>
      </c>
      <c r="D1424" t="s">
        <v>5650</v>
      </c>
      <c r="E1424" t="s">
        <v>1477</v>
      </c>
      <c r="F1424">
        <v>3</v>
      </c>
      <c r="G1424" s="1">
        <v>45166</v>
      </c>
      <c r="H1424" s="1">
        <v>45276</v>
      </c>
      <c r="I1424" s="21">
        <f t="shared" si="110"/>
        <v>16.714285714285715</v>
      </c>
      <c r="J1424" s="1"/>
      <c r="K1424" s="1" t="s">
        <v>5552</v>
      </c>
      <c r="S1424" s="22">
        <f t="shared" si="111"/>
        <v>0</v>
      </c>
      <c r="T1424" s="22">
        <f t="shared" si="112"/>
        <v>0</v>
      </c>
      <c r="U1424" s="22">
        <v>0</v>
      </c>
      <c r="W1424" s="22">
        <v>0</v>
      </c>
      <c r="Y1424" t="s">
        <v>304</v>
      </c>
      <c r="Z1424" t="s">
        <v>1478</v>
      </c>
      <c r="AA1424" t="s">
        <v>1479</v>
      </c>
      <c r="AB1424" t="s">
        <v>646</v>
      </c>
      <c r="AC1424" t="s">
        <v>62</v>
      </c>
      <c r="AD1424" t="str">
        <f t="shared" si="113"/>
        <v>Online Class - ONLINE</v>
      </c>
      <c r="AE1424" t="s">
        <v>88</v>
      </c>
      <c r="AF1424" t="s">
        <v>89</v>
      </c>
      <c r="AG1424" t="s">
        <v>89</v>
      </c>
      <c r="AH1424" t="s">
        <v>5220</v>
      </c>
      <c r="AI1424">
        <v>35</v>
      </c>
      <c r="AJ1424">
        <v>26</v>
      </c>
      <c r="AK1424" s="22">
        <f t="shared" si="114"/>
        <v>0</v>
      </c>
      <c r="AL1424" t="s">
        <v>430</v>
      </c>
      <c r="AM1424" t="s">
        <v>306</v>
      </c>
      <c r="AN1424" t="s">
        <v>67</v>
      </c>
    </row>
    <row r="1425" spans="1:40" hidden="1" x14ac:dyDescent="0.25">
      <c r="A1425">
        <v>202430</v>
      </c>
      <c r="B1425">
        <v>34634</v>
      </c>
      <c r="C1425" t="s">
        <v>3022</v>
      </c>
      <c r="D1425" t="s">
        <v>5641</v>
      </c>
      <c r="E1425" t="s">
        <v>3023</v>
      </c>
      <c r="F1425">
        <v>3</v>
      </c>
      <c r="G1425" s="1">
        <v>45166</v>
      </c>
      <c r="H1425" s="1">
        <v>45276</v>
      </c>
      <c r="I1425" s="21">
        <f t="shared" si="110"/>
        <v>16.714285714285715</v>
      </c>
      <c r="J1425" s="1"/>
      <c r="K1425" s="1" t="s">
        <v>5552</v>
      </c>
      <c r="S1425" s="22">
        <f t="shared" si="111"/>
        <v>0</v>
      </c>
      <c r="T1425" s="22">
        <f t="shared" si="112"/>
        <v>0</v>
      </c>
      <c r="U1425" s="22">
        <v>0</v>
      </c>
      <c r="W1425" s="22">
        <v>0</v>
      </c>
      <c r="Y1425" t="s">
        <v>304</v>
      </c>
      <c r="Z1425" t="s">
        <v>3024</v>
      </c>
      <c r="AA1425" t="s">
        <v>3025</v>
      </c>
      <c r="AB1425" t="s">
        <v>277</v>
      </c>
      <c r="AC1425" t="s">
        <v>98</v>
      </c>
      <c r="AD1425" t="str">
        <f t="shared" si="113"/>
        <v>Online Class - ONLINE</v>
      </c>
      <c r="AE1425" t="s">
        <v>88</v>
      </c>
      <c r="AF1425" t="s">
        <v>89</v>
      </c>
      <c r="AG1425" t="s">
        <v>89</v>
      </c>
      <c r="AH1425" t="s">
        <v>5220</v>
      </c>
      <c r="AI1425">
        <v>30</v>
      </c>
      <c r="AJ1425">
        <v>21</v>
      </c>
      <c r="AK1425" s="22">
        <f t="shared" si="114"/>
        <v>0</v>
      </c>
      <c r="AL1425" t="s">
        <v>99</v>
      </c>
      <c r="AM1425" t="s">
        <v>534</v>
      </c>
      <c r="AN1425" t="s">
        <v>67</v>
      </c>
    </row>
    <row r="1426" spans="1:40" hidden="1" x14ac:dyDescent="0.25">
      <c r="A1426">
        <v>202430</v>
      </c>
      <c r="B1426">
        <v>34637</v>
      </c>
      <c r="C1426" t="s">
        <v>727</v>
      </c>
      <c r="D1426" t="s">
        <v>5693</v>
      </c>
      <c r="E1426" t="s">
        <v>728</v>
      </c>
      <c r="F1426">
        <v>3</v>
      </c>
      <c r="G1426" s="1">
        <v>45222</v>
      </c>
      <c r="H1426" s="1">
        <v>45276</v>
      </c>
      <c r="I1426" s="21">
        <f t="shared" si="110"/>
        <v>8.7142857142857153</v>
      </c>
      <c r="J1426" s="1"/>
      <c r="K1426" s="1" t="s">
        <v>5552</v>
      </c>
      <c r="S1426" s="22">
        <f t="shared" si="111"/>
        <v>0</v>
      </c>
      <c r="T1426" s="22">
        <f t="shared" si="112"/>
        <v>0</v>
      </c>
      <c r="U1426" s="22">
        <v>0</v>
      </c>
      <c r="W1426" s="22">
        <v>0</v>
      </c>
      <c r="Y1426" t="s">
        <v>304</v>
      </c>
      <c r="Z1426" t="s">
        <v>695</v>
      </c>
      <c r="AA1426" t="s">
        <v>696</v>
      </c>
      <c r="AB1426" t="s">
        <v>61</v>
      </c>
      <c r="AC1426" t="s">
        <v>98</v>
      </c>
      <c r="AD1426" t="str">
        <f t="shared" si="113"/>
        <v>Online Class - ONLINE</v>
      </c>
      <c r="AE1426" t="s">
        <v>88</v>
      </c>
      <c r="AF1426" t="s">
        <v>89</v>
      </c>
      <c r="AG1426" t="s">
        <v>89</v>
      </c>
      <c r="AH1426" t="s">
        <v>5220</v>
      </c>
      <c r="AI1426">
        <v>40</v>
      </c>
      <c r="AJ1426">
        <v>36</v>
      </c>
      <c r="AK1426" s="22">
        <f t="shared" si="114"/>
        <v>0</v>
      </c>
      <c r="AL1426" t="s">
        <v>99</v>
      </c>
      <c r="AM1426" t="s">
        <v>534</v>
      </c>
      <c r="AN1426" t="s">
        <v>67</v>
      </c>
    </row>
    <row r="1427" spans="1:40" hidden="1" x14ac:dyDescent="0.25">
      <c r="A1427">
        <v>202430</v>
      </c>
      <c r="B1427">
        <v>34718</v>
      </c>
      <c r="C1427" t="s">
        <v>2543</v>
      </c>
      <c r="D1427" t="s">
        <v>5727</v>
      </c>
      <c r="E1427" t="s">
        <v>2544</v>
      </c>
      <c r="F1427">
        <v>3</v>
      </c>
      <c r="G1427" s="1">
        <v>45166</v>
      </c>
      <c r="H1427" s="1">
        <v>45276</v>
      </c>
      <c r="I1427" s="21">
        <f t="shared" si="110"/>
        <v>16.714285714285715</v>
      </c>
      <c r="J1427" s="1"/>
      <c r="K1427" s="1" t="s">
        <v>5552</v>
      </c>
      <c r="S1427" s="22">
        <f t="shared" si="111"/>
        <v>0</v>
      </c>
      <c r="T1427" s="22">
        <f t="shared" si="112"/>
        <v>0</v>
      </c>
      <c r="U1427" s="22">
        <v>0</v>
      </c>
      <c r="W1427" s="22">
        <v>0</v>
      </c>
      <c r="Y1427" t="s">
        <v>304</v>
      </c>
      <c r="Z1427" t="s">
        <v>1826</v>
      </c>
      <c r="AA1427" t="s">
        <v>1827</v>
      </c>
      <c r="AB1427" t="s">
        <v>41</v>
      </c>
      <c r="AC1427" t="s">
        <v>62</v>
      </c>
      <c r="AD1427" t="str">
        <f t="shared" si="113"/>
        <v>Online Class - ONLINE</v>
      </c>
      <c r="AE1427" t="s">
        <v>88</v>
      </c>
      <c r="AF1427" t="s">
        <v>89</v>
      </c>
      <c r="AG1427" t="s">
        <v>89</v>
      </c>
      <c r="AH1427" t="s">
        <v>5220</v>
      </c>
      <c r="AI1427">
        <v>25</v>
      </c>
      <c r="AJ1427">
        <v>6</v>
      </c>
      <c r="AK1427" s="22">
        <f t="shared" si="114"/>
        <v>0</v>
      </c>
      <c r="AL1427" t="s">
        <v>430</v>
      </c>
      <c r="AM1427" t="s">
        <v>306</v>
      </c>
      <c r="AN1427" t="s">
        <v>67</v>
      </c>
    </row>
    <row r="1428" spans="1:40" hidden="1" x14ac:dyDescent="0.25">
      <c r="A1428">
        <v>202430</v>
      </c>
      <c r="B1428">
        <v>34925</v>
      </c>
      <c r="C1428" t="s">
        <v>1514</v>
      </c>
      <c r="D1428" t="s">
        <v>5635</v>
      </c>
      <c r="E1428" t="s">
        <v>1515</v>
      </c>
      <c r="F1428">
        <v>4</v>
      </c>
      <c r="G1428" s="1">
        <v>45166</v>
      </c>
      <c r="H1428" s="1">
        <v>45242</v>
      </c>
      <c r="I1428" s="21">
        <f t="shared" si="110"/>
        <v>11.857142857142858</v>
      </c>
      <c r="J1428" s="1"/>
      <c r="K1428" s="1" t="s">
        <v>5552</v>
      </c>
      <c r="S1428" s="22">
        <f t="shared" si="111"/>
        <v>0</v>
      </c>
      <c r="T1428" s="22">
        <f t="shared" si="112"/>
        <v>0</v>
      </c>
      <c r="U1428" s="22">
        <v>0</v>
      </c>
      <c r="W1428" s="22">
        <v>0</v>
      </c>
      <c r="Y1428" t="s">
        <v>304</v>
      </c>
      <c r="Z1428" t="s">
        <v>2273</v>
      </c>
      <c r="AA1428" t="s">
        <v>2274</v>
      </c>
      <c r="AB1428" t="s">
        <v>61</v>
      </c>
      <c r="AC1428" t="s">
        <v>98</v>
      </c>
      <c r="AD1428" t="str">
        <f t="shared" si="113"/>
        <v>Online Class - ONLINE</v>
      </c>
      <c r="AE1428" t="s">
        <v>88</v>
      </c>
      <c r="AF1428" t="s">
        <v>89</v>
      </c>
      <c r="AG1428" t="s">
        <v>89</v>
      </c>
      <c r="AH1428" t="s">
        <v>5220</v>
      </c>
      <c r="AI1428">
        <v>35</v>
      </c>
      <c r="AJ1428">
        <v>29</v>
      </c>
      <c r="AK1428" s="22">
        <f t="shared" si="114"/>
        <v>0</v>
      </c>
      <c r="AL1428" t="s">
        <v>99</v>
      </c>
      <c r="AM1428" t="s">
        <v>534</v>
      </c>
      <c r="AN1428" t="s">
        <v>67</v>
      </c>
    </row>
    <row r="1429" spans="1:40" hidden="1" x14ac:dyDescent="0.25">
      <c r="A1429">
        <v>202430</v>
      </c>
      <c r="B1429">
        <v>34962</v>
      </c>
      <c r="C1429" t="s">
        <v>2232</v>
      </c>
      <c r="D1429" t="s">
        <v>5637</v>
      </c>
      <c r="E1429" t="s">
        <v>2233</v>
      </c>
      <c r="F1429">
        <v>3</v>
      </c>
      <c r="G1429" s="1">
        <v>45166</v>
      </c>
      <c r="H1429" s="1">
        <v>45276</v>
      </c>
      <c r="I1429" s="21">
        <f t="shared" si="110"/>
        <v>16.714285714285715</v>
      </c>
      <c r="J1429" s="1"/>
      <c r="K1429" s="1" t="s">
        <v>5552</v>
      </c>
      <c r="S1429" s="22">
        <f t="shared" si="111"/>
        <v>0</v>
      </c>
      <c r="T1429" s="22">
        <f t="shared" si="112"/>
        <v>0</v>
      </c>
      <c r="U1429" s="22">
        <v>0</v>
      </c>
      <c r="W1429" s="22">
        <v>0</v>
      </c>
      <c r="Y1429" t="s">
        <v>304</v>
      </c>
      <c r="Z1429" t="s">
        <v>2230</v>
      </c>
      <c r="AA1429" t="s">
        <v>2231</v>
      </c>
      <c r="AB1429" t="s">
        <v>61</v>
      </c>
      <c r="AC1429" t="s">
        <v>98</v>
      </c>
      <c r="AD1429" t="str">
        <f t="shared" si="113"/>
        <v>Online Class - ONLINE</v>
      </c>
      <c r="AE1429" t="s">
        <v>88</v>
      </c>
      <c r="AF1429" t="s">
        <v>89</v>
      </c>
      <c r="AG1429" t="s">
        <v>89</v>
      </c>
      <c r="AH1429" t="s">
        <v>5220</v>
      </c>
      <c r="AI1429">
        <v>40</v>
      </c>
      <c r="AJ1429">
        <v>36</v>
      </c>
      <c r="AK1429" s="22">
        <f t="shared" si="114"/>
        <v>0</v>
      </c>
      <c r="AL1429" t="s">
        <v>99</v>
      </c>
      <c r="AM1429" t="s">
        <v>534</v>
      </c>
      <c r="AN1429" t="s">
        <v>67</v>
      </c>
    </row>
    <row r="1430" spans="1:40" hidden="1" x14ac:dyDescent="0.25">
      <c r="A1430">
        <v>202430</v>
      </c>
      <c r="B1430">
        <v>34970</v>
      </c>
      <c r="C1430" t="s">
        <v>3034</v>
      </c>
      <c r="D1430" t="s">
        <v>5654</v>
      </c>
      <c r="E1430" t="s">
        <v>3035</v>
      </c>
      <c r="F1430">
        <v>2</v>
      </c>
      <c r="G1430" s="1">
        <v>45166</v>
      </c>
      <c r="H1430" s="1">
        <v>45276</v>
      </c>
      <c r="I1430" s="21">
        <f t="shared" si="110"/>
        <v>16.714285714285715</v>
      </c>
      <c r="J1430" s="1"/>
      <c r="K1430" s="1" t="s">
        <v>5552</v>
      </c>
      <c r="S1430" s="22">
        <f t="shared" si="111"/>
        <v>0</v>
      </c>
      <c r="T1430" s="22">
        <f t="shared" si="112"/>
        <v>0</v>
      </c>
      <c r="U1430" s="22">
        <v>0</v>
      </c>
      <c r="W1430" s="22">
        <v>0</v>
      </c>
      <c r="Y1430" t="s">
        <v>304</v>
      </c>
      <c r="Z1430" t="s">
        <v>2838</v>
      </c>
      <c r="AA1430" t="s">
        <v>2839</v>
      </c>
      <c r="AB1430" t="s">
        <v>61</v>
      </c>
      <c r="AC1430" t="s">
        <v>98</v>
      </c>
      <c r="AD1430" t="str">
        <f t="shared" si="113"/>
        <v>Online Class - ONLINE</v>
      </c>
      <c r="AE1430" t="s">
        <v>88</v>
      </c>
      <c r="AF1430" t="s">
        <v>89</v>
      </c>
      <c r="AG1430" t="s">
        <v>89</v>
      </c>
      <c r="AH1430" t="s">
        <v>5220</v>
      </c>
      <c r="AI1430">
        <v>35</v>
      </c>
      <c r="AJ1430">
        <v>38</v>
      </c>
      <c r="AK1430" s="22">
        <f t="shared" si="114"/>
        <v>0</v>
      </c>
      <c r="AL1430" t="s">
        <v>99</v>
      </c>
      <c r="AM1430" t="s">
        <v>534</v>
      </c>
      <c r="AN1430" t="s">
        <v>46</v>
      </c>
    </row>
    <row r="1431" spans="1:40" hidden="1" x14ac:dyDescent="0.25">
      <c r="A1431">
        <v>202430</v>
      </c>
      <c r="B1431">
        <v>34980</v>
      </c>
      <c r="C1431" t="s">
        <v>3036</v>
      </c>
      <c r="D1431" t="s">
        <v>5645</v>
      </c>
      <c r="E1431" t="s">
        <v>3037</v>
      </c>
      <c r="F1431">
        <v>3</v>
      </c>
      <c r="G1431" s="1">
        <v>45166</v>
      </c>
      <c r="H1431" s="1">
        <v>45276</v>
      </c>
      <c r="I1431" s="21">
        <f t="shared" si="110"/>
        <v>16.714285714285715</v>
      </c>
      <c r="J1431" s="1"/>
      <c r="K1431" s="1" t="s">
        <v>5552</v>
      </c>
      <c r="S1431" s="22">
        <f t="shared" si="111"/>
        <v>0</v>
      </c>
      <c r="T1431" s="22">
        <f t="shared" si="112"/>
        <v>0</v>
      </c>
      <c r="U1431" s="22">
        <v>0</v>
      </c>
      <c r="W1431" s="22">
        <v>0</v>
      </c>
      <c r="Y1431" t="s">
        <v>304</v>
      </c>
      <c r="Z1431" t="s">
        <v>1545</v>
      </c>
      <c r="AA1431" t="s">
        <v>1546</v>
      </c>
      <c r="AB1431" t="s">
        <v>646</v>
      </c>
      <c r="AC1431" t="s">
        <v>98</v>
      </c>
      <c r="AD1431" t="str">
        <f t="shared" si="113"/>
        <v>Online Class - ONLINE</v>
      </c>
      <c r="AE1431" t="s">
        <v>88</v>
      </c>
      <c r="AF1431" t="s">
        <v>89</v>
      </c>
      <c r="AG1431" t="s">
        <v>89</v>
      </c>
      <c r="AH1431" t="s">
        <v>5220</v>
      </c>
      <c r="AI1431">
        <v>35</v>
      </c>
      <c r="AJ1431">
        <v>28</v>
      </c>
      <c r="AK1431" s="22">
        <f t="shared" si="114"/>
        <v>0</v>
      </c>
      <c r="AL1431" t="s">
        <v>99</v>
      </c>
      <c r="AM1431" t="s">
        <v>534</v>
      </c>
      <c r="AN1431" t="s">
        <v>67</v>
      </c>
    </row>
    <row r="1432" spans="1:40" hidden="1" x14ac:dyDescent="0.25">
      <c r="A1432">
        <v>202430</v>
      </c>
      <c r="B1432">
        <v>34980</v>
      </c>
      <c r="C1432" t="s">
        <v>3036</v>
      </c>
      <c r="D1432" t="s">
        <v>5645</v>
      </c>
      <c r="E1432" t="s">
        <v>3037</v>
      </c>
      <c r="F1432">
        <v>3</v>
      </c>
      <c r="G1432" s="1">
        <v>45166</v>
      </c>
      <c r="H1432" s="1">
        <v>45276</v>
      </c>
      <c r="I1432" s="21">
        <f t="shared" si="110"/>
        <v>16.714285714285715</v>
      </c>
      <c r="J1432" s="1"/>
      <c r="K1432" s="1" t="s">
        <v>5552</v>
      </c>
      <c r="S1432" s="22">
        <f t="shared" si="111"/>
        <v>0</v>
      </c>
      <c r="T1432" s="22">
        <f t="shared" si="112"/>
        <v>0</v>
      </c>
      <c r="U1432" s="22">
        <v>0</v>
      </c>
      <c r="W1432" s="22">
        <v>0</v>
      </c>
      <c r="Y1432" t="s">
        <v>304</v>
      </c>
      <c r="Z1432" t="s">
        <v>1545</v>
      </c>
      <c r="AA1432" t="s">
        <v>1546</v>
      </c>
      <c r="AB1432" t="s">
        <v>61</v>
      </c>
      <c r="AC1432" t="s">
        <v>98</v>
      </c>
      <c r="AD1432" t="str">
        <f t="shared" si="113"/>
        <v>Online Class - ONLINE</v>
      </c>
      <c r="AE1432" t="s">
        <v>88</v>
      </c>
      <c r="AF1432" t="s">
        <v>89</v>
      </c>
      <c r="AG1432" t="s">
        <v>89</v>
      </c>
      <c r="AH1432" t="s">
        <v>5220</v>
      </c>
      <c r="AI1432">
        <v>35</v>
      </c>
      <c r="AJ1432">
        <v>28</v>
      </c>
      <c r="AK1432" s="22">
        <f t="shared" si="114"/>
        <v>0</v>
      </c>
      <c r="AL1432" t="s">
        <v>99</v>
      </c>
      <c r="AM1432" t="s">
        <v>534</v>
      </c>
      <c r="AN1432" t="s">
        <v>67</v>
      </c>
    </row>
    <row r="1433" spans="1:40" hidden="1" x14ac:dyDescent="0.25">
      <c r="A1433">
        <v>202430</v>
      </c>
      <c r="B1433">
        <v>34997</v>
      </c>
      <c r="C1433" t="s">
        <v>685</v>
      </c>
      <c r="D1433" t="s">
        <v>5619</v>
      </c>
      <c r="E1433" t="s">
        <v>686</v>
      </c>
      <c r="F1433">
        <v>3</v>
      </c>
      <c r="G1433" s="1">
        <v>45166</v>
      </c>
      <c r="H1433" s="1">
        <v>45276</v>
      </c>
      <c r="I1433" s="21">
        <f t="shared" si="110"/>
        <v>16.714285714285715</v>
      </c>
      <c r="J1433" s="1"/>
      <c r="K1433" s="1" t="s">
        <v>5552</v>
      </c>
      <c r="S1433" s="22">
        <f t="shared" si="111"/>
        <v>0</v>
      </c>
      <c r="T1433" s="22">
        <f t="shared" si="112"/>
        <v>0</v>
      </c>
      <c r="U1433" s="22">
        <v>0</v>
      </c>
      <c r="W1433" s="22">
        <v>0</v>
      </c>
      <c r="Y1433" t="s">
        <v>304</v>
      </c>
      <c r="Z1433" t="s">
        <v>2920</v>
      </c>
      <c r="AA1433" t="s">
        <v>2921</v>
      </c>
      <c r="AB1433" t="s">
        <v>61</v>
      </c>
      <c r="AC1433" t="s">
        <v>98</v>
      </c>
      <c r="AD1433" t="str">
        <f t="shared" si="113"/>
        <v>Online Class - ONLINE</v>
      </c>
      <c r="AE1433" t="s">
        <v>88</v>
      </c>
      <c r="AF1433" t="s">
        <v>89</v>
      </c>
      <c r="AG1433" t="s">
        <v>89</v>
      </c>
      <c r="AH1433" t="s">
        <v>5220</v>
      </c>
      <c r="AI1433">
        <v>40</v>
      </c>
      <c r="AJ1433">
        <v>23</v>
      </c>
      <c r="AK1433" s="22">
        <f t="shared" si="114"/>
        <v>0</v>
      </c>
      <c r="AL1433" t="s">
        <v>99</v>
      </c>
      <c r="AM1433" t="s">
        <v>534</v>
      </c>
      <c r="AN1433" t="s">
        <v>67</v>
      </c>
    </row>
    <row r="1434" spans="1:40" hidden="1" x14ac:dyDescent="0.25">
      <c r="A1434">
        <v>202430</v>
      </c>
      <c r="B1434">
        <v>35051</v>
      </c>
      <c r="C1434" t="s">
        <v>1100</v>
      </c>
      <c r="D1434" t="s">
        <v>5689</v>
      </c>
      <c r="E1434" t="s">
        <v>1101</v>
      </c>
      <c r="F1434">
        <v>3</v>
      </c>
      <c r="G1434" s="1">
        <v>45166</v>
      </c>
      <c r="H1434" s="1">
        <v>45276</v>
      </c>
      <c r="I1434" s="21">
        <f t="shared" si="110"/>
        <v>16.714285714285715</v>
      </c>
      <c r="J1434" s="1"/>
      <c r="K1434" s="1" t="s">
        <v>5552</v>
      </c>
      <c r="S1434" s="22">
        <f t="shared" si="111"/>
        <v>0</v>
      </c>
      <c r="T1434" s="22">
        <f t="shared" si="112"/>
        <v>0</v>
      </c>
      <c r="U1434" s="22">
        <v>0</v>
      </c>
      <c r="W1434" s="22">
        <v>0</v>
      </c>
      <c r="Y1434" t="s">
        <v>304</v>
      </c>
      <c r="Z1434" t="s">
        <v>1102</v>
      </c>
      <c r="AA1434" t="s">
        <v>1103</v>
      </c>
      <c r="AB1434" t="s">
        <v>277</v>
      </c>
      <c r="AC1434" t="s">
        <v>98</v>
      </c>
      <c r="AD1434" t="str">
        <f t="shared" si="113"/>
        <v>Online Class - ONLINE</v>
      </c>
      <c r="AE1434" t="s">
        <v>88</v>
      </c>
      <c r="AF1434" t="s">
        <v>89</v>
      </c>
      <c r="AG1434" t="s">
        <v>89</v>
      </c>
      <c r="AH1434" t="s">
        <v>5220</v>
      </c>
      <c r="AI1434">
        <v>60</v>
      </c>
      <c r="AJ1434">
        <v>60</v>
      </c>
      <c r="AK1434" s="22">
        <f t="shared" si="114"/>
        <v>0</v>
      </c>
      <c r="AL1434" t="s">
        <v>99</v>
      </c>
      <c r="AM1434" t="s">
        <v>534</v>
      </c>
      <c r="AN1434" t="s">
        <v>46</v>
      </c>
    </row>
    <row r="1435" spans="1:40" hidden="1" x14ac:dyDescent="0.25">
      <c r="A1435">
        <v>202430</v>
      </c>
      <c r="B1435">
        <v>35070</v>
      </c>
      <c r="C1435" t="s">
        <v>423</v>
      </c>
      <c r="D1435" t="s">
        <v>5631</v>
      </c>
      <c r="E1435" t="s">
        <v>424</v>
      </c>
      <c r="F1435">
        <v>3</v>
      </c>
      <c r="G1435" s="1">
        <v>45194</v>
      </c>
      <c r="H1435" s="1">
        <v>45276</v>
      </c>
      <c r="I1435" s="21">
        <f t="shared" si="110"/>
        <v>12.714285714285714</v>
      </c>
      <c r="J1435" s="1"/>
      <c r="K1435" s="1" t="s">
        <v>5552</v>
      </c>
      <c r="S1435" s="22">
        <f t="shared" si="111"/>
        <v>0</v>
      </c>
      <c r="T1435" s="22">
        <f t="shared" si="112"/>
        <v>0</v>
      </c>
      <c r="U1435" s="22">
        <v>0</v>
      </c>
      <c r="W1435" s="22">
        <v>0</v>
      </c>
      <c r="Y1435" t="s">
        <v>304</v>
      </c>
      <c r="Z1435" t="s">
        <v>428</v>
      </c>
      <c r="AA1435" t="s">
        <v>429</v>
      </c>
      <c r="AB1435" t="s">
        <v>61</v>
      </c>
      <c r="AC1435" t="s">
        <v>62</v>
      </c>
      <c r="AD1435" t="str">
        <f t="shared" si="113"/>
        <v>Online Class - ONLINE</v>
      </c>
      <c r="AE1435" t="s">
        <v>88</v>
      </c>
      <c r="AF1435" t="s">
        <v>89</v>
      </c>
      <c r="AG1435" t="s">
        <v>89</v>
      </c>
      <c r="AH1435" t="s">
        <v>5220</v>
      </c>
      <c r="AI1435">
        <v>25</v>
      </c>
      <c r="AJ1435">
        <v>25</v>
      </c>
      <c r="AK1435" s="22">
        <f t="shared" si="114"/>
        <v>0</v>
      </c>
      <c r="AL1435" t="s">
        <v>430</v>
      </c>
      <c r="AM1435" t="s">
        <v>306</v>
      </c>
      <c r="AN1435" t="s">
        <v>46</v>
      </c>
    </row>
    <row r="1436" spans="1:40" hidden="1" x14ac:dyDescent="0.25">
      <c r="A1436">
        <v>202430</v>
      </c>
      <c r="B1436">
        <v>35070</v>
      </c>
      <c r="C1436" t="s">
        <v>423</v>
      </c>
      <c r="D1436" t="s">
        <v>5631</v>
      </c>
      <c r="E1436" t="s">
        <v>424</v>
      </c>
      <c r="F1436">
        <v>3</v>
      </c>
      <c r="G1436" s="1">
        <v>45194</v>
      </c>
      <c r="H1436" s="1">
        <v>45276</v>
      </c>
      <c r="I1436" s="21">
        <f t="shared" si="110"/>
        <v>12.714285714285714</v>
      </c>
      <c r="J1436" s="1"/>
      <c r="K1436" s="1" t="s">
        <v>5552</v>
      </c>
      <c r="S1436" s="22">
        <f t="shared" si="111"/>
        <v>0</v>
      </c>
      <c r="T1436" s="22">
        <f t="shared" si="112"/>
        <v>0</v>
      </c>
      <c r="U1436" s="22">
        <v>0</v>
      </c>
      <c r="W1436" s="22">
        <v>0</v>
      </c>
      <c r="Y1436" t="s">
        <v>304</v>
      </c>
      <c r="Z1436" t="s">
        <v>428</v>
      </c>
      <c r="AA1436" t="s">
        <v>429</v>
      </c>
      <c r="AB1436" t="s">
        <v>61</v>
      </c>
      <c r="AC1436" t="s">
        <v>62</v>
      </c>
      <c r="AD1436" t="str">
        <f t="shared" si="113"/>
        <v>Online Class - ONLINE</v>
      </c>
      <c r="AE1436" t="s">
        <v>88</v>
      </c>
      <c r="AF1436" t="s">
        <v>89</v>
      </c>
      <c r="AG1436" t="s">
        <v>89</v>
      </c>
      <c r="AH1436" t="s">
        <v>5220</v>
      </c>
      <c r="AI1436">
        <v>25</v>
      </c>
      <c r="AJ1436">
        <v>25</v>
      </c>
      <c r="AK1436" s="22">
        <f t="shared" si="114"/>
        <v>0</v>
      </c>
      <c r="AL1436" t="s">
        <v>430</v>
      </c>
      <c r="AM1436" t="s">
        <v>306</v>
      </c>
      <c r="AN1436" t="s">
        <v>46</v>
      </c>
    </row>
    <row r="1437" spans="1:40" hidden="1" x14ac:dyDescent="0.25">
      <c r="A1437">
        <v>202430</v>
      </c>
      <c r="B1437">
        <v>35075</v>
      </c>
      <c r="C1437" t="s">
        <v>2400</v>
      </c>
      <c r="D1437" t="s">
        <v>5724</v>
      </c>
      <c r="E1437" t="s">
        <v>2401</v>
      </c>
      <c r="F1437">
        <v>3</v>
      </c>
      <c r="G1437" s="1">
        <v>45166</v>
      </c>
      <c r="H1437" s="1">
        <v>45276</v>
      </c>
      <c r="I1437" s="21">
        <f t="shared" si="110"/>
        <v>16.714285714285715</v>
      </c>
      <c r="J1437" s="1"/>
      <c r="K1437" s="1" t="s">
        <v>5552</v>
      </c>
      <c r="S1437" s="22">
        <f t="shared" si="111"/>
        <v>0</v>
      </c>
      <c r="T1437" s="22">
        <f t="shared" si="112"/>
        <v>0</v>
      </c>
      <c r="U1437" s="22">
        <v>0</v>
      </c>
      <c r="W1437" s="22">
        <v>0</v>
      </c>
      <c r="Y1437" t="s">
        <v>304</v>
      </c>
      <c r="Z1437" t="s">
        <v>2402</v>
      </c>
      <c r="AA1437" t="s">
        <v>2403</v>
      </c>
      <c r="AB1437" t="s">
        <v>277</v>
      </c>
      <c r="AC1437" t="s">
        <v>62</v>
      </c>
      <c r="AD1437" t="str">
        <f t="shared" si="113"/>
        <v>Online Class - ONLINE</v>
      </c>
      <c r="AE1437" t="s">
        <v>88</v>
      </c>
      <c r="AF1437" t="s">
        <v>89</v>
      </c>
      <c r="AG1437" t="s">
        <v>89</v>
      </c>
      <c r="AH1437" t="s">
        <v>5220</v>
      </c>
      <c r="AI1437">
        <v>26</v>
      </c>
      <c r="AJ1437">
        <v>3</v>
      </c>
      <c r="AK1437" s="22">
        <f t="shared" si="114"/>
        <v>0</v>
      </c>
      <c r="AL1437" t="s">
        <v>430</v>
      </c>
      <c r="AM1437" t="s">
        <v>306</v>
      </c>
      <c r="AN1437" t="s">
        <v>67</v>
      </c>
    </row>
    <row r="1438" spans="1:40" hidden="1" x14ac:dyDescent="0.25">
      <c r="A1438">
        <v>202430</v>
      </c>
      <c r="B1438">
        <v>35078</v>
      </c>
      <c r="C1438" t="s">
        <v>3006</v>
      </c>
      <c r="D1438" t="s">
        <v>5636</v>
      </c>
      <c r="E1438" t="s">
        <v>3007</v>
      </c>
      <c r="F1438">
        <v>1</v>
      </c>
      <c r="G1438" s="1">
        <v>45166</v>
      </c>
      <c r="H1438" s="1">
        <v>45220</v>
      </c>
      <c r="I1438" s="21">
        <f t="shared" si="110"/>
        <v>8.7142857142857153</v>
      </c>
      <c r="J1438" s="1"/>
      <c r="K1438" s="1" t="s">
        <v>5552</v>
      </c>
      <c r="S1438" s="22">
        <f t="shared" si="111"/>
        <v>0</v>
      </c>
      <c r="T1438" s="22">
        <f t="shared" si="112"/>
        <v>0</v>
      </c>
      <c r="U1438" s="22">
        <v>0</v>
      </c>
      <c r="W1438" s="22">
        <v>0</v>
      </c>
      <c r="Y1438" t="s">
        <v>304</v>
      </c>
      <c r="Z1438" t="s">
        <v>3038</v>
      </c>
      <c r="AA1438" t="s">
        <v>3039</v>
      </c>
      <c r="AB1438" t="s">
        <v>277</v>
      </c>
      <c r="AC1438" t="s">
        <v>98</v>
      </c>
      <c r="AD1438" t="str">
        <f t="shared" si="113"/>
        <v>Online Class - ONLINE</v>
      </c>
      <c r="AE1438" t="s">
        <v>88</v>
      </c>
      <c r="AF1438" t="s">
        <v>89</v>
      </c>
      <c r="AG1438" t="s">
        <v>89</v>
      </c>
      <c r="AH1438" t="s">
        <v>5220</v>
      </c>
      <c r="AI1438">
        <v>35</v>
      </c>
      <c r="AJ1438">
        <v>26</v>
      </c>
      <c r="AK1438" s="22">
        <f t="shared" si="114"/>
        <v>0</v>
      </c>
      <c r="AL1438" t="s">
        <v>99</v>
      </c>
      <c r="AM1438" t="s">
        <v>534</v>
      </c>
      <c r="AN1438" t="s">
        <v>67</v>
      </c>
    </row>
    <row r="1439" spans="1:40" hidden="1" x14ac:dyDescent="0.25">
      <c r="A1439">
        <v>202430</v>
      </c>
      <c r="B1439">
        <v>35079</v>
      </c>
      <c r="C1439" t="s">
        <v>3006</v>
      </c>
      <c r="D1439" t="s">
        <v>5636</v>
      </c>
      <c r="E1439" t="s">
        <v>3007</v>
      </c>
      <c r="F1439">
        <v>1</v>
      </c>
      <c r="G1439" s="1">
        <v>45187</v>
      </c>
      <c r="H1439" s="1">
        <v>45241</v>
      </c>
      <c r="I1439" s="21">
        <f t="shared" si="110"/>
        <v>8.7142857142857153</v>
      </c>
      <c r="J1439" s="1"/>
      <c r="K1439" s="1" t="s">
        <v>5552</v>
      </c>
      <c r="S1439" s="22">
        <f t="shared" si="111"/>
        <v>0</v>
      </c>
      <c r="T1439" s="22">
        <f t="shared" si="112"/>
        <v>0</v>
      </c>
      <c r="U1439" s="22">
        <v>0</v>
      </c>
      <c r="W1439" s="22">
        <v>0</v>
      </c>
      <c r="Y1439" t="s">
        <v>304</v>
      </c>
      <c r="Z1439" t="s">
        <v>3040</v>
      </c>
      <c r="AA1439" t="s">
        <v>3041</v>
      </c>
      <c r="AB1439" t="s">
        <v>41</v>
      </c>
      <c r="AC1439" t="s">
        <v>98</v>
      </c>
      <c r="AD1439" t="str">
        <f t="shared" si="113"/>
        <v>Online Class - ONLINE</v>
      </c>
      <c r="AE1439" t="s">
        <v>88</v>
      </c>
      <c r="AF1439" t="s">
        <v>89</v>
      </c>
      <c r="AG1439" t="s">
        <v>89</v>
      </c>
      <c r="AH1439" t="s">
        <v>5220</v>
      </c>
      <c r="AI1439">
        <v>35</v>
      </c>
      <c r="AJ1439">
        <v>27</v>
      </c>
      <c r="AK1439" s="22">
        <f t="shared" si="114"/>
        <v>0</v>
      </c>
      <c r="AL1439" t="s">
        <v>99</v>
      </c>
      <c r="AM1439" t="s">
        <v>534</v>
      </c>
      <c r="AN1439" t="s">
        <v>67</v>
      </c>
    </row>
    <row r="1440" spans="1:40" hidden="1" x14ac:dyDescent="0.25">
      <c r="A1440">
        <v>202430</v>
      </c>
      <c r="B1440">
        <v>35095</v>
      </c>
      <c r="C1440" t="s">
        <v>2812</v>
      </c>
      <c r="D1440" t="s">
        <v>5634</v>
      </c>
      <c r="E1440" t="s">
        <v>2813</v>
      </c>
      <c r="F1440">
        <v>5</v>
      </c>
      <c r="G1440" s="1">
        <v>45166</v>
      </c>
      <c r="H1440" s="1">
        <v>45276</v>
      </c>
      <c r="I1440" s="21">
        <f t="shared" si="110"/>
        <v>16.714285714285715</v>
      </c>
      <c r="J1440" s="1"/>
      <c r="K1440" s="1" t="s">
        <v>5552</v>
      </c>
      <c r="S1440" s="22">
        <f t="shared" si="111"/>
        <v>0</v>
      </c>
      <c r="T1440" s="22">
        <f t="shared" si="112"/>
        <v>0</v>
      </c>
      <c r="U1440" s="22">
        <v>0</v>
      </c>
      <c r="W1440" s="22">
        <v>0</v>
      </c>
      <c r="Y1440" t="s">
        <v>304</v>
      </c>
      <c r="Z1440" t="s">
        <v>2980</v>
      </c>
      <c r="AA1440" t="s">
        <v>2981</v>
      </c>
      <c r="AB1440" t="s">
        <v>277</v>
      </c>
      <c r="AC1440" t="s">
        <v>62</v>
      </c>
      <c r="AD1440" t="str">
        <f t="shared" si="113"/>
        <v>Online Class - ONLINE</v>
      </c>
      <c r="AE1440" t="s">
        <v>88</v>
      </c>
      <c r="AF1440" t="s">
        <v>89</v>
      </c>
      <c r="AG1440" t="s">
        <v>89</v>
      </c>
      <c r="AH1440" t="s">
        <v>5220</v>
      </c>
      <c r="AI1440">
        <v>30</v>
      </c>
      <c r="AJ1440">
        <v>27</v>
      </c>
      <c r="AK1440" s="22">
        <f t="shared" si="114"/>
        <v>0</v>
      </c>
      <c r="AL1440" t="s">
        <v>430</v>
      </c>
      <c r="AM1440" t="s">
        <v>306</v>
      </c>
      <c r="AN1440" t="s">
        <v>67</v>
      </c>
    </row>
    <row r="1441" spans="1:40" hidden="1" x14ac:dyDescent="0.25">
      <c r="A1441">
        <v>202430</v>
      </c>
      <c r="B1441">
        <v>35103</v>
      </c>
      <c r="C1441" t="s">
        <v>1139</v>
      </c>
      <c r="D1441" t="s">
        <v>5737</v>
      </c>
      <c r="E1441" t="s">
        <v>1140</v>
      </c>
      <c r="F1441">
        <v>5</v>
      </c>
      <c r="G1441" s="1">
        <v>45201</v>
      </c>
      <c r="H1441" s="1">
        <v>45276</v>
      </c>
      <c r="I1441" s="21">
        <f t="shared" si="110"/>
        <v>11.714285714285714</v>
      </c>
      <c r="J1441" s="1"/>
      <c r="K1441" s="1" t="s">
        <v>5552</v>
      </c>
      <c r="S1441" s="22">
        <f t="shared" si="111"/>
        <v>0</v>
      </c>
      <c r="T1441" s="22">
        <f t="shared" si="112"/>
        <v>0</v>
      </c>
      <c r="U1441" s="22">
        <v>0</v>
      </c>
      <c r="W1441" s="22">
        <v>0</v>
      </c>
      <c r="Y1441" t="s">
        <v>304</v>
      </c>
      <c r="Z1441" t="s">
        <v>1141</v>
      </c>
      <c r="AA1441" t="s">
        <v>1142</v>
      </c>
      <c r="AB1441" t="s">
        <v>277</v>
      </c>
      <c r="AC1441" t="s">
        <v>62</v>
      </c>
      <c r="AD1441" t="str">
        <f t="shared" si="113"/>
        <v>Online Class - ONLINE</v>
      </c>
      <c r="AE1441" t="s">
        <v>88</v>
      </c>
      <c r="AF1441" t="s">
        <v>89</v>
      </c>
      <c r="AG1441" t="s">
        <v>89</v>
      </c>
      <c r="AH1441" t="s">
        <v>5220</v>
      </c>
      <c r="AI1441">
        <v>30</v>
      </c>
      <c r="AJ1441">
        <v>25</v>
      </c>
      <c r="AK1441" s="22">
        <f t="shared" si="114"/>
        <v>0</v>
      </c>
      <c r="AL1441" t="s">
        <v>430</v>
      </c>
      <c r="AM1441" t="s">
        <v>306</v>
      </c>
      <c r="AN1441" t="s">
        <v>67</v>
      </c>
    </row>
    <row r="1442" spans="1:40" hidden="1" x14ac:dyDescent="0.25">
      <c r="A1442">
        <v>202430</v>
      </c>
      <c r="B1442">
        <v>35123</v>
      </c>
      <c r="C1442" t="s">
        <v>3042</v>
      </c>
      <c r="D1442" t="s">
        <v>5687</v>
      </c>
      <c r="E1442" t="s">
        <v>3043</v>
      </c>
      <c r="F1442">
        <v>4</v>
      </c>
      <c r="G1442" s="1">
        <v>45166</v>
      </c>
      <c r="H1442" s="1">
        <v>45276</v>
      </c>
      <c r="I1442" s="21">
        <f t="shared" si="110"/>
        <v>16.714285714285715</v>
      </c>
      <c r="J1442" s="1"/>
      <c r="K1442" s="1" t="s">
        <v>5552</v>
      </c>
      <c r="S1442" s="22">
        <f t="shared" si="111"/>
        <v>0</v>
      </c>
      <c r="T1442" s="22">
        <f t="shared" si="112"/>
        <v>0</v>
      </c>
      <c r="U1442" s="22">
        <v>0</v>
      </c>
      <c r="W1442" s="22">
        <v>0</v>
      </c>
      <c r="Y1442" t="s">
        <v>304</v>
      </c>
      <c r="Z1442" t="s">
        <v>3044</v>
      </c>
      <c r="AA1442" t="s">
        <v>3045</v>
      </c>
      <c r="AB1442" t="s">
        <v>277</v>
      </c>
      <c r="AC1442" t="s">
        <v>98</v>
      </c>
      <c r="AD1442" t="str">
        <f t="shared" si="113"/>
        <v>Online Class - ONLINE</v>
      </c>
      <c r="AE1442" t="s">
        <v>88</v>
      </c>
      <c r="AF1442" t="s">
        <v>89</v>
      </c>
      <c r="AG1442" t="s">
        <v>89</v>
      </c>
      <c r="AH1442" t="s">
        <v>5220</v>
      </c>
      <c r="AI1442">
        <v>35</v>
      </c>
      <c r="AJ1442">
        <v>21</v>
      </c>
      <c r="AK1442" s="22">
        <f t="shared" si="114"/>
        <v>0</v>
      </c>
      <c r="AL1442" t="s">
        <v>99</v>
      </c>
      <c r="AM1442" t="s">
        <v>534</v>
      </c>
      <c r="AN1442" t="s">
        <v>67</v>
      </c>
    </row>
    <row r="1443" spans="1:40" hidden="1" x14ac:dyDescent="0.25">
      <c r="A1443">
        <v>202430</v>
      </c>
      <c r="B1443">
        <v>35137</v>
      </c>
      <c r="C1443" t="s">
        <v>2299</v>
      </c>
      <c r="D1443" t="s">
        <v>5730</v>
      </c>
      <c r="E1443" t="s">
        <v>2300</v>
      </c>
      <c r="F1443">
        <v>5</v>
      </c>
      <c r="G1443" s="1">
        <v>45166</v>
      </c>
      <c r="H1443" s="1">
        <v>45276</v>
      </c>
      <c r="I1443" s="21">
        <f t="shared" si="110"/>
        <v>16.714285714285715</v>
      </c>
      <c r="J1443" s="1"/>
      <c r="K1443" s="1" t="s">
        <v>5552</v>
      </c>
      <c r="S1443" s="22">
        <f t="shared" si="111"/>
        <v>0</v>
      </c>
      <c r="T1443" s="22">
        <f t="shared" si="112"/>
        <v>0</v>
      </c>
      <c r="U1443" s="22">
        <v>0</v>
      </c>
      <c r="W1443" s="22">
        <v>0</v>
      </c>
      <c r="Y1443" t="s">
        <v>304</v>
      </c>
      <c r="Z1443" t="s">
        <v>2301</v>
      </c>
      <c r="AA1443" t="s">
        <v>2302</v>
      </c>
      <c r="AB1443" t="s">
        <v>41</v>
      </c>
      <c r="AC1443" t="s">
        <v>62</v>
      </c>
      <c r="AD1443" t="str">
        <f t="shared" si="113"/>
        <v>Online Class - ONLINE</v>
      </c>
      <c r="AE1443" t="s">
        <v>88</v>
      </c>
      <c r="AF1443" t="s">
        <v>89</v>
      </c>
      <c r="AG1443" t="s">
        <v>89</v>
      </c>
      <c r="AH1443" t="s">
        <v>5220</v>
      </c>
      <c r="AI1443">
        <v>38</v>
      </c>
      <c r="AJ1443">
        <v>38</v>
      </c>
      <c r="AK1443" s="22">
        <f t="shared" si="114"/>
        <v>0</v>
      </c>
      <c r="AL1443" t="s">
        <v>430</v>
      </c>
      <c r="AM1443" t="s">
        <v>306</v>
      </c>
      <c r="AN1443" t="s">
        <v>46</v>
      </c>
    </row>
    <row r="1444" spans="1:40" hidden="1" x14ac:dyDescent="0.25">
      <c r="A1444">
        <v>202430</v>
      </c>
      <c r="B1444">
        <v>35138</v>
      </c>
      <c r="C1444" t="s">
        <v>2612</v>
      </c>
      <c r="D1444" t="s">
        <v>5730</v>
      </c>
      <c r="E1444" t="s">
        <v>2613</v>
      </c>
      <c r="F1444">
        <v>1.5</v>
      </c>
      <c r="G1444" s="1">
        <v>45166</v>
      </c>
      <c r="H1444" s="1">
        <v>45276</v>
      </c>
      <c r="I1444" s="21">
        <f t="shared" si="110"/>
        <v>16.714285714285715</v>
      </c>
      <c r="J1444" s="1"/>
      <c r="K1444" s="1" t="s">
        <v>5552</v>
      </c>
      <c r="S1444" s="22">
        <f t="shared" si="111"/>
        <v>0</v>
      </c>
      <c r="T1444" s="22">
        <f t="shared" si="112"/>
        <v>0</v>
      </c>
      <c r="U1444" s="22">
        <v>0</v>
      </c>
      <c r="W1444" s="22">
        <v>0</v>
      </c>
      <c r="Y1444" t="s">
        <v>304</v>
      </c>
      <c r="Z1444" t="s">
        <v>2301</v>
      </c>
      <c r="AA1444" t="s">
        <v>2302</v>
      </c>
      <c r="AB1444" t="s">
        <v>41</v>
      </c>
      <c r="AC1444" t="s">
        <v>62</v>
      </c>
      <c r="AD1444" t="str">
        <f t="shared" si="113"/>
        <v>Online Class - ONLINE</v>
      </c>
      <c r="AE1444" t="s">
        <v>88</v>
      </c>
      <c r="AF1444" t="s">
        <v>89</v>
      </c>
      <c r="AG1444" t="s">
        <v>89</v>
      </c>
      <c r="AH1444" t="s">
        <v>5220</v>
      </c>
      <c r="AI1444">
        <v>38</v>
      </c>
      <c r="AJ1444">
        <v>38</v>
      </c>
      <c r="AK1444" s="22">
        <f t="shared" si="114"/>
        <v>0</v>
      </c>
      <c r="AL1444" t="s">
        <v>430</v>
      </c>
      <c r="AM1444" t="s">
        <v>306</v>
      </c>
      <c r="AN1444" t="s">
        <v>46</v>
      </c>
    </row>
    <row r="1445" spans="1:40" hidden="1" x14ac:dyDescent="0.25">
      <c r="A1445">
        <v>202430</v>
      </c>
      <c r="B1445">
        <v>35141</v>
      </c>
      <c r="C1445" t="s">
        <v>189</v>
      </c>
      <c r="D1445" t="s">
        <v>5719</v>
      </c>
      <c r="E1445" t="s">
        <v>190</v>
      </c>
      <c r="F1445">
        <v>3</v>
      </c>
      <c r="G1445" s="1">
        <v>45166</v>
      </c>
      <c r="H1445" s="1">
        <v>45276</v>
      </c>
      <c r="I1445" s="21">
        <f t="shared" si="110"/>
        <v>16.714285714285715</v>
      </c>
      <c r="J1445" s="1"/>
      <c r="K1445" s="1" t="s">
        <v>5552</v>
      </c>
      <c r="S1445" s="22">
        <f t="shared" si="111"/>
        <v>0</v>
      </c>
      <c r="T1445" s="22">
        <f t="shared" si="112"/>
        <v>0</v>
      </c>
      <c r="U1445" s="22">
        <v>0</v>
      </c>
      <c r="W1445" s="22">
        <v>0</v>
      </c>
      <c r="Y1445" t="s">
        <v>304</v>
      </c>
      <c r="Z1445" t="s">
        <v>2904</v>
      </c>
      <c r="AA1445" t="s">
        <v>2905</v>
      </c>
      <c r="AB1445" t="s">
        <v>61</v>
      </c>
      <c r="AC1445" t="s">
        <v>98</v>
      </c>
      <c r="AD1445" t="str">
        <f t="shared" si="113"/>
        <v>Online Class - ONLINE</v>
      </c>
      <c r="AE1445" t="s">
        <v>88</v>
      </c>
      <c r="AF1445" t="s">
        <v>89</v>
      </c>
      <c r="AG1445" t="s">
        <v>89</v>
      </c>
      <c r="AH1445" t="s">
        <v>5220</v>
      </c>
      <c r="AI1445">
        <v>40</v>
      </c>
      <c r="AJ1445">
        <v>32</v>
      </c>
      <c r="AK1445" s="22">
        <f t="shared" si="114"/>
        <v>0</v>
      </c>
      <c r="AL1445" t="s">
        <v>99</v>
      </c>
      <c r="AM1445" t="s">
        <v>534</v>
      </c>
      <c r="AN1445" t="s">
        <v>67</v>
      </c>
    </row>
    <row r="1446" spans="1:40" hidden="1" x14ac:dyDescent="0.25">
      <c r="A1446">
        <v>202430</v>
      </c>
      <c r="B1446">
        <v>35144</v>
      </c>
      <c r="C1446" t="s">
        <v>3046</v>
      </c>
      <c r="D1446" t="s">
        <v>5702</v>
      </c>
      <c r="E1446" t="s">
        <v>3047</v>
      </c>
      <c r="F1446">
        <v>3</v>
      </c>
      <c r="G1446" s="1">
        <v>45166</v>
      </c>
      <c r="H1446" s="1">
        <v>45276</v>
      </c>
      <c r="I1446" s="21">
        <f t="shared" si="110"/>
        <v>16.714285714285715</v>
      </c>
      <c r="J1446" s="1"/>
      <c r="K1446" s="1" t="s">
        <v>5552</v>
      </c>
      <c r="S1446" s="22">
        <f t="shared" si="111"/>
        <v>0</v>
      </c>
      <c r="T1446" s="22">
        <f t="shared" si="112"/>
        <v>0</v>
      </c>
      <c r="U1446" s="22">
        <v>0</v>
      </c>
      <c r="W1446" s="22">
        <v>0</v>
      </c>
      <c r="Y1446" t="s">
        <v>304</v>
      </c>
      <c r="Z1446" t="s">
        <v>1604</v>
      </c>
      <c r="AA1446" t="s">
        <v>1605</v>
      </c>
      <c r="AB1446" t="s">
        <v>61</v>
      </c>
      <c r="AC1446" t="s">
        <v>98</v>
      </c>
      <c r="AD1446" t="str">
        <f t="shared" si="113"/>
        <v>Online Class - ONLINE</v>
      </c>
      <c r="AE1446" t="s">
        <v>88</v>
      </c>
      <c r="AF1446" t="s">
        <v>89</v>
      </c>
      <c r="AG1446" t="s">
        <v>89</v>
      </c>
      <c r="AH1446" t="s">
        <v>5220</v>
      </c>
      <c r="AI1446">
        <v>40</v>
      </c>
      <c r="AJ1446">
        <v>9</v>
      </c>
      <c r="AK1446" s="22">
        <f t="shared" si="114"/>
        <v>0</v>
      </c>
      <c r="AL1446" t="s">
        <v>99</v>
      </c>
      <c r="AM1446" t="s">
        <v>534</v>
      </c>
      <c r="AN1446" t="s">
        <v>67</v>
      </c>
    </row>
    <row r="1447" spans="1:40" hidden="1" x14ac:dyDescent="0.25">
      <c r="A1447">
        <v>202430</v>
      </c>
      <c r="B1447">
        <v>35186</v>
      </c>
      <c r="C1447" t="s">
        <v>3048</v>
      </c>
      <c r="D1447" t="s">
        <v>5637</v>
      </c>
      <c r="E1447" t="s">
        <v>3049</v>
      </c>
      <c r="F1447">
        <v>3</v>
      </c>
      <c r="G1447" s="1">
        <v>45166</v>
      </c>
      <c r="H1447" s="1">
        <v>45276</v>
      </c>
      <c r="I1447" s="21">
        <f t="shared" si="110"/>
        <v>16.714285714285715</v>
      </c>
      <c r="J1447" s="1"/>
      <c r="K1447" s="1" t="s">
        <v>5552</v>
      </c>
      <c r="S1447" s="22">
        <f t="shared" si="111"/>
        <v>0</v>
      </c>
      <c r="T1447" s="22">
        <f t="shared" si="112"/>
        <v>0</v>
      </c>
      <c r="U1447" s="22">
        <v>0</v>
      </c>
      <c r="W1447" s="22">
        <v>0</v>
      </c>
      <c r="Y1447" t="s">
        <v>304</v>
      </c>
      <c r="Z1447" t="s">
        <v>3050</v>
      </c>
      <c r="AA1447" t="s">
        <v>3051</v>
      </c>
      <c r="AB1447" t="s">
        <v>277</v>
      </c>
      <c r="AC1447" t="s">
        <v>98</v>
      </c>
      <c r="AD1447" t="str">
        <f t="shared" si="113"/>
        <v>Online Class - ONLINE</v>
      </c>
      <c r="AE1447" t="s">
        <v>88</v>
      </c>
      <c r="AF1447" t="s">
        <v>89</v>
      </c>
      <c r="AG1447" t="s">
        <v>89</v>
      </c>
      <c r="AH1447" t="s">
        <v>5220</v>
      </c>
      <c r="AI1447">
        <v>40</v>
      </c>
      <c r="AJ1447">
        <v>25</v>
      </c>
      <c r="AK1447" s="22">
        <f t="shared" si="114"/>
        <v>0</v>
      </c>
      <c r="AL1447" t="s">
        <v>99</v>
      </c>
      <c r="AM1447" t="s">
        <v>534</v>
      </c>
      <c r="AN1447" t="s">
        <v>67</v>
      </c>
    </row>
    <row r="1448" spans="1:40" hidden="1" x14ac:dyDescent="0.25">
      <c r="A1448">
        <v>202430</v>
      </c>
      <c r="B1448">
        <v>35233</v>
      </c>
      <c r="C1448" t="s">
        <v>3052</v>
      </c>
      <c r="D1448" t="s">
        <v>5693</v>
      </c>
      <c r="E1448" t="s">
        <v>3053</v>
      </c>
      <c r="F1448">
        <v>3</v>
      </c>
      <c r="G1448" s="1">
        <v>45166</v>
      </c>
      <c r="H1448" s="1">
        <v>45276</v>
      </c>
      <c r="I1448" s="21">
        <f t="shared" si="110"/>
        <v>16.714285714285715</v>
      </c>
      <c r="J1448" s="1"/>
      <c r="K1448" s="1" t="s">
        <v>5552</v>
      </c>
      <c r="S1448" s="22">
        <f t="shared" si="111"/>
        <v>0</v>
      </c>
      <c r="T1448" s="22">
        <f t="shared" si="112"/>
        <v>0</v>
      </c>
      <c r="U1448" s="22">
        <v>0</v>
      </c>
      <c r="W1448" s="22">
        <v>0</v>
      </c>
      <c r="Y1448" t="s">
        <v>304</v>
      </c>
      <c r="Z1448" t="s">
        <v>680</v>
      </c>
      <c r="AA1448" t="s">
        <v>681</v>
      </c>
      <c r="AB1448" t="s">
        <v>61</v>
      </c>
      <c r="AC1448" t="s">
        <v>98</v>
      </c>
      <c r="AD1448" t="str">
        <f t="shared" si="113"/>
        <v>Online Class - ONLINE</v>
      </c>
      <c r="AE1448" t="s">
        <v>88</v>
      </c>
      <c r="AF1448" t="s">
        <v>89</v>
      </c>
      <c r="AG1448" t="s">
        <v>89</v>
      </c>
      <c r="AH1448" t="s">
        <v>5220</v>
      </c>
      <c r="AI1448">
        <v>30</v>
      </c>
      <c r="AJ1448">
        <v>15</v>
      </c>
      <c r="AK1448" s="22">
        <f t="shared" si="114"/>
        <v>0</v>
      </c>
      <c r="AL1448" t="s">
        <v>99</v>
      </c>
      <c r="AM1448" t="s">
        <v>534</v>
      </c>
      <c r="AN1448" t="s">
        <v>67</v>
      </c>
    </row>
    <row r="1449" spans="1:40" hidden="1" x14ac:dyDescent="0.25">
      <c r="A1449">
        <v>202430</v>
      </c>
      <c r="B1449">
        <v>35251</v>
      </c>
      <c r="C1449" t="s">
        <v>840</v>
      </c>
      <c r="D1449" t="s">
        <v>5645</v>
      </c>
      <c r="E1449" t="s">
        <v>841</v>
      </c>
      <c r="F1449">
        <v>3</v>
      </c>
      <c r="G1449" s="1">
        <v>45166</v>
      </c>
      <c r="H1449" s="1">
        <v>45276</v>
      </c>
      <c r="I1449" s="21">
        <f t="shared" si="110"/>
        <v>16.714285714285715</v>
      </c>
      <c r="J1449" s="1"/>
      <c r="K1449" s="1" t="s">
        <v>5552</v>
      </c>
      <c r="S1449" s="22">
        <f t="shared" si="111"/>
        <v>0</v>
      </c>
      <c r="T1449" s="22">
        <f t="shared" si="112"/>
        <v>0</v>
      </c>
      <c r="U1449" s="22">
        <v>0</v>
      </c>
      <c r="W1449" s="22">
        <v>0</v>
      </c>
      <c r="Y1449" t="s">
        <v>304</v>
      </c>
      <c r="Z1449" t="s">
        <v>1545</v>
      </c>
      <c r="AA1449" t="s">
        <v>1546</v>
      </c>
      <c r="AB1449" t="s">
        <v>646</v>
      </c>
      <c r="AC1449" t="s">
        <v>98</v>
      </c>
      <c r="AD1449" t="str">
        <f t="shared" si="113"/>
        <v>Online Class - ONLINE</v>
      </c>
      <c r="AE1449" t="s">
        <v>88</v>
      </c>
      <c r="AF1449" t="s">
        <v>89</v>
      </c>
      <c r="AG1449" t="s">
        <v>89</v>
      </c>
      <c r="AH1449" t="s">
        <v>5220</v>
      </c>
      <c r="AI1449">
        <v>35</v>
      </c>
      <c r="AJ1449">
        <v>31</v>
      </c>
      <c r="AK1449" s="22">
        <f t="shared" si="114"/>
        <v>0</v>
      </c>
      <c r="AL1449" t="s">
        <v>99</v>
      </c>
      <c r="AM1449" t="s">
        <v>534</v>
      </c>
      <c r="AN1449" t="s">
        <v>67</v>
      </c>
    </row>
    <row r="1450" spans="1:40" hidden="1" x14ac:dyDescent="0.25">
      <c r="A1450">
        <v>202430</v>
      </c>
      <c r="B1450">
        <v>35251</v>
      </c>
      <c r="C1450" t="s">
        <v>840</v>
      </c>
      <c r="D1450" t="s">
        <v>5645</v>
      </c>
      <c r="E1450" t="s">
        <v>841</v>
      </c>
      <c r="F1450">
        <v>3</v>
      </c>
      <c r="G1450" s="1">
        <v>45166</v>
      </c>
      <c r="H1450" s="1">
        <v>45276</v>
      </c>
      <c r="I1450" s="21">
        <f t="shared" si="110"/>
        <v>16.714285714285715</v>
      </c>
      <c r="J1450" s="1"/>
      <c r="K1450" s="1" t="s">
        <v>5552</v>
      </c>
      <c r="S1450" s="22">
        <f t="shared" si="111"/>
        <v>0</v>
      </c>
      <c r="T1450" s="22">
        <f t="shared" si="112"/>
        <v>0</v>
      </c>
      <c r="U1450" s="22">
        <v>0</v>
      </c>
      <c r="W1450" s="22">
        <v>0</v>
      </c>
      <c r="Y1450" t="s">
        <v>304</v>
      </c>
      <c r="Z1450" t="s">
        <v>1545</v>
      </c>
      <c r="AA1450" t="s">
        <v>1546</v>
      </c>
      <c r="AB1450" t="s">
        <v>61</v>
      </c>
      <c r="AC1450" t="s">
        <v>98</v>
      </c>
      <c r="AD1450" t="str">
        <f t="shared" si="113"/>
        <v>Online Class - ONLINE</v>
      </c>
      <c r="AE1450" t="s">
        <v>88</v>
      </c>
      <c r="AF1450" t="s">
        <v>89</v>
      </c>
      <c r="AG1450" t="s">
        <v>89</v>
      </c>
      <c r="AH1450" t="s">
        <v>5220</v>
      </c>
      <c r="AI1450">
        <v>35</v>
      </c>
      <c r="AJ1450">
        <v>31</v>
      </c>
      <c r="AK1450" s="22">
        <f t="shared" si="114"/>
        <v>0</v>
      </c>
      <c r="AL1450" t="s">
        <v>99</v>
      </c>
      <c r="AM1450" t="s">
        <v>534</v>
      </c>
      <c r="AN1450" t="s">
        <v>67</v>
      </c>
    </row>
    <row r="1451" spans="1:40" hidden="1" x14ac:dyDescent="0.25">
      <c r="A1451">
        <v>202430</v>
      </c>
      <c r="B1451">
        <v>35288</v>
      </c>
      <c r="C1451" t="s">
        <v>3054</v>
      </c>
      <c r="D1451" t="s">
        <v>5719</v>
      </c>
      <c r="E1451" t="s">
        <v>3055</v>
      </c>
      <c r="F1451">
        <v>4</v>
      </c>
      <c r="G1451" s="1">
        <v>45166</v>
      </c>
      <c r="H1451" s="1">
        <v>45276</v>
      </c>
      <c r="I1451" s="21">
        <f t="shared" si="110"/>
        <v>16.714285714285715</v>
      </c>
      <c r="J1451" s="1"/>
      <c r="K1451" s="1" t="s">
        <v>5552</v>
      </c>
      <c r="S1451" s="22">
        <f t="shared" si="111"/>
        <v>0</v>
      </c>
      <c r="T1451" s="22">
        <f t="shared" si="112"/>
        <v>0</v>
      </c>
      <c r="U1451" s="22">
        <v>0</v>
      </c>
      <c r="W1451" s="22">
        <v>0</v>
      </c>
      <c r="Y1451" t="s">
        <v>304</v>
      </c>
      <c r="Z1451" t="s">
        <v>2910</v>
      </c>
      <c r="AA1451" t="s">
        <v>2911</v>
      </c>
      <c r="AB1451" t="s">
        <v>41</v>
      </c>
      <c r="AC1451" t="s">
        <v>62</v>
      </c>
      <c r="AD1451" t="str">
        <f t="shared" si="113"/>
        <v>Online Class - ONLINE</v>
      </c>
      <c r="AE1451" t="s">
        <v>88</v>
      </c>
      <c r="AF1451" t="s">
        <v>89</v>
      </c>
      <c r="AG1451" t="s">
        <v>89</v>
      </c>
      <c r="AH1451" t="s">
        <v>5220</v>
      </c>
      <c r="AI1451">
        <v>13</v>
      </c>
      <c r="AJ1451">
        <v>13</v>
      </c>
      <c r="AK1451" s="22">
        <f t="shared" si="114"/>
        <v>0</v>
      </c>
      <c r="AL1451" t="s">
        <v>363</v>
      </c>
      <c r="AM1451" t="s">
        <v>306</v>
      </c>
      <c r="AN1451" t="s">
        <v>46</v>
      </c>
    </row>
    <row r="1452" spans="1:40" hidden="1" x14ac:dyDescent="0.25">
      <c r="A1452">
        <v>202430</v>
      </c>
      <c r="B1452">
        <v>35518</v>
      </c>
      <c r="C1452" t="s">
        <v>685</v>
      </c>
      <c r="D1452" t="s">
        <v>5619</v>
      </c>
      <c r="E1452" t="s">
        <v>686</v>
      </c>
      <c r="F1452">
        <v>3</v>
      </c>
      <c r="G1452" s="1">
        <v>45222</v>
      </c>
      <c r="H1452" s="1">
        <v>45276</v>
      </c>
      <c r="I1452" s="21">
        <f t="shared" si="110"/>
        <v>8.7142857142857153</v>
      </c>
      <c r="J1452" s="1"/>
      <c r="K1452" s="1" t="s">
        <v>5552</v>
      </c>
      <c r="S1452" s="22">
        <f t="shared" si="111"/>
        <v>0</v>
      </c>
      <c r="T1452" s="22">
        <f t="shared" si="112"/>
        <v>0</v>
      </c>
      <c r="U1452" s="22">
        <v>0</v>
      </c>
      <c r="W1452" s="22">
        <v>0</v>
      </c>
      <c r="Y1452" t="s">
        <v>304</v>
      </c>
      <c r="Z1452" t="s">
        <v>718</v>
      </c>
      <c r="AA1452" t="s">
        <v>719</v>
      </c>
      <c r="AB1452" t="s">
        <v>61</v>
      </c>
      <c r="AC1452" t="s">
        <v>98</v>
      </c>
      <c r="AD1452" t="str">
        <f t="shared" si="113"/>
        <v>Online Class - ONLINE</v>
      </c>
      <c r="AE1452" t="s">
        <v>88</v>
      </c>
      <c r="AF1452" t="s">
        <v>89</v>
      </c>
      <c r="AG1452" t="s">
        <v>89</v>
      </c>
      <c r="AH1452" t="s">
        <v>5220</v>
      </c>
      <c r="AI1452">
        <v>40</v>
      </c>
      <c r="AJ1452">
        <v>34</v>
      </c>
      <c r="AK1452" s="22">
        <f t="shared" si="114"/>
        <v>0</v>
      </c>
      <c r="AL1452" t="s">
        <v>99</v>
      </c>
      <c r="AM1452" t="s">
        <v>534</v>
      </c>
      <c r="AN1452" t="s">
        <v>67</v>
      </c>
    </row>
    <row r="1453" spans="1:40" hidden="1" x14ac:dyDescent="0.25">
      <c r="A1453">
        <v>202430</v>
      </c>
      <c r="B1453">
        <v>35519</v>
      </c>
      <c r="C1453" t="s">
        <v>1807</v>
      </c>
      <c r="D1453" t="s">
        <v>5704</v>
      </c>
      <c r="E1453" t="s">
        <v>1808</v>
      </c>
      <c r="F1453">
        <v>3</v>
      </c>
      <c r="G1453" s="1">
        <v>45166</v>
      </c>
      <c r="H1453" s="1">
        <v>45276</v>
      </c>
      <c r="I1453" s="21">
        <f t="shared" si="110"/>
        <v>16.714285714285715</v>
      </c>
      <c r="J1453" s="1"/>
      <c r="K1453" s="1" t="s">
        <v>5552</v>
      </c>
      <c r="S1453" s="22">
        <f t="shared" si="111"/>
        <v>0</v>
      </c>
      <c r="T1453" s="22">
        <f t="shared" si="112"/>
        <v>0</v>
      </c>
      <c r="U1453" s="22">
        <v>0</v>
      </c>
      <c r="W1453" s="22">
        <v>0</v>
      </c>
      <c r="Y1453" t="s">
        <v>304</v>
      </c>
      <c r="Z1453" t="s">
        <v>2918</v>
      </c>
      <c r="AA1453" t="s">
        <v>2919</v>
      </c>
      <c r="AB1453" t="s">
        <v>61</v>
      </c>
      <c r="AC1453" t="s">
        <v>98</v>
      </c>
      <c r="AD1453" t="str">
        <f t="shared" si="113"/>
        <v>Online Class - ONLINE</v>
      </c>
      <c r="AE1453" t="s">
        <v>88</v>
      </c>
      <c r="AF1453" t="s">
        <v>89</v>
      </c>
      <c r="AG1453" t="s">
        <v>89</v>
      </c>
      <c r="AH1453" t="s">
        <v>5220</v>
      </c>
      <c r="AI1453">
        <v>50</v>
      </c>
      <c r="AJ1453">
        <v>46</v>
      </c>
      <c r="AK1453" s="22">
        <f t="shared" si="114"/>
        <v>0</v>
      </c>
      <c r="AL1453" t="s">
        <v>99</v>
      </c>
      <c r="AM1453" t="s">
        <v>534</v>
      </c>
      <c r="AN1453" t="s">
        <v>67</v>
      </c>
    </row>
    <row r="1454" spans="1:40" hidden="1" x14ac:dyDescent="0.25">
      <c r="A1454">
        <v>202430</v>
      </c>
      <c r="B1454">
        <v>35531</v>
      </c>
      <c r="C1454" t="s">
        <v>3056</v>
      </c>
      <c r="D1454" t="s">
        <v>5634</v>
      </c>
      <c r="E1454" t="s">
        <v>3057</v>
      </c>
      <c r="F1454">
        <v>5</v>
      </c>
      <c r="G1454" s="1">
        <v>45166</v>
      </c>
      <c r="H1454" s="1">
        <v>45276</v>
      </c>
      <c r="I1454" s="21">
        <f t="shared" si="110"/>
        <v>16.714285714285715</v>
      </c>
      <c r="J1454" s="1"/>
      <c r="K1454" s="1" t="s">
        <v>5552</v>
      </c>
      <c r="S1454" s="22">
        <f t="shared" si="111"/>
        <v>0</v>
      </c>
      <c r="T1454" s="22">
        <f t="shared" si="112"/>
        <v>0</v>
      </c>
      <c r="U1454" s="22">
        <v>0</v>
      </c>
      <c r="W1454" s="22">
        <v>0</v>
      </c>
      <c r="Y1454" t="s">
        <v>304</v>
      </c>
      <c r="Z1454" t="s">
        <v>2814</v>
      </c>
      <c r="AA1454" t="s">
        <v>2815</v>
      </c>
      <c r="AB1454" t="s">
        <v>61</v>
      </c>
      <c r="AC1454" t="s">
        <v>98</v>
      </c>
      <c r="AD1454" t="str">
        <f t="shared" si="113"/>
        <v>Online Class - ONLINE</v>
      </c>
      <c r="AE1454" t="s">
        <v>88</v>
      </c>
      <c r="AF1454" t="s">
        <v>89</v>
      </c>
      <c r="AG1454" t="s">
        <v>89</v>
      </c>
      <c r="AH1454" t="s">
        <v>5220</v>
      </c>
      <c r="AI1454">
        <v>30</v>
      </c>
      <c r="AJ1454">
        <v>27</v>
      </c>
      <c r="AK1454" s="22">
        <f t="shared" si="114"/>
        <v>0</v>
      </c>
      <c r="AL1454" t="s">
        <v>99</v>
      </c>
      <c r="AM1454" t="s">
        <v>534</v>
      </c>
      <c r="AN1454" t="s">
        <v>67</v>
      </c>
    </row>
    <row r="1455" spans="1:40" hidden="1" x14ac:dyDescent="0.25">
      <c r="A1455">
        <v>202430</v>
      </c>
      <c r="B1455">
        <v>35534</v>
      </c>
      <c r="C1455" t="s">
        <v>3058</v>
      </c>
      <c r="D1455" t="s">
        <v>5601</v>
      </c>
      <c r="E1455" t="s">
        <v>3059</v>
      </c>
      <c r="F1455">
        <v>3</v>
      </c>
      <c r="G1455" s="1">
        <v>45180</v>
      </c>
      <c r="H1455" s="1">
        <v>45234</v>
      </c>
      <c r="I1455" s="21">
        <f t="shared" si="110"/>
        <v>8.7142857142857153</v>
      </c>
      <c r="J1455" s="1"/>
      <c r="K1455" s="1" t="s">
        <v>5552</v>
      </c>
      <c r="S1455" s="22">
        <f t="shared" si="111"/>
        <v>0</v>
      </c>
      <c r="T1455" s="22">
        <f t="shared" si="112"/>
        <v>0</v>
      </c>
      <c r="U1455" s="22">
        <v>0</v>
      </c>
      <c r="W1455" s="22">
        <v>0</v>
      </c>
      <c r="Y1455" t="s">
        <v>304</v>
      </c>
      <c r="Z1455" t="s">
        <v>3060</v>
      </c>
      <c r="AA1455" t="s">
        <v>3061</v>
      </c>
      <c r="AB1455" t="s">
        <v>277</v>
      </c>
      <c r="AC1455" t="s">
        <v>98</v>
      </c>
      <c r="AD1455" t="str">
        <f t="shared" si="113"/>
        <v>Online Class - ONLINE</v>
      </c>
      <c r="AE1455" t="s">
        <v>88</v>
      </c>
      <c r="AF1455" t="s">
        <v>89</v>
      </c>
      <c r="AG1455" t="s">
        <v>89</v>
      </c>
      <c r="AH1455" t="s">
        <v>5220</v>
      </c>
      <c r="AI1455">
        <v>35</v>
      </c>
      <c r="AJ1455">
        <v>20</v>
      </c>
      <c r="AK1455" s="22">
        <f t="shared" si="114"/>
        <v>0</v>
      </c>
      <c r="AL1455" t="s">
        <v>99</v>
      </c>
      <c r="AM1455" t="s">
        <v>534</v>
      </c>
      <c r="AN1455" t="s">
        <v>67</v>
      </c>
    </row>
    <row r="1456" spans="1:40" hidden="1" x14ac:dyDescent="0.25">
      <c r="A1456">
        <v>202430</v>
      </c>
      <c r="B1456">
        <v>35576</v>
      </c>
      <c r="C1456" t="s">
        <v>3062</v>
      </c>
      <c r="D1456" t="s">
        <v>5645</v>
      </c>
      <c r="E1456" t="s">
        <v>3063</v>
      </c>
      <c r="F1456">
        <v>3</v>
      </c>
      <c r="G1456" s="1">
        <v>45166</v>
      </c>
      <c r="H1456" s="1">
        <v>45276</v>
      </c>
      <c r="I1456" s="21">
        <f t="shared" si="110"/>
        <v>16.714285714285715</v>
      </c>
      <c r="J1456" s="1"/>
      <c r="K1456" s="1" t="s">
        <v>5552</v>
      </c>
      <c r="S1456" s="22">
        <f t="shared" si="111"/>
        <v>0</v>
      </c>
      <c r="T1456" s="22">
        <f t="shared" si="112"/>
        <v>0</v>
      </c>
      <c r="U1456" s="22">
        <v>0</v>
      </c>
      <c r="W1456" s="22">
        <v>0</v>
      </c>
      <c r="Y1456" t="s">
        <v>304</v>
      </c>
      <c r="Z1456" t="s">
        <v>2275</v>
      </c>
      <c r="AA1456" t="s">
        <v>2276</v>
      </c>
      <c r="AB1456" t="s">
        <v>61</v>
      </c>
      <c r="AC1456" t="s">
        <v>98</v>
      </c>
      <c r="AD1456" t="str">
        <f t="shared" si="113"/>
        <v>Online Class - ONLINE</v>
      </c>
      <c r="AE1456" t="s">
        <v>88</v>
      </c>
      <c r="AF1456" t="s">
        <v>89</v>
      </c>
      <c r="AG1456" t="s">
        <v>89</v>
      </c>
      <c r="AH1456" t="s">
        <v>5220</v>
      </c>
      <c r="AI1456">
        <v>35</v>
      </c>
      <c r="AJ1456">
        <v>30</v>
      </c>
      <c r="AK1456" s="22">
        <f t="shared" si="114"/>
        <v>0</v>
      </c>
      <c r="AL1456" t="s">
        <v>99</v>
      </c>
      <c r="AM1456" t="s">
        <v>534</v>
      </c>
      <c r="AN1456" t="s">
        <v>67</v>
      </c>
    </row>
    <row r="1457" spans="1:40" hidden="1" x14ac:dyDescent="0.25">
      <c r="A1457">
        <v>202430</v>
      </c>
      <c r="B1457">
        <v>35576</v>
      </c>
      <c r="C1457" t="s">
        <v>3062</v>
      </c>
      <c r="D1457" t="s">
        <v>5645</v>
      </c>
      <c r="E1457" t="s">
        <v>3063</v>
      </c>
      <c r="F1457">
        <v>3</v>
      </c>
      <c r="G1457" s="1">
        <v>45166</v>
      </c>
      <c r="H1457" s="1">
        <v>45276</v>
      </c>
      <c r="I1457" s="21">
        <f t="shared" si="110"/>
        <v>16.714285714285715</v>
      </c>
      <c r="J1457" s="1"/>
      <c r="K1457" s="1" t="s">
        <v>5552</v>
      </c>
      <c r="S1457" s="22">
        <f t="shared" si="111"/>
        <v>0</v>
      </c>
      <c r="T1457" s="22">
        <f t="shared" si="112"/>
        <v>0</v>
      </c>
      <c r="U1457" s="22">
        <v>0</v>
      </c>
      <c r="W1457" s="22">
        <v>0</v>
      </c>
      <c r="Y1457" t="s">
        <v>304</v>
      </c>
      <c r="Z1457" t="s">
        <v>2275</v>
      </c>
      <c r="AA1457" t="s">
        <v>2276</v>
      </c>
      <c r="AB1457" t="s">
        <v>61</v>
      </c>
      <c r="AC1457" t="s">
        <v>98</v>
      </c>
      <c r="AD1457" t="str">
        <f t="shared" si="113"/>
        <v>Online Class - ONLINE</v>
      </c>
      <c r="AE1457" t="s">
        <v>88</v>
      </c>
      <c r="AF1457" t="s">
        <v>89</v>
      </c>
      <c r="AG1457" t="s">
        <v>89</v>
      </c>
      <c r="AH1457" t="s">
        <v>5220</v>
      </c>
      <c r="AI1457">
        <v>35</v>
      </c>
      <c r="AJ1457">
        <v>30</v>
      </c>
      <c r="AK1457" s="22">
        <f t="shared" si="114"/>
        <v>0</v>
      </c>
      <c r="AL1457" t="s">
        <v>99</v>
      </c>
      <c r="AM1457" t="s">
        <v>534</v>
      </c>
      <c r="AN1457" t="s">
        <v>67</v>
      </c>
    </row>
    <row r="1458" spans="1:40" hidden="1" x14ac:dyDescent="0.25">
      <c r="A1458">
        <v>202430</v>
      </c>
      <c r="B1458">
        <v>35582</v>
      </c>
      <c r="C1458" t="s">
        <v>1655</v>
      </c>
      <c r="D1458" t="s">
        <v>5684</v>
      </c>
      <c r="E1458" t="s">
        <v>1656</v>
      </c>
      <c r="F1458">
        <v>4</v>
      </c>
      <c r="G1458" s="1">
        <v>45166</v>
      </c>
      <c r="H1458" s="1">
        <v>45276</v>
      </c>
      <c r="I1458" s="21">
        <f t="shared" si="110"/>
        <v>16.714285714285715</v>
      </c>
      <c r="J1458" s="1"/>
      <c r="K1458" s="1" t="s">
        <v>5552</v>
      </c>
      <c r="S1458" s="22">
        <f t="shared" si="111"/>
        <v>0</v>
      </c>
      <c r="T1458" s="22">
        <f t="shared" si="112"/>
        <v>0</v>
      </c>
      <c r="U1458" s="22">
        <v>0</v>
      </c>
      <c r="W1458" s="22">
        <v>0</v>
      </c>
      <c r="Y1458" t="s">
        <v>304</v>
      </c>
      <c r="Z1458" t="s">
        <v>1024</v>
      </c>
      <c r="AA1458" t="s">
        <v>1025</v>
      </c>
      <c r="AB1458" t="s">
        <v>41</v>
      </c>
      <c r="AC1458" t="s">
        <v>62</v>
      </c>
      <c r="AD1458" t="str">
        <f t="shared" si="113"/>
        <v>Online Class - ONLINE</v>
      </c>
      <c r="AE1458" t="s">
        <v>88</v>
      </c>
      <c r="AF1458" t="s">
        <v>89</v>
      </c>
      <c r="AG1458" t="s">
        <v>89</v>
      </c>
      <c r="AH1458" t="s">
        <v>5220</v>
      </c>
      <c r="AI1458">
        <v>24</v>
      </c>
      <c r="AJ1458">
        <v>22</v>
      </c>
      <c r="AK1458" s="22">
        <f t="shared" si="114"/>
        <v>0</v>
      </c>
      <c r="AL1458" t="s">
        <v>430</v>
      </c>
      <c r="AM1458" t="s">
        <v>306</v>
      </c>
      <c r="AN1458" t="s">
        <v>67</v>
      </c>
    </row>
    <row r="1459" spans="1:40" hidden="1" x14ac:dyDescent="0.25">
      <c r="A1459">
        <v>202430</v>
      </c>
      <c r="B1459">
        <v>35588</v>
      </c>
      <c r="C1459" t="s">
        <v>2898</v>
      </c>
      <c r="D1459" t="s">
        <v>5610</v>
      </c>
      <c r="E1459" t="s">
        <v>2899</v>
      </c>
      <c r="F1459">
        <v>4</v>
      </c>
      <c r="G1459" s="1">
        <v>45166</v>
      </c>
      <c r="H1459" s="1">
        <v>45276</v>
      </c>
      <c r="I1459" s="21">
        <f t="shared" si="110"/>
        <v>16.714285714285715</v>
      </c>
      <c r="J1459" s="1"/>
      <c r="K1459" s="1" t="s">
        <v>5552</v>
      </c>
      <c r="S1459" s="22">
        <f t="shared" si="111"/>
        <v>0</v>
      </c>
      <c r="T1459" s="22">
        <f t="shared" si="112"/>
        <v>0</v>
      </c>
      <c r="U1459" s="22">
        <v>0</v>
      </c>
      <c r="W1459" s="22">
        <v>0</v>
      </c>
      <c r="Y1459" t="s">
        <v>304</v>
      </c>
      <c r="Z1459" t="s">
        <v>1314</v>
      </c>
      <c r="AA1459" t="s">
        <v>1315</v>
      </c>
      <c r="AB1459" t="s">
        <v>41</v>
      </c>
      <c r="AC1459" t="s">
        <v>98</v>
      </c>
      <c r="AD1459" t="str">
        <f t="shared" si="113"/>
        <v>Online Class - ONLINE</v>
      </c>
      <c r="AE1459" t="s">
        <v>88</v>
      </c>
      <c r="AF1459" t="s">
        <v>89</v>
      </c>
      <c r="AG1459" t="s">
        <v>89</v>
      </c>
      <c r="AH1459" t="s">
        <v>5220</v>
      </c>
      <c r="AI1459">
        <v>27</v>
      </c>
      <c r="AJ1459">
        <v>30</v>
      </c>
      <c r="AK1459" s="22">
        <f t="shared" si="114"/>
        <v>0</v>
      </c>
      <c r="AL1459" t="s">
        <v>99</v>
      </c>
      <c r="AM1459" t="s">
        <v>534</v>
      </c>
      <c r="AN1459" t="s">
        <v>46</v>
      </c>
    </row>
    <row r="1460" spans="1:40" hidden="1" x14ac:dyDescent="0.25">
      <c r="A1460">
        <v>202430</v>
      </c>
      <c r="B1460">
        <v>35588</v>
      </c>
      <c r="C1460" t="s">
        <v>2898</v>
      </c>
      <c r="D1460" t="s">
        <v>5610</v>
      </c>
      <c r="E1460" t="s">
        <v>2899</v>
      </c>
      <c r="F1460">
        <v>4</v>
      </c>
      <c r="G1460" s="1">
        <v>45166</v>
      </c>
      <c r="H1460" s="1">
        <v>45276</v>
      </c>
      <c r="I1460" s="21">
        <f t="shared" si="110"/>
        <v>16.714285714285715</v>
      </c>
      <c r="J1460" s="1"/>
      <c r="K1460" s="1" t="s">
        <v>5552</v>
      </c>
      <c r="S1460" s="22">
        <f t="shared" si="111"/>
        <v>0</v>
      </c>
      <c r="T1460" s="22">
        <f t="shared" si="112"/>
        <v>0</v>
      </c>
      <c r="U1460" s="22">
        <v>0</v>
      </c>
      <c r="W1460" s="22">
        <v>0</v>
      </c>
      <c r="Y1460" t="s">
        <v>304</v>
      </c>
      <c r="Z1460" t="s">
        <v>1314</v>
      </c>
      <c r="AA1460" t="s">
        <v>1315</v>
      </c>
      <c r="AB1460" t="s">
        <v>61</v>
      </c>
      <c r="AC1460" t="s">
        <v>98</v>
      </c>
      <c r="AD1460" t="str">
        <f t="shared" si="113"/>
        <v>Online Class - ONLINE</v>
      </c>
      <c r="AE1460" t="s">
        <v>88</v>
      </c>
      <c r="AF1460" t="s">
        <v>89</v>
      </c>
      <c r="AG1460" t="s">
        <v>89</v>
      </c>
      <c r="AH1460" t="s">
        <v>5220</v>
      </c>
      <c r="AI1460">
        <v>27</v>
      </c>
      <c r="AJ1460">
        <v>30</v>
      </c>
      <c r="AK1460" s="22">
        <f t="shared" si="114"/>
        <v>0</v>
      </c>
      <c r="AL1460" t="s">
        <v>99</v>
      </c>
      <c r="AM1460" t="s">
        <v>534</v>
      </c>
      <c r="AN1460" t="s">
        <v>46</v>
      </c>
    </row>
    <row r="1461" spans="1:40" hidden="1" x14ac:dyDescent="0.25">
      <c r="A1461">
        <v>202430</v>
      </c>
      <c r="B1461">
        <v>35640</v>
      </c>
      <c r="C1461" t="s">
        <v>214</v>
      </c>
      <c r="D1461" t="s">
        <v>5707</v>
      </c>
      <c r="E1461" t="s">
        <v>215</v>
      </c>
      <c r="F1461">
        <v>3</v>
      </c>
      <c r="G1461" s="1">
        <v>45166</v>
      </c>
      <c r="H1461" s="1">
        <v>45276</v>
      </c>
      <c r="I1461" s="21">
        <f t="shared" si="110"/>
        <v>16.714285714285715</v>
      </c>
      <c r="J1461" s="1"/>
      <c r="K1461" s="1" t="s">
        <v>5552</v>
      </c>
      <c r="S1461" s="22">
        <f t="shared" si="111"/>
        <v>0</v>
      </c>
      <c r="T1461" s="22">
        <f t="shared" si="112"/>
        <v>0</v>
      </c>
      <c r="U1461" s="22">
        <v>0</v>
      </c>
      <c r="W1461" s="22">
        <v>0</v>
      </c>
      <c r="Y1461" t="s">
        <v>304</v>
      </c>
      <c r="Z1461" t="s">
        <v>2228</v>
      </c>
      <c r="AA1461" t="s">
        <v>2229</v>
      </c>
      <c r="AB1461" t="s">
        <v>61</v>
      </c>
      <c r="AC1461" t="s">
        <v>98</v>
      </c>
      <c r="AD1461" t="str">
        <f t="shared" si="113"/>
        <v>Online Class - ONLINE</v>
      </c>
      <c r="AE1461" t="s">
        <v>88</v>
      </c>
      <c r="AF1461" t="s">
        <v>89</v>
      </c>
      <c r="AG1461" t="s">
        <v>89</v>
      </c>
      <c r="AH1461" t="s">
        <v>5220</v>
      </c>
      <c r="AI1461">
        <v>36</v>
      </c>
      <c r="AJ1461">
        <v>32</v>
      </c>
      <c r="AK1461" s="22">
        <f t="shared" si="114"/>
        <v>0</v>
      </c>
      <c r="AL1461" t="s">
        <v>99</v>
      </c>
      <c r="AM1461" t="s">
        <v>534</v>
      </c>
      <c r="AN1461" t="s">
        <v>67</v>
      </c>
    </row>
    <row r="1462" spans="1:40" hidden="1" x14ac:dyDescent="0.25">
      <c r="A1462">
        <v>202430</v>
      </c>
      <c r="B1462">
        <v>35756</v>
      </c>
      <c r="C1462" t="s">
        <v>2454</v>
      </c>
      <c r="D1462" t="s">
        <v>5689</v>
      </c>
      <c r="E1462" t="s">
        <v>2455</v>
      </c>
      <c r="F1462">
        <v>3</v>
      </c>
      <c r="G1462" s="1">
        <v>45229</v>
      </c>
      <c r="H1462" s="1">
        <v>45276</v>
      </c>
      <c r="I1462" s="21">
        <f t="shared" si="110"/>
        <v>7.7142857142857144</v>
      </c>
      <c r="J1462" s="1"/>
      <c r="K1462" s="1" t="s">
        <v>5552</v>
      </c>
      <c r="S1462" s="22">
        <f t="shared" si="111"/>
        <v>0</v>
      </c>
      <c r="T1462" s="22">
        <f t="shared" si="112"/>
        <v>0</v>
      </c>
      <c r="U1462" s="22">
        <v>0</v>
      </c>
      <c r="W1462" s="22">
        <v>0</v>
      </c>
      <c r="Y1462" t="s">
        <v>304</v>
      </c>
      <c r="Z1462" t="s">
        <v>2456</v>
      </c>
      <c r="AA1462" t="s">
        <v>2457</v>
      </c>
      <c r="AB1462" t="s">
        <v>61</v>
      </c>
      <c r="AC1462" t="s">
        <v>98</v>
      </c>
      <c r="AD1462" t="str">
        <f t="shared" si="113"/>
        <v>Online Class - ONLINE</v>
      </c>
      <c r="AE1462" t="s">
        <v>88</v>
      </c>
      <c r="AF1462" t="s">
        <v>89</v>
      </c>
      <c r="AG1462" t="s">
        <v>89</v>
      </c>
      <c r="AH1462" t="s">
        <v>5220</v>
      </c>
      <c r="AI1462">
        <v>24</v>
      </c>
      <c r="AJ1462">
        <v>19</v>
      </c>
      <c r="AK1462" s="22">
        <f t="shared" si="114"/>
        <v>0</v>
      </c>
      <c r="AL1462" t="s">
        <v>99</v>
      </c>
      <c r="AM1462" t="s">
        <v>534</v>
      </c>
      <c r="AN1462" t="s">
        <v>67</v>
      </c>
    </row>
    <row r="1463" spans="1:40" hidden="1" x14ac:dyDescent="0.25">
      <c r="A1463">
        <v>202430</v>
      </c>
      <c r="B1463">
        <v>35756</v>
      </c>
      <c r="C1463" t="s">
        <v>2454</v>
      </c>
      <c r="D1463" t="s">
        <v>5689</v>
      </c>
      <c r="E1463" t="s">
        <v>2455</v>
      </c>
      <c r="F1463">
        <v>3</v>
      </c>
      <c r="G1463" s="1">
        <v>45229</v>
      </c>
      <c r="H1463" s="1">
        <v>45276</v>
      </c>
      <c r="I1463" s="21">
        <f t="shared" si="110"/>
        <v>7.7142857142857144</v>
      </c>
      <c r="J1463" s="1"/>
      <c r="K1463" s="1" t="s">
        <v>5552</v>
      </c>
      <c r="S1463" s="22">
        <f t="shared" si="111"/>
        <v>0</v>
      </c>
      <c r="T1463" s="22">
        <f t="shared" si="112"/>
        <v>0</v>
      </c>
      <c r="U1463" s="22">
        <v>0</v>
      </c>
      <c r="W1463" s="22">
        <v>0</v>
      </c>
      <c r="Y1463" t="s">
        <v>304</v>
      </c>
      <c r="Z1463" t="s">
        <v>2456</v>
      </c>
      <c r="AA1463" t="s">
        <v>2457</v>
      </c>
      <c r="AB1463" t="s">
        <v>61</v>
      </c>
      <c r="AC1463" t="s">
        <v>98</v>
      </c>
      <c r="AD1463" t="str">
        <f t="shared" si="113"/>
        <v>Online Class - ONLINE</v>
      </c>
      <c r="AE1463" t="s">
        <v>88</v>
      </c>
      <c r="AF1463" t="s">
        <v>89</v>
      </c>
      <c r="AG1463" t="s">
        <v>89</v>
      </c>
      <c r="AH1463" t="s">
        <v>5220</v>
      </c>
      <c r="AI1463">
        <v>24</v>
      </c>
      <c r="AJ1463">
        <v>19</v>
      </c>
      <c r="AK1463" s="22">
        <f t="shared" si="114"/>
        <v>0</v>
      </c>
      <c r="AL1463" t="s">
        <v>99</v>
      </c>
      <c r="AM1463" t="s">
        <v>534</v>
      </c>
      <c r="AN1463" t="s">
        <v>67</v>
      </c>
    </row>
    <row r="1464" spans="1:40" hidden="1" x14ac:dyDescent="0.25">
      <c r="A1464">
        <v>202430</v>
      </c>
      <c r="B1464">
        <v>35761</v>
      </c>
      <c r="C1464" t="s">
        <v>2471</v>
      </c>
      <c r="D1464" t="s">
        <v>5696</v>
      </c>
      <c r="E1464" t="s">
        <v>2472</v>
      </c>
      <c r="F1464">
        <v>5</v>
      </c>
      <c r="G1464" s="1">
        <v>45166</v>
      </c>
      <c r="H1464" s="1">
        <v>45276</v>
      </c>
      <c r="I1464" s="21">
        <f t="shared" si="110"/>
        <v>16.714285714285715</v>
      </c>
      <c r="J1464" s="1"/>
      <c r="K1464" s="1" t="s">
        <v>5552</v>
      </c>
      <c r="S1464" s="22">
        <f t="shared" si="111"/>
        <v>0</v>
      </c>
      <c r="T1464" s="22">
        <f t="shared" si="112"/>
        <v>0</v>
      </c>
      <c r="U1464" s="22">
        <v>0</v>
      </c>
      <c r="W1464" s="22">
        <v>0</v>
      </c>
      <c r="Y1464" t="s">
        <v>304</v>
      </c>
      <c r="Z1464" t="s">
        <v>2473</v>
      </c>
      <c r="AA1464" t="s">
        <v>2474</v>
      </c>
      <c r="AB1464" t="s">
        <v>277</v>
      </c>
      <c r="AC1464" t="s">
        <v>62</v>
      </c>
      <c r="AD1464" t="str">
        <f t="shared" si="113"/>
        <v>Online Class - ONLINE</v>
      </c>
      <c r="AE1464" t="s">
        <v>88</v>
      </c>
      <c r="AF1464" t="s">
        <v>89</v>
      </c>
      <c r="AG1464" t="s">
        <v>89</v>
      </c>
      <c r="AH1464" t="s">
        <v>5220</v>
      </c>
      <c r="AI1464">
        <v>30</v>
      </c>
      <c r="AJ1464">
        <v>8</v>
      </c>
      <c r="AK1464" s="22">
        <f t="shared" si="114"/>
        <v>0</v>
      </c>
      <c r="AL1464" t="s">
        <v>430</v>
      </c>
      <c r="AM1464" t="s">
        <v>306</v>
      </c>
      <c r="AN1464" t="s">
        <v>67</v>
      </c>
    </row>
    <row r="1465" spans="1:40" hidden="1" x14ac:dyDescent="0.25">
      <c r="A1465">
        <v>202430</v>
      </c>
      <c r="B1465">
        <v>35929</v>
      </c>
      <c r="C1465" t="s">
        <v>1934</v>
      </c>
      <c r="D1465" t="s">
        <v>5596</v>
      </c>
      <c r="E1465" t="s">
        <v>1935</v>
      </c>
      <c r="F1465">
        <v>1</v>
      </c>
      <c r="G1465" s="1">
        <v>45180</v>
      </c>
      <c r="H1465" s="1">
        <v>45276</v>
      </c>
      <c r="I1465" s="21">
        <f t="shared" si="110"/>
        <v>14.714285714285714</v>
      </c>
      <c r="J1465" s="1"/>
      <c r="K1465" s="1" t="s">
        <v>34</v>
      </c>
      <c r="M1465" t="s">
        <v>34</v>
      </c>
      <c r="S1465" s="22">
        <f t="shared" si="111"/>
        <v>0.13541666666666669</v>
      </c>
      <c r="T1465" s="22">
        <f t="shared" si="112"/>
        <v>0.12076118326118328</v>
      </c>
      <c r="U1465" s="22" t="s">
        <v>5453</v>
      </c>
      <c r="V1465">
        <v>925</v>
      </c>
      <c r="W1465" s="22" t="s">
        <v>5421</v>
      </c>
      <c r="X1465">
        <v>1240</v>
      </c>
      <c r="Y1465" t="s">
        <v>1936</v>
      </c>
      <c r="Z1465" t="s">
        <v>1937</v>
      </c>
      <c r="AA1465" t="s">
        <v>1938</v>
      </c>
      <c r="AB1465" t="s">
        <v>277</v>
      </c>
      <c r="AC1465" t="s">
        <v>98</v>
      </c>
      <c r="AD1465" t="str">
        <f t="shared" si="113"/>
        <v>Online Class - ONLINE</v>
      </c>
      <c r="AE1465" t="s">
        <v>88</v>
      </c>
      <c r="AF1465" t="s">
        <v>89</v>
      </c>
      <c r="AG1465" t="s">
        <v>89</v>
      </c>
      <c r="AH1465" t="s">
        <v>5220</v>
      </c>
      <c r="AI1465">
        <v>24</v>
      </c>
      <c r="AJ1465">
        <v>4</v>
      </c>
      <c r="AK1465" s="22">
        <f t="shared" si="114"/>
        <v>7.1076582148010727</v>
      </c>
      <c r="AL1465" t="s">
        <v>99</v>
      </c>
      <c r="AM1465" t="s">
        <v>100</v>
      </c>
      <c r="AN1465" t="s">
        <v>67</v>
      </c>
    </row>
    <row r="1466" spans="1:40" hidden="1" x14ac:dyDescent="0.25">
      <c r="A1466">
        <v>202430</v>
      </c>
      <c r="B1466">
        <v>35930</v>
      </c>
      <c r="C1466" t="s">
        <v>1939</v>
      </c>
      <c r="D1466" t="s">
        <v>5709</v>
      </c>
      <c r="E1466" t="s">
        <v>1935</v>
      </c>
      <c r="F1466">
        <v>1</v>
      </c>
      <c r="G1466" s="1">
        <v>45180</v>
      </c>
      <c r="H1466" s="1">
        <v>45276</v>
      </c>
      <c r="I1466" s="21">
        <f t="shared" si="110"/>
        <v>14.714285714285714</v>
      </c>
      <c r="J1466" s="1"/>
      <c r="K1466" s="1" t="s">
        <v>34</v>
      </c>
      <c r="M1466" t="s">
        <v>34</v>
      </c>
      <c r="S1466" s="22">
        <f t="shared" si="111"/>
        <v>0.13541666666666669</v>
      </c>
      <c r="T1466" s="22">
        <f t="shared" si="112"/>
        <v>0.12076118326118328</v>
      </c>
      <c r="U1466" s="22" t="s">
        <v>5453</v>
      </c>
      <c r="V1466">
        <v>925</v>
      </c>
      <c r="W1466" s="22" t="s">
        <v>5421</v>
      </c>
      <c r="X1466">
        <v>1240</v>
      </c>
      <c r="Y1466" t="s">
        <v>1936</v>
      </c>
      <c r="Z1466" t="s">
        <v>1937</v>
      </c>
      <c r="AA1466" t="s">
        <v>1938</v>
      </c>
      <c r="AB1466" t="s">
        <v>41</v>
      </c>
      <c r="AC1466" t="s">
        <v>98</v>
      </c>
      <c r="AD1466" t="str">
        <f t="shared" si="113"/>
        <v>Online Class - ONLINE</v>
      </c>
      <c r="AE1466" t="s">
        <v>88</v>
      </c>
      <c r="AF1466" t="s">
        <v>89</v>
      </c>
      <c r="AG1466" t="s">
        <v>89</v>
      </c>
      <c r="AH1466" t="s">
        <v>5220</v>
      </c>
      <c r="AI1466">
        <v>24</v>
      </c>
      <c r="AJ1466">
        <v>17</v>
      </c>
      <c r="AK1466" s="22">
        <f t="shared" si="114"/>
        <v>30.20754741290456</v>
      </c>
      <c r="AL1466" t="s">
        <v>99</v>
      </c>
      <c r="AM1466" t="s">
        <v>100</v>
      </c>
      <c r="AN1466" t="s">
        <v>67</v>
      </c>
    </row>
    <row r="1467" spans="1:40" hidden="1" x14ac:dyDescent="0.25">
      <c r="A1467">
        <v>202430</v>
      </c>
      <c r="B1467">
        <v>35932</v>
      </c>
      <c r="C1467" t="s">
        <v>3006</v>
      </c>
      <c r="D1467" t="s">
        <v>5636</v>
      </c>
      <c r="E1467" t="s">
        <v>3007</v>
      </c>
      <c r="F1467">
        <v>1</v>
      </c>
      <c r="G1467" s="1">
        <v>45187</v>
      </c>
      <c r="H1467" s="1">
        <v>45241</v>
      </c>
      <c r="I1467" s="21">
        <f t="shared" si="110"/>
        <v>8.7142857142857153</v>
      </c>
      <c r="J1467" s="1"/>
      <c r="K1467" s="1" t="s">
        <v>5552</v>
      </c>
      <c r="S1467" s="22">
        <f t="shared" si="111"/>
        <v>0</v>
      </c>
      <c r="T1467" s="22">
        <f t="shared" si="112"/>
        <v>0</v>
      </c>
      <c r="U1467" s="22">
        <v>0</v>
      </c>
      <c r="W1467" s="22">
        <v>0</v>
      </c>
      <c r="Y1467" t="s">
        <v>304</v>
      </c>
      <c r="Z1467" t="s">
        <v>3064</v>
      </c>
      <c r="AA1467" t="s">
        <v>3065</v>
      </c>
      <c r="AB1467" t="s">
        <v>277</v>
      </c>
      <c r="AC1467" t="s">
        <v>98</v>
      </c>
      <c r="AD1467" t="str">
        <f t="shared" si="113"/>
        <v>Online Class - ONLINE</v>
      </c>
      <c r="AE1467" t="s">
        <v>88</v>
      </c>
      <c r="AF1467" t="s">
        <v>89</v>
      </c>
      <c r="AG1467" t="s">
        <v>89</v>
      </c>
      <c r="AH1467" t="s">
        <v>5220</v>
      </c>
      <c r="AI1467">
        <v>35</v>
      </c>
      <c r="AJ1467">
        <v>31</v>
      </c>
      <c r="AK1467" s="22">
        <f t="shared" si="114"/>
        <v>0</v>
      </c>
      <c r="AL1467" t="s">
        <v>99</v>
      </c>
      <c r="AM1467" t="s">
        <v>534</v>
      </c>
      <c r="AN1467" t="s">
        <v>67</v>
      </c>
    </row>
    <row r="1468" spans="1:40" hidden="1" x14ac:dyDescent="0.25">
      <c r="A1468">
        <v>202430</v>
      </c>
      <c r="B1468">
        <v>35959</v>
      </c>
      <c r="C1468" t="s">
        <v>637</v>
      </c>
      <c r="D1468" t="s">
        <v>5732</v>
      </c>
      <c r="E1468" t="s">
        <v>638</v>
      </c>
      <c r="F1468">
        <v>3</v>
      </c>
      <c r="G1468" s="1">
        <v>45166</v>
      </c>
      <c r="H1468" s="1">
        <v>45276</v>
      </c>
      <c r="I1468" s="21">
        <f t="shared" si="110"/>
        <v>16.714285714285715</v>
      </c>
      <c r="J1468" s="1"/>
      <c r="K1468" s="1" t="s">
        <v>5552</v>
      </c>
      <c r="S1468" s="22">
        <f t="shared" si="111"/>
        <v>0</v>
      </c>
      <c r="T1468" s="22">
        <f t="shared" si="112"/>
        <v>0</v>
      </c>
      <c r="U1468" s="22">
        <v>0</v>
      </c>
      <c r="W1468" s="22">
        <v>0</v>
      </c>
      <c r="Y1468" t="s">
        <v>304</v>
      </c>
      <c r="Z1468" t="s">
        <v>389</v>
      </c>
      <c r="AA1468" t="s">
        <v>390</v>
      </c>
      <c r="AB1468" t="s">
        <v>61</v>
      </c>
      <c r="AC1468" t="s">
        <v>98</v>
      </c>
      <c r="AD1468" t="str">
        <f t="shared" si="113"/>
        <v>Online Class - ONLINE</v>
      </c>
      <c r="AE1468" t="s">
        <v>88</v>
      </c>
      <c r="AF1468" t="s">
        <v>89</v>
      </c>
      <c r="AG1468" t="s">
        <v>89</v>
      </c>
      <c r="AH1468" t="s">
        <v>5220</v>
      </c>
      <c r="AI1468">
        <v>35</v>
      </c>
      <c r="AJ1468">
        <v>32</v>
      </c>
      <c r="AK1468" s="22">
        <f t="shared" si="114"/>
        <v>0</v>
      </c>
      <c r="AL1468" t="s">
        <v>99</v>
      </c>
      <c r="AM1468" t="s">
        <v>534</v>
      </c>
      <c r="AN1468" t="s">
        <v>67</v>
      </c>
    </row>
    <row r="1469" spans="1:40" hidden="1" x14ac:dyDescent="0.25">
      <c r="A1469">
        <v>202430</v>
      </c>
      <c r="B1469">
        <v>35989</v>
      </c>
      <c r="C1469" t="s">
        <v>3066</v>
      </c>
      <c r="D1469" t="s">
        <v>5605</v>
      </c>
      <c r="E1469" t="s">
        <v>3067</v>
      </c>
      <c r="F1469">
        <v>3</v>
      </c>
      <c r="G1469" s="1">
        <v>45166</v>
      </c>
      <c r="H1469" s="1">
        <v>45276</v>
      </c>
      <c r="I1469" s="21">
        <f t="shared" si="110"/>
        <v>16.714285714285715</v>
      </c>
      <c r="J1469" s="1"/>
      <c r="K1469" s="1" t="s">
        <v>5552</v>
      </c>
      <c r="S1469" s="22">
        <f t="shared" si="111"/>
        <v>0</v>
      </c>
      <c r="T1469" s="22">
        <f t="shared" si="112"/>
        <v>0</v>
      </c>
      <c r="U1469" s="22">
        <v>0</v>
      </c>
      <c r="W1469" s="22">
        <v>0</v>
      </c>
      <c r="Y1469" t="s">
        <v>304</v>
      </c>
      <c r="Z1469" t="s">
        <v>3068</v>
      </c>
      <c r="AA1469" t="s">
        <v>3069</v>
      </c>
      <c r="AB1469" t="s">
        <v>61</v>
      </c>
      <c r="AC1469" t="s">
        <v>98</v>
      </c>
      <c r="AD1469" t="str">
        <f t="shared" si="113"/>
        <v>Online Class - ONLINE</v>
      </c>
      <c r="AE1469" t="s">
        <v>88</v>
      </c>
      <c r="AF1469" t="s">
        <v>89</v>
      </c>
      <c r="AG1469" t="s">
        <v>89</v>
      </c>
      <c r="AH1469" t="s">
        <v>5220</v>
      </c>
      <c r="AI1469">
        <v>40</v>
      </c>
      <c r="AJ1469">
        <v>21</v>
      </c>
      <c r="AK1469" s="22">
        <f t="shared" si="114"/>
        <v>0</v>
      </c>
      <c r="AL1469" t="s">
        <v>99</v>
      </c>
      <c r="AM1469" t="s">
        <v>534</v>
      </c>
      <c r="AN1469" t="s">
        <v>67</v>
      </c>
    </row>
    <row r="1470" spans="1:40" hidden="1" x14ac:dyDescent="0.25">
      <c r="A1470">
        <v>202430</v>
      </c>
      <c r="B1470">
        <v>36011</v>
      </c>
      <c r="C1470" t="s">
        <v>3070</v>
      </c>
      <c r="D1470" t="s">
        <v>5723</v>
      </c>
      <c r="E1470" t="s">
        <v>3071</v>
      </c>
      <c r="F1470">
        <v>5</v>
      </c>
      <c r="G1470" s="1">
        <v>45166</v>
      </c>
      <c r="H1470" s="1">
        <v>45276</v>
      </c>
      <c r="I1470" s="21">
        <f t="shared" si="110"/>
        <v>16.714285714285715</v>
      </c>
      <c r="J1470" s="1"/>
      <c r="K1470" s="1" t="s">
        <v>5552</v>
      </c>
      <c r="S1470" s="22">
        <f t="shared" si="111"/>
        <v>0</v>
      </c>
      <c r="T1470" s="22">
        <f t="shared" si="112"/>
        <v>0</v>
      </c>
      <c r="U1470" s="22">
        <v>0</v>
      </c>
      <c r="W1470" s="22">
        <v>0</v>
      </c>
      <c r="Y1470" t="s">
        <v>304</v>
      </c>
      <c r="Z1470" t="s">
        <v>3030</v>
      </c>
      <c r="AA1470" t="s">
        <v>3031</v>
      </c>
      <c r="AB1470" t="s">
        <v>277</v>
      </c>
      <c r="AC1470" t="s">
        <v>98</v>
      </c>
      <c r="AD1470" t="str">
        <f t="shared" si="113"/>
        <v>Online Class - ONLINE</v>
      </c>
      <c r="AE1470" t="s">
        <v>88</v>
      </c>
      <c r="AF1470" t="s">
        <v>89</v>
      </c>
      <c r="AG1470" t="s">
        <v>89</v>
      </c>
      <c r="AH1470" t="s">
        <v>5220</v>
      </c>
      <c r="AI1470">
        <v>30</v>
      </c>
      <c r="AJ1470">
        <v>19</v>
      </c>
      <c r="AK1470" s="22">
        <f t="shared" si="114"/>
        <v>0</v>
      </c>
      <c r="AL1470" t="s">
        <v>99</v>
      </c>
      <c r="AM1470" t="s">
        <v>534</v>
      </c>
      <c r="AN1470" t="s">
        <v>67</v>
      </c>
    </row>
    <row r="1471" spans="1:40" hidden="1" x14ac:dyDescent="0.25">
      <c r="A1471">
        <v>202430</v>
      </c>
      <c r="B1471">
        <v>36041</v>
      </c>
      <c r="C1471" t="s">
        <v>2165</v>
      </c>
      <c r="D1471" t="s">
        <v>5619</v>
      </c>
      <c r="E1471" t="s">
        <v>2166</v>
      </c>
      <c r="F1471">
        <v>3</v>
      </c>
      <c r="G1471" s="1">
        <v>45215</v>
      </c>
      <c r="H1471" s="1">
        <v>45276</v>
      </c>
      <c r="I1471" s="21">
        <f t="shared" si="110"/>
        <v>9.7142857142857135</v>
      </c>
      <c r="J1471" s="1"/>
      <c r="K1471" s="1" t="s">
        <v>5552</v>
      </c>
      <c r="S1471" s="22">
        <f t="shared" si="111"/>
        <v>0</v>
      </c>
      <c r="T1471" s="22">
        <f t="shared" si="112"/>
        <v>0</v>
      </c>
      <c r="U1471" s="22">
        <v>0</v>
      </c>
      <c r="W1471" s="22">
        <v>0</v>
      </c>
      <c r="Y1471" t="s">
        <v>304</v>
      </c>
      <c r="Z1471" t="s">
        <v>2924</v>
      </c>
      <c r="AA1471" t="s">
        <v>2925</v>
      </c>
      <c r="AB1471" t="s">
        <v>277</v>
      </c>
      <c r="AC1471" t="s">
        <v>98</v>
      </c>
      <c r="AD1471" t="str">
        <f t="shared" si="113"/>
        <v>Online Class - ONLINE</v>
      </c>
      <c r="AE1471" t="s">
        <v>88</v>
      </c>
      <c r="AF1471" t="s">
        <v>89</v>
      </c>
      <c r="AG1471" t="s">
        <v>89</v>
      </c>
      <c r="AH1471" t="s">
        <v>5220</v>
      </c>
      <c r="AI1471">
        <v>40</v>
      </c>
      <c r="AJ1471">
        <v>34</v>
      </c>
      <c r="AK1471" s="22">
        <f t="shared" si="114"/>
        <v>0</v>
      </c>
      <c r="AL1471" t="s">
        <v>99</v>
      </c>
      <c r="AM1471" t="s">
        <v>534</v>
      </c>
      <c r="AN1471" t="s">
        <v>67</v>
      </c>
    </row>
    <row r="1472" spans="1:40" hidden="1" x14ac:dyDescent="0.25">
      <c r="A1472">
        <v>202430</v>
      </c>
      <c r="B1472">
        <v>36045</v>
      </c>
      <c r="C1472" t="s">
        <v>2671</v>
      </c>
      <c r="D1472" t="s">
        <v>5624</v>
      </c>
      <c r="E1472" t="s">
        <v>2672</v>
      </c>
      <c r="F1472">
        <v>3</v>
      </c>
      <c r="G1472" s="1">
        <v>45166</v>
      </c>
      <c r="H1472" s="1">
        <v>45276</v>
      </c>
      <c r="I1472" s="21">
        <f t="shared" si="110"/>
        <v>16.714285714285715</v>
      </c>
      <c r="J1472" s="1"/>
      <c r="K1472" s="1" t="s">
        <v>5552</v>
      </c>
      <c r="S1472" s="22">
        <f t="shared" si="111"/>
        <v>0</v>
      </c>
      <c r="T1472" s="22">
        <f t="shared" si="112"/>
        <v>0</v>
      </c>
      <c r="U1472" s="22">
        <v>0</v>
      </c>
      <c r="W1472" s="22">
        <v>0</v>
      </c>
      <c r="Y1472" t="s">
        <v>304</v>
      </c>
      <c r="Z1472" t="s">
        <v>496</v>
      </c>
      <c r="AA1472" t="s">
        <v>497</v>
      </c>
      <c r="AB1472" t="s">
        <v>61</v>
      </c>
      <c r="AC1472" t="s">
        <v>62</v>
      </c>
      <c r="AD1472" t="str">
        <f t="shared" si="113"/>
        <v>Online Class - ONLINE</v>
      </c>
      <c r="AE1472" t="s">
        <v>88</v>
      </c>
      <c r="AF1472" t="s">
        <v>89</v>
      </c>
      <c r="AG1472" t="s">
        <v>89</v>
      </c>
      <c r="AH1472" t="s">
        <v>5220</v>
      </c>
      <c r="AI1472">
        <v>30</v>
      </c>
      <c r="AJ1472">
        <v>9</v>
      </c>
      <c r="AK1472" s="22">
        <f t="shared" si="114"/>
        <v>0</v>
      </c>
      <c r="AL1472" t="s">
        <v>430</v>
      </c>
      <c r="AM1472" t="s">
        <v>306</v>
      </c>
      <c r="AN1472" t="s">
        <v>67</v>
      </c>
    </row>
    <row r="1473" spans="1:40" hidden="1" x14ac:dyDescent="0.25">
      <c r="A1473">
        <v>202430</v>
      </c>
      <c r="B1473">
        <v>36050</v>
      </c>
      <c r="C1473" t="s">
        <v>2219</v>
      </c>
      <c r="D1473" t="s">
        <v>5686</v>
      </c>
      <c r="E1473" t="s">
        <v>2218</v>
      </c>
      <c r="F1473">
        <v>3</v>
      </c>
      <c r="G1473" s="1">
        <v>45194</v>
      </c>
      <c r="H1473" s="1">
        <v>45276</v>
      </c>
      <c r="I1473" s="21">
        <f t="shared" si="110"/>
        <v>12.714285714285714</v>
      </c>
      <c r="J1473" s="1"/>
      <c r="K1473" s="1" t="s">
        <v>5552</v>
      </c>
      <c r="S1473" s="22">
        <f t="shared" si="111"/>
        <v>0</v>
      </c>
      <c r="T1473" s="22">
        <f t="shared" si="112"/>
        <v>0</v>
      </c>
      <c r="U1473" s="22">
        <v>0</v>
      </c>
      <c r="W1473" s="22">
        <v>0</v>
      </c>
      <c r="Y1473" t="s">
        <v>304</v>
      </c>
      <c r="Z1473" t="s">
        <v>842</v>
      </c>
      <c r="AA1473" t="s">
        <v>843</v>
      </c>
      <c r="AB1473" t="s">
        <v>646</v>
      </c>
      <c r="AC1473" t="s">
        <v>62</v>
      </c>
      <c r="AD1473" t="str">
        <f t="shared" si="113"/>
        <v>Online Class - ONLINE</v>
      </c>
      <c r="AE1473" t="s">
        <v>88</v>
      </c>
      <c r="AF1473" t="s">
        <v>89</v>
      </c>
      <c r="AG1473" t="s">
        <v>89</v>
      </c>
      <c r="AH1473" t="s">
        <v>5220</v>
      </c>
      <c r="AI1473">
        <v>35</v>
      </c>
      <c r="AJ1473">
        <v>17</v>
      </c>
      <c r="AK1473" s="22">
        <f t="shared" si="114"/>
        <v>0</v>
      </c>
      <c r="AL1473" t="s">
        <v>430</v>
      </c>
      <c r="AM1473" t="s">
        <v>306</v>
      </c>
      <c r="AN1473" t="s">
        <v>67</v>
      </c>
    </row>
    <row r="1474" spans="1:40" hidden="1" x14ac:dyDescent="0.25">
      <c r="A1474">
        <v>202430</v>
      </c>
      <c r="B1474">
        <v>36091</v>
      </c>
      <c r="C1474" t="s">
        <v>3072</v>
      </c>
      <c r="D1474" t="s">
        <v>5687</v>
      </c>
      <c r="E1474" t="s">
        <v>3073</v>
      </c>
      <c r="F1474">
        <v>3</v>
      </c>
      <c r="G1474" s="1">
        <v>45166</v>
      </c>
      <c r="H1474" s="1">
        <v>45276</v>
      </c>
      <c r="I1474" s="21">
        <f t="shared" ref="I1474:I1537" si="115">(DATEDIF(G1474,H1474,"d")/7)+1</f>
        <v>16.714285714285715</v>
      </c>
      <c r="J1474" s="1"/>
      <c r="K1474" s="1" t="s">
        <v>5552</v>
      </c>
      <c r="S1474" s="22">
        <f t="shared" ref="S1474:S1537" si="116">W1474-U1474</f>
        <v>0</v>
      </c>
      <c r="T1474" s="22">
        <f t="shared" ref="T1474:T1537" si="117">(LEN(K1474)*S1474)*(I1474/16.5)</f>
        <v>0</v>
      </c>
      <c r="U1474" s="22">
        <v>0</v>
      </c>
      <c r="W1474" s="22">
        <v>0</v>
      </c>
      <c r="Y1474" t="s">
        <v>304</v>
      </c>
      <c r="Z1474" t="s">
        <v>3074</v>
      </c>
      <c r="AA1474" t="s">
        <v>3075</v>
      </c>
      <c r="AB1474" t="s">
        <v>277</v>
      </c>
      <c r="AC1474" t="s">
        <v>98</v>
      </c>
      <c r="AD1474" t="str">
        <f t="shared" ref="AD1474:AD1537" si="118">CONCATENATE(AE1474," - ",AG1474)</f>
        <v>Online Class - ONLINE</v>
      </c>
      <c r="AE1474" t="s">
        <v>88</v>
      </c>
      <c r="AF1474" t="s">
        <v>89</v>
      </c>
      <c r="AG1474" t="s">
        <v>89</v>
      </c>
      <c r="AH1474" t="s">
        <v>5220</v>
      </c>
      <c r="AI1474">
        <v>35</v>
      </c>
      <c r="AJ1474">
        <v>18</v>
      </c>
      <c r="AK1474" s="22">
        <f t="shared" ref="AK1474:AK1537" si="119">I1474*T1474*AJ1474</f>
        <v>0</v>
      </c>
      <c r="AL1474" t="s">
        <v>99</v>
      </c>
      <c r="AM1474" t="s">
        <v>534</v>
      </c>
      <c r="AN1474" t="s">
        <v>67</v>
      </c>
    </row>
    <row r="1475" spans="1:40" hidden="1" x14ac:dyDescent="0.25">
      <c r="A1475">
        <v>202430</v>
      </c>
      <c r="B1475">
        <v>36092</v>
      </c>
      <c r="C1475" t="s">
        <v>2269</v>
      </c>
      <c r="D1475" t="s">
        <v>5663</v>
      </c>
      <c r="E1475" t="s">
        <v>2270</v>
      </c>
      <c r="F1475">
        <v>4</v>
      </c>
      <c r="G1475" s="1">
        <v>45222</v>
      </c>
      <c r="H1475" s="1">
        <v>45276</v>
      </c>
      <c r="I1475" s="21">
        <f t="shared" si="115"/>
        <v>8.7142857142857153</v>
      </c>
      <c r="J1475" s="1"/>
      <c r="K1475" s="1" t="s">
        <v>5552</v>
      </c>
      <c r="S1475" s="22">
        <f t="shared" si="116"/>
        <v>0</v>
      </c>
      <c r="T1475" s="22">
        <f t="shared" si="117"/>
        <v>0</v>
      </c>
      <c r="U1475" s="22">
        <v>0</v>
      </c>
      <c r="W1475" s="22">
        <v>0</v>
      </c>
      <c r="Y1475" t="s">
        <v>304</v>
      </c>
      <c r="Z1475" t="s">
        <v>2962</v>
      </c>
      <c r="AA1475" t="s">
        <v>2963</v>
      </c>
      <c r="AB1475" t="s">
        <v>61</v>
      </c>
      <c r="AC1475" t="s">
        <v>98</v>
      </c>
      <c r="AD1475" t="str">
        <f t="shared" si="118"/>
        <v>Online Class - ONLINE</v>
      </c>
      <c r="AE1475" t="s">
        <v>88</v>
      </c>
      <c r="AF1475" t="s">
        <v>89</v>
      </c>
      <c r="AG1475" t="s">
        <v>89</v>
      </c>
      <c r="AH1475" t="s">
        <v>5220</v>
      </c>
      <c r="AI1475">
        <v>30</v>
      </c>
      <c r="AJ1475">
        <v>25</v>
      </c>
      <c r="AK1475" s="22">
        <f t="shared" si="119"/>
        <v>0</v>
      </c>
      <c r="AL1475" t="s">
        <v>99</v>
      </c>
      <c r="AM1475" t="s">
        <v>534</v>
      </c>
      <c r="AN1475" t="s">
        <v>67</v>
      </c>
    </row>
    <row r="1476" spans="1:40" hidden="1" x14ac:dyDescent="0.25">
      <c r="A1476">
        <v>202430</v>
      </c>
      <c r="B1476">
        <v>36104</v>
      </c>
      <c r="C1476" t="s">
        <v>3076</v>
      </c>
      <c r="D1476" t="s">
        <v>5623</v>
      </c>
      <c r="E1476" t="s">
        <v>3077</v>
      </c>
      <c r="F1476">
        <v>1</v>
      </c>
      <c r="G1476" s="1">
        <v>45174</v>
      </c>
      <c r="H1476" s="1">
        <v>45212</v>
      </c>
      <c r="I1476" s="21">
        <f t="shared" si="115"/>
        <v>6.4285714285714288</v>
      </c>
      <c r="J1476" s="1"/>
      <c r="K1476" s="1" t="s">
        <v>5552</v>
      </c>
      <c r="S1476" s="22">
        <f t="shared" si="116"/>
        <v>0</v>
      </c>
      <c r="T1476" s="22">
        <f t="shared" si="117"/>
        <v>0</v>
      </c>
      <c r="U1476" s="22">
        <v>0</v>
      </c>
      <c r="W1476" s="22">
        <v>0</v>
      </c>
      <c r="Y1476" t="s">
        <v>304</v>
      </c>
      <c r="Z1476" t="s">
        <v>1762</v>
      </c>
      <c r="AA1476" t="s">
        <v>1763</v>
      </c>
      <c r="AB1476" t="s">
        <v>61</v>
      </c>
      <c r="AC1476" t="s">
        <v>98</v>
      </c>
      <c r="AD1476" t="str">
        <f t="shared" si="118"/>
        <v>Online Class - ONLINE</v>
      </c>
      <c r="AE1476" t="s">
        <v>88</v>
      </c>
      <c r="AF1476" t="s">
        <v>89</v>
      </c>
      <c r="AG1476" t="s">
        <v>89</v>
      </c>
      <c r="AH1476" t="s">
        <v>5220</v>
      </c>
      <c r="AI1476">
        <v>33</v>
      </c>
      <c r="AJ1476">
        <v>10</v>
      </c>
      <c r="AK1476" s="22">
        <f t="shared" si="119"/>
        <v>0</v>
      </c>
      <c r="AL1476" t="s">
        <v>99</v>
      </c>
      <c r="AM1476" t="s">
        <v>534</v>
      </c>
      <c r="AN1476" t="s">
        <v>67</v>
      </c>
    </row>
    <row r="1477" spans="1:40" hidden="1" x14ac:dyDescent="0.25">
      <c r="A1477">
        <v>202430</v>
      </c>
      <c r="B1477">
        <v>36127</v>
      </c>
      <c r="C1477" t="s">
        <v>3078</v>
      </c>
      <c r="D1477" t="s">
        <v>5693</v>
      </c>
      <c r="E1477" t="s">
        <v>3079</v>
      </c>
      <c r="F1477">
        <v>3</v>
      </c>
      <c r="G1477" s="1">
        <v>45166</v>
      </c>
      <c r="H1477" s="1">
        <v>45276</v>
      </c>
      <c r="I1477" s="21">
        <f t="shared" si="115"/>
        <v>16.714285714285715</v>
      </c>
      <c r="J1477" s="1"/>
      <c r="K1477" s="1" t="s">
        <v>5552</v>
      </c>
      <c r="S1477" s="22">
        <f t="shared" si="116"/>
        <v>0</v>
      </c>
      <c r="T1477" s="22">
        <f t="shared" si="117"/>
        <v>0</v>
      </c>
      <c r="U1477" s="22">
        <v>0</v>
      </c>
      <c r="W1477" s="22">
        <v>0</v>
      </c>
      <c r="Y1477" t="s">
        <v>304</v>
      </c>
      <c r="Z1477" t="s">
        <v>2171</v>
      </c>
      <c r="AA1477" t="s">
        <v>2172</v>
      </c>
      <c r="AB1477" t="s">
        <v>277</v>
      </c>
      <c r="AC1477" t="s">
        <v>98</v>
      </c>
      <c r="AD1477" t="str">
        <f t="shared" si="118"/>
        <v>Online Class - ONLINE</v>
      </c>
      <c r="AE1477" t="s">
        <v>88</v>
      </c>
      <c r="AF1477" t="s">
        <v>89</v>
      </c>
      <c r="AG1477" t="s">
        <v>89</v>
      </c>
      <c r="AH1477" t="s">
        <v>5220</v>
      </c>
      <c r="AI1477">
        <v>40</v>
      </c>
      <c r="AJ1477">
        <v>31</v>
      </c>
      <c r="AK1477" s="22">
        <f t="shared" si="119"/>
        <v>0</v>
      </c>
      <c r="AL1477" t="s">
        <v>99</v>
      </c>
      <c r="AM1477" t="s">
        <v>534</v>
      </c>
      <c r="AN1477" t="s">
        <v>67</v>
      </c>
    </row>
    <row r="1478" spans="1:40" hidden="1" x14ac:dyDescent="0.25">
      <c r="A1478">
        <v>202430</v>
      </c>
      <c r="B1478">
        <v>36202</v>
      </c>
      <c r="C1478" t="s">
        <v>802</v>
      </c>
      <c r="D1478" t="s">
        <v>5617</v>
      </c>
      <c r="E1478" t="s">
        <v>803</v>
      </c>
      <c r="F1478">
        <v>3</v>
      </c>
      <c r="G1478" s="1">
        <v>45166</v>
      </c>
      <c r="H1478" s="1">
        <v>45276</v>
      </c>
      <c r="I1478" s="21">
        <f t="shared" si="115"/>
        <v>16.714285714285715</v>
      </c>
      <c r="J1478" s="1"/>
      <c r="K1478" s="1" t="s">
        <v>5552</v>
      </c>
      <c r="S1478" s="22">
        <f t="shared" si="116"/>
        <v>0</v>
      </c>
      <c r="T1478" s="22">
        <f t="shared" si="117"/>
        <v>0</v>
      </c>
      <c r="U1478" s="22">
        <v>0</v>
      </c>
      <c r="W1478" s="22">
        <v>0</v>
      </c>
      <c r="Y1478" t="s">
        <v>304</v>
      </c>
      <c r="Z1478" t="s">
        <v>1492</v>
      </c>
      <c r="AA1478" t="s">
        <v>1493</v>
      </c>
      <c r="AB1478" t="s">
        <v>277</v>
      </c>
      <c r="AC1478" t="s">
        <v>98</v>
      </c>
      <c r="AD1478" t="str">
        <f t="shared" si="118"/>
        <v>Online Class - ONLINE</v>
      </c>
      <c r="AE1478" t="s">
        <v>88</v>
      </c>
      <c r="AF1478" t="s">
        <v>89</v>
      </c>
      <c r="AG1478" t="s">
        <v>89</v>
      </c>
      <c r="AH1478" t="s">
        <v>5220</v>
      </c>
      <c r="AI1478">
        <v>30</v>
      </c>
      <c r="AJ1478">
        <v>21</v>
      </c>
      <c r="AK1478" s="22">
        <f t="shared" si="119"/>
        <v>0</v>
      </c>
      <c r="AL1478" t="s">
        <v>99</v>
      </c>
      <c r="AM1478" t="s">
        <v>534</v>
      </c>
      <c r="AN1478" t="s">
        <v>67</v>
      </c>
    </row>
    <row r="1479" spans="1:40" hidden="1" x14ac:dyDescent="0.25">
      <c r="A1479">
        <v>202430</v>
      </c>
      <c r="B1479">
        <v>36404</v>
      </c>
      <c r="C1479" t="s">
        <v>3080</v>
      </c>
      <c r="D1479" t="s">
        <v>5617</v>
      </c>
      <c r="E1479" t="s">
        <v>3081</v>
      </c>
      <c r="F1479">
        <v>3</v>
      </c>
      <c r="G1479" s="1">
        <v>45166</v>
      </c>
      <c r="H1479" s="1">
        <v>45276</v>
      </c>
      <c r="I1479" s="21">
        <f t="shared" si="115"/>
        <v>16.714285714285715</v>
      </c>
      <c r="J1479" s="1"/>
      <c r="K1479" s="1" t="s">
        <v>5552</v>
      </c>
      <c r="S1479" s="22">
        <f t="shared" si="116"/>
        <v>0</v>
      </c>
      <c r="T1479" s="22">
        <f t="shared" si="117"/>
        <v>0</v>
      </c>
      <c r="U1479" s="22">
        <v>0</v>
      </c>
      <c r="W1479" s="22">
        <v>0</v>
      </c>
      <c r="Y1479" t="s">
        <v>304</v>
      </c>
      <c r="Z1479" t="s">
        <v>2948</v>
      </c>
      <c r="AA1479" t="s">
        <v>2949</v>
      </c>
      <c r="AB1479" t="s">
        <v>61</v>
      </c>
      <c r="AC1479" t="s">
        <v>98</v>
      </c>
      <c r="AD1479" t="str">
        <f t="shared" si="118"/>
        <v>Online Class - ONLINE</v>
      </c>
      <c r="AE1479" t="s">
        <v>88</v>
      </c>
      <c r="AF1479" t="s">
        <v>89</v>
      </c>
      <c r="AG1479" t="s">
        <v>89</v>
      </c>
      <c r="AH1479" t="s">
        <v>5220</v>
      </c>
      <c r="AI1479">
        <v>35</v>
      </c>
      <c r="AJ1479">
        <v>34</v>
      </c>
      <c r="AK1479" s="22">
        <f t="shared" si="119"/>
        <v>0</v>
      </c>
      <c r="AL1479" t="s">
        <v>99</v>
      </c>
      <c r="AM1479" t="s">
        <v>534</v>
      </c>
      <c r="AN1479" t="s">
        <v>67</v>
      </c>
    </row>
    <row r="1480" spans="1:40" hidden="1" x14ac:dyDescent="0.25">
      <c r="A1480">
        <v>202430</v>
      </c>
      <c r="B1480">
        <v>36441</v>
      </c>
      <c r="C1480" t="s">
        <v>1758</v>
      </c>
      <c r="D1480" t="s">
        <v>5623</v>
      </c>
      <c r="E1480" t="s">
        <v>1759</v>
      </c>
      <c r="F1480">
        <v>4</v>
      </c>
      <c r="G1480" s="1">
        <v>45166</v>
      </c>
      <c r="H1480" s="1">
        <v>45276</v>
      </c>
      <c r="I1480" s="21">
        <f t="shared" si="115"/>
        <v>16.714285714285715</v>
      </c>
      <c r="J1480" s="1"/>
      <c r="K1480" s="1" t="s">
        <v>5552</v>
      </c>
      <c r="S1480" s="22">
        <f t="shared" si="116"/>
        <v>0</v>
      </c>
      <c r="T1480" s="22">
        <f t="shared" si="117"/>
        <v>0</v>
      </c>
      <c r="U1480" s="22">
        <v>0</v>
      </c>
      <c r="W1480" s="22">
        <v>0</v>
      </c>
      <c r="Y1480" t="s">
        <v>304</v>
      </c>
      <c r="Z1480" t="s">
        <v>1750</v>
      </c>
      <c r="AA1480" t="s">
        <v>1751</v>
      </c>
      <c r="AB1480" t="s">
        <v>61</v>
      </c>
      <c r="AC1480" t="s">
        <v>62</v>
      </c>
      <c r="AD1480" t="str">
        <f t="shared" si="118"/>
        <v>Online Class - ONLINE</v>
      </c>
      <c r="AE1480" t="s">
        <v>88</v>
      </c>
      <c r="AF1480" t="s">
        <v>89</v>
      </c>
      <c r="AG1480" t="s">
        <v>89</v>
      </c>
      <c r="AH1480" t="s">
        <v>5220</v>
      </c>
      <c r="AI1480">
        <v>33</v>
      </c>
      <c r="AJ1480">
        <v>21</v>
      </c>
      <c r="AK1480" s="22">
        <f t="shared" si="119"/>
        <v>0</v>
      </c>
      <c r="AL1480" t="s">
        <v>430</v>
      </c>
      <c r="AM1480" t="s">
        <v>306</v>
      </c>
      <c r="AN1480" t="s">
        <v>67</v>
      </c>
    </row>
    <row r="1481" spans="1:40" hidden="1" x14ac:dyDescent="0.25">
      <c r="A1481">
        <v>202430</v>
      </c>
      <c r="B1481">
        <v>36451</v>
      </c>
      <c r="C1481" t="s">
        <v>3082</v>
      </c>
      <c r="D1481" t="s">
        <v>5654</v>
      </c>
      <c r="E1481" t="s">
        <v>3083</v>
      </c>
      <c r="F1481">
        <v>2</v>
      </c>
      <c r="G1481" s="1">
        <v>45166</v>
      </c>
      <c r="H1481" s="1">
        <v>45276</v>
      </c>
      <c r="I1481" s="21">
        <f t="shared" si="115"/>
        <v>16.714285714285715</v>
      </c>
      <c r="J1481" s="1"/>
      <c r="K1481" s="1" t="s">
        <v>5552</v>
      </c>
      <c r="S1481" s="22">
        <f t="shared" si="116"/>
        <v>0</v>
      </c>
      <c r="T1481" s="22">
        <f t="shared" si="117"/>
        <v>0</v>
      </c>
      <c r="U1481" s="22">
        <v>0</v>
      </c>
      <c r="W1481" s="22">
        <v>0</v>
      </c>
      <c r="Y1481" t="s">
        <v>304</v>
      </c>
      <c r="Z1481" t="s">
        <v>3024</v>
      </c>
      <c r="AA1481" t="s">
        <v>3025</v>
      </c>
      <c r="AB1481" t="s">
        <v>277</v>
      </c>
      <c r="AC1481" t="s">
        <v>98</v>
      </c>
      <c r="AD1481" t="str">
        <f t="shared" si="118"/>
        <v>Online Class - ONLINE</v>
      </c>
      <c r="AE1481" t="s">
        <v>88</v>
      </c>
      <c r="AF1481" t="s">
        <v>89</v>
      </c>
      <c r="AG1481" t="s">
        <v>89</v>
      </c>
      <c r="AH1481" t="s">
        <v>5220</v>
      </c>
      <c r="AI1481">
        <v>30</v>
      </c>
      <c r="AJ1481">
        <v>28</v>
      </c>
      <c r="AK1481" s="22">
        <f t="shared" si="119"/>
        <v>0</v>
      </c>
      <c r="AL1481" t="s">
        <v>99</v>
      </c>
      <c r="AM1481" t="s">
        <v>534</v>
      </c>
      <c r="AN1481" t="s">
        <v>67</v>
      </c>
    </row>
    <row r="1482" spans="1:40" hidden="1" x14ac:dyDescent="0.25">
      <c r="A1482">
        <v>202430</v>
      </c>
      <c r="B1482">
        <v>36453</v>
      </c>
      <c r="C1482" t="s">
        <v>3084</v>
      </c>
      <c r="D1482" t="s">
        <v>5654</v>
      </c>
      <c r="E1482" t="s">
        <v>3085</v>
      </c>
      <c r="F1482">
        <v>3</v>
      </c>
      <c r="G1482" s="1">
        <v>45166</v>
      </c>
      <c r="H1482" s="1">
        <v>45276</v>
      </c>
      <c r="I1482" s="21">
        <f t="shared" si="115"/>
        <v>16.714285714285715</v>
      </c>
      <c r="J1482" s="1"/>
      <c r="K1482" s="1" t="s">
        <v>5552</v>
      </c>
      <c r="S1482" s="22">
        <f t="shared" si="116"/>
        <v>0</v>
      </c>
      <c r="T1482" s="22">
        <f t="shared" si="117"/>
        <v>0</v>
      </c>
      <c r="U1482" s="22">
        <v>0</v>
      </c>
      <c r="W1482" s="22">
        <v>0</v>
      </c>
      <c r="Y1482" t="s">
        <v>304</v>
      </c>
      <c r="Z1482" t="s">
        <v>2830</v>
      </c>
      <c r="AA1482" t="s">
        <v>2831</v>
      </c>
      <c r="AB1482" t="s">
        <v>61</v>
      </c>
      <c r="AC1482" t="s">
        <v>98</v>
      </c>
      <c r="AD1482" t="str">
        <f t="shared" si="118"/>
        <v>Online Class - ONLINE</v>
      </c>
      <c r="AE1482" t="s">
        <v>88</v>
      </c>
      <c r="AF1482" t="s">
        <v>89</v>
      </c>
      <c r="AG1482" t="s">
        <v>89</v>
      </c>
      <c r="AH1482" t="s">
        <v>5220</v>
      </c>
      <c r="AI1482">
        <v>30</v>
      </c>
      <c r="AJ1482">
        <v>25</v>
      </c>
      <c r="AK1482" s="22">
        <f t="shared" si="119"/>
        <v>0</v>
      </c>
      <c r="AL1482" t="s">
        <v>99</v>
      </c>
      <c r="AM1482" t="s">
        <v>534</v>
      </c>
      <c r="AN1482" t="s">
        <v>67</v>
      </c>
    </row>
    <row r="1483" spans="1:40" hidden="1" x14ac:dyDescent="0.25">
      <c r="A1483">
        <v>202430</v>
      </c>
      <c r="B1483">
        <v>36477</v>
      </c>
      <c r="C1483" t="s">
        <v>283</v>
      </c>
      <c r="D1483" t="s">
        <v>5623</v>
      </c>
      <c r="E1483" t="s">
        <v>284</v>
      </c>
      <c r="F1483">
        <v>4</v>
      </c>
      <c r="G1483" s="1">
        <v>45166</v>
      </c>
      <c r="H1483" s="1">
        <v>45276</v>
      </c>
      <c r="I1483" s="21">
        <f t="shared" si="115"/>
        <v>16.714285714285715</v>
      </c>
      <c r="J1483" s="1"/>
      <c r="K1483" s="1" t="s">
        <v>5552</v>
      </c>
      <c r="S1483" s="22">
        <f t="shared" si="116"/>
        <v>0</v>
      </c>
      <c r="T1483" s="22">
        <f t="shared" si="117"/>
        <v>0</v>
      </c>
      <c r="U1483" s="22">
        <v>0</v>
      </c>
      <c r="W1483" s="22">
        <v>0</v>
      </c>
      <c r="Y1483" t="s">
        <v>304</v>
      </c>
      <c r="Z1483" t="s">
        <v>1745</v>
      </c>
      <c r="AA1483" t="s">
        <v>1746</v>
      </c>
      <c r="AB1483" t="s">
        <v>61</v>
      </c>
      <c r="AC1483" t="s">
        <v>62</v>
      </c>
      <c r="AD1483" t="str">
        <f t="shared" si="118"/>
        <v>Online Class - ONLINE</v>
      </c>
      <c r="AE1483" t="s">
        <v>88</v>
      </c>
      <c r="AF1483" t="s">
        <v>89</v>
      </c>
      <c r="AG1483" t="s">
        <v>89</v>
      </c>
      <c r="AH1483" t="s">
        <v>5220</v>
      </c>
      <c r="AI1483">
        <v>33</v>
      </c>
      <c r="AJ1483">
        <v>28</v>
      </c>
      <c r="AK1483" s="22">
        <f t="shared" si="119"/>
        <v>0</v>
      </c>
      <c r="AL1483" t="s">
        <v>430</v>
      </c>
      <c r="AM1483" t="s">
        <v>306</v>
      </c>
      <c r="AN1483" t="s">
        <v>67</v>
      </c>
    </row>
    <row r="1484" spans="1:40" hidden="1" x14ac:dyDescent="0.25">
      <c r="A1484">
        <v>202430</v>
      </c>
      <c r="B1484">
        <v>36485</v>
      </c>
      <c r="C1484" t="s">
        <v>2010</v>
      </c>
      <c r="D1484" t="s">
        <v>5610</v>
      </c>
      <c r="E1484" t="s">
        <v>2011</v>
      </c>
      <c r="F1484">
        <v>5</v>
      </c>
      <c r="G1484" s="1">
        <v>45166</v>
      </c>
      <c r="H1484" s="1">
        <v>45276</v>
      </c>
      <c r="I1484" s="21">
        <f t="shared" si="115"/>
        <v>16.714285714285715</v>
      </c>
      <c r="J1484" s="1"/>
      <c r="K1484" s="1" t="s">
        <v>5552</v>
      </c>
      <c r="S1484" s="22">
        <f t="shared" si="116"/>
        <v>0</v>
      </c>
      <c r="T1484" s="22">
        <f t="shared" si="117"/>
        <v>0</v>
      </c>
      <c r="U1484" s="22">
        <v>0</v>
      </c>
      <c r="W1484" s="22">
        <v>0</v>
      </c>
      <c r="Y1484" t="s">
        <v>304</v>
      </c>
      <c r="Z1484" t="s">
        <v>1314</v>
      </c>
      <c r="AA1484" t="s">
        <v>1315</v>
      </c>
      <c r="AB1484" t="s">
        <v>41</v>
      </c>
      <c r="AC1484" t="s">
        <v>62</v>
      </c>
      <c r="AD1484" t="str">
        <f t="shared" si="118"/>
        <v>Online Class - ONLINE</v>
      </c>
      <c r="AE1484" t="s">
        <v>88</v>
      </c>
      <c r="AF1484" t="s">
        <v>89</v>
      </c>
      <c r="AG1484" t="s">
        <v>89</v>
      </c>
      <c r="AH1484" t="s">
        <v>5220</v>
      </c>
      <c r="AI1484">
        <v>15</v>
      </c>
      <c r="AJ1484">
        <v>11</v>
      </c>
      <c r="AK1484" s="22">
        <f t="shared" si="119"/>
        <v>0</v>
      </c>
      <c r="AL1484" t="s">
        <v>430</v>
      </c>
      <c r="AM1484" t="s">
        <v>306</v>
      </c>
      <c r="AN1484" t="s">
        <v>67</v>
      </c>
    </row>
    <row r="1485" spans="1:40" hidden="1" x14ac:dyDescent="0.25">
      <c r="A1485">
        <v>202430</v>
      </c>
      <c r="B1485">
        <v>36592</v>
      </c>
      <c r="C1485" t="s">
        <v>678</v>
      </c>
      <c r="D1485" t="s">
        <v>5693</v>
      </c>
      <c r="E1485" t="s">
        <v>679</v>
      </c>
      <c r="F1485">
        <v>3</v>
      </c>
      <c r="G1485" s="1">
        <v>45166</v>
      </c>
      <c r="H1485" s="1">
        <v>45276</v>
      </c>
      <c r="I1485" s="21">
        <f t="shared" si="115"/>
        <v>16.714285714285715</v>
      </c>
      <c r="J1485" s="1"/>
      <c r="K1485" s="1" t="s">
        <v>5552</v>
      </c>
      <c r="S1485" s="22">
        <f t="shared" si="116"/>
        <v>0</v>
      </c>
      <c r="T1485" s="22">
        <f t="shared" si="117"/>
        <v>0</v>
      </c>
      <c r="U1485" s="22">
        <v>0</v>
      </c>
      <c r="W1485" s="22">
        <v>0</v>
      </c>
      <c r="Y1485" t="s">
        <v>304</v>
      </c>
      <c r="Z1485" t="s">
        <v>680</v>
      </c>
      <c r="AA1485" t="s">
        <v>681</v>
      </c>
      <c r="AB1485" t="s">
        <v>61</v>
      </c>
      <c r="AC1485" t="s">
        <v>98</v>
      </c>
      <c r="AD1485" t="str">
        <f t="shared" si="118"/>
        <v>Online Class - ONLINE</v>
      </c>
      <c r="AE1485" t="s">
        <v>88</v>
      </c>
      <c r="AF1485" t="s">
        <v>89</v>
      </c>
      <c r="AG1485" t="s">
        <v>89</v>
      </c>
      <c r="AH1485" t="s">
        <v>5220</v>
      </c>
      <c r="AI1485">
        <v>40</v>
      </c>
      <c r="AJ1485">
        <v>38</v>
      </c>
      <c r="AK1485" s="22">
        <f t="shared" si="119"/>
        <v>0</v>
      </c>
      <c r="AL1485" t="s">
        <v>99</v>
      </c>
      <c r="AM1485" t="s">
        <v>534</v>
      </c>
      <c r="AN1485" t="s">
        <v>67</v>
      </c>
    </row>
    <row r="1486" spans="1:40" hidden="1" x14ac:dyDescent="0.25">
      <c r="A1486">
        <v>202430</v>
      </c>
      <c r="B1486">
        <v>36619</v>
      </c>
      <c r="C1486" t="s">
        <v>283</v>
      </c>
      <c r="D1486" t="s">
        <v>5623</v>
      </c>
      <c r="E1486" t="s">
        <v>284</v>
      </c>
      <c r="F1486">
        <v>4</v>
      </c>
      <c r="G1486" s="1">
        <v>45166</v>
      </c>
      <c r="H1486" s="1">
        <v>45276</v>
      </c>
      <c r="I1486" s="21">
        <f t="shared" si="115"/>
        <v>16.714285714285715</v>
      </c>
      <c r="J1486" s="1"/>
      <c r="K1486" s="1" t="s">
        <v>5552</v>
      </c>
      <c r="S1486" s="22">
        <f t="shared" si="116"/>
        <v>0</v>
      </c>
      <c r="T1486" s="22">
        <f t="shared" si="117"/>
        <v>0</v>
      </c>
      <c r="U1486" s="22">
        <v>0</v>
      </c>
      <c r="W1486" s="22">
        <v>0</v>
      </c>
      <c r="Y1486" t="s">
        <v>304</v>
      </c>
      <c r="Z1486" t="s">
        <v>1745</v>
      </c>
      <c r="AA1486" t="s">
        <v>1746</v>
      </c>
      <c r="AB1486" t="s">
        <v>61</v>
      </c>
      <c r="AC1486" t="s">
        <v>62</v>
      </c>
      <c r="AD1486" t="str">
        <f t="shared" si="118"/>
        <v>Online Class - ONLINE</v>
      </c>
      <c r="AE1486" t="s">
        <v>88</v>
      </c>
      <c r="AF1486" t="s">
        <v>89</v>
      </c>
      <c r="AG1486" t="s">
        <v>89</v>
      </c>
      <c r="AH1486" t="s">
        <v>5220</v>
      </c>
      <c r="AI1486">
        <v>33</v>
      </c>
      <c r="AJ1486">
        <v>27</v>
      </c>
      <c r="AK1486" s="22">
        <f t="shared" si="119"/>
        <v>0</v>
      </c>
      <c r="AL1486" t="s">
        <v>430</v>
      </c>
      <c r="AM1486" t="s">
        <v>306</v>
      </c>
      <c r="AN1486" t="s">
        <v>67</v>
      </c>
    </row>
    <row r="1487" spans="1:40" hidden="1" x14ac:dyDescent="0.25">
      <c r="A1487">
        <v>202430</v>
      </c>
      <c r="B1487">
        <v>36629</v>
      </c>
      <c r="C1487" t="s">
        <v>936</v>
      </c>
      <c r="D1487" t="s">
        <v>5702</v>
      </c>
      <c r="E1487" t="s">
        <v>937</v>
      </c>
      <c r="F1487">
        <v>3</v>
      </c>
      <c r="G1487" s="1">
        <v>45166</v>
      </c>
      <c r="H1487" s="1">
        <v>45276</v>
      </c>
      <c r="I1487" s="21">
        <f t="shared" si="115"/>
        <v>16.714285714285715</v>
      </c>
      <c r="J1487" s="1"/>
      <c r="K1487" s="1" t="s">
        <v>5552</v>
      </c>
      <c r="S1487" s="22">
        <f t="shared" si="116"/>
        <v>0</v>
      </c>
      <c r="T1487" s="22">
        <f t="shared" si="117"/>
        <v>0</v>
      </c>
      <c r="U1487" s="22">
        <v>0</v>
      </c>
      <c r="W1487" s="22">
        <v>0</v>
      </c>
      <c r="Y1487" t="s">
        <v>304</v>
      </c>
      <c r="Z1487" t="s">
        <v>1604</v>
      </c>
      <c r="AA1487" t="s">
        <v>1605</v>
      </c>
      <c r="AB1487" t="s">
        <v>61</v>
      </c>
      <c r="AC1487" t="s">
        <v>98</v>
      </c>
      <c r="AD1487" t="str">
        <f t="shared" si="118"/>
        <v>Online Class - ONLINE</v>
      </c>
      <c r="AE1487" t="s">
        <v>88</v>
      </c>
      <c r="AF1487" t="s">
        <v>89</v>
      </c>
      <c r="AG1487" t="s">
        <v>89</v>
      </c>
      <c r="AH1487" t="s">
        <v>5220</v>
      </c>
      <c r="AI1487">
        <v>40</v>
      </c>
      <c r="AJ1487">
        <v>37</v>
      </c>
      <c r="AK1487" s="22">
        <f t="shared" si="119"/>
        <v>0</v>
      </c>
      <c r="AL1487" t="s">
        <v>99</v>
      </c>
      <c r="AM1487" t="s">
        <v>534</v>
      </c>
      <c r="AN1487" t="s">
        <v>67</v>
      </c>
    </row>
    <row r="1488" spans="1:40" hidden="1" x14ac:dyDescent="0.25">
      <c r="A1488">
        <v>202430</v>
      </c>
      <c r="B1488">
        <v>36657</v>
      </c>
      <c r="C1488" t="s">
        <v>2163</v>
      </c>
      <c r="D1488" t="s">
        <v>5682</v>
      </c>
      <c r="E1488" t="s">
        <v>2164</v>
      </c>
      <c r="F1488">
        <v>3</v>
      </c>
      <c r="G1488" s="1">
        <v>45166</v>
      </c>
      <c r="H1488" s="1">
        <v>45276</v>
      </c>
      <c r="I1488" s="21">
        <f t="shared" si="115"/>
        <v>16.714285714285715</v>
      </c>
      <c r="J1488" s="1"/>
      <c r="K1488" s="1" t="s">
        <v>5552</v>
      </c>
      <c r="S1488" s="22">
        <f t="shared" si="116"/>
        <v>0</v>
      </c>
      <c r="T1488" s="22">
        <f t="shared" si="117"/>
        <v>0</v>
      </c>
      <c r="U1488" s="22">
        <v>0</v>
      </c>
      <c r="W1488" s="22">
        <v>0</v>
      </c>
      <c r="Y1488" t="s">
        <v>304</v>
      </c>
      <c r="Z1488" t="s">
        <v>2411</v>
      </c>
      <c r="AA1488" t="s">
        <v>2412</v>
      </c>
      <c r="AB1488" t="s">
        <v>61</v>
      </c>
      <c r="AC1488" t="s">
        <v>98</v>
      </c>
      <c r="AD1488" t="str">
        <f t="shared" si="118"/>
        <v>Online Class - ONLINE</v>
      </c>
      <c r="AE1488" t="s">
        <v>88</v>
      </c>
      <c r="AF1488" t="s">
        <v>89</v>
      </c>
      <c r="AG1488" t="s">
        <v>89</v>
      </c>
      <c r="AH1488" t="s">
        <v>5220</v>
      </c>
      <c r="AI1488">
        <v>35</v>
      </c>
      <c r="AJ1488">
        <v>31</v>
      </c>
      <c r="AK1488" s="22">
        <f t="shared" si="119"/>
        <v>0</v>
      </c>
      <c r="AL1488" t="s">
        <v>99</v>
      </c>
      <c r="AM1488" t="s">
        <v>534</v>
      </c>
      <c r="AN1488" t="s">
        <v>67</v>
      </c>
    </row>
    <row r="1489" spans="1:40" hidden="1" x14ac:dyDescent="0.25">
      <c r="A1489">
        <v>202430</v>
      </c>
      <c r="B1489">
        <v>36679</v>
      </c>
      <c r="C1489" t="s">
        <v>1476</v>
      </c>
      <c r="D1489" t="s">
        <v>5650</v>
      </c>
      <c r="E1489" t="s">
        <v>1477</v>
      </c>
      <c r="F1489">
        <v>3</v>
      </c>
      <c r="G1489" s="1">
        <v>45194</v>
      </c>
      <c r="H1489" s="1">
        <v>45276</v>
      </c>
      <c r="I1489" s="21">
        <f t="shared" si="115"/>
        <v>12.714285714285714</v>
      </c>
      <c r="J1489" s="1"/>
      <c r="K1489" s="1" t="s">
        <v>5552</v>
      </c>
      <c r="S1489" s="22">
        <f t="shared" si="116"/>
        <v>0</v>
      </c>
      <c r="T1489" s="22">
        <f t="shared" si="117"/>
        <v>0</v>
      </c>
      <c r="U1489" s="22">
        <v>0</v>
      </c>
      <c r="W1489" s="22">
        <v>0</v>
      </c>
      <c r="Y1489" t="s">
        <v>304</v>
      </c>
      <c r="Z1489" t="s">
        <v>2966</v>
      </c>
      <c r="AA1489" t="s">
        <v>2967</v>
      </c>
      <c r="AB1489" t="s">
        <v>646</v>
      </c>
      <c r="AC1489" t="s">
        <v>98</v>
      </c>
      <c r="AD1489" t="str">
        <f t="shared" si="118"/>
        <v>Online Class - ONLINE</v>
      </c>
      <c r="AE1489" t="s">
        <v>88</v>
      </c>
      <c r="AF1489" t="s">
        <v>89</v>
      </c>
      <c r="AG1489" t="s">
        <v>89</v>
      </c>
      <c r="AH1489" t="s">
        <v>5220</v>
      </c>
      <c r="AI1489">
        <v>35</v>
      </c>
      <c r="AJ1489">
        <v>31</v>
      </c>
      <c r="AK1489" s="22">
        <f t="shared" si="119"/>
        <v>0</v>
      </c>
      <c r="AL1489" t="s">
        <v>99</v>
      </c>
      <c r="AM1489" t="s">
        <v>534</v>
      </c>
      <c r="AN1489" t="s">
        <v>67</v>
      </c>
    </row>
    <row r="1490" spans="1:40" hidden="1" x14ac:dyDescent="0.25">
      <c r="A1490">
        <v>202430</v>
      </c>
      <c r="B1490">
        <v>36744</v>
      </c>
      <c r="C1490" t="s">
        <v>195</v>
      </c>
      <c r="D1490" t="s">
        <v>5695</v>
      </c>
      <c r="E1490" t="s">
        <v>196</v>
      </c>
      <c r="F1490">
        <v>4</v>
      </c>
      <c r="G1490" s="1">
        <v>45166</v>
      </c>
      <c r="H1490" s="1">
        <v>45276</v>
      </c>
      <c r="I1490" s="21">
        <f t="shared" si="115"/>
        <v>16.714285714285715</v>
      </c>
      <c r="J1490" s="1"/>
      <c r="K1490" s="1" t="s">
        <v>5537</v>
      </c>
      <c r="M1490" t="s">
        <v>34</v>
      </c>
      <c r="O1490" t="s">
        <v>36</v>
      </c>
      <c r="S1490" s="22">
        <f t="shared" si="116"/>
        <v>5.555555555555558E-2</v>
      </c>
      <c r="T1490" s="22">
        <f t="shared" si="117"/>
        <v>0.11255411255411261</v>
      </c>
      <c r="U1490" s="22" t="s">
        <v>5377</v>
      </c>
      <c r="V1490">
        <v>1245</v>
      </c>
      <c r="W1490" s="22" t="s">
        <v>5398</v>
      </c>
      <c r="X1490">
        <v>1405</v>
      </c>
      <c r="Y1490" t="s">
        <v>507</v>
      </c>
      <c r="Z1490" t="s">
        <v>547</v>
      </c>
      <c r="AA1490" t="s">
        <v>548</v>
      </c>
      <c r="AB1490" t="s">
        <v>61</v>
      </c>
      <c r="AC1490" t="s">
        <v>62</v>
      </c>
      <c r="AD1490" t="str">
        <f t="shared" si="118"/>
        <v>Online Class - ONLINE</v>
      </c>
      <c r="AE1490" t="s">
        <v>88</v>
      </c>
      <c r="AF1490" t="s">
        <v>89</v>
      </c>
      <c r="AG1490" t="s">
        <v>89</v>
      </c>
      <c r="AH1490" t="s">
        <v>5220</v>
      </c>
      <c r="AI1490">
        <v>24</v>
      </c>
      <c r="AJ1490">
        <v>19</v>
      </c>
      <c r="AK1490" s="22">
        <f t="shared" si="119"/>
        <v>35.743970315398904</v>
      </c>
      <c r="AL1490" t="s">
        <v>99</v>
      </c>
      <c r="AM1490" t="s">
        <v>100</v>
      </c>
      <c r="AN1490" t="s">
        <v>67</v>
      </c>
    </row>
    <row r="1491" spans="1:40" hidden="1" x14ac:dyDescent="0.25">
      <c r="A1491">
        <v>202430</v>
      </c>
      <c r="B1491">
        <v>36750</v>
      </c>
      <c r="C1491" t="s">
        <v>813</v>
      </c>
      <c r="D1491" t="s">
        <v>5592</v>
      </c>
      <c r="E1491" t="s">
        <v>814</v>
      </c>
      <c r="F1491">
        <v>4</v>
      </c>
      <c r="G1491" s="1">
        <v>45166</v>
      </c>
      <c r="H1491" s="1">
        <v>45276</v>
      </c>
      <c r="I1491" s="21">
        <f t="shared" si="115"/>
        <v>16.714285714285715</v>
      </c>
      <c r="J1491" s="1"/>
      <c r="K1491" s="1" t="s">
        <v>5552</v>
      </c>
      <c r="S1491" s="22">
        <f t="shared" si="116"/>
        <v>0</v>
      </c>
      <c r="T1491" s="22">
        <f t="shared" si="117"/>
        <v>0</v>
      </c>
      <c r="U1491" s="22">
        <v>0</v>
      </c>
      <c r="W1491" s="22">
        <v>0</v>
      </c>
      <c r="Y1491" t="s">
        <v>304</v>
      </c>
      <c r="Z1491" t="s">
        <v>811</v>
      </c>
      <c r="AA1491" t="s">
        <v>812</v>
      </c>
      <c r="AB1491" t="s">
        <v>61</v>
      </c>
      <c r="AC1491" t="s">
        <v>62</v>
      </c>
      <c r="AD1491" t="str">
        <f t="shared" si="118"/>
        <v>Online Class - ONLINE</v>
      </c>
      <c r="AE1491" t="s">
        <v>88</v>
      </c>
      <c r="AF1491" t="s">
        <v>89</v>
      </c>
      <c r="AG1491" t="s">
        <v>89</v>
      </c>
      <c r="AH1491" t="s">
        <v>5220</v>
      </c>
      <c r="AI1491">
        <v>30</v>
      </c>
      <c r="AJ1491">
        <v>19</v>
      </c>
      <c r="AK1491" s="22">
        <f t="shared" si="119"/>
        <v>0</v>
      </c>
      <c r="AL1491" t="s">
        <v>430</v>
      </c>
      <c r="AM1491" t="s">
        <v>306</v>
      </c>
      <c r="AN1491" t="s">
        <v>67</v>
      </c>
    </row>
    <row r="1492" spans="1:40" hidden="1" x14ac:dyDescent="0.25">
      <c r="A1492">
        <v>202430</v>
      </c>
      <c r="B1492">
        <v>36759</v>
      </c>
      <c r="C1492" t="s">
        <v>802</v>
      </c>
      <c r="D1492" t="s">
        <v>5617</v>
      </c>
      <c r="E1492" t="s">
        <v>803</v>
      </c>
      <c r="F1492">
        <v>3</v>
      </c>
      <c r="G1492" s="1">
        <v>45166</v>
      </c>
      <c r="H1492" s="1">
        <v>45276</v>
      </c>
      <c r="I1492" s="21">
        <f t="shared" si="115"/>
        <v>16.714285714285715</v>
      </c>
      <c r="J1492" s="1"/>
      <c r="K1492" s="1" t="s">
        <v>5552</v>
      </c>
      <c r="S1492" s="22">
        <f t="shared" si="116"/>
        <v>0</v>
      </c>
      <c r="T1492" s="22">
        <f t="shared" si="117"/>
        <v>0</v>
      </c>
      <c r="U1492" s="22">
        <v>0</v>
      </c>
      <c r="W1492" s="22">
        <v>0</v>
      </c>
      <c r="Y1492" t="s">
        <v>304</v>
      </c>
      <c r="Z1492" t="s">
        <v>804</v>
      </c>
      <c r="AA1492" t="s">
        <v>805</v>
      </c>
      <c r="AB1492" t="s">
        <v>277</v>
      </c>
      <c r="AC1492" t="s">
        <v>98</v>
      </c>
      <c r="AD1492" t="str">
        <f t="shared" si="118"/>
        <v>Online Class - ONLINE</v>
      </c>
      <c r="AE1492" t="s">
        <v>88</v>
      </c>
      <c r="AF1492" t="s">
        <v>89</v>
      </c>
      <c r="AG1492" t="s">
        <v>89</v>
      </c>
      <c r="AH1492" t="s">
        <v>5220</v>
      </c>
      <c r="AI1492">
        <v>30</v>
      </c>
      <c r="AJ1492">
        <v>28</v>
      </c>
      <c r="AK1492" s="22">
        <f t="shared" si="119"/>
        <v>0</v>
      </c>
      <c r="AL1492" t="s">
        <v>99</v>
      </c>
      <c r="AM1492" t="s">
        <v>534</v>
      </c>
      <c r="AN1492" t="s">
        <v>67</v>
      </c>
    </row>
    <row r="1493" spans="1:40" hidden="1" x14ac:dyDescent="0.25">
      <c r="A1493">
        <v>202430</v>
      </c>
      <c r="B1493">
        <v>36764</v>
      </c>
      <c r="C1493" t="s">
        <v>1504</v>
      </c>
      <c r="D1493" t="s">
        <v>5617</v>
      </c>
      <c r="E1493" t="s">
        <v>1505</v>
      </c>
      <c r="F1493">
        <v>3</v>
      </c>
      <c r="G1493" s="1">
        <v>45166</v>
      </c>
      <c r="H1493" s="1">
        <v>45276</v>
      </c>
      <c r="I1493" s="21">
        <f t="shared" si="115"/>
        <v>16.714285714285715</v>
      </c>
      <c r="J1493" s="1"/>
      <c r="K1493" s="1" t="s">
        <v>5552</v>
      </c>
      <c r="S1493" s="22">
        <f t="shared" si="116"/>
        <v>0</v>
      </c>
      <c r="T1493" s="22">
        <f t="shared" si="117"/>
        <v>0</v>
      </c>
      <c r="U1493" s="22">
        <v>0</v>
      </c>
      <c r="W1493" s="22">
        <v>0</v>
      </c>
      <c r="Y1493" t="s">
        <v>304</v>
      </c>
      <c r="Z1493" t="s">
        <v>1500</v>
      </c>
      <c r="AA1493" t="s">
        <v>1501</v>
      </c>
      <c r="AB1493" t="s">
        <v>61</v>
      </c>
      <c r="AC1493" t="s">
        <v>62</v>
      </c>
      <c r="AD1493" t="str">
        <f t="shared" si="118"/>
        <v>Online Class - ONLINE</v>
      </c>
      <c r="AE1493" t="s">
        <v>88</v>
      </c>
      <c r="AF1493" t="s">
        <v>89</v>
      </c>
      <c r="AG1493" t="s">
        <v>89</v>
      </c>
      <c r="AH1493" t="s">
        <v>5220</v>
      </c>
      <c r="AI1493">
        <v>25</v>
      </c>
      <c r="AJ1493">
        <v>25</v>
      </c>
      <c r="AK1493" s="22">
        <f t="shared" si="119"/>
        <v>0</v>
      </c>
      <c r="AL1493" t="s">
        <v>363</v>
      </c>
      <c r="AM1493" t="s">
        <v>306</v>
      </c>
      <c r="AN1493" t="s">
        <v>46</v>
      </c>
    </row>
    <row r="1494" spans="1:40" hidden="1" x14ac:dyDescent="0.25">
      <c r="A1494">
        <v>202430</v>
      </c>
      <c r="B1494">
        <v>36772</v>
      </c>
      <c r="C1494" t="s">
        <v>1476</v>
      </c>
      <c r="D1494" t="s">
        <v>5650</v>
      </c>
      <c r="E1494" t="s">
        <v>1477</v>
      </c>
      <c r="F1494">
        <v>3</v>
      </c>
      <c r="G1494" s="1">
        <v>45166</v>
      </c>
      <c r="H1494" s="1">
        <v>45276</v>
      </c>
      <c r="I1494" s="21">
        <f t="shared" si="115"/>
        <v>16.714285714285715</v>
      </c>
      <c r="J1494" s="1"/>
      <c r="K1494" s="1" t="s">
        <v>5552</v>
      </c>
      <c r="S1494" s="22">
        <f t="shared" si="116"/>
        <v>0</v>
      </c>
      <c r="T1494" s="22">
        <f t="shared" si="117"/>
        <v>0</v>
      </c>
      <c r="U1494" s="22">
        <v>0</v>
      </c>
      <c r="W1494" s="22">
        <v>0</v>
      </c>
      <c r="Y1494" t="s">
        <v>304</v>
      </c>
      <c r="Z1494" t="s">
        <v>3086</v>
      </c>
      <c r="AA1494" t="s">
        <v>3087</v>
      </c>
      <c r="AB1494" t="s">
        <v>646</v>
      </c>
      <c r="AC1494" t="s">
        <v>98</v>
      </c>
      <c r="AD1494" t="str">
        <f t="shared" si="118"/>
        <v>Online Class - ONLINE</v>
      </c>
      <c r="AE1494" t="s">
        <v>88</v>
      </c>
      <c r="AF1494" t="s">
        <v>89</v>
      </c>
      <c r="AG1494" t="s">
        <v>89</v>
      </c>
      <c r="AH1494" t="s">
        <v>5220</v>
      </c>
      <c r="AI1494">
        <v>35</v>
      </c>
      <c r="AJ1494">
        <v>29</v>
      </c>
      <c r="AK1494" s="22">
        <f t="shared" si="119"/>
        <v>0</v>
      </c>
      <c r="AL1494" t="s">
        <v>99</v>
      </c>
      <c r="AM1494" t="s">
        <v>534</v>
      </c>
      <c r="AN1494" t="s">
        <v>67</v>
      </c>
    </row>
    <row r="1495" spans="1:40" hidden="1" x14ac:dyDescent="0.25">
      <c r="A1495">
        <v>202430</v>
      </c>
      <c r="B1495">
        <v>36779</v>
      </c>
      <c r="C1495" t="s">
        <v>2803</v>
      </c>
      <c r="D1495" t="s">
        <v>5689</v>
      </c>
      <c r="E1495" t="s">
        <v>2804</v>
      </c>
      <c r="F1495">
        <v>3</v>
      </c>
      <c r="G1495" s="1">
        <v>45166</v>
      </c>
      <c r="H1495" s="1">
        <v>45276</v>
      </c>
      <c r="I1495" s="21">
        <f t="shared" si="115"/>
        <v>16.714285714285715</v>
      </c>
      <c r="J1495" s="1"/>
      <c r="K1495" s="1" t="s">
        <v>5552</v>
      </c>
      <c r="S1495" s="22">
        <f t="shared" si="116"/>
        <v>0</v>
      </c>
      <c r="T1495" s="22">
        <f t="shared" si="117"/>
        <v>0</v>
      </c>
      <c r="U1495" s="22">
        <v>0</v>
      </c>
      <c r="W1495" s="22">
        <v>0</v>
      </c>
      <c r="Y1495" t="s">
        <v>304</v>
      </c>
      <c r="Z1495" t="s">
        <v>2444</v>
      </c>
      <c r="AA1495" t="s">
        <v>2445</v>
      </c>
      <c r="AB1495" t="s">
        <v>646</v>
      </c>
      <c r="AC1495" t="s">
        <v>98</v>
      </c>
      <c r="AD1495" t="str">
        <f t="shared" si="118"/>
        <v>Online Class - ONLINE</v>
      </c>
      <c r="AE1495" t="s">
        <v>88</v>
      </c>
      <c r="AF1495" t="s">
        <v>89</v>
      </c>
      <c r="AG1495" t="s">
        <v>89</v>
      </c>
      <c r="AH1495" t="s">
        <v>5220</v>
      </c>
      <c r="AI1495">
        <v>24</v>
      </c>
      <c r="AJ1495">
        <v>17</v>
      </c>
      <c r="AK1495" s="22">
        <f t="shared" si="119"/>
        <v>0</v>
      </c>
      <c r="AL1495" t="s">
        <v>99</v>
      </c>
      <c r="AM1495" t="s">
        <v>534</v>
      </c>
      <c r="AN1495" t="s">
        <v>67</v>
      </c>
    </row>
    <row r="1496" spans="1:40" hidden="1" x14ac:dyDescent="0.25">
      <c r="A1496">
        <v>202430</v>
      </c>
      <c r="B1496">
        <v>36779</v>
      </c>
      <c r="C1496" t="s">
        <v>2803</v>
      </c>
      <c r="D1496" t="s">
        <v>5689</v>
      </c>
      <c r="E1496" t="s">
        <v>2804</v>
      </c>
      <c r="F1496">
        <v>3</v>
      </c>
      <c r="G1496" s="1">
        <v>45166</v>
      </c>
      <c r="H1496" s="1">
        <v>45276</v>
      </c>
      <c r="I1496" s="21">
        <f t="shared" si="115"/>
        <v>16.714285714285715</v>
      </c>
      <c r="J1496" s="1"/>
      <c r="K1496" s="1" t="s">
        <v>5552</v>
      </c>
      <c r="S1496" s="22">
        <f t="shared" si="116"/>
        <v>0</v>
      </c>
      <c r="T1496" s="22">
        <f t="shared" si="117"/>
        <v>0</v>
      </c>
      <c r="U1496" s="22">
        <v>0</v>
      </c>
      <c r="W1496" s="22">
        <v>0</v>
      </c>
      <c r="Y1496" t="s">
        <v>304</v>
      </c>
      <c r="Z1496" t="s">
        <v>2444</v>
      </c>
      <c r="AA1496" t="s">
        <v>2445</v>
      </c>
      <c r="AB1496" t="s">
        <v>646</v>
      </c>
      <c r="AC1496" t="s">
        <v>98</v>
      </c>
      <c r="AD1496" t="str">
        <f t="shared" si="118"/>
        <v>Online Class - ONLINE</v>
      </c>
      <c r="AE1496" t="s">
        <v>88</v>
      </c>
      <c r="AF1496" t="s">
        <v>89</v>
      </c>
      <c r="AG1496" t="s">
        <v>89</v>
      </c>
      <c r="AH1496" t="s">
        <v>5220</v>
      </c>
      <c r="AI1496">
        <v>24</v>
      </c>
      <c r="AJ1496">
        <v>17</v>
      </c>
      <c r="AK1496" s="22">
        <f t="shared" si="119"/>
        <v>0</v>
      </c>
      <c r="AL1496" t="s">
        <v>99</v>
      </c>
      <c r="AM1496" t="s">
        <v>534</v>
      </c>
      <c r="AN1496" t="s">
        <v>67</v>
      </c>
    </row>
    <row r="1497" spans="1:40" hidden="1" x14ac:dyDescent="0.25">
      <c r="A1497">
        <v>202430</v>
      </c>
      <c r="B1497">
        <v>36784</v>
      </c>
      <c r="C1497" t="s">
        <v>751</v>
      </c>
      <c r="D1497" t="s">
        <v>5735</v>
      </c>
      <c r="E1497" t="s">
        <v>752</v>
      </c>
      <c r="F1497">
        <v>3</v>
      </c>
      <c r="G1497" s="1">
        <v>45166</v>
      </c>
      <c r="H1497" s="1">
        <v>45276</v>
      </c>
      <c r="I1497" s="21">
        <f t="shared" si="115"/>
        <v>16.714285714285715</v>
      </c>
      <c r="J1497" s="1"/>
      <c r="K1497" s="1" t="s">
        <v>5552</v>
      </c>
      <c r="S1497" s="22">
        <f t="shared" si="116"/>
        <v>0</v>
      </c>
      <c r="T1497" s="22">
        <f t="shared" si="117"/>
        <v>0</v>
      </c>
      <c r="U1497" s="22">
        <v>0</v>
      </c>
      <c r="W1497" s="22">
        <v>0</v>
      </c>
      <c r="Y1497" t="s">
        <v>304</v>
      </c>
      <c r="Z1497" t="s">
        <v>753</v>
      </c>
      <c r="AA1497" t="s">
        <v>754</v>
      </c>
      <c r="AB1497" t="s">
        <v>61</v>
      </c>
      <c r="AC1497" t="s">
        <v>98</v>
      </c>
      <c r="AD1497" t="str">
        <f t="shared" si="118"/>
        <v>Online Class - ONLINE</v>
      </c>
      <c r="AE1497" t="s">
        <v>88</v>
      </c>
      <c r="AF1497" t="s">
        <v>89</v>
      </c>
      <c r="AG1497" t="s">
        <v>89</v>
      </c>
      <c r="AH1497" t="s">
        <v>5220</v>
      </c>
      <c r="AI1497">
        <v>30</v>
      </c>
      <c r="AJ1497">
        <v>26</v>
      </c>
      <c r="AK1497" s="22">
        <f t="shared" si="119"/>
        <v>0</v>
      </c>
      <c r="AL1497" t="s">
        <v>99</v>
      </c>
      <c r="AM1497" t="s">
        <v>534</v>
      </c>
      <c r="AN1497" t="s">
        <v>67</v>
      </c>
    </row>
    <row r="1498" spans="1:40" hidden="1" x14ac:dyDescent="0.25">
      <c r="A1498">
        <v>202430</v>
      </c>
      <c r="B1498">
        <v>36814</v>
      </c>
      <c r="C1498" t="s">
        <v>1340</v>
      </c>
      <c r="D1498" t="s">
        <v>5646</v>
      </c>
      <c r="E1498" t="s">
        <v>1341</v>
      </c>
      <c r="F1498">
        <v>3</v>
      </c>
      <c r="G1498" s="1">
        <v>45166</v>
      </c>
      <c r="H1498" s="1">
        <v>45220</v>
      </c>
      <c r="I1498" s="21">
        <f t="shared" si="115"/>
        <v>8.7142857142857153</v>
      </c>
      <c r="J1498" s="1"/>
      <c r="K1498" s="1" t="s">
        <v>5552</v>
      </c>
      <c r="S1498" s="22">
        <f t="shared" si="116"/>
        <v>0</v>
      </c>
      <c r="T1498" s="22">
        <f t="shared" si="117"/>
        <v>0</v>
      </c>
      <c r="U1498" s="22">
        <v>0</v>
      </c>
      <c r="W1498" s="22">
        <v>0</v>
      </c>
      <c r="Y1498" t="s">
        <v>304</v>
      </c>
      <c r="Z1498" t="s">
        <v>1835</v>
      </c>
      <c r="AA1498" t="s">
        <v>1836</v>
      </c>
      <c r="AB1498" t="s">
        <v>41</v>
      </c>
      <c r="AC1498" t="s">
        <v>98</v>
      </c>
      <c r="AD1498" t="str">
        <f t="shared" si="118"/>
        <v>Online Class - ONLINE</v>
      </c>
      <c r="AE1498" t="s">
        <v>88</v>
      </c>
      <c r="AF1498" t="s">
        <v>89</v>
      </c>
      <c r="AG1498" t="s">
        <v>89</v>
      </c>
      <c r="AH1498" t="s">
        <v>5220</v>
      </c>
      <c r="AI1498">
        <v>35</v>
      </c>
      <c r="AJ1498">
        <v>1</v>
      </c>
      <c r="AK1498" s="22">
        <f t="shared" si="119"/>
        <v>0</v>
      </c>
      <c r="AL1498" t="s">
        <v>99</v>
      </c>
      <c r="AM1498" t="s">
        <v>534</v>
      </c>
      <c r="AN1498" t="s">
        <v>67</v>
      </c>
    </row>
    <row r="1499" spans="1:40" hidden="1" x14ac:dyDescent="0.25">
      <c r="A1499">
        <v>202430</v>
      </c>
      <c r="B1499">
        <v>36841</v>
      </c>
      <c r="C1499" t="s">
        <v>3088</v>
      </c>
      <c r="D1499" t="s">
        <v>5607</v>
      </c>
      <c r="E1499" t="s">
        <v>3089</v>
      </c>
      <c r="F1499">
        <v>3</v>
      </c>
      <c r="G1499" s="1">
        <v>45166</v>
      </c>
      <c r="H1499" s="1">
        <v>45276</v>
      </c>
      <c r="I1499" s="21">
        <f t="shared" si="115"/>
        <v>16.714285714285715</v>
      </c>
      <c r="J1499" s="1"/>
      <c r="K1499" s="1" t="s">
        <v>5552</v>
      </c>
      <c r="S1499" s="22">
        <f t="shared" si="116"/>
        <v>0</v>
      </c>
      <c r="T1499" s="22">
        <f t="shared" si="117"/>
        <v>0</v>
      </c>
      <c r="U1499" s="22">
        <v>0</v>
      </c>
      <c r="W1499" s="22">
        <v>0</v>
      </c>
      <c r="Y1499" t="s">
        <v>304</v>
      </c>
      <c r="Z1499" t="s">
        <v>389</v>
      </c>
      <c r="AA1499" t="s">
        <v>390</v>
      </c>
      <c r="AB1499" t="s">
        <v>61</v>
      </c>
      <c r="AC1499" t="s">
        <v>98</v>
      </c>
      <c r="AD1499" t="str">
        <f t="shared" si="118"/>
        <v>Online Class - ONLINE</v>
      </c>
      <c r="AE1499" t="s">
        <v>88</v>
      </c>
      <c r="AF1499" t="s">
        <v>89</v>
      </c>
      <c r="AG1499" t="s">
        <v>89</v>
      </c>
      <c r="AH1499" t="s">
        <v>5220</v>
      </c>
      <c r="AI1499">
        <v>35</v>
      </c>
      <c r="AJ1499">
        <v>23</v>
      </c>
      <c r="AK1499" s="22">
        <f t="shared" si="119"/>
        <v>0</v>
      </c>
      <c r="AL1499" t="s">
        <v>99</v>
      </c>
      <c r="AM1499" t="s">
        <v>534</v>
      </c>
      <c r="AN1499" t="s">
        <v>67</v>
      </c>
    </row>
    <row r="1500" spans="1:40" hidden="1" x14ac:dyDescent="0.25">
      <c r="A1500">
        <v>202430</v>
      </c>
      <c r="B1500">
        <v>36866</v>
      </c>
      <c r="C1500" t="s">
        <v>760</v>
      </c>
      <c r="D1500" t="s">
        <v>5637</v>
      </c>
      <c r="E1500" t="s">
        <v>761</v>
      </c>
      <c r="F1500">
        <v>3</v>
      </c>
      <c r="G1500" s="1">
        <v>45166</v>
      </c>
      <c r="H1500" s="1">
        <v>45276</v>
      </c>
      <c r="I1500" s="21">
        <f t="shared" si="115"/>
        <v>16.714285714285715</v>
      </c>
      <c r="J1500" s="1"/>
      <c r="K1500" s="1" t="s">
        <v>5552</v>
      </c>
      <c r="S1500" s="22">
        <f t="shared" si="116"/>
        <v>0</v>
      </c>
      <c r="T1500" s="22">
        <f t="shared" si="117"/>
        <v>0</v>
      </c>
      <c r="U1500" s="22">
        <v>0</v>
      </c>
      <c r="W1500" s="22">
        <v>0</v>
      </c>
      <c r="Y1500" t="s">
        <v>304</v>
      </c>
      <c r="Z1500" t="s">
        <v>2230</v>
      </c>
      <c r="AA1500" t="s">
        <v>2231</v>
      </c>
      <c r="AB1500" t="s">
        <v>61</v>
      </c>
      <c r="AC1500" t="s">
        <v>98</v>
      </c>
      <c r="AD1500" t="str">
        <f t="shared" si="118"/>
        <v>Online Class - ONLINE</v>
      </c>
      <c r="AE1500" t="s">
        <v>88</v>
      </c>
      <c r="AF1500" t="s">
        <v>89</v>
      </c>
      <c r="AG1500" t="s">
        <v>89</v>
      </c>
      <c r="AH1500" t="s">
        <v>5220</v>
      </c>
      <c r="AI1500">
        <v>40</v>
      </c>
      <c r="AJ1500">
        <v>38</v>
      </c>
      <c r="AK1500" s="22">
        <f t="shared" si="119"/>
        <v>0</v>
      </c>
      <c r="AL1500" t="s">
        <v>99</v>
      </c>
      <c r="AM1500" t="s">
        <v>534</v>
      </c>
      <c r="AN1500" t="s">
        <v>67</v>
      </c>
    </row>
    <row r="1501" spans="1:40" hidden="1" x14ac:dyDescent="0.25">
      <c r="A1501">
        <v>202430</v>
      </c>
      <c r="B1501">
        <v>36880</v>
      </c>
      <c r="C1501" t="s">
        <v>685</v>
      </c>
      <c r="D1501" t="s">
        <v>5619</v>
      </c>
      <c r="E1501" t="s">
        <v>686</v>
      </c>
      <c r="F1501">
        <v>3</v>
      </c>
      <c r="G1501" s="1">
        <v>45166</v>
      </c>
      <c r="H1501" s="1">
        <v>45276</v>
      </c>
      <c r="I1501" s="21">
        <f t="shared" si="115"/>
        <v>16.714285714285715</v>
      </c>
      <c r="J1501" s="1"/>
      <c r="K1501" s="1" t="s">
        <v>35</v>
      </c>
      <c r="N1501" t="s">
        <v>35</v>
      </c>
      <c r="S1501" s="22">
        <f t="shared" si="116"/>
        <v>0.12847222222222221</v>
      </c>
      <c r="T1501" s="22">
        <f t="shared" si="117"/>
        <v>0.13014069264069264</v>
      </c>
      <c r="U1501" s="22" t="s">
        <v>5378</v>
      </c>
      <c r="V1501">
        <v>1800</v>
      </c>
      <c r="W1501" s="22" t="s">
        <v>5518</v>
      </c>
      <c r="X1501">
        <v>2105</v>
      </c>
      <c r="Y1501" t="s">
        <v>507</v>
      </c>
      <c r="Z1501" t="s">
        <v>2215</v>
      </c>
      <c r="AA1501" t="s">
        <v>2216</v>
      </c>
      <c r="AB1501" t="s">
        <v>277</v>
      </c>
      <c r="AC1501" t="s">
        <v>98</v>
      </c>
      <c r="AD1501" t="str">
        <f t="shared" si="118"/>
        <v>Online Class - ONLINE</v>
      </c>
      <c r="AE1501" t="s">
        <v>88</v>
      </c>
      <c r="AF1501" t="s">
        <v>89</v>
      </c>
      <c r="AG1501" t="s">
        <v>89</v>
      </c>
      <c r="AH1501" t="s">
        <v>5220</v>
      </c>
      <c r="AI1501">
        <v>40</v>
      </c>
      <c r="AJ1501">
        <v>37</v>
      </c>
      <c r="AK1501" s="22">
        <f t="shared" si="119"/>
        <v>80.482722634508349</v>
      </c>
      <c r="AL1501" t="s">
        <v>99</v>
      </c>
      <c r="AM1501" t="s">
        <v>100</v>
      </c>
      <c r="AN1501" t="s">
        <v>67</v>
      </c>
    </row>
    <row r="1502" spans="1:40" hidden="1" x14ac:dyDescent="0.25">
      <c r="A1502">
        <v>202430</v>
      </c>
      <c r="B1502">
        <v>36892</v>
      </c>
      <c r="C1502" t="s">
        <v>3090</v>
      </c>
      <c r="D1502" t="s">
        <v>5719</v>
      </c>
      <c r="E1502" t="s">
        <v>3091</v>
      </c>
      <c r="F1502">
        <v>3</v>
      </c>
      <c r="G1502" s="1">
        <v>45166</v>
      </c>
      <c r="H1502" s="1">
        <v>45276</v>
      </c>
      <c r="I1502" s="21">
        <f t="shared" si="115"/>
        <v>16.714285714285715</v>
      </c>
      <c r="J1502" s="1"/>
      <c r="K1502" s="1" t="s">
        <v>5552</v>
      </c>
      <c r="S1502" s="22">
        <f t="shared" si="116"/>
        <v>0</v>
      </c>
      <c r="T1502" s="22">
        <f t="shared" si="117"/>
        <v>0</v>
      </c>
      <c r="U1502" s="22">
        <v>0</v>
      </c>
      <c r="W1502" s="22">
        <v>0</v>
      </c>
      <c r="Y1502" t="s">
        <v>304</v>
      </c>
      <c r="Z1502" t="s">
        <v>2910</v>
      </c>
      <c r="AA1502" t="s">
        <v>2911</v>
      </c>
      <c r="AB1502" t="s">
        <v>61</v>
      </c>
      <c r="AC1502" t="s">
        <v>98</v>
      </c>
      <c r="AD1502" t="str">
        <f t="shared" si="118"/>
        <v>Online Class - ONLINE</v>
      </c>
      <c r="AE1502" t="s">
        <v>88</v>
      </c>
      <c r="AF1502" t="s">
        <v>89</v>
      </c>
      <c r="AG1502" t="s">
        <v>89</v>
      </c>
      <c r="AH1502" t="s">
        <v>5220</v>
      </c>
      <c r="AI1502">
        <v>40</v>
      </c>
      <c r="AJ1502">
        <v>31</v>
      </c>
      <c r="AK1502" s="22">
        <f t="shared" si="119"/>
        <v>0</v>
      </c>
      <c r="AL1502" t="s">
        <v>99</v>
      </c>
      <c r="AM1502" t="s">
        <v>534</v>
      </c>
      <c r="AN1502" t="s">
        <v>67</v>
      </c>
    </row>
    <row r="1503" spans="1:40" hidden="1" x14ac:dyDescent="0.25">
      <c r="A1503">
        <v>202430</v>
      </c>
      <c r="B1503">
        <v>36907</v>
      </c>
      <c r="C1503" t="s">
        <v>3092</v>
      </c>
      <c r="D1503" t="s">
        <v>5669</v>
      </c>
      <c r="E1503" t="s">
        <v>3093</v>
      </c>
      <c r="F1503">
        <v>3</v>
      </c>
      <c r="G1503" s="1">
        <v>45194</v>
      </c>
      <c r="H1503" s="1">
        <v>45276</v>
      </c>
      <c r="I1503" s="21">
        <f t="shared" si="115"/>
        <v>12.714285714285714</v>
      </c>
      <c r="J1503" s="1"/>
      <c r="K1503" s="1" t="s">
        <v>5552</v>
      </c>
      <c r="S1503" s="22">
        <f t="shared" si="116"/>
        <v>0</v>
      </c>
      <c r="T1503" s="22">
        <f t="shared" si="117"/>
        <v>0</v>
      </c>
      <c r="U1503" s="22">
        <v>0</v>
      </c>
      <c r="W1503" s="22">
        <v>0</v>
      </c>
      <c r="Y1503" t="s">
        <v>304</v>
      </c>
      <c r="Z1503" t="s">
        <v>2275</v>
      </c>
      <c r="AA1503" t="s">
        <v>2276</v>
      </c>
      <c r="AB1503" t="s">
        <v>61</v>
      </c>
      <c r="AC1503" t="s">
        <v>62</v>
      </c>
      <c r="AD1503" t="str">
        <f t="shared" si="118"/>
        <v>Online Class - ONLINE</v>
      </c>
      <c r="AE1503" t="s">
        <v>88</v>
      </c>
      <c r="AF1503" t="s">
        <v>89</v>
      </c>
      <c r="AG1503" t="s">
        <v>89</v>
      </c>
      <c r="AH1503" t="s">
        <v>5220</v>
      </c>
      <c r="AI1503">
        <v>35</v>
      </c>
      <c r="AJ1503">
        <v>30</v>
      </c>
      <c r="AK1503" s="22">
        <f t="shared" si="119"/>
        <v>0</v>
      </c>
      <c r="AL1503" t="s">
        <v>430</v>
      </c>
      <c r="AM1503" t="s">
        <v>306</v>
      </c>
      <c r="AN1503" t="s">
        <v>67</v>
      </c>
    </row>
    <row r="1504" spans="1:40" hidden="1" x14ac:dyDescent="0.25">
      <c r="A1504">
        <v>202430</v>
      </c>
      <c r="B1504">
        <v>36927</v>
      </c>
      <c r="C1504" t="s">
        <v>3094</v>
      </c>
      <c r="D1504" t="s">
        <v>5694</v>
      </c>
      <c r="E1504" t="s">
        <v>3095</v>
      </c>
      <c r="F1504">
        <v>2</v>
      </c>
      <c r="G1504" s="1">
        <v>45166</v>
      </c>
      <c r="H1504" s="1">
        <v>45276</v>
      </c>
      <c r="I1504" s="21">
        <f t="shared" si="115"/>
        <v>16.714285714285715</v>
      </c>
      <c r="J1504" s="1"/>
      <c r="K1504" s="1" t="s">
        <v>5552</v>
      </c>
      <c r="S1504" s="22">
        <f t="shared" si="116"/>
        <v>0</v>
      </c>
      <c r="T1504" s="22">
        <f t="shared" si="117"/>
        <v>0</v>
      </c>
      <c r="U1504" s="22">
        <v>0</v>
      </c>
      <c r="W1504" s="22">
        <v>0</v>
      </c>
      <c r="Y1504" t="s">
        <v>304</v>
      </c>
      <c r="Z1504" t="s">
        <v>3096</v>
      </c>
      <c r="AA1504" t="s">
        <v>3097</v>
      </c>
      <c r="AB1504" t="s">
        <v>277</v>
      </c>
      <c r="AC1504" t="s">
        <v>98</v>
      </c>
      <c r="AD1504" t="str">
        <f t="shared" si="118"/>
        <v>Online Class - ONLINE</v>
      </c>
      <c r="AE1504" t="s">
        <v>88</v>
      </c>
      <c r="AF1504" t="s">
        <v>89</v>
      </c>
      <c r="AG1504" t="s">
        <v>89</v>
      </c>
      <c r="AH1504" t="s">
        <v>5220</v>
      </c>
      <c r="AI1504">
        <v>40</v>
      </c>
      <c r="AJ1504">
        <v>28</v>
      </c>
      <c r="AK1504" s="22">
        <f t="shared" si="119"/>
        <v>0</v>
      </c>
      <c r="AL1504" t="s">
        <v>99</v>
      </c>
      <c r="AM1504" t="s">
        <v>534</v>
      </c>
      <c r="AN1504" t="s">
        <v>67</v>
      </c>
    </row>
    <row r="1505" spans="1:40" hidden="1" x14ac:dyDescent="0.25">
      <c r="A1505">
        <v>202430</v>
      </c>
      <c r="B1505">
        <v>36947</v>
      </c>
      <c r="C1505" t="s">
        <v>1189</v>
      </c>
      <c r="D1505" t="s">
        <v>5623</v>
      </c>
      <c r="E1505" t="s">
        <v>1190</v>
      </c>
      <c r="F1505">
        <v>4</v>
      </c>
      <c r="G1505" s="1">
        <v>45166</v>
      </c>
      <c r="H1505" s="1">
        <v>45276</v>
      </c>
      <c r="I1505" s="21">
        <f t="shared" si="115"/>
        <v>16.714285714285715</v>
      </c>
      <c r="J1505" s="1"/>
      <c r="K1505" s="1" t="s">
        <v>5552</v>
      </c>
      <c r="S1505" s="22">
        <f t="shared" si="116"/>
        <v>0</v>
      </c>
      <c r="T1505" s="22">
        <f t="shared" si="117"/>
        <v>0</v>
      </c>
      <c r="U1505" s="22">
        <v>0</v>
      </c>
      <c r="W1505" s="22">
        <v>0</v>
      </c>
      <c r="Y1505" t="s">
        <v>304</v>
      </c>
      <c r="Z1505" t="s">
        <v>1191</v>
      </c>
      <c r="AA1505" t="s">
        <v>1192</v>
      </c>
      <c r="AB1505" t="s">
        <v>61</v>
      </c>
      <c r="AC1505" t="s">
        <v>62</v>
      </c>
      <c r="AD1505" t="str">
        <f t="shared" si="118"/>
        <v>Online Class - ONLINE</v>
      </c>
      <c r="AE1505" t="s">
        <v>88</v>
      </c>
      <c r="AF1505" t="s">
        <v>89</v>
      </c>
      <c r="AG1505" t="s">
        <v>89</v>
      </c>
      <c r="AH1505" t="s">
        <v>5220</v>
      </c>
      <c r="AI1505">
        <v>33</v>
      </c>
      <c r="AJ1505">
        <v>32</v>
      </c>
      <c r="AK1505" s="22">
        <f t="shared" si="119"/>
        <v>0</v>
      </c>
      <c r="AL1505" t="s">
        <v>430</v>
      </c>
      <c r="AM1505" t="s">
        <v>306</v>
      </c>
      <c r="AN1505" t="s">
        <v>67</v>
      </c>
    </row>
    <row r="1506" spans="1:40" hidden="1" x14ac:dyDescent="0.25">
      <c r="A1506">
        <v>202430</v>
      </c>
      <c r="B1506">
        <v>36959</v>
      </c>
      <c r="C1506" t="s">
        <v>2552</v>
      </c>
      <c r="D1506" t="s">
        <v>5661</v>
      </c>
      <c r="E1506" t="s">
        <v>2553</v>
      </c>
      <c r="F1506">
        <v>3</v>
      </c>
      <c r="G1506" s="1">
        <v>45166</v>
      </c>
      <c r="H1506" s="1">
        <v>45276</v>
      </c>
      <c r="I1506" s="21">
        <f t="shared" si="115"/>
        <v>16.714285714285715</v>
      </c>
      <c r="J1506" s="1"/>
      <c r="K1506" s="1" t="s">
        <v>5552</v>
      </c>
      <c r="S1506" s="22">
        <f t="shared" si="116"/>
        <v>0</v>
      </c>
      <c r="T1506" s="22">
        <f t="shared" si="117"/>
        <v>0</v>
      </c>
      <c r="U1506" s="22">
        <v>0</v>
      </c>
      <c r="W1506" s="22">
        <v>0</v>
      </c>
      <c r="Y1506" t="s">
        <v>304</v>
      </c>
      <c r="Z1506" t="s">
        <v>1835</v>
      </c>
      <c r="AA1506" t="s">
        <v>1836</v>
      </c>
      <c r="AB1506" t="s">
        <v>61</v>
      </c>
      <c r="AC1506" t="s">
        <v>62</v>
      </c>
      <c r="AD1506" t="str">
        <f t="shared" si="118"/>
        <v>Online Class - ONLINE</v>
      </c>
      <c r="AE1506" t="s">
        <v>88</v>
      </c>
      <c r="AF1506" t="s">
        <v>89</v>
      </c>
      <c r="AG1506" t="s">
        <v>89</v>
      </c>
      <c r="AH1506" t="s">
        <v>5220</v>
      </c>
      <c r="AI1506">
        <v>20</v>
      </c>
      <c r="AJ1506">
        <v>6</v>
      </c>
      <c r="AK1506" s="22">
        <f t="shared" si="119"/>
        <v>0</v>
      </c>
      <c r="AL1506" t="s">
        <v>430</v>
      </c>
      <c r="AM1506" t="s">
        <v>306</v>
      </c>
      <c r="AN1506" t="s">
        <v>67</v>
      </c>
    </row>
    <row r="1507" spans="1:40" hidden="1" x14ac:dyDescent="0.25">
      <c r="A1507">
        <v>202430</v>
      </c>
      <c r="B1507">
        <v>36965</v>
      </c>
      <c r="C1507" t="s">
        <v>1631</v>
      </c>
      <c r="D1507" t="s">
        <v>5711</v>
      </c>
      <c r="E1507" t="s">
        <v>1632</v>
      </c>
      <c r="F1507">
        <v>3</v>
      </c>
      <c r="G1507" s="1">
        <v>45166</v>
      </c>
      <c r="H1507" s="1">
        <v>45276</v>
      </c>
      <c r="I1507" s="21">
        <f t="shared" si="115"/>
        <v>16.714285714285715</v>
      </c>
      <c r="J1507" s="1"/>
      <c r="K1507" s="1" t="s">
        <v>5552</v>
      </c>
      <c r="S1507" s="22">
        <f t="shared" si="116"/>
        <v>0</v>
      </c>
      <c r="T1507" s="22">
        <f t="shared" si="117"/>
        <v>0</v>
      </c>
      <c r="U1507" s="22">
        <v>0</v>
      </c>
      <c r="W1507" s="22">
        <v>0</v>
      </c>
      <c r="Y1507" t="s">
        <v>304</v>
      </c>
      <c r="Z1507" t="s">
        <v>1619</v>
      </c>
      <c r="AA1507" t="s">
        <v>1620</v>
      </c>
      <c r="AB1507" t="s">
        <v>646</v>
      </c>
      <c r="AC1507" t="s">
        <v>62</v>
      </c>
      <c r="AD1507" t="str">
        <f t="shared" si="118"/>
        <v>Online Class - ONLINE</v>
      </c>
      <c r="AE1507" t="s">
        <v>88</v>
      </c>
      <c r="AF1507" t="s">
        <v>89</v>
      </c>
      <c r="AG1507" t="s">
        <v>89</v>
      </c>
      <c r="AH1507" t="s">
        <v>5220</v>
      </c>
      <c r="AI1507">
        <v>45</v>
      </c>
      <c r="AJ1507">
        <v>25</v>
      </c>
      <c r="AK1507" s="22">
        <f t="shared" si="119"/>
        <v>0</v>
      </c>
      <c r="AL1507" t="s">
        <v>430</v>
      </c>
      <c r="AM1507" t="s">
        <v>306</v>
      </c>
      <c r="AN1507" t="s">
        <v>67</v>
      </c>
    </row>
    <row r="1508" spans="1:40" hidden="1" x14ac:dyDescent="0.25">
      <c r="A1508">
        <v>202430</v>
      </c>
      <c r="B1508">
        <v>36972</v>
      </c>
      <c r="C1508" t="s">
        <v>3098</v>
      </c>
      <c r="D1508" t="s">
        <v>5725</v>
      </c>
      <c r="E1508" t="s">
        <v>3099</v>
      </c>
      <c r="F1508">
        <v>5</v>
      </c>
      <c r="G1508" s="1">
        <v>45166</v>
      </c>
      <c r="H1508" s="1">
        <v>45276</v>
      </c>
      <c r="I1508" s="21">
        <f t="shared" si="115"/>
        <v>16.714285714285715</v>
      </c>
      <c r="J1508" s="1"/>
      <c r="K1508" s="1" t="s">
        <v>5552</v>
      </c>
      <c r="S1508" s="22">
        <f t="shared" si="116"/>
        <v>0</v>
      </c>
      <c r="T1508" s="22">
        <f t="shared" si="117"/>
        <v>0</v>
      </c>
      <c r="U1508" s="22">
        <v>0</v>
      </c>
      <c r="W1508" s="22">
        <v>0</v>
      </c>
      <c r="Y1508" t="s">
        <v>304</v>
      </c>
      <c r="Z1508" t="s">
        <v>2479</v>
      </c>
      <c r="AA1508" t="s">
        <v>2480</v>
      </c>
      <c r="AB1508" t="s">
        <v>277</v>
      </c>
      <c r="AC1508" t="s">
        <v>98</v>
      </c>
      <c r="AD1508" t="str">
        <f t="shared" si="118"/>
        <v>Online Class - ONLINE</v>
      </c>
      <c r="AE1508" t="s">
        <v>88</v>
      </c>
      <c r="AF1508" t="s">
        <v>89</v>
      </c>
      <c r="AG1508" t="s">
        <v>89</v>
      </c>
      <c r="AH1508" t="s">
        <v>5220</v>
      </c>
      <c r="AI1508">
        <v>30</v>
      </c>
      <c r="AJ1508">
        <v>16</v>
      </c>
      <c r="AK1508" s="22">
        <f t="shared" si="119"/>
        <v>0</v>
      </c>
      <c r="AL1508" t="s">
        <v>99</v>
      </c>
      <c r="AM1508" t="s">
        <v>534</v>
      </c>
      <c r="AN1508" t="s">
        <v>67</v>
      </c>
    </row>
    <row r="1509" spans="1:40" hidden="1" x14ac:dyDescent="0.25">
      <c r="A1509">
        <v>202430</v>
      </c>
      <c r="B1509">
        <v>36989</v>
      </c>
      <c r="C1509" t="s">
        <v>2529</v>
      </c>
      <c r="D1509" t="s">
        <v>5682</v>
      </c>
      <c r="E1509" t="s">
        <v>2530</v>
      </c>
      <c r="F1509">
        <v>3</v>
      </c>
      <c r="G1509" s="1">
        <v>45166</v>
      </c>
      <c r="H1509" s="1">
        <v>45276</v>
      </c>
      <c r="I1509" s="21">
        <f t="shared" si="115"/>
        <v>16.714285714285715</v>
      </c>
      <c r="J1509" s="1"/>
      <c r="K1509" s="1" t="s">
        <v>5552</v>
      </c>
      <c r="S1509" s="22">
        <f t="shared" si="116"/>
        <v>0</v>
      </c>
      <c r="T1509" s="22">
        <f t="shared" si="117"/>
        <v>0</v>
      </c>
      <c r="U1509" s="22">
        <v>0</v>
      </c>
      <c r="W1509" s="22">
        <v>0</v>
      </c>
      <c r="Y1509" t="s">
        <v>304</v>
      </c>
      <c r="Z1509" t="s">
        <v>1207</v>
      </c>
      <c r="AA1509" t="s">
        <v>1208</v>
      </c>
      <c r="AB1509" t="s">
        <v>61</v>
      </c>
      <c r="AC1509" t="s">
        <v>98</v>
      </c>
      <c r="AD1509" t="str">
        <f t="shared" si="118"/>
        <v>Online Class - ONLINE</v>
      </c>
      <c r="AE1509" t="s">
        <v>88</v>
      </c>
      <c r="AF1509" t="s">
        <v>89</v>
      </c>
      <c r="AG1509" t="s">
        <v>89</v>
      </c>
      <c r="AH1509" t="s">
        <v>5220</v>
      </c>
      <c r="AI1509">
        <v>35</v>
      </c>
      <c r="AJ1509">
        <v>29</v>
      </c>
      <c r="AK1509" s="22">
        <f t="shared" si="119"/>
        <v>0</v>
      </c>
      <c r="AL1509" t="s">
        <v>99</v>
      </c>
      <c r="AM1509" t="s">
        <v>534</v>
      </c>
      <c r="AN1509" t="s">
        <v>67</v>
      </c>
    </row>
    <row r="1510" spans="1:40" hidden="1" x14ac:dyDescent="0.25">
      <c r="A1510">
        <v>202430</v>
      </c>
      <c r="B1510">
        <v>36996</v>
      </c>
      <c r="C1510" t="s">
        <v>2818</v>
      </c>
      <c r="D1510" t="s">
        <v>5654</v>
      </c>
      <c r="E1510" t="s">
        <v>2819</v>
      </c>
      <c r="F1510">
        <v>3</v>
      </c>
      <c r="G1510" s="1">
        <v>45166</v>
      </c>
      <c r="H1510" s="1">
        <v>45276</v>
      </c>
      <c r="I1510" s="21">
        <f t="shared" si="115"/>
        <v>16.714285714285715</v>
      </c>
      <c r="J1510" s="1"/>
      <c r="K1510" s="1" t="s">
        <v>5552</v>
      </c>
      <c r="S1510" s="22">
        <f t="shared" si="116"/>
        <v>0</v>
      </c>
      <c r="T1510" s="22">
        <f t="shared" si="117"/>
        <v>0</v>
      </c>
      <c r="U1510" s="22">
        <v>0</v>
      </c>
      <c r="W1510" s="22">
        <v>0</v>
      </c>
      <c r="Y1510" t="s">
        <v>304</v>
      </c>
      <c r="Z1510" t="s">
        <v>3100</v>
      </c>
      <c r="AA1510" t="s">
        <v>3101</v>
      </c>
      <c r="AB1510" t="s">
        <v>277</v>
      </c>
      <c r="AC1510" t="s">
        <v>98</v>
      </c>
      <c r="AD1510" t="str">
        <f t="shared" si="118"/>
        <v>Online Class - ONLINE</v>
      </c>
      <c r="AE1510" t="s">
        <v>88</v>
      </c>
      <c r="AF1510" t="s">
        <v>89</v>
      </c>
      <c r="AG1510" t="s">
        <v>89</v>
      </c>
      <c r="AH1510" t="s">
        <v>5220</v>
      </c>
      <c r="AI1510">
        <v>30</v>
      </c>
      <c r="AJ1510">
        <v>25</v>
      </c>
      <c r="AK1510" s="22">
        <f t="shared" si="119"/>
        <v>0</v>
      </c>
      <c r="AL1510" t="s">
        <v>99</v>
      </c>
      <c r="AM1510" t="s">
        <v>534</v>
      </c>
      <c r="AN1510" t="s">
        <v>67</v>
      </c>
    </row>
    <row r="1511" spans="1:40" hidden="1" x14ac:dyDescent="0.25">
      <c r="A1511">
        <v>202430</v>
      </c>
      <c r="B1511">
        <v>36997</v>
      </c>
      <c r="C1511" t="s">
        <v>2818</v>
      </c>
      <c r="D1511" t="s">
        <v>5654</v>
      </c>
      <c r="E1511" t="s">
        <v>2819</v>
      </c>
      <c r="F1511">
        <v>3</v>
      </c>
      <c r="G1511" s="1">
        <v>45222</v>
      </c>
      <c r="H1511" s="1">
        <v>45276</v>
      </c>
      <c r="I1511" s="21">
        <f t="shared" si="115"/>
        <v>8.7142857142857153</v>
      </c>
      <c r="J1511" s="1"/>
      <c r="K1511" s="1" t="s">
        <v>5552</v>
      </c>
      <c r="S1511" s="22">
        <f t="shared" si="116"/>
        <v>0</v>
      </c>
      <c r="T1511" s="22">
        <f t="shared" si="117"/>
        <v>0</v>
      </c>
      <c r="U1511" s="22">
        <v>0</v>
      </c>
      <c r="W1511" s="22">
        <v>0</v>
      </c>
      <c r="Y1511" t="s">
        <v>304</v>
      </c>
      <c r="Z1511" t="s">
        <v>2844</v>
      </c>
      <c r="AA1511" t="s">
        <v>2845</v>
      </c>
      <c r="AB1511" t="s">
        <v>61</v>
      </c>
      <c r="AC1511" t="s">
        <v>98</v>
      </c>
      <c r="AD1511" t="str">
        <f t="shared" si="118"/>
        <v>Online Class - ONLINE</v>
      </c>
      <c r="AE1511" t="s">
        <v>88</v>
      </c>
      <c r="AF1511" t="s">
        <v>89</v>
      </c>
      <c r="AG1511" t="s">
        <v>89</v>
      </c>
      <c r="AH1511" t="s">
        <v>5220</v>
      </c>
      <c r="AI1511">
        <v>30</v>
      </c>
      <c r="AJ1511">
        <v>20</v>
      </c>
      <c r="AK1511" s="22">
        <f t="shared" si="119"/>
        <v>0</v>
      </c>
      <c r="AL1511" t="s">
        <v>99</v>
      </c>
      <c r="AM1511" t="s">
        <v>534</v>
      </c>
      <c r="AN1511" t="s">
        <v>67</v>
      </c>
    </row>
    <row r="1512" spans="1:40" hidden="1" x14ac:dyDescent="0.25">
      <c r="A1512">
        <v>202430</v>
      </c>
      <c r="B1512">
        <v>37001</v>
      </c>
      <c r="C1512" t="s">
        <v>3082</v>
      </c>
      <c r="D1512" t="s">
        <v>5654</v>
      </c>
      <c r="E1512" t="s">
        <v>3083</v>
      </c>
      <c r="F1512">
        <v>2</v>
      </c>
      <c r="G1512" s="1">
        <v>45166</v>
      </c>
      <c r="H1512" s="1">
        <v>45276</v>
      </c>
      <c r="I1512" s="21">
        <f t="shared" si="115"/>
        <v>16.714285714285715</v>
      </c>
      <c r="J1512" s="1"/>
      <c r="K1512" s="1" t="s">
        <v>5552</v>
      </c>
      <c r="S1512" s="22">
        <f t="shared" si="116"/>
        <v>0</v>
      </c>
      <c r="T1512" s="22">
        <f t="shared" si="117"/>
        <v>0</v>
      </c>
      <c r="U1512" s="22">
        <v>0</v>
      </c>
      <c r="W1512" s="22">
        <v>0</v>
      </c>
      <c r="Y1512" t="s">
        <v>304</v>
      </c>
      <c r="Z1512" t="s">
        <v>3024</v>
      </c>
      <c r="AA1512" t="s">
        <v>3025</v>
      </c>
      <c r="AB1512" t="s">
        <v>277</v>
      </c>
      <c r="AC1512" t="s">
        <v>98</v>
      </c>
      <c r="AD1512" t="str">
        <f t="shared" si="118"/>
        <v>Online Class - ONLINE</v>
      </c>
      <c r="AE1512" t="s">
        <v>88</v>
      </c>
      <c r="AF1512" t="s">
        <v>89</v>
      </c>
      <c r="AG1512" t="s">
        <v>89</v>
      </c>
      <c r="AH1512" t="s">
        <v>5220</v>
      </c>
      <c r="AI1512">
        <v>30</v>
      </c>
      <c r="AJ1512">
        <v>15</v>
      </c>
      <c r="AK1512" s="22">
        <f t="shared" si="119"/>
        <v>0</v>
      </c>
      <c r="AL1512" t="s">
        <v>99</v>
      </c>
      <c r="AM1512" t="s">
        <v>534</v>
      </c>
      <c r="AN1512" t="s">
        <v>67</v>
      </c>
    </row>
    <row r="1513" spans="1:40" hidden="1" x14ac:dyDescent="0.25">
      <c r="A1513">
        <v>202430</v>
      </c>
      <c r="B1513">
        <v>37003</v>
      </c>
      <c r="C1513" t="s">
        <v>3084</v>
      </c>
      <c r="D1513" t="s">
        <v>5654</v>
      </c>
      <c r="E1513" t="s">
        <v>3085</v>
      </c>
      <c r="F1513">
        <v>3</v>
      </c>
      <c r="G1513" s="1">
        <v>45166</v>
      </c>
      <c r="H1513" s="1">
        <v>45276</v>
      </c>
      <c r="I1513" s="21">
        <f t="shared" si="115"/>
        <v>16.714285714285715</v>
      </c>
      <c r="J1513" s="1"/>
      <c r="K1513" s="1" t="s">
        <v>5552</v>
      </c>
      <c r="S1513" s="22">
        <f t="shared" si="116"/>
        <v>0</v>
      </c>
      <c r="T1513" s="22">
        <f t="shared" si="117"/>
        <v>0</v>
      </c>
      <c r="U1513" s="22">
        <v>0</v>
      </c>
      <c r="W1513" s="22">
        <v>0</v>
      </c>
      <c r="Y1513" t="s">
        <v>304</v>
      </c>
      <c r="Z1513" t="s">
        <v>2830</v>
      </c>
      <c r="AA1513" t="s">
        <v>2831</v>
      </c>
      <c r="AB1513" t="s">
        <v>61</v>
      </c>
      <c r="AC1513" t="s">
        <v>98</v>
      </c>
      <c r="AD1513" t="str">
        <f t="shared" si="118"/>
        <v>Online Class - ONLINE</v>
      </c>
      <c r="AE1513" t="s">
        <v>88</v>
      </c>
      <c r="AF1513" t="s">
        <v>89</v>
      </c>
      <c r="AG1513" t="s">
        <v>89</v>
      </c>
      <c r="AH1513" t="s">
        <v>5220</v>
      </c>
      <c r="AI1513">
        <v>30</v>
      </c>
      <c r="AJ1513">
        <v>18</v>
      </c>
      <c r="AK1513" s="22">
        <f t="shared" si="119"/>
        <v>0</v>
      </c>
      <c r="AL1513" t="s">
        <v>99</v>
      </c>
      <c r="AM1513" t="s">
        <v>534</v>
      </c>
      <c r="AN1513" t="s">
        <v>67</v>
      </c>
    </row>
    <row r="1514" spans="1:40" hidden="1" x14ac:dyDescent="0.25">
      <c r="A1514">
        <v>202430</v>
      </c>
      <c r="B1514">
        <v>37018</v>
      </c>
      <c r="C1514" t="s">
        <v>1539</v>
      </c>
      <c r="D1514" t="s">
        <v>5736</v>
      </c>
      <c r="E1514" t="s">
        <v>1540</v>
      </c>
      <c r="F1514">
        <v>3</v>
      </c>
      <c r="G1514" s="1">
        <v>45194</v>
      </c>
      <c r="H1514" s="1">
        <v>45276</v>
      </c>
      <c r="I1514" s="21">
        <f t="shared" si="115"/>
        <v>12.714285714285714</v>
      </c>
      <c r="J1514" s="1"/>
      <c r="K1514" s="1" t="s">
        <v>5552</v>
      </c>
      <c r="S1514" s="22">
        <f t="shared" si="116"/>
        <v>0</v>
      </c>
      <c r="T1514" s="22">
        <f t="shared" si="117"/>
        <v>0</v>
      </c>
      <c r="U1514" s="22">
        <v>0</v>
      </c>
      <c r="W1514" s="22">
        <v>0</v>
      </c>
      <c r="Y1514" t="s">
        <v>304</v>
      </c>
      <c r="Z1514" t="s">
        <v>1541</v>
      </c>
      <c r="AA1514" t="s">
        <v>1542</v>
      </c>
      <c r="AB1514" t="s">
        <v>277</v>
      </c>
      <c r="AC1514" t="s">
        <v>62</v>
      </c>
      <c r="AD1514" t="str">
        <f t="shared" si="118"/>
        <v>Online Class - ONLINE</v>
      </c>
      <c r="AE1514" t="s">
        <v>88</v>
      </c>
      <c r="AF1514" t="s">
        <v>89</v>
      </c>
      <c r="AG1514" t="s">
        <v>89</v>
      </c>
      <c r="AH1514" t="s">
        <v>5220</v>
      </c>
      <c r="AI1514">
        <v>125</v>
      </c>
      <c r="AJ1514">
        <v>110</v>
      </c>
      <c r="AK1514" s="22">
        <f t="shared" si="119"/>
        <v>0</v>
      </c>
      <c r="AL1514" t="s">
        <v>430</v>
      </c>
      <c r="AM1514" t="s">
        <v>306</v>
      </c>
      <c r="AN1514" t="s">
        <v>67</v>
      </c>
    </row>
    <row r="1515" spans="1:40" hidden="1" x14ac:dyDescent="0.25">
      <c r="A1515">
        <v>202430</v>
      </c>
      <c r="B1515">
        <v>37022</v>
      </c>
      <c r="C1515" t="s">
        <v>1539</v>
      </c>
      <c r="D1515" t="s">
        <v>5736</v>
      </c>
      <c r="E1515" t="s">
        <v>1540</v>
      </c>
      <c r="F1515">
        <v>3</v>
      </c>
      <c r="G1515" s="1">
        <v>45166</v>
      </c>
      <c r="H1515" s="1">
        <v>45276</v>
      </c>
      <c r="I1515" s="21">
        <f t="shared" si="115"/>
        <v>16.714285714285715</v>
      </c>
      <c r="J1515" s="1"/>
      <c r="K1515" s="1" t="s">
        <v>5552</v>
      </c>
      <c r="S1515" s="22">
        <f t="shared" si="116"/>
        <v>0</v>
      </c>
      <c r="T1515" s="22">
        <f t="shared" si="117"/>
        <v>0</v>
      </c>
      <c r="U1515" s="22">
        <v>0</v>
      </c>
      <c r="W1515" s="22">
        <v>0</v>
      </c>
      <c r="Y1515" t="s">
        <v>304</v>
      </c>
      <c r="Z1515" t="s">
        <v>2928</v>
      </c>
      <c r="AA1515" t="s">
        <v>2929</v>
      </c>
      <c r="AB1515" t="s">
        <v>61</v>
      </c>
      <c r="AC1515" t="s">
        <v>98</v>
      </c>
      <c r="AD1515" t="str">
        <f t="shared" si="118"/>
        <v>Online Class - ONLINE</v>
      </c>
      <c r="AE1515" t="s">
        <v>88</v>
      </c>
      <c r="AF1515" t="s">
        <v>89</v>
      </c>
      <c r="AG1515" t="s">
        <v>89</v>
      </c>
      <c r="AH1515" t="s">
        <v>5220</v>
      </c>
      <c r="AI1515">
        <v>40</v>
      </c>
      <c r="AJ1515">
        <v>36</v>
      </c>
      <c r="AK1515" s="22">
        <f t="shared" si="119"/>
        <v>0</v>
      </c>
      <c r="AL1515" t="s">
        <v>99</v>
      </c>
      <c r="AM1515" t="s">
        <v>534</v>
      </c>
      <c r="AN1515" t="s">
        <v>67</v>
      </c>
    </row>
    <row r="1516" spans="1:40" hidden="1" x14ac:dyDescent="0.25">
      <c r="A1516">
        <v>202430</v>
      </c>
      <c r="B1516">
        <v>37047</v>
      </c>
      <c r="C1516" t="s">
        <v>3102</v>
      </c>
      <c r="D1516" t="s">
        <v>5667</v>
      </c>
      <c r="E1516" t="s">
        <v>3103</v>
      </c>
      <c r="F1516">
        <v>3</v>
      </c>
      <c r="G1516" s="1">
        <v>45174</v>
      </c>
      <c r="H1516" s="1">
        <v>45227</v>
      </c>
      <c r="I1516" s="21">
        <f t="shared" si="115"/>
        <v>8.5714285714285712</v>
      </c>
      <c r="J1516" s="1"/>
      <c r="K1516" s="1" t="s">
        <v>5552</v>
      </c>
      <c r="S1516" s="22">
        <f t="shared" si="116"/>
        <v>0</v>
      </c>
      <c r="T1516" s="22">
        <f t="shared" si="117"/>
        <v>0</v>
      </c>
      <c r="U1516" s="22">
        <v>0</v>
      </c>
      <c r="W1516" s="22">
        <v>0</v>
      </c>
      <c r="Y1516" t="s">
        <v>304</v>
      </c>
      <c r="Z1516" t="s">
        <v>2267</v>
      </c>
      <c r="AA1516" t="s">
        <v>2268</v>
      </c>
      <c r="AB1516" t="s">
        <v>277</v>
      </c>
      <c r="AC1516" t="s">
        <v>98</v>
      </c>
      <c r="AD1516" t="str">
        <f t="shared" si="118"/>
        <v>Online Class - ONLINE</v>
      </c>
      <c r="AE1516" t="s">
        <v>88</v>
      </c>
      <c r="AF1516" t="s">
        <v>89</v>
      </c>
      <c r="AG1516" t="s">
        <v>89</v>
      </c>
      <c r="AH1516" t="s">
        <v>5220</v>
      </c>
      <c r="AI1516">
        <v>35</v>
      </c>
      <c r="AJ1516">
        <v>33</v>
      </c>
      <c r="AK1516" s="22">
        <f t="shared" si="119"/>
        <v>0</v>
      </c>
      <c r="AL1516" t="s">
        <v>99</v>
      </c>
      <c r="AM1516" t="s">
        <v>534</v>
      </c>
      <c r="AN1516" t="s">
        <v>67</v>
      </c>
    </row>
    <row r="1517" spans="1:40" hidden="1" x14ac:dyDescent="0.25">
      <c r="A1517">
        <v>202430</v>
      </c>
      <c r="B1517">
        <v>37073</v>
      </c>
      <c r="C1517" t="s">
        <v>2988</v>
      </c>
      <c r="D1517" t="s">
        <v>5650</v>
      </c>
      <c r="E1517" t="s">
        <v>2989</v>
      </c>
      <c r="F1517">
        <v>3</v>
      </c>
      <c r="G1517" s="1">
        <v>45215</v>
      </c>
      <c r="H1517" s="1">
        <v>45276</v>
      </c>
      <c r="I1517" s="21">
        <f t="shared" si="115"/>
        <v>9.7142857142857135</v>
      </c>
      <c r="J1517" s="1"/>
      <c r="K1517" s="1" t="s">
        <v>5552</v>
      </c>
      <c r="S1517" s="22">
        <f t="shared" si="116"/>
        <v>0</v>
      </c>
      <c r="T1517" s="22">
        <f t="shared" si="117"/>
        <v>0</v>
      </c>
      <c r="U1517" s="22">
        <v>0</v>
      </c>
      <c r="W1517" s="22">
        <v>0</v>
      </c>
      <c r="Y1517" t="s">
        <v>304</v>
      </c>
      <c r="Z1517" t="s">
        <v>2890</v>
      </c>
      <c r="AA1517" t="s">
        <v>2891</v>
      </c>
      <c r="AB1517" t="s">
        <v>646</v>
      </c>
      <c r="AC1517" t="s">
        <v>98</v>
      </c>
      <c r="AD1517" t="str">
        <f t="shared" si="118"/>
        <v>Online Class - ONLINE</v>
      </c>
      <c r="AE1517" t="s">
        <v>88</v>
      </c>
      <c r="AF1517" t="s">
        <v>89</v>
      </c>
      <c r="AG1517" t="s">
        <v>89</v>
      </c>
      <c r="AH1517" t="s">
        <v>5220</v>
      </c>
      <c r="AI1517">
        <v>35</v>
      </c>
      <c r="AJ1517">
        <v>30</v>
      </c>
      <c r="AK1517" s="22">
        <f t="shared" si="119"/>
        <v>0</v>
      </c>
      <c r="AL1517" t="s">
        <v>99</v>
      </c>
      <c r="AM1517" t="s">
        <v>534</v>
      </c>
      <c r="AN1517" t="s">
        <v>67</v>
      </c>
    </row>
    <row r="1518" spans="1:40" hidden="1" x14ac:dyDescent="0.25">
      <c r="A1518">
        <v>202430</v>
      </c>
      <c r="B1518">
        <v>37103</v>
      </c>
      <c r="C1518" t="s">
        <v>2731</v>
      </c>
      <c r="D1518" t="s">
        <v>5628</v>
      </c>
      <c r="E1518" t="s">
        <v>2732</v>
      </c>
      <c r="F1518">
        <v>2</v>
      </c>
      <c r="G1518" s="1">
        <v>45166</v>
      </c>
      <c r="H1518" s="1">
        <v>45276</v>
      </c>
      <c r="I1518" s="21">
        <f t="shared" si="115"/>
        <v>16.714285714285715</v>
      </c>
      <c r="J1518" s="1"/>
      <c r="K1518" s="1" t="s">
        <v>36</v>
      </c>
      <c r="O1518" t="s">
        <v>36</v>
      </c>
      <c r="S1518" s="22">
        <f t="shared" si="116"/>
        <v>8.6805555555555525E-2</v>
      </c>
      <c r="T1518" s="22">
        <f t="shared" si="117"/>
        <v>8.7932900432900418E-2</v>
      </c>
      <c r="U1518" s="22" t="s">
        <v>5437</v>
      </c>
      <c r="V1518">
        <v>1100</v>
      </c>
      <c r="W1518" s="22" t="s">
        <v>5488</v>
      </c>
      <c r="X1518">
        <v>1305</v>
      </c>
      <c r="Y1518" t="s">
        <v>507</v>
      </c>
      <c r="Z1518" t="s">
        <v>1932</v>
      </c>
      <c r="AA1518" t="s">
        <v>1933</v>
      </c>
      <c r="AB1518" t="s">
        <v>277</v>
      </c>
      <c r="AC1518" t="s">
        <v>98</v>
      </c>
      <c r="AD1518" t="str">
        <f t="shared" si="118"/>
        <v>Online Class - ONLINE</v>
      </c>
      <c r="AE1518" t="s">
        <v>88</v>
      </c>
      <c r="AF1518" t="s">
        <v>89</v>
      </c>
      <c r="AG1518" t="s">
        <v>89</v>
      </c>
      <c r="AH1518" t="s">
        <v>5220</v>
      </c>
      <c r="AI1518">
        <v>16</v>
      </c>
      <c r="AJ1518">
        <v>11</v>
      </c>
      <c r="AK1518" s="22">
        <f t="shared" si="119"/>
        <v>16.167091836734691</v>
      </c>
      <c r="AL1518" t="s">
        <v>99</v>
      </c>
      <c r="AM1518" t="s">
        <v>100</v>
      </c>
      <c r="AN1518" t="s">
        <v>67</v>
      </c>
    </row>
    <row r="1519" spans="1:40" hidden="1" x14ac:dyDescent="0.25">
      <c r="A1519">
        <v>202430</v>
      </c>
      <c r="B1519">
        <v>37156</v>
      </c>
      <c r="C1519" t="s">
        <v>823</v>
      </c>
      <c r="D1519" t="s">
        <v>5592</v>
      </c>
      <c r="E1519" t="s">
        <v>824</v>
      </c>
      <c r="F1519">
        <v>5</v>
      </c>
      <c r="G1519" s="1">
        <v>45194</v>
      </c>
      <c r="H1519" s="1">
        <v>45276</v>
      </c>
      <c r="I1519" s="21">
        <f t="shared" si="115"/>
        <v>12.714285714285714</v>
      </c>
      <c r="J1519" s="1"/>
      <c r="K1519" s="1" t="s">
        <v>5552</v>
      </c>
      <c r="S1519" s="22">
        <f t="shared" si="116"/>
        <v>0</v>
      </c>
      <c r="T1519" s="22">
        <f t="shared" si="117"/>
        <v>0</v>
      </c>
      <c r="U1519" s="22">
        <v>0</v>
      </c>
      <c r="W1519" s="22">
        <v>0</v>
      </c>
      <c r="Y1519" t="s">
        <v>304</v>
      </c>
      <c r="Z1519" t="s">
        <v>1527</v>
      </c>
      <c r="AA1519" t="s">
        <v>1528</v>
      </c>
      <c r="AB1519" t="s">
        <v>61</v>
      </c>
      <c r="AC1519" t="s">
        <v>62</v>
      </c>
      <c r="AD1519" t="str">
        <f t="shared" si="118"/>
        <v>Online Class - ONLINE</v>
      </c>
      <c r="AE1519" t="s">
        <v>88</v>
      </c>
      <c r="AF1519" t="s">
        <v>89</v>
      </c>
      <c r="AG1519" t="s">
        <v>89</v>
      </c>
      <c r="AH1519" t="s">
        <v>5220</v>
      </c>
      <c r="AI1519">
        <v>35</v>
      </c>
      <c r="AJ1519">
        <v>22</v>
      </c>
      <c r="AK1519" s="22">
        <f t="shared" si="119"/>
        <v>0</v>
      </c>
      <c r="AL1519" t="s">
        <v>430</v>
      </c>
      <c r="AM1519" t="s">
        <v>306</v>
      </c>
      <c r="AN1519" t="s">
        <v>67</v>
      </c>
    </row>
    <row r="1520" spans="1:40" hidden="1" x14ac:dyDescent="0.25">
      <c r="A1520">
        <v>202430</v>
      </c>
      <c r="B1520">
        <v>37168</v>
      </c>
      <c r="C1520" t="s">
        <v>1518</v>
      </c>
      <c r="D1520" t="s">
        <v>5646</v>
      </c>
      <c r="E1520" t="s">
        <v>1341</v>
      </c>
      <c r="F1520">
        <v>3</v>
      </c>
      <c r="G1520" s="1">
        <v>45222</v>
      </c>
      <c r="H1520" s="1">
        <v>45276</v>
      </c>
      <c r="I1520" s="21">
        <f t="shared" si="115"/>
        <v>8.7142857142857153</v>
      </c>
      <c r="J1520" s="1"/>
      <c r="K1520" s="1" t="s">
        <v>5552</v>
      </c>
      <c r="S1520" s="22">
        <f t="shared" si="116"/>
        <v>0</v>
      </c>
      <c r="T1520" s="22">
        <f t="shared" si="117"/>
        <v>0</v>
      </c>
      <c r="U1520" s="22">
        <v>0</v>
      </c>
      <c r="W1520" s="22">
        <v>0</v>
      </c>
      <c r="Y1520" t="s">
        <v>304</v>
      </c>
      <c r="Z1520" t="s">
        <v>1835</v>
      </c>
      <c r="AA1520" t="s">
        <v>1836</v>
      </c>
      <c r="AB1520" t="s">
        <v>61</v>
      </c>
      <c r="AC1520" t="s">
        <v>98</v>
      </c>
      <c r="AD1520" t="str">
        <f t="shared" si="118"/>
        <v>Online Class - ONLINE</v>
      </c>
      <c r="AE1520" t="s">
        <v>88</v>
      </c>
      <c r="AF1520" t="s">
        <v>89</v>
      </c>
      <c r="AG1520" t="s">
        <v>89</v>
      </c>
      <c r="AH1520" t="s">
        <v>5220</v>
      </c>
      <c r="AI1520">
        <v>30</v>
      </c>
      <c r="AJ1520">
        <v>12</v>
      </c>
      <c r="AK1520" s="22">
        <f t="shared" si="119"/>
        <v>0</v>
      </c>
      <c r="AL1520" t="s">
        <v>99</v>
      </c>
      <c r="AM1520" t="s">
        <v>534</v>
      </c>
      <c r="AN1520" t="s">
        <v>67</v>
      </c>
    </row>
    <row r="1521" spans="1:40" hidden="1" x14ac:dyDescent="0.25">
      <c r="A1521">
        <v>202430</v>
      </c>
      <c r="B1521">
        <v>37170</v>
      </c>
      <c r="C1521" t="s">
        <v>1340</v>
      </c>
      <c r="D1521" t="s">
        <v>5646</v>
      </c>
      <c r="E1521" t="s">
        <v>1341</v>
      </c>
      <c r="F1521">
        <v>3</v>
      </c>
      <c r="G1521" s="1">
        <v>45222</v>
      </c>
      <c r="H1521" s="1">
        <v>45276</v>
      </c>
      <c r="I1521" s="21">
        <f t="shared" si="115"/>
        <v>8.7142857142857153</v>
      </c>
      <c r="J1521" s="1"/>
      <c r="K1521" s="1" t="s">
        <v>5552</v>
      </c>
      <c r="S1521" s="22">
        <f t="shared" si="116"/>
        <v>0</v>
      </c>
      <c r="T1521" s="22">
        <f t="shared" si="117"/>
        <v>0</v>
      </c>
      <c r="U1521" s="22">
        <v>0</v>
      </c>
      <c r="W1521" s="22">
        <v>0</v>
      </c>
      <c r="Y1521" t="s">
        <v>304</v>
      </c>
      <c r="Z1521" t="s">
        <v>1835</v>
      </c>
      <c r="AA1521" t="s">
        <v>1836</v>
      </c>
      <c r="AB1521" t="s">
        <v>41</v>
      </c>
      <c r="AC1521" t="s">
        <v>98</v>
      </c>
      <c r="AD1521" t="str">
        <f t="shared" si="118"/>
        <v>Online Class - ONLINE</v>
      </c>
      <c r="AE1521" t="s">
        <v>88</v>
      </c>
      <c r="AF1521" t="s">
        <v>89</v>
      </c>
      <c r="AG1521" t="s">
        <v>89</v>
      </c>
      <c r="AH1521" t="s">
        <v>5220</v>
      </c>
      <c r="AI1521">
        <v>30</v>
      </c>
      <c r="AJ1521">
        <v>8</v>
      </c>
      <c r="AK1521" s="22">
        <f t="shared" si="119"/>
        <v>0</v>
      </c>
      <c r="AL1521" t="s">
        <v>99</v>
      </c>
      <c r="AM1521" t="s">
        <v>534</v>
      </c>
      <c r="AN1521" t="s">
        <v>67</v>
      </c>
    </row>
    <row r="1522" spans="1:40" hidden="1" x14ac:dyDescent="0.25">
      <c r="A1522">
        <v>202430</v>
      </c>
      <c r="B1522">
        <v>37172</v>
      </c>
      <c r="C1522" t="s">
        <v>510</v>
      </c>
      <c r="D1522" t="s">
        <v>5724</v>
      </c>
      <c r="E1522" t="s">
        <v>511</v>
      </c>
      <c r="F1522">
        <v>3</v>
      </c>
      <c r="G1522" s="1">
        <v>45166</v>
      </c>
      <c r="H1522" s="1">
        <v>45276</v>
      </c>
      <c r="I1522" s="21">
        <f t="shared" si="115"/>
        <v>16.714285714285715</v>
      </c>
      <c r="J1522" s="1"/>
      <c r="K1522" s="1" t="s">
        <v>5536</v>
      </c>
      <c r="L1522" t="s">
        <v>33</v>
      </c>
      <c r="N1522" t="s">
        <v>35</v>
      </c>
      <c r="S1522" s="22">
        <f t="shared" si="116"/>
        <v>5.555555555555558E-2</v>
      </c>
      <c r="T1522" s="22">
        <f t="shared" si="117"/>
        <v>0.11255411255411261</v>
      </c>
      <c r="U1522" s="22" t="s">
        <v>5376</v>
      </c>
      <c r="V1522">
        <v>1110</v>
      </c>
      <c r="W1522" s="22" t="s">
        <v>5393</v>
      </c>
      <c r="X1522">
        <v>1230</v>
      </c>
      <c r="Y1522" t="s">
        <v>507</v>
      </c>
      <c r="Z1522" t="s">
        <v>512</v>
      </c>
      <c r="AA1522" t="s">
        <v>513</v>
      </c>
      <c r="AB1522" t="s">
        <v>277</v>
      </c>
      <c r="AC1522" t="s">
        <v>98</v>
      </c>
      <c r="AD1522" t="str">
        <f t="shared" si="118"/>
        <v>Online Class - ONLINE</v>
      </c>
      <c r="AE1522" t="s">
        <v>88</v>
      </c>
      <c r="AF1522" t="s">
        <v>89</v>
      </c>
      <c r="AG1522" t="s">
        <v>89</v>
      </c>
      <c r="AH1522" t="s">
        <v>5220</v>
      </c>
      <c r="AI1522">
        <v>26</v>
      </c>
      <c r="AJ1522">
        <v>21</v>
      </c>
      <c r="AK1522" s="22">
        <f t="shared" si="119"/>
        <v>39.506493506493527</v>
      </c>
      <c r="AL1522" t="s">
        <v>99</v>
      </c>
      <c r="AM1522" t="s">
        <v>100</v>
      </c>
      <c r="AN1522" t="s">
        <v>67</v>
      </c>
    </row>
    <row r="1523" spans="1:40" hidden="1" x14ac:dyDescent="0.25">
      <c r="A1523">
        <v>202430</v>
      </c>
      <c r="B1523">
        <v>37198</v>
      </c>
      <c r="C1523" t="s">
        <v>2888</v>
      </c>
      <c r="D1523" t="s">
        <v>5650</v>
      </c>
      <c r="E1523" t="s">
        <v>2889</v>
      </c>
      <c r="F1523">
        <v>1</v>
      </c>
      <c r="G1523" s="1">
        <v>45222</v>
      </c>
      <c r="H1523" s="1">
        <v>45276</v>
      </c>
      <c r="I1523" s="21">
        <f t="shared" si="115"/>
        <v>8.7142857142857153</v>
      </c>
      <c r="J1523" s="1"/>
      <c r="K1523" s="1" t="s">
        <v>5552</v>
      </c>
      <c r="S1523" s="22">
        <f t="shared" si="116"/>
        <v>0</v>
      </c>
      <c r="T1523" s="22">
        <f t="shared" si="117"/>
        <v>0</v>
      </c>
      <c r="U1523" s="22">
        <v>0</v>
      </c>
      <c r="W1523" s="22">
        <v>0</v>
      </c>
      <c r="Y1523" t="s">
        <v>304</v>
      </c>
      <c r="Z1523" t="s">
        <v>2890</v>
      </c>
      <c r="AA1523" t="s">
        <v>2891</v>
      </c>
      <c r="AB1523" t="s">
        <v>646</v>
      </c>
      <c r="AC1523" t="s">
        <v>98</v>
      </c>
      <c r="AD1523" t="str">
        <f t="shared" si="118"/>
        <v>Online Class - ONLINE</v>
      </c>
      <c r="AE1523" t="s">
        <v>88</v>
      </c>
      <c r="AF1523" t="s">
        <v>89</v>
      </c>
      <c r="AG1523" t="s">
        <v>89</v>
      </c>
      <c r="AH1523" t="s">
        <v>5220</v>
      </c>
      <c r="AI1523">
        <v>35</v>
      </c>
      <c r="AJ1523">
        <v>34</v>
      </c>
      <c r="AK1523" s="22">
        <f t="shared" si="119"/>
        <v>0</v>
      </c>
      <c r="AL1523" t="s">
        <v>99</v>
      </c>
      <c r="AM1523" t="s">
        <v>534</v>
      </c>
      <c r="AN1523" t="s">
        <v>67</v>
      </c>
    </row>
    <row r="1524" spans="1:40" hidden="1" x14ac:dyDescent="0.25">
      <c r="A1524">
        <v>202430</v>
      </c>
      <c r="B1524">
        <v>37238</v>
      </c>
      <c r="C1524" t="s">
        <v>840</v>
      </c>
      <c r="D1524" t="s">
        <v>5645</v>
      </c>
      <c r="E1524" t="s">
        <v>841</v>
      </c>
      <c r="F1524">
        <v>3</v>
      </c>
      <c r="G1524" s="1">
        <v>45194</v>
      </c>
      <c r="H1524" s="1">
        <v>45276</v>
      </c>
      <c r="I1524" s="21">
        <f t="shared" si="115"/>
        <v>12.714285714285714</v>
      </c>
      <c r="J1524" s="1"/>
      <c r="K1524" s="1" t="s">
        <v>5552</v>
      </c>
      <c r="S1524" s="22">
        <f t="shared" si="116"/>
        <v>0</v>
      </c>
      <c r="T1524" s="22">
        <f t="shared" si="117"/>
        <v>0</v>
      </c>
      <c r="U1524" s="22">
        <v>0</v>
      </c>
      <c r="W1524" s="22">
        <v>0</v>
      </c>
      <c r="Y1524" t="s">
        <v>304</v>
      </c>
      <c r="Z1524" t="s">
        <v>3104</v>
      </c>
      <c r="AA1524" t="s">
        <v>3105</v>
      </c>
      <c r="AB1524" t="s">
        <v>277</v>
      </c>
      <c r="AC1524" t="s">
        <v>62</v>
      </c>
      <c r="AD1524" t="str">
        <f t="shared" si="118"/>
        <v>Online Class - ONLINE</v>
      </c>
      <c r="AE1524" t="s">
        <v>88</v>
      </c>
      <c r="AF1524" t="s">
        <v>89</v>
      </c>
      <c r="AG1524" t="s">
        <v>89</v>
      </c>
      <c r="AH1524" t="s">
        <v>5220</v>
      </c>
      <c r="AI1524">
        <v>35</v>
      </c>
      <c r="AJ1524">
        <v>29</v>
      </c>
      <c r="AK1524" s="22">
        <f t="shared" si="119"/>
        <v>0</v>
      </c>
      <c r="AL1524" t="s">
        <v>430</v>
      </c>
      <c r="AM1524" t="s">
        <v>306</v>
      </c>
      <c r="AN1524" t="s">
        <v>67</v>
      </c>
    </row>
    <row r="1525" spans="1:40" hidden="1" x14ac:dyDescent="0.25">
      <c r="A1525">
        <v>202430</v>
      </c>
      <c r="B1525">
        <v>37254</v>
      </c>
      <c r="C1525" t="s">
        <v>1539</v>
      </c>
      <c r="D1525" t="s">
        <v>5736</v>
      </c>
      <c r="E1525" t="s">
        <v>1540</v>
      </c>
      <c r="F1525">
        <v>3</v>
      </c>
      <c r="G1525" s="1">
        <v>45166</v>
      </c>
      <c r="H1525" s="1">
        <v>45276</v>
      </c>
      <c r="I1525" s="21">
        <f t="shared" si="115"/>
        <v>16.714285714285715</v>
      </c>
      <c r="J1525" s="1"/>
      <c r="K1525" s="1" t="s">
        <v>5552</v>
      </c>
      <c r="S1525" s="22">
        <f t="shared" si="116"/>
        <v>0</v>
      </c>
      <c r="T1525" s="22">
        <f t="shared" si="117"/>
        <v>0</v>
      </c>
      <c r="U1525" s="22">
        <v>0</v>
      </c>
      <c r="W1525" s="22">
        <v>0</v>
      </c>
      <c r="Y1525" t="s">
        <v>304</v>
      </c>
      <c r="Z1525" t="s">
        <v>2928</v>
      </c>
      <c r="AA1525" t="s">
        <v>2929</v>
      </c>
      <c r="AB1525" t="s">
        <v>61</v>
      </c>
      <c r="AC1525" t="s">
        <v>98</v>
      </c>
      <c r="AD1525" t="str">
        <f t="shared" si="118"/>
        <v>Online Class - ONLINE</v>
      </c>
      <c r="AE1525" t="s">
        <v>88</v>
      </c>
      <c r="AF1525" t="s">
        <v>89</v>
      </c>
      <c r="AG1525" t="s">
        <v>89</v>
      </c>
      <c r="AH1525" t="s">
        <v>5220</v>
      </c>
      <c r="AI1525">
        <v>40</v>
      </c>
      <c r="AJ1525">
        <v>37</v>
      </c>
      <c r="AK1525" s="22">
        <f t="shared" si="119"/>
        <v>0</v>
      </c>
      <c r="AL1525" t="s">
        <v>99</v>
      </c>
      <c r="AM1525" t="s">
        <v>534</v>
      </c>
      <c r="AN1525" t="s">
        <v>67</v>
      </c>
    </row>
    <row r="1526" spans="1:40" hidden="1" x14ac:dyDescent="0.25">
      <c r="A1526">
        <v>202430</v>
      </c>
      <c r="B1526">
        <v>37261</v>
      </c>
      <c r="C1526" t="s">
        <v>685</v>
      </c>
      <c r="D1526" t="s">
        <v>5619</v>
      </c>
      <c r="E1526" t="s">
        <v>686</v>
      </c>
      <c r="F1526">
        <v>3</v>
      </c>
      <c r="G1526" s="1">
        <v>45166</v>
      </c>
      <c r="H1526" s="1">
        <v>45276</v>
      </c>
      <c r="I1526" s="21">
        <f t="shared" si="115"/>
        <v>16.714285714285715</v>
      </c>
      <c r="J1526" s="1"/>
      <c r="K1526" s="1" t="s">
        <v>5552</v>
      </c>
      <c r="S1526" s="22">
        <f t="shared" si="116"/>
        <v>0</v>
      </c>
      <c r="T1526" s="22">
        <f t="shared" si="117"/>
        <v>0</v>
      </c>
      <c r="U1526" s="22">
        <v>0</v>
      </c>
      <c r="W1526" s="22">
        <v>0</v>
      </c>
      <c r="Y1526" t="s">
        <v>304</v>
      </c>
      <c r="Z1526" t="s">
        <v>2920</v>
      </c>
      <c r="AA1526" t="s">
        <v>2921</v>
      </c>
      <c r="AB1526" t="s">
        <v>61</v>
      </c>
      <c r="AC1526" t="s">
        <v>98</v>
      </c>
      <c r="AD1526" t="str">
        <f t="shared" si="118"/>
        <v>Online Class - ONLINE</v>
      </c>
      <c r="AE1526" t="s">
        <v>88</v>
      </c>
      <c r="AF1526" t="s">
        <v>89</v>
      </c>
      <c r="AG1526" t="s">
        <v>89</v>
      </c>
      <c r="AH1526" t="s">
        <v>5220</v>
      </c>
      <c r="AI1526">
        <v>40</v>
      </c>
      <c r="AJ1526">
        <v>20</v>
      </c>
      <c r="AK1526" s="22">
        <f t="shared" si="119"/>
        <v>0</v>
      </c>
      <c r="AL1526" t="s">
        <v>99</v>
      </c>
      <c r="AM1526" t="s">
        <v>534</v>
      </c>
      <c r="AN1526" t="s">
        <v>67</v>
      </c>
    </row>
    <row r="1527" spans="1:40" hidden="1" x14ac:dyDescent="0.25">
      <c r="A1527">
        <v>202430</v>
      </c>
      <c r="B1527">
        <v>37265</v>
      </c>
      <c r="C1527" t="s">
        <v>685</v>
      </c>
      <c r="D1527" t="s">
        <v>5619</v>
      </c>
      <c r="E1527" t="s">
        <v>686</v>
      </c>
      <c r="F1527">
        <v>3</v>
      </c>
      <c r="G1527" s="1">
        <v>45166</v>
      </c>
      <c r="H1527" s="1">
        <v>45276</v>
      </c>
      <c r="I1527" s="21">
        <f t="shared" si="115"/>
        <v>16.714285714285715</v>
      </c>
      <c r="J1527" s="1"/>
      <c r="K1527" s="1" t="s">
        <v>5552</v>
      </c>
      <c r="S1527" s="22">
        <f t="shared" si="116"/>
        <v>0</v>
      </c>
      <c r="T1527" s="22">
        <f t="shared" si="117"/>
        <v>0</v>
      </c>
      <c r="U1527" s="22">
        <v>0</v>
      </c>
      <c r="W1527" s="22">
        <v>0</v>
      </c>
      <c r="Y1527" t="s">
        <v>304</v>
      </c>
      <c r="Z1527" t="s">
        <v>687</v>
      </c>
      <c r="AA1527" t="s">
        <v>688</v>
      </c>
      <c r="AB1527" t="s">
        <v>277</v>
      </c>
      <c r="AC1527" t="s">
        <v>98</v>
      </c>
      <c r="AD1527" t="str">
        <f t="shared" si="118"/>
        <v>Online Class - ONLINE</v>
      </c>
      <c r="AE1527" t="s">
        <v>88</v>
      </c>
      <c r="AF1527" t="s">
        <v>89</v>
      </c>
      <c r="AG1527" t="s">
        <v>89</v>
      </c>
      <c r="AH1527" t="s">
        <v>5220</v>
      </c>
      <c r="AI1527">
        <v>40</v>
      </c>
      <c r="AJ1527">
        <v>29</v>
      </c>
      <c r="AK1527" s="22">
        <f t="shared" si="119"/>
        <v>0</v>
      </c>
      <c r="AL1527" t="s">
        <v>99</v>
      </c>
      <c r="AM1527" t="s">
        <v>534</v>
      </c>
      <c r="AN1527" t="s">
        <v>67</v>
      </c>
    </row>
    <row r="1528" spans="1:40" hidden="1" x14ac:dyDescent="0.25">
      <c r="A1528">
        <v>202430</v>
      </c>
      <c r="B1528">
        <v>37278</v>
      </c>
      <c r="C1528" t="s">
        <v>823</v>
      </c>
      <c r="D1528" t="s">
        <v>5592</v>
      </c>
      <c r="E1528" t="s">
        <v>824</v>
      </c>
      <c r="F1528">
        <v>5</v>
      </c>
      <c r="G1528" s="1">
        <v>45166</v>
      </c>
      <c r="H1528" s="1">
        <v>45276</v>
      </c>
      <c r="I1528" s="21">
        <f t="shared" si="115"/>
        <v>16.714285714285715</v>
      </c>
      <c r="J1528" s="1"/>
      <c r="K1528" s="1" t="s">
        <v>5552</v>
      </c>
      <c r="S1528" s="22">
        <f t="shared" si="116"/>
        <v>0</v>
      </c>
      <c r="T1528" s="22">
        <f t="shared" si="117"/>
        <v>0</v>
      </c>
      <c r="U1528" s="22">
        <v>0</v>
      </c>
      <c r="W1528" s="22">
        <v>0</v>
      </c>
      <c r="Y1528" t="s">
        <v>304</v>
      </c>
      <c r="Z1528" t="s">
        <v>811</v>
      </c>
      <c r="AA1528" t="s">
        <v>812</v>
      </c>
      <c r="AB1528" t="s">
        <v>61</v>
      </c>
      <c r="AC1528" t="s">
        <v>62</v>
      </c>
      <c r="AD1528" t="str">
        <f t="shared" si="118"/>
        <v>Online Class - ONLINE</v>
      </c>
      <c r="AE1528" t="s">
        <v>88</v>
      </c>
      <c r="AF1528" t="s">
        <v>89</v>
      </c>
      <c r="AG1528" t="s">
        <v>89</v>
      </c>
      <c r="AH1528" t="s">
        <v>5220</v>
      </c>
      <c r="AI1528">
        <v>35</v>
      </c>
      <c r="AJ1528">
        <v>35</v>
      </c>
      <c r="AK1528" s="22">
        <f t="shared" si="119"/>
        <v>0</v>
      </c>
      <c r="AL1528" t="s">
        <v>430</v>
      </c>
      <c r="AM1528" t="s">
        <v>306</v>
      </c>
      <c r="AN1528" t="s">
        <v>46</v>
      </c>
    </row>
    <row r="1529" spans="1:40" hidden="1" x14ac:dyDescent="0.25">
      <c r="A1529">
        <v>202430</v>
      </c>
      <c r="B1529">
        <v>37298</v>
      </c>
      <c r="C1529" t="s">
        <v>3106</v>
      </c>
      <c r="D1529" t="s">
        <v>5622</v>
      </c>
      <c r="E1529" t="s">
        <v>3107</v>
      </c>
      <c r="F1529">
        <v>3</v>
      </c>
      <c r="G1529" s="1">
        <v>45166</v>
      </c>
      <c r="H1529" s="1">
        <v>45276</v>
      </c>
      <c r="I1529" s="21">
        <f t="shared" si="115"/>
        <v>16.714285714285715</v>
      </c>
      <c r="J1529" s="1"/>
      <c r="K1529" s="1" t="s">
        <v>5552</v>
      </c>
      <c r="S1529" s="22">
        <f t="shared" si="116"/>
        <v>0</v>
      </c>
      <c r="T1529" s="22">
        <f t="shared" si="117"/>
        <v>0</v>
      </c>
      <c r="U1529" s="22">
        <v>0</v>
      </c>
      <c r="W1529" s="22">
        <v>0</v>
      </c>
      <c r="Y1529" t="s">
        <v>304</v>
      </c>
      <c r="Z1529" t="s">
        <v>1464</v>
      </c>
      <c r="AA1529" t="s">
        <v>1465</v>
      </c>
      <c r="AB1529" t="s">
        <v>61</v>
      </c>
      <c r="AC1529" t="s">
        <v>98</v>
      </c>
      <c r="AD1529" t="str">
        <f t="shared" si="118"/>
        <v>Online Class - ONLINE</v>
      </c>
      <c r="AE1529" t="s">
        <v>88</v>
      </c>
      <c r="AF1529" t="s">
        <v>89</v>
      </c>
      <c r="AG1529" t="s">
        <v>89</v>
      </c>
      <c r="AH1529" t="s">
        <v>5220</v>
      </c>
      <c r="AI1529">
        <v>35</v>
      </c>
      <c r="AJ1529">
        <v>29</v>
      </c>
      <c r="AK1529" s="22">
        <f t="shared" si="119"/>
        <v>0</v>
      </c>
      <c r="AL1529" t="s">
        <v>99</v>
      </c>
      <c r="AM1529" t="s">
        <v>534</v>
      </c>
      <c r="AN1529" t="s">
        <v>67</v>
      </c>
    </row>
    <row r="1530" spans="1:40" hidden="1" x14ac:dyDescent="0.25">
      <c r="A1530">
        <v>202430</v>
      </c>
      <c r="B1530">
        <v>37319</v>
      </c>
      <c r="C1530" t="s">
        <v>788</v>
      </c>
      <c r="D1530" t="s">
        <v>5617</v>
      </c>
      <c r="E1530" t="s">
        <v>789</v>
      </c>
      <c r="F1530">
        <v>3</v>
      </c>
      <c r="G1530" s="1">
        <v>45166</v>
      </c>
      <c r="H1530" s="1">
        <v>45276</v>
      </c>
      <c r="I1530" s="21">
        <f t="shared" si="115"/>
        <v>16.714285714285715</v>
      </c>
      <c r="J1530" s="1"/>
      <c r="K1530" s="1" t="s">
        <v>5552</v>
      </c>
      <c r="S1530" s="22">
        <f t="shared" si="116"/>
        <v>0</v>
      </c>
      <c r="T1530" s="22">
        <f t="shared" si="117"/>
        <v>0</v>
      </c>
      <c r="U1530" s="22">
        <v>0</v>
      </c>
      <c r="W1530" s="22">
        <v>0</v>
      </c>
      <c r="Y1530" t="s">
        <v>304</v>
      </c>
      <c r="Z1530" t="s">
        <v>2948</v>
      </c>
      <c r="AA1530" t="s">
        <v>2949</v>
      </c>
      <c r="AB1530" t="s">
        <v>61</v>
      </c>
      <c r="AC1530" t="s">
        <v>98</v>
      </c>
      <c r="AD1530" t="str">
        <f t="shared" si="118"/>
        <v>Online Class - ONLINE</v>
      </c>
      <c r="AE1530" t="s">
        <v>88</v>
      </c>
      <c r="AF1530" t="s">
        <v>89</v>
      </c>
      <c r="AG1530" t="s">
        <v>89</v>
      </c>
      <c r="AH1530" t="s">
        <v>5220</v>
      </c>
      <c r="AI1530">
        <v>35</v>
      </c>
      <c r="AJ1530">
        <v>34</v>
      </c>
      <c r="AK1530" s="22">
        <f t="shared" si="119"/>
        <v>0</v>
      </c>
      <c r="AL1530" t="s">
        <v>99</v>
      </c>
      <c r="AM1530" t="s">
        <v>534</v>
      </c>
      <c r="AN1530" t="s">
        <v>67</v>
      </c>
    </row>
    <row r="1531" spans="1:40" hidden="1" x14ac:dyDescent="0.25">
      <c r="A1531">
        <v>202430</v>
      </c>
      <c r="B1531">
        <v>37403</v>
      </c>
      <c r="C1531" t="s">
        <v>1828</v>
      </c>
      <c r="D1531" t="s">
        <v>5631</v>
      </c>
      <c r="E1531" t="s">
        <v>1829</v>
      </c>
      <c r="F1531">
        <v>3</v>
      </c>
      <c r="G1531" s="1">
        <v>45166</v>
      </c>
      <c r="H1531" s="1">
        <v>45276</v>
      </c>
      <c r="I1531" s="21">
        <f t="shared" si="115"/>
        <v>16.714285714285715</v>
      </c>
      <c r="J1531" s="1"/>
      <c r="K1531" s="1" t="s">
        <v>5552</v>
      </c>
      <c r="S1531" s="22">
        <f t="shared" si="116"/>
        <v>0</v>
      </c>
      <c r="T1531" s="22">
        <f t="shared" si="117"/>
        <v>0</v>
      </c>
      <c r="U1531" s="22">
        <v>0</v>
      </c>
      <c r="W1531" s="22">
        <v>0</v>
      </c>
      <c r="Y1531" t="s">
        <v>304</v>
      </c>
      <c r="Z1531" t="s">
        <v>428</v>
      </c>
      <c r="AA1531" t="s">
        <v>429</v>
      </c>
      <c r="AB1531" t="s">
        <v>61</v>
      </c>
      <c r="AC1531" t="s">
        <v>62</v>
      </c>
      <c r="AD1531" t="str">
        <f t="shared" si="118"/>
        <v>Online Class - ONLINE</v>
      </c>
      <c r="AE1531" t="s">
        <v>88</v>
      </c>
      <c r="AF1531" t="s">
        <v>89</v>
      </c>
      <c r="AG1531" t="s">
        <v>89</v>
      </c>
      <c r="AH1531" t="s">
        <v>5220</v>
      </c>
      <c r="AI1531">
        <v>12</v>
      </c>
      <c r="AJ1531">
        <v>9</v>
      </c>
      <c r="AK1531" s="22">
        <f t="shared" si="119"/>
        <v>0</v>
      </c>
      <c r="AL1531" t="s">
        <v>430</v>
      </c>
      <c r="AM1531" t="s">
        <v>306</v>
      </c>
      <c r="AN1531" t="s">
        <v>67</v>
      </c>
    </row>
    <row r="1532" spans="1:40" hidden="1" x14ac:dyDescent="0.25">
      <c r="A1532">
        <v>202430</v>
      </c>
      <c r="B1532">
        <v>37455</v>
      </c>
      <c r="C1532" t="s">
        <v>494</v>
      </c>
      <c r="D1532" t="s">
        <v>5624</v>
      </c>
      <c r="E1532" t="s">
        <v>495</v>
      </c>
      <c r="F1532">
        <v>3</v>
      </c>
      <c r="G1532" s="1">
        <v>45187</v>
      </c>
      <c r="H1532" s="1">
        <v>45276</v>
      </c>
      <c r="I1532" s="21">
        <f t="shared" si="115"/>
        <v>13.714285714285714</v>
      </c>
      <c r="J1532" s="1"/>
      <c r="K1532" s="1" t="s">
        <v>5552</v>
      </c>
      <c r="S1532" s="22">
        <f t="shared" si="116"/>
        <v>0</v>
      </c>
      <c r="T1532" s="22">
        <f t="shared" si="117"/>
        <v>0</v>
      </c>
      <c r="U1532" s="22">
        <v>0</v>
      </c>
      <c r="W1532" s="22">
        <v>0</v>
      </c>
      <c r="Y1532" t="s">
        <v>304</v>
      </c>
      <c r="Z1532" t="s">
        <v>496</v>
      </c>
      <c r="AA1532" t="s">
        <v>497</v>
      </c>
      <c r="AB1532" t="s">
        <v>61</v>
      </c>
      <c r="AC1532" t="s">
        <v>98</v>
      </c>
      <c r="AD1532" t="str">
        <f t="shared" si="118"/>
        <v>Online Class - ONLINE</v>
      </c>
      <c r="AE1532" t="s">
        <v>88</v>
      </c>
      <c r="AF1532" t="s">
        <v>89</v>
      </c>
      <c r="AG1532" t="s">
        <v>89</v>
      </c>
      <c r="AH1532" t="s">
        <v>5220</v>
      </c>
      <c r="AI1532">
        <v>30</v>
      </c>
      <c r="AJ1532">
        <v>24</v>
      </c>
      <c r="AK1532" s="22">
        <f t="shared" si="119"/>
        <v>0</v>
      </c>
      <c r="AL1532" t="s">
        <v>99</v>
      </c>
      <c r="AM1532" t="s">
        <v>534</v>
      </c>
      <c r="AN1532" t="s">
        <v>67</v>
      </c>
    </row>
    <row r="1533" spans="1:40" hidden="1" x14ac:dyDescent="0.25">
      <c r="A1533">
        <v>202430</v>
      </c>
      <c r="B1533">
        <v>37455</v>
      </c>
      <c r="C1533" t="s">
        <v>494</v>
      </c>
      <c r="D1533" t="s">
        <v>5624</v>
      </c>
      <c r="E1533" t="s">
        <v>495</v>
      </c>
      <c r="F1533">
        <v>3</v>
      </c>
      <c r="G1533" s="1">
        <v>45187</v>
      </c>
      <c r="H1533" s="1">
        <v>45276</v>
      </c>
      <c r="I1533" s="21">
        <f t="shared" si="115"/>
        <v>13.714285714285714</v>
      </c>
      <c r="J1533" s="1"/>
      <c r="K1533" s="1" t="s">
        <v>5552</v>
      </c>
      <c r="S1533" s="22">
        <f t="shared" si="116"/>
        <v>0</v>
      </c>
      <c r="T1533" s="22">
        <f t="shared" si="117"/>
        <v>0</v>
      </c>
      <c r="U1533" s="22">
        <v>0</v>
      </c>
      <c r="W1533" s="22">
        <v>0</v>
      </c>
      <c r="Y1533" t="s">
        <v>304</v>
      </c>
      <c r="Z1533" t="s">
        <v>496</v>
      </c>
      <c r="AA1533" t="s">
        <v>497</v>
      </c>
      <c r="AB1533" t="s">
        <v>61</v>
      </c>
      <c r="AC1533" t="s">
        <v>98</v>
      </c>
      <c r="AD1533" t="str">
        <f t="shared" si="118"/>
        <v>Online Class - ONLINE</v>
      </c>
      <c r="AE1533" t="s">
        <v>88</v>
      </c>
      <c r="AF1533" t="s">
        <v>89</v>
      </c>
      <c r="AG1533" t="s">
        <v>89</v>
      </c>
      <c r="AH1533" t="s">
        <v>5220</v>
      </c>
      <c r="AI1533">
        <v>30</v>
      </c>
      <c r="AJ1533">
        <v>24</v>
      </c>
      <c r="AK1533" s="22">
        <f t="shared" si="119"/>
        <v>0</v>
      </c>
      <c r="AL1533" t="s">
        <v>99</v>
      </c>
      <c r="AM1533" t="s">
        <v>534</v>
      </c>
      <c r="AN1533" t="s">
        <v>67</v>
      </c>
    </row>
    <row r="1534" spans="1:40" hidden="1" x14ac:dyDescent="0.25">
      <c r="A1534">
        <v>202430</v>
      </c>
      <c r="B1534">
        <v>37478</v>
      </c>
      <c r="C1534" t="s">
        <v>2010</v>
      </c>
      <c r="D1534" t="s">
        <v>5610</v>
      </c>
      <c r="E1534" t="s">
        <v>2011</v>
      </c>
      <c r="F1534">
        <v>5</v>
      </c>
      <c r="G1534" s="1">
        <v>45166</v>
      </c>
      <c r="H1534" s="1">
        <v>45276</v>
      </c>
      <c r="I1534" s="21">
        <f t="shared" si="115"/>
        <v>16.714285714285715</v>
      </c>
      <c r="J1534" s="1"/>
      <c r="K1534" s="1" t="s">
        <v>5552</v>
      </c>
      <c r="S1534" s="22">
        <f t="shared" si="116"/>
        <v>0</v>
      </c>
      <c r="T1534" s="22">
        <f t="shared" si="117"/>
        <v>0</v>
      </c>
      <c r="U1534" s="22">
        <v>0</v>
      </c>
      <c r="W1534" s="22">
        <v>0</v>
      </c>
      <c r="Y1534" t="s">
        <v>304</v>
      </c>
      <c r="Z1534" t="s">
        <v>1314</v>
      </c>
      <c r="AA1534" t="s">
        <v>1315</v>
      </c>
      <c r="AB1534" t="s">
        <v>646</v>
      </c>
      <c r="AC1534" t="s">
        <v>62</v>
      </c>
      <c r="AD1534" t="str">
        <f t="shared" si="118"/>
        <v>Online Class - ONLINE</v>
      </c>
      <c r="AE1534" t="s">
        <v>88</v>
      </c>
      <c r="AF1534" t="s">
        <v>89</v>
      </c>
      <c r="AG1534" t="s">
        <v>89</v>
      </c>
      <c r="AH1534" t="s">
        <v>5220</v>
      </c>
      <c r="AI1534">
        <v>19</v>
      </c>
      <c r="AJ1534">
        <v>12</v>
      </c>
      <c r="AK1534" s="22">
        <f t="shared" si="119"/>
        <v>0</v>
      </c>
      <c r="AL1534" t="s">
        <v>430</v>
      </c>
      <c r="AM1534" t="s">
        <v>306</v>
      </c>
      <c r="AN1534" t="s">
        <v>67</v>
      </c>
    </row>
    <row r="1535" spans="1:40" hidden="1" x14ac:dyDescent="0.25">
      <c r="A1535">
        <v>202430</v>
      </c>
      <c r="B1535">
        <v>37479</v>
      </c>
      <c r="C1535" t="s">
        <v>2010</v>
      </c>
      <c r="D1535" t="s">
        <v>5610</v>
      </c>
      <c r="E1535" t="s">
        <v>2011</v>
      </c>
      <c r="F1535">
        <v>5</v>
      </c>
      <c r="G1535" s="1">
        <v>45166</v>
      </c>
      <c r="H1535" s="1">
        <v>45276</v>
      </c>
      <c r="I1535" s="21">
        <f t="shared" si="115"/>
        <v>16.714285714285715</v>
      </c>
      <c r="J1535" s="1"/>
      <c r="K1535" s="1" t="s">
        <v>5552</v>
      </c>
      <c r="S1535" s="22">
        <f t="shared" si="116"/>
        <v>0</v>
      </c>
      <c r="T1535" s="22">
        <f t="shared" si="117"/>
        <v>0</v>
      </c>
      <c r="U1535" s="22">
        <v>0</v>
      </c>
      <c r="W1535" s="22">
        <v>0</v>
      </c>
      <c r="Y1535" t="s">
        <v>304</v>
      </c>
      <c r="Z1535" t="s">
        <v>1314</v>
      </c>
      <c r="AA1535" t="s">
        <v>1315</v>
      </c>
      <c r="AB1535" t="s">
        <v>41</v>
      </c>
      <c r="AC1535" t="s">
        <v>62</v>
      </c>
      <c r="AD1535" t="str">
        <f t="shared" si="118"/>
        <v>Online Class - ONLINE</v>
      </c>
      <c r="AE1535" t="s">
        <v>88</v>
      </c>
      <c r="AF1535" t="s">
        <v>89</v>
      </c>
      <c r="AG1535" t="s">
        <v>89</v>
      </c>
      <c r="AH1535" t="s">
        <v>5220</v>
      </c>
      <c r="AI1535">
        <v>15</v>
      </c>
      <c r="AJ1535">
        <v>11</v>
      </c>
      <c r="AK1535" s="22">
        <f t="shared" si="119"/>
        <v>0</v>
      </c>
      <c r="AL1535" t="s">
        <v>430</v>
      </c>
      <c r="AM1535" t="s">
        <v>306</v>
      </c>
      <c r="AN1535" t="s">
        <v>67</v>
      </c>
    </row>
    <row r="1536" spans="1:40" hidden="1" x14ac:dyDescent="0.25">
      <c r="A1536">
        <v>202430</v>
      </c>
      <c r="B1536">
        <v>37480</v>
      </c>
      <c r="C1536" t="s">
        <v>2010</v>
      </c>
      <c r="D1536" t="s">
        <v>5610</v>
      </c>
      <c r="E1536" t="s">
        <v>2011</v>
      </c>
      <c r="F1536">
        <v>5</v>
      </c>
      <c r="G1536" s="1">
        <v>45166</v>
      </c>
      <c r="H1536" s="1">
        <v>45276</v>
      </c>
      <c r="I1536" s="21">
        <f t="shared" si="115"/>
        <v>16.714285714285715</v>
      </c>
      <c r="J1536" s="1"/>
      <c r="K1536" s="1" t="s">
        <v>5552</v>
      </c>
      <c r="S1536" s="22">
        <f t="shared" si="116"/>
        <v>0</v>
      </c>
      <c r="T1536" s="22">
        <f t="shared" si="117"/>
        <v>0</v>
      </c>
      <c r="U1536" s="22">
        <v>0</v>
      </c>
      <c r="W1536" s="22">
        <v>0</v>
      </c>
      <c r="Y1536" t="s">
        <v>304</v>
      </c>
      <c r="Z1536" t="s">
        <v>1314</v>
      </c>
      <c r="AA1536" t="s">
        <v>1315</v>
      </c>
      <c r="AB1536" t="s">
        <v>41</v>
      </c>
      <c r="AC1536" t="s">
        <v>98</v>
      </c>
      <c r="AD1536" t="str">
        <f t="shared" si="118"/>
        <v>Online Class - ONLINE</v>
      </c>
      <c r="AE1536" t="s">
        <v>88</v>
      </c>
      <c r="AF1536" t="s">
        <v>89</v>
      </c>
      <c r="AG1536" t="s">
        <v>89</v>
      </c>
      <c r="AH1536" t="s">
        <v>5220</v>
      </c>
      <c r="AI1536">
        <v>25</v>
      </c>
      <c r="AJ1536">
        <v>23</v>
      </c>
      <c r="AK1536" s="22">
        <f t="shared" si="119"/>
        <v>0</v>
      </c>
      <c r="AL1536" t="s">
        <v>99</v>
      </c>
      <c r="AM1536" t="s">
        <v>534</v>
      </c>
      <c r="AN1536" t="s">
        <v>67</v>
      </c>
    </row>
    <row r="1537" spans="1:40" hidden="1" x14ac:dyDescent="0.25">
      <c r="A1537">
        <v>202430</v>
      </c>
      <c r="B1537">
        <v>37480</v>
      </c>
      <c r="C1537" t="s">
        <v>2010</v>
      </c>
      <c r="D1537" t="s">
        <v>5610</v>
      </c>
      <c r="E1537" t="s">
        <v>2011</v>
      </c>
      <c r="F1537">
        <v>5</v>
      </c>
      <c r="G1537" s="1">
        <v>45166</v>
      </c>
      <c r="H1537" s="1">
        <v>45276</v>
      </c>
      <c r="I1537" s="21">
        <f t="shared" si="115"/>
        <v>16.714285714285715</v>
      </c>
      <c r="J1537" s="1"/>
      <c r="K1537" s="1" t="s">
        <v>5552</v>
      </c>
      <c r="S1537" s="22">
        <f t="shared" si="116"/>
        <v>0</v>
      </c>
      <c r="T1537" s="22">
        <f t="shared" si="117"/>
        <v>0</v>
      </c>
      <c r="U1537" s="22">
        <v>0</v>
      </c>
      <c r="W1537" s="22">
        <v>0</v>
      </c>
      <c r="Y1537" t="s">
        <v>304</v>
      </c>
      <c r="Z1537" t="s">
        <v>1314</v>
      </c>
      <c r="AA1537" t="s">
        <v>1315</v>
      </c>
      <c r="AB1537" t="s">
        <v>61</v>
      </c>
      <c r="AC1537" t="s">
        <v>98</v>
      </c>
      <c r="AD1537" t="str">
        <f t="shared" si="118"/>
        <v>Online Class - ONLINE</v>
      </c>
      <c r="AE1537" t="s">
        <v>88</v>
      </c>
      <c r="AF1537" t="s">
        <v>89</v>
      </c>
      <c r="AG1537" t="s">
        <v>89</v>
      </c>
      <c r="AH1537" t="s">
        <v>5220</v>
      </c>
      <c r="AI1537">
        <v>25</v>
      </c>
      <c r="AJ1537">
        <v>23</v>
      </c>
      <c r="AK1537" s="22">
        <f t="shared" si="119"/>
        <v>0</v>
      </c>
      <c r="AL1537" t="s">
        <v>99</v>
      </c>
      <c r="AM1537" t="s">
        <v>534</v>
      </c>
      <c r="AN1537" t="s">
        <v>67</v>
      </c>
    </row>
    <row r="1538" spans="1:40" hidden="1" x14ac:dyDescent="0.25">
      <c r="A1538">
        <v>202430</v>
      </c>
      <c r="B1538">
        <v>37486</v>
      </c>
      <c r="C1538" t="s">
        <v>3108</v>
      </c>
      <c r="D1538" t="s">
        <v>5607</v>
      </c>
      <c r="E1538" t="s">
        <v>3109</v>
      </c>
      <c r="F1538">
        <v>3</v>
      </c>
      <c r="G1538" s="1">
        <v>45166</v>
      </c>
      <c r="H1538" s="1">
        <v>45276</v>
      </c>
      <c r="I1538" s="21">
        <f t="shared" ref="I1538:I1601" si="120">(DATEDIF(G1538,H1538,"d")/7)+1</f>
        <v>16.714285714285715</v>
      </c>
      <c r="J1538" s="1"/>
      <c r="K1538" s="1" t="s">
        <v>5552</v>
      </c>
      <c r="S1538" s="22">
        <f t="shared" ref="S1538:S1601" si="121">W1538-U1538</f>
        <v>0</v>
      </c>
      <c r="T1538" s="22">
        <f t="shared" ref="T1538:T1601" si="122">(LEN(K1538)*S1538)*(I1538/16.5)</f>
        <v>0</v>
      </c>
      <c r="U1538" s="22">
        <v>0</v>
      </c>
      <c r="W1538" s="22">
        <v>0</v>
      </c>
      <c r="Y1538" t="s">
        <v>304</v>
      </c>
      <c r="Z1538" t="s">
        <v>383</v>
      </c>
      <c r="AA1538" t="s">
        <v>384</v>
      </c>
      <c r="AB1538" t="s">
        <v>61</v>
      </c>
      <c r="AC1538" t="s">
        <v>98</v>
      </c>
      <c r="AD1538" t="str">
        <f t="shared" ref="AD1538:AD1601" si="123">CONCATENATE(AE1538," - ",AG1538)</f>
        <v>Online Class - ONLINE</v>
      </c>
      <c r="AE1538" t="s">
        <v>88</v>
      </c>
      <c r="AF1538" t="s">
        <v>89</v>
      </c>
      <c r="AG1538" t="s">
        <v>89</v>
      </c>
      <c r="AH1538" t="s">
        <v>5220</v>
      </c>
      <c r="AI1538">
        <v>35</v>
      </c>
      <c r="AJ1538">
        <v>22</v>
      </c>
      <c r="AK1538" s="22">
        <f t="shared" ref="AK1538:AK1601" si="124">I1538*T1538*AJ1538</f>
        <v>0</v>
      </c>
      <c r="AL1538" t="s">
        <v>99</v>
      </c>
      <c r="AM1538" t="s">
        <v>534</v>
      </c>
      <c r="AN1538" t="s">
        <v>67</v>
      </c>
    </row>
    <row r="1539" spans="1:40" hidden="1" x14ac:dyDescent="0.25">
      <c r="A1539">
        <v>202430</v>
      </c>
      <c r="B1539">
        <v>37527</v>
      </c>
      <c r="C1539" t="s">
        <v>627</v>
      </c>
      <c r="D1539" t="s">
        <v>5732</v>
      </c>
      <c r="E1539" t="s">
        <v>628</v>
      </c>
      <c r="F1539">
        <v>1.5</v>
      </c>
      <c r="G1539" s="1">
        <v>45166</v>
      </c>
      <c r="H1539" s="1">
        <v>45276</v>
      </c>
      <c r="I1539" s="21">
        <f t="shared" si="120"/>
        <v>16.714285714285715</v>
      </c>
      <c r="J1539" s="1"/>
      <c r="K1539" s="1" t="s">
        <v>5552</v>
      </c>
      <c r="S1539" s="22">
        <f t="shared" si="121"/>
        <v>0</v>
      </c>
      <c r="T1539" s="22">
        <f t="shared" si="122"/>
        <v>0</v>
      </c>
      <c r="U1539" s="22">
        <v>0</v>
      </c>
      <c r="W1539" s="22">
        <v>0</v>
      </c>
      <c r="Y1539" t="s">
        <v>304</v>
      </c>
      <c r="Z1539" t="s">
        <v>2059</v>
      </c>
      <c r="AA1539" t="s">
        <v>2060</v>
      </c>
      <c r="AB1539" t="s">
        <v>277</v>
      </c>
      <c r="AC1539" t="s">
        <v>98</v>
      </c>
      <c r="AD1539" t="str">
        <f t="shared" si="123"/>
        <v>Online Class - ONLINE</v>
      </c>
      <c r="AE1539" t="s">
        <v>88</v>
      </c>
      <c r="AF1539" t="s">
        <v>89</v>
      </c>
      <c r="AG1539" t="s">
        <v>89</v>
      </c>
      <c r="AH1539" t="s">
        <v>5220</v>
      </c>
      <c r="AI1539">
        <v>35</v>
      </c>
      <c r="AJ1539">
        <v>23</v>
      </c>
      <c r="AK1539" s="22">
        <f t="shared" si="124"/>
        <v>0</v>
      </c>
      <c r="AL1539" t="s">
        <v>99</v>
      </c>
      <c r="AM1539" t="s">
        <v>534</v>
      </c>
      <c r="AN1539" t="s">
        <v>67</v>
      </c>
    </row>
    <row r="1540" spans="1:40" hidden="1" x14ac:dyDescent="0.25">
      <c r="A1540">
        <v>202430</v>
      </c>
      <c r="B1540">
        <v>37527</v>
      </c>
      <c r="C1540" t="s">
        <v>627</v>
      </c>
      <c r="D1540" t="s">
        <v>5732</v>
      </c>
      <c r="E1540" t="s">
        <v>628</v>
      </c>
      <c r="F1540">
        <v>1.5</v>
      </c>
      <c r="G1540" s="1">
        <v>45166</v>
      </c>
      <c r="H1540" s="1">
        <v>45276</v>
      </c>
      <c r="I1540" s="21">
        <f t="shared" si="120"/>
        <v>16.714285714285715</v>
      </c>
      <c r="J1540" s="1"/>
      <c r="K1540" s="1" t="s">
        <v>5552</v>
      </c>
      <c r="S1540" s="22">
        <f t="shared" si="121"/>
        <v>0</v>
      </c>
      <c r="T1540" s="22">
        <f t="shared" si="122"/>
        <v>0</v>
      </c>
      <c r="U1540" s="22">
        <v>0</v>
      </c>
      <c r="W1540" s="22">
        <v>0</v>
      </c>
      <c r="Y1540" t="s">
        <v>304</v>
      </c>
      <c r="Z1540" t="s">
        <v>2059</v>
      </c>
      <c r="AA1540" t="s">
        <v>2060</v>
      </c>
      <c r="AB1540" t="s">
        <v>277</v>
      </c>
      <c r="AC1540" t="s">
        <v>98</v>
      </c>
      <c r="AD1540" t="str">
        <f t="shared" si="123"/>
        <v>Online Class - ONLINE</v>
      </c>
      <c r="AE1540" t="s">
        <v>88</v>
      </c>
      <c r="AF1540" t="s">
        <v>89</v>
      </c>
      <c r="AG1540" t="s">
        <v>89</v>
      </c>
      <c r="AH1540" t="s">
        <v>5220</v>
      </c>
      <c r="AI1540">
        <v>35</v>
      </c>
      <c r="AJ1540">
        <v>23</v>
      </c>
      <c r="AK1540" s="22">
        <f t="shared" si="124"/>
        <v>0</v>
      </c>
      <c r="AL1540" t="s">
        <v>99</v>
      </c>
      <c r="AM1540" t="s">
        <v>534</v>
      </c>
      <c r="AN1540" t="s">
        <v>67</v>
      </c>
    </row>
    <row r="1541" spans="1:40" hidden="1" x14ac:dyDescent="0.25">
      <c r="A1541">
        <v>202430</v>
      </c>
      <c r="B1541">
        <v>37551</v>
      </c>
      <c r="C1541" t="s">
        <v>840</v>
      </c>
      <c r="D1541" t="s">
        <v>5645</v>
      </c>
      <c r="E1541" t="s">
        <v>841</v>
      </c>
      <c r="F1541">
        <v>3</v>
      </c>
      <c r="G1541" s="1">
        <v>45201</v>
      </c>
      <c r="H1541" s="1">
        <v>45249</v>
      </c>
      <c r="I1541" s="21">
        <f t="shared" si="120"/>
        <v>7.8571428571428568</v>
      </c>
      <c r="J1541" s="1"/>
      <c r="K1541" s="1" t="s">
        <v>5552</v>
      </c>
      <c r="S1541" s="22">
        <f t="shared" si="121"/>
        <v>0</v>
      </c>
      <c r="T1541" s="22">
        <f t="shared" si="122"/>
        <v>0</v>
      </c>
      <c r="U1541" s="22">
        <v>0</v>
      </c>
      <c r="W1541" s="22">
        <v>0</v>
      </c>
      <c r="Y1541" t="s">
        <v>304</v>
      </c>
      <c r="Z1541" t="s">
        <v>1545</v>
      </c>
      <c r="AA1541" t="s">
        <v>1546</v>
      </c>
      <c r="AB1541" t="s">
        <v>646</v>
      </c>
      <c r="AC1541" t="s">
        <v>98</v>
      </c>
      <c r="AD1541" t="str">
        <f t="shared" si="123"/>
        <v>Online Class - ONLINE</v>
      </c>
      <c r="AE1541" t="s">
        <v>88</v>
      </c>
      <c r="AF1541" t="s">
        <v>89</v>
      </c>
      <c r="AG1541" t="s">
        <v>89</v>
      </c>
      <c r="AH1541" t="s">
        <v>5220</v>
      </c>
      <c r="AI1541">
        <v>35</v>
      </c>
      <c r="AJ1541">
        <v>25</v>
      </c>
      <c r="AK1541" s="22">
        <f t="shared" si="124"/>
        <v>0</v>
      </c>
      <c r="AL1541" t="s">
        <v>99</v>
      </c>
      <c r="AM1541" t="s">
        <v>534</v>
      </c>
      <c r="AN1541" t="s">
        <v>67</v>
      </c>
    </row>
    <row r="1542" spans="1:40" hidden="1" x14ac:dyDescent="0.25">
      <c r="A1542">
        <v>202430</v>
      </c>
      <c r="B1542">
        <v>37551</v>
      </c>
      <c r="C1542" t="s">
        <v>840</v>
      </c>
      <c r="D1542" t="s">
        <v>5645</v>
      </c>
      <c r="E1542" t="s">
        <v>841</v>
      </c>
      <c r="F1542">
        <v>3</v>
      </c>
      <c r="G1542" s="1">
        <v>45201</v>
      </c>
      <c r="H1542" s="1">
        <v>45249</v>
      </c>
      <c r="I1542" s="21">
        <f t="shared" si="120"/>
        <v>7.8571428571428568</v>
      </c>
      <c r="J1542" s="1"/>
      <c r="K1542" s="1" t="s">
        <v>5552</v>
      </c>
      <c r="S1542" s="22">
        <f t="shared" si="121"/>
        <v>0</v>
      </c>
      <c r="T1542" s="22">
        <f t="shared" si="122"/>
        <v>0</v>
      </c>
      <c r="U1542" s="22">
        <v>0</v>
      </c>
      <c r="W1542" s="22">
        <v>0</v>
      </c>
      <c r="Y1542" t="s">
        <v>304</v>
      </c>
      <c r="Z1542" t="s">
        <v>1545</v>
      </c>
      <c r="AA1542" t="s">
        <v>1546</v>
      </c>
      <c r="AB1542" t="s">
        <v>61</v>
      </c>
      <c r="AC1542" t="s">
        <v>98</v>
      </c>
      <c r="AD1542" t="str">
        <f t="shared" si="123"/>
        <v>Online Class - ONLINE</v>
      </c>
      <c r="AE1542" t="s">
        <v>88</v>
      </c>
      <c r="AF1542" t="s">
        <v>89</v>
      </c>
      <c r="AG1542" t="s">
        <v>89</v>
      </c>
      <c r="AH1542" t="s">
        <v>5220</v>
      </c>
      <c r="AI1542">
        <v>35</v>
      </c>
      <c r="AJ1542">
        <v>25</v>
      </c>
      <c r="AK1542" s="22">
        <f t="shared" si="124"/>
        <v>0</v>
      </c>
      <c r="AL1542" t="s">
        <v>99</v>
      </c>
      <c r="AM1542" t="s">
        <v>534</v>
      </c>
      <c r="AN1542" t="s">
        <v>67</v>
      </c>
    </row>
    <row r="1543" spans="1:40" hidden="1" x14ac:dyDescent="0.25">
      <c r="A1543">
        <v>202430</v>
      </c>
      <c r="B1543">
        <v>37553</v>
      </c>
      <c r="C1543" t="s">
        <v>505</v>
      </c>
      <c r="D1543" t="s">
        <v>5619</v>
      </c>
      <c r="E1543" t="s">
        <v>506</v>
      </c>
      <c r="F1543">
        <v>4</v>
      </c>
      <c r="G1543" s="1">
        <v>45166</v>
      </c>
      <c r="H1543" s="1">
        <v>45276</v>
      </c>
      <c r="I1543" s="21">
        <f t="shared" si="120"/>
        <v>16.714285714285715</v>
      </c>
      <c r="J1543" s="1"/>
      <c r="K1543" s="1" t="s">
        <v>5552</v>
      </c>
      <c r="S1543" s="22">
        <f t="shared" si="121"/>
        <v>0</v>
      </c>
      <c r="T1543" s="22">
        <f t="shared" si="122"/>
        <v>0</v>
      </c>
      <c r="U1543" s="22">
        <v>0</v>
      </c>
      <c r="W1543" s="22">
        <v>0</v>
      </c>
      <c r="Y1543" t="s">
        <v>304</v>
      </c>
      <c r="Z1543" t="s">
        <v>1525</v>
      </c>
      <c r="AA1543" t="s">
        <v>1526</v>
      </c>
      <c r="AB1543" t="s">
        <v>61</v>
      </c>
      <c r="AC1543" t="s">
        <v>62</v>
      </c>
      <c r="AD1543" t="str">
        <f t="shared" si="123"/>
        <v>Online Class - ONLINE</v>
      </c>
      <c r="AE1543" t="s">
        <v>88</v>
      </c>
      <c r="AF1543" t="s">
        <v>89</v>
      </c>
      <c r="AG1543" t="s">
        <v>89</v>
      </c>
      <c r="AH1543" t="s">
        <v>5220</v>
      </c>
      <c r="AI1543">
        <v>33</v>
      </c>
      <c r="AJ1543">
        <v>29</v>
      </c>
      <c r="AK1543" s="22">
        <f t="shared" si="124"/>
        <v>0</v>
      </c>
      <c r="AL1543" t="s">
        <v>430</v>
      </c>
      <c r="AM1543" t="s">
        <v>306</v>
      </c>
      <c r="AN1543" t="s">
        <v>67</v>
      </c>
    </row>
    <row r="1544" spans="1:40" hidden="1" x14ac:dyDescent="0.25">
      <c r="A1544">
        <v>202430</v>
      </c>
      <c r="B1544">
        <v>37570</v>
      </c>
      <c r="C1544" t="s">
        <v>1617</v>
      </c>
      <c r="D1544" t="s">
        <v>5711</v>
      </c>
      <c r="E1544" t="s">
        <v>1618</v>
      </c>
      <c r="F1544">
        <v>3</v>
      </c>
      <c r="G1544" s="1">
        <v>45166</v>
      </c>
      <c r="H1544" s="1">
        <v>45276</v>
      </c>
      <c r="I1544" s="21">
        <f t="shared" si="120"/>
        <v>16.714285714285715</v>
      </c>
      <c r="J1544" s="1"/>
      <c r="K1544" s="1" t="s">
        <v>5552</v>
      </c>
      <c r="S1544" s="22">
        <f t="shared" si="121"/>
        <v>0</v>
      </c>
      <c r="T1544" s="22">
        <f t="shared" si="122"/>
        <v>0</v>
      </c>
      <c r="U1544" s="22">
        <v>0</v>
      </c>
      <c r="W1544" s="22">
        <v>0</v>
      </c>
      <c r="Y1544" t="s">
        <v>304</v>
      </c>
      <c r="Z1544" t="s">
        <v>1619</v>
      </c>
      <c r="AA1544" t="s">
        <v>1620</v>
      </c>
      <c r="AB1544" t="s">
        <v>61</v>
      </c>
      <c r="AC1544" t="s">
        <v>98</v>
      </c>
      <c r="AD1544" t="str">
        <f t="shared" si="123"/>
        <v>Online Class - ONLINE</v>
      </c>
      <c r="AE1544" t="s">
        <v>88</v>
      </c>
      <c r="AF1544" t="s">
        <v>89</v>
      </c>
      <c r="AG1544" t="s">
        <v>89</v>
      </c>
      <c r="AH1544" t="s">
        <v>5220</v>
      </c>
      <c r="AI1544">
        <v>45</v>
      </c>
      <c r="AJ1544">
        <v>45</v>
      </c>
      <c r="AK1544" s="22">
        <f t="shared" si="124"/>
        <v>0</v>
      </c>
      <c r="AL1544" t="s">
        <v>99</v>
      </c>
      <c r="AM1544" t="s">
        <v>534</v>
      </c>
      <c r="AN1544" t="s">
        <v>46</v>
      </c>
    </row>
    <row r="1545" spans="1:40" hidden="1" x14ac:dyDescent="0.25">
      <c r="A1545">
        <v>202430</v>
      </c>
      <c r="B1545">
        <v>37576</v>
      </c>
      <c r="C1545" t="s">
        <v>3110</v>
      </c>
      <c r="D1545" t="s">
        <v>5732</v>
      </c>
      <c r="E1545" t="s">
        <v>3111</v>
      </c>
      <c r="F1545">
        <v>1.5</v>
      </c>
      <c r="G1545" s="1">
        <v>45166</v>
      </c>
      <c r="H1545" s="1">
        <v>45276</v>
      </c>
      <c r="I1545" s="21">
        <f t="shared" si="120"/>
        <v>16.714285714285715</v>
      </c>
      <c r="J1545" s="1"/>
      <c r="K1545" s="1" t="s">
        <v>5552</v>
      </c>
      <c r="S1545" s="22">
        <f t="shared" si="121"/>
        <v>0</v>
      </c>
      <c r="T1545" s="22">
        <f t="shared" si="122"/>
        <v>0</v>
      </c>
      <c r="U1545" s="22">
        <v>0</v>
      </c>
      <c r="W1545" s="22">
        <v>0</v>
      </c>
      <c r="Y1545" t="s">
        <v>304</v>
      </c>
      <c r="Z1545" t="s">
        <v>3112</v>
      </c>
      <c r="AA1545" t="s">
        <v>3113</v>
      </c>
      <c r="AB1545" t="s">
        <v>277</v>
      </c>
      <c r="AC1545" t="s">
        <v>98</v>
      </c>
      <c r="AD1545" t="str">
        <f t="shared" si="123"/>
        <v>Online Class - ONLINE</v>
      </c>
      <c r="AE1545" t="s">
        <v>88</v>
      </c>
      <c r="AF1545" t="s">
        <v>89</v>
      </c>
      <c r="AG1545" t="s">
        <v>89</v>
      </c>
      <c r="AH1545" t="s">
        <v>5220</v>
      </c>
      <c r="AI1545">
        <v>35</v>
      </c>
      <c r="AJ1545">
        <v>23</v>
      </c>
      <c r="AK1545" s="22">
        <f t="shared" si="124"/>
        <v>0</v>
      </c>
      <c r="AL1545" t="s">
        <v>99</v>
      </c>
      <c r="AM1545" t="s">
        <v>534</v>
      </c>
      <c r="AN1545" t="s">
        <v>67</v>
      </c>
    </row>
    <row r="1546" spans="1:40" hidden="1" x14ac:dyDescent="0.25">
      <c r="A1546">
        <v>202430</v>
      </c>
      <c r="B1546">
        <v>37576</v>
      </c>
      <c r="C1546" t="s">
        <v>3110</v>
      </c>
      <c r="D1546" t="s">
        <v>5732</v>
      </c>
      <c r="E1546" t="s">
        <v>3111</v>
      </c>
      <c r="F1546">
        <v>1.5</v>
      </c>
      <c r="G1546" s="1">
        <v>45166</v>
      </c>
      <c r="H1546" s="1">
        <v>45276</v>
      </c>
      <c r="I1546" s="21">
        <f t="shared" si="120"/>
        <v>16.714285714285715</v>
      </c>
      <c r="J1546" s="1"/>
      <c r="K1546" s="1" t="s">
        <v>5552</v>
      </c>
      <c r="S1546" s="22">
        <f t="shared" si="121"/>
        <v>0</v>
      </c>
      <c r="T1546" s="22">
        <f t="shared" si="122"/>
        <v>0</v>
      </c>
      <c r="U1546" s="22">
        <v>0</v>
      </c>
      <c r="W1546" s="22">
        <v>0</v>
      </c>
      <c r="Y1546" t="s">
        <v>304</v>
      </c>
      <c r="Z1546" t="s">
        <v>3112</v>
      </c>
      <c r="AA1546" t="s">
        <v>3113</v>
      </c>
      <c r="AB1546" t="s">
        <v>277</v>
      </c>
      <c r="AC1546" t="s">
        <v>98</v>
      </c>
      <c r="AD1546" t="str">
        <f t="shared" si="123"/>
        <v>Online Class - ONLINE</v>
      </c>
      <c r="AE1546" t="s">
        <v>88</v>
      </c>
      <c r="AF1546" t="s">
        <v>89</v>
      </c>
      <c r="AG1546" t="s">
        <v>89</v>
      </c>
      <c r="AH1546" t="s">
        <v>5220</v>
      </c>
      <c r="AI1546">
        <v>35</v>
      </c>
      <c r="AJ1546">
        <v>23</v>
      </c>
      <c r="AK1546" s="22">
        <f t="shared" si="124"/>
        <v>0</v>
      </c>
      <c r="AL1546" t="s">
        <v>99</v>
      </c>
      <c r="AM1546" t="s">
        <v>534</v>
      </c>
      <c r="AN1546" t="s">
        <v>67</v>
      </c>
    </row>
    <row r="1547" spans="1:40" hidden="1" x14ac:dyDescent="0.25">
      <c r="A1547">
        <v>202430</v>
      </c>
      <c r="B1547">
        <v>37661</v>
      </c>
      <c r="C1547" t="s">
        <v>802</v>
      </c>
      <c r="D1547" t="s">
        <v>5617</v>
      </c>
      <c r="E1547" t="s">
        <v>803</v>
      </c>
      <c r="F1547">
        <v>3</v>
      </c>
      <c r="G1547" s="1">
        <v>45166</v>
      </c>
      <c r="H1547" s="1">
        <v>45276</v>
      </c>
      <c r="I1547" s="21">
        <f t="shared" si="120"/>
        <v>16.714285714285715</v>
      </c>
      <c r="J1547" s="1"/>
      <c r="K1547" s="1" t="s">
        <v>5552</v>
      </c>
      <c r="S1547" s="22">
        <f t="shared" si="121"/>
        <v>0</v>
      </c>
      <c r="T1547" s="22">
        <f t="shared" si="122"/>
        <v>0</v>
      </c>
      <c r="U1547" s="22">
        <v>0</v>
      </c>
      <c r="W1547" s="22">
        <v>0</v>
      </c>
      <c r="Y1547" t="s">
        <v>304</v>
      </c>
      <c r="Z1547" t="s">
        <v>2161</v>
      </c>
      <c r="AA1547" t="s">
        <v>2162</v>
      </c>
      <c r="AB1547" t="s">
        <v>61</v>
      </c>
      <c r="AC1547" t="s">
        <v>98</v>
      </c>
      <c r="AD1547" t="str">
        <f t="shared" si="123"/>
        <v>Online Class - ONLINE</v>
      </c>
      <c r="AE1547" t="s">
        <v>88</v>
      </c>
      <c r="AF1547" t="s">
        <v>89</v>
      </c>
      <c r="AG1547" t="s">
        <v>89</v>
      </c>
      <c r="AH1547" t="s">
        <v>5220</v>
      </c>
      <c r="AI1547">
        <v>30</v>
      </c>
      <c r="AJ1547">
        <v>24</v>
      </c>
      <c r="AK1547" s="22">
        <f t="shared" si="124"/>
        <v>0</v>
      </c>
      <c r="AL1547" t="s">
        <v>99</v>
      </c>
      <c r="AM1547" t="s">
        <v>534</v>
      </c>
      <c r="AN1547" t="s">
        <v>67</v>
      </c>
    </row>
    <row r="1548" spans="1:40" hidden="1" x14ac:dyDescent="0.25">
      <c r="A1548">
        <v>202430</v>
      </c>
      <c r="B1548">
        <v>37768</v>
      </c>
      <c r="C1548" t="s">
        <v>3006</v>
      </c>
      <c r="D1548" t="s">
        <v>5636</v>
      </c>
      <c r="E1548" t="s">
        <v>3007</v>
      </c>
      <c r="F1548">
        <v>1</v>
      </c>
      <c r="G1548" s="1">
        <v>45187</v>
      </c>
      <c r="H1548" s="1">
        <v>45241</v>
      </c>
      <c r="I1548" s="21">
        <f t="shared" si="120"/>
        <v>8.7142857142857153</v>
      </c>
      <c r="J1548" s="1"/>
      <c r="K1548" s="1" t="s">
        <v>5552</v>
      </c>
      <c r="S1548" s="22">
        <f t="shared" si="121"/>
        <v>0</v>
      </c>
      <c r="T1548" s="22">
        <f t="shared" si="122"/>
        <v>0</v>
      </c>
      <c r="U1548" s="22">
        <v>0</v>
      </c>
      <c r="W1548" s="22">
        <v>0</v>
      </c>
      <c r="Y1548" t="s">
        <v>304</v>
      </c>
      <c r="Z1548" t="s">
        <v>3064</v>
      </c>
      <c r="AA1548" t="s">
        <v>3065</v>
      </c>
      <c r="AB1548" t="s">
        <v>277</v>
      </c>
      <c r="AC1548" t="s">
        <v>98</v>
      </c>
      <c r="AD1548" t="str">
        <f t="shared" si="123"/>
        <v>Online Class - ONLINE</v>
      </c>
      <c r="AE1548" t="s">
        <v>88</v>
      </c>
      <c r="AF1548" t="s">
        <v>89</v>
      </c>
      <c r="AG1548" t="s">
        <v>89</v>
      </c>
      <c r="AH1548" t="s">
        <v>5220</v>
      </c>
      <c r="AI1548">
        <v>35</v>
      </c>
      <c r="AJ1548">
        <v>30</v>
      </c>
      <c r="AK1548" s="22">
        <f t="shared" si="124"/>
        <v>0</v>
      </c>
      <c r="AL1548" t="s">
        <v>99</v>
      </c>
      <c r="AM1548" t="s">
        <v>534</v>
      </c>
      <c r="AN1548" t="s">
        <v>67</v>
      </c>
    </row>
    <row r="1549" spans="1:40" hidden="1" x14ac:dyDescent="0.25">
      <c r="A1549">
        <v>202430</v>
      </c>
      <c r="B1549">
        <v>37852</v>
      </c>
      <c r="C1549" t="s">
        <v>775</v>
      </c>
      <c r="D1549" t="s">
        <v>5637</v>
      </c>
      <c r="E1549" t="s">
        <v>776</v>
      </c>
      <c r="F1549">
        <v>3</v>
      </c>
      <c r="G1549" s="1">
        <v>45166</v>
      </c>
      <c r="H1549" s="1">
        <v>45276</v>
      </c>
      <c r="I1549" s="21">
        <f t="shared" si="120"/>
        <v>16.714285714285715</v>
      </c>
      <c r="J1549" s="1"/>
      <c r="K1549" s="1" t="s">
        <v>5552</v>
      </c>
      <c r="S1549" s="22">
        <f t="shared" si="121"/>
        <v>0</v>
      </c>
      <c r="T1549" s="22">
        <f t="shared" si="122"/>
        <v>0</v>
      </c>
      <c r="U1549" s="22">
        <v>0</v>
      </c>
      <c r="W1549" s="22">
        <v>0</v>
      </c>
      <c r="Y1549" t="s">
        <v>304</v>
      </c>
      <c r="Z1549" t="s">
        <v>2998</v>
      </c>
      <c r="AA1549" t="s">
        <v>2999</v>
      </c>
      <c r="AB1549" t="s">
        <v>277</v>
      </c>
      <c r="AC1549" t="s">
        <v>98</v>
      </c>
      <c r="AD1549" t="str">
        <f t="shared" si="123"/>
        <v>Online Class - ONLINE</v>
      </c>
      <c r="AE1549" t="s">
        <v>88</v>
      </c>
      <c r="AF1549" t="s">
        <v>89</v>
      </c>
      <c r="AG1549" t="s">
        <v>89</v>
      </c>
      <c r="AH1549" t="s">
        <v>5220</v>
      </c>
      <c r="AI1549">
        <v>40</v>
      </c>
      <c r="AJ1549">
        <v>25</v>
      </c>
      <c r="AK1549" s="22">
        <f t="shared" si="124"/>
        <v>0</v>
      </c>
      <c r="AL1549" t="s">
        <v>99</v>
      </c>
      <c r="AM1549" t="s">
        <v>534</v>
      </c>
      <c r="AN1549" t="s">
        <v>67</v>
      </c>
    </row>
    <row r="1550" spans="1:40" hidden="1" x14ac:dyDescent="0.25">
      <c r="A1550">
        <v>202430</v>
      </c>
      <c r="B1550">
        <v>37879</v>
      </c>
      <c r="C1550" t="s">
        <v>813</v>
      </c>
      <c r="D1550" t="s">
        <v>5592</v>
      </c>
      <c r="E1550" t="s">
        <v>814</v>
      </c>
      <c r="F1550">
        <v>4</v>
      </c>
      <c r="G1550" s="1">
        <v>45166</v>
      </c>
      <c r="H1550" s="1">
        <v>45276</v>
      </c>
      <c r="I1550" s="21">
        <f t="shared" si="120"/>
        <v>16.714285714285715</v>
      </c>
      <c r="J1550" s="1"/>
      <c r="K1550" s="1" t="s">
        <v>5552</v>
      </c>
      <c r="S1550" s="22">
        <f t="shared" si="121"/>
        <v>0</v>
      </c>
      <c r="T1550" s="22">
        <f t="shared" si="122"/>
        <v>0</v>
      </c>
      <c r="U1550" s="22">
        <v>0</v>
      </c>
      <c r="W1550" s="22">
        <v>0</v>
      </c>
      <c r="Y1550" t="s">
        <v>304</v>
      </c>
      <c r="Z1550" t="s">
        <v>828</v>
      </c>
      <c r="AA1550" t="s">
        <v>829</v>
      </c>
      <c r="AB1550" t="s">
        <v>61</v>
      </c>
      <c r="AC1550" t="s">
        <v>98</v>
      </c>
      <c r="AD1550" t="str">
        <f t="shared" si="123"/>
        <v>Online Class - ONLINE</v>
      </c>
      <c r="AE1550" t="s">
        <v>88</v>
      </c>
      <c r="AF1550" t="s">
        <v>89</v>
      </c>
      <c r="AG1550" t="s">
        <v>89</v>
      </c>
      <c r="AH1550" t="s">
        <v>5220</v>
      </c>
      <c r="AI1550">
        <v>30</v>
      </c>
      <c r="AJ1550">
        <v>16</v>
      </c>
      <c r="AK1550" s="22">
        <f t="shared" si="124"/>
        <v>0</v>
      </c>
      <c r="AL1550" t="s">
        <v>99</v>
      </c>
      <c r="AM1550" t="s">
        <v>534</v>
      </c>
      <c r="AN1550" t="s">
        <v>67</v>
      </c>
    </row>
    <row r="1551" spans="1:40" hidden="1" x14ac:dyDescent="0.25">
      <c r="A1551">
        <v>202430</v>
      </c>
      <c r="B1551">
        <v>37894</v>
      </c>
      <c r="C1551" t="s">
        <v>2541</v>
      </c>
      <c r="D1551" t="s">
        <v>5631</v>
      </c>
      <c r="E1551" t="s">
        <v>2542</v>
      </c>
      <c r="F1551">
        <v>3</v>
      </c>
      <c r="G1551" s="1">
        <v>45166</v>
      </c>
      <c r="H1551" s="1">
        <v>45276</v>
      </c>
      <c r="I1551" s="21">
        <f t="shared" si="120"/>
        <v>16.714285714285715</v>
      </c>
      <c r="J1551" s="1"/>
      <c r="K1551" s="1" t="s">
        <v>5552</v>
      </c>
      <c r="S1551" s="22">
        <f t="shared" si="121"/>
        <v>0</v>
      </c>
      <c r="T1551" s="22">
        <f t="shared" si="122"/>
        <v>0</v>
      </c>
      <c r="U1551" s="22">
        <v>0</v>
      </c>
      <c r="W1551" s="22">
        <v>0</v>
      </c>
      <c r="Y1551" t="s">
        <v>304</v>
      </c>
      <c r="Z1551" t="s">
        <v>1822</v>
      </c>
      <c r="AA1551" t="s">
        <v>1823</v>
      </c>
      <c r="AB1551" t="s">
        <v>277</v>
      </c>
      <c r="AC1551" t="s">
        <v>62</v>
      </c>
      <c r="AD1551" t="str">
        <f t="shared" si="123"/>
        <v>Online Class - ONLINE</v>
      </c>
      <c r="AE1551" t="s">
        <v>88</v>
      </c>
      <c r="AF1551" t="s">
        <v>89</v>
      </c>
      <c r="AG1551" t="s">
        <v>89</v>
      </c>
      <c r="AH1551" t="s">
        <v>5220</v>
      </c>
      <c r="AI1551">
        <v>25</v>
      </c>
      <c r="AJ1551">
        <v>20</v>
      </c>
      <c r="AK1551" s="22">
        <f t="shared" si="124"/>
        <v>0</v>
      </c>
      <c r="AL1551" t="s">
        <v>430</v>
      </c>
      <c r="AM1551" t="s">
        <v>306</v>
      </c>
      <c r="AN1551" t="s">
        <v>67</v>
      </c>
    </row>
    <row r="1552" spans="1:40" hidden="1" x14ac:dyDescent="0.25">
      <c r="A1552">
        <v>202430</v>
      </c>
      <c r="B1552">
        <v>37919</v>
      </c>
      <c r="C1552" t="s">
        <v>3114</v>
      </c>
      <c r="D1552" t="s">
        <v>5614</v>
      </c>
      <c r="E1552" t="s">
        <v>3115</v>
      </c>
      <c r="F1552">
        <v>1</v>
      </c>
      <c r="G1552" s="1">
        <v>45166</v>
      </c>
      <c r="H1552" s="1">
        <v>45221</v>
      </c>
      <c r="I1552" s="21">
        <f t="shared" si="120"/>
        <v>8.8571428571428577</v>
      </c>
      <c r="J1552" s="1"/>
      <c r="K1552" s="1" t="s">
        <v>5552</v>
      </c>
      <c r="S1552" s="22">
        <f t="shared" si="121"/>
        <v>0</v>
      </c>
      <c r="T1552" s="22">
        <f t="shared" si="122"/>
        <v>0</v>
      </c>
      <c r="U1552" s="22">
        <v>0</v>
      </c>
      <c r="W1552" s="22">
        <v>0</v>
      </c>
      <c r="Y1552" t="s">
        <v>38</v>
      </c>
      <c r="Z1552" t="s">
        <v>3116</v>
      </c>
      <c r="AA1552" t="s">
        <v>3117</v>
      </c>
      <c r="AB1552" t="s">
        <v>41</v>
      </c>
      <c r="AC1552" t="s">
        <v>98</v>
      </c>
      <c r="AD1552" t="str">
        <f t="shared" si="123"/>
        <v>Online Class - ONLINE</v>
      </c>
      <c r="AE1552" t="s">
        <v>88</v>
      </c>
      <c r="AF1552" t="s">
        <v>89</v>
      </c>
      <c r="AG1552" t="s">
        <v>89</v>
      </c>
      <c r="AH1552" t="s">
        <v>5220</v>
      </c>
      <c r="AI1552">
        <v>6</v>
      </c>
      <c r="AJ1552">
        <v>5</v>
      </c>
      <c r="AK1552" s="22">
        <f t="shared" si="124"/>
        <v>0</v>
      </c>
      <c r="AL1552">
        <v>20</v>
      </c>
      <c r="AM1552" t="s">
        <v>534</v>
      </c>
      <c r="AN1552" t="s">
        <v>67</v>
      </c>
    </row>
    <row r="1553" spans="1:40" hidden="1" x14ac:dyDescent="0.25">
      <c r="A1553">
        <v>202430</v>
      </c>
      <c r="B1553">
        <v>37923</v>
      </c>
      <c r="C1553" t="s">
        <v>797</v>
      </c>
      <c r="D1553" t="s">
        <v>5617</v>
      </c>
      <c r="E1553" t="s">
        <v>798</v>
      </c>
      <c r="F1553">
        <v>3</v>
      </c>
      <c r="G1553" s="1">
        <v>45166</v>
      </c>
      <c r="H1553" s="1">
        <v>45276</v>
      </c>
      <c r="I1553" s="21">
        <f t="shared" si="120"/>
        <v>16.714285714285715</v>
      </c>
      <c r="J1553" s="1"/>
      <c r="K1553" s="1" t="s">
        <v>5552</v>
      </c>
      <c r="S1553" s="22">
        <f t="shared" si="121"/>
        <v>0</v>
      </c>
      <c r="T1553" s="22">
        <f t="shared" si="122"/>
        <v>0</v>
      </c>
      <c r="U1553" s="22">
        <v>0</v>
      </c>
      <c r="W1553" s="22">
        <v>0</v>
      </c>
      <c r="Y1553" t="s">
        <v>304</v>
      </c>
      <c r="Z1553" t="s">
        <v>799</v>
      </c>
      <c r="AA1553" t="s">
        <v>800</v>
      </c>
      <c r="AB1553" t="s">
        <v>61</v>
      </c>
      <c r="AC1553" t="s">
        <v>98</v>
      </c>
      <c r="AD1553" t="str">
        <f t="shared" si="123"/>
        <v>Online Class - ONLINE</v>
      </c>
      <c r="AE1553" t="s">
        <v>88</v>
      </c>
      <c r="AF1553" t="s">
        <v>89</v>
      </c>
      <c r="AG1553" t="s">
        <v>89</v>
      </c>
      <c r="AH1553" t="s">
        <v>5220</v>
      </c>
      <c r="AI1553">
        <v>30</v>
      </c>
      <c r="AJ1553">
        <v>28</v>
      </c>
      <c r="AK1553" s="22">
        <f t="shared" si="124"/>
        <v>0</v>
      </c>
      <c r="AL1553" t="s">
        <v>99</v>
      </c>
      <c r="AM1553" t="s">
        <v>534</v>
      </c>
      <c r="AN1553" t="s">
        <v>67</v>
      </c>
    </row>
    <row r="1554" spans="1:40" hidden="1" x14ac:dyDescent="0.25">
      <c r="A1554">
        <v>202430</v>
      </c>
      <c r="B1554">
        <v>37951</v>
      </c>
      <c r="C1554" t="s">
        <v>2362</v>
      </c>
      <c r="D1554" t="s">
        <v>5711</v>
      </c>
      <c r="E1554" t="s">
        <v>2363</v>
      </c>
      <c r="F1554">
        <v>3</v>
      </c>
      <c r="G1554" s="1">
        <v>45166</v>
      </c>
      <c r="H1554" s="1">
        <v>45276</v>
      </c>
      <c r="I1554" s="21">
        <f t="shared" si="120"/>
        <v>16.714285714285715</v>
      </c>
      <c r="J1554" s="1"/>
      <c r="K1554" s="1" t="s">
        <v>5552</v>
      </c>
      <c r="S1554" s="22">
        <f t="shared" si="121"/>
        <v>0</v>
      </c>
      <c r="T1554" s="22">
        <f t="shared" si="122"/>
        <v>0</v>
      </c>
      <c r="U1554" s="22">
        <v>0</v>
      </c>
      <c r="W1554" s="22">
        <v>0</v>
      </c>
      <c r="Y1554" t="s">
        <v>304</v>
      </c>
      <c r="Z1554" t="s">
        <v>1619</v>
      </c>
      <c r="AA1554" t="s">
        <v>1620</v>
      </c>
      <c r="AB1554" t="s">
        <v>61</v>
      </c>
      <c r="AC1554" t="s">
        <v>62</v>
      </c>
      <c r="AD1554" t="str">
        <f t="shared" si="123"/>
        <v>Online Class - ONLINE</v>
      </c>
      <c r="AE1554" t="s">
        <v>88</v>
      </c>
      <c r="AF1554" t="s">
        <v>89</v>
      </c>
      <c r="AG1554" t="s">
        <v>89</v>
      </c>
      <c r="AH1554" t="s">
        <v>5220</v>
      </c>
      <c r="AI1554">
        <v>45</v>
      </c>
      <c r="AJ1554">
        <v>24</v>
      </c>
      <c r="AK1554" s="22">
        <f t="shared" si="124"/>
        <v>0</v>
      </c>
      <c r="AL1554" t="s">
        <v>430</v>
      </c>
      <c r="AM1554" t="s">
        <v>306</v>
      </c>
      <c r="AN1554" t="s">
        <v>67</v>
      </c>
    </row>
    <row r="1555" spans="1:40" hidden="1" x14ac:dyDescent="0.25">
      <c r="A1555">
        <v>202430</v>
      </c>
      <c r="B1555">
        <v>37963</v>
      </c>
      <c r="C1555" t="s">
        <v>3118</v>
      </c>
      <c r="D1555" t="s">
        <v>5646</v>
      </c>
      <c r="E1555" t="s">
        <v>3119</v>
      </c>
      <c r="F1555">
        <v>3</v>
      </c>
      <c r="G1555" s="1">
        <v>45236</v>
      </c>
      <c r="H1555" s="1">
        <v>45276</v>
      </c>
      <c r="I1555" s="21">
        <f t="shared" si="120"/>
        <v>6.7142857142857144</v>
      </c>
      <c r="J1555" s="1"/>
      <c r="K1555" s="1" t="s">
        <v>5552</v>
      </c>
      <c r="S1555" s="22">
        <f t="shared" si="121"/>
        <v>0</v>
      </c>
      <c r="T1555" s="22">
        <f t="shared" si="122"/>
        <v>0</v>
      </c>
      <c r="U1555" s="22">
        <v>0</v>
      </c>
      <c r="W1555" s="22">
        <v>0</v>
      </c>
      <c r="Y1555" t="s">
        <v>304</v>
      </c>
      <c r="Z1555" t="s">
        <v>1464</v>
      </c>
      <c r="AA1555" t="s">
        <v>1465</v>
      </c>
      <c r="AB1555" t="s">
        <v>61</v>
      </c>
      <c r="AC1555" t="s">
        <v>98</v>
      </c>
      <c r="AD1555" t="str">
        <f t="shared" si="123"/>
        <v>Online Class - ONLINE</v>
      </c>
      <c r="AE1555" t="s">
        <v>88</v>
      </c>
      <c r="AF1555" t="s">
        <v>89</v>
      </c>
      <c r="AG1555" t="s">
        <v>89</v>
      </c>
      <c r="AH1555" t="s">
        <v>5220</v>
      </c>
      <c r="AI1555">
        <v>35</v>
      </c>
      <c r="AJ1555">
        <v>25</v>
      </c>
      <c r="AK1555" s="22">
        <f t="shared" si="124"/>
        <v>0</v>
      </c>
      <c r="AL1555" t="s">
        <v>99</v>
      </c>
      <c r="AM1555" t="s">
        <v>534</v>
      </c>
      <c r="AN1555" t="s">
        <v>67</v>
      </c>
    </row>
    <row r="1556" spans="1:40" hidden="1" x14ac:dyDescent="0.25">
      <c r="A1556">
        <v>202430</v>
      </c>
      <c r="B1556">
        <v>37978</v>
      </c>
      <c r="C1556" t="s">
        <v>3120</v>
      </c>
      <c r="D1556" t="s">
        <v>5603</v>
      </c>
      <c r="E1556" t="s">
        <v>3121</v>
      </c>
      <c r="F1556">
        <v>3</v>
      </c>
      <c r="G1556" s="1">
        <v>45166</v>
      </c>
      <c r="H1556" s="1">
        <v>45276</v>
      </c>
      <c r="I1556" s="21">
        <f t="shared" si="120"/>
        <v>16.714285714285715</v>
      </c>
      <c r="J1556" s="1"/>
      <c r="K1556" s="1" t="s">
        <v>5552</v>
      </c>
      <c r="S1556" s="22">
        <f t="shared" si="121"/>
        <v>0</v>
      </c>
      <c r="T1556" s="22">
        <f t="shared" si="122"/>
        <v>0</v>
      </c>
      <c r="U1556" s="22">
        <v>0</v>
      </c>
      <c r="W1556" s="22">
        <v>0</v>
      </c>
      <c r="Y1556" t="s">
        <v>304</v>
      </c>
      <c r="Z1556" t="s">
        <v>2958</v>
      </c>
      <c r="AA1556" t="s">
        <v>2959</v>
      </c>
      <c r="AB1556" t="s">
        <v>646</v>
      </c>
      <c r="AC1556" t="s">
        <v>98</v>
      </c>
      <c r="AD1556" t="str">
        <f t="shared" si="123"/>
        <v>Online Class - ONLINE</v>
      </c>
      <c r="AE1556" t="s">
        <v>88</v>
      </c>
      <c r="AF1556" t="s">
        <v>89</v>
      </c>
      <c r="AG1556" t="s">
        <v>89</v>
      </c>
      <c r="AH1556" t="s">
        <v>5220</v>
      </c>
      <c r="AI1556">
        <v>30</v>
      </c>
      <c r="AJ1556">
        <v>13</v>
      </c>
      <c r="AK1556" s="22">
        <f t="shared" si="124"/>
        <v>0</v>
      </c>
      <c r="AL1556" t="s">
        <v>99</v>
      </c>
      <c r="AM1556" t="s">
        <v>534</v>
      </c>
      <c r="AN1556" t="s">
        <v>67</v>
      </c>
    </row>
    <row r="1557" spans="1:40" hidden="1" x14ac:dyDescent="0.25">
      <c r="A1557">
        <v>202430</v>
      </c>
      <c r="B1557">
        <v>37979</v>
      </c>
      <c r="C1557" t="s">
        <v>3122</v>
      </c>
      <c r="D1557" t="s">
        <v>5603</v>
      </c>
      <c r="E1557" t="s">
        <v>3123</v>
      </c>
      <c r="F1557">
        <v>3</v>
      </c>
      <c r="G1557" s="1">
        <v>45166</v>
      </c>
      <c r="H1557" s="1">
        <v>45276</v>
      </c>
      <c r="I1557" s="21">
        <f t="shared" si="120"/>
        <v>16.714285714285715</v>
      </c>
      <c r="J1557" s="1"/>
      <c r="K1557" s="1" t="s">
        <v>5552</v>
      </c>
      <c r="S1557" s="22">
        <f t="shared" si="121"/>
        <v>0</v>
      </c>
      <c r="T1557" s="22">
        <f t="shared" si="122"/>
        <v>0</v>
      </c>
      <c r="U1557" s="22">
        <v>0</v>
      </c>
      <c r="W1557" s="22">
        <v>0</v>
      </c>
      <c r="Y1557" t="s">
        <v>304</v>
      </c>
      <c r="Z1557" t="s">
        <v>2958</v>
      </c>
      <c r="AA1557" t="s">
        <v>2959</v>
      </c>
      <c r="AB1557" t="s">
        <v>646</v>
      </c>
      <c r="AC1557" t="s">
        <v>98</v>
      </c>
      <c r="AD1557" t="str">
        <f t="shared" si="123"/>
        <v>Online Class - ONLINE</v>
      </c>
      <c r="AE1557" t="s">
        <v>88</v>
      </c>
      <c r="AF1557" t="s">
        <v>89</v>
      </c>
      <c r="AG1557" t="s">
        <v>89</v>
      </c>
      <c r="AH1557" t="s">
        <v>5220</v>
      </c>
      <c r="AI1557">
        <v>30</v>
      </c>
      <c r="AJ1557">
        <v>8</v>
      </c>
      <c r="AK1557" s="22">
        <f t="shared" si="124"/>
        <v>0</v>
      </c>
      <c r="AL1557" t="s">
        <v>99</v>
      </c>
      <c r="AM1557" t="s">
        <v>534</v>
      </c>
      <c r="AN1557" t="s">
        <v>67</v>
      </c>
    </row>
    <row r="1558" spans="1:40" hidden="1" x14ac:dyDescent="0.25">
      <c r="A1558">
        <v>202430</v>
      </c>
      <c r="B1558">
        <v>37982</v>
      </c>
      <c r="C1558" t="s">
        <v>1022</v>
      </c>
      <c r="D1558" t="s">
        <v>5684</v>
      </c>
      <c r="E1558" t="s">
        <v>1023</v>
      </c>
      <c r="F1558">
        <v>4</v>
      </c>
      <c r="G1558" s="1">
        <v>45166</v>
      </c>
      <c r="H1558" s="1">
        <v>45276</v>
      </c>
      <c r="I1558" s="21">
        <f t="shared" si="120"/>
        <v>16.714285714285715</v>
      </c>
      <c r="J1558" s="1"/>
      <c r="K1558" s="1" t="s">
        <v>5552</v>
      </c>
      <c r="S1558" s="22">
        <f t="shared" si="121"/>
        <v>0</v>
      </c>
      <c r="T1558" s="22">
        <f t="shared" si="122"/>
        <v>0</v>
      </c>
      <c r="U1558" s="22">
        <v>0</v>
      </c>
      <c r="W1558" s="22">
        <v>0</v>
      </c>
      <c r="Y1558" t="s">
        <v>304</v>
      </c>
      <c r="Z1558" t="s">
        <v>1024</v>
      </c>
      <c r="AA1558" t="s">
        <v>1025</v>
      </c>
      <c r="AB1558" t="s">
        <v>61</v>
      </c>
      <c r="AC1558" t="s">
        <v>62</v>
      </c>
      <c r="AD1558" t="str">
        <f t="shared" si="123"/>
        <v>Online Class - ONLINE</v>
      </c>
      <c r="AE1558" t="s">
        <v>88</v>
      </c>
      <c r="AF1558" t="s">
        <v>89</v>
      </c>
      <c r="AG1558" t="s">
        <v>89</v>
      </c>
      <c r="AH1558" t="s">
        <v>5220</v>
      </c>
      <c r="AI1558">
        <v>24</v>
      </c>
      <c r="AJ1558">
        <v>27</v>
      </c>
      <c r="AK1558" s="22">
        <f t="shared" si="124"/>
        <v>0</v>
      </c>
      <c r="AL1558" t="s">
        <v>430</v>
      </c>
      <c r="AM1558" t="s">
        <v>306</v>
      </c>
      <c r="AN1558" t="s">
        <v>46</v>
      </c>
    </row>
    <row r="1559" spans="1:40" hidden="1" x14ac:dyDescent="0.25">
      <c r="A1559">
        <v>202430</v>
      </c>
      <c r="B1559">
        <v>37986</v>
      </c>
      <c r="C1559" t="s">
        <v>2878</v>
      </c>
      <c r="D1559" t="s">
        <v>5684</v>
      </c>
      <c r="E1559" t="s">
        <v>2879</v>
      </c>
      <c r="F1559">
        <v>3</v>
      </c>
      <c r="G1559" s="1">
        <v>45166</v>
      </c>
      <c r="H1559" s="1">
        <v>45276</v>
      </c>
      <c r="I1559" s="21">
        <f t="shared" si="120"/>
        <v>16.714285714285715</v>
      </c>
      <c r="J1559" s="1"/>
      <c r="K1559" s="1" t="s">
        <v>5552</v>
      </c>
      <c r="S1559" s="22">
        <f t="shared" si="121"/>
        <v>0</v>
      </c>
      <c r="T1559" s="22">
        <f t="shared" si="122"/>
        <v>0</v>
      </c>
      <c r="U1559" s="22">
        <v>0</v>
      </c>
      <c r="W1559" s="22">
        <v>0</v>
      </c>
      <c r="Y1559" t="s">
        <v>304</v>
      </c>
      <c r="Z1559" t="s">
        <v>2876</v>
      </c>
      <c r="AA1559" t="s">
        <v>2877</v>
      </c>
      <c r="AB1559" t="s">
        <v>61</v>
      </c>
      <c r="AC1559" t="s">
        <v>98</v>
      </c>
      <c r="AD1559" t="str">
        <f t="shared" si="123"/>
        <v>Online Class - ONLINE</v>
      </c>
      <c r="AE1559" t="s">
        <v>88</v>
      </c>
      <c r="AF1559" t="s">
        <v>89</v>
      </c>
      <c r="AG1559" t="s">
        <v>89</v>
      </c>
      <c r="AH1559" t="s">
        <v>5220</v>
      </c>
      <c r="AI1559">
        <v>40</v>
      </c>
      <c r="AJ1559">
        <v>24</v>
      </c>
      <c r="AK1559" s="22">
        <f t="shared" si="124"/>
        <v>0</v>
      </c>
      <c r="AL1559" t="s">
        <v>99</v>
      </c>
      <c r="AM1559" t="s">
        <v>534</v>
      </c>
      <c r="AN1559" t="s">
        <v>67</v>
      </c>
    </row>
    <row r="1560" spans="1:40" hidden="1" x14ac:dyDescent="0.25">
      <c r="A1560">
        <v>202430</v>
      </c>
      <c r="B1560">
        <v>38065</v>
      </c>
      <c r="C1560" t="s">
        <v>1715</v>
      </c>
      <c r="D1560" t="s">
        <v>5655</v>
      </c>
      <c r="E1560" t="s">
        <v>1716</v>
      </c>
      <c r="F1560">
        <v>3</v>
      </c>
      <c r="G1560" s="1">
        <v>45166</v>
      </c>
      <c r="H1560" s="1">
        <v>45276</v>
      </c>
      <c r="I1560" s="21">
        <f t="shared" si="120"/>
        <v>16.714285714285715</v>
      </c>
      <c r="J1560" s="1"/>
      <c r="K1560" s="1" t="s">
        <v>36</v>
      </c>
      <c r="O1560" t="s">
        <v>36</v>
      </c>
      <c r="S1560" s="22">
        <f t="shared" si="121"/>
        <v>8.6805555555555525E-2</v>
      </c>
      <c r="T1560" s="22">
        <f t="shared" si="122"/>
        <v>8.7932900432900418E-2</v>
      </c>
      <c r="U1560" s="22" t="s">
        <v>5375</v>
      </c>
      <c r="V1560">
        <v>935</v>
      </c>
      <c r="W1560" s="22" t="s">
        <v>5487</v>
      </c>
      <c r="X1560">
        <v>1140</v>
      </c>
      <c r="Y1560" t="s">
        <v>507</v>
      </c>
      <c r="Z1560" t="s">
        <v>1717</v>
      </c>
      <c r="AA1560" t="s">
        <v>1718</v>
      </c>
      <c r="AB1560" t="s">
        <v>61</v>
      </c>
      <c r="AC1560" t="s">
        <v>98</v>
      </c>
      <c r="AD1560" t="str">
        <f t="shared" si="123"/>
        <v>Online Class - ONLINE</v>
      </c>
      <c r="AE1560" t="s">
        <v>88</v>
      </c>
      <c r="AF1560" t="s">
        <v>89</v>
      </c>
      <c r="AG1560" t="s">
        <v>89</v>
      </c>
      <c r="AH1560" t="s">
        <v>5220</v>
      </c>
      <c r="AI1560">
        <v>24</v>
      </c>
      <c r="AJ1560">
        <v>24</v>
      </c>
      <c r="AK1560" s="22">
        <f t="shared" si="124"/>
        <v>35.273654916512058</v>
      </c>
      <c r="AL1560" t="s">
        <v>99</v>
      </c>
      <c r="AM1560" t="s">
        <v>100</v>
      </c>
      <c r="AN1560" t="s">
        <v>46</v>
      </c>
    </row>
    <row r="1561" spans="1:40" hidden="1" x14ac:dyDescent="0.25">
      <c r="A1561">
        <v>202430</v>
      </c>
      <c r="B1561">
        <v>38065</v>
      </c>
      <c r="C1561" t="s">
        <v>1715</v>
      </c>
      <c r="D1561" t="s">
        <v>5655</v>
      </c>
      <c r="E1561" t="s">
        <v>1716</v>
      </c>
      <c r="F1561">
        <v>3</v>
      </c>
      <c r="G1561" s="1">
        <v>45166</v>
      </c>
      <c r="H1561" s="1">
        <v>45276</v>
      </c>
      <c r="I1561" s="21">
        <f t="shared" si="120"/>
        <v>16.714285714285715</v>
      </c>
      <c r="J1561" s="1"/>
      <c r="K1561" s="1" t="s">
        <v>36</v>
      </c>
      <c r="O1561" t="s">
        <v>36</v>
      </c>
      <c r="S1561" s="22">
        <f t="shared" si="121"/>
        <v>0.12500000000000006</v>
      </c>
      <c r="T1561" s="22">
        <f t="shared" si="122"/>
        <v>0.12662337662337669</v>
      </c>
      <c r="U1561" s="22" t="s">
        <v>5429</v>
      </c>
      <c r="V1561">
        <v>1145</v>
      </c>
      <c r="W1561" s="22" t="s">
        <v>5443</v>
      </c>
      <c r="X1561">
        <v>1445</v>
      </c>
      <c r="Y1561" t="s">
        <v>507</v>
      </c>
      <c r="Z1561" t="s">
        <v>1717</v>
      </c>
      <c r="AA1561" t="s">
        <v>1718</v>
      </c>
      <c r="AB1561" t="s">
        <v>61</v>
      </c>
      <c r="AC1561" t="s">
        <v>98</v>
      </c>
      <c r="AD1561" t="str">
        <f t="shared" si="123"/>
        <v>Online Class - ONLINE</v>
      </c>
      <c r="AE1561" t="s">
        <v>88</v>
      </c>
      <c r="AF1561" t="s">
        <v>89</v>
      </c>
      <c r="AG1561" t="s">
        <v>89</v>
      </c>
      <c r="AH1561" t="s">
        <v>5220</v>
      </c>
      <c r="AI1561">
        <v>24</v>
      </c>
      <c r="AJ1561">
        <v>24</v>
      </c>
      <c r="AK1561" s="22">
        <f t="shared" si="124"/>
        <v>50.794063079777395</v>
      </c>
      <c r="AL1561" t="s">
        <v>99</v>
      </c>
      <c r="AM1561" t="s">
        <v>100</v>
      </c>
      <c r="AN1561" t="s">
        <v>46</v>
      </c>
    </row>
    <row r="1562" spans="1:40" hidden="1" x14ac:dyDescent="0.25">
      <c r="A1562">
        <v>202430</v>
      </c>
      <c r="B1562">
        <v>38081</v>
      </c>
      <c r="C1562" t="s">
        <v>3124</v>
      </c>
      <c r="D1562" t="s">
        <v>5737</v>
      </c>
      <c r="E1562" t="s">
        <v>3125</v>
      </c>
      <c r="F1562">
        <v>5</v>
      </c>
      <c r="G1562" s="1">
        <v>45166</v>
      </c>
      <c r="H1562" s="1">
        <v>45276</v>
      </c>
      <c r="I1562" s="21">
        <f t="shared" si="120"/>
        <v>16.714285714285715</v>
      </c>
      <c r="J1562" s="1"/>
      <c r="K1562" s="1" t="s">
        <v>5552</v>
      </c>
      <c r="S1562" s="22">
        <f t="shared" si="121"/>
        <v>0</v>
      </c>
      <c r="T1562" s="22">
        <f t="shared" si="122"/>
        <v>0</v>
      </c>
      <c r="U1562" s="22">
        <v>0</v>
      </c>
      <c r="W1562" s="22">
        <v>0</v>
      </c>
      <c r="Y1562" t="s">
        <v>304</v>
      </c>
      <c r="Z1562" t="s">
        <v>2940</v>
      </c>
      <c r="AA1562" t="s">
        <v>2941</v>
      </c>
      <c r="AB1562" t="s">
        <v>61</v>
      </c>
      <c r="AC1562" t="s">
        <v>98</v>
      </c>
      <c r="AD1562" t="str">
        <f t="shared" si="123"/>
        <v>Online Class - ONLINE</v>
      </c>
      <c r="AE1562" t="s">
        <v>88</v>
      </c>
      <c r="AF1562" t="s">
        <v>89</v>
      </c>
      <c r="AG1562" t="s">
        <v>89</v>
      </c>
      <c r="AH1562" t="s">
        <v>5220</v>
      </c>
      <c r="AI1562">
        <v>30</v>
      </c>
      <c r="AJ1562">
        <v>19</v>
      </c>
      <c r="AK1562" s="22">
        <f t="shared" si="124"/>
        <v>0</v>
      </c>
      <c r="AL1562" t="s">
        <v>99</v>
      </c>
      <c r="AM1562" t="s">
        <v>534</v>
      </c>
      <c r="AN1562" t="s">
        <v>67</v>
      </c>
    </row>
    <row r="1563" spans="1:40" hidden="1" x14ac:dyDescent="0.25">
      <c r="A1563">
        <v>202430</v>
      </c>
      <c r="B1563">
        <v>38101</v>
      </c>
      <c r="C1563" t="s">
        <v>2150</v>
      </c>
      <c r="D1563" t="s">
        <v>5619</v>
      </c>
      <c r="E1563" t="s">
        <v>2151</v>
      </c>
      <c r="F1563">
        <v>3</v>
      </c>
      <c r="G1563" s="1">
        <v>45166</v>
      </c>
      <c r="H1563" s="1">
        <v>45276</v>
      </c>
      <c r="I1563" s="21">
        <f t="shared" si="120"/>
        <v>16.714285714285715</v>
      </c>
      <c r="J1563" s="1"/>
      <c r="K1563" s="1" t="s">
        <v>5552</v>
      </c>
      <c r="S1563" s="22">
        <f t="shared" si="121"/>
        <v>0</v>
      </c>
      <c r="T1563" s="22">
        <f t="shared" si="122"/>
        <v>0</v>
      </c>
      <c r="U1563" s="22">
        <v>0</v>
      </c>
      <c r="W1563" s="22">
        <v>0</v>
      </c>
      <c r="Y1563" t="s">
        <v>304</v>
      </c>
      <c r="Z1563" t="s">
        <v>1525</v>
      </c>
      <c r="AA1563" t="s">
        <v>1526</v>
      </c>
      <c r="AB1563" t="s">
        <v>61</v>
      </c>
      <c r="AC1563" t="s">
        <v>98</v>
      </c>
      <c r="AD1563" t="str">
        <f t="shared" si="123"/>
        <v>Online Class - ONLINE</v>
      </c>
      <c r="AE1563" t="s">
        <v>88</v>
      </c>
      <c r="AF1563" t="s">
        <v>89</v>
      </c>
      <c r="AG1563" t="s">
        <v>89</v>
      </c>
      <c r="AH1563" t="s">
        <v>5220</v>
      </c>
      <c r="AI1563">
        <v>40</v>
      </c>
      <c r="AJ1563">
        <v>39</v>
      </c>
      <c r="AK1563" s="22">
        <f t="shared" si="124"/>
        <v>0</v>
      </c>
      <c r="AL1563" t="s">
        <v>99</v>
      </c>
      <c r="AM1563" t="s">
        <v>534</v>
      </c>
      <c r="AN1563" t="s">
        <v>67</v>
      </c>
    </row>
    <row r="1564" spans="1:40" hidden="1" x14ac:dyDescent="0.25">
      <c r="A1564">
        <v>202430</v>
      </c>
      <c r="B1564">
        <v>38106</v>
      </c>
      <c r="C1564" t="s">
        <v>698</v>
      </c>
      <c r="D1564" t="s">
        <v>5736</v>
      </c>
      <c r="E1564" t="s">
        <v>699</v>
      </c>
      <c r="F1564">
        <v>3</v>
      </c>
      <c r="G1564" s="1">
        <v>45222</v>
      </c>
      <c r="H1564" s="1">
        <v>45276</v>
      </c>
      <c r="I1564" s="21">
        <f t="shared" si="120"/>
        <v>8.7142857142857153</v>
      </c>
      <c r="J1564" s="1"/>
      <c r="K1564" s="1" t="s">
        <v>5552</v>
      </c>
      <c r="S1564" s="22">
        <f t="shared" si="121"/>
        <v>0</v>
      </c>
      <c r="T1564" s="22">
        <f t="shared" si="122"/>
        <v>0</v>
      </c>
      <c r="U1564" s="22">
        <v>0</v>
      </c>
      <c r="W1564" s="22">
        <v>0</v>
      </c>
      <c r="Y1564" t="s">
        <v>304</v>
      </c>
      <c r="Z1564" t="s">
        <v>695</v>
      </c>
      <c r="AA1564" t="s">
        <v>696</v>
      </c>
      <c r="AB1564" t="s">
        <v>41</v>
      </c>
      <c r="AC1564" t="s">
        <v>98</v>
      </c>
      <c r="AD1564" t="str">
        <f t="shared" si="123"/>
        <v>Online Class - ONLINE</v>
      </c>
      <c r="AE1564" t="s">
        <v>88</v>
      </c>
      <c r="AF1564" t="s">
        <v>89</v>
      </c>
      <c r="AG1564" t="s">
        <v>89</v>
      </c>
      <c r="AH1564" t="s">
        <v>5220</v>
      </c>
      <c r="AI1564">
        <v>40</v>
      </c>
      <c r="AJ1564">
        <v>17</v>
      </c>
      <c r="AK1564" s="22">
        <f t="shared" si="124"/>
        <v>0</v>
      </c>
      <c r="AL1564" t="s">
        <v>99</v>
      </c>
      <c r="AM1564" t="s">
        <v>534</v>
      </c>
      <c r="AN1564" t="s">
        <v>67</v>
      </c>
    </row>
    <row r="1565" spans="1:40" hidden="1" x14ac:dyDescent="0.25">
      <c r="A1565">
        <v>202430</v>
      </c>
      <c r="B1565">
        <v>38116</v>
      </c>
      <c r="C1565" t="s">
        <v>3126</v>
      </c>
      <c r="D1565" t="s">
        <v>5633</v>
      </c>
      <c r="E1565" t="s">
        <v>3127</v>
      </c>
      <c r="F1565">
        <v>3</v>
      </c>
      <c r="G1565" s="1">
        <v>45208</v>
      </c>
      <c r="H1565" s="1">
        <v>45262</v>
      </c>
      <c r="I1565" s="21">
        <f t="shared" si="120"/>
        <v>8.7142857142857153</v>
      </c>
      <c r="J1565" s="1"/>
      <c r="K1565" s="1" t="s">
        <v>5552</v>
      </c>
      <c r="S1565" s="22">
        <f t="shared" si="121"/>
        <v>0</v>
      </c>
      <c r="T1565" s="22">
        <f t="shared" si="122"/>
        <v>0</v>
      </c>
      <c r="U1565" s="22">
        <v>0</v>
      </c>
      <c r="W1565" s="22">
        <v>0</v>
      </c>
      <c r="Y1565" t="s">
        <v>304</v>
      </c>
      <c r="Z1565" t="s">
        <v>2807</v>
      </c>
      <c r="AA1565" t="s">
        <v>2808</v>
      </c>
      <c r="AB1565" t="s">
        <v>61</v>
      </c>
      <c r="AC1565" t="s">
        <v>98</v>
      </c>
      <c r="AD1565" t="str">
        <f t="shared" si="123"/>
        <v>Online Class - ONLINE</v>
      </c>
      <c r="AE1565" t="s">
        <v>88</v>
      </c>
      <c r="AF1565" t="s">
        <v>89</v>
      </c>
      <c r="AG1565" t="s">
        <v>89</v>
      </c>
      <c r="AH1565" t="s">
        <v>5220</v>
      </c>
      <c r="AI1565">
        <v>30</v>
      </c>
      <c r="AJ1565">
        <v>28</v>
      </c>
      <c r="AK1565" s="22">
        <f t="shared" si="124"/>
        <v>0</v>
      </c>
      <c r="AL1565" t="s">
        <v>99</v>
      </c>
      <c r="AM1565" t="s">
        <v>534</v>
      </c>
      <c r="AN1565" t="s">
        <v>67</v>
      </c>
    </row>
    <row r="1566" spans="1:40" hidden="1" x14ac:dyDescent="0.25">
      <c r="A1566">
        <v>202430</v>
      </c>
      <c r="B1566">
        <v>38122</v>
      </c>
      <c r="C1566" t="s">
        <v>83</v>
      </c>
      <c r="D1566" t="s">
        <v>5685</v>
      </c>
      <c r="E1566" t="s">
        <v>84</v>
      </c>
      <c r="F1566">
        <v>0</v>
      </c>
      <c r="G1566" s="1">
        <v>45166</v>
      </c>
      <c r="H1566" s="1">
        <v>45276</v>
      </c>
      <c r="I1566" s="21">
        <f t="shared" si="120"/>
        <v>16.714285714285715</v>
      </c>
      <c r="J1566" s="1"/>
      <c r="K1566" s="1" t="s">
        <v>5540</v>
      </c>
      <c r="L1566" t="s">
        <v>33</v>
      </c>
      <c r="M1566" t="s">
        <v>34</v>
      </c>
      <c r="N1566" t="s">
        <v>35</v>
      </c>
      <c r="O1566" t="s">
        <v>36</v>
      </c>
      <c r="S1566" s="22">
        <f t="shared" si="121"/>
        <v>0</v>
      </c>
      <c r="T1566" s="22">
        <f t="shared" si="122"/>
        <v>0</v>
      </c>
      <c r="U1566" s="22">
        <v>0</v>
      </c>
      <c r="W1566" s="22">
        <v>0</v>
      </c>
      <c r="Y1566" t="s">
        <v>49</v>
      </c>
      <c r="Z1566" t="s">
        <v>85</v>
      </c>
      <c r="AA1566" t="s">
        <v>86</v>
      </c>
      <c r="AB1566">
        <v>9</v>
      </c>
      <c r="AC1566" t="s">
        <v>87</v>
      </c>
      <c r="AD1566" t="str">
        <f t="shared" si="123"/>
        <v>Online Class - ONLINE</v>
      </c>
      <c r="AE1566" t="s">
        <v>88</v>
      </c>
      <c r="AF1566" t="s">
        <v>89</v>
      </c>
      <c r="AG1566" t="s">
        <v>89</v>
      </c>
      <c r="AH1566" t="s">
        <v>5220</v>
      </c>
      <c r="AI1566">
        <v>100</v>
      </c>
      <c r="AJ1566">
        <v>46</v>
      </c>
      <c r="AK1566" s="22">
        <f t="shared" si="124"/>
        <v>0</v>
      </c>
      <c r="AL1566" t="s">
        <v>52</v>
      </c>
      <c r="AM1566" t="s">
        <v>66</v>
      </c>
      <c r="AN1566" t="s">
        <v>67</v>
      </c>
    </row>
    <row r="1567" spans="1:40" hidden="1" x14ac:dyDescent="0.25">
      <c r="A1567">
        <v>202430</v>
      </c>
      <c r="B1567">
        <v>38123</v>
      </c>
      <c r="C1567" t="s">
        <v>90</v>
      </c>
      <c r="D1567" t="s">
        <v>5685</v>
      </c>
      <c r="E1567" t="s">
        <v>91</v>
      </c>
      <c r="F1567">
        <v>0</v>
      </c>
      <c r="G1567" s="1">
        <v>45166</v>
      </c>
      <c r="H1567" s="1">
        <v>45276</v>
      </c>
      <c r="I1567" s="21">
        <f t="shared" si="120"/>
        <v>16.714285714285715</v>
      </c>
      <c r="J1567" s="1"/>
      <c r="K1567" s="1" t="s">
        <v>5540</v>
      </c>
      <c r="L1567" t="s">
        <v>33</v>
      </c>
      <c r="M1567" t="s">
        <v>34</v>
      </c>
      <c r="N1567" t="s">
        <v>35</v>
      </c>
      <c r="O1567" t="s">
        <v>36</v>
      </c>
      <c r="S1567" s="22">
        <f t="shared" si="121"/>
        <v>0</v>
      </c>
      <c r="T1567" s="22">
        <f t="shared" si="122"/>
        <v>0</v>
      </c>
      <c r="U1567" s="22">
        <v>0</v>
      </c>
      <c r="W1567" s="22">
        <v>0</v>
      </c>
      <c r="Y1567" t="s">
        <v>49</v>
      </c>
      <c r="Z1567" t="s">
        <v>92</v>
      </c>
      <c r="AA1567" t="s">
        <v>93</v>
      </c>
      <c r="AB1567" t="s">
        <v>41</v>
      </c>
      <c r="AC1567" t="s">
        <v>87</v>
      </c>
      <c r="AD1567" t="str">
        <f t="shared" si="123"/>
        <v>Online Class - ONLINE</v>
      </c>
      <c r="AE1567" t="s">
        <v>88</v>
      </c>
      <c r="AF1567" t="s">
        <v>89</v>
      </c>
      <c r="AG1567" t="s">
        <v>89</v>
      </c>
      <c r="AH1567" t="s">
        <v>5220</v>
      </c>
      <c r="AI1567">
        <v>100</v>
      </c>
      <c r="AJ1567">
        <v>26</v>
      </c>
      <c r="AK1567" s="22">
        <f t="shared" si="124"/>
        <v>0</v>
      </c>
      <c r="AL1567" t="s">
        <v>52</v>
      </c>
      <c r="AM1567" t="s">
        <v>66</v>
      </c>
      <c r="AN1567" t="s">
        <v>67</v>
      </c>
    </row>
    <row r="1568" spans="1:40" hidden="1" x14ac:dyDescent="0.25">
      <c r="A1568">
        <v>202430</v>
      </c>
      <c r="B1568">
        <v>38127</v>
      </c>
      <c r="C1568" t="s">
        <v>178</v>
      </c>
      <c r="D1568" t="s">
        <v>5685</v>
      </c>
      <c r="E1568" t="s">
        <v>179</v>
      </c>
      <c r="F1568">
        <v>0</v>
      </c>
      <c r="G1568" s="1">
        <v>45166</v>
      </c>
      <c r="H1568" s="1">
        <v>45276</v>
      </c>
      <c r="I1568" s="21">
        <f t="shared" si="120"/>
        <v>16.714285714285715</v>
      </c>
      <c r="J1568" s="1"/>
      <c r="K1568" s="1" t="s">
        <v>5534</v>
      </c>
      <c r="L1568" t="s">
        <v>33</v>
      </c>
      <c r="M1568" t="s">
        <v>34</v>
      </c>
      <c r="N1568" t="s">
        <v>35</v>
      </c>
      <c r="O1568" t="s">
        <v>36</v>
      </c>
      <c r="P1568" t="s">
        <v>37</v>
      </c>
      <c r="S1568" s="22">
        <f t="shared" si="121"/>
        <v>0</v>
      </c>
      <c r="T1568" s="22">
        <f t="shared" si="122"/>
        <v>0</v>
      </c>
      <c r="U1568" s="22">
        <v>0</v>
      </c>
      <c r="W1568" s="22">
        <v>0</v>
      </c>
      <c r="Y1568" t="s">
        <v>49</v>
      </c>
      <c r="Z1568" t="s">
        <v>180</v>
      </c>
      <c r="AA1568" t="s">
        <v>181</v>
      </c>
      <c r="AB1568">
        <v>9</v>
      </c>
      <c r="AC1568" t="s">
        <v>87</v>
      </c>
      <c r="AD1568" t="str">
        <f t="shared" si="123"/>
        <v>Online Class - ONLINE</v>
      </c>
      <c r="AE1568" t="s">
        <v>88</v>
      </c>
      <c r="AF1568" t="s">
        <v>89</v>
      </c>
      <c r="AG1568" t="s">
        <v>89</v>
      </c>
      <c r="AH1568" t="s">
        <v>5220</v>
      </c>
      <c r="AI1568">
        <v>100</v>
      </c>
      <c r="AJ1568">
        <v>46</v>
      </c>
      <c r="AK1568" s="22">
        <f t="shared" si="124"/>
        <v>0</v>
      </c>
      <c r="AL1568" t="s">
        <v>52</v>
      </c>
      <c r="AM1568" t="s">
        <v>182</v>
      </c>
      <c r="AN1568" t="s">
        <v>67</v>
      </c>
    </row>
    <row r="1569" spans="1:40" hidden="1" x14ac:dyDescent="0.25">
      <c r="A1569">
        <v>202430</v>
      </c>
      <c r="B1569">
        <v>38131</v>
      </c>
      <c r="C1569" t="s">
        <v>664</v>
      </c>
      <c r="D1569" t="s">
        <v>5685</v>
      </c>
      <c r="E1569" t="s">
        <v>665</v>
      </c>
      <c r="F1569">
        <v>0</v>
      </c>
      <c r="G1569" s="1">
        <v>45166</v>
      </c>
      <c r="H1569" s="1">
        <v>45276</v>
      </c>
      <c r="I1569" s="21">
        <f t="shared" si="120"/>
        <v>16.714285714285715</v>
      </c>
      <c r="J1569" s="1"/>
      <c r="K1569" s="1" t="s">
        <v>5550</v>
      </c>
      <c r="M1569" t="s">
        <v>34</v>
      </c>
      <c r="N1569" t="s">
        <v>35</v>
      </c>
      <c r="O1569" t="s">
        <v>36</v>
      </c>
      <c r="P1569" t="s">
        <v>37</v>
      </c>
      <c r="S1569" s="22">
        <f t="shared" si="121"/>
        <v>0</v>
      </c>
      <c r="T1569" s="22">
        <f t="shared" si="122"/>
        <v>0</v>
      </c>
      <c r="U1569" s="22">
        <v>0</v>
      </c>
      <c r="W1569" s="22">
        <v>0</v>
      </c>
      <c r="Y1569" t="s">
        <v>49</v>
      </c>
      <c r="Z1569" t="s">
        <v>666</v>
      </c>
      <c r="AA1569" t="s">
        <v>667</v>
      </c>
      <c r="AB1569" t="s">
        <v>41</v>
      </c>
      <c r="AC1569" t="s">
        <v>87</v>
      </c>
      <c r="AD1569" t="str">
        <f t="shared" si="123"/>
        <v>Online Class - ONLINE</v>
      </c>
      <c r="AE1569" t="s">
        <v>88</v>
      </c>
      <c r="AF1569" t="s">
        <v>89</v>
      </c>
      <c r="AG1569" t="s">
        <v>89</v>
      </c>
      <c r="AH1569" t="s">
        <v>5220</v>
      </c>
      <c r="AI1569">
        <v>100</v>
      </c>
      <c r="AJ1569">
        <v>11</v>
      </c>
      <c r="AK1569" s="22">
        <f t="shared" si="124"/>
        <v>0</v>
      </c>
      <c r="AL1569" t="s">
        <v>52</v>
      </c>
      <c r="AM1569" t="s">
        <v>182</v>
      </c>
      <c r="AN1569" t="s">
        <v>67</v>
      </c>
    </row>
    <row r="1570" spans="1:40" hidden="1" x14ac:dyDescent="0.25">
      <c r="A1570">
        <v>202430</v>
      </c>
      <c r="B1570">
        <v>38412</v>
      </c>
      <c r="C1570" t="s">
        <v>283</v>
      </c>
      <c r="D1570" t="s">
        <v>5623</v>
      </c>
      <c r="E1570" t="s">
        <v>284</v>
      </c>
      <c r="F1570">
        <v>4</v>
      </c>
      <c r="G1570" s="1">
        <v>45166</v>
      </c>
      <c r="H1570" s="1">
        <v>45276</v>
      </c>
      <c r="I1570" s="21">
        <f t="shared" si="120"/>
        <v>16.714285714285715</v>
      </c>
      <c r="J1570" s="1"/>
      <c r="K1570" s="1" t="s">
        <v>5552</v>
      </c>
      <c r="S1570" s="22">
        <f t="shared" si="121"/>
        <v>0</v>
      </c>
      <c r="T1570" s="22">
        <f t="shared" si="122"/>
        <v>0</v>
      </c>
      <c r="U1570" s="22">
        <v>0</v>
      </c>
      <c r="W1570" s="22">
        <v>0</v>
      </c>
      <c r="Y1570" t="s">
        <v>304</v>
      </c>
      <c r="Z1570" t="s">
        <v>1181</v>
      </c>
      <c r="AA1570" t="s">
        <v>1182</v>
      </c>
      <c r="AB1570" t="s">
        <v>61</v>
      </c>
      <c r="AC1570" t="s">
        <v>62</v>
      </c>
      <c r="AD1570" t="str">
        <f t="shared" si="123"/>
        <v>Online Class - ONLINE</v>
      </c>
      <c r="AE1570" t="s">
        <v>88</v>
      </c>
      <c r="AF1570" t="s">
        <v>89</v>
      </c>
      <c r="AG1570" t="s">
        <v>89</v>
      </c>
      <c r="AH1570" t="s">
        <v>5220</v>
      </c>
      <c r="AI1570">
        <v>30</v>
      </c>
      <c r="AJ1570">
        <v>26</v>
      </c>
      <c r="AK1570" s="22">
        <f t="shared" si="124"/>
        <v>0</v>
      </c>
      <c r="AL1570" t="s">
        <v>430</v>
      </c>
      <c r="AM1570" t="s">
        <v>306</v>
      </c>
      <c r="AN1570" t="s">
        <v>67</v>
      </c>
    </row>
    <row r="1571" spans="1:40" hidden="1" x14ac:dyDescent="0.25">
      <c r="A1571">
        <v>202430</v>
      </c>
      <c r="B1571">
        <v>38660</v>
      </c>
      <c r="C1571" t="s">
        <v>283</v>
      </c>
      <c r="D1571" t="s">
        <v>5623</v>
      </c>
      <c r="E1571" t="s">
        <v>284</v>
      </c>
      <c r="F1571">
        <v>4</v>
      </c>
      <c r="G1571" s="1">
        <v>45166</v>
      </c>
      <c r="H1571" s="1">
        <v>45276</v>
      </c>
      <c r="I1571" s="21">
        <f t="shared" si="120"/>
        <v>16.714285714285715</v>
      </c>
      <c r="J1571" s="1"/>
      <c r="K1571" s="1" t="s">
        <v>5552</v>
      </c>
      <c r="S1571" s="22">
        <f t="shared" si="121"/>
        <v>0</v>
      </c>
      <c r="T1571" s="22">
        <f t="shared" si="122"/>
        <v>0</v>
      </c>
      <c r="U1571" s="22">
        <v>0</v>
      </c>
      <c r="W1571" s="22">
        <v>0</v>
      </c>
      <c r="Y1571" t="s">
        <v>304</v>
      </c>
      <c r="Z1571" t="s">
        <v>1747</v>
      </c>
      <c r="AA1571" t="s">
        <v>1748</v>
      </c>
      <c r="AB1571" t="s">
        <v>646</v>
      </c>
      <c r="AC1571" t="s">
        <v>62</v>
      </c>
      <c r="AD1571" t="str">
        <f t="shared" si="123"/>
        <v>Online Class - ONLINE</v>
      </c>
      <c r="AE1571" t="s">
        <v>88</v>
      </c>
      <c r="AF1571" t="s">
        <v>89</v>
      </c>
      <c r="AG1571" t="s">
        <v>89</v>
      </c>
      <c r="AH1571" t="s">
        <v>5220</v>
      </c>
      <c r="AI1571">
        <v>33</v>
      </c>
      <c r="AJ1571">
        <v>25</v>
      </c>
      <c r="AK1571" s="22">
        <f t="shared" si="124"/>
        <v>0</v>
      </c>
      <c r="AL1571" t="s">
        <v>430</v>
      </c>
      <c r="AM1571" t="s">
        <v>306</v>
      </c>
      <c r="AN1571" t="s">
        <v>67</v>
      </c>
    </row>
    <row r="1572" spans="1:40" hidden="1" x14ac:dyDescent="0.25">
      <c r="A1572">
        <v>202430</v>
      </c>
      <c r="B1572">
        <v>38670</v>
      </c>
      <c r="C1572" t="s">
        <v>273</v>
      </c>
      <c r="D1572" t="s">
        <v>5617</v>
      </c>
      <c r="E1572" t="s">
        <v>274</v>
      </c>
      <c r="F1572">
        <v>3</v>
      </c>
      <c r="G1572" s="1">
        <v>45180</v>
      </c>
      <c r="H1572" s="1">
        <v>45276</v>
      </c>
      <c r="I1572" s="21">
        <f t="shared" si="120"/>
        <v>14.714285714285714</v>
      </c>
      <c r="J1572" s="1"/>
      <c r="K1572" s="1" t="s">
        <v>5552</v>
      </c>
      <c r="S1572" s="22">
        <f t="shared" si="121"/>
        <v>0</v>
      </c>
      <c r="T1572" s="22">
        <f t="shared" si="122"/>
        <v>0</v>
      </c>
      <c r="U1572" s="22">
        <v>0</v>
      </c>
      <c r="W1572" s="22">
        <v>0</v>
      </c>
      <c r="Y1572" t="s">
        <v>304</v>
      </c>
      <c r="Z1572" t="s">
        <v>2950</v>
      </c>
      <c r="AA1572" t="s">
        <v>2951</v>
      </c>
      <c r="AB1572" t="s">
        <v>61</v>
      </c>
      <c r="AC1572" t="s">
        <v>98</v>
      </c>
      <c r="AD1572" t="str">
        <f t="shared" si="123"/>
        <v>Online Class - ONLINE</v>
      </c>
      <c r="AE1572" t="s">
        <v>88</v>
      </c>
      <c r="AF1572" t="s">
        <v>89</v>
      </c>
      <c r="AG1572" t="s">
        <v>89</v>
      </c>
      <c r="AH1572" t="s">
        <v>5220</v>
      </c>
      <c r="AI1572">
        <v>30</v>
      </c>
      <c r="AJ1572">
        <v>30</v>
      </c>
      <c r="AK1572" s="22">
        <f t="shared" si="124"/>
        <v>0</v>
      </c>
      <c r="AL1572" t="s">
        <v>99</v>
      </c>
      <c r="AM1572" t="s">
        <v>534</v>
      </c>
      <c r="AN1572" t="s">
        <v>46</v>
      </c>
    </row>
    <row r="1573" spans="1:40" hidden="1" x14ac:dyDescent="0.25">
      <c r="A1573">
        <v>202430</v>
      </c>
      <c r="B1573">
        <v>38747</v>
      </c>
      <c r="C1573" t="s">
        <v>1807</v>
      </c>
      <c r="D1573" t="s">
        <v>5704</v>
      </c>
      <c r="E1573" t="s">
        <v>1808</v>
      </c>
      <c r="F1573">
        <v>3</v>
      </c>
      <c r="G1573" s="1">
        <v>45166</v>
      </c>
      <c r="H1573" s="1">
        <v>45276</v>
      </c>
      <c r="I1573" s="21">
        <f t="shared" si="120"/>
        <v>16.714285714285715</v>
      </c>
      <c r="J1573" s="1"/>
      <c r="K1573" s="1" t="s">
        <v>5552</v>
      </c>
      <c r="S1573" s="22">
        <f t="shared" si="121"/>
        <v>0</v>
      </c>
      <c r="T1573" s="22">
        <f t="shared" si="122"/>
        <v>0</v>
      </c>
      <c r="U1573" s="22">
        <v>0</v>
      </c>
      <c r="W1573" s="22">
        <v>0</v>
      </c>
      <c r="Y1573" t="s">
        <v>304</v>
      </c>
      <c r="Z1573" t="s">
        <v>2918</v>
      </c>
      <c r="AA1573" t="s">
        <v>2919</v>
      </c>
      <c r="AB1573" t="s">
        <v>61</v>
      </c>
      <c r="AC1573" t="s">
        <v>98</v>
      </c>
      <c r="AD1573" t="str">
        <f t="shared" si="123"/>
        <v>Online Class - ONLINE</v>
      </c>
      <c r="AE1573" t="s">
        <v>88</v>
      </c>
      <c r="AF1573" t="s">
        <v>89</v>
      </c>
      <c r="AG1573" t="s">
        <v>89</v>
      </c>
      <c r="AH1573" t="s">
        <v>5220</v>
      </c>
      <c r="AI1573">
        <v>50</v>
      </c>
      <c r="AJ1573">
        <v>38</v>
      </c>
      <c r="AK1573" s="22">
        <f t="shared" si="124"/>
        <v>0</v>
      </c>
      <c r="AL1573" t="s">
        <v>99</v>
      </c>
      <c r="AM1573" t="s">
        <v>534</v>
      </c>
      <c r="AN1573" t="s">
        <v>67</v>
      </c>
    </row>
    <row r="1574" spans="1:40" hidden="1" x14ac:dyDescent="0.25">
      <c r="A1574">
        <v>202430</v>
      </c>
      <c r="B1574">
        <v>38817</v>
      </c>
      <c r="C1574" t="s">
        <v>2818</v>
      </c>
      <c r="D1574" t="s">
        <v>5654</v>
      </c>
      <c r="E1574" t="s">
        <v>2819</v>
      </c>
      <c r="F1574">
        <v>3</v>
      </c>
      <c r="G1574" s="1">
        <v>45222</v>
      </c>
      <c r="H1574" s="1">
        <v>45276</v>
      </c>
      <c r="I1574" s="21">
        <f t="shared" si="120"/>
        <v>8.7142857142857153</v>
      </c>
      <c r="J1574" s="1"/>
      <c r="K1574" s="1" t="s">
        <v>5552</v>
      </c>
      <c r="S1574" s="22">
        <f t="shared" si="121"/>
        <v>0</v>
      </c>
      <c r="T1574" s="22">
        <f t="shared" si="122"/>
        <v>0</v>
      </c>
      <c r="U1574" s="22">
        <v>0</v>
      </c>
      <c r="W1574" s="22">
        <v>0</v>
      </c>
      <c r="Y1574" t="s">
        <v>304</v>
      </c>
      <c r="Z1574" t="s">
        <v>2844</v>
      </c>
      <c r="AA1574" t="s">
        <v>2845</v>
      </c>
      <c r="AB1574" t="s">
        <v>61</v>
      </c>
      <c r="AC1574" t="s">
        <v>98</v>
      </c>
      <c r="AD1574" t="str">
        <f t="shared" si="123"/>
        <v>Online Class - ONLINE</v>
      </c>
      <c r="AE1574" t="s">
        <v>88</v>
      </c>
      <c r="AF1574" t="s">
        <v>89</v>
      </c>
      <c r="AG1574" t="s">
        <v>89</v>
      </c>
      <c r="AH1574" t="s">
        <v>5220</v>
      </c>
      <c r="AI1574">
        <v>30</v>
      </c>
      <c r="AJ1574">
        <v>25</v>
      </c>
      <c r="AK1574" s="22">
        <f t="shared" si="124"/>
        <v>0</v>
      </c>
      <c r="AL1574" t="s">
        <v>99</v>
      </c>
      <c r="AM1574" t="s">
        <v>534</v>
      </c>
      <c r="AN1574" t="s">
        <v>67</v>
      </c>
    </row>
    <row r="1575" spans="1:40" hidden="1" x14ac:dyDescent="0.25">
      <c r="A1575">
        <v>202430</v>
      </c>
      <c r="B1575">
        <v>38818</v>
      </c>
      <c r="C1575" t="s">
        <v>2862</v>
      </c>
      <c r="D1575" t="s">
        <v>5654</v>
      </c>
      <c r="E1575" t="s">
        <v>2863</v>
      </c>
      <c r="F1575">
        <v>3</v>
      </c>
      <c r="G1575" s="1">
        <v>45222</v>
      </c>
      <c r="H1575" s="1">
        <v>45276</v>
      </c>
      <c r="I1575" s="21">
        <f t="shared" si="120"/>
        <v>8.7142857142857153</v>
      </c>
      <c r="J1575" s="1"/>
      <c r="K1575" s="1" t="s">
        <v>5552</v>
      </c>
      <c r="S1575" s="22">
        <f t="shared" si="121"/>
        <v>0</v>
      </c>
      <c r="T1575" s="22">
        <f t="shared" si="122"/>
        <v>0</v>
      </c>
      <c r="U1575" s="22">
        <v>0</v>
      </c>
      <c r="W1575" s="22">
        <v>0</v>
      </c>
      <c r="Y1575" t="s">
        <v>304</v>
      </c>
      <c r="Z1575" t="s">
        <v>2864</v>
      </c>
      <c r="AA1575" t="s">
        <v>2865</v>
      </c>
      <c r="AB1575" t="s">
        <v>277</v>
      </c>
      <c r="AC1575" t="s">
        <v>98</v>
      </c>
      <c r="AD1575" t="str">
        <f t="shared" si="123"/>
        <v>Online Class - ONLINE</v>
      </c>
      <c r="AE1575" t="s">
        <v>88</v>
      </c>
      <c r="AF1575" t="s">
        <v>89</v>
      </c>
      <c r="AG1575" t="s">
        <v>89</v>
      </c>
      <c r="AH1575" t="s">
        <v>5220</v>
      </c>
      <c r="AI1575">
        <v>30</v>
      </c>
      <c r="AJ1575">
        <v>23</v>
      </c>
      <c r="AK1575" s="22">
        <f t="shared" si="124"/>
        <v>0</v>
      </c>
      <c r="AL1575" t="s">
        <v>99</v>
      </c>
      <c r="AM1575" t="s">
        <v>534</v>
      </c>
      <c r="AN1575" t="s">
        <v>67</v>
      </c>
    </row>
    <row r="1576" spans="1:40" hidden="1" x14ac:dyDescent="0.25">
      <c r="A1576">
        <v>202430</v>
      </c>
      <c r="B1576">
        <v>38819</v>
      </c>
      <c r="C1576" t="s">
        <v>2824</v>
      </c>
      <c r="D1576" t="s">
        <v>5654</v>
      </c>
      <c r="E1576" t="s">
        <v>2825</v>
      </c>
      <c r="F1576">
        <v>2</v>
      </c>
      <c r="G1576" s="1">
        <v>45222</v>
      </c>
      <c r="H1576" s="1">
        <v>45276</v>
      </c>
      <c r="I1576" s="21">
        <f t="shared" si="120"/>
        <v>8.7142857142857153</v>
      </c>
      <c r="J1576" s="1"/>
      <c r="K1576" s="1" t="s">
        <v>5552</v>
      </c>
      <c r="S1576" s="22">
        <f t="shared" si="121"/>
        <v>0</v>
      </c>
      <c r="T1576" s="22">
        <f t="shared" si="122"/>
        <v>0</v>
      </c>
      <c r="U1576" s="22">
        <v>0</v>
      </c>
      <c r="W1576" s="22">
        <v>0</v>
      </c>
      <c r="Y1576" t="s">
        <v>304</v>
      </c>
      <c r="Z1576" t="s">
        <v>2974</v>
      </c>
      <c r="AA1576" t="s">
        <v>2975</v>
      </c>
      <c r="AB1576" t="s">
        <v>277</v>
      </c>
      <c r="AC1576" t="s">
        <v>98</v>
      </c>
      <c r="AD1576" t="str">
        <f t="shared" si="123"/>
        <v>Online Class - ONLINE</v>
      </c>
      <c r="AE1576" t="s">
        <v>88</v>
      </c>
      <c r="AF1576" t="s">
        <v>89</v>
      </c>
      <c r="AG1576" t="s">
        <v>89</v>
      </c>
      <c r="AH1576" t="s">
        <v>5220</v>
      </c>
      <c r="AI1576">
        <v>35</v>
      </c>
      <c r="AJ1576">
        <v>28</v>
      </c>
      <c r="AK1576" s="22">
        <f t="shared" si="124"/>
        <v>0</v>
      </c>
      <c r="AL1576" t="s">
        <v>99</v>
      </c>
      <c r="AM1576" t="s">
        <v>534</v>
      </c>
      <c r="AN1576" t="s">
        <v>67</v>
      </c>
    </row>
    <row r="1577" spans="1:40" hidden="1" x14ac:dyDescent="0.25">
      <c r="A1577">
        <v>202430</v>
      </c>
      <c r="B1577">
        <v>38853</v>
      </c>
      <c r="C1577" t="s">
        <v>1466</v>
      </c>
      <c r="D1577" t="s">
        <v>5646</v>
      </c>
      <c r="E1577" t="s">
        <v>1467</v>
      </c>
      <c r="F1577">
        <v>3</v>
      </c>
      <c r="G1577" s="1">
        <v>45166</v>
      </c>
      <c r="H1577" s="1">
        <v>45220</v>
      </c>
      <c r="I1577" s="21">
        <f t="shared" si="120"/>
        <v>8.7142857142857153</v>
      </c>
      <c r="J1577" s="1"/>
      <c r="K1577" s="1" t="s">
        <v>5552</v>
      </c>
      <c r="S1577" s="22">
        <f t="shared" si="121"/>
        <v>0</v>
      </c>
      <c r="T1577" s="22">
        <f t="shared" si="122"/>
        <v>0</v>
      </c>
      <c r="U1577" s="22">
        <v>0</v>
      </c>
      <c r="W1577" s="22">
        <v>0</v>
      </c>
      <c r="Y1577" t="s">
        <v>304</v>
      </c>
      <c r="Z1577" t="s">
        <v>1464</v>
      </c>
      <c r="AA1577" t="s">
        <v>1465</v>
      </c>
      <c r="AB1577" t="s">
        <v>61</v>
      </c>
      <c r="AC1577" t="s">
        <v>98</v>
      </c>
      <c r="AD1577" t="str">
        <f t="shared" si="123"/>
        <v>Online Class - ONLINE</v>
      </c>
      <c r="AE1577" t="s">
        <v>88</v>
      </c>
      <c r="AF1577" t="s">
        <v>89</v>
      </c>
      <c r="AG1577" t="s">
        <v>89</v>
      </c>
      <c r="AH1577" t="s">
        <v>5220</v>
      </c>
      <c r="AI1577">
        <v>35</v>
      </c>
      <c r="AJ1577">
        <v>29</v>
      </c>
      <c r="AK1577" s="22">
        <f t="shared" si="124"/>
        <v>0</v>
      </c>
      <c r="AL1577" t="s">
        <v>99</v>
      </c>
      <c r="AM1577" t="s">
        <v>534</v>
      </c>
      <c r="AN1577" t="s">
        <v>67</v>
      </c>
    </row>
    <row r="1578" spans="1:40" hidden="1" x14ac:dyDescent="0.25">
      <c r="A1578">
        <v>202430</v>
      </c>
      <c r="B1578">
        <v>38918</v>
      </c>
      <c r="C1578" t="s">
        <v>2791</v>
      </c>
      <c r="D1578" t="s">
        <v>5616</v>
      </c>
      <c r="E1578" t="s">
        <v>2792</v>
      </c>
      <c r="F1578">
        <v>4</v>
      </c>
      <c r="G1578" s="1">
        <v>45222</v>
      </c>
      <c r="H1578" s="1">
        <v>45276</v>
      </c>
      <c r="I1578" s="21">
        <f t="shared" si="120"/>
        <v>8.7142857142857153</v>
      </c>
      <c r="J1578" s="1"/>
      <c r="K1578" s="1" t="s">
        <v>5552</v>
      </c>
      <c r="S1578" s="22">
        <f t="shared" si="121"/>
        <v>0</v>
      </c>
      <c r="T1578" s="22">
        <f t="shared" si="122"/>
        <v>0</v>
      </c>
      <c r="U1578" s="22">
        <v>0</v>
      </c>
      <c r="W1578" s="22">
        <v>0</v>
      </c>
      <c r="Y1578" t="s">
        <v>304</v>
      </c>
      <c r="Z1578" t="s">
        <v>2793</v>
      </c>
      <c r="AA1578" t="s">
        <v>2794</v>
      </c>
      <c r="AB1578" t="s">
        <v>41</v>
      </c>
      <c r="AC1578" t="s">
        <v>98</v>
      </c>
      <c r="AD1578" t="str">
        <f t="shared" si="123"/>
        <v>Online Class - ONLINE</v>
      </c>
      <c r="AE1578" t="s">
        <v>88</v>
      </c>
      <c r="AF1578" t="s">
        <v>89</v>
      </c>
      <c r="AG1578" t="s">
        <v>89</v>
      </c>
      <c r="AH1578" t="s">
        <v>5220</v>
      </c>
      <c r="AI1578">
        <v>0</v>
      </c>
      <c r="AJ1578">
        <v>0</v>
      </c>
      <c r="AK1578" s="22">
        <f t="shared" si="124"/>
        <v>0</v>
      </c>
      <c r="AL1578" t="s">
        <v>99</v>
      </c>
      <c r="AM1578" t="s">
        <v>534</v>
      </c>
      <c r="AN1578" t="s">
        <v>46</v>
      </c>
    </row>
    <row r="1579" spans="1:40" hidden="1" x14ac:dyDescent="0.25">
      <c r="A1579">
        <v>202430</v>
      </c>
      <c r="B1579">
        <v>38944</v>
      </c>
      <c r="C1579" t="s">
        <v>2539</v>
      </c>
      <c r="D1579" t="s">
        <v>5716</v>
      </c>
      <c r="E1579" t="s">
        <v>2540</v>
      </c>
      <c r="F1579">
        <v>3</v>
      </c>
      <c r="G1579" s="1">
        <v>45166</v>
      </c>
      <c r="H1579" s="1">
        <v>45276</v>
      </c>
      <c r="I1579" s="21">
        <f t="shared" si="120"/>
        <v>16.714285714285715</v>
      </c>
      <c r="J1579" s="1"/>
      <c r="K1579" s="1" t="s">
        <v>5552</v>
      </c>
      <c r="S1579" s="22">
        <f t="shared" si="121"/>
        <v>0</v>
      </c>
      <c r="T1579" s="22">
        <f t="shared" si="122"/>
        <v>0</v>
      </c>
      <c r="U1579" s="22">
        <v>0</v>
      </c>
      <c r="W1579" s="22">
        <v>0</v>
      </c>
      <c r="Y1579" t="s">
        <v>304</v>
      </c>
      <c r="Z1579" t="s">
        <v>1826</v>
      </c>
      <c r="AA1579" t="s">
        <v>1827</v>
      </c>
      <c r="AB1579" t="s">
        <v>61</v>
      </c>
      <c r="AC1579" t="s">
        <v>62</v>
      </c>
      <c r="AD1579" t="str">
        <f t="shared" si="123"/>
        <v>Online Class - ONLINE</v>
      </c>
      <c r="AE1579" t="s">
        <v>88</v>
      </c>
      <c r="AF1579" t="s">
        <v>89</v>
      </c>
      <c r="AG1579" t="s">
        <v>89</v>
      </c>
      <c r="AH1579" t="s">
        <v>5220</v>
      </c>
      <c r="AI1579">
        <v>14</v>
      </c>
      <c r="AJ1579">
        <v>12</v>
      </c>
      <c r="AK1579" s="22">
        <f t="shared" si="124"/>
        <v>0</v>
      </c>
      <c r="AL1579" t="s">
        <v>430</v>
      </c>
      <c r="AM1579" t="s">
        <v>306</v>
      </c>
      <c r="AN1579" t="s">
        <v>67</v>
      </c>
    </row>
    <row r="1580" spans="1:40" hidden="1" x14ac:dyDescent="0.25">
      <c r="A1580">
        <v>202430</v>
      </c>
      <c r="B1580">
        <v>38950</v>
      </c>
      <c r="C1580" t="s">
        <v>3128</v>
      </c>
      <c r="D1580" t="s">
        <v>5719</v>
      </c>
      <c r="E1580" t="s">
        <v>3129</v>
      </c>
      <c r="F1580">
        <v>3</v>
      </c>
      <c r="G1580" s="1">
        <v>45166</v>
      </c>
      <c r="H1580" s="1">
        <v>45276</v>
      </c>
      <c r="I1580" s="21">
        <f t="shared" si="120"/>
        <v>16.714285714285715</v>
      </c>
      <c r="J1580" s="1"/>
      <c r="K1580" s="1" t="s">
        <v>5552</v>
      </c>
      <c r="S1580" s="22">
        <f t="shared" si="121"/>
        <v>0</v>
      </c>
      <c r="T1580" s="22">
        <f t="shared" si="122"/>
        <v>0</v>
      </c>
      <c r="U1580" s="22">
        <v>0</v>
      </c>
      <c r="W1580" s="22">
        <v>0</v>
      </c>
      <c r="Y1580" t="s">
        <v>304</v>
      </c>
      <c r="Z1580" t="s">
        <v>532</v>
      </c>
      <c r="AA1580" t="s">
        <v>533</v>
      </c>
      <c r="AB1580" t="s">
        <v>277</v>
      </c>
      <c r="AC1580" t="s">
        <v>98</v>
      </c>
      <c r="AD1580" t="str">
        <f t="shared" si="123"/>
        <v>Online Class - ONLINE</v>
      </c>
      <c r="AE1580" t="s">
        <v>88</v>
      </c>
      <c r="AF1580" t="s">
        <v>89</v>
      </c>
      <c r="AG1580" t="s">
        <v>89</v>
      </c>
      <c r="AH1580" t="s">
        <v>5220</v>
      </c>
      <c r="AI1580">
        <v>20</v>
      </c>
      <c r="AJ1580">
        <v>16</v>
      </c>
      <c r="AK1580" s="22">
        <f t="shared" si="124"/>
        <v>0</v>
      </c>
      <c r="AL1580" t="s">
        <v>99</v>
      </c>
      <c r="AM1580" t="s">
        <v>534</v>
      </c>
      <c r="AN1580" t="s">
        <v>67</v>
      </c>
    </row>
    <row r="1581" spans="1:40" hidden="1" x14ac:dyDescent="0.25">
      <c r="A1581">
        <v>202430</v>
      </c>
      <c r="B1581">
        <v>39108</v>
      </c>
      <c r="C1581" t="s">
        <v>727</v>
      </c>
      <c r="D1581" t="s">
        <v>5693</v>
      </c>
      <c r="E1581" t="s">
        <v>728</v>
      </c>
      <c r="F1581">
        <v>3</v>
      </c>
      <c r="G1581" s="1">
        <v>45222</v>
      </c>
      <c r="H1581" s="1">
        <v>45276</v>
      </c>
      <c r="I1581" s="21">
        <f t="shared" si="120"/>
        <v>8.7142857142857153</v>
      </c>
      <c r="J1581" s="1"/>
      <c r="K1581" s="1" t="s">
        <v>5552</v>
      </c>
      <c r="S1581" s="22">
        <f t="shared" si="121"/>
        <v>0</v>
      </c>
      <c r="T1581" s="22">
        <f t="shared" si="122"/>
        <v>0</v>
      </c>
      <c r="U1581" s="22">
        <v>0</v>
      </c>
      <c r="W1581" s="22">
        <v>0</v>
      </c>
      <c r="Y1581" t="s">
        <v>304</v>
      </c>
      <c r="Z1581" t="s">
        <v>695</v>
      </c>
      <c r="AA1581" t="s">
        <v>696</v>
      </c>
      <c r="AB1581" t="s">
        <v>61</v>
      </c>
      <c r="AC1581" t="s">
        <v>98</v>
      </c>
      <c r="AD1581" t="str">
        <f t="shared" si="123"/>
        <v>Online Class - ONLINE</v>
      </c>
      <c r="AE1581" t="s">
        <v>88</v>
      </c>
      <c r="AF1581" t="s">
        <v>89</v>
      </c>
      <c r="AG1581" t="s">
        <v>89</v>
      </c>
      <c r="AH1581" t="s">
        <v>5220</v>
      </c>
      <c r="AI1581">
        <v>40</v>
      </c>
      <c r="AJ1581">
        <v>34</v>
      </c>
      <c r="AK1581" s="22">
        <f t="shared" si="124"/>
        <v>0</v>
      </c>
      <c r="AL1581" t="s">
        <v>99</v>
      </c>
      <c r="AM1581" t="s">
        <v>534</v>
      </c>
      <c r="AN1581" t="s">
        <v>67</v>
      </c>
    </row>
    <row r="1582" spans="1:40" hidden="1" x14ac:dyDescent="0.25">
      <c r="A1582">
        <v>202430</v>
      </c>
      <c r="B1582">
        <v>39109</v>
      </c>
      <c r="C1582" t="s">
        <v>3130</v>
      </c>
      <c r="D1582" t="s">
        <v>5693</v>
      </c>
      <c r="E1582" t="s">
        <v>3131</v>
      </c>
      <c r="F1582">
        <v>3</v>
      </c>
      <c r="G1582" s="1">
        <v>45166</v>
      </c>
      <c r="H1582" s="1">
        <v>45220</v>
      </c>
      <c r="I1582" s="21">
        <f t="shared" si="120"/>
        <v>8.7142857142857153</v>
      </c>
      <c r="J1582" s="1"/>
      <c r="K1582" s="1" t="s">
        <v>5552</v>
      </c>
      <c r="S1582" s="22">
        <f t="shared" si="121"/>
        <v>0</v>
      </c>
      <c r="T1582" s="22">
        <f t="shared" si="122"/>
        <v>0</v>
      </c>
      <c r="U1582" s="22">
        <v>0</v>
      </c>
      <c r="W1582" s="22">
        <v>0</v>
      </c>
      <c r="Y1582" t="s">
        <v>304</v>
      </c>
      <c r="Z1582" t="s">
        <v>695</v>
      </c>
      <c r="AA1582" t="s">
        <v>696</v>
      </c>
      <c r="AB1582" t="s">
        <v>61</v>
      </c>
      <c r="AC1582" t="s">
        <v>98</v>
      </c>
      <c r="AD1582" t="str">
        <f t="shared" si="123"/>
        <v>Online Class - ONLINE</v>
      </c>
      <c r="AE1582" t="s">
        <v>88</v>
      </c>
      <c r="AF1582" t="s">
        <v>89</v>
      </c>
      <c r="AG1582" t="s">
        <v>89</v>
      </c>
      <c r="AH1582" t="s">
        <v>5220</v>
      </c>
      <c r="AI1582">
        <v>40</v>
      </c>
      <c r="AJ1582">
        <v>30</v>
      </c>
      <c r="AK1582" s="22">
        <f t="shared" si="124"/>
        <v>0</v>
      </c>
      <c r="AL1582" t="s">
        <v>99</v>
      </c>
      <c r="AM1582" t="s">
        <v>534</v>
      </c>
      <c r="AN1582" t="s">
        <v>67</v>
      </c>
    </row>
    <row r="1583" spans="1:40" hidden="1" x14ac:dyDescent="0.25">
      <c r="A1583">
        <v>202430</v>
      </c>
      <c r="B1583">
        <v>39131</v>
      </c>
      <c r="C1583" t="s">
        <v>3132</v>
      </c>
      <c r="D1583" t="s">
        <v>5603</v>
      </c>
      <c r="E1583" t="s">
        <v>3133</v>
      </c>
      <c r="F1583">
        <v>3</v>
      </c>
      <c r="G1583" s="1">
        <v>45166</v>
      </c>
      <c r="H1583" s="1">
        <v>45276</v>
      </c>
      <c r="I1583" s="21">
        <f t="shared" si="120"/>
        <v>16.714285714285715</v>
      </c>
      <c r="J1583" s="1"/>
      <c r="K1583" s="1" t="s">
        <v>5552</v>
      </c>
      <c r="S1583" s="22">
        <f t="shared" si="121"/>
        <v>0</v>
      </c>
      <c r="T1583" s="22">
        <f t="shared" si="122"/>
        <v>0</v>
      </c>
      <c r="U1583" s="22">
        <v>0</v>
      </c>
      <c r="W1583" s="22">
        <v>0</v>
      </c>
      <c r="Y1583" t="s">
        <v>304</v>
      </c>
      <c r="Z1583" t="s">
        <v>2958</v>
      </c>
      <c r="AA1583" t="s">
        <v>2959</v>
      </c>
      <c r="AB1583" t="s">
        <v>646</v>
      </c>
      <c r="AC1583" t="s">
        <v>98</v>
      </c>
      <c r="AD1583" t="str">
        <f t="shared" si="123"/>
        <v>Online Class - ONLINE</v>
      </c>
      <c r="AE1583" t="s">
        <v>88</v>
      </c>
      <c r="AF1583" t="s">
        <v>89</v>
      </c>
      <c r="AG1583" t="s">
        <v>89</v>
      </c>
      <c r="AH1583" t="s">
        <v>5220</v>
      </c>
      <c r="AI1583">
        <v>30</v>
      </c>
      <c r="AJ1583">
        <v>15</v>
      </c>
      <c r="AK1583" s="22">
        <f t="shared" si="124"/>
        <v>0</v>
      </c>
      <c r="AL1583" t="s">
        <v>99</v>
      </c>
      <c r="AM1583" t="s">
        <v>534</v>
      </c>
      <c r="AN1583" t="s">
        <v>67</v>
      </c>
    </row>
    <row r="1584" spans="1:40" hidden="1" x14ac:dyDescent="0.25">
      <c r="A1584">
        <v>202430</v>
      </c>
      <c r="B1584">
        <v>39132</v>
      </c>
      <c r="C1584" t="s">
        <v>1041</v>
      </c>
      <c r="D1584" t="s">
        <v>5684</v>
      </c>
      <c r="E1584" t="s">
        <v>1042</v>
      </c>
      <c r="F1584">
        <v>4</v>
      </c>
      <c r="G1584" s="1">
        <v>45166</v>
      </c>
      <c r="H1584" s="1">
        <v>45276</v>
      </c>
      <c r="I1584" s="21">
        <f t="shared" si="120"/>
        <v>16.714285714285715</v>
      </c>
      <c r="J1584" s="1"/>
      <c r="K1584" s="1" t="s">
        <v>5552</v>
      </c>
      <c r="S1584" s="22">
        <f t="shared" si="121"/>
        <v>0</v>
      </c>
      <c r="T1584" s="22">
        <f t="shared" si="122"/>
        <v>0</v>
      </c>
      <c r="U1584" s="22">
        <v>0</v>
      </c>
      <c r="W1584" s="22">
        <v>0</v>
      </c>
      <c r="Y1584" t="s">
        <v>304</v>
      </c>
      <c r="Z1584" t="s">
        <v>1043</v>
      </c>
      <c r="AA1584" t="s">
        <v>1044</v>
      </c>
      <c r="AB1584" t="s">
        <v>646</v>
      </c>
      <c r="AC1584" t="s">
        <v>98</v>
      </c>
      <c r="AD1584" t="str">
        <f t="shared" si="123"/>
        <v>Online Class - ONLINE</v>
      </c>
      <c r="AE1584" t="s">
        <v>88</v>
      </c>
      <c r="AF1584" t="s">
        <v>89</v>
      </c>
      <c r="AG1584" t="s">
        <v>89</v>
      </c>
      <c r="AH1584" t="s">
        <v>5220</v>
      </c>
      <c r="AI1584">
        <v>27</v>
      </c>
      <c r="AJ1584">
        <v>28</v>
      </c>
      <c r="AK1584" s="22">
        <f t="shared" si="124"/>
        <v>0</v>
      </c>
      <c r="AL1584" t="s">
        <v>99</v>
      </c>
      <c r="AM1584" t="s">
        <v>534</v>
      </c>
      <c r="AN1584" t="s">
        <v>46</v>
      </c>
    </row>
    <row r="1585" spans="1:40" hidden="1" x14ac:dyDescent="0.25">
      <c r="A1585">
        <v>202430</v>
      </c>
      <c r="B1585">
        <v>39132</v>
      </c>
      <c r="C1585" t="s">
        <v>1041</v>
      </c>
      <c r="D1585" t="s">
        <v>5684</v>
      </c>
      <c r="E1585" t="s">
        <v>1042</v>
      </c>
      <c r="F1585">
        <v>4</v>
      </c>
      <c r="G1585" s="1">
        <v>45166</v>
      </c>
      <c r="H1585" s="1">
        <v>45276</v>
      </c>
      <c r="I1585" s="21">
        <f t="shared" si="120"/>
        <v>16.714285714285715</v>
      </c>
      <c r="J1585" s="1"/>
      <c r="K1585" s="1" t="s">
        <v>5552</v>
      </c>
      <c r="S1585" s="22">
        <f t="shared" si="121"/>
        <v>0</v>
      </c>
      <c r="T1585" s="22">
        <f t="shared" si="122"/>
        <v>0</v>
      </c>
      <c r="U1585" s="22">
        <v>0</v>
      </c>
      <c r="W1585" s="22">
        <v>0</v>
      </c>
      <c r="Y1585" t="s">
        <v>304</v>
      </c>
      <c r="Z1585" t="s">
        <v>1043</v>
      </c>
      <c r="AA1585" t="s">
        <v>1044</v>
      </c>
      <c r="AB1585" t="s">
        <v>61</v>
      </c>
      <c r="AC1585" t="s">
        <v>98</v>
      </c>
      <c r="AD1585" t="str">
        <f t="shared" si="123"/>
        <v>Online Class - ONLINE</v>
      </c>
      <c r="AE1585" t="s">
        <v>88</v>
      </c>
      <c r="AF1585" t="s">
        <v>89</v>
      </c>
      <c r="AG1585" t="s">
        <v>89</v>
      </c>
      <c r="AH1585" t="s">
        <v>5220</v>
      </c>
      <c r="AI1585">
        <v>27</v>
      </c>
      <c r="AJ1585">
        <v>28</v>
      </c>
      <c r="AK1585" s="22">
        <f t="shared" si="124"/>
        <v>0</v>
      </c>
      <c r="AL1585" t="s">
        <v>99</v>
      </c>
      <c r="AM1585" t="s">
        <v>534</v>
      </c>
      <c r="AN1585" t="s">
        <v>46</v>
      </c>
    </row>
    <row r="1586" spans="1:40" hidden="1" x14ac:dyDescent="0.25">
      <c r="A1586">
        <v>202430</v>
      </c>
      <c r="B1586">
        <v>39133</v>
      </c>
      <c r="C1586" t="s">
        <v>1022</v>
      </c>
      <c r="D1586" t="s">
        <v>5684</v>
      </c>
      <c r="E1586" t="s">
        <v>1023</v>
      </c>
      <c r="F1586">
        <v>4</v>
      </c>
      <c r="G1586" s="1">
        <v>45166</v>
      </c>
      <c r="H1586" s="1">
        <v>45276</v>
      </c>
      <c r="I1586" s="21">
        <f t="shared" si="120"/>
        <v>16.714285714285715</v>
      </c>
      <c r="J1586" s="1"/>
      <c r="K1586" s="1" t="s">
        <v>5552</v>
      </c>
      <c r="S1586" s="22">
        <f t="shared" si="121"/>
        <v>0</v>
      </c>
      <c r="T1586" s="22">
        <f t="shared" si="122"/>
        <v>0</v>
      </c>
      <c r="U1586" s="22">
        <v>0</v>
      </c>
      <c r="W1586" s="22">
        <v>0</v>
      </c>
      <c r="Y1586" t="s">
        <v>304</v>
      </c>
      <c r="Z1586" t="s">
        <v>1024</v>
      </c>
      <c r="AA1586" t="s">
        <v>1025</v>
      </c>
      <c r="AB1586" t="s">
        <v>41</v>
      </c>
      <c r="AC1586" t="s">
        <v>62</v>
      </c>
      <c r="AD1586" t="str">
        <f t="shared" si="123"/>
        <v>Online Class - ONLINE</v>
      </c>
      <c r="AE1586" t="s">
        <v>88</v>
      </c>
      <c r="AF1586" t="s">
        <v>89</v>
      </c>
      <c r="AG1586" t="s">
        <v>89</v>
      </c>
      <c r="AH1586" t="s">
        <v>5220</v>
      </c>
      <c r="AI1586">
        <v>24</v>
      </c>
      <c r="AJ1586">
        <v>26</v>
      </c>
      <c r="AK1586" s="22">
        <f t="shared" si="124"/>
        <v>0</v>
      </c>
      <c r="AL1586" t="s">
        <v>430</v>
      </c>
      <c r="AM1586" t="s">
        <v>306</v>
      </c>
      <c r="AN1586" t="s">
        <v>46</v>
      </c>
    </row>
    <row r="1587" spans="1:40" hidden="1" x14ac:dyDescent="0.25">
      <c r="A1587">
        <v>202430</v>
      </c>
      <c r="B1587">
        <v>39136</v>
      </c>
      <c r="C1587" t="s">
        <v>273</v>
      </c>
      <c r="D1587" t="s">
        <v>5617</v>
      </c>
      <c r="E1587" t="s">
        <v>274</v>
      </c>
      <c r="F1587">
        <v>3</v>
      </c>
      <c r="G1587" s="1">
        <v>45180</v>
      </c>
      <c r="H1587" s="1">
        <v>45276</v>
      </c>
      <c r="I1587" s="21">
        <f t="shared" si="120"/>
        <v>14.714285714285714</v>
      </c>
      <c r="J1587" s="1"/>
      <c r="K1587" s="1" t="s">
        <v>5552</v>
      </c>
      <c r="S1587" s="22">
        <f t="shared" si="121"/>
        <v>0</v>
      </c>
      <c r="T1587" s="22">
        <f t="shared" si="122"/>
        <v>0</v>
      </c>
      <c r="U1587" s="22">
        <v>0</v>
      </c>
      <c r="W1587" s="22">
        <v>0</v>
      </c>
      <c r="Y1587" t="s">
        <v>304</v>
      </c>
      <c r="Z1587" t="s">
        <v>2950</v>
      </c>
      <c r="AA1587" t="s">
        <v>2951</v>
      </c>
      <c r="AB1587" t="s">
        <v>61</v>
      </c>
      <c r="AC1587" t="s">
        <v>98</v>
      </c>
      <c r="AD1587" t="str">
        <f t="shared" si="123"/>
        <v>Online Class - ONLINE</v>
      </c>
      <c r="AE1587" t="s">
        <v>88</v>
      </c>
      <c r="AF1587" t="s">
        <v>89</v>
      </c>
      <c r="AG1587" t="s">
        <v>89</v>
      </c>
      <c r="AH1587" t="s">
        <v>5220</v>
      </c>
      <c r="AI1587">
        <v>30</v>
      </c>
      <c r="AJ1587">
        <v>29</v>
      </c>
      <c r="AK1587" s="22">
        <f t="shared" si="124"/>
        <v>0</v>
      </c>
      <c r="AL1587" t="s">
        <v>99</v>
      </c>
      <c r="AM1587" t="s">
        <v>534</v>
      </c>
      <c r="AN1587" t="s">
        <v>67</v>
      </c>
    </row>
    <row r="1588" spans="1:40" hidden="1" x14ac:dyDescent="0.25">
      <c r="A1588">
        <v>202430</v>
      </c>
      <c r="B1588">
        <v>39143</v>
      </c>
      <c r="C1588" t="s">
        <v>1032</v>
      </c>
      <c r="D1588" t="s">
        <v>5604</v>
      </c>
      <c r="E1588" t="s">
        <v>1033</v>
      </c>
      <c r="F1588">
        <v>4</v>
      </c>
      <c r="G1588" s="1">
        <v>45166</v>
      </c>
      <c r="H1588" s="1">
        <v>45276</v>
      </c>
      <c r="I1588" s="21">
        <f t="shared" si="120"/>
        <v>16.714285714285715</v>
      </c>
      <c r="J1588" s="1"/>
      <c r="K1588" s="1" t="s">
        <v>5552</v>
      </c>
      <c r="S1588" s="22">
        <f t="shared" si="121"/>
        <v>0</v>
      </c>
      <c r="T1588" s="22">
        <f t="shared" si="122"/>
        <v>0</v>
      </c>
      <c r="U1588" s="22">
        <v>0</v>
      </c>
      <c r="W1588" s="22">
        <v>0</v>
      </c>
      <c r="Y1588" t="s">
        <v>304</v>
      </c>
      <c r="Z1588" t="s">
        <v>1034</v>
      </c>
      <c r="AA1588" t="s">
        <v>1035</v>
      </c>
      <c r="AB1588" t="s">
        <v>41</v>
      </c>
      <c r="AC1588" t="s">
        <v>98</v>
      </c>
      <c r="AD1588" t="str">
        <f t="shared" si="123"/>
        <v>Online Class - ONLINE</v>
      </c>
      <c r="AE1588" t="s">
        <v>88</v>
      </c>
      <c r="AF1588" t="s">
        <v>89</v>
      </c>
      <c r="AG1588" t="s">
        <v>89</v>
      </c>
      <c r="AH1588" t="s">
        <v>5220</v>
      </c>
      <c r="AI1588">
        <v>24</v>
      </c>
      <c r="AJ1588">
        <v>25</v>
      </c>
      <c r="AK1588" s="22">
        <f t="shared" si="124"/>
        <v>0</v>
      </c>
      <c r="AL1588" t="s">
        <v>99</v>
      </c>
      <c r="AM1588" t="s">
        <v>534</v>
      </c>
      <c r="AN1588" t="s">
        <v>46</v>
      </c>
    </row>
    <row r="1589" spans="1:40" hidden="1" x14ac:dyDescent="0.25">
      <c r="A1589">
        <v>202430</v>
      </c>
      <c r="B1589">
        <v>39143</v>
      </c>
      <c r="C1589" t="s">
        <v>1032</v>
      </c>
      <c r="D1589" t="s">
        <v>5604</v>
      </c>
      <c r="E1589" t="s">
        <v>1033</v>
      </c>
      <c r="F1589">
        <v>4</v>
      </c>
      <c r="G1589" s="1">
        <v>45166</v>
      </c>
      <c r="H1589" s="1">
        <v>45276</v>
      </c>
      <c r="I1589" s="21">
        <f t="shared" si="120"/>
        <v>16.714285714285715</v>
      </c>
      <c r="J1589" s="1"/>
      <c r="K1589" s="1" t="s">
        <v>5552</v>
      </c>
      <c r="S1589" s="22">
        <f t="shared" si="121"/>
        <v>0</v>
      </c>
      <c r="T1589" s="22">
        <f t="shared" si="122"/>
        <v>0</v>
      </c>
      <c r="U1589" s="22">
        <v>0</v>
      </c>
      <c r="W1589" s="22">
        <v>0</v>
      </c>
      <c r="Y1589" t="s">
        <v>304</v>
      </c>
      <c r="Z1589" t="s">
        <v>1034</v>
      </c>
      <c r="AA1589" t="s">
        <v>1035</v>
      </c>
      <c r="AB1589" t="s">
        <v>61</v>
      </c>
      <c r="AC1589" t="s">
        <v>98</v>
      </c>
      <c r="AD1589" t="str">
        <f t="shared" si="123"/>
        <v>Online Class - ONLINE</v>
      </c>
      <c r="AE1589" t="s">
        <v>88</v>
      </c>
      <c r="AF1589" t="s">
        <v>89</v>
      </c>
      <c r="AG1589" t="s">
        <v>89</v>
      </c>
      <c r="AH1589" t="s">
        <v>5220</v>
      </c>
      <c r="AI1589">
        <v>24</v>
      </c>
      <c r="AJ1589">
        <v>25</v>
      </c>
      <c r="AK1589" s="22">
        <f t="shared" si="124"/>
        <v>0</v>
      </c>
      <c r="AL1589" t="s">
        <v>99</v>
      </c>
      <c r="AM1589" t="s">
        <v>534</v>
      </c>
      <c r="AN1589" t="s">
        <v>46</v>
      </c>
    </row>
    <row r="1590" spans="1:40" hidden="1" x14ac:dyDescent="0.25">
      <c r="A1590">
        <v>202430</v>
      </c>
      <c r="B1590">
        <v>39186</v>
      </c>
      <c r="C1590" t="s">
        <v>1471</v>
      </c>
      <c r="D1590" t="s">
        <v>5645</v>
      </c>
      <c r="E1590" t="s">
        <v>1472</v>
      </c>
      <c r="F1590">
        <v>3</v>
      </c>
      <c r="G1590" s="1">
        <v>45194</v>
      </c>
      <c r="H1590" s="1">
        <v>45276</v>
      </c>
      <c r="I1590" s="21">
        <f t="shared" si="120"/>
        <v>12.714285714285714</v>
      </c>
      <c r="J1590" s="1"/>
      <c r="K1590" s="1" t="s">
        <v>5552</v>
      </c>
      <c r="S1590" s="22">
        <f t="shared" si="121"/>
        <v>0</v>
      </c>
      <c r="T1590" s="22">
        <f t="shared" si="122"/>
        <v>0</v>
      </c>
      <c r="U1590" s="22">
        <v>0</v>
      </c>
      <c r="W1590" s="22">
        <v>0</v>
      </c>
      <c r="Y1590" t="s">
        <v>304</v>
      </c>
      <c r="Z1590" t="s">
        <v>1473</v>
      </c>
      <c r="AA1590" t="s">
        <v>1474</v>
      </c>
      <c r="AB1590" t="s">
        <v>277</v>
      </c>
      <c r="AC1590" t="s">
        <v>62</v>
      </c>
      <c r="AD1590" t="str">
        <f t="shared" si="123"/>
        <v>Online Class - ONLINE</v>
      </c>
      <c r="AE1590" t="s">
        <v>88</v>
      </c>
      <c r="AF1590" t="s">
        <v>89</v>
      </c>
      <c r="AG1590" t="s">
        <v>89</v>
      </c>
      <c r="AH1590" t="s">
        <v>5220</v>
      </c>
      <c r="AI1590">
        <v>35</v>
      </c>
      <c r="AJ1590">
        <v>21</v>
      </c>
      <c r="AK1590" s="22">
        <f t="shared" si="124"/>
        <v>0</v>
      </c>
      <c r="AL1590" t="s">
        <v>430</v>
      </c>
      <c r="AM1590" t="s">
        <v>306</v>
      </c>
      <c r="AN1590" t="s">
        <v>67</v>
      </c>
    </row>
    <row r="1591" spans="1:40" hidden="1" x14ac:dyDescent="0.25">
      <c r="A1591">
        <v>202430</v>
      </c>
      <c r="B1591">
        <v>39368</v>
      </c>
      <c r="C1591" t="s">
        <v>3134</v>
      </c>
      <c r="D1591" t="s">
        <v>5624</v>
      </c>
      <c r="E1591" t="s">
        <v>3135</v>
      </c>
      <c r="F1591">
        <v>1</v>
      </c>
      <c r="G1591" s="1">
        <v>45187</v>
      </c>
      <c r="H1591" s="1">
        <v>45227</v>
      </c>
      <c r="I1591" s="21">
        <f t="shared" si="120"/>
        <v>6.7142857142857144</v>
      </c>
      <c r="J1591" s="1"/>
      <c r="K1591" s="1" t="s">
        <v>5552</v>
      </c>
      <c r="S1591" s="22">
        <f t="shared" si="121"/>
        <v>0</v>
      </c>
      <c r="T1591" s="22">
        <f t="shared" si="122"/>
        <v>0</v>
      </c>
      <c r="U1591" s="22">
        <v>0</v>
      </c>
      <c r="W1591" s="22">
        <v>0</v>
      </c>
      <c r="Y1591" t="s">
        <v>304</v>
      </c>
      <c r="Z1591" t="s">
        <v>2797</v>
      </c>
      <c r="AA1591" t="s">
        <v>2798</v>
      </c>
      <c r="AB1591" t="s">
        <v>277</v>
      </c>
      <c r="AC1591" t="s">
        <v>98</v>
      </c>
      <c r="AD1591" t="str">
        <f t="shared" si="123"/>
        <v>Online Class - ONLINE</v>
      </c>
      <c r="AE1591" t="s">
        <v>88</v>
      </c>
      <c r="AF1591" t="s">
        <v>89</v>
      </c>
      <c r="AG1591" t="s">
        <v>89</v>
      </c>
      <c r="AH1591" t="s">
        <v>5220</v>
      </c>
      <c r="AI1591">
        <v>30</v>
      </c>
      <c r="AJ1591">
        <v>21</v>
      </c>
      <c r="AK1591" s="22">
        <f t="shared" si="124"/>
        <v>0</v>
      </c>
      <c r="AL1591" t="s">
        <v>99</v>
      </c>
      <c r="AM1591" t="s">
        <v>534</v>
      </c>
      <c r="AN1591" t="s">
        <v>67</v>
      </c>
    </row>
    <row r="1592" spans="1:40" hidden="1" x14ac:dyDescent="0.25">
      <c r="A1592">
        <v>202430</v>
      </c>
      <c r="B1592">
        <v>39413</v>
      </c>
      <c r="C1592" t="s">
        <v>1268</v>
      </c>
      <c r="D1592" t="s">
        <v>5628</v>
      </c>
      <c r="E1592" t="s">
        <v>1269</v>
      </c>
      <c r="F1592">
        <v>2</v>
      </c>
      <c r="G1592" s="1">
        <v>45166</v>
      </c>
      <c r="H1592" s="1">
        <v>45276</v>
      </c>
      <c r="I1592" s="21">
        <f t="shared" si="120"/>
        <v>16.714285714285715</v>
      </c>
      <c r="J1592" s="1"/>
      <c r="K1592" s="1" t="s">
        <v>33</v>
      </c>
      <c r="L1592" t="s">
        <v>33</v>
      </c>
      <c r="S1592" s="22">
        <f t="shared" si="121"/>
        <v>8.6805555555555469E-2</v>
      </c>
      <c r="T1592" s="22">
        <f t="shared" si="122"/>
        <v>8.7932900432900349E-2</v>
      </c>
      <c r="U1592" s="22" t="s">
        <v>5387</v>
      </c>
      <c r="V1592">
        <v>1700</v>
      </c>
      <c r="W1592" s="22" t="s">
        <v>5424</v>
      </c>
      <c r="X1592">
        <v>1905</v>
      </c>
      <c r="Y1592" t="s">
        <v>507</v>
      </c>
      <c r="Z1592" t="s">
        <v>1270</v>
      </c>
      <c r="AA1592" t="s">
        <v>1271</v>
      </c>
      <c r="AB1592" t="s">
        <v>277</v>
      </c>
      <c r="AC1592" t="s">
        <v>98</v>
      </c>
      <c r="AD1592" t="str">
        <f t="shared" si="123"/>
        <v>Online Class - ONLINE</v>
      </c>
      <c r="AE1592" t="s">
        <v>88</v>
      </c>
      <c r="AF1592" t="s">
        <v>89</v>
      </c>
      <c r="AG1592" t="s">
        <v>89</v>
      </c>
      <c r="AH1592" t="s">
        <v>5220</v>
      </c>
      <c r="AI1592">
        <v>35</v>
      </c>
      <c r="AJ1592">
        <v>32</v>
      </c>
      <c r="AK1592" s="22">
        <f t="shared" si="124"/>
        <v>47.031539888682701</v>
      </c>
      <c r="AL1592" t="s">
        <v>99</v>
      </c>
      <c r="AM1592" t="s">
        <v>100</v>
      </c>
      <c r="AN1592" t="s">
        <v>67</v>
      </c>
    </row>
    <row r="1593" spans="1:40" hidden="1" x14ac:dyDescent="0.25">
      <c r="A1593">
        <v>202430</v>
      </c>
      <c r="B1593">
        <v>39429</v>
      </c>
      <c r="C1593" t="s">
        <v>802</v>
      </c>
      <c r="D1593" t="s">
        <v>5617</v>
      </c>
      <c r="E1593" t="s">
        <v>803</v>
      </c>
      <c r="F1593">
        <v>3</v>
      </c>
      <c r="G1593" s="1">
        <v>45166</v>
      </c>
      <c r="H1593" s="1">
        <v>45276</v>
      </c>
      <c r="I1593" s="21">
        <f t="shared" si="120"/>
        <v>16.714285714285715</v>
      </c>
      <c r="J1593" s="1"/>
      <c r="K1593" s="1" t="s">
        <v>5552</v>
      </c>
      <c r="S1593" s="22">
        <f t="shared" si="121"/>
        <v>0</v>
      </c>
      <c r="T1593" s="22">
        <f t="shared" si="122"/>
        <v>0</v>
      </c>
      <c r="U1593" s="22">
        <v>0</v>
      </c>
      <c r="W1593" s="22">
        <v>0</v>
      </c>
      <c r="Y1593" t="s">
        <v>304</v>
      </c>
      <c r="Z1593" t="s">
        <v>2161</v>
      </c>
      <c r="AA1593" t="s">
        <v>2162</v>
      </c>
      <c r="AB1593" t="s">
        <v>61</v>
      </c>
      <c r="AC1593" t="s">
        <v>98</v>
      </c>
      <c r="AD1593" t="str">
        <f t="shared" si="123"/>
        <v>Online Class - ONLINE</v>
      </c>
      <c r="AE1593" t="s">
        <v>88</v>
      </c>
      <c r="AF1593" t="s">
        <v>89</v>
      </c>
      <c r="AG1593" t="s">
        <v>89</v>
      </c>
      <c r="AH1593" t="s">
        <v>5220</v>
      </c>
      <c r="AI1593">
        <v>30</v>
      </c>
      <c r="AJ1593">
        <v>21</v>
      </c>
      <c r="AK1593" s="22">
        <f t="shared" si="124"/>
        <v>0</v>
      </c>
      <c r="AL1593" t="s">
        <v>99</v>
      </c>
      <c r="AM1593" t="s">
        <v>534</v>
      </c>
      <c r="AN1593" t="s">
        <v>67</v>
      </c>
    </row>
    <row r="1594" spans="1:40" hidden="1" x14ac:dyDescent="0.25">
      <c r="A1594">
        <v>202430</v>
      </c>
      <c r="B1594">
        <v>39464</v>
      </c>
      <c r="C1594" t="s">
        <v>1539</v>
      </c>
      <c r="D1594" t="s">
        <v>5736</v>
      </c>
      <c r="E1594" t="s">
        <v>1540</v>
      </c>
      <c r="F1594">
        <v>3</v>
      </c>
      <c r="G1594" s="1">
        <v>45166</v>
      </c>
      <c r="H1594" s="1">
        <v>45276</v>
      </c>
      <c r="I1594" s="21">
        <f t="shared" si="120"/>
        <v>16.714285714285715</v>
      </c>
      <c r="J1594" s="1"/>
      <c r="K1594" s="1" t="s">
        <v>5552</v>
      </c>
      <c r="S1594" s="22">
        <f t="shared" si="121"/>
        <v>0</v>
      </c>
      <c r="T1594" s="22">
        <f t="shared" si="122"/>
        <v>0</v>
      </c>
      <c r="U1594" s="22">
        <v>0</v>
      </c>
      <c r="W1594" s="22">
        <v>0</v>
      </c>
      <c r="Y1594" t="s">
        <v>304</v>
      </c>
      <c r="Z1594" t="s">
        <v>2527</v>
      </c>
      <c r="AA1594" t="s">
        <v>2528</v>
      </c>
      <c r="AB1594" t="s">
        <v>277</v>
      </c>
      <c r="AC1594" t="s">
        <v>62</v>
      </c>
      <c r="AD1594" t="str">
        <f t="shared" si="123"/>
        <v>Online Class - ONLINE</v>
      </c>
      <c r="AE1594" t="s">
        <v>88</v>
      </c>
      <c r="AF1594" t="s">
        <v>89</v>
      </c>
      <c r="AG1594" t="s">
        <v>89</v>
      </c>
      <c r="AH1594" t="s">
        <v>5220</v>
      </c>
      <c r="AI1594">
        <v>80</v>
      </c>
      <c r="AJ1594">
        <v>66</v>
      </c>
      <c r="AK1594" s="22">
        <f t="shared" si="124"/>
        <v>0</v>
      </c>
      <c r="AL1594" t="s">
        <v>430</v>
      </c>
      <c r="AM1594" t="s">
        <v>306</v>
      </c>
      <c r="AN1594" t="s">
        <v>67</v>
      </c>
    </row>
    <row r="1595" spans="1:40" hidden="1" x14ac:dyDescent="0.25">
      <c r="A1595">
        <v>202430</v>
      </c>
      <c r="B1595">
        <v>39471</v>
      </c>
      <c r="C1595" t="s">
        <v>809</v>
      </c>
      <c r="D1595" t="s">
        <v>5592</v>
      </c>
      <c r="E1595" t="s">
        <v>810</v>
      </c>
      <c r="F1595">
        <v>4</v>
      </c>
      <c r="G1595" s="1">
        <v>45194</v>
      </c>
      <c r="H1595" s="1">
        <v>45276</v>
      </c>
      <c r="I1595" s="21">
        <f t="shared" si="120"/>
        <v>12.714285714285714</v>
      </c>
      <c r="J1595" s="1"/>
      <c r="K1595" s="1" t="s">
        <v>5552</v>
      </c>
      <c r="S1595" s="22">
        <f t="shared" si="121"/>
        <v>0</v>
      </c>
      <c r="T1595" s="22">
        <f t="shared" si="122"/>
        <v>0</v>
      </c>
      <c r="U1595" s="22">
        <v>0</v>
      </c>
      <c r="W1595" s="22">
        <v>0</v>
      </c>
      <c r="Y1595" t="s">
        <v>304</v>
      </c>
      <c r="Z1595" t="s">
        <v>1527</v>
      </c>
      <c r="AA1595" t="s">
        <v>1528</v>
      </c>
      <c r="AB1595" t="s">
        <v>61</v>
      </c>
      <c r="AC1595" t="s">
        <v>98</v>
      </c>
      <c r="AD1595" t="str">
        <f t="shared" si="123"/>
        <v>Online Class - ONLINE</v>
      </c>
      <c r="AE1595" t="s">
        <v>88</v>
      </c>
      <c r="AF1595" t="s">
        <v>89</v>
      </c>
      <c r="AG1595" t="s">
        <v>89</v>
      </c>
      <c r="AH1595" t="s">
        <v>5220</v>
      </c>
      <c r="AI1595">
        <v>35</v>
      </c>
      <c r="AJ1595">
        <v>26</v>
      </c>
      <c r="AK1595" s="22">
        <f t="shared" si="124"/>
        <v>0</v>
      </c>
      <c r="AL1595" t="s">
        <v>99</v>
      </c>
      <c r="AM1595" t="s">
        <v>534</v>
      </c>
      <c r="AN1595" t="s">
        <v>67</v>
      </c>
    </row>
    <row r="1596" spans="1:40" hidden="1" x14ac:dyDescent="0.25">
      <c r="A1596">
        <v>202430</v>
      </c>
      <c r="B1596">
        <v>39481</v>
      </c>
      <c r="C1596" t="s">
        <v>936</v>
      </c>
      <c r="D1596" t="s">
        <v>5702</v>
      </c>
      <c r="E1596" t="s">
        <v>937</v>
      </c>
      <c r="F1596">
        <v>3</v>
      </c>
      <c r="G1596" s="1">
        <v>45166</v>
      </c>
      <c r="H1596" s="1">
        <v>45276</v>
      </c>
      <c r="I1596" s="21">
        <f t="shared" si="120"/>
        <v>16.714285714285715</v>
      </c>
      <c r="J1596" s="1"/>
      <c r="K1596" s="1" t="s">
        <v>5552</v>
      </c>
      <c r="S1596" s="22">
        <f t="shared" si="121"/>
        <v>0</v>
      </c>
      <c r="T1596" s="22">
        <f t="shared" si="122"/>
        <v>0</v>
      </c>
      <c r="U1596" s="22">
        <v>0</v>
      </c>
      <c r="W1596" s="22">
        <v>0</v>
      </c>
      <c r="Y1596" t="s">
        <v>304</v>
      </c>
      <c r="Z1596" t="s">
        <v>2305</v>
      </c>
      <c r="AA1596" t="s">
        <v>2306</v>
      </c>
      <c r="AB1596" t="s">
        <v>277</v>
      </c>
      <c r="AC1596" t="s">
        <v>98</v>
      </c>
      <c r="AD1596" t="str">
        <f t="shared" si="123"/>
        <v>Online Class - ONLINE</v>
      </c>
      <c r="AE1596" t="s">
        <v>88</v>
      </c>
      <c r="AF1596" t="s">
        <v>89</v>
      </c>
      <c r="AG1596" t="s">
        <v>89</v>
      </c>
      <c r="AH1596" t="s">
        <v>5220</v>
      </c>
      <c r="AI1596">
        <v>40</v>
      </c>
      <c r="AJ1596">
        <v>14</v>
      </c>
      <c r="AK1596" s="22">
        <f t="shared" si="124"/>
        <v>0</v>
      </c>
      <c r="AL1596" t="s">
        <v>99</v>
      </c>
      <c r="AM1596" t="s">
        <v>534</v>
      </c>
      <c r="AN1596" t="s">
        <v>67</v>
      </c>
    </row>
    <row r="1597" spans="1:40" hidden="1" x14ac:dyDescent="0.25">
      <c r="A1597">
        <v>202430</v>
      </c>
      <c r="B1597">
        <v>39490</v>
      </c>
      <c r="C1597" t="s">
        <v>1940</v>
      </c>
      <c r="D1597" t="s">
        <v>5592</v>
      </c>
      <c r="E1597" t="s">
        <v>1941</v>
      </c>
      <c r="F1597">
        <v>3</v>
      </c>
      <c r="G1597" s="1">
        <v>45166</v>
      </c>
      <c r="H1597" s="1">
        <v>45276</v>
      </c>
      <c r="I1597" s="21">
        <f t="shared" si="120"/>
        <v>16.714285714285715</v>
      </c>
      <c r="J1597" s="1"/>
      <c r="K1597" s="1" t="s">
        <v>34</v>
      </c>
      <c r="M1597" t="s">
        <v>34</v>
      </c>
      <c r="S1597" s="22">
        <f t="shared" si="121"/>
        <v>0.125</v>
      </c>
      <c r="T1597" s="22">
        <f t="shared" si="122"/>
        <v>0.12662337662337664</v>
      </c>
      <c r="U1597" s="22" t="s">
        <v>5384</v>
      </c>
      <c r="V1597">
        <v>1200</v>
      </c>
      <c r="W1597" s="22" t="s">
        <v>5371</v>
      </c>
      <c r="X1597">
        <v>1500</v>
      </c>
      <c r="Y1597" t="s">
        <v>507</v>
      </c>
      <c r="Z1597" t="s">
        <v>1942</v>
      </c>
      <c r="AA1597" t="s">
        <v>1943</v>
      </c>
      <c r="AB1597" t="s">
        <v>41</v>
      </c>
      <c r="AC1597" t="s">
        <v>98</v>
      </c>
      <c r="AD1597" t="str">
        <f t="shared" si="123"/>
        <v>Online Class - ONLINE</v>
      </c>
      <c r="AE1597" t="s">
        <v>88</v>
      </c>
      <c r="AF1597" t="s">
        <v>89</v>
      </c>
      <c r="AG1597" t="s">
        <v>89</v>
      </c>
      <c r="AH1597" t="s">
        <v>5220</v>
      </c>
      <c r="AI1597">
        <v>0</v>
      </c>
      <c r="AJ1597">
        <v>0</v>
      </c>
      <c r="AK1597" s="22">
        <f t="shared" si="124"/>
        <v>0</v>
      </c>
      <c r="AL1597" t="s">
        <v>99</v>
      </c>
      <c r="AM1597" t="s">
        <v>100</v>
      </c>
      <c r="AN1597" t="s">
        <v>46</v>
      </c>
    </row>
    <row r="1598" spans="1:40" hidden="1" x14ac:dyDescent="0.25">
      <c r="A1598">
        <v>202430</v>
      </c>
      <c r="B1598">
        <v>39495</v>
      </c>
      <c r="C1598" t="s">
        <v>834</v>
      </c>
      <c r="D1598" t="s">
        <v>5593</v>
      </c>
      <c r="E1598" t="s">
        <v>835</v>
      </c>
      <c r="F1598">
        <v>3</v>
      </c>
      <c r="G1598" s="1">
        <v>45166</v>
      </c>
      <c r="H1598" s="1">
        <v>45276</v>
      </c>
      <c r="I1598" s="21">
        <f t="shared" si="120"/>
        <v>16.714285714285715</v>
      </c>
      <c r="J1598" s="1"/>
      <c r="K1598" s="1" t="s">
        <v>5552</v>
      </c>
      <c r="S1598" s="22">
        <f t="shared" si="121"/>
        <v>0</v>
      </c>
      <c r="T1598" s="22">
        <f t="shared" si="122"/>
        <v>0</v>
      </c>
      <c r="U1598" s="22">
        <v>0</v>
      </c>
      <c r="W1598" s="22">
        <v>0</v>
      </c>
      <c r="Y1598" t="s">
        <v>304</v>
      </c>
      <c r="Z1598" t="s">
        <v>836</v>
      </c>
      <c r="AA1598" t="s">
        <v>837</v>
      </c>
      <c r="AB1598" t="s">
        <v>61</v>
      </c>
      <c r="AC1598" t="s">
        <v>98</v>
      </c>
      <c r="AD1598" t="str">
        <f t="shared" si="123"/>
        <v>Online Class - ONLINE</v>
      </c>
      <c r="AE1598" t="s">
        <v>88</v>
      </c>
      <c r="AF1598" t="s">
        <v>89</v>
      </c>
      <c r="AG1598" t="s">
        <v>89</v>
      </c>
      <c r="AH1598" t="s">
        <v>5220</v>
      </c>
      <c r="AI1598">
        <v>40</v>
      </c>
      <c r="AJ1598">
        <v>37</v>
      </c>
      <c r="AK1598" s="22">
        <f t="shared" si="124"/>
        <v>0</v>
      </c>
      <c r="AL1598" t="s">
        <v>99</v>
      </c>
      <c r="AM1598" t="s">
        <v>534</v>
      </c>
      <c r="AN1598" t="s">
        <v>67</v>
      </c>
    </row>
    <row r="1599" spans="1:40" hidden="1" x14ac:dyDescent="0.25">
      <c r="A1599">
        <v>202430</v>
      </c>
      <c r="B1599">
        <v>39543</v>
      </c>
      <c r="C1599" t="s">
        <v>3136</v>
      </c>
      <c r="D1599" t="s">
        <v>5601</v>
      </c>
      <c r="E1599" t="s">
        <v>3137</v>
      </c>
      <c r="F1599">
        <v>3</v>
      </c>
      <c r="G1599" s="1">
        <v>45180</v>
      </c>
      <c r="H1599" s="1">
        <v>45234</v>
      </c>
      <c r="I1599" s="21">
        <f t="shared" si="120"/>
        <v>8.7142857142857153</v>
      </c>
      <c r="J1599" s="1"/>
      <c r="K1599" s="1" t="s">
        <v>5552</v>
      </c>
      <c r="S1599" s="22">
        <f t="shared" si="121"/>
        <v>0</v>
      </c>
      <c r="T1599" s="22">
        <f t="shared" si="122"/>
        <v>0</v>
      </c>
      <c r="U1599" s="22">
        <v>0</v>
      </c>
      <c r="W1599" s="22">
        <v>0</v>
      </c>
      <c r="Y1599" t="s">
        <v>304</v>
      </c>
      <c r="Z1599" t="s">
        <v>3138</v>
      </c>
      <c r="AA1599" t="s">
        <v>3139</v>
      </c>
      <c r="AB1599" t="s">
        <v>277</v>
      </c>
      <c r="AC1599" t="s">
        <v>98</v>
      </c>
      <c r="AD1599" t="str">
        <f t="shared" si="123"/>
        <v>Online Class - ONLINE</v>
      </c>
      <c r="AE1599" t="s">
        <v>88</v>
      </c>
      <c r="AF1599" t="s">
        <v>89</v>
      </c>
      <c r="AG1599" t="s">
        <v>89</v>
      </c>
      <c r="AH1599" t="s">
        <v>5220</v>
      </c>
      <c r="AI1599">
        <v>35</v>
      </c>
      <c r="AJ1599">
        <v>24</v>
      </c>
      <c r="AK1599" s="22">
        <f t="shared" si="124"/>
        <v>0</v>
      </c>
      <c r="AL1599" t="s">
        <v>99</v>
      </c>
      <c r="AM1599" t="s">
        <v>534</v>
      </c>
      <c r="AN1599" t="s">
        <v>67</v>
      </c>
    </row>
    <row r="1600" spans="1:40" hidden="1" x14ac:dyDescent="0.25">
      <c r="A1600">
        <v>202430</v>
      </c>
      <c r="B1600">
        <v>39545</v>
      </c>
      <c r="C1600" t="s">
        <v>3140</v>
      </c>
      <c r="D1600" t="s">
        <v>5601</v>
      </c>
      <c r="E1600" t="s">
        <v>3141</v>
      </c>
      <c r="F1600">
        <v>3</v>
      </c>
      <c r="G1600" s="1">
        <v>45166</v>
      </c>
      <c r="H1600" s="1">
        <v>45220</v>
      </c>
      <c r="I1600" s="21">
        <f t="shared" si="120"/>
        <v>8.7142857142857153</v>
      </c>
      <c r="J1600" s="1"/>
      <c r="K1600" s="1" t="s">
        <v>5552</v>
      </c>
      <c r="S1600" s="22">
        <f t="shared" si="121"/>
        <v>0</v>
      </c>
      <c r="T1600" s="22">
        <f t="shared" si="122"/>
        <v>0</v>
      </c>
      <c r="U1600" s="22">
        <v>0</v>
      </c>
      <c r="W1600" s="22">
        <v>0</v>
      </c>
      <c r="Y1600" t="s">
        <v>304</v>
      </c>
      <c r="Z1600" t="s">
        <v>3138</v>
      </c>
      <c r="AA1600" t="s">
        <v>3139</v>
      </c>
      <c r="AB1600" t="s">
        <v>277</v>
      </c>
      <c r="AC1600" t="s">
        <v>98</v>
      </c>
      <c r="AD1600" t="str">
        <f t="shared" si="123"/>
        <v>Online Class - ONLINE</v>
      </c>
      <c r="AE1600" t="s">
        <v>88</v>
      </c>
      <c r="AF1600" t="s">
        <v>89</v>
      </c>
      <c r="AG1600" t="s">
        <v>89</v>
      </c>
      <c r="AH1600" t="s">
        <v>5220</v>
      </c>
      <c r="AI1600">
        <v>35</v>
      </c>
      <c r="AJ1600">
        <v>18</v>
      </c>
      <c r="AK1600" s="22">
        <f t="shared" si="124"/>
        <v>0</v>
      </c>
      <c r="AL1600" t="s">
        <v>99</v>
      </c>
      <c r="AM1600" t="s">
        <v>534</v>
      </c>
      <c r="AN1600" t="s">
        <v>67</v>
      </c>
    </row>
    <row r="1601" spans="1:40" hidden="1" x14ac:dyDescent="0.25">
      <c r="A1601">
        <v>202430</v>
      </c>
      <c r="B1601">
        <v>39557</v>
      </c>
      <c r="C1601" t="s">
        <v>273</v>
      </c>
      <c r="D1601" t="s">
        <v>5617</v>
      </c>
      <c r="E1601" t="s">
        <v>274</v>
      </c>
      <c r="F1601">
        <v>3</v>
      </c>
      <c r="G1601" s="1">
        <v>45166</v>
      </c>
      <c r="H1601" s="1">
        <v>45276</v>
      </c>
      <c r="I1601" s="21">
        <f t="shared" si="120"/>
        <v>16.714285714285715</v>
      </c>
      <c r="J1601" s="1"/>
      <c r="K1601" s="1" t="s">
        <v>5552</v>
      </c>
      <c r="S1601" s="22">
        <f t="shared" si="121"/>
        <v>0</v>
      </c>
      <c r="T1601" s="22">
        <f t="shared" si="122"/>
        <v>0</v>
      </c>
      <c r="U1601" s="22">
        <v>0</v>
      </c>
      <c r="W1601" s="22">
        <v>0</v>
      </c>
      <c r="Y1601" t="s">
        <v>304</v>
      </c>
      <c r="Z1601" t="s">
        <v>1498</v>
      </c>
      <c r="AA1601" t="s">
        <v>1499</v>
      </c>
      <c r="AB1601" t="s">
        <v>277</v>
      </c>
      <c r="AC1601" t="s">
        <v>98</v>
      </c>
      <c r="AD1601" t="str">
        <f t="shared" si="123"/>
        <v>Online Class - ONLINE</v>
      </c>
      <c r="AE1601" t="s">
        <v>88</v>
      </c>
      <c r="AF1601" t="s">
        <v>89</v>
      </c>
      <c r="AG1601" t="s">
        <v>89</v>
      </c>
      <c r="AH1601" t="s">
        <v>5220</v>
      </c>
      <c r="AI1601">
        <v>30</v>
      </c>
      <c r="AJ1601">
        <v>18</v>
      </c>
      <c r="AK1601" s="22">
        <f t="shared" si="124"/>
        <v>0</v>
      </c>
      <c r="AL1601" t="s">
        <v>99</v>
      </c>
      <c r="AM1601" t="s">
        <v>534</v>
      </c>
      <c r="AN1601" t="s">
        <v>67</v>
      </c>
    </row>
    <row r="1602" spans="1:40" hidden="1" x14ac:dyDescent="0.25">
      <c r="A1602">
        <v>202430</v>
      </c>
      <c r="B1602">
        <v>39646</v>
      </c>
      <c r="C1602" t="s">
        <v>2452</v>
      </c>
      <c r="D1602" t="s">
        <v>5689</v>
      </c>
      <c r="E1602" t="s">
        <v>2453</v>
      </c>
      <c r="F1602">
        <v>3</v>
      </c>
      <c r="G1602" s="1">
        <v>45166</v>
      </c>
      <c r="H1602" s="1">
        <v>45248</v>
      </c>
      <c r="I1602" s="21">
        <f t="shared" ref="I1602:I1665" si="125">(DATEDIF(G1602,H1602,"d")/7)+1</f>
        <v>12.714285714285714</v>
      </c>
      <c r="J1602" s="1"/>
      <c r="K1602" s="1" t="s">
        <v>5552</v>
      </c>
      <c r="S1602" s="22">
        <f t="shared" ref="S1602:S1665" si="126">W1602-U1602</f>
        <v>0</v>
      </c>
      <c r="T1602" s="22">
        <f t="shared" ref="T1602:T1665" si="127">(LEN(K1602)*S1602)*(I1602/16.5)</f>
        <v>0</v>
      </c>
      <c r="U1602" s="22">
        <v>0</v>
      </c>
      <c r="W1602" s="22">
        <v>0</v>
      </c>
      <c r="Y1602" t="s">
        <v>304</v>
      </c>
      <c r="Z1602" t="s">
        <v>2449</v>
      </c>
      <c r="AA1602" t="s">
        <v>2450</v>
      </c>
      <c r="AB1602" t="s">
        <v>61</v>
      </c>
      <c r="AC1602" t="s">
        <v>62</v>
      </c>
      <c r="AD1602" t="str">
        <f t="shared" ref="AD1602:AD1665" si="128">CONCATENATE(AE1602," - ",AG1602)</f>
        <v>Online Class - ONLINE</v>
      </c>
      <c r="AE1602" t="s">
        <v>88</v>
      </c>
      <c r="AF1602" t="s">
        <v>89</v>
      </c>
      <c r="AG1602" t="s">
        <v>89</v>
      </c>
      <c r="AH1602" t="s">
        <v>5220</v>
      </c>
      <c r="AI1602">
        <v>24</v>
      </c>
      <c r="AJ1602">
        <v>21</v>
      </c>
      <c r="AK1602" s="22">
        <f t="shared" ref="AK1602:AK1665" si="129">I1602*T1602*AJ1602</f>
        <v>0</v>
      </c>
      <c r="AL1602" t="s">
        <v>430</v>
      </c>
      <c r="AM1602" t="s">
        <v>306</v>
      </c>
      <c r="AN1602" t="s">
        <v>67</v>
      </c>
    </row>
    <row r="1603" spans="1:40" hidden="1" x14ac:dyDescent="0.25">
      <c r="A1603">
        <v>202430</v>
      </c>
      <c r="B1603">
        <v>39647</v>
      </c>
      <c r="C1603" t="s">
        <v>1655</v>
      </c>
      <c r="D1603" t="s">
        <v>5684</v>
      </c>
      <c r="E1603" t="s">
        <v>1656</v>
      </c>
      <c r="F1603">
        <v>4</v>
      </c>
      <c r="G1603" s="1">
        <v>45166</v>
      </c>
      <c r="H1603" s="1">
        <v>45276</v>
      </c>
      <c r="I1603" s="21">
        <f t="shared" si="125"/>
        <v>16.714285714285715</v>
      </c>
      <c r="J1603" s="1"/>
      <c r="K1603" s="1" t="s">
        <v>5552</v>
      </c>
      <c r="S1603" s="22">
        <f t="shared" si="126"/>
        <v>0</v>
      </c>
      <c r="T1603" s="22">
        <f t="shared" si="127"/>
        <v>0</v>
      </c>
      <c r="U1603" s="22">
        <v>0</v>
      </c>
      <c r="W1603" s="22">
        <v>0</v>
      </c>
      <c r="Y1603" t="s">
        <v>304</v>
      </c>
      <c r="Z1603" t="s">
        <v>1043</v>
      </c>
      <c r="AA1603" t="s">
        <v>1044</v>
      </c>
      <c r="AB1603" t="s">
        <v>41</v>
      </c>
      <c r="AC1603" t="s">
        <v>98</v>
      </c>
      <c r="AD1603" t="str">
        <f t="shared" si="128"/>
        <v>Online Class - ONLINE</v>
      </c>
      <c r="AE1603" t="s">
        <v>88</v>
      </c>
      <c r="AF1603" t="s">
        <v>89</v>
      </c>
      <c r="AG1603" t="s">
        <v>89</v>
      </c>
      <c r="AH1603" t="s">
        <v>5220</v>
      </c>
      <c r="AI1603">
        <v>24</v>
      </c>
      <c r="AJ1603">
        <v>27</v>
      </c>
      <c r="AK1603" s="22">
        <f t="shared" si="129"/>
        <v>0</v>
      </c>
      <c r="AL1603" t="s">
        <v>99</v>
      </c>
      <c r="AM1603" t="s">
        <v>534</v>
      </c>
      <c r="AN1603" t="s">
        <v>46</v>
      </c>
    </row>
    <row r="1604" spans="1:40" hidden="1" x14ac:dyDescent="0.25">
      <c r="A1604">
        <v>202430</v>
      </c>
      <c r="B1604">
        <v>39647</v>
      </c>
      <c r="C1604" t="s">
        <v>1655</v>
      </c>
      <c r="D1604" t="s">
        <v>5684</v>
      </c>
      <c r="E1604" t="s">
        <v>1656</v>
      </c>
      <c r="F1604">
        <v>4</v>
      </c>
      <c r="G1604" s="1">
        <v>45166</v>
      </c>
      <c r="H1604" s="1">
        <v>45276</v>
      </c>
      <c r="I1604" s="21">
        <f t="shared" si="125"/>
        <v>16.714285714285715</v>
      </c>
      <c r="J1604" s="1"/>
      <c r="K1604" s="1" t="s">
        <v>5552</v>
      </c>
      <c r="S1604" s="22">
        <f t="shared" si="126"/>
        <v>0</v>
      </c>
      <c r="T1604" s="22">
        <f t="shared" si="127"/>
        <v>0</v>
      </c>
      <c r="U1604" s="22">
        <v>0</v>
      </c>
      <c r="W1604" s="22">
        <v>0</v>
      </c>
      <c r="Y1604" t="s">
        <v>304</v>
      </c>
      <c r="Z1604" t="s">
        <v>1043</v>
      </c>
      <c r="AA1604" t="s">
        <v>1044</v>
      </c>
      <c r="AB1604" t="s">
        <v>61</v>
      </c>
      <c r="AC1604" t="s">
        <v>98</v>
      </c>
      <c r="AD1604" t="str">
        <f t="shared" si="128"/>
        <v>Online Class - ONLINE</v>
      </c>
      <c r="AE1604" t="s">
        <v>88</v>
      </c>
      <c r="AF1604" t="s">
        <v>89</v>
      </c>
      <c r="AG1604" t="s">
        <v>89</v>
      </c>
      <c r="AH1604" t="s">
        <v>5220</v>
      </c>
      <c r="AI1604">
        <v>24</v>
      </c>
      <c r="AJ1604">
        <v>27</v>
      </c>
      <c r="AK1604" s="22">
        <f t="shared" si="129"/>
        <v>0</v>
      </c>
      <c r="AL1604" t="s">
        <v>99</v>
      </c>
      <c r="AM1604" t="s">
        <v>534</v>
      </c>
      <c r="AN1604" t="s">
        <v>46</v>
      </c>
    </row>
    <row r="1605" spans="1:40" hidden="1" x14ac:dyDescent="0.25">
      <c r="A1605">
        <v>202430</v>
      </c>
      <c r="B1605">
        <v>39654</v>
      </c>
      <c r="C1605" t="s">
        <v>3142</v>
      </c>
      <c r="D1605" t="s">
        <v>5602</v>
      </c>
      <c r="E1605" t="s">
        <v>3143</v>
      </c>
      <c r="F1605">
        <v>3</v>
      </c>
      <c r="G1605" s="1">
        <v>45166</v>
      </c>
      <c r="H1605" s="1">
        <v>45276</v>
      </c>
      <c r="I1605" s="21">
        <f t="shared" si="125"/>
        <v>16.714285714285715</v>
      </c>
      <c r="J1605" s="1"/>
      <c r="K1605" s="1" t="s">
        <v>5552</v>
      </c>
      <c r="S1605" s="22">
        <f t="shared" si="126"/>
        <v>0</v>
      </c>
      <c r="T1605" s="22">
        <f t="shared" si="127"/>
        <v>0</v>
      </c>
      <c r="U1605" s="22">
        <v>0</v>
      </c>
      <c r="W1605" s="22">
        <v>0</v>
      </c>
      <c r="Y1605" t="s">
        <v>304</v>
      </c>
      <c r="Z1605" t="s">
        <v>1651</v>
      </c>
      <c r="AA1605" t="s">
        <v>1652</v>
      </c>
      <c r="AB1605" t="s">
        <v>277</v>
      </c>
      <c r="AC1605" t="s">
        <v>98</v>
      </c>
      <c r="AD1605" t="str">
        <f t="shared" si="128"/>
        <v>Online Class - ONLINE</v>
      </c>
      <c r="AE1605" t="s">
        <v>88</v>
      </c>
      <c r="AF1605" t="s">
        <v>89</v>
      </c>
      <c r="AG1605" t="s">
        <v>89</v>
      </c>
      <c r="AH1605" t="s">
        <v>5220</v>
      </c>
      <c r="AI1605">
        <v>50</v>
      </c>
      <c r="AJ1605">
        <v>17</v>
      </c>
      <c r="AK1605" s="22">
        <f t="shared" si="129"/>
        <v>0</v>
      </c>
      <c r="AL1605" t="s">
        <v>99</v>
      </c>
      <c r="AM1605" t="s">
        <v>534</v>
      </c>
      <c r="AN1605" t="s">
        <v>67</v>
      </c>
    </row>
    <row r="1606" spans="1:40" hidden="1" x14ac:dyDescent="0.25">
      <c r="A1606">
        <v>202430</v>
      </c>
      <c r="B1606">
        <v>39807</v>
      </c>
      <c r="C1606" t="s">
        <v>189</v>
      </c>
      <c r="D1606" t="s">
        <v>5719</v>
      </c>
      <c r="E1606" t="s">
        <v>190</v>
      </c>
      <c r="F1606">
        <v>3</v>
      </c>
      <c r="G1606" s="1">
        <v>45166</v>
      </c>
      <c r="H1606" s="1">
        <v>45276</v>
      </c>
      <c r="I1606" s="21">
        <f t="shared" si="125"/>
        <v>16.714285714285715</v>
      </c>
      <c r="J1606" s="1"/>
      <c r="K1606" s="1" t="s">
        <v>5552</v>
      </c>
      <c r="S1606" s="22">
        <f t="shared" si="126"/>
        <v>0</v>
      </c>
      <c r="T1606" s="22">
        <f t="shared" si="127"/>
        <v>0</v>
      </c>
      <c r="U1606" s="22">
        <v>0</v>
      </c>
      <c r="W1606" s="22">
        <v>0</v>
      </c>
      <c r="Y1606" t="s">
        <v>304</v>
      </c>
      <c r="Z1606" t="s">
        <v>2904</v>
      </c>
      <c r="AA1606" t="s">
        <v>2905</v>
      </c>
      <c r="AB1606" t="s">
        <v>61</v>
      </c>
      <c r="AC1606" t="s">
        <v>98</v>
      </c>
      <c r="AD1606" t="str">
        <f t="shared" si="128"/>
        <v>Online Class - ONLINE</v>
      </c>
      <c r="AE1606" t="s">
        <v>88</v>
      </c>
      <c r="AF1606" t="s">
        <v>89</v>
      </c>
      <c r="AG1606" t="s">
        <v>89</v>
      </c>
      <c r="AH1606" t="s">
        <v>5220</v>
      </c>
      <c r="AI1606">
        <v>40</v>
      </c>
      <c r="AJ1606">
        <v>32</v>
      </c>
      <c r="AK1606" s="22">
        <f t="shared" si="129"/>
        <v>0</v>
      </c>
      <c r="AL1606" t="s">
        <v>99</v>
      </c>
      <c r="AM1606" t="s">
        <v>534</v>
      </c>
      <c r="AN1606" t="s">
        <v>67</v>
      </c>
    </row>
    <row r="1607" spans="1:40" hidden="1" x14ac:dyDescent="0.25">
      <c r="A1607">
        <v>202430</v>
      </c>
      <c r="B1607">
        <v>39827</v>
      </c>
      <c r="C1607" t="s">
        <v>2398</v>
      </c>
      <c r="D1607" t="s">
        <v>5655</v>
      </c>
      <c r="E1607" t="s">
        <v>2399</v>
      </c>
      <c r="F1607">
        <v>3</v>
      </c>
      <c r="G1607" s="1">
        <v>45166</v>
      </c>
      <c r="H1607" s="1">
        <v>45276</v>
      </c>
      <c r="I1607" s="21">
        <f t="shared" si="125"/>
        <v>16.714285714285715</v>
      </c>
      <c r="J1607" s="1"/>
      <c r="K1607" s="1" t="s">
        <v>36</v>
      </c>
      <c r="O1607" t="s">
        <v>36</v>
      </c>
      <c r="S1607" s="22">
        <f t="shared" si="126"/>
        <v>0.125</v>
      </c>
      <c r="T1607" s="22">
        <f t="shared" si="127"/>
        <v>0.12662337662337664</v>
      </c>
      <c r="U1607" s="22" t="s">
        <v>5427</v>
      </c>
      <c r="V1607">
        <v>1455</v>
      </c>
      <c r="W1607" s="22" t="s">
        <v>5505</v>
      </c>
      <c r="X1607">
        <v>1755</v>
      </c>
      <c r="Y1607" t="s">
        <v>304</v>
      </c>
      <c r="Z1607" t="s">
        <v>1717</v>
      </c>
      <c r="AA1607" t="s">
        <v>1718</v>
      </c>
      <c r="AB1607" t="s">
        <v>61</v>
      </c>
      <c r="AC1607" t="s">
        <v>62</v>
      </c>
      <c r="AD1607" t="str">
        <f t="shared" si="128"/>
        <v>Online Class - ONLINE</v>
      </c>
      <c r="AE1607" t="s">
        <v>88</v>
      </c>
      <c r="AF1607" t="s">
        <v>89</v>
      </c>
      <c r="AG1607" t="s">
        <v>89</v>
      </c>
      <c r="AH1607" t="s">
        <v>5220</v>
      </c>
      <c r="AI1607">
        <v>24</v>
      </c>
      <c r="AJ1607">
        <v>20</v>
      </c>
      <c r="AK1607" s="22">
        <f t="shared" si="129"/>
        <v>42.328385899814478</v>
      </c>
      <c r="AL1607" t="s">
        <v>430</v>
      </c>
      <c r="AM1607" t="s">
        <v>306</v>
      </c>
      <c r="AN1607" t="s">
        <v>67</v>
      </c>
    </row>
    <row r="1608" spans="1:40" hidden="1" x14ac:dyDescent="0.25">
      <c r="A1608">
        <v>202430</v>
      </c>
      <c r="B1608">
        <v>39844</v>
      </c>
      <c r="C1608" t="s">
        <v>3144</v>
      </c>
      <c r="D1608" t="s">
        <v>5734</v>
      </c>
      <c r="E1608" t="s">
        <v>3145</v>
      </c>
      <c r="F1608">
        <v>3</v>
      </c>
      <c r="G1608" s="1">
        <v>45187</v>
      </c>
      <c r="H1608" s="1">
        <v>45266</v>
      </c>
      <c r="I1608" s="21">
        <f t="shared" si="125"/>
        <v>12.285714285714286</v>
      </c>
      <c r="J1608" s="1"/>
      <c r="K1608" s="1" t="s">
        <v>5552</v>
      </c>
      <c r="S1608" s="22">
        <f t="shared" si="126"/>
        <v>0</v>
      </c>
      <c r="T1608" s="22">
        <f t="shared" si="127"/>
        <v>0</v>
      </c>
      <c r="U1608" s="22">
        <v>0</v>
      </c>
      <c r="W1608" s="22">
        <v>0</v>
      </c>
      <c r="Y1608" t="s">
        <v>304</v>
      </c>
      <c r="Z1608" t="s">
        <v>672</v>
      </c>
      <c r="AA1608" t="s">
        <v>673</v>
      </c>
      <c r="AB1608" t="s">
        <v>61</v>
      </c>
      <c r="AC1608" t="s">
        <v>98</v>
      </c>
      <c r="AD1608" t="str">
        <f t="shared" si="128"/>
        <v>Online Class - ONLINE</v>
      </c>
      <c r="AE1608" t="s">
        <v>88</v>
      </c>
      <c r="AF1608" t="s">
        <v>89</v>
      </c>
      <c r="AG1608" t="s">
        <v>89</v>
      </c>
      <c r="AH1608" t="s">
        <v>5220</v>
      </c>
      <c r="AI1608">
        <v>25</v>
      </c>
      <c r="AJ1608">
        <v>21</v>
      </c>
      <c r="AK1608" s="22">
        <f t="shared" si="129"/>
        <v>0</v>
      </c>
      <c r="AL1608" t="s">
        <v>99</v>
      </c>
      <c r="AM1608" t="s">
        <v>66</v>
      </c>
      <c r="AN1608" t="s">
        <v>67</v>
      </c>
    </row>
    <row r="1609" spans="1:40" hidden="1" x14ac:dyDescent="0.25">
      <c r="A1609">
        <v>202430</v>
      </c>
      <c r="B1609">
        <v>39869</v>
      </c>
      <c r="C1609" t="s">
        <v>423</v>
      </c>
      <c r="D1609" t="s">
        <v>5631</v>
      </c>
      <c r="E1609" t="s">
        <v>424</v>
      </c>
      <c r="F1609">
        <v>3</v>
      </c>
      <c r="G1609" s="1">
        <v>45166</v>
      </c>
      <c r="H1609" s="1">
        <v>45276</v>
      </c>
      <c r="I1609" s="21">
        <f t="shared" si="125"/>
        <v>16.714285714285715</v>
      </c>
      <c r="J1609" s="1"/>
      <c r="K1609" s="1" t="s">
        <v>5552</v>
      </c>
      <c r="S1609" s="22">
        <f t="shared" si="126"/>
        <v>0</v>
      </c>
      <c r="T1609" s="22">
        <f t="shared" si="127"/>
        <v>0</v>
      </c>
      <c r="U1609" s="22">
        <v>0</v>
      </c>
      <c r="W1609" s="22">
        <v>0</v>
      </c>
      <c r="Y1609" t="s">
        <v>304</v>
      </c>
      <c r="Z1609" t="s">
        <v>428</v>
      </c>
      <c r="AA1609" t="s">
        <v>429</v>
      </c>
      <c r="AB1609" t="s">
        <v>61</v>
      </c>
      <c r="AC1609" t="s">
        <v>98</v>
      </c>
      <c r="AD1609" t="str">
        <f t="shared" si="128"/>
        <v>Online Class - ONLINE</v>
      </c>
      <c r="AE1609" t="s">
        <v>88</v>
      </c>
      <c r="AF1609" t="s">
        <v>89</v>
      </c>
      <c r="AG1609" t="s">
        <v>89</v>
      </c>
      <c r="AH1609" t="s">
        <v>5220</v>
      </c>
      <c r="AI1609">
        <v>25</v>
      </c>
      <c r="AJ1609">
        <v>23</v>
      </c>
      <c r="AK1609" s="22">
        <f t="shared" si="129"/>
        <v>0</v>
      </c>
      <c r="AL1609" t="s">
        <v>99</v>
      </c>
      <c r="AM1609" t="s">
        <v>534</v>
      </c>
      <c r="AN1609" t="s">
        <v>67</v>
      </c>
    </row>
    <row r="1610" spans="1:40" hidden="1" x14ac:dyDescent="0.25">
      <c r="A1610">
        <v>202430</v>
      </c>
      <c r="B1610">
        <v>39869</v>
      </c>
      <c r="C1610" t="s">
        <v>423</v>
      </c>
      <c r="D1610" t="s">
        <v>5631</v>
      </c>
      <c r="E1610" t="s">
        <v>424</v>
      </c>
      <c r="F1610">
        <v>3</v>
      </c>
      <c r="G1610" s="1">
        <v>45166</v>
      </c>
      <c r="H1610" s="1">
        <v>45276</v>
      </c>
      <c r="I1610" s="21">
        <f t="shared" si="125"/>
        <v>16.714285714285715</v>
      </c>
      <c r="J1610" s="1"/>
      <c r="K1610" s="1" t="s">
        <v>5552</v>
      </c>
      <c r="S1610" s="22">
        <f t="shared" si="126"/>
        <v>0</v>
      </c>
      <c r="T1610" s="22">
        <f t="shared" si="127"/>
        <v>0</v>
      </c>
      <c r="U1610" s="22">
        <v>0</v>
      </c>
      <c r="W1610" s="22">
        <v>0</v>
      </c>
      <c r="Y1610" t="s">
        <v>304</v>
      </c>
      <c r="Z1610" t="s">
        <v>428</v>
      </c>
      <c r="AA1610" t="s">
        <v>429</v>
      </c>
      <c r="AB1610" t="s">
        <v>61</v>
      </c>
      <c r="AC1610" t="s">
        <v>98</v>
      </c>
      <c r="AD1610" t="str">
        <f t="shared" si="128"/>
        <v>Online Class - ONLINE</v>
      </c>
      <c r="AE1610" t="s">
        <v>88</v>
      </c>
      <c r="AF1610" t="s">
        <v>89</v>
      </c>
      <c r="AG1610" t="s">
        <v>89</v>
      </c>
      <c r="AH1610" t="s">
        <v>5220</v>
      </c>
      <c r="AI1610">
        <v>25</v>
      </c>
      <c r="AJ1610">
        <v>23</v>
      </c>
      <c r="AK1610" s="22">
        <f t="shared" si="129"/>
        <v>0</v>
      </c>
      <c r="AL1610" t="s">
        <v>99</v>
      </c>
      <c r="AM1610" t="s">
        <v>534</v>
      </c>
      <c r="AN1610" t="s">
        <v>67</v>
      </c>
    </row>
    <row r="1611" spans="1:40" hidden="1" x14ac:dyDescent="0.25">
      <c r="A1611">
        <v>202430</v>
      </c>
      <c r="B1611">
        <v>39870</v>
      </c>
      <c r="C1611" t="s">
        <v>881</v>
      </c>
      <c r="D1611" t="s">
        <v>5631</v>
      </c>
      <c r="E1611" t="s">
        <v>882</v>
      </c>
      <c r="F1611">
        <v>3</v>
      </c>
      <c r="G1611" s="1">
        <v>45166</v>
      </c>
      <c r="H1611" s="1">
        <v>45276</v>
      </c>
      <c r="I1611" s="21">
        <f t="shared" si="125"/>
        <v>16.714285714285715</v>
      </c>
      <c r="J1611" s="1"/>
      <c r="K1611" s="1" t="s">
        <v>5552</v>
      </c>
      <c r="S1611" s="22">
        <f t="shared" si="126"/>
        <v>0</v>
      </c>
      <c r="T1611" s="22">
        <f t="shared" si="127"/>
        <v>0</v>
      </c>
      <c r="U1611" s="22">
        <v>0</v>
      </c>
      <c r="W1611" s="22">
        <v>0</v>
      </c>
      <c r="Y1611" t="s">
        <v>304</v>
      </c>
      <c r="Z1611" t="s">
        <v>3146</v>
      </c>
      <c r="AA1611" t="s">
        <v>3147</v>
      </c>
      <c r="AB1611" t="s">
        <v>277</v>
      </c>
      <c r="AC1611" t="s">
        <v>98</v>
      </c>
      <c r="AD1611" t="str">
        <f t="shared" si="128"/>
        <v>Online Class - ONLINE</v>
      </c>
      <c r="AE1611" t="s">
        <v>88</v>
      </c>
      <c r="AF1611" t="s">
        <v>89</v>
      </c>
      <c r="AG1611" t="s">
        <v>89</v>
      </c>
      <c r="AH1611" t="s">
        <v>5220</v>
      </c>
      <c r="AI1611">
        <v>25</v>
      </c>
      <c r="AJ1611">
        <v>20</v>
      </c>
      <c r="AK1611" s="22">
        <f t="shared" si="129"/>
        <v>0</v>
      </c>
      <c r="AL1611" t="s">
        <v>99</v>
      </c>
      <c r="AM1611" t="s">
        <v>534</v>
      </c>
      <c r="AN1611" t="s">
        <v>67</v>
      </c>
    </row>
    <row r="1612" spans="1:40" hidden="1" x14ac:dyDescent="0.25">
      <c r="A1612">
        <v>202430</v>
      </c>
      <c r="B1612">
        <v>39870</v>
      </c>
      <c r="C1612" t="s">
        <v>881</v>
      </c>
      <c r="D1612" t="s">
        <v>5631</v>
      </c>
      <c r="E1612" t="s">
        <v>882</v>
      </c>
      <c r="F1612">
        <v>3</v>
      </c>
      <c r="G1612" s="1">
        <v>45166</v>
      </c>
      <c r="H1612" s="1">
        <v>45276</v>
      </c>
      <c r="I1612" s="21">
        <f t="shared" si="125"/>
        <v>16.714285714285715</v>
      </c>
      <c r="J1612" s="1"/>
      <c r="K1612" s="1" t="s">
        <v>5552</v>
      </c>
      <c r="S1612" s="22">
        <f t="shared" si="126"/>
        <v>0</v>
      </c>
      <c r="T1612" s="22">
        <f t="shared" si="127"/>
        <v>0</v>
      </c>
      <c r="U1612" s="22">
        <v>0</v>
      </c>
      <c r="W1612" s="22">
        <v>0</v>
      </c>
      <c r="Y1612" t="s">
        <v>304</v>
      </c>
      <c r="Z1612" t="s">
        <v>3146</v>
      </c>
      <c r="AA1612" t="s">
        <v>3147</v>
      </c>
      <c r="AB1612" t="s">
        <v>277</v>
      </c>
      <c r="AC1612" t="s">
        <v>98</v>
      </c>
      <c r="AD1612" t="str">
        <f t="shared" si="128"/>
        <v>Online Class - ONLINE</v>
      </c>
      <c r="AE1612" t="s">
        <v>88</v>
      </c>
      <c r="AF1612" t="s">
        <v>89</v>
      </c>
      <c r="AG1612" t="s">
        <v>89</v>
      </c>
      <c r="AH1612" t="s">
        <v>5220</v>
      </c>
      <c r="AI1612">
        <v>25</v>
      </c>
      <c r="AJ1612">
        <v>20</v>
      </c>
      <c r="AK1612" s="22">
        <f t="shared" si="129"/>
        <v>0</v>
      </c>
      <c r="AL1612" t="s">
        <v>99</v>
      </c>
      <c r="AM1612" t="s">
        <v>534</v>
      </c>
      <c r="AN1612" t="s">
        <v>67</v>
      </c>
    </row>
    <row r="1613" spans="1:40" hidden="1" x14ac:dyDescent="0.25">
      <c r="A1613">
        <v>202430</v>
      </c>
      <c r="B1613">
        <v>40031</v>
      </c>
      <c r="C1613" t="s">
        <v>3118</v>
      </c>
      <c r="D1613" t="s">
        <v>5646</v>
      </c>
      <c r="E1613" t="s">
        <v>3119</v>
      </c>
      <c r="F1613">
        <v>3</v>
      </c>
      <c r="G1613" s="1">
        <v>45180</v>
      </c>
      <c r="H1613" s="1">
        <v>45234</v>
      </c>
      <c r="I1613" s="21">
        <f t="shared" si="125"/>
        <v>8.7142857142857153</v>
      </c>
      <c r="J1613" s="1"/>
      <c r="K1613" s="1" t="s">
        <v>5552</v>
      </c>
      <c r="S1613" s="22">
        <f t="shared" si="126"/>
        <v>0</v>
      </c>
      <c r="T1613" s="22">
        <f t="shared" si="127"/>
        <v>0</v>
      </c>
      <c r="U1613" s="22">
        <v>0</v>
      </c>
      <c r="W1613" s="22">
        <v>0</v>
      </c>
      <c r="Y1613" t="s">
        <v>304</v>
      </c>
      <c r="Z1613" t="s">
        <v>1519</v>
      </c>
      <c r="AA1613" t="s">
        <v>1520</v>
      </c>
      <c r="AB1613" t="s">
        <v>277</v>
      </c>
      <c r="AC1613" t="s">
        <v>98</v>
      </c>
      <c r="AD1613" t="str">
        <f t="shared" si="128"/>
        <v>Online Class - ONLINE</v>
      </c>
      <c r="AE1613" t="s">
        <v>88</v>
      </c>
      <c r="AF1613" t="s">
        <v>89</v>
      </c>
      <c r="AG1613" t="s">
        <v>89</v>
      </c>
      <c r="AH1613" t="s">
        <v>5220</v>
      </c>
      <c r="AI1613">
        <v>35</v>
      </c>
      <c r="AJ1613">
        <v>29</v>
      </c>
      <c r="AK1613" s="22">
        <f t="shared" si="129"/>
        <v>0</v>
      </c>
      <c r="AL1613" t="s">
        <v>99</v>
      </c>
      <c r="AM1613" t="s">
        <v>534</v>
      </c>
      <c r="AN1613" t="s">
        <v>67</v>
      </c>
    </row>
    <row r="1614" spans="1:40" hidden="1" x14ac:dyDescent="0.25">
      <c r="A1614">
        <v>202430</v>
      </c>
      <c r="B1614">
        <v>40032</v>
      </c>
      <c r="C1614" t="s">
        <v>1898</v>
      </c>
      <c r="D1614" t="s">
        <v>5714</v>
      </c>
      <c r="E1614" t="s">
        <v>1899</v>
      </c>
      <c r="F1614">
        <v>0</v>
      </c>
      <c r="G1614" s="1">
        <v>45166</v>
      </c>
      <c r="H1614" s="1">
        <v>45220</v>
      </c>
      <c r="I1614" s="21">
        <f t="shared" si="125"/>
        <v>8.7142857142857153</v>
      </c>
      <c r="J1614" s="1"/>
      <c r="K1614" s="1" t="s">
        <v>5537</v>
      </c>
      <c r="M1614" t="s">
        <v>34</v>
      </c>
      <c r="O1614" t="s">
        <v>36</v>
      </c>
      <c r="S1614" s="22">
        <f t="shared" si="126"/>
        <v>0.12847222222222221</v>
      </c>
      <c r="T1614" s="22">
        <f t="shared" si="127"/>
        <v>0.13570226070226071</v>
      </c>
      <c r="U1614" s="22" t="s">
        <v>5431</v>
      </c>
      <c r="V1614">
        <v>1830</v>
      </c>
      <c r="W1614" s="22" t="s">
        <v>5515</v>
      </c>
      <c r="X1614">
        <v>2135</v>
      </c>
      <c r="Y1614" t="s">
        <v>507</v>
      </c>
      <c r="Z1614" t="s">
        <v>96</v>
      </c>
      <c r="AA1614" t="s">
        <v>97</v>
      </c>
      <c r="AB1614">
        <v>9</v>
      </c>
      <c r="AC1614" t="s">
        <v>98</v>
      </c>
      <c r="AD1614" t="str">
        <f t="shared" si="128"/>
        <v>Online Class - ONLINE</v>
      </c>
      <c r="AE1614" t="s">
        <v>88</v>
      </c>
      <c r="AF1614" t="s">
        <v>89</v>
      </c>
      <c r="AG1614" t="s">
        <v>89</v>
      </c>
      <c r="AH1614" t="s">
        <v>5220</v>
      </c>
      <c r="AI1614">
        <v>37</v>
      </c>
      <c r="AJ1614">
        <v>8</v>
      </c>
      <c r="AK1614" s="22">
        <f t="shared" si="129"/>
        <v>9.4603861746718909</v>
      </c>
      <c r="AL1614" t="s">
        <v>99</v>
      </c>
      <c r="AM1614" t="s">
        <v>100</v>
      </c>
      <c r="AN1614" t="s">
        <v>67</v>
      </c>
    </row>
    <row r="1615" spans="1:40" hidden="1" x14ac:dyDescent="0.25">
      <c r="A1615">
        <v>202430</v>
      </c>
      <c r="B1615">
        <v>40077</v>
      </c>
      <c r="C1615" t="s">
        <v>283</v>
      </c>
      <c r="D1615" t="s">
        <v>5623</v>
      </c>
      <c r="E1615" t="s">
        <v>284</v>
      </c>
      <c r="F1615">
        <v>4</v>
      </c>
      <c r="G1615" s="1">
        <v>45166</v>
      </c>
      <c r="H1615" s="1">
        <v>45276</v>
      </c>
      <c r="I1615" s="21">
        <f t="shared" si="125"/>
        <v>16.714285714285715</v>
      </c>
      <c r="J1615" s="1"/>
      <c r="K1615" s="1" t="s">
        <v>5552</v>
      </c>
      <c r="S1615" s="22">
        <f t="shared" si="126"/>
        <v>0</v>
      </c>
      <c r="T1615" s="22">
        <f t="shared" si="127"/>
        <v>0</v>
      </c>
      <c r="U1615" s="22">
        <v>0</v>
      </c>
      <c r="W1615" s="22">
        <v>0</v>
      </c>
      <c r="Y1615" t="s">
        <v>304</v>
      </c>
      <c r="Z1615" t="s">
        <v>1747</v>
      </c>
      <c r="AA1615" t="s">
        <v>1748</v>
      </c>
      <c r="AB1615" t="s">
        <v>646</v>
      </c>
      <c r="AC1615" t="s">
        <v>62</v>
      </c>
      <c r="AD1615" t="str">
        <f t="shared" si="128"/>
        <v>Online Class - ONLINE</v>
      </c>
      <c r="AE1615" t="s">
        <v>88</v>
      </c>
      <c r="AF1615" t="s">
        <v>89</v>
      </c>
      <c r="AG1615" t="s">
        <v>89</v>
      </c>
      <c r="AH1615" t="s">
        <v>5220</v>
      </c>
      <c r="AI1615">
        <v>33</v>
      </c>
      <c r="AJ1615">
        <v>27</v>
      </c>
      <c r="AK1615" s="22">
        <f t="shared" si="129"/>
        <v>0</v>
      </c>
      <c r="AL1615" t="s">
        <v>430</v>
      </c>
      <c r="AM1615" t="s">
        <v>306</v>
      </c>
      <c r="AN1615" t="s">
        <v>67</v>
      </c>
    </row>
    <row r="1616" spans="1:40" hidden="1" x14ac:dyDescent="0.25">
      <c r="A1616">
        <v>202430</v>
      </c>
      <c r="B1616">
        <v>40090</v>
      </c>
      <c r="C1616" t="s">
        <v>813</v>
      </c>
      <c r="D1616" t="s">
        <v>5592</v>
      </c>
      <c r="E1616" t="s">
        <v>814</v>
      </c>
      <c r="F1616">
        <v>4</v>
      </c>
      <c r="G1616" s="1">
        <v>45166</v>
      </c>
      <c r="H1616" s="1">
        <v>45276</v>
      </c>
      <c r="I1616" s="21">
        <f t="shared" si="125"/>
        <v>16.714285714285715</v>
      </c>
      <c r="J1616" s="1"/>
      <c r="K1616" s="1" t="s">
        <v>5552</v>
      </c>
      <c r="S1616" s="22">
        <f t="shared" si="126"/>
        <v>0</v>
      </c>
      <c r="T1616" s="22">
        <f t="shared" si="127"/>
        <v>0</v>
      </c>
      <c r="U1616" s="22">
        <v>0</v>
      </c>
      <c r="W1616" s="22">
        <v>0</v>
      </c>
      <c r="Y1616" t="s">
        <v>304</v>
      </c>
      <c r="Z1616" t="s">
        <v>811</v>
      </c>
      <c r="AA1616" t="s">
        <v>812</v>
      </c>
      <c r="AB1616" t="s">
        <v>61</v>
      </c>
      <c r="AC1616" t="s">
        <v>62</v>
      </c>
      <c r="AD1616" t="str">
        <f t="shared" si="128"/>
        <v>Online Class - ONLINE</v>
      </c>
      <c r="AE1616" t="s">
        <v>88</v>
      </c>
      <c r="AF1616" t="s">
        <v>89</v>
      </c>
      <c r="AG1616" t="s">
        <v>89</v>
      </c>
      <c r="AH1616" t="s">
        <v>5220</v>
      </c>
      <c r="AI1616">
        <v>30</v>
      </c>
      <c r="AJ1616">
        <v>23</v>
      </c>
      <c r="AK1616" s="22">
        <f t="shared" si="129"/>
        <v>0</v>
      </c>
      <c r="AL1616" t="s">
        <v>430</v>
      </c>
      <c r="AM1616" t="s">
        <v>306</v>
      </c>
      <c r="AN1616" t="s">
        <v>67</v>
      </c>
    </row>
    <row r="1617" spans="1:40" hidden="1" x14ac:dyDescent="0.25">
      <c r="A1617">
        <v>202430</v>
      </c>
      <c r="B1617">
        <v>40091</v>
      </c>
      <c r="C1617" t="s">
        <v>840</v>
      </c>
      <c r="D1617" t="s">
        <v>5645</v>
      </c>
      <c r="E1617" t="s">
        <v>841</v>
      </c>
      <c r="F1617">
        <v>3</v>
      </c>
      <c r="G1617" s="1">
        <v>45201</v>
      </c>
      <c r="H1617" s="1">
        <v>45249</v>
      </c>
      <c r="I1617" s="21">
        <f t="shared" si="125"/>
        <v>7.8571428571428568</v>
      </c>
      <c r="J1617" s="1"/>
      <c r="K1617" s="1" t="s">
        <v>5552</v>
      </c>
      <c r="S1617" s="22">
        <f t="shared" si="126"/>
        <v>0</v>
      </c>
      <c r="T1617" s="22">
        <f t="shared" si="127"/>
        <v>0</v>
      </c>
      <c r="U1617" s="22">
        <v>0</v>
      </c>
      <c r="W1617" s="22">
        <v>0</v>
      </c>
      <c r="Y1617" t="s">
        <v>304</v>
      </c>
      <c r="Z1617" t="s">
        <v>1545</v>
      </c>
      <c r="AA1617" t="s">
        <v>1546</v>
      </c>
      <c r="AB1617" t="s">
        <v>61</v>
      </c>
      <c r="AC1617" t="s">
        <v>98</v>
      </c>
      <c r="AD1617" t="str">
        <f t="shared" si="128"/>
        <v>Online Class - ONLINE</v>
      </c>
      <c r="AE1617" t="s">
        <v>88</v>
      </c>
      <c r="AF1617" t="s">
        <v>89</v>
      </c>
      <c r="AG1617" t="s">
        <v>89</v>
      </c>
      <c r="AH1617" t="s">
        <v>5220</v>
      </c>
      <c r="AI1617">
        <v>35</v>
      </c>
      <c r="AJ1617">
        <v>23</v>
      </c>
      <c r="AK1617" s="22">
        <f t="shared" si="129"/>
        <v>0</v>
      </c>
      <c r="AL1617" t="s">
        <v>99</v>
      </c>
      <c r="AM1617" t="s">
        <v>534</v>
      </c>
      <c r="AN1617" t="s">
        <v>67</v>
      </c>
    </row>
    <row r="1618" spans="1:40" hidden="1" x14ac:dyDescent="0.25">
      <c r="A1618">
        <v>202430</v>
      </c>
      <c r="B1618">
        <v>40091</v>
      </c>
      <c r="C1618" t="s">
        <v>840</v>
      </c>
      <c r="D1618" t="s">
        <v>5645</v>
      </c>
      <c r="E1618" t="s">
        <v>841</v>
      </c>
      <c r="F1618">
        <v>3</v>
      </c>
      <c r="G1618" s="1">
        <v>45201</v>
      </c>
      <c r="H1618" s="1">
        <v>45249</v>
      </c>
      <c r="I1618" s="21">
        <f t="shared" si="125"/>
        <v>7.8571428571428568</v>
      </c>
      <c r="J1618" s="1"/>
      <c r="K1618" s="1" t="s">
        <v>5552</v>
      </c>
      <c r="S1618" s="22">
        <f t="shared" si="126"/>
        <v>0</v>
      </c>
      <c r="T1618" s="22">
        <f t="shared" si="127"/>
        <v>0</v>
      </c>
      <c r="U1618" s="22">
        <v>0</v>
      </c>
      <c r="W1618" s="22">
        <v>0</v>
      </c>
      <c r="Y1618" t="s">
        <v>304</v>
      </c>
      <c r="Z1618" t="s">
        <v>1545</v>
      </c>
      <c r="AA1618" t="s">
        <v>1546</v>
      </c>
      <c r="AB1618" t="s">
        <v>61</v>
      </c>
      <c r="AC1618" t="s">
        <v>98</v>
      </c>
      <c r="AD1618" t="str">
        <f t="shared" si="128"/>
        <v>Online Class - ONLINE</v>
      </c>
      <c r="AE1618" t="s">
        <v>88</v>
      </c>
      <c r="AF1618" t="s">
        <v>89</v>
      </c>
      <c r="AG1618" t="s">
        <v>89</v>
      </c>
      <c r="AH1618" t="s">
        <v>5220</v>
      </c>
      <c r="AI1618">
        <v>35</v>
      </c>
      <c r="AJ1618">
        <v>23</v>
      </c>
      <c r="AK1618" s="22">
        <f t="shared" si="129"/>
        <v>0</v>
      </c>
      <c r="AL1618" t="s">
        <v>99</v>
      </c>
      <c r="AM1618" t="s">
        <v>534</v>
      </c>
      <c r="AN1618" t="s">
        <v>67</v>
      </c>
    </row>
    <row r="1619" spans="1:40" hidden="1" x14ac:dyDescent="0.25">
      <c r="A1619">
        <v>202430</v>
      </c>
      <c r="B1619">
        <v>40104</v>
      </c>
      <c r="C1619" t="s">
        <v>3148</v>
      </c>
      <c r="D1619" t="s">
        <v>5732</v>
      </c>
      <c r="E1619" t="s">
        <v>3149</v>
      </c>
      <c r="F1619">
        <v>1</v>
      </c>
      <c r="G1619" s="1">
        <v>45187</v>
      </c>
      <c r="H1619" s="1">
        <v>45247</v>
      </c>
      <c r="I1619" s="21">
        <f t="shared" si="125"/>
        <v>9.5714285714285712</v>
      </c>
      <c r="J1619" s="1"/>
      <c r="K1619" s="1" t="s">
        <v>5552</v>
      </c>
      <c r="S1619" s="22">
        <f t="shared" si="126"/>
        <v>0</v>
      </c>
      <c r="T1619" s="22">
        <f t="shared" si="127"/>
        <v>0</v>
      </c>
      <c r="U1619" s="22">
        <v>0</v>
      </c>
      <c r="W1619" s="22">
        <v>0</v>
      </c>
      <c r="Y1619" t="s">
        <v>304</v>
      </c>
      <c r="Z1619" t="s">
        <v>2045</v>
      </c>
      <c r="AA1619" t="s">
        <v>2046</v>
      </c>
      <c r="AB1619" t="s">
        <v>277</v>
      </c>
      <c r="AC1619" t="s">
        <v>98</v>
      </c>
      <c r="AD1619" t="str">
        <f t="shared" si="128"/>
        <v>Online Class - ONLINE</v>
      </c>
      <c r="AE1619" t="s">
        <v>88</v>
      </c>
      <c r="AF1619" t="s">
        <v>89</v>
      </c>
      <c r="AG1619" t="s">
        <v>89</v>
      </c>
      <c r="AH1619" t="s">
        <v>5220</v>
      </c>
      <c r="AI1619">
        <v>25</v>
      </c>
      <c r="AJ1619">
        <v>18</v>
      </c>
      <c r="AK1619" s="22">
        <f t="shared" si="129"/>
        <v>0</v>
      </c>
      <c r="AL1619" t="s">
        <v>99</v>
      </c>
      <c r="AM1619" t="s">
        <v>534</v>
      </c>
      <c r="AN1619" t="s">
        <v>67</v>
      </c>
    </row>
    <row r="1620" spans="1:40" hidden="1" x14ac:dyDescent="0.25">
      <c r="A1620">
        <v>202430</v>
      </c>
      <c r="B1620">
        <v>40139</v>
      </c>
      <c r="C1620" t="s">
        <v>3150</v>
      </c>
      <c r="D1620" t="s">
        <v>5669</v>
      </c>
      <c r="E1620" t="s">
        <v>3151</v>
      </c>
      <c r="F1620">
        <v>3</v>
      </c>
      <c r="G1620" s="1">
        <v>45166</v>
      </c>
      <c r="H1620" s="1">
        <v>45276</v>
      </c>
      <c r="I1620" s="21">
        <f t="shared" si="125"/>
        <v>16.714285714285715</v>
      </c>
      <c r="J1620" s="1"/>
      <c r="K1620" s="1" t="s">
        <v>5552</v>
      </c>
      <c r="S1620" s="22">
        <f t="shared" si="126"/>
        <v>0</v>
      </c>
      <c r="T1620" s="22">
        <f t="shared" si="127"/>
        <v>0</v>
      </c>
      <c r="U1620" s="22">
        <v>0</v>
      </c>
      <c r="W1620" s="22">
        <v>0</v>
      </c>
      <c r="Y1620" t="s">
        <v>304</v>
      </c>
      <c r="Z1620" t="s">
        <v>3152</v>
      </c>
      <c r="AA1620" t="s">
        <v>3153</v>
      </c>
      <c r="AB1620" t="s">
        <v>277</v>
      </c>
      <c r="AC1620" t="s">
        <v>98</v>
      </c>
      <c r="AD1620" t="str">
        <f t="shared" si="128"/>
        <v>Online Class - ONLINE</v>
      </c>
      <c r="AE1620" t="s">
        <v>88</v>
      </c>
      <c r="AF1620" t="s">
        <v>89</v>
      </c>
      <c r="AG1620" t="s">
        <v>89</v>
      </c>
      <c r="AH1620" t="s">
        <v>5220</v>
      </c>
      <c r="AI1620">
        <v>35</v>
      </c>
      <c r="AJ1620">
        <v>21</v>
      </c>
      <c r="AK1620" s="22">
        <f t="shared" si="129"/>
        <v>0</v>
      </c>
      <c r="AL1620" t="s">
        <v>99</v>
      </c>
      <c r="AM1620" t="s">
        <v>534</v>
      </c>
      <c r="AN1620" t="s">
        <v>67</v>
      </c>
    </row>
    <row r="1621" spans="1:40" hidden="1" x14ac:dyDescent="0.25">
      <c r="A1621">
        <v>202430</v>
      </c>
      <c r="B1621">
        <v>40139</v>
      </c>
      <c r="C1621" t="s">
        <v>3150</v>
      </c>
      <c r="D1621" t="s">
        <v>5669</v>
      </c>
      <c r="E1621" t="s">
        <v>3151</v>
      </c>
      <c r="F1621">
        <v>3</v>
      </c>
      <c r="G1621" s="1">
        <v>45166</v>
      </c>
      <c r="H1621" s="1">
        <v>45276</v>
      </c>
      <c r="I1621" s="21">
        <f t="shared" si="125"/>
        <v>16.714285714285715</v>
      </c>
      <c r="J1621" s="1"/>
      <c r="K1621" s="1" t="s">
        <v>5552</v>
      </c>
      <c r="S1621" s="22">
        <f t="shared" si="126"/>
        <v>0</v>
      </c>
      <c r="T1621" s="22">
        <f t="shared" si="127"/>
        <v>0</v>
      </c>
      <c r="U1621" s="22">
        <v>0</v>
      </c>
      <c r="W1621" s="22">
        <v>0</v>
      </c>
      <c r="Y1621" t="s">
        <v>304</v>
      </c>
      <c r="Z1621" t="s">
        <v>3152</v>
      </c>
      <c r="AA1621" t="s">
        <v>3153</v>
      </c>
      <c r="AB1621" t="s">
        <v>277</v>
      </c>
      <c r="AC1621" t="s">
        <v>98</v>
      </c>
      <c r="AD1621" t="str">
        <f t="shared" si="128"/>
        <v>Online Class - ONLINE</v>
      </c>
      <c r="AE1621" t="s">
        <v>88</v>
      </c>
      <c r="AF1621" t="s">
        <v>89</v>
      </c>
      <c r="AG1621" t="s">
        <v>89</v>
      </c>
      <c r="AH1621" t="s">
        <v>5220</v>
      </c>
      <c r="AI1621">
        <v>35</v>
      </c>
      <c r="AJ1621">
        <v>21</v>
      </c>
      <c r="AK1621" s="22">
        <f t="shared" si="129"/>
        <v>0</v>
      </c>
      <c r="AL1621" t="s">
        <v>99</v>
      </c>
      <c r="AM1621" t="s">
        <v>534</v>
      </c>
      <c r="AN1621" t="s">
        <v>67</v>
      </c>
    </row>
    <row r="1622" spans="1:40" hidden="1" x14ac:dyDescent="0.25">
      <c r="A1622">
        <v>202430</v>
      </c>
      <c r="B1622">
        <v>40159</v>
      </c>
      <c r="C1622" t="s">
        <v>2952</v>
      </c>
      <c r="D1622" t="s">
        <v>5617</v>
      </c>
      <c r="E1622" t="s">
        <v>2953</v>
      </c>
      <c r="F1622">
        <v>3</v>
      </c>
      <c r="G1622" s="1">
        <v>45222</v>
      </c>
      <c r="H1622" s="1">
        <v>45276</v>
      </c>
      <c r="I1622" s="21">
        <f t="shared" si="125"/>
        <v>8.7142857142857153</v>
      </c>
      <c r="J1622" s="1"/>
      <c r="K1622" s="1" t="s">
        <v>5552</v>
      </c>
      <c r="S1622" s="22">
        <f t="shared" si="126"/>
        <v>0</v>
      </c>
      <c r="T1622" s="22">
        <f t="shared" si="127"/>
        <v>0</v>
      </c>
      <c r="U1622" s="22">
        <v>0</v>
      </c>
      <c r="W1622" s="22">
        <v>0</v>
      </c>
      <c r="Y1622" t="s">
        <v>304</v>
      </c>
      <c r="Z1622" t="s">
        <v>2807</v>
      </c>
      <c r="AA1622" t="s">
        <v>2808</v>
      </c>
      <c r="AB1622" t="s">
        <v>61</v>
      </c>
      <c r="AC1622" t="s">
        <v>98</v>
      </c>
      <c r="AD1622" t="str">
        <f t="shared" si="128"/>
        <v>Online Class - ONLINE</v>
      </c>
      <c r="AE1622" t="s">
        <v>88</v>
      </c>
      <c r="AF1622" t="s">
        <v>89</v>
      </c>
      <c r="AG1622" t="s">
        <v>89</v>
      </c>
      <c r="AH1622" t="s">
        <v>5220</v>
      </c>
      <c r="AI1622">
        <v>35</v>
      </c>
      <c r="AJ1622">
        <v>25</v>
      </c>
      <c r="AK1622" s="22">
        <f t="shared" si="129"/>
        <v>0</v>
      </c>
      <c r="AL1622" t="s">
        <v>99</v>
      </c>
      <c r="AM1622" t="s">
        <v>534</v>
      </c>
      <c r="AN1622" t="s">
        <v>67</v>
      </c>
    </row>
    <row r="1623" spans="1:40" hidden="1" x14ac:dyDescent="0.25">
      <c r="A1623">
        <v>202430</v>
      </c>
      <c r="B1623">
        <v>40160</v>
      </c>
      <c r="C1623" t="s">
        <v>1502</v>
      </c>
      <c r="D1623" t="s">
        <v>5617</v>
      </c>
      <c r="E1623" t="s">
        <v>1503</v>
      </c>
      <c r="F1623">
        <v>3</v>
      </c>
      <c r="G1623" s="1">
        <v>45166</v>
      </c>
      <c r="H1623" s="1">
        <v>45276</v>
      </c>
      <c r="I1623" s="21">
        <f t="shared" si="125"/>
        <v>16.714285714285715</v>
      </c>
      <c r="J1623" s="1"/>
      <c r="K1623" s="1" t="s">
        <v>5552</v>
      </c>
      <c r="S1623" s="22">
        <f t="shared" si="126"/>
        <v>0</v>
      </c>
      <c r="T1623" s="22">
        <f t="shared" si="127"/>
        <v>0</v>
      </c>
      <c r="U1623" s="22">
        <v>0</v>
      </c>
      <c r="W1623" s="22">
        <v>0</v>
      </c>
      <c r="Y1623" t="s">
        <v>304</v>
      </c>
      <c r="Z1623" t="s">
        <v>1500</v>
      </c>
      <c r="AA1623" t="s">
        <v>1501</v>
      </c>
      <c r="AB1623" t="s">
        <v>61</v>
      </c>
      <c r="AC1623" t="s">
        <v>98</v>
      </c>
      <c r="AD1623" t="str">
        <f t="shared" si="128"/>
        <v>Online Class - ONLINE</v>
      </c>
      <c r="AE1623" t="s">
        <v>88</v>
      </c>
      <c r="AF1623" t="s">
        <v>89</v>
      </c>
      <c r="AG1623" t="s">
        <v>89</v>
      </c>
      <c r="AH1623" t="s">
        <v>5220</v>
      </c>
      <c r="AI1623">
        <v>30</v>
      </c>
      <c r="AJ1623">
        <v>24</v>
      </c>
      <c r="AK1623" s="22">
        <f t="shared" si="129"/>
        <v>0</v>
      </c>
      <c r="AL1623" t="s">
        <v>99</v>
      </c>
      <c r="AM1623" t="s">
        <v>534</v>
      </c>
      <c r="AN1623" t="s">
        <v>67</v>
      </c>
    </row>
    <row r="1624" spans="1:40" hidden="1" x14ac:dyDescent="0.25">
      <c r="A1624">
        <v>202430</v>
      </c>
      <c r="B1624">
        <v>40171</v>
      </c>
      <c r="C1624" t="s">
        <v>936</v>
      </c>
      <c r="D1624" t="s">
        <v>5702</v>
      </c>
      <c r="E1624" t="s">
        <v>937</v>
      </c>
      <c r="F1624">
        <v>3</v>
      </c>
      <c r="G1624" s="1">
        <v>45166</v>
      </c>
      <c r="H1624" s="1">
        <v>45276</v>
      </c>
      <c r="I1624" s="21">
        <f t="shared" si="125"/>
        <v>16.714285714285715</v>
      </c>
      <c r="J1624" s="1"/>
      <c r="K1624" s="1" t="s">
        <v>5552</v>
      </c>
      <c r="S1624" s="22">
        <f t="shared" si="126"/>
        <v>0</v>
      </c>
      <c r="T1624" s="22">
        <f t="shared" si="127"/>
        <v>0</v>
      </c>
      <c r="U1624" s="22">
        <v>0</v>
      </c>
      <c r="W1624" s="22">
        <v>0</v>
      </c>
      <c r="Y1624" t="s">
        <v>304</v>
      </c>
      <c r="Z1624" t="s">
        <v>1604</v>
      </c>
      <c r="AA1624" t="s">
        <v>1605</v>
      </c>
      <c r="AB1624" t="s">
        <v>61</v>
      </c>
      <c r="AC1624" t="s">
        <v>98</v>
      </c>
      <c r="AD1624" t="str">
        <f t="shared" si="128"/>
        <v>Online Class - ONLINE</v>
      </c>
      <c r="AE1624" t="s">
        <v>88</v>
      </c>
      <c r="AF1624" t="s">
        <v>89</v>
      </c>
      <c r="AG1624" t="s">
        <v>89</v>
      </c>
      <c r="AH1624" t="s">
        <v>5220</v>
      </c>
      <c r="AI1624">
        <v>40</v>
      </c>
      <c r="AJ1624">
        <v>34</v>
      </c>
      <c r="AK1624" s="22">
        <f t="shared" si="129"/>
        <v>0</v>
      </c>
      <c r="AL1624" t="s">
        <v>99</v>
      </c>
      <c r="AM1624" t="s">
        <v>534</v>
      </c>
      <c r="AN1624" t="s">
        <v>67</v>
      </c>
    </row>
    <row r="1625" spans="1:40" hidden="1" x14ac:dyDescent="0.25">
      <c r="A1625">
        <v>202430</v>
      </c>
      <c r="B1625">
        <v>40174</v>
      </c>
      <c r="C1625" t="s">
        <v>1131</v>
      </c>
      <c r="D1625" t="s">
        <v>5615</v>
      </c>
      <c r="E1625" t="s">
        <v>1132</v>
      </c>
      <c r="F1625">
        <v>3</v>
      </c>
      <c r="G1625" s="1">
        <v>45166</v>
      </c>
      <c r="H1625" s="1">
        <v>45276</v>
      </c>
      <c r="I1625" s="21">
        <f t="shared" si="125"/>
        <v>16.714285714285715</v>
      </c>
      <c r="J1625" s="1"/>
      <c r="K1625" s="1" t="s">
        <v>5552</v>
      </c>
      <c r="S1625" s="22">
        <f t="shared" si="126"/>
        <v>0</v>
      </c>
      <c r="T1625" s="22">
        <f t="shared" si="127"/>
        <v>0</v>
      </c>
      <c r="U1625" s="22">
        <v>0</v>
      </c>
      <c r="W1625" s="22">
        <v>0</v>
      </c>
      <c r="Y1625" t="s">
        <v>507</v>
      </c>
      <c r="Z1625" t="s">
        <v>1944</v>
      </c>
      <c r="AA1625" t="s">
        <v>1945</v>
      </c>
      <c r="AB1625" t="s">
        <v>61</v>
      </c>
      <c r="AC1625" t="s">
        <v>98</v>
      </c>
      <c r="AD1625" t="str">
        <f t="shared" si="128"/>
        <v>Online Class - ONLINE</v>
      </c>
      <c r="AE1625" t="s">
        <v>88</v>
      </c>
      <c r="AF1625" t="s">
        <v>89</v>
      </c>
      <c r="AG1625" t="s">
        <v>89</v>
      </c>
      <c r="AH1625" t="s">
        <v>5220</v>
      </c>
      <c r="AI1625">
        <v>35</v>
      </c>
      <c r="AJ1625">
        <v>21</v>
      </c>
      <c r="AK1625" s="22">
        <f t="shared" si="129"/>
        <v>0</v>
      </c>
      <c r="AL1625" t="s">
        <v>99</v>
      </c>
      <c r="AM1625" t="s">
        <v>100</v>
      </c>
      <c r="AN1625" t="s">
        <v>67</v>
      </c>
    </row>
    <row r="1626" spans="1:40" hidden="1" x14ac:dyDescent="0.25">
      <c r="A1626">
        <v>202430</v>
      </c>
      <c r="B1626">
        <v>40174</v>
      </c>
      <c r="C1626" t="s">
        <v>1131</v>
      </c>
      <c r="D1626" t="s">
        <v>5615</v>
      </c>
      <c r="E1626" t="s">
        <v>1132</v>
      </c>
      <c r="F1626">
        <v>3</v>
      </c>
      <c r="G1626" s="1">
        <v>45166</v>
      </c>
      <c r="H1626" s="1">
        <v>45276</v>
      </c>
      <c r="I1626" s="21">
        <f t="shared" si="125"/>
        <v>16.714285714285715</v>
      </c>
      <c r="J1626" s="1"/>
      <c r="K1626" s="1" t="s">
        <v>34</v>
      </c>
      <c r="M1626" t="s">
        <v>34</v>
      </c>
      <c r="S1626" s="22">
        <f t="shared" si="126"/>
        <v>0.125</v>
      </c>
      <c r="T1626" s="22">
        <f t="shared" si="127"/>
        <v>0.12662337662337664</v>
      </c>
      <c r="U1626" s="22" t="s">
        <v>5374</v>
      </c>
      <c r="V1626">
        <v>1400</v>
      </c>
      <c r="W1626" s="22" t="s">
        <v>5387</v>
      </c>
      <c r="X1626">
        <v>1700</v>
      </c>
      <c r="Y1626" t="s">
        <v>507</v>
      </c>
      <c r="Z1626" t="s">
        <v>1944</v>
      </c>
      <c r="AA1626" t="s">
        <v>1945</v>
      </c>
      <c r="AB1626" t="s">
        <v>61</v>
      </c>
      <c r="AC1626" t="s">
        <v>98</v>
      </c>
      <c r="AD1626" t="str">
        <f t="shared" si="128"/>
        <v>Online Class - ONLINE</v>
      </c>
      <c r="AE1626" t="s">
        <v>88</v>
      </c>
      <c r="AF1626" t="s">
        <v>89</v>
      </c>
      <c r="AG1626" t="s">
        <v>89</v>
      </c>
      <c r="AH1626" t="s">
        <v>5220</v>
      </c>
      <c r="AI1626">
        <v>35</v>
      </c>
      <c r="AJ1626">
        <v>21</v>
      </c>
      <c r="AK1626" s="22">
        <f t="shared" si="129"/>
        <v>44.444805194805198</v>
      </c>
      <c r="AL1626" t="s">
        <v>99</v>
      </c>
      <c r="AM1626" t="s">
        <v>100</v>
      </c>
      <c r="AN1626" t="s">
        <v>67</v>
      </c>
    </row>
    <row r="1627" spans="1:40" hidden="1" x14ac:dyDescent="0.25">
      <c r="A1627">
        <v>202430</v>
      </c>
      <c r="B1627">
        <v>40199</v>
      </c>
      <c r="C1627" t="s">
        <v>1041</v>
      </c>
      <c r="D1627" t="s">
        <v>5684</v>
      </c>
      <c r="E1627" t="s">
        <v>1042</v>
      </c>
      <c r="F1627">
        <v>4</v>
      </c>
      <c r="G1627" s="1">
        <v>45166</v>
      </c>
      <c r="H1627" s="1">
        <v>45276</v>
      </c>
      <c r="I1627" s="21">
        <f t="shared" si="125"/>
        <v>16.714285714285715</v>
      </c>
      <c r="J1627" s="1"/>
      <c r="K1627" s="1" t="s">
        <v>5552</v>
      </c>
      <c r="S1627" s="22">
        <f t="shared" si="126"/>
        <v>0</v>
      </c>
      <c r="T1627" s="22">
        <f t="shared" si="127"/>
        <v>0</v>
      </c>
      <c r="U1627" s="22">
        <v>0</v>
      </c>
      <c r="W1627" s="22">
        <v>0</v>
      </c>
      <c r="Y1627" t="s">
        <v>304</v>
      </c>
      <c r="Z1627" t="s">
        <v>1043</v>
      </c>
      <c r="AA1627" t="s">
        <v>1044</v>
      </c>
      <c r="AB1627" t="s">
        <v>41</v>
      </c>
      <c r="AC1627" t="s">
        <v>98</v>
      </c>
      <c r="AD1627" t="str">
        <f t="shared" si="128"/>
        <v>Online Class - ONLINE</v>
      </c>
      <c r="AE1627" t="s">
        <v>88</v>
      </c>
      <c r="AF1627" t="s">
        <v>89</v>
      </c>
      <c r="AG1627" t="s">
        <v>89</v>
      </c>
      <c r="AH1627" t="s">
        <v>5220</v>
      </c>
      <c r="AI1627">
        <v>27</v>
      </c>
      <c r="AJ1627">
        <v>24</v>
      </c>
      <c r="AK1627" s="22">
        <f t="shared" si="129"/>
        <v>0</v>
      </c>
      <c r="AL1627" t="s">
        <v>99</v>
      </c>
      <c r="AM1627" t="s">
        <v>534</v>
      </c>
      <c r="AN1627" t="s">
        <v>67</v>
      </c>
    </row>
    <row r="1628" spans="1:40" hidden="1" x14ac:dyDescent="0.25">
      <c r="A1628">
        <v>202430</v>
      </c>
      <c r="B1628">
        <v>40199</v>
      </c>
      <c r="C1628" t="s">
        <v>1041</v>
      </c>
      <c r="D1628" t="s">
        <v>5684</v>
      </c>
      <c r="E1628" t="s">
        <v>1042</v>
      </c>
      <c r="F1628">
        <v>4</v>
      </c>
      <c r="G1628" s="1">
        <v>45166</v>
      </c>
      <c r="H1628" s="1">
        <v>45276</v>
      </c>
      <c r="I1628" s="21">
        <f t="shared" si="125"/>
        <v>16.714285714285715</v>
      </c>
      <c r="J1628" s="1"/>
      <c r="K1628" s="1" t="s">
        <v>5552</v>
      </c>
      <c r="S1628" s="22">
        <f t="shared" si="126"/>
        <v>0</v>
      </c>
      <c r="T1628" s="22">
        <f t="shared" si="127"/>
        <v>0</v>
      </c>
      <c r="U1628" s="22">
        <v>0</v>
      </c>
      <c r="W1628" s="22">
        <v>0</v>
      </c>
      <c r="Y1628" t="s">
        <v>304</v>
      </c>
      <c r="Z1628" t="s">
        <v>1043</v>
      </c>
      <c r="AA1628" t="s">
        <v>1044</v>
      </c>
      <c r="AB1628" t="s">
        <v>61</v>
      </c>
      <c r="AC1628" t="s">
        <v>98</v>
      </c>
      <c r="AD1628" t="str">
        <f t="shared" si="128"/>
        <v>Online Class - ONLINE</v>
      </c>
      <c r="AE1628" t="s">
        <v>88</v>
      </c>
      <c r="AF1628" t="s">
        <v>89</v>
      </c>
      <c r="AG1628" t="s">
        <v>89</v>
      </c>
      <c r="AH1628" t="s">
        <v>5220</v>
      </c>
      <c r="AI1628">
        <v>27</v>
      </c>
      <c r="AJ1628">
        <v>24</v>
      </c>
      <c r="AK1628" s="22">
        <f t="shared" si="129"/>
        <v>0</v>
      </c>
      <c r="AL1628" t="s">
        <v>99</v>
      </c>
      <c r="AM1628" t="s">
        <v>534</v>
      </c>
      <c r="AN1628" t="s">
        <v>67</v>
      </c>
    </row>
    <row r="1629" spans="1:40" hidden="1" x14ac:dyDescent="0.25">
      <c r="A1629">
        <v>202430</v>
      </c>
      <c r="B1629">
        <v>40324</v>
      </c>
      <c r="C1629" t="s">
        <v>1330</v>
      </c>
      <c r="D1629" t="s">
        <v>5705</v>
      </c>
      <c r="E1629" t="s">
        <v>1331</v>
      </c>
      <c r="F1629">
        <v>3</v>
      </c>
      <c r="G1629" s="1">
        <v>45166</v>
      </c>
      <c r="H1629" s="1">
        <v>45276</v>
      </c>
      <c r="I1629" s="21">
        <f t="shared" si="125"/>
        <v>16.714285714285715</v>
      </c>
      <c r="J1629" s="1"/>
      <c r="K1629" s="1" t="s">
        <v>5552</v>
      </c>
      <c r="S1629" s="22">
        <f t="shared" si="126"/>
        <v>0</v>
      </c>
      <c r="T1629" s="22">
        <f t="shared" si="127"/>
        <v>0</v>
      </c>
      <c r="U1629" s="22">
        <v>0</v>
      </c>
      <c r="W1629" s="22">
        <v>0</v>
      </c>
      <c r="Y1629" t="s">
        <v>304</v>
      </c>
      <c r="Z1629" t="s">
        <v>2884</v>
      </c>
      <c r="AA1629" t="s">
        <v>2885</v>
      </c>
      <c r="AB1629" t="s">
        <v>277</v>
      </c>
      <c r="AC1629" t="s">
        <v>98</v>
      </c>
      <c r="AD1629" t="str">
        <f t="shared" si="128"/>
        <v>Online Class - ONLINE</v>
      </c>
      <c r="AE1629" t="s">
        <v>88</v>
      </c>
      <c r="AF1629" t="s">
        <v>89</v>
      </c>
      <c r="AG1629" t="s">
        <v>89</v>
      </c>
      <c r="AH1629" t="s">
        <v>5220</v>
      </c>
      <c r="AI1629">
        <v>35</v>
      </c>
      <c r="AJ1629">
        <v>9</v>
      </c>
      <c r="AK1629" s="22">
        <f t="shared" si="129"/>
        <v>0</v>
      </c>
      <c r="AL1629" t="s">
        <v>99</v>
      </c>
      <c r="AM1629" t="s">
        <v>534</v>
      </c>
      <c r="AN1629" t="s">
        <v>67</v>
      </c>
    </row>
    <row r="1630" spans="1:40" hidden="1" x14ac:dyDescent="0.25">
      <c r="A1630">
        <v>202430</v>
      </c>
      <c r="B1630">
        <v>40507</v>
      </c>
      <c r="C1630" t="s">
        <v>189</v>
      </c>
      <c r="D1630" t="s">
        <v>5719</v>
      </c>
      <c r="E1630" t="s">
        <v>190</v>
      </c>
      <c r="F1630">
        <v>3</v>
      </c>
      <c r="G1630" s="1">
        <v>45166</v>
      </c>
      <c r="H1630" s="1">
        <v>45276</v>
      </c>
      <c r="I1630" s="21">
        <f t="shared" si="125"/>
        <v>16.714285714285715</v>
      </c>
      <c r="J1630" s="1"/>
      <c r="K1630" s="1" t="s">
        <v>5552</v>
      </c>
      <c r="S1630" s="22">
        <f t="shared" si="126"/>
        <v>0</v>
      </c>
      <c r="T1630" s="22">
        <f t="shared" si="127"/>
        <v>0</v>
      </c>
      <c r="U1630" s="22">
        <v>0</v>
      </c>
      <c r="W1630" s="22">
        <v>0</v>
      </c>
      <c r="Y1630" t="s">
        <v>304</v>
      </c>
      <c r="Z1630" t="s">
        <v>2173</v>
      </c>
      <c r="AA1630" t="s">
        <v>2174</v>
      </c>
      <c r="AB1630" t="s">
        <v>277</v>
      </c>
      <c r="AC1630" t="s">
        <v>98</v>
      </c>
      <c r="AD1630" t="str">
        <f t="shared" si="128"/>
        <v>Online Class - ONLINE</v>
      </c>
      <c r="AE1630" t="s">
        <v>88</v>
      </c>
      <c r="AF1630" t="s">
        <v>89</v>
      </c>
      <c r="AG1630" t="s">
        <v>89</v>
      </c>
      <c r="AH1630" t="s">
        <v>5220</v>
      </c>
      <c r="AI1630">
        <v>40</v>
      </c>
      <c r="AJ1630">
        <v>23</v>
      </c>
      <c r="AK1630" s="22">
        <f t="shared" si="129"/>
        <v>0</v>
      </c>
      <c r="AL1630" t="s">
        <v>99</v>
      </c>
      <c r="AM1630" t="s">
        <v>534</v>
      </c>
      <c r="AN1630" t="s">
        <v>67</v>
      </c>
    </row>
    <row r="1631" spans="1:40" hidden="1" x14ac:dyDescent="0.25">
      <c r="A1631">
        <v>202430</v>
      </c>
      <c r="B1631">
        <v>40515</v>
      </c>
      <c r="C1631" t="s">
        <v>2952</v>
      </c>
      <c r="D1631" t="s">
        <v>5617</v>
      </c>
      <c r="E1631" t="s">
        <v>2953</v>
      </c>
      <c r="F1631">
        <v>3</v>
      </c>
      <c r="G1631" s="1">
        <v>45222</v>
      </c>
      <c r="H1631" s="1">
        <v>45276</v>
      </c>
      <c r="I1631" s="21">
        <f t="shared" si="125"/>
        <v>8.7142857142857153</v>
      </c>
      <c r="J1631" s="1"/>
      <c r="K1631" s="1" t="s">
        <v>5552</v>
      </c>
      <c r="S1631" s="22">
        <f t="shared" si="126"/>
        <v>0</v>
      </c>
      <c r="T1631" s="22">
        <f t="shared" si="127"/>
        <v>0</v>
      </c>
      <c r="U1631" s="22">
        <v>0</v>
      </c>
      <c r="W1631" s="22">
        <v>0</v>
      </c>
      <c r="Y1631" t="s">
        <v>304</v>
      </c>
      <c r="Z1631" t="s">
        <v>2807</v>
      </c>
      <c r="AA1631" t="s">
        <v>2808</v>
      </c>
      <c r="AB1631" t="s">
        <v>61</v>
      </c>
      <c r="AC1631" t="s">
        <v>98</v>
      </c>
      <c r="AD1631" t="str">
        <f t="shared" si="128"/>
        <v>Online Class - ONLINE</v>
      </c>
      <c r="AE1631" t="s">
        <v>88</v>
      </c>
      <c r="AF1631" t="s">
        <v>89</v>
      </c>
      <c r="AG1631" t="s">
        <v>89</v>
      </c>
      <c r="AH1631" t="s">
        <v>5220</v>
      </c>
      <c r="AI1631">
        <v>35</v>
      </c>
      <c r="AJ1631">
        <v>28</v>
      </c>
      <c r="AK1631" s="22">
        <f t="shared" si="129"/>
        <v>0</v>
      </c>
      <c r="AL1631" t="s">
        <v>99</v>
      </c>
      <c r="AM1631" t="s">
        <v>534</v>
      </c>
      <c r="AN1631" t="s">
        <v>67</v>
      </c>
    </row>
    <row r="1632" spans="1:40" hidden="1" x14ac:dyDescent="0.25">
      <c r="A1632">
        <v>202430</v>
      </c>
      <c r="B1632">
        <v>40528</v>
      </c>
      <c r="C1632" t="s">
        <v>3154</v>
      </c>
      <c r="D1632" t="s">
        <v>5689</v>
      </c>
      <c r="E1632" t="s">
        <v>3155</v>
      </c>
      <c r="F1632">
        <v>3</v>
      </c>
      <c r="G1632" s="1">
        <v>45166</v>
      </c>
      <c r="H1632" s="1">
        <v>45276</v>
      </c>
      <c r="I1632" s="21">
        <f t="shared" si="125"/>
        <v>16.714285714285715</v>
      </c>
      <c r="J1632" s="1"/>
      <c r="K1632" s="1" t="s">
        <v>5552</v>
      </c>
      <c r="S1632" s="22">
        <f t="shared" si="126"/>
        <v>0</v>
      </c>
      <c r="T1632" s="22">
        <f t="shared" si="127"/>
        <v>0</v>
      </c>
      <c r="U1632" s="22">
        <v>0</v>
      </c>
      <c r="W1632" s="22">
        <v>0</v>
      </c>
      <c r="Y1632" t="s">
        <v>304</v>
      </c>
      <c r="Z1632" t="s">
        <v>1695</v>
      </c>
      <c r="AA1632" t="s">
        <v>1696</v>
      </c>
      <c r="AB1632" t="s">
        <v>61</v>
      </c>
      <c r="AC1632" t="s">
        <v>98</v>
      </c>
      <c r="AD1632" t="str">
        <f t="shared" si="128"/>
        <v>Online Class - ONLINE</v>
      </c>
      <c r="AE1632" t="s">
        <v>88</v>
      </c>
      <c r="AF1632" t="s">
        <v>89</v>
      </c>
      <c r="AG1632" t="s">
        <v>89</v>
      </c>
      <c r="AH1632" t="s">
        <v>5220</v>
      </c>
      <c r="AI1632">
        <v>25</v>
      </c>
      <c r="AJ1632">
        <v>22</v>
      </c>
      <c r="AK1632" s="22">
        <f t="shared" si="129"/>
        <v>0</v>
      </c>
      <c r="AL1632" t="s">
        <v>363</v>
      </c>
      <c r="AM1632" t="s">
        <v>534</v>
      </c>
      <c r="AN1632" t="s">
        <v>67</v>
      </c>
    </row>
    <row r="1633" spans="1:40" hidden="1" x14ac:dyDescent="0.25">
      <c r="A1633">
        <v>202430</v>
      </c>
      <c r="B1633">
        <v>40544</v>
      </c>
      <c r="C1633" t="s">
        <v>1009</v>
      </c>
      <c r="D1633" t="s">
        <v>5711</v>
      </c>
      <c r="E1633" t="s">
        <v>1005</v>
      </c>
      <c r="F1633">
        <v>3</v>
      </c>
      <c r="G1633" s="1">
        <v>45166</v>
      </c>
      <c r="H1633" s="1">
        <v>45276</v>
      </c>
      <c r="I1633" s="21">
        <f t="shared" si="125"/>
        <v>16.714285714285715</v>
      </c>
      <c r="J1633" s="1"/>
      <c r="K1633" s="1" t="s">
        <v>5552</v>
      </c>
      <c r="S1633" s="22">
        <f t="shared" si="126"/>
        <v>0</v>
      </c>
      <c r="T1633" s="22">
        <f t="shared" si="127"/>
        <v>0</v>
      </c>
      <c r="U1633" s="22">
        <v>0</v>
      </c>
      <c r="W1633" s="22">
        <v>0</v>
      </c>
      <c r="Y1633" t="s">
        <v>304</v>
      </c>
      <c r="Z1633" t="s">
        <v>1619</v>
      </c>
      <c r="AA1633" t="s">
        <v>1620</v>
      </c>
      <c r="AB1633" t="s">
        <v>61</v>
      </c>
      <c r="AC1633" t="s">
        <v>98</v>
      </c>
      <c r="AD1633" t="str">
        <f t="shared" si="128"/>
        <v>Online Class - ONLINE</v>
      </c>
      <c r="AE1633" t="s">
        <v>88</v>
      </c>
      <c r="AF1633" t="s">
        <v>89</v>
      </c>
      <c r="AG1633" t="s">
        <v>89</v>
      </c>
      <c r="AH1633" t="s">
        <v>5220</v>
      </c>
      <c r="AI1633">
        <v>50</v>
      </c>
      <c r="AJ1633">
        <v>46</v>
      </c>
      <c r="AK1633" s="22">
        <f t="shared" si="129"/>
        <v>0</v>
      </c>
      <c r="AL1633" t="s">
        <v>99</v>
      </c>
      <c r="AM1633" t="s">
        <v>534</v>
      </c>
      <c r="AN1633" t="s">
        <v>67</v>
      </c>
    </row>
    <row r="1634" spans="1:40" hidden="1" x14ac:dyDescent="0.25">
      <c r="A1634">
        <v>202430</v>
      </c>
      <c r="B1634">
        <v>40545</v>
      </c>
      <c r="C1634" t="s">
        <v>1004</v>
      </c>
      <c r="D1634" t="s">
        <v>5711</v>
      </c>
      <c r="E1634" t="s">
        <v>1005</v>
      </c>
      <c r="F1634">
        <v>3</v>
      </c>
      <c r="G1634" s="1">
        <v>45166</v>
      </c>
      <c r="H1634" s="1">
        <v>45276</v>
      </c>
      <c r="I1634" s="21">
        <f t="shared" si="125"/>
        <v>16.714285714285715</v>
      </c>
      <c r="J1634" s="1"/>
      <c r="K1634" s="1" t="s">
        <v>5552</v>
      </c>
      <c r="S1634" s="22">
        <f t="shared" si="126"/>
        <v>0</v>
      </c>
      <c r="T1634" s="22">
        <f t="shared" si="127"/>
        <v>0</v>
      </c>
      <c r="U1634" s="22">
        <v>0</v>
      </c>
      <c r="W1634" s="22">
        <v>0</v>
      </c>
      <c r="Y1634" t="s">
        <v>304</v>
      </c>
      <c r="Z1634" t="s">
        <v>1619</v>
      </c>
      <c r="AA1634" t="s">
        <v>1620</v>
      </c>
      <c r="AB1634" t="s">
        <v>41</v>
      </c>
      <c r="AC1634" t="s">
        <v>98</v>
      </c>
      <c r="AD1634" t="str">
        <f t="shared" si="128"/>
        <v>Online Class - ONLINE</v>
      </c>
      <c r="AE1634" t="s">
        <v>88</v>
      </c>
      <c r="AF1634" t="s">
        <v>89</v>
      </c>
      <c r="AG1634" t="s">
        <v>89</v>
      </c>
      <c r="AH1634" t="s">
        <v>5220</v>
      </c>
      <c r="AI1634">
        <v>50</v>
      </c>
      <c r="AJ1634">
        <v>10</v>
      </c>
      <c r="AK1634" s="22">
        <f t="shared" si="129"/>
        <v>0</v>
      </c>
      <c r="AL1634" t="s">
        <v>99</v>
      </c>
      <c r="AM1634" t="s">
        <v>534</v>
      </c>
      <c r="AN1634" t="s">
        <v>67</v>
      </c>
    </row>
    <row r="1635" spans="1:40" hidden="1" x14ac:dyDescent="0.25">
      <c r="A1635">
        <v>202430</v>
      </c>
      <c r="B1635">
        <v>40585</v>
      </c>
      <c r="C1635" t="s">
        <v>802</v>
      </c>
      <c r="D1635" t="s">
        <v>5617</v>
      </c>
      <c r="E1635" t="s">
        <v>803</v>
      </c>
      <c r="F1635">
        <v>3</v>
      </c>
      <c r="G1635" s="1">
        <v>45166</v>
      </c>
      <c r="H1635" s="1">
        <v>45276</v>
      </c>
      <c r="I1635" s="21">
        <f t="shared" si="125"/>
        <v>16.714285714285715</v>
      </c>
      <c r="J1635" s="1"/>
      <c r="K1635" s="1" t="s">
        <v>5552</v>
      </c>
      <c r="S1635" s="22">
        <f t="shared" si="126"/>
        <v>0</v>
      </c>
      <c r="T1635" s="22">
        <f t="shared" si="127"/>
        <v>0</v>
      </c>
      <c r="U1635" s="22">
        <v>0</v>
      </c>
      <c r="W1635" s="22">
        <v>0</v>
      </c>
      <c r="Y1635" t="s">
        <v>304</v>
      </c>
      <c r="Z1635" t="s">
        <v>2161</v>
      </c>
      <c r="AA1635" t="s">
        <v>2162</v>
      </c>
      <c r="AB1635" t="s">
        <v>61</v>
      </c>
      <c r="AC1635" t="s">
        <v>98</v>
      </c>
      <c r="AD1635" t="str">
        <f t="shared" si="128"/>
        <v>Online Class - ONLINE</v>
      </c>
      <c r="AE1635" t="s">
        <v>88</v>
      </c>
      <c r="AF1635" t="s">
        <v>89</v>
      </c>
      <c r="AG1635" t="s">
        <v>89</v>
      </c>
      <c r="AH1635" t="s">
        <v>5220</v>
      </c>
      <c r="AI1635">
        <v>30</v>
      </c>
      <c r="AJ1635">
        <v>24</v>
      </c>
      <c r="AK1635" s="22">
        <f t="shared" si="129"/>
        <v>0</v>
      </c>
      <c r="AL1635" t="s">
        <v>99</v>
      </c>
      <c r="AM1635" t="s">
        <v>534</v>
      </c>
      <c r="AN1635" t="s">
        <v>67</v>
      </c>
    </row>
    <row r="1636" spans="1:40" hidden="1" x14ac:dyDescent="0.25">
      <c r="A1636">
        <v>202430</v>
      </c>
      <c r="B1636">
        <v>40659</v>
      </c>
      <c r="C1636" t="s">
        <v>283</v>
      </c>
      <c r="D1636" t="s">
        <v>5623</v>
      </c>
      <c r="E1636" t="s">
        <v>284</v>
      </c>
      <c r="F1636">
        <v>4</v>
      </c>
      <c r="G1636" s="1">
        <v>45166</v>
      </c>
      <c r="H1636" s="1">
        <v>45276</v>
      </c>
      <c r="I1636" s="21">
        <f t="shared" si="125"/>
        <v>16.714285714285715</v>
      </c>
      <c r="J1636" s="1"/>
      <c r="K1636" s="1" t="s">
        <v>5552</v>
      </c>
      <c r="S1636" s="22">
        <f t="shared" si="126"/>
        <v>0</v>
      </c>
      <c r="T1636" s="22">
        <f t="shared" si="127"/>
        <v>0</v>
      </c>
      <c r="U1636" s="22">
        <v>0</v>
      </c>
      <c r="W1636" s="22">
        <v>0</v>
      </c>
      <c r="Y1636" t="s">
        <v>304</v>
      </c>
      <c r="Z1636" t="s">
        <v>1745</v>
      </c>
      <c r="AA1636" t="s">
        <v>1746</v>
      </c>
      <c r="AB1636" t="s">
        <v>61</v>
      </c>
      <c r="AC1636" t="s">
        <v>62</v>
      </c>
      <c r="AD1636" t="str">
        <f t="shared" si="128"/>
        <v>Online Class - ONLINE</v>
      </c>
      <c r="AE1636" t="s">
        <v>88</v>
      </c>
      <c r="AF1636" t="s">
        <v>89</v>
      </c>
      <c r="AG1636" t="s">
        <v>89</v>
      </c>
      <c r="AH1636" t="s">
        <v>5220</v>
      </c>
      <c r="AI1636">
        <v>33</v>
      </c>
      <c r="AJ1636">
        <v>19</v>
      </c>
      <c r="AK1636" s="22">
        <f t="shared" si="129"/>
        <v>0</v>
      </c>
      <c r="AL1636" t="s">
        <v>430</v>
      </c>
      <c r="AM1636" t="s">
        <v>306</v>
      </c>
      <c r="AN1636" t="s">
        <v>67</v>
      </c>
    </row>
    <row r="1637" spans="1:40" hidden="1" x14ac:dyDescent="0.25">
      <c r="A1637">
        <v>202430</v>
      </c>
      <c r="B1637">
        <v>40723</v>
      </c>
      <c r="C1637" t="s">
        <v>685</v>
      </c>
      <c r="D1637" t="s">
        <v>5619</v>
      </c>
      <c r="E1637" t="s">
        <v>686</v>
      </c>
      <c r="F1637">
        <v>3</v>
      </c>
      <c r="G1637" s="1">
        <v>45166</v>
      </c>
      <c r="H1637" s="1">
        <v>45276</v>
      </c>
      <c r="I1637" s="21">
        <f t="shared" si="125"/>
        <v>16.714285714285715</v>
      </c>
      <c r="J1637" s="1"/>
      <c r="K1637" s="1" t="s">
        <v>5552</v>
      </c>
      <c r="S1637" s="22">
        <f t="shared" si="126"/>
        <v>0</v>
      </c>
      <c r="T1637" s="22">
        <f t="shared" si="127"/>
        <v>0</v>
      </c>
      <c r="U1637" s="22">
        <v>0</v>
      </c>
      <c r="W1637" s="22">
        <v>0</v>
      </c>
      <c r="Y1637" t="s">
        <v>304</v>
      </c>
      <c r="Z1637" t="s">
        <v>2926</v>
      </c>
      <c r="AA1637" t="s">
        <v>2927</v>
      </c>
      <c r="AB1637" t="s">
        <v>277</v>
      </c>
      <c r="AC1637" t="s">
        <v>98</v>
      </c>
      <c r="AD1637" t="str">
        <f t="shared" si="128"/>
        <v>Online Class - ONLINE</v>
      </c>
      <c r="AE1637" t="s">
        <v>88</v>
      </c>
      <c r="AF1637" t="s">
        <v>89</v>
      </c>
      <c r="AG1637" t="s">
        <v>89</v>
      </c>
      <c r="AH1637" t="s">
        <v>5220</v>
      </c>
      <c r="AI1637">
        <v>40</v>
      </c>
      <c r="AJ1637">
        <v>36</v>
      </c>
      <c r="AK1637" s="22">
        <f t="shared" si="129"/>
        <v>0</v>
      </c>
      <c r="AL1637" t="s">
        <v>99</v>
      </c>
      <c r="AM1637" t="s">
        <v>534</v>
      </c>
      <c r="AN1637" t="s">
        <v>67</v>
      </c>
    </row>
    <row r="1638" spans="1:40" hidden="1" x14ac:dyDescent="0.25">
      <c r="A1638">
        <v>202430</v>
      </c>
      <c r="B1638">
        <v>40751</v>
      </c>
      <c r="C1638" t="s">
        <v>2285</v>
      </c>
      <c r="D1638" t="s">
        <v>5730</v>
      </c>
      <c r="E1638" t="s">
        <v>2286</v>
      </c>
      <c r="F1638">
        <v>2</v>
      </c>
      <c r="G1638" s="1">
        <v>45166</v>
      </c>
      <c r="H1638" s="1">
        <v>45276</v>
      </c>
      <c r="I1638" s="21">
        <f t="shared" si="125"/>
        <v>16.714285714285715</v>
      </c>
      <c r="J1638" s="1"/>
      <c r="K1638" s="1" t="s">
        <v>5552</v>
      </c>
      <c r="S1638" s="22">
        <f t="shared" si="126"/>
        <v>0</v>
      </c>
      <c r="T1638" s="22">
        <f t="shared" si="127"/>
        <v>0</v>
      </c>
      <c r="U1638" s="22">
        <v>0</v>
      </c>
      <c r="W1638" s="22">
        <v>0</v>
      </c>
      <c r="Y1638" t="s">
        <v>304</v>
      </c>
      <c r="Z1638" t="s">
        <v>1248</v>
      </c>
      <c r="AA1638" t="s">
        <v>1249</v>
      </c>
      <c r="AB1638" t="s">
        <v>41</v>
      </c>
      <c r="AC1638" t="s">
        <v>62</v>
      </c>
      <c r="AD1638" t="str">
        <f t="shared" si="128"/>
        <v>Online Class - ONLINE</v>
      </c>
      <c r="AE1638" t="s">
        <v>88</v>
      </c>
      <c r="AF1638" t="s">
        <v>89</v>
      </c>
      <c r="AG1638" t="s">
        <v>89</v>
      </c>
      <c r="AH1638" t="s">
        <v>5220</v>
      </c>
      <c r="AI1638">
        <v>40</v>
      </c>
      <c r="AJ1638">
        <v>38</v>
      </c>
      <c r="AK1638" s="22">
        <f t="shared" si="129"/>
        <v>0</v>
      </c>
      <c r="AL1638" t="s">
        <v>430</v>
      </c>
      <c r="AM1638" t="s">
        <v>306</v>
      </c>
      <c r="AN1638" t="s">
        <v>67</v>
      </c>
    </row>
    <row r="1639" spans="1:40" hidden="1" x14ac:dyDescent="0.25">
      <c r="A1639">
        <v>202430</v>
      </c>
      <c r="B1639">
        <v>40752</v>
      </c>
      <c r="C1639" t="s">
        <v>3156</v>
      </c>
      <c r="D1639" t="s">
        <v>5624</v>
      </c>
      <c r="E1639" t="s">
        <v>3157</v>
      </c>
      <c r="F1639">
        <v>1</v>
      </c>
      <c r="G1639" s="1">
        <v>45187</v>
      </c>
      <c r="H1639" s="1">
        <v>45227</v>
      </c>
      <c r="I1639" s="21">
        <f t="shared" si="125"/>
        <v>6.7142857142857144</v>
      </c>
      <c r="J1639" s="1"/>
      <c r="K1639" s="1" t="s">
        <v>5552</v>
      </c>
      <c r="S1639" s="22">
        <f t="shared" si="126"/>
        <v>0</v>
      </c>
      <c r="T1639" s="22">
        <f t="shared" si="127"/>
        <v>0</v>
      </c>
      <c r="U1639" s="22">
        <v>0</v>
      </c>
      <c r="W1639" s="22">
        <v>0</v>
      </c>
      <c r="Y1639" t="s">
        <v>304</v>
      </c>
      <c r="Z1639" t="s">
        <v>1889</v>
      </c>
      <c r="AA1639" t="s">
        <v>1890</v>
      </c>
      <c r="AB1639" t="s">
        <v>277</v>
      </c>
      <c r="AC1639" t="s">
        <v>98</v>
      </c>
      <c r="AD1639" t="str">
        <f t="shared" si="128"/>
        <v>Online Class - ONLINE</v>
      </c>
      <c r="AE1639" t="s">
        <v>88</v>
      </c>
      <c r="AF1639" t="s">
        <v>89</v>
      </c>
      <c r="AG1639" t="s">
        <v>89</v>
      </c>
      <c r="AH1639" t="s">
        <v>5220</v>
      </c>
      <c r="AI1639">
        <v>30</v>
      </c>
      <c r="AJ1639">
        <v>18</v>
      </c>
      <c r="AK1639" s="22">
        <f t="shared" si="129"/>
        <v>0</v>
      </c>
      <c r="AL1639" t="s">
        <v>99</v>
      </c>
      <c r="AM1639" t="s">
        <v>534</v>
      </c>
      <c r="AN1639" t="s">
        <v>67</v>
      </c>
    </row>
    <row r="1640" spans="1:40" hidden="1" x14ac:dyDescent="0.25">
      <c r="A1640">
        <v>202430</v>
      </c>
      <c r="B1640">
        <v>40774</v>
      </c>
      <c r="C1640" t="s">
        <v>3158</v>
      </c>
      <c r="D1640" t="s">
        <v>5646</v>
      </c>
      <c r="E1640" t="s">
        <v>3159</v>
      </c>
      <c r="F1640">
        <v>3</v>
      </c>
      <c r="G1640" s="1">
        <v>45208</v>
      </c>
      <c r="H1640" s="1">
        <v>45262</v>
      </c>
      <c r="I1640" s="21">
        <f t="shared" si="125"/>
        <v>8.7142857142857153</v>
      </c>
      <c r="J1640" s="1"/>
      <c r="K1640" s="1" t="s">
        <v>5552</v>
      </c>
      <c r="S1640" s="22">
        <f t="shared" si="126"/>
        <v>0</v>
      </c>
      <c r="T1640" s="22">
        <f t="shared" si="127"/>
        <v>0</v>
      </c>
      <c r="U1640" s="22">
        <v>0</v>
      </c>
      <c r="W1640" s="22">
        <v>0</v>
      </c>
      <c r="Y1640" t="s">
        <v>304</v>
      </c>
      <c r="Z1640" t="s">
        <v>3160</v>
      </c>
      <c r="AA1640" t="s">
        <v>3161</v>
      </c>
      <c r="AB1640" t="s">
        <v>277</v>
      </c>
      <c r="AC1640" t="s">
        <v>98</v>
      </c>
      <c r="AD1640" t="str">
        <f t="shared" si="128"/>
        <v>Online Class - ONLINE</v>
      </c>
      <c r="AE1640" t="s">
        <v>88</v>
      </c>
      <c r="AF1640" t="s">
        <v>89</v>
      </c>
      <c r="AG1640" t="s">
        <v>89</v>
      </c>
      <c r="AH1640" t="s">
        <v>5220</v>
      </c>
      <c r="AI1640">
        <v>35</v>
      </c>
      <c r="AJ1640">
        <v>25</v>
      </c>
      <c r="AK1640" s="22">
        <f t="shared" si="129"/>
        <v>0</v>
      </c>
      <c r="AL1640" t="s">
        <v>99</v>
      </c>
      <c r="AM1640" t="s">
        <v>534</v>
      </c>
      <c r="AN1640" t="s">
        <v>67</v>
      </c>
    </row>
    <row r="1641" spans="1:40" hidden="1" x14ac:dyDescent="0.25">
      <c r="A1641">
        <v>202430</v>
      </c>
      <c r="B1641">
        <v>40900</v>
      </c>
      <c r="C1641" t="s">
        <v>3006</v>
      </c>
      <c r="D1641" t="s">
        <v>5636</v>
      </c>
      <c r="E1641" t="s">
        <v>3007</v>
      </c>
      <c r="F1641">
        <v>1</v>
      </c>
      <c r="G1641" s="1">
        <v>45222</v>
      </c>
      <c r="H1641" s="1">
        <v>45276</v>
      </c>
      <c r="I1641" s="21">
        <f t="shared" si="125"/>
        <v>8.7142857142857153</v>
      </c>
      <c r="J1641" s="1"/>
      <c r="K1641" s="1" t="s">
        <v>5552</v>
      </c>
      <c r="S1641" s="22">
        <f t="shared" si="126"/>
        <v>0</v>
      </c>
      <c r="T1641" s="22">
        <f t="shared" si="127"/>
        <v>0</v>
      </c>
      <c r="U1641" s="22">
        <v>0</v>
      </c>
      <c r="W1641" s="22">
        <v>0</v>
      </c>
      <c r="Y1641" t="s">
        <v>304</v>
      </c>
      <c r="Z1641" t="s">
        <v>3162</v>
      </c>
      <c r="AA1641" t="s">
        <v>3163</v>
      </c>
      <c r="AB1641" t="s">
        <v>41</v>
      </c>
      <c r="AC1641" t="s">
        <v>98</v>
      </c>
      <c r="AD1641" t="str">
        <f t="shared" si="128"/>
        <v>Online Class - ONLINE</v>
      </c>
      <c r="AE1641" t="s">
        <v>88</v>
      </c>
      <c r="AF1641" t="s">
        <v>89</v>
      </c>
      <c r="AG1641" t="s">
        <v>89</v>
      </c>
      <c r="AH1641" t="s">
        <v>5220</v>
      </c>
      <c r="AI1641">
        <v>35</v>
      </c>
      <c r="AJ1641">
        <v>26</v>
      </c>
      <c r="AK1641" s="22">
        <f t="shared" si="129"/>
        <v>0</v>
      </c>
      <c r="AL1641" t="s">
        <v>99</v>
      </c>
      <c r="AM1641" t="s">
        <v>534</v>
      </c>
      <c r="AN1641" t="s">
        <v>67</v>
      </c>
    </row>
    <row r="1642" spans="1:40" hidden="1" x14ac:dyDescent="0.25">
      <c r="A1642">
        <v>202430</v>
      </c>
      <c r="B1642">
        <v>40904</v>
      </c>
      <c r="C1642" t="s">
        <v>283</v>
      </c>
      <c r="D1642" t="s">
        <v>5623</v>
      </c>
      <c r="E1642" t="s">
        <v>284</v>
      </c>
      <c r="F1642">
        <v>4</v>
      </c>
      <c r="G1642" s="1">
        <v>45166</v>
      </c>
      <c r="H1642" s="1">
        <v>45276</v>
      </c>
      <c r="I1642" s="21">
        <f t="shared" si="125"/>
        <v>16.714285714285715</v>
      </c>
      <c r="J1642" s="1"/>
      <c r="K1642" s="1" t="s">
        <v>5552</v>
      </c>
      <c r="S1642" s="22">
        <f t="shared" si="126"/>
        <v>0</v>
      </c>
      <c r="T1642" s="22">
        <f t="shared" si="127"/>
        <v>0</v>
      </c>
      <c r="U1642" s="22">
        <v>0</v>
      </c>
      <c r="W1642" s="22">
        <v>0</v>
      </c>
      <c r="Y1642" t="s">
        <v>304</v>
      </c>
      <c r="Z1642" t="s">
        <v>1745</v>
      </c>
      <c r="AA1642" t="s">
        <v>1746</v>
      </c>
      <c r="AB1642" t="s">
        <v>61</v>
      </c>
      <c r="AC1642" t="s">
        <v>62</v>
      </c>
      <c r="AD1642" t="str">
        <f t="shared" si="128"/>
        <v>Online Class - ONLINE</v>
      </c>
      <c r="AE1642" t="s">
        <v>88</v>
      </c>
      <c r="AF1642" t="s">
        <v>89</v>
      </c>
      <c r="AG1642" t="s">
        <v>89</v>
      </c>
      <c r="AH1642" t="s">
        <v>5220</v>
      </c>
      <c r="AI1642">
        <v>33</v>
      </c>
      <c r="AJ1642">
        <v>19</v>
      </c>
      <c r="AK1642" s="22">
        <f t="shared" si="129"/>
        <v>0</v>
      </c>
      <c r="AL1642" t="s">
        <v>430</v>
      </c>
      <c r="AM1642" t="s">
        <v>306</v>
      </c>
      <c r="AN1642" t="s">
        <v>67</v>
      </c>
    </row>
    <row r="1643" spans="1:40" hidden="1" x14ac:dyDescent="0.25">
      <c r="A1643">
        <v>202430</v>
      </c>
      <c r="B1643">
        <v>40939</v>
      </c>
      <c r="C1643" t="s">
        <v>199</v>
      </c>
      <c r="D1643" t="s">
        <v>5622</v>
      </c>
      <c r="E1643" t="s">
        <v>200</v>
      </c>
      <c r="F1643">
        <v>3</v>
      </c>
      <c r="G1643" s="1">
        <v>45166</v>
      </c>
      <c r="H1643" s="1">
        <v>45276</v>
      </c>
      <c r="I1643" s="21">
        <f t="shared" si="125"/>
        <v>16.714285714285715</v>
      </c>
      <c r="J1643" s="1"/>
      <c r="K1643" s="1" t="s">
        <v>5552</v>
      </c>
      <c r="S1643" s="22">
        <f t="shared" si="126"/>
        <v>0</v>
      </c>
      <c r="T1643" s="22">
        <f t="shared" si="127"/>
        <v>0</v>
      </c>
      <c r="U1643" s="22">
        <v>0</v>
      </c>
      <c r="W1643" s="22">
        <v>0</v>
      </c>
      <c r="Y1643" t="s">
        <v>304</v>
      </c>
      <c r="Z1643" t="s">
        <v>3164</v>
      </c>
      <c r="AA1643" t="s">
        <v>3165</v>
      </c>
      <c r="AB1643" t="s">
        <v>277</v>
      </c>
      <c r="AC1643" t="s">
        <v>98</v>
      </c>
      <c r="AD1643" t="str">
        <f t="shared" si="128"/>
        <v>Online Class - ONLINE</v>
      </c>
      <c r="AE1643" t="s">
        <v>88</v>
      </c>
      <c r="AF1643" t="s">
        <v>89</v>
      </c>
      <c r="AG1643" t="s">
        <v>89</v>
      </c>
      <c r="AH1643" t="s">
        <v>5220</v>
      </c>
      <c r="AI1643">
        <v>35</v>
      </c>
      <c r="AJ1643">
        <v>23</v>
      </c>
      <c r="AK1643" s="22">
        <f t="shared" si="129"/>
        <v>0</v>
      </c>
      <c r="AL1643" t="s">
        <v>99</v>
      </c>
      <c r="AM1643" t="s">
        <v>534</v>
      </c>
      <c r="AN1643" t="s">
        <v>67</v>
      </c>
    </row>
    <row r="1644" spans="1:40" hidden="1" x14ac:dyDescent="0.25">
      <c r="A1644">
        <v>202430</v>
      </c>
      <c r="B1644">
        <v>40946</v>
      </c>
      <c r="C1644" t="s">
        <v>1466</v>
      </c>
      <c r="D1644" t="s">
        <v>5646</v>
      </c>
      <c r="E1644" t="s">
        <v>1467</v>
      </c>
      <c r="F1644">
        <v>3</v>
      </c>
      <c r="G1644" s="1">
        <v>45180</v>
      </c>
      <c r="H1644" s="1">
        <v>45234</v>
      </c>
      <c r="I1644" s="21">
        <f t="shared" si="125"/>
        <v>8.7142857142857153</v>
      </c>
      <c r="J1644" s="1"/>
      <c r="K1644" s="1" t="s">
        <v>5552</v>
      </c>
      <c r="S1644" s="22">
        <f t="shared" si="126"/>
        <v>0</v>
      </c>
      <c r="T1644" s="22">
        <f t="shared" si="127"/>
        <v>0</v>
      </c>
      <c r="U1644" s="22">
        <v>0</v>
      </c>
      <c r="W1644" s="22">
        <v>0</v>
      </c>
      <c r="Y1644" t="s">
        <v>304</v>
      </c>
      <c r="Z1644" t="s">
        <v>3166</v>
      </c>
      <c r="AA1644" t="s">
        <v>3167</v>
      </c>
      <c r="AB1644" t="s">
        <v>277</v>
      </c>
      <c r="AC1644" t="s">
        <v>98</v>
      </c>
      <c r="AD1644" t="str">
        <f t="shared" si="128"/>
        <v>Online Class - ONLINE</v>
      </c>
      <c r="AE1644" t="s">
        <v>88</v>
      </c>
      <c r="AF1644" t="s">
        <v>89</v>
      </c>
      <c r="AG1644" t="s">
        <v>89</v>
      </c>
      <c r="AH1644" t="s">
        <v>5220</v>
      </c>
      <c r="AI1644">
        <v>35</v>
      </c>
      <c r="AJ1644">
        <v>31</v>
      </c>
      <c r="AK1644" s="22">
        <f t="shared" si="129"/>
        <v>0</v>
      </c>
      <c r="AL1644" t="s">
        <v>99</v>
      </c>
      <c r="AM1644" t="s">
        <v>534</v>
      </c>
      <c r="AN1644" t="s">
        <v>67</v>
      </c>
    </row>
    <row r="1645" spans="1:40" hidden="1" x14ac:dyDescent="0.25">
      <c r="A1645">
        <v>202430</v>
      </c>
      <c r="B1645">
        <v>40951</v>
      </c>
      <c r="C1645" t="s">
        <v>3168</v>
      </c>
      <c r="D1645" t="s">
        <v>5662</v>
      </c>
      <c r="E1645" t="s">
        <v>3169</v>
      </c>
      <c r="F1645">
        <v>3</v>
      </c>
      <c r="G1645" s="1">
        <v>45208</v>
      </c>
      <c r="H1645" s="1">
        <v>45262</v>
      </c>
      <c r="I1645" s="21">
        <f t="shared" si="125"/>
        <v>8.7142857142857153</v>
      </c>
      <c r="J1645" s="1"/>
      <c r="K1645" s="1" t="s">
        <v>5552</v>
      </c>
      <c r="S1645" s="22">
        <f t="shared" si="126"/>
        <v>0</v>
      </c>
      <c r="T1645" s="22">
        <f t="shared" si="127"/>
        <v>0</v>
      </c>
      <c r="U1645" s="22">
        <v>0</v>
      </c>
      <c r="W1645" s="22">
        <v>0</v>
      </c>
      <c r="Y1645" t="s">
        <v>304</v>
      </c>
      <c r="Z1645" t="s">
        <v>3116</v>
      </c>
      <c r="AA1645" t="s">
        <v>3117</v>
      </c>
      <c r="AB1645" t="s">
        <v>277</v>
      </c>
      <c r="AC1645" t="s">
        <v>98</v>
      </c>
      <c r="AD1645" t="str">
        <f t="shared" si="128"/>
        <v>Online Class - ONLINE</v>
      </c>
      <c r="AE1645" t="s">
        <v>88</v>
      </c>
      <c r="AF1645" t="s">
        <v>89</v>
      </c>
      <c r="AG1645" t="s">
        <v>89</v>
      </c>
      <c r="AH1645" t="s">
        <v>5220</v>
      </c>
      <c r="AI1645">
        <v>35</v>
      </c>
      <c r="AJ1645">
        <v>10</v>
      </c>
      <c r="AK1645" s="22">
        <f t="shared" si="129"/>
        <v>0</v>
      </c>
      <c r="AL1645" t="s">
        <v>99</v>
      </c>
      <c r="AM1645" t="s">
        <v>534</v>
      </c>
      <c r="AN1645" t="s">
        <v>67</v>
      </c>
    </row>
    <row r="1646" spans="1:40" hidden="1" x14ac:dyDescent="0.25">
      <c r="A1646">
        <v>202430</v>
      </c>
      <c r="B1646">
        <v>40952</v>
      </c>
      <c r="C1646" t="s">
        <v>3170</v>
      </c>
      <c r="D1646" t="s">
        <v>5665</v>
      </c>
      <c r="E1646" t="s">
        <v>3171</v>
      </c>
      <c r="F1646">
        <v>3</v>
      </c>
      <c r="G1646" s="1">
        <v>45208</v>
      </c>
      <c r="H1646" s="1">
        <v>45262</v>
      </c>
      <c r="I1646" s="21">
        <f t="shared" si="125"/>
        <v>8.7142857142857153</v>
      </c>
      <c r="J1646" s="1"/>
      <c r="K1646" s="1" t="s">
        <v>5552</v>
      </c>
      <c r="S1646" s="22">
        <f t="shared" si="126"/>
        <v>0</v>
      </c>
      <c r="T1646" s="22">
        <f t="shared" si="127"/>
        <v>0</v>
      </c>
      <c r="U1646" s="22">
        <v>0</v>
      </c>
      <c r="W1646" s="22">
        <v>0</v>
      </c>
      <c r="Y1646" t="s">
        <v>304</v>
      </c>
      <c r="Z1646" t="s">
        <v>3116</v>
      </c>
      <c r="AA1646" t="s">
        <v>3117</v>
      </c>
      <c r="AB1646" t="s">
        <v>41</v>
      </c>
      <c r="AC1646" t="s">
        <v>98</v>
      </c>
      <c r="AD1646" t="str">
        <f t="shared" si="128"/>
        <v>Online Class - ONLINE</v>
      </c>
      <c r="AE1646" t="s">
        <v>88</v>
      </c>
      <c r="AF1646" t="s">
        <v>89</v>
      </c>
      <c r="AG1646" t="s">
        <v>89</v>
      </c>
      <c r="AH1646" t="s">
        <v>5220</v>
      </c>
      <c r="AI1646">
        <v>35</v>
      </c>
      <c r="AJ1646">
        <v>4</v>
      </c>
      <c r="AK1646" s="22">
        <f t="shared" si="129"/>
        <v>0</v>
      </c>
      <c r="AL1646" t="s">
        <v>99</v>
      </c>
      <c r="AM1646" t="s">
        <v>534</v>
      </c>
      <c r="AN1646" t="s">
        <v>67</v>
      </c>
    </row>
    <row r="1647" spans="1:40" hidden="1" x14ac:dyDescent="0.25">
      <c r="A1647">
        <v>202430</v>
      </c>
      <c r="B1647">
        <v>41013</v>
      </c>
      <c r="C1647" t="s">
        <v>840</v>
      </c>
      <c r="D1647" t="s">
        <v>5645</v>
      </c>
      <c r="E1647" t="s">
        <v>841</v>
      </c>
      <c r="F1647">
        <v>3</v>
      </c>
      <c r="G1647" s="1">
        <v>45166</v>
      </c>
      <c r="H1647" s="1">
        <v>45276</v>
      </c>
      <c r="I1647" s="21">
        <f t="shared" si="125"/>
        <v>16.714285714285715</v>
      </c>
      <c r="J1647" s="1"/>
      <c r="K1647" s="1" t="s">
        <v>5552</v>
      </c>
      <c r="S1647" s="22">
        <f t="shared" si="126"/>
        <v>0</v>
      </c>
      <c r="T1647" s="22">
        <f t="shared" si="127"/>
        <v>0</v>
      </c>
      <c r="U1647" s="22">
        <v>0</v>
      </c>
      <c r="W1647" s="22">
        <v>0</v>
      </c>
      <c r="Y1647" t="s">
        <v>304</v>
      </c>
      <c r="Z1647" t="s">
        <v>2275</v>
      </c>
      <c r="AA1647" t="s">
        <v>2276</v>
      </c>
      <c r="AB1647" t="s">
        <v>646</v>
      </c>
      <c r="AC1647" t="s">
        <v>98</v>
      </c>
      <c r="AD1647" t="str">
        <f t="shared" si="128"/>
        <v>Online Class - ONLINE</v>
      </c>
      <c r="AE1647" t="s">
        <v>88</v>
      </c>
      <c r="AF1647" t="s">
        <v>89</v>
      </c>
      <c r="AG1647" t="s">
        <v>89</v>
      </c>
      <c r="AH1647" t="s">
        <v>5220</v>
      </c>
      <c r="AI1647">
        <v>35</v>
      </c>
      <c r="AJ1647">
        <v>35</v>
      </c>
      <c r="AK1647" s="22">
        <f t="shared" si="129"/>
        <v>0</v>
      </c>
      <c r="AL1647" t="s">
        <v>99</v>
      </c>
      <c r="AM1647" t="s">
        <v>534</v>
      </c>
      <c r="AN1647" t="s">
        <v>46</v>
      </c>
    </row>
    <row r="1648" spans="1:40" hidden="1" x14ac:dyDescent="0.25">
      <c r="A1648">
        <v>202430</v>
      </c>
      <c r="B1648">
        <v>41013</v>
      </c>
      <c r="C1648" t="s">
        <v>840</v>
      </c>
      <c r="D1648" t="s">
        <v>5645</v>
      </c>
      <c r="E1648" t="s">
        <v>841</v>
      </c>
      <c r="F1648">
        <v>3</v>
      </c>
      <c r="G1648" s="1">
        <v>45166</v>
      </c>
      <c r="H1648" s="1">
        <v>45276</v>
      </c>
      <c r="I1648" s="21">
        <f t="shared" si="125"/>
        <v>16.714285714285715</v>
      </c>
      <c r="J1648" s="1"/>
      <c r="K1648" s="1" t="s">
        <v>5552</v>
      </c>
      <c r="S1648" s="22">
        <f t="shared" si="126"/>
        <v>0</v>
      </c>
      <c r="T1648" s="22">
        <f t="shared" si="127"/>
        <v>0</v>
      </c>
      <c r="U1648" s="22">
        <v>0</v>
      </c>
      <c r="W1648" s="22">
        <v>0</v>
      </c>
      <c r="Y1648" t="s">
        <v>304</v>
      </c>
      <c r="Z1648" t="s">
        <v>2275</v>
      </c>
      <c r="AA1648" t="s">
        <v>2276</v>
      </c>
      <c r="AB1648" t="s">
        <v>61</v>
      </c>
      <c r="AC1648" t="s">
        <v>98</v>
      </c>
      <c r="AD1648" t="str">
        <f t="shared" si="128"/>
        <v>Online Class - ONLINE</v>
      </c>
      <c r="AE1648" t="s">
        <v>88</v>
      </c>
      <c r="AF1648" t="s">
        <v>89</v>
      </c>
      <c r="AG1648" t="s">
        <v>89</v>
      </c>
      <c r="AH1648" t="s">
        <v>5220</v>
      </c>
      <c r="AI1648">
        <v>35</v>
      </c>
      <c r="AJ1648">
        <v>35</v>
      </c>
      <c r="AK1648" s="22">
        <f t="shared" si="129"/>
        <v>0</v>
      </c>
      <c r="AL1648" t="s">
        <v>99</v>
      </c>
      <c r="AM1648" t="s">
        <v>534</v>
      </c>
      <c r="AN1648" t="s">
        <v>46</v>
      </c>
    </row>
    <row r="1649" spans="1:40" hidden="1" x14ac:dyDescent="0.25">
      <c r="A1649">
        <v>202430</v>
      </c>
      <c r="B1649">
        <v>41018</v>
      </c>
      <c r="C1649" t="s">
        <v>1502</v>
      </c>
      <c r="D1649" t="s">
        <v>5617</v>
      </c>
      <c r="E1649" t="s">
        <v>1503</v>
      </c>
      <c r="F1649">
        <v>3</v>
      </c>
      <c r="G1649" s="1">
        <v>45166</v>
      </c>
      <c r="H1649" s="1">
        <v>45276</v>
      </c>
      <c r="I1649" s="21">
        <f t="shared" si="125"/>
        <v>16.714285714285715</v>
      </c>
      <c r="J1649" s="1"/>
      <c r="K1649" s="1" t="s">
        <v>5552</v>
      </c>
      <c r="S1649" s="22">
        <f t="shared" si="126"/>
        <v>0</v>
      </c>
      <c r="T1649" s="22">
        <f t="shared" si="127"/>
        <v>0</v>
      </c>
      <c r="U1649" s="22">
        <v>0</v>
      </c>
      <c r="W1649" s="22">
        <v>0</v>
      </c>
      <c r="Y1649" t="s">
        <v>304</v>
      </c>
      <c r="Z1649" t="s">
        <v>1500</v>
      </c>
      <c r="AA1649" t="s">
        <v>1501</v>
      </c>
      <c r="AB1649" t="s">
        <v>61</v>
      </c>
      <c r="AC1649" t="s">
        <v>62</v>
      </c>
      <c r="AD1649" t="str">
        <f t="shared" si="128"/>
        <v>Online Class - ONLINE</v>
      </c>
      <c r="AE1649" t="s">
        <v>88</v>
      </c>
      <c r="AF1649" t="s">
        <v>89</v>
      </c>
      <c r="AG1649" t="s">
        <v>89</v>
      </c>
      <c r="AH1649" t="s">
        <v>5220</v>
      </c>
      <c r="AI1649">
        <v>30</v>
      </c>
      <c r="AJ1649">
        <v>21</v>
      </c>
      <c r="AK1649" s="22">
        <f t="shared" si="129"/>
        <v>0</v>
      </c>
      <c r="AL1649" t="s">
        <v>430</v>
      </c>
      <c r="AM1649" t="s">
        <v>306</v>
      </c>
      <c r="AN1649" t="s">
        <v>67</v>
      </c>
    </row>
    <row r="1650" spans="1:40" hidden="1" x14ac:dyDescent="0.25">
      <c r="A1650">
        <v>202430</v>
      </c>
      <c r="B1650">
        <v>41019</v>
      </c>
      <c r="C1650" t="s">
        <v>273</v>
      </c>
      <c r="D1650" t="s">
        <v>5617</v>
      </c>
      <c r="E1650" t="s">
        <v>274</v>
      </c>
      <c r="F1650">
        <v>3</v>
      </c>
      <c r="G1650" s="1">
        <v>45166</v>
      </c>
      <c r="H1650" s="1">
        <v>45276</v>
      </c>
      <c r="I1650" s="21">
        <f t="shared" si="125"/>
        <v>16.714285714285715</v>
      </c>
      <c r="J1650" s="1"/>
      <c r="K1650" s="1" t="s">
        <v>5552</v>
      </c>
      <c r="S1650" s="22">
        <f t="shared" si="126"/>
        <v>0</v>
      </c>
      <c r="T1650" s="22">
        <f t="shared" si="127"/>
        <v>0</v>
      </c>
      <c r="U1650" s="22">
        <v>0</v>
      </c>
      <c r="W1650" s="22">
        <v>0</v>
      </c>
      <c r="Y1650" t="s">
        <v>304</v>
      </c>
      <c r="Z1650" t="s">
        <v>2161</v>
      </c>
      <c r="AA1650" t="s">
        <v>2162</v>
      </c>
      <c r="AB1650" t="s">
        <v>61</v>
      </c>
      <c r="AC1650" t="s">
        <v>98</v>
      </c>
      <c r="AD1650" t="str">
        <f t="shared" si="128"/>
        <v>Online Class - ONLINE</v>
      </c>
      <c r="AE1650" t="s">
        <v>88</v>
      </c>
      <c r="AF1650" t="s">
        <v>89</v>
      </c>
      <c r="AG1650" t="s">
        <v>89</v>
      </c>
      <c r="AH1650" t="s">
        <v>5220</v>
      </c>
      <c r="AI1650">
        <v>30</v>
      </c>
      <c r="AJ1650">
        <v>18</v>
      </c>
      <c r="AK1650" s="22">
        <f t="shared" si="129"/>
        <v>0</v>
      </c>
      <c r="AL1650" t="s">
        <v>99</v>
      </c>
      <c r="AM1650" t="s">
        <v>534</v>
      </c>
      <c r="AN1650" t="s">
        <v>67</v>
      </c>
    </row>
    <row r="1651" spans="1:40" hidden="1" x14ac:dyDescent="0.25">
      <c r="A1651">
        <v>202430</v>
      </c>
      <c r="B1651">
        <v>41028</v>
      </c>
      <c r="C1651" t="s">
        <v>3172</v>
      </c>
      <c r="D1651" t="s">
        <v>5672</v>
      </c>
      <c r="E1651" t="s">
        <v>1339</v>
      </c>
      <c r="F1651">
        <v>3</v>
      </c>
      <c r="G1651" s="1">
        <v>45166</v>
      </c>
      <c r="H1651" s="1">
        <v>45276</v>
      </c>
      <c r="I1651" s="21">
        <f t="shared" si="125"/>
        <v>16.714285714285715</v>
      </c>
      <c r="J1651" s="1"/>
      <c r="K1651" s="1" t="s">
        <v>5552</v>
      </c>
      <c r="S1651" s="22">
        <f t="shared" si="126"/>
        <v>0</v>
      </c>
      <c r="T1651" s="22">
        <f t="shared" si="127"/>
        <v>0</v>
      </c>
      <c r="U1651" s="22">
        <v>0</v>
      </c>
      <c r="W1651" s="22">
        <v>0</v>
      </c>
      <c r="Y1651" t="s">
        <v>304</v>
      </c>
      <c r="Z1651" t="s">
        <v>2469</v>
      </c>
      <c r="AA1651" t="s">
        <v>2470</v>
      </c>
      <c r="AB1651" t="s">
        <v>277</v>
      </c>
      <c r="AC1651" t="s">
        <v>98</v>
      </c>
      <c r="AD1651" t="str">
        <f t="shared" si="128"/>
        <v>Online Class - ONLINE</v>
      </c>
      <c r="AE1651" t="s">
        <v>88</v>
      </c>
      <c r="AF1651" t="s">
        <v>89</v>
      </c>
      <c r="AG1651" t="s">
        <v>89</v>
      </c>
      <c r="AH1651" t="s">
        <v>5220</v>
      </c>
      <c r="AI1651">
        <v>30</v>
      </c>
      <c r="AJ1651">
        <v>17</v>
      </c>
      <c r="AK1651" s="22">
        <f t="shared" si="129"/>
        <v>0</v>
      </c>
      <c r="AL1651" t="s">
        <v>99</v>
      </c>
      <c r="AM1651" t="s">
        <v>534</v>
      </c>
      <c r="AN1651" t="s">
        <v>67</v>
      </c>
    </row>
    <row r="1652" spans="1:40" hidden="1" x14ac:dyDescent="0.25">
      <c r="A1652">
        <v>202430</v>
      </c>
      <c r="B1652">
        <v>41040</v>
      </c>
      <c r="C1652" t="s">
        <v>183</v>
      </c>
      <c r="D1652" t="s">
        <v>5707</v>
      </c>
      <c r="E1652" t="s">
        <v>184</v>
      </c>
      <c r="F1652">
        <v>4</v>
      </c>
      <c r="G1652" s="1">
        <v>45166</v>
      </c>
      <c r="H1652" s="1">
        <v>45276</v>
      </c>
      <c r="I1652" s="21">
        <f t="shared" si="125"/>
        <v>16.714285714285715</v>
      </c>
      <c r="J1652" s="1"/>
      <c r="K1652" s="1" t="s">
        <v>5552</v>
      </c>
      <c r="S1652" s="22">
        <f t="shared" si="126"/>
        <v>0</v>
      </c>
      <c r="T1652" s="22">
        <f t="shared" si="127"/>
        <v>0</v>
      </c>
      <c r="U1652" s="22">
        <v>0</v>
      </c>
      <c r="W1652" s="22">
        <v>0</v>
      </c>
      <c r="Y1652" t="s">
        <v>304</v>
      </c>
      <c r="Z1652" t="s">
        <v>1480</v>
      </c>
      <c r="AA1652" t="s">
        <v>1481</v>
      </c>
      <c r="AB1652" t="s">
        <v>277</v>
      </c>
      <c r="AC1652" t="s">
        <v>62</v>
      </c>
      <c r="AD1652" t="str">
        <f t="shared" si="128"/>
        <v>Online Class - ONLINE</v>
      </c>
      <c r="AE1652" t="s">
        <v>88</v>
      </c>
      <c r="AF1652" t="s">
        <v>89</v>
      </c>
      <c r="AG1652" t="s">
        <v>89</v>
      </c>
      <c r="AH1652" t="s">
        <v>5220</v>
      </c>
      <c r="AI1652">
        <v>28</v>
      </c>
      <c r="AJ1652">
        <v>22</v>
      </c>
      <c r="AK1652" s="22">
        <f t="shared" si="129"/>
        <v>0</v>
      </c>
      <c r="AL1652" t="s">
        <v>430</v>
      </c>
      <c r="AM1652" t="s">
        <v>306</v>
      </c>
      <c r="AN1652" t="s">
        <v>67</v>
      </c>
    </row>
    <row r="1653" spans="1:40" hidden="1" x14ac:dyDescent="0.25">
      <c r="A1653">
        <v>202430</v>
      </c>
      <c r="B1653">
        <v>41048</v>
      </c>
      <c r="C1653" t="s">
        <v>183</v>
      </c>
      <c r="D1653" t="s">
        <v>5707</v>
      </c>
      <c r="E1653" t="s">
        <v>184</v>
      </c>
      <c r="F1653">
        <v>4</v>
      </c>
      <c r="G1653" s="1">
        <v>45166</v>
      </c>
      <c r="H1653" s="1">
        <v>45276</v>
      </c>
      <c r="I1653" s="21">
        <f t="shared" si="125"/>
        <v>16.714285714285715</v>
      </c>
      <c r="J1653" s="1"/>
      <c r="K1653" s="1" t="s">
        <v>5552</v>
      </c>
      <c r="S1653" s="22">
        <f t="shared" si="126"/>
        <v>0</v>
      </c>
      <c r="T1653" s="22">
        <f t="shared" si="127"/>
        <v>0</v>
      </c>
      <c r="U1653" s="22">
        <v>0</v>
      </c>
      <c r="W1653" s="22">
        <v>0</v>
      </c>
      <c r="Y1653" t="s">
        <v>304</v>
      </c>
      <c r="Z1653" t="s">
        <v>2177</v>
      </c>
      <c r="AA1653" t="s">
        <v>2178</v>
      </c>
      <c r="AB1653" t="s">
        <v>61</v>
      </c>
      <c r="AC1653" t="s">
        <v>62</v>
      </c>
      <c r="AD1653" t="str">
        <f t="shared" si="128"/>
        <v>Online Class - ONLINE</v>
      </c>
      <c r="AE1653" t="s">
        <v>88</v>
      </c>
      <c r="AF1653" t="s">
        <v>89</v>
      </c>
      <c r="AG1653" t="s">
        <v>89</v>
      </c>
      <c r="AH1653" t="s">
        <v>5220</v>
      </c>
      <c r="AI1653">
        <v>28</v>
      </c>
      <c r="AJ1653">
        <v>22</v>
      </c>
      <c r="AK1653" s="22">
        <f t="shared" si="129"/>
        <v>0</v>
      </c>
      <c r="AL1653" t="s">
        <v>430</v>
      </c>
      <c r="AM1653" t="s">
        <v>306</v>
      </c>
      <c r="AN1653" t="s">
        <v>67</v>
      </c>
    </row>
    <row r="1654" spans="1:40" hidden="1" x14ac:dyDescent="0.25">
      <c r="A1654">
        <v>202430</v>
      </c>
      <c r="B1654">
        <v>41049</v>
      </c>
      <c r="C1654" t="s">
        <v>183</v>
      </c>
      <c r="D1654" t="s">
        <v>5707</v>
      </c>
      <c r="E1654" t="s">
        <v>184</v>
      </c>
      <c r="F1654">
        <v>4</v>
      </c>
      <c r="G1654" s="1">
        <v>45166</v>
      </c>
      <c r="H1654" s="1">
        <v>45276</v>
      </c>
      <c r="I1654" s="21">
        <f t="shared" si="125"/>
        <v>16.714285714285715</v>
      </c>
      <c r="J1654" s="1"/>
      <c r="K1654" s="1" t="s">
        <v>5552</v>
      </c>
      <c r="S1654" s="22">
        <f t="shared" si="126"/>
        <v>0</v>
      </c>
      <c r="T1654" s="22">
        <f t="shared" si="127"/>
        <v>0</v>
      </c>
      <c r="U1654" s="22">
        <v>0</v>
      </c>
      <c r="W1654" s="22">
        <v>0</v>
      </c>
      <c r="Y1654" t="s">
        <v>304</v>
      </c>
      <c r="Z1654" t="s">
        <v>2193</v>
      </c>
      <c r="AA1654" t="s">
        <v>2194</v>
      </c>
      <c r="AB1654" t="s">
        <v>277</v>
      </c>
      <c r="AC1654" t="s">
        <v>62</v>
      </c>
      <c r="AD1654" t="str">
        <f t="shared" si="128"/>
        <v>Online Class - ONLINE</v>
      </c>
      <c r="AE1654" t="s">
        <v>88</v>
      </c>
      <c r="AF1654" t="s">
        <v>89</v>
      </c>
      <c r="AG1654" t="s">
        <v>89</v>
      </c>
      <c r="AH1654" t="s">
        <v>5220</v>
      </c>
      <c r="AI1654">
        <v>28</v>
      </c>
      <c r="AJ1654">
        <v>24</v>
      </c>
      <c r="AK1654" s="22">
        <f t="shared" si="129"/>
        <v>0</v>
      </c>
      <c r="AL1654" t="s">
        <v>430</v>
      </c>
      <c r="AM1654" t="s">
        <v>306</v>
      </c>
      <c r="AN1654" t="s">
        <v>67</v>
      </c>
    </row>
    <row r="1655" spans="1:40" hidden="1" x14ac:dyDescent="0.25">
      <c r="A1655">
        <v>202430</v>
      </c>
      <c r="B1655">
        <v>41056</v>
      </c>
      <c r="C1655" t="s">
        <v>183</v>
      </c>
      <c r="D1655" t="s">
        <v>5707</v>
      </c>
      <c r="E1655" t="s">
        <v>184</v>
      </c>
      <c r="F1655">
        <v>4</v>
      </c>
      <c r="G1655" s="1">
        <v>45166</v>
      </c>
      <c r="H1655" s="1">
        <v>45276</v>
      </c>
      <c r="I1655" s="21">
        <f t="shared" si="125"/>
        <v>16.714285714285715</v>
      </c>
      <c r="J1655" s="1"/>
      <c r="K1655" s="1" t="s">
        <v>5552</v>
      </c>
      <c r="S1655" s="22">
        <f t="shared" si="126"/>
        <v>0</v>
      </c>
      <c r="T1655" s="22">
        <f t="shared" si="127"/>
        <v>0</v>
      </c>
      <c r="U1655" s="22">
        <v>0</v>
      </c>
      <c r="W1655" s="22">
        <v>0</v>
      </c>
      <c r="Y1655" t="s">
        <v>304</v>
      </c>
      <c r="Z1655" t="s">
        <v>341</v>
      </c>
      <c r="AA1655" t="s">
        <v>342</v>
      </c>
      <c r="AB1655" t="s">
        <v>61</v>
      </c>
      <c r="AC1655" t="s">
        <v>98</v>
      </c>
      <c r="AD1655" t="str">
        <f t="shared" si="128"/>
        <v>Online Class - ONLINE</v>
      </c>
      <c r="AE1655" t="s">
        <v>88</v>
      </c>
      <c r="AF1655" t="s">
        <v>89</v>
      </c>
      <c r="AG1655" t="s">
        <v>89</v>
      </c>
      <c r="AH1655" t="s">
        <v>5220</v>
      </c>
      <c r="AI1655">
        <v>28</v>
      </c>
      <c r="AJ1655">
        <v>23</v>
      </c>
      <c r="AK1655" s="22">
        <f t="shared" si="129"/>
        <v>0</v>
      </c>
      <c r="AL1655" t="s">
        <v>99</v>
      </c>
      <c r="AM1655" t="s">
        <v>534</v>
      </c>
      <c r="AN1655" t="s">
        <v>67</v>
      </c>
    </row>
    <row r="1656" spans="1:40" hidden="1" x14ac:dyDescent="0.25">
      <c r="A1656">
        <v>202430</v>
      </c>
      <c r="B1656">
        <v>41058</v>
      </c>
      <c r="C1656" t="s">
        <v>183</v>
      </c>
      <c r="D1656" t="s">
        <v>5707</v>
      </c>
      <c r="E1656" t="s">
        <v>184</v>
      </c>
      <c r="F1656">
        <v>4</v>
      </c>
      <c r="G1656" s="1">
        <v>45166</v>
      </c>
      <c r="H1656" s="1">
        <v>45276</v>
      </c>
      <c r="I1656" s="21">
        <f t="shared" si="125"/>
        <v>16.714285714285715</v>
      </c>
      <c r="J1656" s="1"/>
      <c r="K1656" s="1" t="s">
        <v>5552</v>
      </c>
      <c r="S1656" s="22">
        <f t="shared" si="126"/>
        <v>0</v>
      </c>
      <c r="T1656" s="22">
        <f t="shared" si="127"/>
        <v>0</v>
      </c>
      <c r="U1656" s="22">
        <v>0</v>
      </c>
      <c r="W1656" s="22">
        <v>0</v>
      </c>
      <c r="Y1656" t="s">
        <v>304</v>
      </c>
      <c r="Z1656" t="s">
        <v>2181</v>
      </c>
      <c r="AA1656" t="s">
        <v>2182</v>
      </c>
      <c r="AB1656" t="s">
        <v>61</v>
      </c>
      <c r="AC1656" t="s">
        <v>98</v>
      </c>
      <c r="AD1656" t="str">
        <f t="shared" si="128"/>
        <v>Online Class - ONLINE</v>
      </c>
      <c r="AE1656" t="s">
        <v>88</v>
      </c>
      <c r="AF1656" t="s">
        <v>89</v>
      </c>
      <c r="AG1656" t="s">
        <v>89</v>
      </c>
      <c r="AH1656" t="s">
        <v>5220</v>
      </c>
      <c r="AI1656">
        <v>28</v>
      </c>
      <c r="AJ1656">
        <v>26</v>
      </c>
      <c r="AK1656" s="22">
        <f t="shared" si="129"/>
        <v>0</v>
      </c>
      <c r="AL1656" t="s">
        <v>99</v>
      </c>
      <c r="AM1656" t="s">
        <v>534</v>
      </c>
      <c r="AN1656" t="s">
        <v>67</v>
      </c>
    </row>
    <row r="1657" spans="1:40" hidden="1" x14ac:dyDescent="0.25">
      <c r="A1657">
        <v>202430</v>
      </c>
      <c r="B1657">
        <v>41059</v>
      </c>
      <c r="C1657" t="s">
        <v>183</v>
      </c>
      <c r="D1657" t="s">
        <v>5707</v>
      </c>
      <c r="E1657" t="s">
        <v>184</v>
      </c>
      <c r="F1657">
        <v>4</v>
      </c>
      <c r="G1657" s="1">
        <v>45166</v>
      </c>
      <c r="H1657" s="1">
        <v>45276</v>
      </c>
      <c r="I1657" s="21">
        <f t="shared" si="125"/>
        <v>16.714285714285715</v>
      </c>
      <c r="J1657" s="1"/>
      <c r="K1657" s="1" t="s">
        <v>5552</v>
      </c>
      <c r="S1657" s="22">
        <f t="shared" si="126"/>
        <v>0</v>
      </c>
      <c r="T1657" s="22">
        <f t="shared" si="127"/>
        <v>0</v>
      </c>
      <c r="U1657" s="22">
        <v>0</v>
      </c>
      <c r="W1657" s="22">
        <v>0</v>
      </c>
      <c r="Y1657" t="s">
        <v>304</v>
      </c>
      <c r="Z1657" t="s">
        <v>1480</v>
      </c>
      <c r="AA1657" t="s">
        <v>1481</v>
      </c>
      <c r="AB1657" t="s">
        <v>277</v>
      </c>
      <c r="AC1657" t="s">
        <v>62</v>
      </c>
      <c r="AD1657" t="str">
        <f t="shared" si="128"/>
        <v>Online Class - ONLINE</v>
      </c>
      <c r="AE1657" t="s">
        <v>88</v>
      </c>
      <c r="AF1657" t="s">
        <v>89</v>
      </c>
      <c r="AG1657" t="s">
        <v>89</v>
      </c>
      <c r="AH1657" t="s">
        <v>5220</v>
      </c>
      <c r="AI1657">
        <v>28</v>
      </c>
      <c r="AJ1657">
        <v>27</v>
      </c>
      <c r="AK1657" s="22">
        <f t="shared" si="129"/>
        <v>0</v>
      </c>
      <c r="AL1657" t="s">
        <v>430</v>
      </c>
      <c r="AM1657" t="s">
        <v>306</v>
      </c>
      <c r="AN1657" t="s">
        <v>67</v>
      </c>
    </row>
    <row r="1658" spans="1:40" hidden="1" x14ac:dyDescent="0.25">
      <c r="A1658">
        <v>202430</v>
      </c>
      <c r="B1658">
        <v>41063</v>
      </c>
      <c r="C1658" t="s">
        <v>183</v>
      </c>
      <c r="D1658" t="s">
        <v>5707</v>
      </c>
      <c r="E1658" t="s">
        <v>184</v>
      </c>
      <c r="F1658">
        <v>4</v>
      </c>
      <c r="G1658" s="1">
        <v>45166</v>
      </c>
      <c r="H1658" s="1">
        <v>45276</v>
      </c>
      <c r="I1658" s="21">
        <f t="shared" si="125"/>
        <v>16.714285714285715</v>
      </c>
      <c r="J1658" s="1"/>
      <c r="K1658" s="1" t="s">
        <v>5552</v>
      </c>
      <c r="S1658" s="22">
        <f t="shared" si="126"/>
        <v>0</v>
      </c>
      <c r="T1658" s="22">
        <f t="shared" si="127"/>
        <v>0</v>
      </c>
      <c r="U1658" s="22">
        <v>0</v>
      </c>
      <c r="W1658" s="22">
        <v>0</v>
      </c>
      <c r="Y1658" t="s">
        <v>304</v>
      </c>
      <c r="Z1658" t="s">
        <v>793</v>
      </c>
      <c r="AA1658" t="s">
        <v>794</v>
      </c>
      <c r="AB1658" t="s">
        <v>277</v>
      </c>
      <c r="AC1658" t="s">
        <v>62</v>
      </c>
      <c r="AD1658" t="str">
        <f t="shared" si="128"/>
        <v>Online Class - ONLINE</v>
      </c>
      <c r="AE1658" t="s">
        <v>88</v>
      </c>
      <c r="AF1658" t="s">
        <v>89</v>
      </c>
      <c r="AG1658" t="s">
        <v>89</v>
      </c>
      <c r="AH1658" t="s">
        <v>5220</v>
      </c>
      <c r="AI1658">
        <v>28</v>
      </c>
      <c r="AJ1658">
        <v>12</v>
      </c>
      <c r="AK1658" s="22">
        <f t="shared" si="129"/>
        <v>0</v>
      </c>
      <c r="AL1658" t="s">
        <v>430</v>
      </c>
      <c r="AM1658" t="s">
        <v>306</v>
      </c>
      <c r="AN1658" t="s">
        <v>67</v>
      </c>
    </row>
    <row r="1659" spans="1:40" hidden="1" x14ac:dyDescent="0.25">
      <c r="A1659">
        <v>202430</v>
      </c>
      <c r="B1659">
        <v>41064</v>
      </c>
      <c r="C1659" t="s">
        <v>183</v>
      </c>
      <c r="D1659" t="s">
        <v>5707</v>
      </c>
      <c r="E1659" t="s">
        <v>184</v>
      </c>
      <c r="F1659">
        <v>4</v>
      </c>
      <c r="G1659" s="1">
        <v>45166</v>
      </c>
      <c r="H1659" s="1">
        <v>45276</v>
      </c>
      <c r="I1659" s="21">
        <f t="shared" si="125"/>
        <v>16.714285714285715</v>
      </c>
      <c r="J1659" s="1"/>
      <c r="K1659" s="1" t="s">
        <v>5552</v>
      </c>
      <c r="S1659" s="22">
        <f t="shared" si="126"/>
        <v>0</v>
      </c>
      <c r="T1659" s="22">
        <f t="shared" si="127"/>
        <v>0</v>
      </c>
      <c r="U1659" s="22">
        <v>0</v>
      </c>
      <c r="W1659" s="22">
        <v>0</v>
      </c>
      <c r="Y1659" t="s">
        <v>304</v>
      </c>
      <c r="Z1659" t="s">
        <v>2193</v>
      </c>
      <c r="AA1659" t="s">
        <v>2194</v>
      </c>
      <c r="AB1659" t="s">
        <v>277</v>
      </c>
      <c r="AC1659" t="s">
        <v>62</v>
      </c>
      <c r="AD1659" t="str">
        <f t="shared" si="128"/>
        <v>Online Class - ONLINE</v>
      </c>
      <c r="AE1659" t="s">
        <v>88</v>
      </c>
      <c r="AF1659" t="s">
        <v>89</v>
      </c>
      <c r="AG1659" t="s">
        <v>89</v>
      </c>
      <c r="AH1659" t="s">
        <v>5220</v>
      </c>
      <c r="AI1659">
        <v>28</v>
      </c>
      <c r="AJ1659">
        <v>18</v>
      </c>
      <c r="AK1659" s="22">
        <f t="shared" si="129"/>
        <v>0</v>
      </c>
      <c r="AL1659" t="s">
        <v>430</v>
      </c>
      <c r="AM1659" t="s">
        <v>306</v>
      </c>
      <c r="AN1659" t="s">
        <v>67</v>
      </c>
    </row>
    <row r="1660" spans="1:40" hidden="1" x14ac:dyDescent="0.25">
      <c r="A1660">
        <v>202430</v>
      </c>
      <c r="B1660">
        <v>41074</v>
      </c>
      <c r="C1660" t="s">
        <v>183</v>
      </c>
      <c r="D1660" t="s">
        <v>5707</v>
      </c>
      <c r="E1660" t="s">
        <v>184</v>
      </c>
      <c r="F1660">
        <v>4</v>
      </c>
      <c r="G1660" s="1">
        <v>45166</v>
      </c>
      <c r="H1660" s="1">
        <v>45276</v>
      </c>
      <c r="I1660" s="21">
        <f t="shared" si="125"/>
        <v>16.714285714285715</v>
      </c>
      <c r="J1660" s="1"/>
      <c r="K1660" s="1" t="s">
        <v>5552</v>
      </c>
      <c r="S1660" s="22">
        <f t="shared" si="126"/>
        <v>0</v>
      </c>
      <c r="T1660" s="22">
        <f t="shared" si="127"/>
        <v>0</v>
      </c>
      <c r="U1660" s="22">
        <v>0</v>
      </c>
      <c r="W1660" s="22">
        <v>0</v>
      </c>
      <c r="Y1660" t="s">
        <v>304</v>
      </c>
      <c r="Z1660" t="s">
        <v>1740</v>
      </c>
      <c r="AA1660" t="s">
        <v>1741</v>
      </c>
      <c r="AB1660" t="s">
        <v>61</v>
      </c>
      <c r="AC1660" t="s">
        <v>98</v>
      </c>
      <c r="AD1660" t="str">
        <f t="shared" si="128"/>
        <v>Online Class - ONLINE</v>
      </c>
      <c r="AE1660" t="s">
        <v>88</v>
      </c>
      <c r="AF1660" t="s">
        <v>89</v>
      </c>
      <c r="AG1660" t="s">
        <v>89</v>
      </c>
      <c r="AH1660" t="s">
        <v>5220</v>
      </c>
      <c r="AI1660">
        <v>28</v>
      </c>
      <c r="AJ1660">
        <v>26</v>
      </c>
      <c r="AK1660" s="22">
        <f t="shared" si="129"/>
        <v>0</v>
      </c>
      <c r="AL1660" t="s">
        <v>99</v>
      </c>
      <c r="AM1660" t="s">
        <v>534</v>
      </c>
      <c r="AN1660" t="s">
        <v>67</v>
      </c>
    </row>
    <row r="1661" spans="1:40" hidden="1" x14ac:dyDescent="0.25">
      <c r="A1661">
        <v>202430</v>
      </c>
      <c r="B1661">
        <v>41079</v>
      </c>
      <c r="C1661" t="s">
        <v>183</v>
      </c>
      <c r="D1661" t="s">
        <v>5707</v>
      </c>
      <c r="E1661" t="s">
        <v>184</v>
      </c>
      <c r="F1661">
        <v>4</v>
      </c>
      <c r="G1661" s="1">
        <v>45166</v>
      </c>
      <c r="H1661" s="1">
        <v>45276</v>
      </c>
      <c r="I1661" s="21">
        <f t="shared" si="125"/>
        <v>16.714285714285715</v>
      </c>
      <c r="J1661" s="1"/>
      <c r="K1661" s="1" t="s">
        <v>5552</v>
      </c>
      <c r="S1661" s="22">
        <f t="shared" si="126"/>
        <v>0</v>
      </c>
      <c r="T1661" s="22">
        <f t="shared" si="127"/>
        <v>0</v>
      </c>
      <c r="U1661" s="22">
        <v>0</v>
      </c>
      <c r="W1661" s="22">
        <v>0</v>
      </c>
      <c r="Y1661" t="s">
        <v>304</v>
      </c>
      <c r="Z1661" t="s">
        <v>756</v>
      </c>
      <c r="AA1661" t="s">
        <v>757</v>
      </c>
      <c r="AB1661" t="s">
        <v>61</v>
      </c>
      <c r="AC1661" t="s">
        <v>98</v>
      </c>
      <c r="AD1661" t="str">
        <f t="shared" si="128"/>
        <v>Online Class - ONLINE</v>
      </c>
      <c r="AE1661" t="s">
        <v>88</v>
      </c>
      <c r="AF1661" t="s">
        <v>89</v>
      </c>
      <c r="AG1661" t="s">
        <v>89</v>
      </c>
      <c r="AH1661" t="s">
        <v>5220</v>
      </c>
      <c r="AI1661">
        <v>28</v>
      </c>
      <c r="AJ1661">
        <v>27</v>
      </c>
      <c r="AK1661" s="22">
        <f t="shared" si="129"/>
        <v>0</v>
      </c>
      <c r="AL1661" t="s">
        <v>99</v>
      </c>
      <c r="AM1661" t="s">
        <v>534</v>
      </c>
      <c r="AN1661" t="s">
        <v>67</v>
      </c>
    </row>
    <row r="1662" spans="1:40" hidden="1" x14ac:dyDescent="0.25">
      <c r="A1662">
        <v>202430</v>
      </c>
      <c r="B1662">
        <v>41080</v>
      </c>
      <c r="C1662" t="s">
        <v>183</v>
      </c>
      <c r="D1662" t="s">
        <v>5707</v>
      </c>
      <c r="E1662" t="s">
        <v>184</v>
      </c>
      <c r="F1662">
        <v>4</v>
      </c>
      <c r="G1662" s="1">
        <v>45166</v>
      </c>
      <c r="H1662" s="1">
        <v>45276</v>
      </c>
      <c r="I1662" s="21">
        <f t="shared" si="125"/>
        <v>16.714285714285715</v>
      </c>
      <c r="J1662" s="1"/>
      <c r="K1662" s="1" t="s">
        <v>5552</v>
      </c>
      <c r="S1662" s="22">
        <f t="shared" si="126"/>
        <v>0</v>
      </c>
      <c r="T1662" s="22">
        <f t="shared" si="127"/>
        <v>0</v>
      </c>
      <c r="U1662" s="22">
        <v>0</v>
      </c>
      <c r="W1662" s="22">
        <v>0</v>
      </c>
      <c r="Y1662" t="s">
        <v>304</v>
      </c>
      <c r="Z1662" t="s">
        <v>343</v>
      </c>
      <c r="AA1662" t="s">
        <v>344</v>
      </c>
      <c r="AB1662" t="s">
        <v>61</v>
      </c>
      <c r="AC1662" t="s">
        <v>98</v>
      </c>
      <c r="AD1662" t="str">
        <f t="shared" si="128"/>
        <v>Online Class - ONLINE</v>
      </c>
      <c r="AE1662" t="s">
        <v>88</v>
      </c>
      <c r="AF1662" t="s">
        <v>89</v>
      </c>
      <c r="AG1662" t="s">
        <v>89</v>
      </c>
      <c r="AH1662" t="s">
        <v>5220</v>
      </c>
      <c r="AI1662">
        <v>28</v>
      </c>
      <c r="AJ1662">
        <v>22</v>
      </c>
      <c r="AK1662" s="22">
        <f t="shared" si="129"/>
        <v>0</v>
      </c>
      <c r="AL1662" t="s">
        <v>345</v>
      </c>
      <c r="AM1662" t="s">
        <v>534</v>
      </c>
      <c r="AN1662" t="s">
        <v>67</v>
      </c>
    </row>
    <row r="1663" spans="1:40" hidden="1" x14ac:dyDescent="0.25">
      <c r="A1663">
        <v>202430</v>
      </c>
      <c r="B1663">
        <v>41085</v>
      </c>
      <c r="C1663" t="s">
        <v>183</v>
      </c>
      <c r="D1663" t="s">
        <v>5707</v>
      </c>
      <c r="E1663" t="s">
        <v>184</v>
      </c>
      <c r="F1663">
        <v>4</v>
      </c>
      <c r="G1663" s="1">
        <v>45166</v>
      </c>
      <c r="H1663" s="1">
        <v>45276</v>
      </c>
      <c r="I1663" s="21">
        <f t="shared" si="125"/>
        <v>16.714285714285715</v>
      </c>
      <c r="J1663" s="1"/>
      <c r="K1663" s="1" t="s">
        <v>5552</v>
      </c>
      <c r="S1663" s="22">
        <f t="shared" si="126"/>
        <v>0</v>
      </c>
      <c r="T1663" s="22">
        <f t="shared" si="127"/>
        <v>0</v>
      </c>
      <c r="U1663" s="22">
        <v>0</v>
      </c>
      <c r="W1663" s="22">
        <v>0</v>
      </c>
      <c r="Y1663" t="s">
        <v>304</v>
      </c>
      <c r="Z1663" t="s">
        <v>756</v>
      </c>
      <c r="AA1663" t="s">
        <v>757</v>
      </c>
      <c r="AB1663" t="s">
        <v>61</v>
      </c>
      <c r="AC1663" t="s">
        <v>98</v>
      </c>
      <c r="AD1663" t="str">
        <f t="shared" si="128"/>
        <v>Online Class - ONLINE</v>
      </c>
      <c r="AE1663" t="s">
        <v>88</v>
      </c>
      <c r="AF1663" t="s">
        <v>89</v>
      </c>
      <c r="AG1663" t="s">
        <v>89</v>
      </c>
      <c r="AH1663" t="s">
        <v>5220</v>
      </c>
      <c r="AI1663">
        <v>28</v>
      </c>
      <c r="AJ1663">
        <v>25</v>
      </c>
      <c r="AK1663" s="22">
        <f t="shared" si="129"/>
        <v>0</v>
      </c>
      <c r="AL1663" t="s">
        <v>99</v>
      </c>
      <c r="AM1663" t="s">
        <v>534</v>
      </c>
      <c r="AN1663" t="s">
        <v>67</v>
      </c>
    </row>
    <row r="1664" spans="1:40" hidden="1" x14ac:dyDescent="0.25">
      <c r="A1664">
        <v>202430</v>
      </c>
      <c r="B1664">
        <v>41089</v>
      </c>
      <c r="C1664" t="s">
        <v>183</v>
      </c>
      <c r="D1664" t="s">
        <v>5707</v>
      </c>
      <c r="E1664" t="s">
        <v>184</v>
      </c>
      <c r="F1664">
        <v>4</v>
      </c>
      <c r="G1664" s="1">
        <v>45166</v>
      </c>
      <c r="H1664" s="1">
        <v>45276</v>
      </c>
      <c r="I1664" s="21">
        <f t="shared" si="125"/>
        <v>16.714285714285715</v>
      </c>
      <c r="J1664" s="1"/>
      <c r="K1664" s="1" t="s">
        <v>5552</v>
      </c>
      <c r="S1664" s="22">
        <f t="shared" si="126"/>
        <v>0</v>
      </c>
      <c r="T1664" s="22">
        <f t="shared" si="127"/>
        <v>0</v>
      </c>
      <c r="U1664" s="22">
        <v>0</v>
      </c>
      <c r="W1664" s="22">
        <v>0</v>
      </c>
      <c r="Y1664" t="s">
        <v>304</v>
      </c>
      <c r="Z1664" t="s">
        <v>756</v>
      </c>
      <c r="AA1664" t="s">
        <v>757</v>
      </c>
      <c r="AB1664" t="s">
        <v>61</v>
      </c>
      <c r="AC1664" t="s">
        <v>98</v>
      </c>
      <c r="AD1664" t="str">
        <f t="shared" si="128"/>
        <v>Online Class - ONLINE</v>
      </c>
      <c r="AE1664" t="s">
        <v>88</v>
      </c>
      <c r="AF1664" t="s">
        <v>89</v>
      </c>
      <c r="AG1664" t="s">
        <v>89</v>
      </c>
      <c r="AH1664" t="s">
        <v>5220</v>
      </c>
      <c r="AI1664">
        <v>28</v>
      </c>
      <c r="AJ1664">
        <v>25</v>
      </c>
      <c r="AK1664" s="22">
        <f t="shared" si="129"/>
        <v>0</v>
      </c>
      <c r="AL1664" t="s">
        <v>99</v>
      </c>
      <c r="AM1664" t="s">
        <v>534</v>
      </c>
      <c r="AN1664" t="s">
        <v>67</v>
      </c>
    </row>
    <row r="1665" spans="1:40" hidden="1" x14ac:dyDescent="0.25">
      <c r="A1665">
        <v>202430</v>
      </c>
      <c r="B1665">
        <v>41091</v>
      </c>
      <c r="C1665" t="s">
        <v>183</v>
      </c>
      <c r="D1665" t="s">
        <v>5707</v>
      </c>
      <c r="E1665" t="s">
        <v>184</v>
      </c>
      <c r="F1665">
        <v>4</v>
      </c>
      <c r="G1665" s="1">
        <v>45166</v>
      </c>
      <c r="H1665" s="1">
        <v>45276</v>
      </c>
      <c r="I1665" s="21">
        <f t="shared" si="125"/>
        <v>16.714285714285715</v>
      </c>
      <c r="J1665" s="1"/>
      <c r="K1665" s="1" t="s">
        <v>5552</v>
      </c>
      <c r="S1665" s="22">
        <f t="shared" si="126"/>
        <v>0</v>
      </c>
      <c r="T1665" s="22">
        <f t="shared" si="127"/>
        <v>0</v>
      </c>
      <c r="U1665" s="22">
        <v>0</v>
      </c>
      <c r="W1665" s="22">
        <v>0</v>
      </c>
      <c r="Y1665" t="s">
        <v>304</v>
      </c>
      <c r="Z1665" t="s">
        <v>730</v>
      </c>
      <c r="AA1665" t="s">
        <v>731</v>
      </c>
      <c r="AB1665" t="s">
        <v>61</v>
      </c>
      <c r="AC1665" t="s">
        <v>98</v>
      </c>
      <c r="AD1665" t="str">
        <f t="shared" si="128"/>
        <v>Online Class - ONLINE</v>
      </c>
      <c r="AE1665" t="s">
        <v>88</v>
      </c>
      <c r="AF1665" t="s">
        <v>89</v>
      </c>
      <c r="AG1665" t="s">
        <v>89</v>
      </c>
      <c r="AH1665" t="s">
        <v>5220</v>
      </c>
      <c r="AI1665">
        <v>28</v>
      </c>
      <c r="AJ1665">
        <v>21</v>
      </c>
      <c r="AK1665" s="22">
        <f t="shared" si="129"/>
        <v>0</v>
      </c>
      <c r="AL1665" t="s">
        <v>99</v>
      </c>
      <c r="AM1665" t="s">
        <v>534</v>
      </c>
      <c r="AN1665" t="s">
        <v>67</v>
      </c>
    </row>
    <row r="1666" spans="1:40" hidden="1" x14ac:dyDescent="0.25">
      <c r="A1666">
        <v>202430</v>
      </c>
      <c r="B1666">
        <v>41092</v>
      </c>
      <c r="C1666" t="s">
        <v>183</v>
      </c>
      <c r="D1666" t="s">
        <v>5707</v>
      </c>
      <c r="E1666" t="s">
        <v>184</v>
      </c>
      <c r="F1666">
        <v>4</v>
      </c>
      <c r="G1666" s="1">
        <v>45166</v>
      </c>
      <c r="H1666" s="1">
        <v>45276</v>
      </c>
      <c r="I1666" s="21">
        <f t="shared" ref="I1666:I1729" si="130">(DATEDIF(G1666,H1666,"d")/7)+1</f>
        <v>16.714285714285715</v>
      </c>
      <c r="J1666" s="1"/>
      <c r="K1666" s="1" t="s">
        <v>5552</v>
      </c>
      <c r="S1666" s="22">
        <f t="shared" ref="S1666:S1729" si="131">W1666-U1666</f>
        <v>0</v>
      </c>
      <c r="T1666" s="22">
        <f t="shared" ref="T1666:T1729" si="132">(LEN(K1666)*S1666)*(I1666/16.5)</f>
        <v>0</v>
      </c>
      <c r="U1666" s="22">
        <v>0</v>
      </c>
      <c r="W1666" s="22">
        <v>0</v>
      </c>
      <c r="Y1666" t="s">
        <v>304</v>
      </c>
      <c r="Z1666" t="s">
        <v>730</v>
      </c>
      <c r="AA1666" t="s">
        <v>731</v>
      </c>
      <c r="AB1666" t="s">
        <v>61</v>
      </c>
      <c r="AC1666" t="s">
        <v>98</v>
      </c>
      <c r="AD1666" t="str">
        <f t="shared" ref="AD1666:AD1729" si="133">CONCATENATE(AE1666," - ",AG1666)</f>
        <v>Online Class - ONLINE</v>
      </c>
      <c r="AE1666" t="s">
        <v>88</v>
      </c>
      <c r="AF1666" t="s">
        <v>89</v>
      </c>
      <c r="AG1666" t="s">
        <v>89</v>
      </c>
      <c r="AH1666" t="s">
        <v>5220</v>
      </c>
      <c r="AI1666">
        <v>28</v>
      </c>
      <c r="AJ1666">
        <v>24</v>
      </c>
      <c r="AK1666" s="22">
        <f t="shared" ref="AK1666:AK1729" si="134">I1666*T1666*AJ1666</f>
        <v>0</v>
      </c>
      <c r="AL1666" t="s">
        <v>99</v>
      </c>
      <c r="AM1666" t="s">
        <v>534</v>
      </c>
      <c r="AN1666" t="s">
        <v>67</v>
      </c>
    </row>
    <row r="1667" spans="1:40" hidden="1" x14ac:dyDescent="0.25">
      <c r="A1667">
        <v>202430</v>
      </c>
      <c r="B1667">
        <v>41093</v>
      </c>
      <c r="C1667" t="s">
        <v>183</v>
      </c>
      <c r="D1667" t="s">
        <v>5707</v>
      </c>
      <c r="E1667" t="s">
        <v>184</v>
      </c>
      <c r="F1667">
        <v>4</v>
      </c>
      <c r="G1667" s="1">
        <v>45166</v>
      </c>
      <c r="H1667" s="1">
        <v>45276</v>
      </c>
      <c r="I1667" s="21">
        <f t="shared" si="130"/>
        <v>16.714285714285715</v>
      </c>
      <c r="J1667" s="1"/>
      <c r="K1667" s="1" t="s">
        <v>5552</v>
      </c>
      <c r="S1667" s="22">
        <f t="shared" si="131"/>
        <v>0</v>
      </c>
      <c r="T1667" s="22">
        <f t="shared" si="132"/>
        <v>0</v>
      </c>
      <c r="U1667" s="22">
        <v>0</v>
      </c>
      <c r="W1667" s="22">
        <v>0</v>
      </c>
      <c r="Y1667" t="s">
        <v>304</v>
      </c>
      <c r="Z1667" t="s">
        <v>368</v>
      </c>
      <c r="AA1667" t="s">
        <v>369</v>
      </c>
      <c r="AB1667" t="s">
        <v>61</v>
      </c>
      <c r="AC1667" t="s">
        <v>98</v>
      </c>
      <c r="AD1667" t="str">
        <f t="shared" si="133"/>
        <v>Online Class - ONLINE</v>
      </c>
      <c r="AE1667" t="s">
        <v>88</v>
      </c>
      <c r="AF1667" t="s">
        <v>89</v>
      </c>
      <c r="AG1667" t="s">
        <v>89</v>
      </c>
      <c r="AH1667" t="s">
        <v>5220</v>
      </c>
      <c r="AI1667">
        <v>24</v>
      </c>
      <c r="AJ1667">
        <v>21</v>
      </c>
      <c r="AK1667" s="22">
        <f t="shared" si="134"/>
        <v>0</v>
      </c>
      <c r="AL1667" t="s">
        <v>99</v>
      </c>
      <c r="AM1667" t="s">
        <v>534</v>
      </c>
      <c r="AN1667" t="s">
        <v>67</v>
      </c>
    </row>
    <row r="1668" spans="1:40" hidden="1" x14ac:dyDescent="0.25">
      <c r="A1668">
        <v>202430</v>
      </c>
      <c r="B1668">
        <v>41097</v>
      </c>
      <c r="C1668" t="s">
        <v>183</v>
      </c>
      <c r="D1668" t="s">
        <v>5707</v>
      </c>
      <c r="E1668" t="s">
        <v>184</v>
      </c>
      <c r="F1668">
        <v>4</v>
      </c>
      <c r="G1668" s="1">
        <v>45166</v>
      </c>
      <c r="H1668" s="1">
        <v>45276</v>
      </c>
      <c r="I1668" s="21">
        <f t="shared" si="130"/>
        <v>16.714285714285715</v>
      </c>
      <c r="J1668" s="1"/>
      <c r="K1668" s="1" t="s">
        <v>5552</v>
      </c>
      <c r="S1668" s="22">
        <f t="shared" si="131"/>
        <v>0</v>
      </c>
      <c r="T1668" s="22">
        <f t="shared" si="132"/>
        <v>0</v>
      </c>
      <c r="U1668" s="22">
        <v>0</v>
      </c>
      <c r="W1668" s="22">
        <v>0</v>
      </c>
      <c r="Y1668" t="s">
        <v>304</v>
      </c>
      <c r="Z1668" t="s">
        <v>3173</v>
      </c>
      <c r="AA1668" t="s">
        <v>3174</v>
      </c>
      <c r="AB1668" t="s">
        <v>277</v>
      </c>
      <c r="AC1668" t="s">
        <v>98</v>
      </c>
      <c r="AD1668" t="str">
        <f t="shared" si="133"/>
        <v>Online Class - ONLINE</v>
      </c>
      <c r="AE1668" t="s">
        <v>88</v>
      </c>
      <c r="AF1668" t="s">
        <v>89</v>
      </c>
      <c r="AG1668" t="s">
        <v>89</v>
      </c>
      <c r="AH1668" t="s">
        <v>5220</v>
      </c>
      <c r="AI1668">
        <v>28</v>
      </c>
      <c r="AJ1668">
        <v>23</v>
      </c>
      <c r="AK1668" s="22">
        <f t="shared" si="134"/>
        <v>0</v>
      </c>
      <c r="AL1668" t="s">
        <v>99</v>
      </c>
      <c r="AM1668" t="s">
        <v>534</v>
      </c>
      <c r="AN1668" t="s">
        <v>67</v>
      </c>
    </row>
    <row r="1669" spans="1:40" hidden="1" x14ac:dyDescent="0.25">
      <c r="A1669">
        <v>202430</v>
      </c>
      <c r="B1669">
        <v>41101</v>
      </c>
      <c r="C1669" t="s">
        <v>183</v>
      </c>
      <c r="D1669" t="s">
        <v>5707</v>
      </c>
      <c r="E1669" t="s">
        <v>184</v>
      </c>
      <c r="F1669">
        <v>4</v>
      </c>
      <c r="G1669" s="1">
        <v>45166</v>
      </c>
      <c r="H1669" s="1">
        <v>45276</v>
      </c>
      <c r="I1669" s="21">
        <f t="shared" si="130"/>
        <v>16.714285714285715</v>
      </c>
      <c r="J1669" s="1"/>
      <c r="K1669" s="1" t="s">
        <v>5552</v>
      </c>
      <c r="S1669" s="22">
        <f t="shared" si="131"/>
        <v>0</v>
      </c>
      <c r="T1669" s="22">
        <f t="shared" si="132"/>
        <v>0</v>
      </c>
      <c r="U1669" s="22">
        <v>0</v>
      </c>
      <c r="W1669" s="22">
        <v>0</v>
      </c>
      <c r="Y1669" t="s">
        <v>304</v>
      </c>
      <c r="Z1669" t="s">
        <v>3175</v>
      </c>
      <c r="AA1669" t="s">
        <v>3176</v>
      </c>
      <c r="AB1669" t="s">
        <v>277</v>
      </c>
      <c r="AC1669" t="s">
        <v>98</v>
      </c>
      <c r="AD1669" t="str">
        <f t="shared" si="133"/>
        <v>Online Class - ONLINE</v>
      </c>
      <c r="AE1669" t="s">
        <v>88</v>
      </c>
      <c r="AF1669" t="s">
        <v>89</v>
      </c>
      <c r="AG1669" t="s">
        <v>89</v>
      </c>
      <c r="AH1669" t="s">
        <v>5220</v>
      </c>
      <c r="AI1669">
        <v>28</v>
      </c>
      <c r="AJ1669">
        <v>25</v>
      </c>
      <c r="AK1669" s="22">
        <f t="shared" si="134"/>
        <v>0</v>
      </c>
      <c r="AL1669" t="s">
        <v>99</v>
      </c>
      <c r="AM1669" t="s">
        <v>534</v>
      </c>
      <c r="AN1669" t="s">
        <v>67</v>
      </c>
    </row>
    <row r="1670" spans="1:40" hidden="1" x14ac:dyDescent="0.25">
      <c r="A1670">
        <v>202430</v>
      </c>
      <c r="B1670">
        <v>41103</v>
      </c>
      <c r="C1670" t="s">
        <v>183</v>
      </c>
      <c r="D1670" t="s">
        <v>5707</v>
      </c>
      <c r="E1670" t="s">
        <v>184</v>
      </c>
      <c r="F1670">
        <v>4</v>
      </c>
      <c r="G1670" s="1">
        <v>45166</v>
      </c>
      <c r="H1670" s="1">
        <v>45276</v>
      </c>
      <c r="I1670" s="21">
        <f t="shared" si="130"/>
        <v>16.714285714285715</v>
      </c>
      <c r="J1670" s="1"/>
      <c r="K1670" s="1" t="s">
        <v>5552</v>
      </c>
      <c r="S1670" s="22">
        <f t="shared" si="131"/>
        <v>0</v>
      </c>
      <c r="T1670" s="22">
        <f t="shared" si="132"/>
        <v>0</v>
      </c>
      <c r="U1670" s="22">
        <v>0</v>
      </c>
      <c r="W1670" s="22">
        <v>0</v>
      </c>
      <c r="Y1670" t="s">
        <v>304</v>
      </c>
      <c r="Z1670" t="s">
        <v>3177</v>
      </c>
      <c r="AA1670" t="s">
        <v>3178</v>
      </c>
      <c r="AB1670" t="s">
        <v>277</v>
      </c>
      <c r="AC1670" t="s">
        <v>98</v>
      </c>
      <c r="AD1670" t="str">
        <f t="shared" si="133"/>
        <v>Online Class - ONLINE</v>
      </c>
      <c r="AE1670" t="s">
        <v>88</v>
      </c>
      <c r="AF1670" t="s">
        <v>89</v>
      </c>
      <c r="AG1670" t="s">
        <v>89</v>
      </c>
      <c r="AH1670" t="s">
        <v>5220</v>
      </c>
      <c r="AI1670">
        <v>28</v>
      </c>
      <c r="AJ1670">
        <v>24</v>
      </c>
      <c r="AK1670" s="22">
        <f t="shared" si="134"/>
        <v>0</v>
      </c>
      <c r="AL1670" t="s">
        <v>99</v>
      </c>
      <c r="AM1670" t="s">
        <v>534</v>
      </c>
      <c r="AN1670" t="s">
        <v>67</v>
      </c>
    </row>
    <row r="1671" spans="1:40" hidden="1" x14ac:dyDescent="0.25">
      <c r="A1671">
        <v>202430</v>
      </c>
      <c r="B1671">
        <v>41104</v>
      </c>
      <c r="C1671" t="s">
        <v>183</v>
      </c>
      <c r="D1671" t="s">
        <v>5707</v>
      </c>
      <c r="E1671" t="s">
        <v>184</v>
      </c>
      <c r="F1671">
        <v>4</v>
      </c>
      <c r="G1671" s="1">
        <v>45166</v>
      </c>
      <c r="H1671" s="1">
        <v>45276</v>
      </c>
      <c r="I1671" s="21">
        <f t="shared" si="130"/>
        <v>16.714285714285715</v>
      </c>
      <c r="J1671" s="1"/>
      <c r="K1671" s="1" t="s">
        <v>5552</v>
      </c>
      <c r="S1671" s="22">
        <f t="shared" si="131"/>
        <v>0</v>
      </c>
      <c r="T1671" s="22">
        <f t="shared" si="132"/>
        <v>0</v>
      </c>
      <c r="U1671" s="22">
        <v>0</v>
      </c>
      <c r="W1671" s="22">
        <v>0</v>
      </c>
      <c r="Y1671" t="s">
        <v>304</v>
      </c>
      <c r="Z1671" t="s">
        <v>3179</v>
      </c>
      <c r="AA1671" t="s">
        <v>3180</v>
      </c>
      <c r="AB1671" t="s">
        <v>277</v>
      </c>
      <c r="AC1671" t="s">
        <v>98</v>
      </c>
      <c r="AD1671" t="str">
        <f t="shared" si="133"/>
        <v>Online Class - ONLINE</v>
      </c>
      <c r="AE1671" t="s">
        <v>88</v>
      </c>
      <c r="AF1671" t="s">
        <v>89</v>
      </c>
      <c r="AG1671" t="s">
        <v>89</v>
      </c>
      <c r="AH1671" t="s">
        <v>5220</v>
      </c>
      <c r="AI1671">
        <v>28</v>
      </c>
      <c r="AJ1671">
        <v>21</v>
      </c>
      <c r="AK1671" s="22">
        <f t="shared" si="134"/>
        <v>0</v>
      </c>
      <c r="AL1671" t="s">
        <v>99</v>
      </c>
      <c r="AM1671" t="s">
        <v>534</v>
      </c>
      <c r="AN1671" t="s">
        <v>67</v>
      </c>
    </row>
    <row r="1672" spans="1:40" hidden="1" x14ac:dyDescent="0.25">
      <c r="A1672">
        <v>202430</v>
      </c>
      <c r="B1672">
        <v>41106</v>
      </c>
      <c r="C1672" t="s">
        <v>183</v>
      </c>
      <c r="D1672" t="s">
        <v>5707</v>
      </c>
      <c r="E1672" t="s">
        <v>184</v>
      </c>
      <c r="F1672">
        <v>4</v>
      </c>
      <c r="G1672" s="1">
        <v>45166</v>
      </c>
      <c r="H1672" s="1">
        <v>45276</v>
      </c>
      <c r="I1672" s="21">
        <f t="shared" si="130"/>
        <v>16.714285714285715</v>
      </c>
      <c r="J1672" s="1"/>
      <c r="K1672" s="1" t="s">
        <v>5552</v>
      </c>
      <c r="S1672" s="22">
        <f t="shared" si="131"/>
        <v>0</v>
      </c>
      <c r="T1672" s="22">
        <f t="shared" si="132"/>
        <v>0</v>
      </c>
      <c r="U1672" s="22">
        <v>0</v>
      </c>
      <c r="W1672" s="22">
        <v>0</v>
      </c>
      <c r="Y1672" t="s">
        <v>304</v>
      </c>
      <c r="Z1672" t="s">
        <v>746</v>
      </c>
      <c r="AA1672" t="s">
        <v>747</v>
      </c>
      <c r="AB1672" t="s">
        <v>277</v>
      </c>
      <c r="AC1672" t="s">
        <v>98</v>
      </c>
      <c r="AD1672" t="str">
        <f t="shared" si="133"/>
        <v>Online Class - ONLINE</v>
      </c>
      <c r="AE1672" t="s">
        <v>88</v>
      </c>
      <c r="AF1672" t="s">
        <v>89</v>
      </c>
      <c r="AG1672" t="s">
        <v>89</v>
      </c>
      <c r="AH1672" t="s">
        <v>5220</v>
      </c>
      <c r="AI1672">
        <v>28</v>
      </c>
      <c r="AJ1672">
        <v>20</v>
      </c>
      <c r="AK1672" s="22">
        <f t="shared" si="134"/>
        <v>0</v>
      </c>
      <c r="AL1672" t="s">
        <v>345</v>
      </c>
      <c r="AM1672" t="s">
        <v>346</v>
      </c>
      <c r="AN1672" t="s">
        <v>67</v>
      </c>
    </row>
    <row r="1673" spans="1:40" hidden="1" x14ac:dyDescent="0.25">
      <c r="A1673">
        <v>202430</v>
      </c>
      <c r="B1673">
        <v>41108</v>
      </c>
      <c r="C1673" t="s">
        <v>183</v>
      </c>
      <c r="D1673" t="s">
        <v>5707</v>
      </c>
      <c r="E1673" t="s">
        <v>184</v>
      </c>
      <c r="F1673">
        <v>4</v>
      </c>
      <c r="G1673" s="1">
        <v>45166</v>
      </c>
      <c r="H1673" s="1">
        <v>45276</v>
      </c>
      <c r="I1673" s="21">
        <f t="shared" si="130"/>
        <v>16.714285714285715</v>
      </c>
      <c r="J1673" s="1"/>
      <c r="K1673" s="1" t="s">
        <v>5552</v>
      </c>
      <c r="S1673" s="22">
        <f t="shared" si="131"/>
        <v>0</v>
      </c>
      <c r="T1673" s="22">
        <f t="shared" si="132"/>
        <v>0</v>
      </c>
      <c r="U1673" s="22">
        <v>0</v>
      </c>
      <c r="W1673" s="22">
        <v>0</v>
      </c>
      <c r="Y1673" t="s">
        <v>304</v>
      </c>
      <c r="Z1673" t="s">
        <v>3181</v>
      </c>
      <c r="AA1673" t="s">
        <v>3182</v>
      </c>
      <c r="AB1673" t="s">
        <v>277</v>
      </c>
      <c r="AC1673" t="s">
        <v>98</v>
      </c>
      <c r="AD1673" t="str">
        <f t="shared" si="133"/>
        <v>Online Class - ONLINE</v>
      </c>
      <c r="AE1673" t="s">
        <v>88</v>
      </c>
      <c r="AF1673" t="s">
        <v>89</v>
      </c>
      <c r="AG1673" t="s">
        <v>89</v>
      </c>
      <c r="AH1673" t="s">
        <v>5220</v>
      </c>
      <c r="AI1673">
        <v>28</v>
      </c>
      <c r="AJ1673">
        <v>21</v>
      </c>
      <c r="AK1673" s="22">
        <f t="shared" si="134"/>
        <v>0</v>
      </c>
      <c r="AL1673" t="s">
        <v>99</v>
      </c>
      <c r="AM1673" t="s">
        <v>534</v>
      </c>
      <c r="AN1673" t="s">
        <v>67</v>
      </c>
    </row>
    <row r="1674" spans="1:40" hidden="1" x14ac:dyDescent="0.25">
      <c r="A1674">
        <v>202430</v>
      </c>
      <c r="B1674">
        <v>41109</v>
      </c>
      <c r="C1674" t="s">
        <v>183</v>
      </c>
      <c r="D1674" t="s">
        <v>5707</v>
      </c>
      <c r="E1674" t="s">
        <v>184</v>
      </c>
      <c r="F1674">
        <v>4</v>
      </c>
      <c r="G1674" s="1">
        <v>45166</v>
      </c>
      <c r="H1674" s="1">
        <v>45276</v>
      </c>
      <c r="I1674" s="21">
        <f t="shared" si="130"/>
        <v>16.714285714285715</v>
      </c>
      <c r="J1674" s="1"/>
      <c r="K1674" s="1" t="s">
        <v>5552</v>
      </c>
      <c r="S1674" s="22">
        <f t="shared" si="131"/>
        <v>0</v>
      </c>
      <c r="T1674" s="22">
        <f t="shared" si="132"/>
        <v>0</v>
      </c>
      <c r="U1674" s="22">
        <v>0</v>
      </c>
      <c r="W1674" s="22">
        <v>0</v>
      </c>
      <c r="Y1674" t="s">
        <v>304</v>
      </c>
      <c r="Z1674" t="s">
        <v>3183</v>
      </c>
      <c r="AA1674" t="s">
        <v>3184</v>
      </c>
      <c r="AB1674" t="s">
        <v>277</v>
      </c>
      <c r="AC1674" t="s">
        <v>98</v>
      </c>
      <c r="AD1674" t="str">
        <f t="shared" si="133"/>
        <v>Online Class - ONLINE</v>
      </c>
      <c r="AE1674" t="s">
        <v>88</v>
      </c>
      <c r="AF1674" t="s">
        <v>89</v>
      </c>
      <c r="AG1674" t="s">
        <v>89</v>
      </c>
      <c r="AH1674" t="s">
        <v>5220</v>
      </c>
      <c r="AI1674">
        <v>28</v>
      </c>
      <c r="AJ1674">
        <v>16</v>
      </c>
      <c r="AK1674" s="22">
        <f t="shared" si="134"/>
        <v>0</v>
      </c>
      <c r="AL1674" t="s">
        <v>99</v>
      </c>
      <c r="AM1674" t="s">
        <v>534</v>
      </c>
      <c r="AN1674" t="s">
        <v>67</v>
      </c>
    </row>
    <row r="1675" spans="1:40" hidden="1" x14ac:dyDescent="0.25">
      <c r="A1675">
        <v>202430</v>
      </c>
      <c r="B1675">
        <v>41110</v>
      </c>
      <c r="C1675" t="s">
        <v>183</v>
      </c>
      <c r="D1675" t="s">
        <v>5707</v>
      </c>
      <c r="E1675" t="s">
        <v>184</v>
      </c>
      <c r="F1675">
        <v>4</v>
      </c>
      <c r="G1675" s="1">
        <v>45166</v>
      </c>
      <c r="H1675" s="1">
        <v>45276</v>
      </c>
      <c r="I1675" s="21">
        <f t="shared" si="130"/>
        <v>16.714285714285715</v>
      </c>
      <c r="J1675" s="1"/>
      <c r="K1675" s="1" t="s">
        <v>5552</v>
      </c>
      <c r="S1675" s="22">
        <f t="shared" si="131"/>
        <v>0</v>
      </c>
      <c r="T1675" s="22">
        <f t="shared" si="132"/>
        <v>0</v>
      </c>
      <c r="U1675" s="22">
        <v>0</v>
      </c>
      <c r="W1675" s="22">
        <v>0</v>
      </c>
      <c r="Y1675" t="s">
        <v>304</v>
      </c>
      <c r="Z1675" t="s">
        <v>39</v>
      </c>
      <c r="AA1675" t="s">
        <v>40</v>
      </c>
      <c r="AB1675" t="s">
        <v>41</v>
      </c>
      <c r="AC1675" t="s">
        <v>98</v>
      </c>
      <c r="AD1675" t="str">
        <f t="shared" si="133"/>
        <v>Online Class - ONLINE</v>
      </c>
      <c r="AE1675" t="s">
        <v>88</v>
      </c>
      <c r="AF1675" t="s">
        <v>89</v>
      </c>
      <c r="AG1675" t="s">
        <v>89</v>
      </c>
      <c r="AH1675" t="s">
        <v>5220</v>
      </c>
      <c r="AI1675">
        <v>0</v>
      </c>
      <c r="AJ1675">
        <v>0</v>
      </c>
      <c r="AK1675" s="22">
        <f t="shared" si="134"/>
        <v>0</v>
      </c>
      <c r="AL1675" t="s">
        <v>99</v>
      </c>
      <c r="AM1675" t="s">
        <v>534</v>
      </c>
      <c r="AN1675" t="s">
        <v>46</v>
      </c>
    </row>
    <row r="1676" spans="1:40" hidden="1" x14ac:dyDescent="0.25">
      <c r="A1676">
        <v>202430</v>
      </c>
      <c r="B1676">
        <v>41111</v>
      </c>
      <c r="C1676" t="s">
        <v>183</v>
      </c>
      <c r="D1676" t="s">
        <v>5707</v>
      </c>
      <c r="E1676" t="s">
        <v>184</v>
      </c>
      <c r="F1676">
        <v>4</v>
      </c>
      <c r="G1676" s="1">
        <v>45166</v>
      </c>
      <c r="H1676" s="1">
        <v>45276</v>
      </c>
      <c r="I1676" s="21">
        <f t="shared" si="130"/>
        <v>16.714285714285715</v>
      </c>
      <c r="J1676" s="1"/>
      <c r="K1676" s="1" t="s">
        <v>5552</v>
      </c>
      <c r="S1676" s="22">
        <f t="shared" si="131"/>
        <v>0</v>
      </c>
      <c r="T1676" s="22">
        <f t="shared" si="132"/>
        <v>0</v>
      </c>
      <c r="U1676" s="22">
        <v>0</v>
      </c>
      <c r="W1676" s="22">
        <v>0</v>
      </c>
      <c r="Y1676" t="s">
        <v>304</v>
      </c>
      <c r="Z1676" t="s">
        <v>3185</v>
      </c>
      <c r="AA1676" t="s">
        <v>3186</v>
      </c>
      <c r="AB1676" t="s">
        <v>277</v>
      </c>
      <c r="AC1676" t="s">
        <v>98</v>
      </c>
      <c r="AD1676" t="str">
        <f t="shared" si="133"/>
        <v>Online Class - ONLINE</v>
      </c>
      <c r="AE1676" t="s">
        <v>88</v>
      </c>
      <c r="AF1676" t="s">
        <v>89</v>
      </c>
      <c r="AG1676" t="s">
        <v>89</v>
      </c>
      <c r="AH1676" t="s">
        <v>5220</v>
      </c>
      <c r="AI1676">
        <v>28</v>
      </c>
      <c r="AJ1676">
        <v>21</v>
      </c>
      <c r="AK1676" s="22">
        <f t="shared" si="134"/>
        <v>0</v>
      </c>
      <c r="AL1676" t="s">
        <v>99</v>
      </c>
      <c r="AM1676" t="s">
        <v>534</v>
      </c>
      <c r="AN1676" t="s">
        <v>67</v>
      </c>
    </row>
    <row r="1677" spans="1:40" hidden="1" x14ac:dyDescent="0.25">
      <c r="A1677">
        <v>202430</v>
      </c>
      <c r="B1677">
        <v>41123</v>
      </c>
      <c r="C1677" t="s">
        <v>183</v>
      </c>
      <c r="D1677" t="s">
        <v>5707</v>
      </c>
      <c r="E1677" t="s">
        <v>184</v>
      </c>
      <c r="F1677">
        <v>4</v>
      </c>
      <c r="G1677" s="1">
        <v>45166</v>
      </c>
      <c r="H1677" s="1">
        <v>45276</v>
      </c>
      <c r="I1677" s="21">
        <f t="shared" si="130"/>
        <v>16.714285714285715</v>
      </c>
      <c r="J1677" s="1"/>
      <c r="K1677" s="1" t="s">
        <v>5552</v>
      </c>
      <c r="S1677" s="22">
        <f t="shared" si="131"/>
        <v>0</v>
      </c>
      <c r="T1677" s="22">
        <f t="shared" si="132"/>
        <v>0</v>
      </c>
      <c r="U1677" s="22">
        <v>0</v>
      </c>
      <c r="W1677" s="22">
        <v>0</v>
      </c>
      <c r="Y1677" t="s">
        <v>304</v>
      </c>
      <c r="Z1677" t="s">
        <v>793</v>
      </c>
      <c r="AA1677" t="s">
        <v>794</v>
      </c>
      <c r="AB1677" t="s">
        <v>277</v>
      </c>
      <c r="AC1677" t="s">
        <v>62</v>
      </c>
      <c r="AD1677" t="str">
        <f t="shared" si="133"/>
        <v>Online Class - ONLINE</v>
      </c>
      <c r="AE1677" t="s">
        <v>88</v>
      </c>
      <c r="AF1677" t="s">
        <v>89</v>
      </c>
      <c r="AG1677" t="s">
        <v>89</v>
      </c>
      <c r="AH1677" t="s">
        <v>5220</v>
      </c>
      <c r="AI1677">
        <v>28</v>
      </c>
      <c r="AJ1677">
        <v>19</v>
      </c>
      <c r="AK1677" s="22">
        <f t="shared" si="134"/>
        <v>0</v>
      </c>
      <c r="AL1677" t="s">
        <v>430</v>
      </c>
      <c r="AM1677" t="s">
        <v>306</v>
      </c>
      <c r="AN1677" t="s">
        <v>67</v>
      </c>
    </row>
    <row r="1678" spans="1:40" hidden="1" x14ac:dyDescent="0.25">
      <c r="A1678">
        <v>202430</v>
      </c>
      <c r="B1678">
        <v>41142</v>
      </c>
      <c r="C1678" t="s">
        <v>3187</v>
      </c>
      <c r="D1678" t="s">
        <v>5603</v>
      </c>
      <c r="E1678" t="s">
        <v>3188</v>
      </c>
      <c r="F1678">
        <v>3</v>
      </c>
      <c r="G1678" s="1">
        <v>45166</v>
      </c>
      <c r="H1678" s="1">
        <v>45276</v>
      </c>
      <c r="I1678" s="21">
        <f t="shared" si="130"/>
        <v>16.714285714285715</v>
      </c>
      <c r="J1678" s="1"/>
      <c r="K1678" s="1" t="s">
        <v>5552</v>
      </c>
      <c r="S1678" s="22">
        <f t="shared" si="131"/>
        <v>0</v>
      </c>
      <c r="T1678" s="22">
        <f t="shared" si="132"/>
        <v>0</v>
      </c>
      <c r="U1678" s="22">
        <v>0</v>
      </c>
      <c r="W1678" s="22">
        <v>0</v>
      </c>
      <c r="Y1678" t="s">
        <v>304</v>
      </c>
      <c r="Z1678" t="s">
        <v>2958</v>
      </c>
      <c r="AA1678" t="s">
        <v>2959</v>
      </c>
      <c r="AB1678" t="s">
        <v>61</v>
      </c>
      <c r="AC1678" t="s">
        <v>98</v>
      </c>
      <c r="AD1678" t="str">
        <f t="shared" si="133"/>
        <v>Online Class - ONLINE</v>
      </c>
      <c r="AE1678" t="s">
        <v>88</v>
      </c>
      <c r="AF1678" t="s">
        <v>89</v>
      </c>
      <c r="AG1678" t="s">
        <v>89</v>
      </c>
      <c r="AH1678" t="s">
        <v>5220</v>
      </c>
      <c r="AI1678">
        <v>30</v>
      </c>
      <c r="AJ1678">
        <v>19</v>
      </c>
      <c r="AK1678" s="22">
        <f t="shared" si="134"/>
        <v>0</v>
      </c>
      <c r="AL1678" t="s">
        <v>99</v>
      </c>
      <c r="AM1678" t="s">
        <v>534</v>
      </c>
      <c r="AN1678" t="s">
        <v>67</v>
      </c>
    </row>
    <row r="1679" spans="1:40" hidden="1" x14ac:dyDescent="0.25">
      <c r="A1679">
        <v>202430</v>
      </c>
      <c r="B1679">
        <v>41155</v>
      </c>
      <c r="C1679" t="s">
        <v>283</v>
      </c>
      <c r="D1679" t="s">
        <v>5623</v>
      </c>
      <c r="E1679" t="s">
        <v>284</v>
      </c>
      <c r="F1679">
        <v>4</v>
      </c>
      <c r="G1679" s="1">
        <v>45166</v>
      </c>
      <c r="H1679" s="1">
        <v>45276</v>
      </c>
      <c r="I1679" s="21">
        <f t="shared" si="130"/>
        <v>16.714285714285715</v>
      </c>
      <c r="J1679" s="1"/>
      <c r="K1679" s="1" t="s">
        <v>5552</v>
      </c>
      <c r="S1679" s="22">
        <f t="shared" si="131"/>
        <v>0</v>
      </c>
      <c r="T1679" s="22">
        <f t="shared" si="132"/>
        <v>0</v>
      </c>
      <c r="U1679" s="22">
        <v>0</v>
      </c>
      <c r="W1679" s="22">
        <v>0</v>
      </c>
      <c r="Y1679" t="s">
        <v>304</v>
      </c>
      <c r="Z1679" t="s">
        <v>1764</v>
      </c>
      <c r="AA1679" t="s">
        <v>1765</v>
      </c>
      <c r="AB1679" t="s">
        <v>61</v>
      </c>
      <c r="AC1679" t="s">
        <v>62</v>
      </c>
      <c r="AD1679" t="str">
        <f t="shared" si="133"/>
        <v>Online Class - ONLINE</v>
      </c>
      <c r="AE1679" t="s">
        <v>88</v>
      </c>
      <c r="AF1679" t="s">
        <v>89</v>
      </c>
      <c r="AG1679" t="s">
        <v>89</v>
      </c>
      <c r="AH1679" t="s">
        <v>5220</v>
      </c>
      <c r="AI1679">
        <v>33</v>
      </c>
      <c r="AJ1679">
        <v>24</v>
      </c>
      <c r="AK1679" s="22">
        <f t="shared" si="134"/>
        <v>0</v>
      </c>
      <c r="AL1679" t="s">
        <v>430</v>
      </c>
      <c r="AM1679" t="s">
        <v>306</v>
      </c>
      <c r="AN1679" t="s">
        <v>67</v>
      </c>
    </row>
    <row r="1680" spans="1:40" hidden="1" x14ac:dyDescent="0.25">
      <c r="A1680">
        <v>202430</v>
      </c>
      <c r="B1680">
        <v>41157</v>
      </c>
      <c r="C1680" t="s">
        <v>283</v>
      </c>
      <c r="D1680" t="s">
        <v>5623</v>
      </c>
      <c r="E1680" t="s">
        <v>284</v>
      </c>
      <c r="F1680">
        <v>4</v>
      </c>
      <c r="G1680" s="1">
        <v>45166</v>
      </c>
      <c r="H1680" s="1">
        <v>45276</v>
      </c>
      <c r="I1680" s="21">
        <f t="shared" si="130"/>
        <v>16.714285714285715</v>
      </c>
      <c r="J1680" s="1"/>
      <c r="K1680" s="1" t="s">
        <v>5552</v>
      </c>
      <c r="S1680" s="22">
        <f t="shared" si="131"/>
        <v>0</v>
      </c>
      <c r="T1680" s="22">
        <f t="shared" si="132"/>
        <v>0</v>
      </c>
      <c r="U1680" s="22">
        <v>0</v>
      </c>
      <c r="W1680" s="22">
        <v>0</v>
      </c>
      <c r="Y1680" t="s">
        <v>304</v>
      </c>
      <c r="Z1680" t="s">
        <v>1764</v>
      </c>
      <c r="AA1680" t="s">
        <v>1765</v>
      </c>
      <c r="AB1680" t="s">
        <v>61</v>
      </c>
      <c r="AC1680" t="s">
        <v>62</v>
      </c>
      <c r="AD1680" t="str">
        <f t="shared" si="133"/>
        <v>Online Class - ONLINE</v>
      </c>
      <c r="AE1680" t="s">
        <v>88</v>
      </c>
      <c r="AF1680" t="s">
        <v>89</v>
      </c>
      <c r="AG1680" t="s">
        <v>89</v>
      </c>
      <c r="AH1680" t="s">
        <v>5220</v>
      </c>
      <c r="AI1680">
        <v>33</v>
      </c>
      <c r="AJ1680">
        <v>21</v>
      </c>
      <c r="AK1680" s="22">
        <f t="shared" si="134"/>
        <v>0</v>
      </c>
      <c r="AL1680" t="s">
        <v>430</v>
      </c>
      <c r="AM1680" t="s">
        <v>306</v>
      </c>
      <c r="AN1680" t="s">
        <v>67</v>
      </c>
    </row>
    <row r="1681" spans="1:40" hidden="1" x14ac:dyDescent="0.25">
      <c r="A1681">
        <v>202430</v>
      </c>
      <c r="B1681">
        <v>41161</v>
      </c>
      <c r="C1681" t="s">
        <v>283</v>
      </c>
      <c r="D1681" t="s">
        <v>5623</v>
      </c>
      <c r="E1681" t="s">
        <v>284</v>
      </c>
      <c r="F1681">
        <v>4</v>
      </c>
      <c r="G1681" s="1">
        <v>45166</v>
      </c>
      <c r="H1681" s="1">
        <v>45276</v>
      </c>
      <c r="I1681" s="21">
        <f t="shared" si="130"/>
        <v>16.714285714285715</v>
      </c>
      <c r="J1681" s="1"/>
      <c r="K1681" s="1" t="s">
        <v>5552</v>
      </c>
      <c r="S1681" s="22">
        <f t="shared" si="131"/>
        <v>0</v>
      </c>
      <c r="T1681" s="22">
        <f t="shared" si="132"/>
        <v>0</v>
      </c>
      <c r="U1681" s="22">
        <v>0</v>
      </c>
      <c r="W1681" s="22">
        <v>0</v>
      </c>
      <c r="Y1681" t="s">
        <v>304</v>
      </c>
      <c r="Z1681" t="s">
        <v>1250</v>
      </c>
      <c r="AA1681" t="s">
        <v>1251</v>
      </c>
      <c r="AB1681" t="s">
        <v>61</v>
      </c>
      <c r="AC1681" t="s">
        <v>62</v>
      </c>
      <c r="AD1681" t="str">
        <f t="shared" si="133"/>
        <v>Online Class - ONLINE</v>
      </c>
      <c r="AE1681" t="s">
        <v>88</v>
      </c>
      <c r="AF1681" t="s">
        <v>89</v>
      </c>
      <c r="AG1681" t="s">
        <v>89</v>
      </c>
      <c r="AH1681" t="s">
        <v>5220</v>
      </c>
      <c r="AI1681">
        <v>33</v>
      </c>
      <c r="AJ1681">
        <v>13</v>
      </c>
      <c r="AK1681" s="22">
        <f t="shared" si="134"/>
        <v>0</v>
      </c>
      <c r="AL1681" t="s">
        <v>430</v>
      </c>
      <c r="AM1681" t="s">
        <v>306</v>
      </c>
      <c r="AN1681" t="s">
        <v>67</v>
      </c>
    </row>
    <row r="1682" spans="1:40" hidden="1" x14ac:dyDescent="0.25">
      <c r="A1682">
        <v>202430</v>
      </c>
      <c r="B1682">
        <v>41162</v>
      </c>
      <c r="C1682" t="s">
        <v>283</v>
      </c>
      <c r="D1682" t="s">
        <v>5623</v>
      </c>
      <c r="E1682" t="s">
        <v>284</v>
      </c>
      <c r="F1682">
        <v>4</v>
      </c>
      <c r="G1682" s="1">
        <v>45166</v>
      </c>
      <c r="H1682" s="1">
        <v>45276</v>
      </c>
      <c r="I1682" s="21">
        <f t="shared" si="130"/>
        <v>16.714285714285715</v>
      </c>
      <c r="J1682" s="1"/>
      <c r="K1682" s="1" t="s">
        <v>5552</v>
      </c>
      <c r="S1682" s="22">
        <f t="shared" si="131"/>
        <v>0</v>
      </c>
      <c r="T1682" s="22">
        <f t="shared" si="132"/>
        <v>0</v>
      </c>
      <c r="U1682" s="22">
        <v>0</v>
      </c>
      <c r="W1682" s="22">
        <v>0</v>
      </c>
      <c r="Y1682" t="s">
        <v>304</v>
      </c>
      <c r="Z1682" t="s">
        <v>1250</v>
      </c>
      <c r="AA1682" t="s">
        <v>1251</v>
      </c>
      <c r="AB1682" t="s">
        <v>61</v>
      </c>
      <c r="AC1682" t="s">
        <v>62</v>
      </c>
      <c r="AD1682" t="str">
        <f t="shared" si="133"/>
        <v>Online Class - ONLINE</v>
      </c>
      <c r="AE1682" t="s">
        <v>88</v>
      </c>
      <c r="AF1682" t="s">
        <v>89</v>
      </c>
      <c r="AG1682" t="s">
        <v>89</v>
      </c>
      <c r="AH1682" t="s">
        <v>5220</v>
      </c>
      <c r="AI1682">
        <v>33</v>
      </c>
      <c r="AJ1682">
        <v>16</v>
      </c>
      <c r="AK1682" s="22">
        <f t="shared" si="134"/>
        <v>0</v>
      </c>
      <c r="AL1682" t="s">
        <v>430</v>
      </c>
      <c r="AM1682" t="s">
        <v>306</v>
      </c>
      <c r="AN1682" t="s">
        <v>67</v>
      </c>
    </row>
    <row r="1683" spans="1:40" hidden="1" x14ac:dyDescent="0.25">
      <c r="A1683">
        <v>202430</v>
      </c>
      <c r="B1683">
        <v>41165</v>
      </c>
      <c r="C1683" t="s">
        <v>283</v>
      </c>
      <c r="D1683" t="s">
        <v>5623</v>
      </c>
      <c r="E1683" t="s">
        <v>284</v>
      </c>
      <c r="F1683">
        <v>4</v>
      </c>
      <c r="G1683" s="1">
        <v>45166</v>
      </c>
      <c r="H1683" s="1">
        <v>45276</v>
      </c>
      <c r="I1683" s="21">
        <f t="shared" si="130"/>
        <v>16.714285714285715</v>
      </c>
      <c r="J1683" s="1"/>
      <c r="K1683" s="1" t="s">
        <v>5552</v>
      </c>
      <c r="S1683" s="22">
        <f t="shared" si="131"/>
        <v>0</v>
      </c>
      <c r="T1683" s="22">
        <f t="shared" si="132"/>
        <v>0</v>
      </c>
      <c r="U1683" s="22">
        <v>0</v>
      </c>
      <c r="W1683" s="22">
        <v>0</v>
      </c>
      <c r="Y1683" t="s">
        <v>304</v>
      </c>
      <c r="Z1683" t="s">
        <v>2606</v>
      </c>
      <c r="AA1683" t="s">
        <v>2607</v>
      </c>
      <c r="AB1683" t="s">
        <v>61</v>
      </c>
      <c r="AC1683" t="s">
        <v>62</v>
      </c>
      <c r="AD1683" t="str">
        <f t="shared" si="133"/>
        <v>Online Class - ONLINE</v>
      </c>
      <c r="AE1683" t="s">
        <v>88</v>
      </c>
      <c r="AF1683" t="s">
        <v>89</v>
      </c>
      <c r="AG1683" t="s">
        <v>89</v>
      </c>
      <c r="AH1683" t="s">
        <v>5220</v>
      </c>
      <c r="AI1683">
        <v>30</v>
      </c>
      <c r="AJ1683">
        <v>13</v>
      </c>
      <c r="AK1683" s="22">
        <f t="shared" si="134"/>
        <v>0</v>
      </c>
      <c r="AL1683" t="s">
        <v>430</v>
      </c>
      <c r="AM1683" t="s">
        <v>306</v>
      </c>
      <c r="AN1683" t="s">
        <v>67</v>
      </c>
    </row>
    <row r="1684" spans="1:40" hidden="1" x14ac:dyDescent="0.25">
      <c r="A1684">
        <v>202430</v>
      </c>
      <c r="B1684">
        <v>41173</v>
      </c>
      <c r="C1684" t="s">
        <v>283</v>
      </c>
      <c r="D1684" t="s">
        <v>5623</v>
      </c>
      <c r="E1684" t="s">
        <v>284</v>
      </c>
      <c r="F1684">
        <v>4</v>
      </c>
      <c r="G1684" s="1">
        <v>45166</v>
      </c>
      <c r="H1684" s="1">
        <v>45276</v>
      </c>
      <c r="I1684" s="21">
        <f t="shared" si="130"/>
        <v>16.714285714285715</v>
      </c>
      <c r="J1684" s="1"/>
      <c r="K1684" s="1" t="s">
        <v>5552</v>
      </c>
      <c r="S1684" s="22">
        <f t="shared" si="131"/>
        <v>0</v>
      </c>
      <c r="T1684" s="22">
        <f t="shared" si="132"/>
        <v>0</v>
      </c>
      <c r="U1684" s="22">
        <v>0</v>
      </c>
      <c r="W1684" s="22">
        <v>0</v>
      </c>
      <c r="Y1684" t="s">
        <v>304</v>
      </c>
      <c r="Z1684" t="s">
        <v>2606</v>
      </c>
      <c r="AA1684" t="s">
        <v>2607</v>
      </c>
      <c r="AB1684" t="s">
        <v>61</v>
      </c>
      <c r="AC1684" t="s">
        <v>62</v>
      </c>
      <c r="AD1684" t="str">
        <f t="shared" si="133"/>
        <v>Online Class - ONLINE</v>
      </c>
      <c r="AE1684" t="s">
        <v>88</v>
      </c>
      <c r="AF1684" t="s">
        <v>89</v>
      </c>
      <c r="AG1684" t="s">
        <v>89</v>
      </c>
      <c r="AH1684" t="s">
        <v>5220</v>
      </c>
      <c r="AI1684">
        <v>30</v>
      </c>
      <c r="AJ1684">
        <v>18</v>
      </c>
      <c r="AK1684" s="22">
        <f t="shared" si="134"/>
        <v>0</v>
      </c>
      <c r="AL1684" t="s">
        <v>430</v>
      </c>
      <c r="AM1684" t="s">
        <v>306</v>
      </c>
      <c r="AN1684" t="s">
        <v>67</v>
      </c>
    </row>
    <row r="1685" spans="1:40" hidden="1" x14ac:dyDescent="0.25">
      <c r="A1685">
        <v>202430</v>
      </c>
      <c r="B1685">
        <v>41174</v>
      </c>
      <c r="C1685" t="s">
        <v>283</v>
      </c>
      <c r="D1685" t="s">
        <v>5623</v>
      </c>
      <c r="E1685" t="s">
        <v>284</v>
      </c>
      <c r="F1685">
        <v>4</v>
      </c>
      <c r="G1685" s="1">
        <v>45166</v>
      </c>
      <c r="H1685" s="1">
        <v>45276</v>
      </c>
      <c r="I1685" s="21">
        <f t="shared" si="130"/>
        <v>16.714285714285715</v>
      </c>
      <c r="J1685" s="1"/>
      <c r="K1685" s="1" t="s">
        <v>5552</v>
      </c>
      <c r="S1685" s="22">
        <f t="shared" si="131"/>
        <v>0</v>
      </c>
      <c r="T1685" s="22">
        <f t="shared" si="132"/>
        <v>0</v>
      </c>
      <c r="U1685" s="22">
        <v>0</v>
      </c>
      <c r="W1685" s="22">
        <v>0</v>
      </c>
      <c r="Y1685" t="s">
        <v>304</v>
      </c>
      <c r="Z1685" t="s">
        <v>2608</v>
      </c>
      <c r="AA1685" t="s">
        <v>2609</v>
      </c>
      <c r="AB1685" t="s">
        <v>277</v>
      </c>
      <c r="AC1685" t="s">
        <v>62</v>
      </c>
      <c r="AD1685" t="str">
        <f t="shared" si="133"/>
        <v>Online Class - ONLINE</v>
      </c>
      <c r="AE1685" t="s">
        <v>88</v>
      </c>
      <c r="AF1685" t="s">
        <v>89</v>
      </c>
      <c r="AG1685" t="s">
        <v>89</v>
      </c>
      <c r="AH1685" t="s">
        <v>5220</v>
      </c>
      <c r="AI1685">
        <v>33</v>
      </c>
      <c r="AJ1685">
        <v>19</v>
      </c>
      <c r="AK1685" s="22">
        <f t="shared" si="134"/>
        <v>0</v>
      </c>
      <c r="AL1685" t="s">
        <v>430</v>
      </c>
      <c r="AM1685" t="s">
        <v>306</v>
      </c>
      <c r="AN1685" t="s">
        <v>67</v>
      </c>
    </row>
    <row r="1686" spans="1:40" hidden="1" x14ac:dyDescent="0.25">
      <c r="A1686">
        <v>202430</v>
      </c>
      <c r="B1686">
        <v>41193</v>
      </c>
      <c r="C1686" t="s">
        <v>288</v>
      </c>
      <c r="D1686" t="s">
        <v>5623</v>
      </c>
      <c r="E1686" t="s">
        <v>289</v>
      </c>
      <c r="F1686">
        <v>5</v>
      </c>
      <c r="G1686" s="1">
        <v>45166</v>
      </c>
      <c r="H1686" s="1">
        <v>45276</v>
      </c>
      <c r="I1686" s="21">
        <f t="shared" si="130"/>
        <v>16.714285714285715</v>
      </c>
      <c r="J1686" s="1"/>
      <c r="K1686" s="1" t="s">
        <v>5552</v>
      </c>
      <c r="S1686" s="22">
        <f t="shared" si="131"/>
        <v>0</v>
      </c>
      <c r="T1686" s="22">
        <f t="shared" si="132"/>
        <v>0</v>
      </c>
      <c r="U1686" s="22">
        <v>0</v>
      </c>
      <c r="W1686" s="22">
        <v>0</v>
      </c>
      <c r="Y1686" t="s">
        <v>304</v>
      </c>
      <c r="Z1686" t="s">
        <v>1762</v>
      </c>
      <c r="AA1686" t="s">
        <v>1763</v>
      </c>
      <c r="AB1686" t="s">
        <v>61</v>
      </c>
      <c r="AC1686" t="s">
        <v>62</v>
      </c>
      <c r="AD1686" t="str">
        <f t="shared" si="133"/>
        <v>Online Class - ONLINE</v>
      </c>
      <c r="AE1686" t="s">
        <v>88</v>
      </c>
      <c r="AF1686" t="s">
        <v>89</v>
      </c>
      <c r="AG1686" t="s">
        <v>89</v>
      </c>
      <c r="AH1686" t="s">
        <v>5220</v>
      </c>
      <c r="AI1686">
        <v>33</v>
      </c>
      <c r="AJ1686">
        <v>16</v>
      </c>
      <c r="AK1686" s="22">
        <f t="shared" si="134"/>
        <v>0</v>
      </c>
      <c r="AL1686" t="s">
        <v>430</v>
      </c>
      <c r="AM1686" t="s">
        <v>306</v>
      </c>
      <c r="AN1686" t="s">
        <v>67</v>
      </c>
    </row>
    <row r="1687" spans="1:40" hidden="1" x14ac:dyDescent="0.25">
      <c r="A1687">
        <v>202430</v>
      </c>
      <c r="B1687">
        <v>41198</v>
      </c>
      <c r="C1687" t="s">
        <v>3189</v>
      </c>
      <c r="D1687" t="s">
        <v>5597</v>
      </c>
      <c r="E1687" t="s">
        <v>3190</v>
      </c>
      <c r="F1687">
        <v>3</v>
      </c>
      <c r="G1687" s="1">
        <v>45166</v>
      </c>
      <c r="H1687" s="1">
        <v>45276</v>
      </c>
      <c r="I1687" s="21">
        <f t="shared" si="130"/>
        <v>16.714285714285715</v>
      </c>
      <c r="J1687" s="1"/>
      <c r="K1687" s="1" t="s">
        <v>5552</v>
      </c>
      <c r="S1687" s="22">
        <f t="shared" si="131"/>
        <v>0</v>
      </c>
      <c r="T1687" s="22">
        <f t="shared" si="132"/>
        <v>0</v>
      </c>
      <c r="U1687" s="22">
        <v>0</v>
      </c>
      <c r="W1687" s="22">
        <v>0</v>
      </c>
      <c r="Y1687" t="s">
        <v>304</v>
      </c>
      <c r="Z1687" t="s">
        <v>3191</v>
      </c>
      <c r="AA1687" t="s">
        <v>3192</v>
      </c>
      <c r="AB1687" t="s">
        <v>277</v>
      </c>
      <c r="AC1687" t="s">
        <v>98</v>
      </c>
      <c r="AD1687" t="str">
        <f t="shared" si="133"/>
        <v>Online Class - ONLINE</v>
      </c>
      <c r="AE1687" t="s">
        <v>88</v>
      </c>
      <c r="AF1687" t="s">
        <v>89</v>
      </c>
      <c r="AG1687" t="s">
        <v>89</v>
      </c>
      <c r="AH1687" t="s">
        <v>5220</v>
      </c>
      <c r="AI1687">
        <v>35</v>
      </c>
      <c r="AJ1687">
        <v>35</v>
      </c>
      <c r="AK1687" s="22">
        <f t="shared" si="134"/>
        <v>0</v>
      </c>
      <c r="AL1687" t="s">
        <v>99</v>
      </c>
      <c r="AM1687" t="s">
        <v>534</v>
      </c>
      <c r="AN1687" t="s">
        <v>46</v>
      </c>
    </row>
    <row r="1688" spans="1:40" hidden="1" x14ac:dyDescent="0.25">
      <c r="A1688">
        <v>202430</v>
      </c>
      <c r="B1688">
        <v>41198</v>
      </c>
      <c r="C1688" t="s">
        <v>3189</v>
      </c>
      <c r="D1688" t="s">
        <v>5597</v>
      </c>
      <c r="E1688" t="s">
        <v>3190</v>
      </c>
      <c r="F1688">
        <v>3</v>
      </c>
      <c r="G1688" s="1">
        <v>45166</v>
      </c>
      <c r="H1688" s="1">
        <v>45276</v>
      </c>
      <c r="I1688" s="21">
        <f t="shared" si="130"/>
        <v>16.714285714285715</v>
      </c>
      <c r="J1688" s="1"/>
      <c r="K1688" s="1" t="s">
        <v>5552</v>
      </c>
      <c r="S1688" s="22">
        <f t="shared" si="131"/>
        <v>0</v>
      </c>
      <c r="T1688" s="22">
        <f t="shared" si="132"/>
        <v>0</v>
      </c>
      <c r="U1688" s="22">
        <v>0</v>
      </c>
      <c r="W1688" s="22">
        <v>0</v>
      </c>
      <c r="Y1688" t="s">
        <v>304</v>
      </c>
      <c r="Z1688" t="s">
        <v>3191</v>
      </c>
      <c r="AA1688" t="s">
        <v>3192</v>
      </c>
      <c r="AB1688" t="s">
        <v>277</v>
      </c>
      <c r="AC1688" t="s">
        <v>98</v>
      </c>
      <c r="AD1688" t="str">
        <f t="shared" si="133"/>
        <v>Online Class - ONLINE</v>
      </c>
      <c r="AE1688" t="s">
        <v>88</v>
      </c>
      <c r="AF1688" t="s">
        <v>89</v>
      </c>
      <c r="AG1688" t="s">
        <v>89</v>
      </c>
      <c r="AH1688" t="s">
        <v>5220</v>
      </c>
      <c r="AI1688">
        <v>35</v>
      </c>
      <c r="AJ1688">
        <v>35</v>
      </c>
      <c r="AK1688" s="22">
        <f t="shared" si="134"/>
        <v>0</v>
      </c>
      <c r="AL1688" t="s">
        <v>99</v>
      </c>
      <c r="AM1688" t="s">
        <v>534</v>
      </c>
      <c r="AN1688" t="s">
        <v>46</v>
      </c>
    </row>
    <row r="1689" spans="1:40" hidden="1" x14ac:dyDescent="0.25">
      <c r="A1689">
        <v>202430</v>
      </c>
      <c r="B1689">
        <v>41204</v>
      </c>
      <c r="C1689" t="s">
        <v>3193</v>
      </c>
      <c r="D1689" t="s">
        <v>5654</v>
      </c>
      <c r="E1689" t="s">
        <v>3194</v>
      </c>
      <c r="F1689">
        <v>4</v>
      </c>
      <c r="G1689" s="1">
        <v>45166</v>
      </c>
      <c r="H1689" s="1">
        <v>45276</v>
      </c>
      <c r="I1689" s="21">
        <f t="shared" si="130"/>
        <v>16.714285714285715</v>
      </c>
      <c r="J1689" s="1"/>
      <c r="K1689" s="1" t="s">
        <v>5552</v>
      </c>
      <c r="S1689" s="22">
        <f t="shared" si="131"/>
        <v>0</v>
      </c>
      <c r="T1689" s="22">
        <f t="shared" si="132"/>
        <v>0</v>
      </c>
      <c r="U1689" s="22">
        <v>0</v>
      </c>
      <c r="W1689" s="22">
        <v>0</v>
      </c>
      <c r="Y1689" t="s">
        <v>304</v>
      </c>
      <c r="Z1689" t="s">
        <v>2838</v>
      </c>
      <c r="AA1689" t="s">
        <v>2839</v>
      </c>
      <c r="AB1689" t="s">
        <v>61</v>
      </c>
      <c r="AC1689" t="s">
        <v>98</v>
      </c>
      <c r="AD1689" t="str">
        <f t="shared" si="133"/>
        <v>Online Class - ONLINE</v>
      </c>
      <c r="AE1689" t="s">
        <v>88</v>
      </c>
      <c r="AF1689" t="s">
        <v>89</v>
      </c>
      <c r="AG1689" t="s">
        <v>89</v>
      </c>
      <c r="AH1689" t="s">
        <v>5220</v>
      </c>
      <c r="AI1689">
        <v>35</v>
      </c>
      <c r="AJ1689">
        <v>38</v>
      </c>
      <c r="AK1689" s="22">
        <f t="shared" si="134"/>
        <v>0</v>
      </c>
      <c r="AL1689" t="s">
        <v>99</v>
      </c>
      <c r="AM1689" t="s">
        <v>534</v>
      </c>
      <c r="AN1689" t="s">
        <v>46</v>
      </c>
    </row>
    <row r="1690" spans="1:40" hidden="1" x14ac:dyDescent="0.25">
      <c r="A1690">
        <v>202430</v>
      </c>
      <c r="B1690">
        <v>41226</v>
      </c>
      <c r="C1690" t="s">
        <v>2238</v>
      </c>
      <c r="D1690" t="s">
        <v>5637</v>
      </c>
      <c r="E1690" t="s">
        <v>2239</v>
      </c>
      <c r="F1690">
        <v>3</v>
      </c>
      <c r="G1690" s="1">
        <v>45208</v>
      </c>
      <c r="H1690" s="1">
        <v>45276</v>
      </c>
      <c r="I1690" s="21">
        <f t="shared" si="130"/>
        <v>10.714285714285714</v>
      </c>
      <c r="J1690" s="1"/>
      <c r="K1690" s="1" t="s">
        <v>5552</v>
      </c>
      <c r="S1690" s="22">
        <f t="shared" si="131"/>
        <v>0</v>
      </c>
      <c r="T1690" s="22">
        <f t="shared" si="132"/>
        <v>0</v>
      </c>
      <c r="U1690" s="22">
        <v>0</v>
      </c>
      <c r="W1690" s="22">
        <v>0</v>
      </c>
      <c r="Y1690" t="s">
        <v>304</v>
      </c>
      <c r="Z1690" t="s">
        <v>3195</v>
      </c>
      <c r="AA1690" t="s">
        <v>3196</v>
      </c>
      <c r="AB1690" t="s">
        <v>277</v>
      </c>
      <c r="AC1690" t="s">
        <v>98</v>
      </c>
      <c r="AD1690" t="str">
        <f t="shared" si="133"/>
        <v>Online Class - ONLINE</v>
      </c>
      <c r="AE1690" t="s">
        <v>88</v>
      </c>
      <c r="AF1690" t="s">
        <v>89</v>
      </c>
      <c r="AG1690" t="s">
        <v>89</v>
      </c>
      <c r="AH1690" t="s">
        <v>5220</v>
      </c>
      <c r="AI1690">
        <v>40</v>
      </c>
      <c r="AJ1690">
        <v>22</v>
      </c>
      <c r="AK1690" s="22">
        <f t="shared" si="134"/>
        <v>0</v>
      </c>
      <c r="AL1690" t="s">
        <v>99</v>
      </c>
      <c r="AM1690" t="s">
        <v>534</v>
      </c>
      <c r="AN1690" t="s">
        <v>67</v>
      </c>
    </row>
    <row r="1691" spans="1:40" hidden="1" x14ac:dyDescent="0.25">
      <c r="A1691">
        <v>202430</v>
      </c>
      <c r="B1691">
        <v>41237</v>
      </c>
      <c r="C1691" t="s">
        <v>299</v>
      </c>
      <c r="D1691" t="s">
        <v>5623</v>
      </c>
      <c r="E1691" t="s">
        <v>300</v>
      </c>
      <c r="F1691">
        <v>5</v>
      </c>
      <c r="G1691" s="1">
        <v>45166</v>
      </c>
      <c r="H1691" s="1">
        <v>45276</v>
      </c>
      <c r="I1691" s="21">
        <f t="shared" si="130"/>
        <v>16.714285714285715</v>
      </c>
      <c r="J1691" s="1"/>
      <c r="K1691" s="1" t="s">
        <v>5552</v>
      </c>
      <c r="S1691" s="22">
        <f t="shared" si="131"/>
        <v>0</v>
      </c>
      <c r="T1691" s="22">
        <f t="shared" si="132"/>
        <v>0</v>
      </c>
      <c r="U1691" s="22">
        <v>0</v>
      </c>
      <c r="W1691" s="22">
        <v>0</v>
      </c>
      <c r="Y1691" t="s">
        <v>304</v>
      </c>
      <c r="Z1691" t="s">
        <v>1747</v>
      </c>
      <c r="AA1691" t="s">
        <v>1748</v>
      </c>
      <c r="AB1691" t="s">
        <v>61</v>
      </c>
      <c r="AC1691" t="s">
        <v>62</v>
      </c>
      <c r="AD1691" t="str">
        <f t="shared" si="133"/>
        <v>Online Class - ONLINE</v>
      </c>
      <c r="AE1691" t="s">
        <v>88</v>
      </c>
      <c r="AF1691" t="s">
        <v>89</v>
      </c>
      <c r="AG1691" t="s">
        <v>89</v>
      </c>
      <c r="AH1691" t="s">
        <v>5220</v>
      </c>
      <c r="AI1691">
        <v>33</v>
      </c>
      <c r="AJ1691">
        <v>26</v>
      </c>
      <c r="AK1691" s="22">
        <f t="shared" si="134"/>
        <v>0</v>
      </c>
      <c r="AL1691" t="s">
        <v>430</v>
      </c>
      <c r="AM1691" t="s">
        <v>306</v>
      </c>
      <c r="AN1691" t="s">
        <v>67</v>
      </c>
    </row>
    <row r="1692" spans="1:40" hidden="1" x14ac:dyDescent="0.25">
      <c r="A1692">
        <v>202430</v>
      </c>
      <c r="B1692">
        <v>41258</v>
      </c>
      <c r="C1692" t="s">
        <v>299</v>
      </c>
      <c r="D1692" t="s">
        <v>5623</v>
      </c>
      <c r="E1692" t="s">
        <v>300</v>
      </c>
      <c r="F1692">
        <v>5</v>
      </c>
      <c r="G1692" s="1">
        <v>45166</v>
      </c>
      <c r="H1692" s="1">
        <v>45276</v>
      </c>
      <c r="I1692" s="21">
        <f t="shared" si="130"/>
        <v>16.714285714285715</v>
      </c>
      <c r="J1692" s="1"/>
      <c r="K1692" s="1" t="s">
        <v>5536</v>
      </c>
      <c r="L1692" t="s">
        <v>33</v>
      </c>
      <c r="N1692" t="s">
        <v>35</v>
      </c>
      <c r="S1692" s="22">
        <f t="shared" si="131"/>
        <v>9.722222222222221E-2</v>
      </c>
      <c r="T1692" s="22">
        <f t="shared" si="132"/>
        <v>0.19696969696969696</v>
      </c>
      <c r="U1692" s="22" t="s">
        <v>5373</v>
      </c>
      <c r="V1692">
        <v>1030</v>
      </c>
      <c r="W1692" s="22" t="s">
        <v>5400</v>
      </c>
      <c r="X1692">
        <v>1250</v>
      </c>
      <c r="Y1692" t="s">
        <v>507</v>
      </c>
      <c r="Z1692" t="s">
        <v>514</v>
      </c>
      <c r="AA1692" t="s">
        <v>515</v>
      </c>
      <c r="AB1692" t="s">
        <v>277</v>
      </c>
      <c r="AC1692" t="s">
        <v>98</v>
      </c>
      <c r="AD1692" t="str">
        <f t="shared" si="133"/>
        <v>Online Class - ONLINE</v>
      </c>
      <c r="AE1692" t="s">
        <v>88</v>
      </c>
      <c r="AF1692" t="s">
        <v>89</v>
      </c>
      <c r="AG1692" t="s">
        <v>89</v>
      </c>
      <c r="AH1692" t="s">
        <v>5220</v>
      </c>
      <c r="AI1692">
        <v>33</v>
      </c>
      <c r="AJ1692">
        <v>10</v>
      </c>
      <c r="AK1692" s="22">
        <f t="shared" si="134"/>
        <v>32.922077922077918</v>
      </c>
      <c r="AL1692" t="s">
        <v>305</v>
      </c>
      <c r="AM1692" t="s">
        <v>100</v>
      </c>
      <c r="AN1692" t="s">
        <v>67</v>
      </c>
    </row>
    <row r="1693" spans="1:40" hidden="1" x14ac:dyDescent="0.25">
      <c r="A1693">
        <v>202430</v>
      </c>
      <c r="B1693">
        <v>41268</v>
      </c>
      <c r="C1693" t="s">
        <v>3197</v>
      </c>
      <c r="D1693" t="s">
        <v>5623</v>
      </c>
      <c r="E1693" t="s">
        <v>3198</v>
      </c>
      <c r="F1693">
        <v>2</v>
      </c>
      <c r="G1693" s="1">
        <v>45166</v>
      </c>
      <c r="H1693" s="1">
        <v>45276</v>
      </c>
      <c r="I1693" s="21">
        <f t="shared" si="130"/>
        <v>16.714285714285715</v>
      </c>
      <c r="J1693" s="1"/>
      <c r="K1693" s="1" t="s">
        <v>5552</v>
      </c>
      <c r="S1693" s="22">
        <f t="shared" si="131"/>
        <v>0</v>
      </c>
      <c r="T1693" s="22">
        <f t="shared" si="132"/>
        <v>0</v>
      </c>
      <c r="U1693" s="22">
        <v>0</v>
      </c>
      <c r="W1693" s="22">
        <v>0</v>
      </c>
      <c r="Y1693" t="s">
        <v>304</v>
      </c>
      <c r="Z1693" t="s">
        <v>301</v>
      </c>
      <c r="AA1693" t="s">
        <v>302</v>
      </c>
      <c r="AB1693" t="s">
        <v>61</v>
      </c>
      <c r="AC1693" t="s">
        <v>98</v>
      </c>
      <c r="AD1693" t="str">
        <f t="shared" si="133"/>
        <v>Online Class - ONLINE</v>
      </c>
      <c r="AE1693" t="s">
        <v>88</v>
      </c>
      <c r="AF1693" t="s">
        <v>89</v>
      </c>
      <c r="AG1693" t="s">
        <v>89</v>
      </c>
      <c r="AH1693" t="s">
        <v>5220</v>
      </c>
      <c r="AI1693">
        <v>33</v>
      </c>
      <c r="AJ1693">
        <v>30</v>
      </c>
      <c r="AK1693" s="22">
        <f t="shared" si="134"/>
        <v>0</v>
      </c>
      <c r="AL1693" t="s">
        <v>305</v>
      </c>
      <c r="AM1693" t="s">
        <v>2493</v>
      </c>
      <c r="AN1693" t="s">
        <v>67</v>
      </c>
    </row>
    <row r="1694" spans="1:40" hidden="1" x14ac:dyDescent="0.25">
      <c r="A1694">
        <v>202430</v>
      </c>
      <c r="B1694">
        <v>41292</v>
      </c>
      <c r="C1694" t="s">
        <v>299</v>
      </c>
      <c r="D1694" t="s">
        <v>5623</v>
      </c>
      <c r="E1694" t="s">
        <v>300</v>
      </c>
      <c r="F1694">
        <v>5</v>
      </c>
      <c r="G1694" s="1">
        <v>45166</v>
      </c>
      <c r="H1694" s="1">
        <v>45276</v>
      </c>
      <c r="I1694" s="21">
        <f t="shared" si="130"/>
        <v>16.714285714285715</v>
      </c>
      <c r="J1694" s="1"/>
      <c r="K1694" s="1" t="s">
        <v>5552</v>
      </c>
      <c r="S1694" s="22">
        <f t="shared" si="131"/>
        <v>0</v>
      </c>
      <c r="T1694" s="22">
        <f t="shared" si="132"/>
        <v>0</v>
      </c>
      <c r="U1694" s="22">
        <v>0</v>
      </c>
      <c r="W1694" s="22">
        <v>0</v>
      </c>
      <c r="Y1694" t="s">
        <v>304</v>
      </c>
      <c r="Z1694" t="s">
        <v>297</v>
      </c>
      <c r="AA1694" t="s">
        <v>298</v>
      </c>
      <c r="AB1694" t="s">
        <v>61</v>
      </c>
      <c r="AC1694" t="s">
        <v>62</v>
      </c>
      <c r="AD1694" t="str">
        <f t="shared" si="133"/>
        <v>Online Class - ONLINE</v>
      </c>
      <c r="AE1694" t="s">
        <v>88</v>
      </c>
      <c r="AF1694" t="s">
        <v>89</v>
      </c>
      <c r="AG1694" t="s">
        <v>89</v>
      </c>
      <c r="AH1694" t="s">
        <v>5220</v>
      </c>
      <c r="AI1694">
        <v>33</v>
      </c>
      <c r="AJ1694">
        <v>9</v>
      </c>
      <c r="AK1694" s="22">
        <f t="shared" si="134"/>
        <v>0</v>
      </c>
      <c r="AL1694" t="s">
        <v>430</v>
      </c>
      <c r="AM1694" t="s">
        <v>306</v>
      </c>
      <c r="AN1694" t="s">
        <v>67</v>
      </c>
    </row>
    <row r="1695" spans="1:40" hidden="1" x14ac:dyDescent="0.25">
      <c r="A1695">
        <v>202430</v>
      </c>
      <c r="B1695">
        <v>41361</v>
      </c>
      <c r="C1695" t="s">
        <v>1272</v>
      </c>
      <c r="D1695" t="s">
        <v>5592</v>
      </c>
      <c r="E1695" t="s">
        <v>1273</v>
      </c>
      <c r="F1695">
        <v>2</v>
      </c>
      <c r="G1695" s="1">
        <v>45194</v>
      </c>
      <c r="H1695" s="1">
        <v>45276</v>
      </c>
      <c r="I1695" s="21">
        <f t="shared" si="130"/>
        <v>12.714285714285714</v>
      </c>
      <c r="J1695" s="1"/>
      <c r="K1695" s="1" t="s">
        <v>33</v>
      </c>
      <c r="L1695" t="s">
        <v>33</v>
      </c>
      <c r="S1695" s="22">
        <f t="shared" si="131"/>
        <v>0.10069444444444453</v>
      </c>
      <c r="T1695" s="22">
        <f t="shared" si="132"/>
        <v>7.7591390091390156E-2</v>
      </c>
      <c r="U1695" s="22" t="s">
        <v>5380</v>
      </c>
      <c r="V1695">
        <v>1730</v>
      </c>
      <c r="W1695" s="22" t="s">
        <v>5444</v>
      </c>
      <c r="X1695">
        <v>1955</v>
      </c>
      <c r="Y1695" t="s">
        <v>507</v>
      </c>
      <c r="Z1695" t="s">
        <v>1274</v>
      </c>
      <c r="AA1695" t="s">
        <v>1275</v>
      </c>
      <c r="AB1695" t="s">
        <v>277</v>
      </c>
      <c r="AC1695" t="s">
        <v>98</v>
      </c>
      <c r="AD1695" t="str">
        <f t="shared" si="133"/>
        <v>Online Class - ONLINE</v>
      </c>
      <c r="AE1695" t="s">
        <v>88</v>
      </c>
      <c r="AF1695" t="s">
        <v>89</v>
      </c>
      <c r="AG1695" t="s">
        <v>89</v>
      </c>
      <c r="AH1695" t="s">
        <v>5220</v>
      </c>
      <c r="AI1695">
        <v>35</v>
      </c>
      <c r="AJ1695">
        <v>24</v>
      </c>
      <c r="AK1695" s="22">
        <f t="shared" si="134"/>
        <v>23.676458462172764</v>
      </c>
      <c r="AL1695" t="s">
        <v>99</v>
      </c>
      <c r="AM1695" t="s">
        <v>100</v>
      </c>
      <c r="AN1695" t="s">
        <v>67</v>
      </c>
    </row>
    <row r="1696" spans="1:40" hidden="1" x14ac:dyDescent="0.25">
      <c r="A1696">
        <v>202430</v>
      </c>
      <c r="B1696">
        <v>41366</v>
      </c>
      <c r="C1696" t="s">
        <v>1139</v>
      </c>
      <c r="D1696" t="s">
        <v>5737</v>
      </c>
      <c r="E1696" t="s">
        <v>1140</v>
      </c>
      <c r="F1696">
        <v>5</v>
      </c>
      <c r="G1696" s="1">
        <v>45166</v>
      </c>
      <c r="H1696" s="1">
        <v>45276</v>
      </c>
      <c r="I1696" s="21">
        <f t="shared" si="130"/>
        <v>16.714285714285715</v>
      </c>
      <c r="J1696" s="1"/>
      <c r="K1696" s="1" t="s">
        <v>5552</v>
      </c>
      <c r="S1696" s="22">
        <f t="shared" si="131"/>
        <v>0</v>
      </c>
      <c r="T1696" s="22">
        <f t="shared" si="132"/>
        <v>0</v>
      </c>
      <c r="U1696" s="22">
        <v>0</v>
      </c>
      <c r="W1696" s="22">
        <v>0</v>
      </c>
      <c r="Y1696" t="s">
        <v>304</v>
      </c>
      <c r="Z1696" t="s">
        <v>3199</v>
      </c>
      <c r="AA1696" t="s">
        <v>3200</v>
      </c>
      <c r="AB1696" t="s">
        <v>277</v>
      </c>
      <c r="AC1696" t="s">
        <v>98</v>
      </c>
      <c r="AD1696" t="str">
        <f t="shared" si="133"/>
        <v>Online Class - ONLINE</v>
      </c>
      <c r="AE1696" t="s">
        <v>88</v>
      </c>
      <c r="AF1696" t="s">
        <v>89</v>
      </c>
      <c r="AG1696" t="s">
        <v>89</v>
      </c>
      <c r="AH1696" t="s">
        <v>5220</v>
      </c>
      <c r="AI1696">
        <v>30</v>
      </c>
      <c r="AJ1696">
        <v>24</v>
      </c>
      <c r="AK1696" s="22">
        <f t="shared" si="134"/>
        <v>0</v>
      </c>
      <c r="AL1696" t="s">
        <v>99</v>
      </c>
      <c r="AM1696" t="s">
        <v>534</v>
      </c>
      <c r="AN1696" t="s">
        <v>67</v>
      </c>
    </row>
    <row r="1697" spans="1:40" hidden="1" x14ac:dyDescent="0.25">
      <c r="A1697">
        <v>202430</v>
      </c>
      <c r="B1697">
        <v>41367</v>
      </c>
      <c r="C1697" t="s">
        <v>1139</v>
      </c>
      <c r="D1697" t="s">
        <v>5737</v>
      </c>
      <c r="E1697" t="s">
        <v>1140</v>
      </c>
      <c r="F1697">
        <v>5</v>
      </c>
      <c r="G1697" s="1">
        <v>45166</v>
      </c>
      <c r="H1697" s="1">
        <v>45276</v>
      </c>
      <c r="I1697" s="21">
        <f t="shared" si="130"/>
        <v>16.714285714285715</v>
      </c>
      <c r="J1697" s="1"/>
      <c r="K1697" s="1" t="s">
        <v>5552</v>
      </c>
      <c r="S1697" s="22">
        <f t="shared" si="131"/>
        <v>0</v>
      </c>
      <c r="T1697" s="22">
        <f t="shared" si="132"/>
        <v>0</v>
      </c>
      <c r="U1697" s="22">
        <v>0</v>
      </c>
      <c r="W1697" s="22">
        <v>0</v>
      </c>
      <c r="Y1697" t="s">
        <v>304</v>
      </c>
      <c r="Z1697" t="s">
        <v>1734</v>
      </c>
      <c r="AA1697" t="s">
        <v>1735</v>
      </c>
      <c r="AB1697" t="s">
        <v>277</v>
      </c>
      <c r="AC1697" t="s">
        <v>98</v>
      </c>
      <c r="AD1697" t="str">
        <f t="shared" si="133"/>
        <v>Online Class - ONLINE</v>
      </c>
      <c r="AE1697" t="s">
        <v>88</v>
      </c>
      <c r="AF1697" t="s">
        <v>89</v>
      </c>
      <c r="AG1697" t="s">
        <v>89</v>
      </c>
      <c r="AH1697" t="s">
        <v>5220</v>
      </c>
      <c r="AI1697">
        <v>30</v>
      </c>
      <c r="AJ1697">
        <v>16</v>
      </c>
      <c r="AK1697" s="22">
        <f t="shared" si="134"/>
        <v>0</v>
      </c>
      <c r="AL1697" t="s">
        <v>99</v>
      </c>
      <c r="AM1697" t="s">
        <v>534</v>
      </c>
      <c r="AN1697" t="s">
        <v>67</v>
      </c>
    </row>
    <row r="1698" spans="1:40" hidden="1" x14ac:dyDescent="0.25">
      <c r="A1698">
        <v>202430</v>
      </c>
      <c r="B1698">
        <v>41369</v>
      </c>
      <c r="C1698" t="s">
        <v>1722</v>
      </c>
      <c r="D1698" t="s">
        <v>5737</v>
      </c>
      <c r="E1698" t="s">
        <v>1723</v>
      </c>
      <c r="F1698">
        <v>5</v>
      </c>
      <c r="G1698" s="1">
        <v>45166</v>
      </c>
      <c r="H1698" s="1">
        <v>45276</v>
      </c>
      <c r="I1698" s="21">
        <f t="shared" si="130"/>
        <v>16.714285714285715</v>
      </c>
      <c r="J1698" s="1"/>
      <c r="K1698" s="1" t="s">
        <v>5552</v>
      </c>
      <c r="S1698" s="22">
        <f t="shared" si="131"/>
        <v>0</v>
      </c>
      <c r="T1698" s="22">
        <f t="shared" si="132"/>
        <v>0</v>
      </c>
      <c r="U1698" s="22">
        <v>0</v>
      </c>
      <c r="W1698" s="22">
        <v>0</v>
      </c>
      <c r="Y1698" t="s">
        <v>304</v>
      </c>
      <c r="Z1698" t="s">
        <v>2944</v>
      </c>
      <c r="AA1698" t="s">
        <v>2945</v>
      </c>
      <c r="AB1698" t="s">
        <v>61</v>
      </c>
      <c r="AC1698" t="s">
        <v>98</v>
      </c>
      <c r="AD1698" t="str">
        <f t="shared" si="133"/>
        <v>Online Class - ONLINE</v>
      </c>
      <c r="AE1698" t="s">
        <v>88</v>
      </c>
      <c r="AF1698" t="s">
        <v>89</v>
      </c>
      <c r="AG1698" t="s">
        <v>89</v>
      </c>
      <c r="AH1698" t="s">
        <v>5220</v>
      </c>
      <c r="AI1698">
        <v>30</v>
      </c>
      <c r="AJ1698">
        <v>16</v>
      </c>
      <c r="AK1698" s="22">
        <f t="shared" si="134"/>
        <v>0</v>
      </c>
      <c r="AL1698" t="s">
        <v>99</v>
      </c>
      <c r="AM1698" t="s">
        <v>534</v>
      </c>
      <c r="AN1698" t="s">
        <v>67</v>
      </c>
    </row>
    <row r="1699" spans="1:40" hidden="1" x14ac:dyDescent="0.25">
      <c r="A1699">
        <v>202430</v>
      </c>
      <c r="B1699">
        <v>41453</v>
      </c>
      <c r="C1699" t="s">
        <v>1077</v>
      </c>
      <c r="D1699" t="s">
        <v>5692</v>
      </c>
      <c r="E1699" t="s">
        <v>1078</v>
      </c>
      <c r="F1699">
        <v>0</v>
      </c>
      <c r="G1699" s="1">
        <v>45166</v>
      </c>
      <c r="H1699" s="1">
        <v>45220</v>
      </c>
      <c r="I1699" s="21">
        <f t="shared" si="130"/>
        <v>8.7142857142857153</v>
      </c>
      <c r="J1699" s="1"/>
      <c r="K1699" s="1" t="s">
        <v>34</v>
      </c>
      <c r="M1699" t="s">
        <v>34</v>
      </c>
      <c r="S1699" s="22">
        <f t="shared" si="131"/>
        <v>5.2083333333333259E-2</v>
      </c>
      <c r="T1699" s="22">
        <f t="shared" si="132"/>
        <v>2.7507215007214973E-2</v>
      </c>
      <c r="U1699" s="22" t="s">
        <v>5387</v>
      </c>
      <c r="V1699">
        <v>1700</v>
      </c>
      <c r="W1699" s="22" t="s">
        <v>5454</v>
      </c>
      <c r="X1699">
        <v>1815</v>
      </c>
      <c r="Y1699" t="s">
        <v>101</v>
      </c>
      <c r="Z1699" t="s">
        <v>1079</v>
      </c>
      <c r="AA1699" t="s">
        <v>1080</v>
      </c>
      <c r="AB1699">
        <v>9</v>
      </c>
      <c r="AC1699" t="s">
        <v>98</v>
      </c>
      <c r="AD1699" t="str">
        <f t="shared" si="133"/>
        <v>Online Class - ONLINE</v>
      </c>
      <c r="AE1699" t="s">
        <v>88</v>
      </c>
      <c r="AF1699" t="s">
        <v>89</v>
      </c>
      <c r="AG1699" t="s">
        <v>89</v>
      </c>
      <c r="AH1699" t="s">
        <v>5220</v>
      </c>
      <c r="AI1699">
        <v>40</v>
      </c>
      <c r="AJ1699">
        <v>34</v>
      </c>
      <c r="AK1699" s="22">
        <f t="shared" si="134"/>
        <v>8.1499948464234091</v>
      </c>
      <c r="AL1699" t="s">
        <v>99</v>
      </c>
      <c r="AM1699" t="s">
        <v>100</v>
      </c>
      <c r="AN1699" t="s">
        <v>67</v>
      </c>
    </row>
    <row r="1700" spans="1:40" hidden="1" x14ac:dyDescent="0.25">
      <c r="A1700">
        <v>202430</v>
      </c>
      <c r="B1700">
        <v>41501</v>
      </c>
      <c r="C1700" t="s">
        <v>3201</v>
      </c>
      <c r="D1700" t="s">
        <v>5717</v>
      </c>
      <c r="E1700" t="s">
        <v>3202</v>
      </c>
      <c r="F1700">
        <v>5</v>
      </c>
      <c r="G1700" s="1">
        <v>45166</v>
      </c>
      <c r="H1700" s="1">
        <v>45276</v>
      </c>
      <c r="I1700" s="21">
        <f t="shared" si="130"/>
        <v>16.714285714285715</v>
      </c>
      <c r="J1700" s="1"/>
      <c r="K1700" s="1" t="s">
        <v>5552</v>
      </c>
      <c r="S1700" s="22">
        <f t="shared" si="131"/>
        <v>0</v>
      </c>
      <c r="T1700" s="22">
        <f t="shared" si="132"/>
        <v>0</v>
      </c>
      <c r="U1700" s="22">
        <v>0</v>
      </c>
      <c r="W1700" s="22">
        <v>0</v>
      </c>
      <c r="Y1700" t="s">
        <v>49</v>
      </c>
      <c r="Z1700" t="s">
        <v>1146</v>
      </c>
      <c r="AA1700" t="s">
        <v>1147</v>
      </c>
      <c r="AB1700" t="s">
        <v>41</v>
      </c>
      <c r="AC1700" t="s">
        <v>98</v>
      </c>
      <c r="AD1700" t="str">
        <f t="shared" si="133"/>
        <v>Online Class - ONLINE</v>
      </c>
      <c r="AE1700" t="s">
        <v>88</v>
      </c>
      <c r="AF1700" t="s">
        <v>89</v>
      </c>
      <c r="AG1700" t="s">
        <v>89</v>
      </c>
      <c r="AH1700" t="s">
        <v>5220</v>
      </c>
      <c r="AI1700">
        <v>10</v>
      </c>
      <c r="AJ1700">
        <v>5</v>
      </c>
      <c r="AK1700" s="22">
        <f t="shared" si="134"/>
        <v>0</v>
      </c>
      <c r="AL1700" t="s">
        <v>2482</v>
      </c>
      <c r="AM1700" t="s">
        <v>172</v>
      </c>
      <c r="AN1700" t="s">
        <v>67</v>
      </c>
    </row>
    <row r="1701" spans="1:40" hidden="1" x14ac:dyDescent="0.25">
      <c r="A1701">
        <v>202430</v>
      </c>
      <c r="B1701">
        <v>41512</v>
      </c>
      <c r="C1701" t="s">
        <v>3203</v>
      </c>
      <c r="D1701" t="s">
        <v>5706</v>
      </c>
      <c r="E1701" t="s">
        <v>3204</v>
      </c>
      <c r="F1701">
        <v>3</v>
      </c>
      <c r="G1701" s="1">
        <v>45166</v>
      </c>
      <c r="H1701" s="1">
        <v>45276</v>
      </c>
      <c r="I1701" s="21">
        <f t="shared" si="130"/>
        <v>16.714285714285715</v>
      </c>
      <c r="J1701" s="1"/>
      <c r="K1701" s="1" t="s">
        <v>5552</v>
      </c>
      <c r="S1701" s="22">
        <f t="shared" si="131"/>
        <v>0</v>
      </c>
      <c r="T1701" s="22">
        <f t="shared" si="132"/>
        <v>0</v>
      </c>
      <c r="U1701" s="22">
        <v>0</v>
      </c>
      <c r="W1701" s="22">
        <v>0</v>
      </c>
      <c r="Y1701" t="s">
        <v>304</v>
      </c>
      <c r="Z1701" t="s">
        <v>3205</v>
      </c>
      <c r="AA1701" t="s">
        <v>3206</v>
      </c>
      <c r="AB1701" t="s">
        <v>61</v>
      </c>
      <c r="AC1701" t="s">
        <v>98</v>
      </c>
      <c r="AD1701" t="str">
        <f t="shared" si="133"/>
        <v>Online Class - ONLINE</v>
      </c>
      <c r="AE1701" t="s">
        <v>88</v>
      </c>
      <c r="AF1701" t="s">
        <v>89</v>
      </c>
      <c r="AG1701" t="s">
        <v>89</v>
      </c>
      <c r="AH1701" t="s">
        <v>5220</v>
      </c>
      <c r="AI1701">
        <v>25</v>
      </c>
      <c r="AJ1701">
        <v>17</v>
      </c>
      <c r="AK1701" s="22">
        <f t="shared" si="134"/>
        <v>0</v>
      </c>
      <c r="AL1701" t="s">
        <v>99</v>
      </c>
      <c r="AM1701" t="s">
        <v>534</v>
      </c>
      <c r="AN1701" t="s">
        <v>67</v>
      </c>
    </row>
    <row r="1702" spans="1:40" hidden="1" x14ac:dyDescent="0.25">
      <c r="A1702">
        <v>202430</v>
      </c>
      <c r="B1702">
        <v>41513</v>
      </c>
      <c r="C1702" t="s">
        <v>3207</v>
      </c>
      <c r="D1702" t="s">
        <v>5671</v>
      </c>
      <c r="E1702" t="s">
        <v>3208</v>
      </c>
      <c r="F1702">
        <v>1</v>
      </c>
      <c r="G1702" s="1">
        <v>45166</v>
      </c>
      <c r="H1702" s="1">
        <v>45276</v>
      </c>
      <c r="I1702" s="21">
        <f t="shared" si="130"/>
        <v>16.714285714285715</v>
      </c>
      <c r="J1702" s="1"/>
      <c r="K1702" s="1" t="s">
        <v>5552</v>
      </c>
      <c r="S1702" s="22">
        <f t="shared" si="131"/>
        <v>0</v>
      </c>
      <c r="T1702" s="22">
        <f t="shared" si="132"/>
        <v>0</v>
      </c>
      <c r="U1702" s="22">
        <v>0</v>
      </c>
      <c r="W1702" s="22">
        <v>0</v>
      </c>
      <c r="Y1702" t="s">
        <v>304</v>
      </c>
      <c r="Z1702" t="s">
        <v>3209</v>
      </c>
      <c r="AA1702" t="s">
        <v>3210</v>
      </c>
      <c r="AB1702" t="s">
        <v>41</v>
      </c>
      <c r="AC1702" t="s">
        <v>98</v>
      </c>
      <c r="AD1702" t="str">
        <f t="shared" si="133"/>
        <v>Online Class - ONLINE</v>
      </c>
      <c r="AE1702" t="s">
        <v>88</v>
      </c>
      <c r="AF1702" t="s">
        <v>89</v>
      </c>
      <c r="AG1702" t="s">
        <v>89</v>
      </c>
      <c r="AH1702" t="s">
        <v>5220</v>
      </c>
      <c r="AI1702">
        <v>0</v>
      </c>
      <c r="AJ1702">
        <v>17</v>
      </c>
      <c r="AK1702" s="22">
        <f t="shared" si="134"/>
        <v>0</v>
      </c>
      <c r="AL1702" t="s">
        <v>492</v>
      </c>
      <c r="AM1702" t="s">
        <v>2436</v>
      </c>
      <c r="AN1702" t="s">
        <v>46</v>
      </c>
    </row>
    <row r="1703" spans="1:40" hidden="1" x14ac:dyDescent="0.25">
      <c r="A1703">
        <v>202430</v>
      </c>
      <c r="B1703">
        <v>41513</v>
      </c>
      <c r="C1703" t="s">
        <v>3207</v>
      </c>
      <c r="D1703" t="s">
        <v>5671</v>
      </c>
      <c r="E1703" t="s">
        <v>3208</v>
      </c>
      <c r="F1703">
        <v>1</v>
      </c>
      <c r="G1703" s="1">
        <v>45166</v>
      </c>
      <c r="H1703" s="1">
        <v>45276</v>
      </c>
      <c r="I1703" s="21">
        <f t="shared" si="130"/>
        <v>16.714285714285715</v>
      </c>
      <c r="J1703" s="1"/>
      <c r="K1703" s="1" t="s">
        <v>5552</v>
      </c>
      <c r="S1703" s="22">
        <f t="shared" si="131"/>
        <v>0</v>
      </c>
      <c r="T1703" s="22">
        <f t="shared" si="132"/>
        <v>0</v>
      </c>
      <c r="U1703" s="22">
        <v>0</v>
      </c>
      <c r="W1703" s="22">
        <v>0</v>
      </c>
      <c r="Y1703" t="s">
        <v>304</v>
      </c>
      <c r="Z1703" t="s">
        <v>3209</v>
      </c>
      <c r="AA1703" t="s">
        <v>3210</v>
      </c>
      <c r="AB1703" t="s">
        <v>41</v>
      </c>
      <c r="AC1703" t="s">
        <v>98</v>
      </c>
      <c r="AD1703" t="str">
        <f t="shared" si="133"/>
        <v>Online Class - ONLINE</v>
      </c>
      <c r="AE1703" t="s">
        <v>88</v>
      </c>
      <c r="AF1703" t="s">
        <v>89</v>
      </c>
      <c r="AG1703" t="s">
        <v>89</v>
      </c>
      <c r="AH1703" t="s">
        <v>5220</v>
      </c>
      <c r="AI1703">
        <v>0</v>
      </c>
      <c r="AJ1703">
        <v>17</v>
      </c>
      <c r="AK1703" s="22">
        <f t="shared" si="134"/>
        <v>0</v>
      </c>
      <c r="AL1703" t="s">
        <v>492</v>
      </c>
      <c r="AM1703" t="s">
        <v>2436</v>
      </c>
      <c r="AN1703" t="s">
        <v>46</v>
      </c>
    </row>
    <row r="1704" spans="1:40" hidden="1" x14ac:dyDescent="0.25">
      <c r="A1704">
        <v>202430</v>
      </c>
      <c r="B1704">
        <v>41534</v>
      </c>
      <c r="C1704" t="s">
        <v>2759</v>
      </c>
      <c r="D1704" t="s">
        <v>5629</v>
      </c>
      <c r="E1704" t="s">
        <v>2760</v>
      </c>
      <c r="F1704">
        <v>0</v>
      </c>
      <c r="G1704" s="1">
        <v>45166</v>
      </c>
      <c r="H1704" s="1">
        <v>45220</v>
      </c>
      <c r="I1704" s="21">
        <f t="shared" si="130"/>
        <v>8.7142857142857153</v>
      </c>
      <c r="J1704" s="1"/>
      <c r="K1704" s="1" t="s">
        <v>37</v>
      </c>
      <c r="P1704" t="s">
        <v>37</v>
      </c>
      <c r="S1704" s="22">
        <f t="shared" si="131"/>
        <v>8.3333333333333315E-2</v>
      </c>
      <c r="T1704" s="22">
        <f t="shared" si="132"/>
        <v>4.4011544011544008E-2</v>
      </c>
      <c r="U1704" s="22" t="s">
        <v>5391</v>
      </c>
      <c r="V1704">
        <v>1000</v>
      </c>
      <c r="W1704" s="22" t="s">
        <v>5384</v>
      </c>
      <c r="X1704">
        <v>1200</v>
      </c>
      <c r="Y1704" t="s">
        <v>507</v>
      </c>
      <c r="Z1704" t="s">
        <v>1278</v>
      </c>
      <c r="AA1704" t="s">
        <v>1279</v>
      </c>
      <c r="AB1704">
        <v>9</v>
      </c>
      <c r="AC1704" t="s">
        <v>98</v>
      </c>
      <c r="AD1704" t="str">
        <f t="shared" si="133"/>
        <v>Online Class - ONLINE</v>
      </c>
      <c r="AE1704" t="s">
        <v>88</v>
      </c>
      <c r="AF1704" t="s">
        <v>89</v>
      </c>
      <c r="AG1704" t="s">
        <v>89</v>
      </c>
      <c r="AH1704" t="s">
        <v>5220</v>
      </c>
      <c r="AI1704">
        <v>40</v>
      </c>
      <c r="AJ1704">
        <v>32</v>
      </c>
      <c r="AK1704" s="22">
        <f t="shared" si="134"/>
        <v>12.272933415790559</v>
      </c>
      <c r="AL1704" t="s">
        <v>99</v>
      </c>
      <c r="AM1704" t="s">
        <v>100</v>
      </c>
      <c r="AN1704" t="s">
        <v>67</v>
      </c>
    </row>
    <row r="1705" spans="1:40" hidden="1" x14ac:dyDescent="0.25">
      <c r="A1705">
        <v>202430</v>
      </c>
      <c r="B1705">
        <v>41535</v>
      </c>
      <c r="C1705" t="s">
        <v>2759</v>
      </c>
      <c r="D1705" t="s">
        <v>5629</v>
      </c>
      <c r="E1705" t="s">
        <v>2760</v>
      </c>
      <c r="F1705">
        <v>0</v>
      </c>
      <c r="G1705" s="1">
        <v>45222</v>
      </c>
      <c r="H1705" s="1">
        <v>45276</v>
      </c>
      <c r="I1705" s="21">
        <f t="shared" si="130"/>
        <v>8.7142857142857153</v>
      </c>
      <c r="J1705" s="1"/>
      <c r="K1705" s="1" t="s">
        <v>37</v>
      </c>
      <c r="P1705" t="s">
        <v>37</v>
      </c>
      <c r="S1705" s="22">
        <f t="shared" si="131"/>
        <v>9.7222222222222154E-2</v>
      </c>
      <c r="T1705" s="22">
        <f t="shared" si="132"/>
        <v>5.1346801346801321E-2</v>
      </c>
      <c r="U1705" s="22" t="s">
        <v>5391</v>
      </c>
      <c r="V1705">
        <v>1000</v>
      </c>
      <c r="W1705" s="22" t="s">
        <v>5489</v>
      </c>
      <c r="X1705">
        <v>1220</v>
      </c>
      <c r="Y1705" t="s">
        <v>101</v>
      </c>
      <c r="Z1705" t="s">
        <v>1278</v>
      </c>
      <c r="AA1705" t="s">
        <v>1279</v>
      </c>
      <c r="AB1705">
        <v>11</v>
      </c>
      <c r="AC1705" t="s">
        <v>98</v>
      </c>
      <c r="AD1705" t="str">
        <f t="shared" si="133"/>
        <v>Online Class - ONLINE</v>
      </c>
      <c r="AE1705" t="s">
        <v>88</v>
      </c>
      <c r="AF1705" t="s">
        <v>89</v>
      </c>
      <c r="AG1705" t="s">
        <v>89</v>
      </c>
      <c r="AH1705" t="s">
        <v>5220</v>
      </c>
      <c r="AI1705">
        <v>40</v>
      </c>
      <c r="AJ1705">
        <v>31</v>
      </c>
      <c r="AK1705" s="22">
        <f t="shared" si="134"/>
        <v>13.870971620971615</v>
      </c>
      <c r="AL1705" t="s">
        <v>52</v>
      </c>
      <c r="AM1705" t="s">
        <v>100</v>
      </c>
      <c r="AN1705" t="s">
        <v>67</v>
      </c>
    </row>
    <row r="1706" spans="1:40" hidden="1" x14ac:dyDescent="0.25">
      <c r="A1706">
        <v>202430</v>
      </c>
      <c r="B1706">
        <v>41536</v>
      </c>
      <c r="C1706" t="s">
        <v>1946</v>
      </c>
      <c r="D1706" t="s">
        <v>5629</v>
      </c>
      <c r="E1706" t="s">
        <v>1947</v>
      </c>
      <c r="F1706">
        <v>0</v>
      </c>
      <c r="G1706" s="1">
        <v>45166</v>
      </c>
      <c r="H1706" s="1">
        <v>45220</v>
      </c>
      <c r="I1706" s="21">
        <f t="shared" si="130"/>
        <v>8.7142857142857153</v>
      </c>
      <c r="J1706" s="1"/>
      <c r="K1706" s="1" t="s">
        <v>34</v>
      </c>
      <c r="M1706" t="s">
        <v>34</v>
      </c>
      <c r="S1706" s="22">
        <f t="shared" si="131"/>
        <v>8.333333333333337E-2</v>
      </c>
      <c r="T1706" s="22">
        <f t="shared" si="132"/>
        <v>4.4011544011544036E-2</v>
      </c>
      <c r="U1706" s="22" t="s">
        <v>5386</v>
      </c>
      <c r="V1706">
        <v>1300</v>
      </c>
      <c r="W1706" s="22" t="s">
        <v>5371</v>
      </c>
      <c r="X1706">
        <v>1500</v>
      </c>
      <c r="Y1706" t="s">
        <v>507</v>
      </c>
      <c r="Z1706" t="s">
        <v>1948</v>
      </c>
      <c r="AA1706" t="s">
        <v>1949</v>
      </c>
      <c r="AB1706">
        <v>9</v>
      </c>
      <c r="AC1706" t="s">
        <v>98</v>
      </c>
      <c r="AD1706" t="str">
        <f t="shared" si="133"/>
        <v>Online Class - ONLINE</v>
      </c>
      <c r="AE1706" t="s">
        <v>88</v>
      </c>
      <c r="AF1706" t="s">
        <v>89</v>
      </c>
      <c r="AG1706" t="s">
        <v>89</v>
      </c>
      <c r="AH1706" t="s">
        <v>5220</v>
      </c>
      <c r="AI1706">
        <v>36</v>
      </c>
      <c r="AJ1706">
        <v>22</v>
      </c>
      <c r="AK1706" s="22">
        <f t="shared" si="134"/>
        <v>8.4376417233560144</v>
      </c>
      <c r="AL1706" t="s">
        <v>99</v>
      </c>
      <c r="AM1706" t="s">
        <v>100</v>
      </c>
      <c r="AN1706" t="s">
        <v>67</v>
      </c>
    </row>
    <row r="1707" spans="1:40" hidden="1" x14ac:dyDescent="0.25">
      <c r="A1707">
        <v>202430</v>
      </c>
      <c r="B1707">
        <v>41537</v>
      </c>
      <c r="C1707" t="s">
        <v>1946</v>
      </c>
      <c r="D1707" t="s">
        <v>5629</v>
      </c>
      <c r="E1707" t="s">
        <v>1947</v>
      </c>
      <c r="F1707">
        <v>0</v>
      </c>
      <c r="G1707" s="1">
        <v>45222</v>
      </c>
      <c r="H1707" s="1">
        <v>45276</v>
      </c>
      <c r="I1707" s="21">
        <f t="shared" si="130"/>
        <v>8.7142857142857153</v>
      </c>
      <c r="J1707" s="1"/>
      <c r="K1707" s="1" t="s">
        <v>34</v>
      </c>
      <c r="M1707" t="s">
        <v>34</v>
      </c>
      <c r="S1707" s="22">
        <f t="shared" si="131"/>
        <v>8.333333333333337E-2</v>
      </c>
      <c r="T1707" s="22">
        <f t="shared" si="132"/>
        <v>4.4011544011544036E-2</v>
      </c>
      <c r="U1707" s="22" t="s">
        <v>5386</v>
      </c>
      <c r="V1707">
        <v>1300</v>
      </c>
      <c r="W1707" s="22" t="s">
        <v>5371</v>
      </c>
      <c r="X1707">
        <v>1500</v>
      </c>
      <c r="Y1707" t="s">
        <v>101</v>
      </c>
      <c r="Z1707" t="s">
        <v>1948</v>
      </c>
      <c r="AA1707" t="s">
        <v>1949</v>
      </c>
      <c r="AB1707">
        <v>11</v>
      </c>
      <c r="AC1707" t="s">
        <v>98</v>
      </c>
      <c r="AD1707" t="str">
        <f t="shared" si="133"/>
        <v>Online Class - ONLINE</v>
      </c>
      <c r="AE1707" t="s">
        <v>88</v>
      </c>
      <c r="AF1707" t="s">
        <v>89</v>
      </c>
      <c r="AG1707" t="s">
        <v>89</v>
      </c>
      <c r="AH1707" t="s">
        <v>5220</v>
      </c>
      <c r="AI1707">
        <v>36</v>
      </c>
      <c r="AJ1707">
        <v>20</v>
      </c>
      <c r="AK1707" s="22">
        <f t="shared" si="134"/>
        <v>7.6705833848691043</v>
      </c>
      <c r="AL1707" t="s">
        <v>52</v>
      </c>
      <c r="AM1707" t="s">
        <v>100</v>
      </c>
      <c r="AN1707" t="s">
        <v>67</v>
      </c>
    </row>
    <row r="1708" spans="1:40" hidden="1" x14ac:dyDescent="0.25">
      <c r="A1708">
        <v>202430</v>
      </c>
      <c r="B1708">
        <v>41538</v>
      </c>
      <c r="C1708" t="s">
        <v>2679</v>
      </c>
      <c r="D1708" t="s">
        <v>5605</v>
      </c>
      <c r="E1708" t="s">
        <v>2680</v>
      </c>
      <c r="F1708">
        <v>0</v>
      </c>
      <c r="G1708" s="1">
        <v>45166</v>
      </c>
      <c r="H1708" s="1">
        <v>45220</v>
      </c>
      <c r="I1708" s="21">
        <f t="shared" si="130"/>
        <v>8.7142857142857153</v>
      </c>
      <c r="J1708" s="1"/>
      <c r="K1708" s="1" t="s">
        <v>36</v>
      </c>
      <c r="O1708" t="s">
        <v>36</v>
      </c>
      <c r="S1708" s="22">
        <f t="shared" si="131"/>
        <v>8.3333333333333315E-2</v>
      </c>
      <c r="T1708" s="22">
        <f t="shared" si="132"/>
        <v>4.4011544011544008E-2</v>
      </c>
      <c r="U1708" s="22" t="s">
        <v>5391</v>
      </c>
      <c r="V1708">
        <v>1000</v>
      </c>
      <c r="W1708" s="22" t="s">
        <v>5384</v>
      </c>
      <c r="X1708">
        <v>1200</v>
      </c>
      <c r="Y1708" t="s">
        <v>507</v>
      </c>
      <c r="Z1708" t="s">
        <v>1278</v>
      </c>
      <c r="AA1708" t="s">
        <v>1279</v>
      </c>
      <c r="AB1708">
        <v>9</v>
      </c>
      <c r="AC1708" t="s">
        <v>98</v>
      </c>
      <c r="AD1708" t="str">
        <f t="shared" si="133"/>
        <v>Online Class - ONLINE</v>
      </c>
      <c r="AE1708" t="s">
        <v>88</v>
      </c>
      <c r="AF1708" t="s">
        <v>89</v>
      </c>
      <c r="AG1708" t="s">
        <v>89</v>
      </c>
      <c r="AH1708" t="s">
        <v>5220</v>
      </c>
      <c r="AI1708">
        <v>40</v>
      </c>
      <c r="AJ1708">
        <v>19</v>
      </c>
      <c r="AK1708" s="22">
        <f t="shared" si="134"/>
        <v>7.2870542156256448</v>
      </c>
      <c r="AL1708" t="s">
        <v>99</v>
      </c>
      <c r="AM1708" t="s">
        <v>100</v>
      </c>
      <c r="AN1708" t="s">
        <v>67</v>
      </c>
    </row>
    <row r="1709" spans="1:40" hidden="1" x14ac:dyDescent="0.25">
      <c r="A1709">
        <v>202430</v>
      </c>
      <c r="B1709">
        <v>41539</v>
      </c>
      <c r="C1709" t="s">
        <v>2679</v>
      </c>
      <c r="D1709" t="s">
        <v>5605</v>
      </c>
      <c r="E1709" t="s">
        <v>2680</v>
      </c>
      <c r="F1709">
        <v>0</v>
      </c>
      <c r="G1709" s="1">
        <v>45222</v>
      </c>
      <c r="H1709" s="1">
        <v>45276</v>
      </c>
      <c r="I1709" s="21">
        <f t="shared" si="130"/>
        <v>8.7142857142857153</v>
      </c>
      <c r="J1709" s="1"/>
      <c r="K1709" s="1" t="s">
        <v>36</v>
      </c>
      <c r="O1709" t="s">
        <v>36</v>
      </c>
      <c r="S1709" s="22">
        <f t="shared" si="131"/>
        <v>8.6805555555555525E-2</v>
      </c>
      <c r="T1709" s="22">
        <f t="shared" si="132"/>
        <v>4.5845358345358335E-2</v>
      </c>
      <c r="U1709" s="22" t="s">
        <v>5391</v>
      </c>
      <c r="V1709">
        <v>1000</v>
      </c>
      <c r="W1709" s="22" t="s">
        <v>5422</v>
      </c>
      <c r="X1709">
        <v>1205</v>
      </c>
      <c r="Y1709" t="s">
        <v>101</v>
      </c>
      <c r="Z1709" t="s">
        <v>1278</v>
      </c>
      <c r="AA1709" t="s">
        <v>1279</v>
      </c>
      <c r="AB1709">
        <v>11</v>
      </c>
      <c r="AC1709" t="s">
        <v>98</v>
      </c>
      <c r="AD1709" t="str">
        <f t="shared" si="133"/>
        <v>Online Class - ONLINE</v>
      </c>
      <c r="AE1709" t="s">
        <v>88</v>
      </c>
      <c r="AF1709" t="s">
        <v>89</v>
      </c>
      <c r="AG1709" t="s">
        <v>89</v>
      </c>
      <c r="AH1709" t="s">
        <v>5220</v>
      </c>
      <c r="AI1709">
        <v>40</v>
      </c>
      <c r="AJ1709">
        <v>19</v>
      </c>
      <c r="AK1709" s="22">
        <f t="shared" si="134"/>
        <v>7.5906814746100455</v>
      </c>
      <c r="AL1709" t="s">
        <v>99</v>
      </c>
      <c r="AM1709" t="s">
        <v>100</v>
      </c>
      <c r="AN1709" t="s">
        <v>67</v>
      </c>
    </row>
    <row r="1710" spans="1:40" hidden="1" x14ac:dyDescent="0.25">
      <c r="A1710">
        <v>202430</v>
      </c>
      <c r="B1710">
        <v>41542</v>
      </c>
      <c r="C1710" t="s">
        <v>1276</v>
      </c>
      <c r="D1710" t="s">
        <v>5605</v>
      </c>
      <c r="E1710" t="s">
        <v>1277</v>
      </c>
      <c r="F1710">
        <v>0</v>
      </c>
      <c r="G1710" s="1">
        <v>45166</v>
      </c>
      <c r="H1710" s="1">
        <v>45220</v>
      </c>
      <c r="I1710" s="21">
        <f t="shared" si="130"/>
        <v>8.7142857142857153</v>
      </c>
      <c r="J1710" s="1"/>
      <c r="K1710" s="1" t="s">
        <v>33</v>
      </c>
      <c r="L1710" t="s">
        <v>33</v>
      </c>
      <c r="S1710" s="22">
        <f t="shared" si="131"/>
        <v>8.680555555555558E-2</v>
      </c>
      <c r="T1710" s="22">
        <f t="shared" si="132"/>
        <v>4.584535834535837E-2</v>
      </c>
      <c r="U1710" s="22" t="s">
        <v>5411</v>
      </c>
      <c r="V1710">
        <v>1600</v>
      </c>
      <c r="W1710" s="22" t="s">
        <v>5507</v>
      </c>
      <c r="X1710">
        <v>1805</v>
      </c>
      <c r="Y1710" t="s">
        <v>507</v>
      </c>
      <c r="Z1710" t="s">
        <v>1278</v>
      </c>
      <c r="AA1710" t="s">
        <v>1279</v>
      </c>
      <c r="AB1710">
        <v>9</v>
      </c>
      <c r="AC1710" t="s">
        <v>98</v>
      </c>
      <c r="AD1710" t="str">
        <f t="shared" si="133"/>
        <v>Online Class - ONLINE</v>
      </c>
      <c r="AE1710" t="s">
        <v>88</v>
      </c>
      <c r="AF1710" t="s">
        <v>89</v>
      </c>
      <c r="AG1710" t="s">
        <v>89</v>
      </c>
      <c r="AH1710" t="s">
        <v>5220</v>
      </c>
      <c r="AI1710">
        <v>40</v>
      </c>
      <c r="AJ1710">
        <v>21</v>
      </c>
      <c r="AK1710" s="22">
        <f t="shared" si="134"/>
        <v>8.3897005772005819</v>
      </c>
      <c r="AL1710" t="s">
        <v>99</v>
      </c>
      <c r="AM1710" t="s">
        <v>100</v>
      </c>
      <c r="AN1710" t="s">
        <v>67</v>
      </c>
    </row>
    <row r="1711" spans="1:40" hidden="1" x14ac:dyDescent="0.25">
      <c r="A1711">
        <v>202430</v>
      </c>
      <c r="B1711">
        <v>41543</v>
      </c>
      <c r="C1711" t="s">
        <v>1276</v>
      </c>
      <c r="D1711" t="s">
        <v>5605</v>
      </c>
      <c r="E1711" t="s">
        <v>1277</v>
      </c>
      <c r="F1711">
        <v>0</v>
      </c>
      <c r="G1711" s="1">
        <v>45222</v>
      </c>
      <c r="H1711" s="1">
        <v>45276</v>
      </c>
      <c r="I1711" s="21">
        <f t="shared" si="130"/>
        <v>8.7142857142857153</v>
      </c>
      <c r="J1711" s="1"/>
      <c r="K1711" s="1" t="s">
        <v>33</v>
      </c>
      <c r="L1711" t="s">
        <v>33</v>
      </c>
      <c r="S1711" s="22">
        <f t="shared" si="131"/>
        <v>8.333333333333337E-2</v>
      </c>
      <c r="T1711" s="22">
        <f t="shared" si="132"/>
        <v>4.4011544011544036E-2</v>
      </c>
      <c r="U1711" s="22" t="s">
        <v>5411</v>
      </c>
      <c r="V1711">
        <v>1600</v>
      </c>
      <c r="W1711" s="22" t="s">
        <v>5378</v>
      </c>
      <c r="X1711">
        <v>1800</v>
      </c>
      <c r="Y1711" t="s">
        <v>101</v>
      </c>
      <c r="Z1711" t="s">
        <v>1278</v>
      </c>
      <c r="AA1711" t="s">
        <v>1279</v>
      </c>
      <c r="AB1711">
        <v>11</v>
      </c>
      <c r="AC1711" t="s">
        <v>98</v>
      </c>
      <c r="AD1711" t="str">
        <f t="shared" si="133"/>
        <v>Online Class - ONLINE</v>
      </c>
      <c r="AE1711" t="s">
        <v>88</v>
      </c>
      <c r="AF1711" t="s">
        <v>89</v>
      </c>
      <c r="AG1711" t="s">
        <v>89</v>
      </c>
      <c r="AH1711" t="s">
        <v>5220</v>
      </c>
      <c r="AI1711">
        <v>40</v>
      </c>
      <c r="AJ1711">
        <v>21</v>
      </c>
      <c r="AK1711" s="22">
        <f t="shared" si="134"/>
        <v>8.0541125541125584</v>
      </c>
      <c r="AL1711" t="s">
        <v>52</v>
      </c>
      <c r="AM1711" t="s">
        <v>100</v>
      </c>
      <c r="AN1711" t="s">
        <v>67</v>
      </c>
    </row>
    <row r="1712" spans="1:40" hidden="1" x14ac:dyDescent="0.25">
      <c r="A1712">
        <v>202430</v>
      </c>
      <c r="B1712">
        <v>41544</v>
      </c>
      <c r="C1712" t="s">
        <v>2733</v>
      </c>
      <c r="D1712" t="s">
        <v>5605</v>
      </c>
      <c r="E1712" t="s">
        <v>2734</v>
      </c>
      <c r="F1712">
        <v>0</v>
      </c>
      <c r="G1712" s="1">
        <v>45166</v>
      </c>
      <c r="H1712" s="1">
        <v>45220</v>
      </c>
      <c r="I1712" s="21">
        <f t="shared" si="130"/>
        <v>8.7142857142857153</v>
      </c>
      <c r="J1712" s="1"/>
      <c r="K1712" s="1" t="s">
        <v>36</v>
      </c>
      <c r="O1712" t="s">
        <v>36</v>
      </c>
      <c r="S1712" s="22">
        <f t="shared" si="131"/>
        <v>3.819444444444442E-2</v>
      </c>
      <c r="T1712" s="22">
        <f t="shared" si="132"/>
        <v>2.0171957671957664E-2</v>
      </c>
      <c r="U1712" s="22" t="s">
        <v>5387</v>
      </c>
      <c r="V1712">
        <v>1700</v>
      </c>
      <c r="W1712" s="22" t="s">
        <v>5505</v>
      </c>
      <c r="X1712">
        <v>1755</v>
      </c>
      <c r="Y1712" t="s">
        <v>507</v>
      </c>
      <c r="Z1712" t="s">
        <v>1948</v>
      </c>
      <c r="AA1712" t="s">
        <v>1949</v>
      </c>
      <c r="AB1712">
        <v>9</v>
      </c>
      <c r="AC1712" t="s">
        <v>98</v>
      </c>
      <c r="AD1712" t="str">
        <f t="shared" si="133"/>
        <v>Online Class - ONLINE</v>
      </c>
      <c r="AE1712" t="s">
        <v>88</v>
      </c>
      <c r="AF1712" t="s">
        <v>89</v>
      </c>
      <c r="AG1712" t="s">
        <v>89</v>
      </c>
      <c r="AH1712" t="s">
        <v>5220</v>
      </c>
      <c r="AI1712">
        <v>40</v>
      </c>
      <c r="AJ1712">
        <v>23</v>
      </c>
      <c r="AK1712" s="22">
        <f t="shared" si="134"/>
        <v>4.0430366591080862</v>
      </c>
      <c r="AL1712" t="s">
        <v>99</v>
      </c>
      <c r="AM1712" t="s">
        <v>100</v>
      </c>
      <c r="AN1712" t="s">
        <v>67</v>
      </c>
    </row>
    <row r="1713" spans="1:40" hidden="1" x14ac:dyDescent="0.25">
      <c r="A1713">
        <v>202430</v>
      </c>
      <c r="B1713">
        <v>41544</v>
      </c>
      <c r="C1713" t="s">
        <v>2733</v>
      </c>
      <c r="D1713" t="s">
        <v>5605</v>
      </c>
      <c r="E1713" t="s">
        <v>2734</v>
      </c>
      <c r="F1713">
        <v>0</v>
      </c>
      <c r="G1713" s="1">
        <v>45166</v>
      </c>
      <c r="H1713" s="1">
        <v>45220</v>
      </c>
      <c r="I1713" s="21">
        <f t="shared" si="130"/>
        <v>8.7142857142857153</v>
      </c>
      <c r="J1713" s="1"/>
      <c r="K1713" s="1" t="s">
        <v>36</v>
      </c>
      <c r="O1713" t="s">
        <v>36</v>
      </c>
      <c r="S1713" s="22">
        <f t="shared" si="131"/>
        <v>4.166666666666663E-2</v>
      </c>
      <c r="T1713" s="22">
        <f t="shared" si="132"/>
        <v>2.200577200577199E-2</v>
      </c>
      <c r="U1713" s="22" t="s">
        <v>5378</v>
      </c>
      <c r="V1713">
        <v>1800</v>
      </c>
      <c r="W1713" s="22" t="s">
        <v>5406</v>
      </c>
      <c r="X1713">
        <v>1900</v>
      </c>
      <c r="Y1713" t="s">
        <v>507</v>
      </c>
      <c r="Z1713" t="s">
        <v>1948</v>
      </c>
      <c r="AA1713" t="s">
        <v>1949</v>
      </c>
      <c r="AB1713">
        <v>9</v>
      </c>
      <c r="AC1713" t="s">
        <v>98</v>
      </c>
      <c r="AD1713" t="str">
        <f t="shared" si="133"/>
        <v>Online Class - ONLINE</v>
      </c>
      <c r="AE1713" t="s">
        <v>88</v>
      </c>
      <c r="AF1713" t="s">
        <v>89</v>
      </c>
      <c r="AG1713" t="s">
        <v>89</v>
      </c>
      <c r="AH1713" t="s">
        <v>5220</v>
      </c>
      <c r="AI1713">
        <v>40</v>
      </c>
      <c r="AJ1713">
        <v>23</v>
      </c>
      <c r="AK1713" s="22">
        <f t="shared" si="134"/>
        <v>4.4105854462997298</v>
      </c>
      <c r="AL1713" t="s">
        <v>99</v>
      </c>
      <c r="AM1713" t="s">
        <v>100</v>
      </c>
      <c r="AN1713" t="s">
        <v>67</v>
      </c>
    </row>
    <row r="1714" spans="1:40" hidden="1" x14ac:dyDescent="0.25">
      <c r="A1714">
        <v>202430</v>
      </c>
      <c r="B1714">
        <v>41545</v>
      </c>
      <c r="C1714" t="s">
        <v>2733</v>
      </c>
      <c r="D1714" t="s">
        <v>5605</v>
      </c>
      <c r="E1714" t="s">
        <v>2734</v>
      </c>
      <c r="F1714">
        <v>0</v>
      </c>
      <c r="G1714" s="1">
        <v>45222</v>
      </c>
      <c r="H1714" s="1">
        <v>45276</v>
      </c>
      <c r="I1714" s="21">
        <f t="shared" si="130"/>
        <v>8.7142857142857153</v>
      </c>
      <c r="J1714" s="1"/>
      <c r="K1714" s="1" t="s">
        <v>36</v>
      </c>
      <c r="O1714" t="s">
        <v>36</v>
      </c>
      <c r="S1714" s="22">
        <f t="shared" si="131"/>
        <v>3.819444444444442E-2</v>
      </c>
      <c r="T1714" s="22">
        <f t="shared" si="132"/>
        <v>2.0171957671957664E-2</v>
      </c>
      <c r="U1714" s="22" t="s">
        <v>5387</v>
      </c>
      <c r="V1714">
        <v>1700</v>
      </c>
      <c r="W1714" s="22" t="s">
        <v>5505</v>
      </c>
      <c r="X1714">
        <v>1755</v>
      </c>
      <c r="Y1714" t="s">
        <v>101</v>
      </c>
      <c r="Z1714" t="s">
        <v>1948</v>
      </c>
      <c r="AA1714" t="s">
        <v>1949</v>
      </c>
      <c r="AB1714">
        <v>11</v>
      </c>
      <c r="AC1714" t="s">
        <v>98</v>
      </c>
      <c r="AD1714" t="str">
        <f t="shared" si="133"/>
        <v>Online Class - ONLINE</v>
      </c>
      <c r="AE1714" t="s">
        <v>88</v>
      </c>
      <c r="AF1714" t="s">
        <v>89</v>
      </c>
      <c r="AG1714" t="s">
        <v>89</v>
      </c>
      <c r="AH1714" t="s">
        <v>5220</v>
      </c>
      <c r="AI1714">
        <v>40</v>
      </c>
      <c r="AJ1714">
        <v>25</v>
      </c>
      <c r="AK1714" s="22">
        <f t="shared" si="134"/>
        <v>4.3946050642479202</v>
      </c>
      <c r="AL1714" t="s">
        <v>99</v>
      </c>
      <c r="AM1714" t="s">
        <v>100</v>
      </c>
      <c r="AN1714" t="s">
        <v>67</v>
      </c>
    </row>
    <row r="1715" spans="1:40" hidden="1" x14ac:dyDescent="0.25">
      <c r="A1715">
        <v>202430</v>
      </c>
      <c r="B1715">
        <v>41545</v>
      </c>
      <c r="C1715" t="s">
        <v>2733</v>
      </c>
      <c r="D1715" t="s">
        <v>5605</v>
      </c>
      <c r="E1715" t="s">
        <v>2734</v>
      </c>
      <c r="F1715">
        <v>0</v>
      </c>
      <c r="G1715" s="1">
        <v>45222</v>
      </c>
      <c r="H1715" s="1">
        <v>45276</v>
      </c>
      <c r="I1715" s="21">
        <f t="shared" si="130"/>
        <v>8.7142857142857153</v>
      </c>
      <c r="J1715" s="1"/>
      <c r="K1715" s="1" t="s">
        <v>36</v>
      </c>
      <c r="O1715" t="s">
        <v>36</v>
      </c>
      <c r="S1715" s="22">
        <f t="shared" si="131"/>
        <v>4.166666666666663E-2</v>
      </c>
      <c r="T1715" s="22">
        <f t="shared" si="132"/>
        <v>2.200577200577199E-2</v>
      </c>
      <c r="U1715" s="22" t="s">
        <v>5378</v>
      </c>
      <c r="V1715">
        <v>1800</v>
      </c>
      <c r="W1715" s="22" t="s">
        <v>5406</v>
      </c>
      <c r="X1715">
        <v>1900</v>
      </c>
      <c r="Y1715" t="s">
        <v>101</v>
      </c>
      <c r="Z1715" t="s">
        <v>1948</v>
      </c>
      <c r="AA1715" t="s">
        <v>1949</v>
      </c>
      <c r="AB1715">
        <v>11</v>
      </c>
      <c r="AC1715" t="s">
        <v>98</v>
      </c>
      <c r="AD1715" t="str">
        <f t="shared" si="133"/>
        <v>Online Class - ONLINE</v>
      </c>
      <c r="AE1715" t="s">
        <v>88</v>
      </c>
      <c r="AF1715" t="s">
        <v>89</v>
      </c>
      <c r="AG1715" t="s">
        <v>89</v>
      </c>
      <c r="AH1715" t="s">
        <v>5220</v>
      </c>
      <c r="AI1715">
        <v>40</v>
      </c>
      <c r="AJ1715">
        <v>25</v>
      </c>
      <c r="AK1715" s="22">
        <f t="shared" si="134"/>
        <v>4.7941146155431849</v>
      </c>
      <c r="AL1715" t="s">
        <v>99</v>
      </c>
      <c r="AM1715" t="s">
        <v>100</v>
      </c>
      <c r="AN1715" t="s">
        <v>67</v>
      </c>
    </row>
    <row r="1716" spans="1:40" hidden="1" x14ac:dyDescent="0.25">
      <c r="A1716">
        <v>202430</v>
      </c>
      <c r="B1716">
        <v>41546</v>
      </c>
      <c r="C1716" t="s">
        <v>1950</v>
      </c>
      <c r="D1716" t="s">
        <v>5605</v>
      </c>
      <c r="E1716" t="s">
        <v>1951</v>
      </c>
      <c r="F1716">
        <v>0</v>
      </c>
      <c r="G1716" s="1">
        <v>45166</v>
      </c>
      <c r="H1716" s="1">
        <v>45220</v>
      </c>
      <c r="I1716" s="21">
        <f t="shared" si="130"/>
        <v>8.7142857142857153</v>
      </c>
      <c r="J1716" s="1"/>
      <c r="K1716" s="1" t="s">
        <v>34</v>
      </c>
      <c r="M1716" t="s">
        <v>34</v>
      </c>
      <c r="S1716" s="22">
        <f t="shared" si="131"/>
        <v>8.3333333333333315E-2</v>
      </c>
      <c r="T1716" s="22">
        <f t="shared" si="132"/>
        <v>4.4011544011544008E-2</v>
      </c>
      <c r="U1716" s="22" t="s">
        <v>5437</v>
      </c>
      <c r="V1716">
        <v>1100</v>
      </c>
      <c r="W1716" s="22" t="s">
        <v>5386</v>
      </c>
      <c r="X1716">
        <v>1300</v>
      </c>
      <c r="Y1716" t="s">
        <v>507</v>
      </c>
      <c r="Z1716" t="s">
        <v>1952</v>
      </c>
      <c r="AA1716" t="s">
        <v>1953</v>
      </c>
      <c r="AB1716">
        <v>9</v>
      </c>
      <c r="AC1716" t="s">
        <v>98</v>
      </c>
      <c r="AD1716" t="str">
        <f t="shared" si="133"/>
        <v>Online Class - ONLINE</v>
      </c>
      <c r="AE1716" t="s">
        <v>88</v>
      </c>
      <c r="AF1716" t="s">
        <v>89</v>
      </c>
      <c r="AG1716" t="s">
        <v>89</v>
      </c>
      <c r="AH1716" t="s">
        <v>5220</v>
      </c>
      <c r="AI1716">
        <v>50</v>
      </c>
      <c r="AJ1716">
        <v>19</v>
      </c>
      <c r="AK1716" s="22">
        <f t="shared" si="134"/>
        <v>7.2870542156256448</v>
      </c>
      <c r="AL1716" t="s">
        <v>99</v>
      </c>
      <c r="AM1716" t="s">
        <v>100</v>
      </c>
      <c r="AN1716" t="s">
        <v>67</v>
      </c>
    </row>
    <row r="1717" spans="1:40" hidden="1" x14ac:dyDescent="0.25">
      <c r="A1717">
        <v>202430</v>
      </c>
      <c r="B1717">
        <v>41601</v>
      </c>
      <c r="C1717" t="s">
        <v>1954</v>
      </c>
      <c r="D1717" t="s">
        <v>5613</v>
      </c>
      <c r="E1717" t="s">
        <v>1955</v>
      </c>
      <c r="F1717">
        <v>0</v>
      </c>
      <c r="G1717" s="1">
        <v>45166</v>
      </c>
      <c r="H1717" s="1">
        <v>45220</v>
      </c>
      <c r="I1717" s="21">
        <f t="shared" si="130"/>
        <v>8.7142857142857153</v>
      </c>
      <c r="J1717" s="1"/>
      <c r="K1717" s="1" t="s">
        <v>34</v>
      </c>
      <c r="M1717" t="s">
        <v>34</v>
      </c>
      <c r="S1717" s="22">
        <f t="shared" si="131"/>
        <v>3.472222222222221E-2</v>
      </c>
      <c r="T1717" s="22">
        <f t="shared" si="132"/>
        <v>1.8338143338143334E-2</v>
      </c>
      <c r="U1717" s="22" t="s">
        <v>5378</v>
      </c>
      <c r="V1717">
        <v>1800</v>
      </c>
      <c r="W1717" s="22" t="s">
        <v>5477</v>
      </c>
      <c r="X1717">
        <v>1850</v>
      </c>
      <c r="Y1717" t="s">
        <v>507</v>
      </c>
      <c r="Z1717" t="s">
        <v>1956</v>
      </c>
      <c r="AA1717" t="s">
        <v>1957</v>
      </c>
      <c r="AB1717">
        <v>9</v>
      </c>
      <c r="AC1717" t="s">
        <v>98</v>
      </c>
      <c r="AD1717" t="str">
        <f t="shared" si="133"/>
        <v>Online Class - ONLINE</v>
      </c>
      <c r="AE1717" t="s">
        <v>88</v>
      </c>
      <c r="AF1717" t="s">
        <v>89</v>
      </c>
      <c r="AG1717" t="s">
        <v>89</v>
      </c>
      <c r="AH1717" t="s">
        <v>5220</v>
      </c>
      <c r="AI1717">
        <v>50</v>
      </c>
      <c r="AJ1717">
        <v>46</v>
      </c>
      <c r="AK1717" s="22">
        <f t="shared" si="134"/>
        <v>7.350975743832886</v>
      </c>
      <c r="AL1717" t="s">
        <v>99</v>
      </c>
      <c r="AM1717" t="s">
        <v>100</v>
      </c>
      <c r="AN1717" t="s">
        <v>67</v>
      </c>
    </row>
    <row r="1718" spans="1:40" hidden="1" x14ac:dyDescent="0.25">
      <c r="A1718">
        <v>202430</v>
      </c>
      <c r="B1718">
        <v>41601</v>
      </c>
      <c r="C1718" t="s">
        <v>1954</v>
      </c>
      <c r="D1718" t="s">
        <v>5613</v>
      </c>
      <c r="E1718" t="s">
        <v>1955</v>
      </c>
      <c r="F1718">
        <v>0</v>
      </c>
      <c r="G1718" s="1">
        <v>45166</v>
      </c>
      <c r="H1718" s="1">
        <v>45220</v>
      </c>
      <c r="I1718" s="21">
        <f t="shared" si="130"/>
        <v>8.7142857142857153</v>
      </c>
      <c r="J1718" s="1"/>
      <c r="K1718" s="1" t="s">
        <v>34</v>
      </c>
      <c r="M1718" t="s">
        <v>34</v>
      </c>
      <c r="S1718" s="22">
        <f t="shared" si="131"/>
        <v>7.6388888888888951E-2</v>
      </c>
      <c r="T1718" s="22">
        <f t="shared" si="132"/>
        <v>4.0343915343915383E-2</v>
      </c>
      <c r="U1718" s="22" t="s">
        <v>5406</v>
      </c>
      <c r="V1718">
        <v>1900</v>
      </c>
      <c r="W1718" s="22" t="s">
        <v>5526</v>
      </c>
      <c r="X1718">
        <v>2050</v>
      </c>
      <c r="Y1718" t="s">
        <v>507</v>
      </c>
      <c r="Z1718" t="s">
        <v>1956</v>
      </c>
      <c r="AA1718" t="s">
        <v>1957</v>
      </c>
      <c r="AB1718">
        <v>9</v>
      </c>
      <c r="AC1718" t="s">
        <v>98</v>
      </c>
      <c r="AD1718" t="str">
        <f t="shared" si="133"/>
        <v>Online Class - ONLINE</v>
      </c>
      <c r="AE1718" t="s">
        <v>88</v>
      </c>
      <c r="AF1718" t="s">
        <v>89</v>
      </c>
      <c r="AG1718" t="s">
        <v>89</v>
      </c>
      <c r="AH1718" t="s">
        <v>5220</v>
      </c>
      <c r="AI1718">
        <v>50</v>
      </c>
      <c r="AJ1718">
        <v>46</v>
      </c>
      <c r="AK1718" s="22">
        <f t="shared" si="134"/>
        <v>16.17214663643237</v>
      </c>
      <c r="AL1718" t="s">
        <v>99</v>
      </c>
      <c r="AM1718" t="s">
        <v>100</v>
      </c>
      <c r="AN1718" t="s">
        <v>67</v>
      </c>
    </row>
    <row r="1719" spans="1:40" hidden="1" x14ac:dyDescent="0.25">
      <c r="A1719">
        <v>202430</v>
      </c>
      <c r="B1719">
        <v>41602</v>
      </c>
      <c r="C1719" t="s">
        <v>1954</v>
      </c>
      <c r="D1719" t="s">
        <v>5613</v>
      </c>
      <c r="E1719" t="s">
        <v>1955</v>
      </c>
      <c r="F1719">
        <v>0</v>
      </c>
      <c r="G1719" s="1">
        <v>45222</v>
      </c>
      <c r="H1719" s="1">
        <v>45276</v>
      </c>
      <c r="I1719" s="21">
        <f t="shared" si="130"/>
        <v>8.7142857142857153</v>
      </c>
      <c r="J1719" s="1"/>
      <c r="K1719" s="1" t="s">
        <v>34</v>
      </c>
      <c r="M1719" t="s">
        <v>34</v>
      </c>
      <c r="S1719" s="22">
        <f t="shared" si="131"/>
        <v>3.472222222222221E-2</v>
      </c>
      <c r="T1719" s="22">
        <f t="shared" si="132"/>
        <v>1.8338143338143334E-2</v>
      </c>
      <c r="U1719" s="22" t="s">
        <v>5378</v>
      </c>
      <c r="V1719">
        <v>1800</v>
      </c>
      <c r="W1719" s="22" t="s">
        <v>5477</v>
      </c>
      <c r="X1719">
        <v>1850</v>
      </c>
      <c r="Y1719" t="s">
        <v>101</v>
      </c>
      <c r="Z1719" t="s">
        <v>1956</v>
      </c>
      <c r="AA1719" t="s">
        <v>1957</v>
      </c>
      <c r="AB1719">
        <v>11</v>
      </c>
      <c r="AC1719" t="s">
        <v>98</v>
      </c>
      <c r="AD1719" t="str">
        <f t="shared" si="133"/>
        <v>Online Class - ONLINE</v>
      </c>
      <c r="AE1719" t="s">
        <v>88</v>
      </c>
      <c r="AF1719" t="s">
        <v>89</v>
      </c>
      <c r="AG1719" t="s">
        <v>89</v>
      </c>
      <c r="AH1719" t="s">
        <v>5220</v>
      </c>
      <c r="AI1719">
        <v>50</v>
      </c>
      <c r="AJ1719">
        <v>40</v>
      </c>
      <c r="AK1719" s="22">
        <f t="shared" si="134"/>
        <v>6.3921528207242488</v>
      </c>
      <c r="AL1719" t="s">
        <v>99</v>
      </c>
      <c r="AM1719" t="s">
        <v>100</v>
      </c>
      <c r="AN1719" t="s">
        <v>67</v>
      </c>
    </row>
    <row r="1720" spans="1:40" hidden="1" x14ac:dyDescent="0.25">
      <c r="A1720">
        <v>202430</v>
      </c>
      <c r="B1720">
        <v>41602</v>
      </c>
      <c r="C1720" t="s">
        <v>1954</v>
      </c>
      <c r="D1720" t="s">
        <v>5613</v>
      </c>
      <c r="E1720" t="s">
        <v>1955</v>
      </c>
      <c r="F1720">
        <v>0</v>
      </c>
      <c r="G1720" s="1">
        <v>45222</v>
      </c>
      <c r="H1720" s="1">
        <v>45276</v>
      </c>
      <c r="I1720" s="21">
        <f t="shared" si="130"/>
        <v>8.7142857142857153</v>
      </c>
      <c r="J1720" s="1"/>
      <c r="K1720" s="1" t="s">
        <v>34</v>
      </c>
      <c r="M1720" t="s">
        <v>34</v>
      </c>
      <c r="S1720" s="22">
        <f t="shared" si="131"/>
        <v>7.6388888888888951E-2</v>
      </c>
      <c r="T1720" s="22">
        <f t="shared" si="132"/>
        <v>4.0343915343915383E-2</v>
      </c>
      <c r="U1720" s="22" t="s">
        <v>5406</v>
      </c>
      <c r="V1720">
        <v>1900</v>
      </c>
      <c r="W1720" s="22" t="s">
        <v>5526</v>
      </c>
      <c r="X1720">
        <v>2050</v>
      </c>
      <c r="Y1720" t="s">
        <v>101</v>
      </c>
      <c r="Z1720" t="s">
        <v>1956</v>
      </c>
      <c r="AA1720" t="s">
        <v>1957</v>
      </c>
      <c r="AB1720">
        <v>11</v>
      </c>
      <c r="AC1720" t="s">
        <v>98</v>
      </c>
      <c r="AD1720" t="str">
        <f t="shared" si="133"/>
        <v>Online Class - ONLINE</v>
      </c>
      <c r="AE1720" t="s">
        <v>88</v>
      </c>
      <c r="AF1720" t="s">
        <v>89</v>
      </c>
      <c r="AG1720" t="s">
        <v>89</v>
      </c>
      <c r="AH1720" t="s">
        <v>5220</v>
      </c>
      <c r="AI1720">
        <v>50</v>
      </c>
      <c r="AJ1720">
        <v>40</v>
      </c>
      <c r="AK1720" s="22">
        <f t="shared" si="134"/>
        <v>14.062736205593364</v>
      </c>
      <c r="AL1720" t="s">
        <v>99</v>
      </c>
      <c r="AM1720" t="s">
        <v>100</v>
      </c>
      <c r="AN1720" t="s">
        <v>67</v>
      </c>
    </row>
    <row r="1721" spans="1:40" hidden="1" x14ac:dyDescent="0.25">
      <c r="A1721">
        <v>202430</v>
      </c>
      <c r="B1721">
        <v>41609</v>
      </c>
      <c r="C1721" t="s">
        <v>1958</v>
      </c>
      <c r="D1721" t="s">
        <v>5613</v>
      </c>
      <c r="E1721" t="s">
        <v>1959</v>
      </c>
      <c r="F1721">
        <v>0</v>
      </c>
      <c r="G1721" s="1">
        <v>45166</v>
      </c>
      <c r="H1721" s="1">
        <v>45220</v>
      </c>
      <c r="I1721" s="21">
        <f t="shared" si="130"/>
        <v>8.7142857142857153</v>
      </c>
      <c r="J1721" s="1"/>
      <c r="K1721" s="1" t="s">
        <v>34</v>
      </c>
      <c r="M1721" t="s">
        <v>34</v>
      </c>
      <c r="S1721" s="22">
        <f t="shared" si="131"/>
        <v>3.472222222222221E-2</v>
      </c>
      <c r="T1721" s="22">
        <f t="shared" si="132"/>
        <v>1.8338143338143334E-2</v>
      </c>
      <c r="U1721" s="22" t="s">
        <v>5386</v>
      </c>
      <c r="V1721">
        <v>1300</v>
      </c>
      <c r="W1721" s="22" t="s">
        <v>5408</v>
      </c>
      <c r="X1721">
        <v>1350</v>
      </c>
      <c r="Y1721" t="s">
        <v>507</v>
      </c>
      <c r="Z1721" t="s">
        <v>1294</v>
      </c>
      <c r="AA1721" t="s">
        <v>1295</v>
      </c>
      <c r="AB1721">
        <v>9</v>
      </c>
      <c r="AC1721" t="s">
        <v>98</v>
      </c>
      <c r="AD1721" t="str">
        <f t="shared" si="133"/>
        <v>Online Class - ONLINE</v>
      </c>
      <c r="AE1721" t="s">
        <v>88</v>
      </c>
      <c r="AF1721" t="s">
        <v>89</v>
      </c>
      <c r="AG1721" t="s">
        <v>89</v>
      </c>
      <c r="AH1721" t="s">
        <v>5220</v>
      </c>
      <c r="AI1721">
        <v>40</v>
      </c>
      <c r="AJ1721">
        <v>26</v>
      </c>
      <c r="AK1721" s="22">
        <f t="shared" si="134"/>
        <v>4.1548993334707616</v>
      </c>
      <c r="AL1721" t="s">
        <v>99</v>
      </c>
      <c r="AM1721" t="s">
        <v>100</v>
      </c>
      <c r="AN1721" t="s">
        <v>67</v>
      </c>
    </row>
    <row r="1722" spans="1:40" hidden="1" x14ac:dyDescent="0.25">
      <c r="A1722">
        <v>202430</v>
      </c>
      <c r="B1722">
        <v>41609</v>
      </c>
      <c r="C1722" t="s">
        <v>1958</v>
      </c>
      <c r="D1722" t="s">
        <v>5613</v>
      </c>
      <c r="E1722" t="s">
        <v>1959</v>
      </c>
      <c r="F1722">
        <v>0</v>
      </c>
      <c r="G1722" s="1">
        <v>45166</v>
      </c>
      <c r="H1722" s="1">
        <v>45220</v>
      </c>
      <c r="I1722" s="21">
        <f t="shared" si="130"/>
        <v>8.7142857142857153</v>
      </c>
      <c r="J1722" s="1"/>
      <c r="K1722" s="1" t="s">
        <v>34</v>
      </c>
      <c r="M1722" t="s">
        <v>34</v>
      </c>
      <c r="S1722" s="22">
        <f t="shared" si="131"/>
        <v>8.3333333333333259E-2</v>
      </c>
      <c r="T1722" s="22">
        <f t="shared" si="132"/>
        <v>4.4011544011543981E-2</v>
      </c>
      <c r="U1722" s="22" t="s">
        <v>5374</v>
      </c>
      <c r="V1722">
        <v>1400</v>
      </c>
      <c r="W1722" s="22" t="s">
        <v>5411</v>
      </c>
      <c r="X1722">
        <v>1600</v>
      </c>
      <c r="Y1722" t="s">
        <v>507</v>
      </c>
      <c r="Z1722" t="s">
        <v>1294</v>
      </c>
      <c r="AA1722" t="s">
        <v>1295</v>
      </c>
      <c r="AB1722">
        <v>9</v>
      </c>
      <c r="AC1722" t="s">
        <v>98</v>
      </c>
      <c r="AD1722" t="str">
        <f t="shared" si="133"/>
        <v>Online Class - ONLINE</v>
      </c>
      <c r="AE1722" t="s">
        <v>88</v>
      </c>
      <c r="AF1722" t="s">
        <v>89</v>
      </c>
      <c r="AG1722" t="s">
        <v>89</v>
      </c>
      <c r="AH1722" t="s">
        <v>5220</v>
      </c>
      <c r="AI1722">
        <v>40</v>
      </c>
      <c r="AJ1722">
        <v>26</v>
      </c>
      <c r="AK1722" s="22">
        <f t="shared" si="134"/>
        <v>9.9717584003298239</v>
      </c>
      <c r="AL1722" t="s">
        <v>99</v>
      </c>
      <c r="AM1722" t="s">
        <v>100</v>
      </c>
      <c r="AN1722" t="s">
        <v>67</v>
      </c>
    </row>
    <row r="1723" spans="1:40" hidden="1" x14ac:dyDescent="0.25">
      <c r="A1723">
        <v>202430</v>
      </c>
      <c r="B1723">
        <v>41610</v>
      </c>
      <c r="C1723" t="s">
        <v>1958</v>
      </c>
      <c r="D1723" t="s">
        <v>5613</v>
      </c>
      <c r="E1723" t="s">
        <v>1959</v>
      </c>
      <c r="F1723">
        <v>0</v>
      </c>
      <c r="G1723" s="1">
        <v>45222</v>
      </c>
      <c r="H1723" s="1">
        <v>45276</v>
      </c>
      <c r="I1723" s="21">
        <f t="shared" si="130"/>
        <v>8.7142857142857153</v>
      </c>
      <c r="J1723" s="1"/>
      <c r="K1723" s="1" t="s">
        <v>34</v>
      </c>
      <c r="M1723" t="s">
        <v>34</v>
      </c>
      <c r="S1723" s="22">
        <f t="shared" si="131"/>
        <v>3.472222222222221E-2</v>
      </c>
      <c r="T1723" s="22">
        <f t="shared" si="132"/>
        <v>1.8338143338143334E-2</v>
      </c>
      <c r="U1723" s="22" t="s">
        <v>5386</v>
      </c>
      <c r="V1723">
        <v>1300</v>
      </c>
      <c r="W1723" s="22" t="s">
        <v>5408</v>
      </c>
      <c r="X1723">
        <v>1350</v>
      </c>
      <c r="Y1723" t="s">
        <v>101</v>
      </c>
      <c r="Z1723" t="s">
        <v>1294</v>
      </c>
      <c r="AA1723" t="s">
        <v>1295</v>
      </c>
      <c r="AB1723">
        <v>11</v>
      </c>
      <c r="AC1723" t="s">
        <v>98</v>
      </c>
      <c r="AD1723" t="str">
        <f t="shared" si="133"/>
        <v>Online Class - ONLINE</v>
      </c>
      <c r="AE1723" t="s">
        <v>88</v>
      </c>
      <c r="AF1723" t="s">
        <v>89</v>
      </c>
      <c r="AG1723" t="s">
        <v>89</v>
      </c>
      <c r="AH1723" t="s">
        <v>5220</v>
      </c>
      <c r="AI1723">
        <v>40</v>
      </c>
      <c r="AJ1723">
        <v>21</v>
      </c>
      <c r="AK1723" s="22">
        <f t="shared" si="134"/>
        <v>3.3558802308802305</v>
      </c>
      <c r="AL1723" t="s">
        <v>99</v>
      </c>
      <c r="AM1723" t="s">
        <v>100</v>
      </c>
      <c r="AN1723" t="s">
        <v>67</v>
      </c>
    </row>
    <row r="1724" spans="1:40" hidden="1" x14ac:dyDescent="0.25">
      <c r="A1724">
        <v>202430</v>
      </c>
      <c r="B1724">
        <v>41610</v>
      </c>
      <c r="C1724" t="s">
        <v>1958</v>
      </c>
      <c r="D1724" t="s">
        <v>5613</v>
      </c>
      <c r="E1724" t="s">
        <v>1959</v>
      </c>
      <c r="F1724">
        <v>0</v>
      </c>
      <c r="G1724" s="1">
        <v>45222</v>
      </c>
      <c r="H1724" s="1">
        <v>45276</v>
      </c>
      <c r="I1724" s="21">
        <f t="shared" si="130"/>
        <v>8.7142857142857153</v>
      </c>
      <c r="J1724" s="1"/>
      <c r="K1724" s="1" t="s">
        <v>34</v>
      </c>
      <c r="M1724" t="s">
        <v>34</v>
      </c>
      <c r="S1724" s="22">
        <f t="shared" si="131"/>
        <v>8.3333333333333259E-2</v>
      </c>
      <c r="T1724" s="22">
        <f t="shared" si="132"/>
        <v>4.4011544011543981E-2</v>
      </c>
      <c r="U1724" s="22" t="s">
        <v>5374</v>
      </c>
      <c r="V1724">
        <v>1400</v>
      </c>
      <c r="W1724" s="22" t="s">
        <v>5411</v>
      </c>
      <c r="X1724">
        <v>1600</v>
      </c>
      <c r="Y1724" t="s">
        <v>101</v>
      </c>
      <c r="Z1724" t="s">
        <v>1294</v>
      </c>
      <c r="AA1724" t="s">
        <v>1295</v>
      </c>
      <c r="AB1724">
        <v>11</v>
      </c>
      <c r="AC1724" t="s">
        <v>98</v>
      </c>
      <c r="AD1724" t="str">
        <f t="shared" si="133"/>
        <v>Online Class - ONLINE</v>
      </c>
      <c r="AE1724" t="s">
        <v>88</v>
      </c>
      <c r="AF1724" t="s">
        <v>89</v>
      </c>
      <c r="AG1724" t="s">
        <v>89</v>
      </c>
      <c r="AH1724" t="s">
        <v>5220</v>
      </c>
      <c r="AI1724">
        <v>40</v>
      </c>
      <c r="AJ1724">
        <v>21</v>
      </c>
      <c r="AK1724" s="22">
        <f t="shared" si="134"/>
        <v>8.0541125541125496</v>
      </c>
      <c r="AL1724" t="s">
        <v>99</v>
      </c>
      <c r="AM1724" t="s">
        <v>100</v>
      </c>
      <c r="AN1724" t="s">
        <v>67</v>
      </c>
    </row>
    <row r="1725" spans="1:40" hidden="1" x14ac:dyDescent="0.25">
      <c r="A1725">
        <v>202430</v>
      </c>
      <c r="B1725">
        <v>41611</v>
      </c>
      <c r="C1725" t="s">
        <v>1958</v>
      </c>
      <c r="D1725" t="s">
        <v>5613</v>
      </c>
      <c r="E1725" t="s">
        <v>1959</v>
      </c>
      <c r="F1725">
        <v>0</v>
      </c>
      <c r="G1725" s="1">
        <v>45166</v>
      </c>
      <c r="H1725" s="1">
        <v>45220</v>
      </c>
      <c r="I1725" s="21">
        <f t="shared" si="130"/>
        <v>8.7142857142857153</v>
      </c>
      <c r="J1725" s="1"/>
      <c r="K1725" s="1" t="s">
        <v>36</v>
      </c>
      <c r="O1725" t="s">
        <v>36</v>
      </c>
      <c r="S1725" s="22">
        <f t="shared" si="131"/>
        <v>3.472222222222221E-2</v>
      </c>
      <c r="T1725" s="22">
        <f t="shared" si="132"/>
        <v>1.8338143338143334E-2</v>
      </c>
      <c r="U1725" s="22" t="s">
        <v>5386</v>
      </c>
      <c r="V1725">
        <v>1300</v>
      </c>
      <c r="W1725" s="22" t="s">
        <v>5408</v>
      </c>
      <c r="X1725">
        <v>1350</v>
      </c>
      <c r="Y1725" t="s">
        <v>101</v>
      </c>
      <c r="Z1725" t="s">
        <v>1294</v>
      </c>
      <c r="AA1725" t="s">
        <v>1295</v>
      </c>
      <c r="AB1725">
        <v>9</v>
      </c>
      <c r="AC1725" t="s">
        <v>98</v>
      </c>
      <c r="AD1725" t="str">
        <f t="shared" si="133"/>
        <v>Online Class - ONLINE</v>
      </c>
      <c r="AE1725" t="s">
        <v>88</v>
      </c>
      <c r="AF1725" t="s">
        <v>89</v>
      </c>
      <c r="AG1725" t="s">
        <v>89</v>
      </c>
      <c r="AH1725" t="s">
        <v>5220</v>
      </c>
      <c r="AI1725">
        <v>40</v>
      </c>
      <c r="AJ1725">
        <v>18</v>
      </c>
      <c r="AK1725" s="22">
        <f t="shared" si="134"/>
        <v>2.8764687693259119</v>
      </c>
      <c r="AL1725" t="s">
        <v>99</v>
      </c>
      <c r="AM1725" t="s">
        <v>100</v>
      </c>
      <c r="AN1725" t="s">
        <v>67</v>
      </c>
    </row>
    <row r="1726" spans="1:40" hidden="1" x14ac:dyDescent="0.25">
      <c r="A1726">
        <v>202430</v>
      </c>
      <c r="B1726">
        <v>41611</v>
      </c>
      <c r="C1726" t="s">
        <v>1958</v>
      </c>
      <c r="D1726" t="s">
        <v>5613</v>
      </c>
      <c r="E1726" t="s">
        <v>1959</v>
      </c>
      <c r="F1726">
        <v>0</v>
      </c>
      <c r="G1726" s="1">
        <v>45166</v>
      </c>
      <c r="H1726" s="1">
        <v>45220</v>
      </c>
      <c r="I1726" s="21">
        <f t="shared" si="130"/>
        <v>8.7142857142857153</v>
      </c>
      <c r="J1726" s="1"/>
      <c r="K1726" s="1" t="s">
        <v>36</v>
      </c>
      <c r="O1726" t="s">
        <v>36</v>
      </c>
      <c r="S1726" s="22">
        <f t="shared" si="131"/>
        <v>7.638888888888884E-2</v>
      </c>
      <c r="T1726" s="22">
        <f t="shared" si="132"/>
        <v>4.0343915343915328E-2</v>
      </c>
      <c r="U1726" s="22" t="s">
        <v>5374</v>
      </c>
      <c r="V1726">
        <v>1400</v>
      </c>
      <c r="W1726" s="22" t="s">
        <v>5460</v>
      </c>
      <c r="X1726">
        <v>1550</v>
      </c>
      <c r="Y1726" t="s">
        <v>101</v>
      </c>
      <c r="Z1726" t="s">
        <v>1294</v>
      </c>
      <c r="AA1726" t="s">
        <v>1295</v>
      </c>
      <c r="AB1726">
        <v>9</v>
      </c>
      <c r="AC1726" t="s">
        <v>98</v>
      </c>
      <c r="AD1726" t="str">
        <f t="shared" si="133"/>
        <v>Online Class - ONLINE</v>
      </c>
      <c r="AE1726" t="s">
        <v>88</v>
      </c>
      <c r="AF1726" t="s">
        <v>89</v>
      </c>
      <c r="AG1726" t="s">
        <v>89</v>
      </c>
      <c r="AH1726" t="s">
        <v>5220</v>
      </c>
      <c r="AI1726">
        <v>40</v>
      </c>
      <c r="AJ1726">
        <v>18</v>
      </c>
      <c r="AK1726" s="22">
        <f t="shared" si="134"/>
        <v>6.328231292517005</v>
      </c>
      <c r="AL1726" t="s">
        <v>99</v>
      </c>
      <c r="AM1726" t="s">
        <v>100</v>
      </c>
      <c r="AN1726" t="s">
        <v>67</v>
      </c>
    </row>
    <row r="1727" spans="1:40" hidden="1" x14ac:dyDescent="0.25">
      <c r="A1727">
        <v>202430</v>
      </c>
      <c r="B1727">
        <v>41612</v>
      </c>
      <c r="C1727" t="s">
        <v>1958</v>
      </c>
      <c r="D1727" t="s">
        <v>5613</v>
      </c>
      <c r="E1727" t="s">
        <v>1959</v>
      </c>
      <c r="F1727">
        <v>0</v>
      </c>
      <c r="G1727" s="1">
        <v>45222</v>
      </c>
      <c r="H1727" s="1">
        <v>45276</v>
      </c>
      <c r="I1727" s="21">
        <f t="shared" si="130"/>
        <v>8.7142857142857153</v>
      </c>
      <c r="J1727" s="1"/>
      <c r="K1727" s="1" t="s">
        <v>36</v>
      </c>
      <c r="O1727" t="s">
        <v>36</v>
      </c>
      <c r="S1727" s="22">
        <f t="shared" si="131"/>
        <v>3.472222222222221E-2</v>
      </c>
      <c r="T1727" s="22">
        <f t="shared" si="132"/>
        <v>1.8338143338143334E-2</v>
      </c>
      <c r="U1727" s="22" t="s">
        <v>5386</v>
      </c>
      <c r="V1727">
        <v>1300</v>
      </c>
      <c r="W1727" s="22" t="s">
        <v>5408</v>
      </c>
      <c r="X1727">
        <v>1350</v>
      </c>
      <c r="Y1727" t="s">
        <v>101</v>
      </c>
      <c r="Z1727" t="s">
        <v>1294</v>
      </c>
      <c r="AA1727" t="s">
        <v>1295</v>
      </c>
      <c r="AB1727">
        <v>11</v>
      </c>
      <c r="AC1727" t="s">
        <v>98</v>
      </c>
      <c r="AD1727" t="str">
        <f t="shared" si="133"/>
        <v>Online Class - ONLINE</v>
      </c>
      <c r="AE1727" t="s">
        <v>88</v>
      </c>
      <c r="AF1727" t="s">
        <v>89</v>
      </c>
      <c r="AG1727" t="s">
        <v>89</v>
      </c>
      <c r="AH1727" t="s">
        <v>5220</v>
      </c>
      <c r="AI1727">
        <v>40</v>
      </c>
      <c r="AJ1727">
        <v>17</v>
      </c>
      <c r="AK1727" s="22">
        <f t="shared" si="134"/>
        <v>2.7166649488078054</v>
      </c>
      <c r="AL1727" t="s">
        <v>99</v>
      </c>
      <c r="AM1727" t="s">
        <v>100</v>
      </c>
      <c r="AN1727" t="s">
        <v>67</v>
      </c>
    </row>
    <row r="1728" spans="1:40" hidden="1" x14ac:dyDescent="0.25">
      <c r="A1728">
        <v>202430</v>
      </c>
      <c r="B1728">
        <v>41612</v>
      </c>
      <c r="C1728" t="s">
        <v>1958</v>
      </c>
      <c r="D1728" t="s">
        <v>5613</v>
      </c>
      <c r="E1728" t="s">
        <v>1959</v>
      </c>
      <c r="F1728">
        <v>0</v>
      </c>
      <c r="G1728" s="1">
        <v>45222</v>
      </c>
      <c r="H1728" s="1">
        <v>45276</v>
      </c>
      <c r="I1728" s="21">
        <f t="shared" si="130"/>
        <v>8.7142857142857153</v>
      </c>
      <c r="J1728" s="1"/>
      <c r="K1728" s="1" t="s">
        <v>36</v>
      </c>
      <c r="O1728" t="s">
        <v>36</v>
      </c>
      <c r="S1728" s="22">
        <f t="shared" si="131"/>
        <v>8.6805555555555469E-2</v>
      </c>
      <c r="T1728" s="22">
        <f t="shared" si="132"/>
        <v>4.5845358345358307E-2</v>
      </c>
      <c r="U1728" s="22" t="s">
        <v>5374</v>
      </c>
      <c r="V1728">
        <v>1400</v>
      </c>
      <c r="W1728" s="22" t="s">
        <v>5372</v>
      </c>
      <c r="X1728">
        <v>1605</v>
      </c>
      <c r="Y1728" t="s">
        <v>101</v>
      </c>
      <c r="Z1728" t="s">
        <v>1294</v>
      </c>
      <c r="AA1728" t="s">
        <v>1295</v>
      </c>
      <c r="AB1728">
        <v>11</v>
      </c>
      <c r="AC1728" t="s">
        <v>98</v>
      </c>
      <c r="AD1728" t="str">
        <f t="shared" si="133"/>
        <v>Online Class - ONLINE</v>
      </c>
      <c r="AE1728" t="s">
        <v>88</v>
      </c>
      <c r="AF1728" t="s">
        <v>89</v>
      </c>
      <c r="AG1728" t="s">
        <v>89</v>
      </c>
      <c r="AH1728" t="s">
        <v>5220</v>
      </c>
      <c r="AI1728">
        <v>40</v>
      </c>
      <c r="AJ1728">
        <v>17</v>
      </c>
      <c r="AK1728" s="22">
        <f t="shared" si="134"/>
        <v>6.79166237201951</v>
      </c>
      <c r="AL1728" t="s">
        <v>99</v>
      </c>
      <c r="AM1728" t="s">
        <v>100</v>
      </c>
      <c r="AN1728" t="s">
        <v>67</v>
      </c>
    </row>
    <row r="1729" spans="1:40" hidden="1" x14ac:dyDescent="0.25">
      <c r="A1729">
        <v>202430</v>
      </c>
      <c r="B1729">
        <v>41614</v>
      </c>
      <c r="C1729" t="s">
        <v>1960</v>
      </c>
      <c r="D1729" t="s">
        <v>5613</v>
      </c>
      <c r="E1729" t="s">
        <v>1961</v>
      </c>
      <c r="F1729">
        <v>0</v>
      </c>
      <c r="G1729" s="1">
        <v>45222</v>
      </c>
      <c r="H1729" s="1">
        <v>45276</v>
      </c>
      <c r="I1729" s="21">
        <f t="shared" si="130"/>
        <v>8.7142857142857153</v>
      </c>
      <c r="J1729" s="1"/>
      <c r="K1729" s="1" t="s">
        <v>34</v>
      </c>
      <c r="M1729" t="s">
        <v>34</v>
      </c>
      <c r="S1729" s="22">
        <f t="shared" si="131"/>
        <v>3.472222222222221E-2</v>
      </c>
      <c r="T1729" s="22">
        <f t="shared" si="132"/>
        <v>1.8338143338143334E-2</v>
      </c>
      <c r="U1729" s="22" t="s">
        <v>5386</v>
      </c>
      <c r="V1729">
        <v>1300</v>
      </c>
      <c r="W1729" s="22" t="s">
        <v>5408</v>
      </c>
      <c r="X1729">
        <v>1350</v>
      </c>
      <c r="Y1729" t="s">
        <v>101</v>
      </c>
      <c r="Z1729" t="s">
        <v>1962</v>
      </c>
      <c r="AA1729" t="s">
        <v>1963</v>
      </c>
      <c r="AB1729">
        <v>11</v>
      </c>
      <c r="AC1729" t="s">
        <v>98</v>
      </c>
      <c r="AD1729" t="str">
        <f t="shared" si="133"/>
        <v>Online Class - ONLINE</v>
      </c>
      <c r="AE1729" t="s">
        <v>88</v>
      </c>
      <c r="AF1729" t="s">
        <v>89</v>
      </c>
      <c r="AG1729" t="s">
        <v>89</v>
      </c>
      <c r="AH1729" t="s">
        <v>5220</v>
      </c>
      <c r="AI1729">
        <v>35</v>
      </c>
      <c r="AJ1729">
        <v>10</v>
      </c>
      <c r="AK1729" s="22">
        <f t="shared" si="134"/>
        <v>1.5980382051810622</v>
      </c>
      <c r="AL1729" t="s">
        <v>99</v>
      </c>
      <c r="AM1729" t="s">
        <v>100</v>
      </c>
      <c r="AN1729" t="s">
        <v>67</v>
      </c>
    </row>
    <row r="1730" spans="1:40" hidden="1" x14ac:dyDescent="0.25">
      <c r="A1730">
        <v>202430</v>
      </c>
      <c r="B1730">
        <v>41614</v>
      </c>
      <c r="C1730" t="s">
        <v>1960</v>
      </c>
      <c r="D1730" t="s">
        <v>5613</v>
      </c>
      <c r="E1730" t="s">
        <v>1961</v>
      </c>
      <c r="F1730">
        <v>0</v>
      </c>
      <c r="G1730" s="1">
        <v>45222</v>
      </c>
      <c r="H1730" s="1">
        <v>45276</v>
      </c>
      <c r="I1730" s="21">
        <f t="shared" ref="I1730:I1793" si="135">(DATEDIF(G1730,H1730,"d")/7)+1</f>
        <v>8.7142857142857153</v>
      </c>
      <c r="J1730" s="1"/>
      <c r="K1730" s="1" t="s">
        <v>34</v>
      </c>
      <c r="M1730" t="s">
        <v>34</v>
      </c>
      <c r="S1730" s="22">
        <f t="shared" ref="S1730:S1793" si="136">W1730-U1730</f>
        <v>7.638888888888884E-2</v>
      </c>
      <c r="T1730" s="22">
        <f t="shared" ref="T1730:T1793" si="137">(LEN(K1730)*S1730)*(I1730/16.5)</f>
        <v>4.0343915343915328E-2</v>
      </c>
      <c r="U1730" s="22" t="s">
        <v>5374</v>
      </c>
      <c r="V1730">
        <v>1400</v>
      </c>
      <c r="W1730" s="22" t="s">
        <v>5460</v>
      </c>
      <c r="X1730">
        <v>1550</v>
      </c>
      <c r="Y1730" t="s">
        <v>101</v>
      </c>
      <c r="Z1730" t="s">
        <v>1962</v>
      </c>
      <c r="AA1730" t="s">
        <v>1963</v>
      </c>
      <c r="AB1730">
        <v>11</v>
      </c>
      <c r="AC1730" t="s">
        <v>98</v>
      </c>
      <c r="AD1730" t="str">
        <f t="shared" ref="AD1730:AD1793" si="138">CONCATENATE(AE1730," - ",AG1730)</f>
        <v>Online Class - ONLINE</v>
      </c>
      <c r="AE1730" t="s">
        <v>88</v>
      </c>
      <c r="AF1730" t="s">
        <v>89</v>
      </c>
      <c r="AG1730" t="s">
        <v>89</v>
      </c>
      <c r="AH1730" t="s">
        <v>5220</v>
      </c>
      <c r="AI1730">
        <v>35</v>
      </c>
      <c r="AJ1730">
        <v>10</v>
      </c>
      <c r="AK1730" s="22">
        <f t="shared" ref="AK1730:AK1793" si="139">I1730*T1730*AJ1730</f>
        <v>3.5156840513983361</v>
      </c>
      <c r="AL1730" t="s">
        <v>99</v>
      </c>
      <c r="AM1730" t="s">
        <v>100</v>
      </c>
      <c r="AN1730" t="s">
        <v>67</v>
      </c>
    </row>
    <row r="1731" spans="1:40" hidden="1" x14ac:dyDescent="0.25">
      <c r="A1731">
        <v>202430</v>
      </c>
      <c r="B1731">
        <v>41629</v>
      </c>
      <c r="C1731" t="s">
        <v>1964</v>
      </c>
      <c r="D1731" t="s">
        <v>5613</v>
      </c>
      <c r="E1731" t="s">
        <v>1965</v>
      </c>
      <c r="F1731">
        <v>0</v>
      </c>
      <c r="G1731" s="1">
        <v>45166</v>
      </c>
      <c r="H1731" s="1">
        <v>45220</v>
      </c>
      <c r="I1731" s="21">
        <f t="shared" si="135"/>
        <v>8.7142857142857153</v>
      </c>
      <c r="J1731" s="1"/>
      <c r="K1731" s="1" t="s">
        <v>34</v>
      </c>
      <c r="M1731" t="s">
        <v>34</v>
      </c>
      <c r="S1731" s="22">
        <f t="shared" si="136"/>
        <v>3.472222222222221E-2</v>
      </c>
      <c r="T1731" s="22">
        <f t="shared" si="137"/>
        <v>1.8338143338143334E-2</v>
      </c>
      <c r="U1731" s="22" t="s">
        <v>5390</v>
      </c>
      <c r="V1731">
        <v>900</v>
      </c>
      <c r="W1731" s="22" t="s">
        <v>5468</v>
      </c>
      <c r="X1731">
        <v>950</v>
      </c>
      <c r="Y1731" t="s">
        <v>507</v>
      </c>
      <c r="Z1731" t="s">
        <v>1956</v>
      </c>
      <c r="AA1731" t="s">
        <v>1957</v>
      </c>
      <c r="AB1731">
        <v>9</v>
      </c>
      <c r="AC1731" t="s">
        <v>98</v>
      </c>
      <c r="AD1731" t="str">
        <f t="shared" si="138"/>
        <v>Online Class - ONLINE</v>
      </c>
      <c r="AE1731" t="s">
        <v>88</v>
      </c>
      <c r="AF1731" t="s">
        <v>89</v>
      </c>
      <c r="AG1731" t="s">
        <v>89</v>
      </c>
      <c r="AH1731" t="s">
        <v>5220</v>
      </c>
      <c r="AI1731">
        <v>45</v>
      </c>
      <c r="AJ1731">
        <v>37</v>
      </c>
      <c r="AK1731" s="22">
        <f t="shared" si="139"/>
        <v>5.9127413591699298</v>
      </c>
      <c r="AL1731" t="s">
        <v>99</v>
      </c>
      <c r="AM1731" t="s">
        <v>100</v>
      </c>
      <c r="AN1731" t="s">
        <v>67</v>
      </c>
    </row>
    <row r="1732" spans="1:40" hidden="1" x14ac:dyDescent="0.25">
      <c r="A1732">
        <v>202430</v>
      </c>
      <c r="B1732">
        <v>41629</v>
      </c>
      <c r="C1732" t="s">
        <v>1964</v>
      </c>
      <c r="D1732" t="s">
        <v>5613</v>
      </c>
      <c r="E1732" t="s">
        <v>1965</v>
      </c>
      <c r="F1732">
        <v>0</v>
      </c>
      <c r="G1732" s="1">
        <v>45166</v>
      </c>
      <c r="H1732" s="1">
        <v>45220</v>
      </c>
      <c r="I1732" s="21">
        <f t="shared" si="135"/>
        <v>8.7142857142857153</v>
      </c>
      <c r="J1732" s="1"/>
      <c r="K1732" s="1" t="s">
        <v>34</v>
      </c>
      <c r="M1732" t="s">
        <v>34</v>
      </c>
      <c r="S1732" s="22">
        <f t="shared" si="136"/>
        <v>7.6388888888888895E-2</v>
      </c>
      <c r="T1732" s="22">
        <f t="shared" si="137"/>
        <v>4.0343915343915356E-2</v>
      </c>
      <c r="U1732" s="22" t="s">
        <v>5391</v>
      </c>
      <c r="V1732">
        <v>1000</v>
      </c>
      <c r="W1732" s="22" t="s">
        <v>5482</v>
      </c>
      <c r="X1732">
        <v>1150</v>
      </c>
      <c r="Y1732" t="s">
        <v>507</v>
      </c>
      <c r="Z1732" t="s">
        <v>1956</v>
      </c>
      <c r="AA1732" t="s">
        <v>1957</v>
      </c>
      <c r="AB1732">
        <v>9</v>
      </c>
      <c r="AC1732" t="s">
        <v>98</v>
      </c>
      <c r="AD1732" t="str">
        <f t="shared" si="138"/>
        <v>Online Class - ONLINE</v>
      </c>
      <c r="AE1732" t="s">
        <v>88</v>
      </c>
      <c r="AF1732" t="s">
        <v>89</v>
      </c>
      <c r="AG1732" t="s">
        <v>89</v>
      </c>
      <c r="AH1732" t="s">
        <v>5220</v>
      </c>
      <c r="AI1732">
        <v>45</v>
      </c>
      <c r="AJ1732">
        <v>37</v>
      </c>
      <c r="AK1732" s="22">
        <f t="shared" si="139"/>
        <v>13.008030990173852</v>
      </c>
      <c r="AL1732" t="s">
        <v>99</v>
      </c>
      <c r="AM1732" t="s">
        <v>100</v>
      </c>
      <c r="AN1732" t="s">
        <v>67</v>
      </c>
    </row>
    <row r="1733" spans="1:40" hidden="1" x14ac:dyDescent="0.25">
      <c r="A1733">
        <v>202430</v>
      </c>
      <c r="B1733">
        <v>41630</v>
      </c>
      <c r="C1733" t="s">
        <v>1964</v>
      </c>
      <c r="D1733" t="s">
        <v>5613</v>
      </c>
      <c r="E1733" t="s">
        <v>1965</v>
      </c>
      <c r="F1733">
        <v>0</v>
      </c>
      <c r="G1733" s="1">
        <v>45222</v>
      </c>
      <c r="H1733" s="1">
        <v>45276</v>
      </c>
      <c r="I1733" s="21">
        <f t="shared" si="135"/>
        <v>8.7142857142857153</v>
      </c>
      <c r="J1733" s="1"/>
      <c r="K1733" s="1" t="s">
        <v>34</v>
      </c>
      <c r="M1733" t="s">
        <v>34</v>
      </c>
      <c r="S1733" s="22">
        <f t="shared" si="136"/>
        <v>3.472222222222221E-2</v>
      </c>
      <c r="T1733" s="22">
        <f t="shared" si="137"/>
        <v>1.8338143338143334E-2</v>
      </c>
      <c r="U1733" s="22" t="s">
        <v>5390</v>
      </c>
      <c r="V1733">
        <v>900</v>
      </c>
      <c r="W1733" s="22" t="s">
        <v>5468</v>
      </c>
      <c r="X1733">
        <v>950</v>
      </c>
      <c r="Y1733" t="s">
        <v>101</v>
      </c>
      <c r="Z1733" t="s">
        <v>1956</v>
      </c>
      <c r="AA1733" t="s">
        <v>1957</v>
      </c>
      <c r="AB1733">
        <v>11</v>
      </c>
      <c r="AC1733" t="s">
        <v>98</v>
      </c>
      <c r="AD1733" t="str">
        <f t="shared" si="138"/>
        <v>Online Class - ONLINE</v>
      </c>
      <c r="AE1733" t="s">
        <v>88</v>
      </c>
      <c r="AF1733" t="s">
        <v>89</v>
      </c>
      <c r="AG1733" t="s">
        <v>89</v>
      </c>
      <c r="AH1733" t="s">
        <v>5220</v>
      </c>
      <c r="AI1733">
        <v>45</v>
      </c>
      <c r="AJ1733">
        <v>38</v>
      </c>
      <c r="AK1733" s="22">
        <f t="shared" si="139"/>
        <v>6.0725451796880359</v>
      </c>
      <c r="AL1733" t="s">
        <v>99</v>
      </c>
      <c r="AM1733" t="s">
        <v>100</v>
      </c>
      <c r="AN1733" t="s">
        <v>67</v>
      </c>
    </row>
    <row r="1734" spans="1:40" hidden="1" x14ac:dyDescent="0.25">
      <c r="A1734">
        <v>202430</v>
      </c>
      <c r="B1734">
        <v>41630</v>
      </c>
      <c r="C1734" t="s">
        <v>1964</v>
      </c>
      <c r="D1734" t="s">
        <v>5613</v>
      </c>
      <c r="E1734" t="s">
        <v>1965</v>
      </c>
      <c r="F1734">
        <v>0</v>
      </c>
      <c r="G1734" s="1">
        <v>45222</v>
      </c>
      <c r="H1734" s="1">
        <v>45276</v>
      </c>
      <c r="I1734" s="21">
        <f t="shared" si="135"/>
        <v>8.7142857142857153</v>
      </c>
      <c r="J1734" s="1"/>
      <c r="K1734" s="1" t="s">
        <v>34</v>
      </c>
      <c r="M1734" t="s">
        <v>34</v>
      </c>
      <c r="S1734" s="22">
        <f t="shared" si="136"/>
        <v>7.6388888888888895E-2</v>
      </c>
      <c r="T1734" s="22">
        <f t="shared" si="137"/>
        <v>4.0343915343915356E-2</v>
      </c>
      <c r="U1734" s="22" t="s">
        <v>5391</v>
      </c>
      <c r="V1734">
        <v>1000</v>
      </c>
      <c r="W1734" s="22" t="s">
        <v>5482</v>
      </c>
      <c r="X1734">
        <v>1150</v>
      </c>
      <c r="Y1734" t="s">
        <v>101</v>
      </c>
      <c r="Z1734" t="s">
        <v>1956</v>
      </c>
      <c r="AA1734" t="s">
        <v>1957</v>
      </c>
      <c r="AB1734">
        <v>11</v>
      </c>
      <c r="AC1734" t="s">
        <v>98</v>
      </c>
      <c r="AD1734" t="str">
        <f t="shared" si="138"/>
        <v>Online Class - ONLINE</v>
      </c>
      <c r="AE1734" t="s">
        <v>88</v>
      </c>
      <c r="AF1734" t="s">
        <v>89</v>
      </c>
      <c r="AG1734" t="s">
        <v>89</v>
      </c>
      <c r="AH1734" t="s">
        <v>5220</v>
      </c>
      <c r="AI1734">
        <v>45</v>
      </c>
      <c r="AJ1734">
        <v>38</v>
      </c>
      <c r="AK1734" s="22">
        <f t="shared" si="139"/>
        <v>13.359599395313685</v>
      </c>
      <c r="AL1734" t="s">
        <v>99</v>
      </c>
      <c r="AM1734" t="s">
        <v>100</v>
      </c>
      <c r="AN1734" t="s">
        <v>67</v>
      </c>
    </row>
    <row r="1735" spans="1:40" hidden="1" x14ac:dyDescent="0.25">
      <c r="A1735">
        <v>202430</v>
      </c>
      <c r="B1735">
        <v>41657</v>
      </c>
      <c r="C1735" t="s">
        <v>1966</v>
      </c>
      <c r="D1735" t="s">
        <v>5699</v>
      </c>
      <c r="E1735" t="s">
        <v>1967</v>
      </c>
      <c r="F1735">
        <v>0</v>
      </c>
      <c r="G1735" s="1">
        <v>45166</v>
      </c>
      <c r="H1735" s="1">
        <v>45220</v>
      </c>
      <c r="I1735" s="21">
        <f t="shared" si="135"/>
        <v>8.7142857142857153</v>
      </c>
      <c r="J1735" s="1"/>
      <c r="K1735" s="1" t="s">
        <v>34</v>
      </c>
      <c r="M1735" t="s">
        <v>34</v>
      </c>
      <c r="S1735" s="22">
        <f t="shared" si="136"/>
        <v>3.472222222222221E-2</v>
      </c>
      <c r="T1735" s="22">
        <f t="shared" si="137"/>
        <v>1.8338143338143334E-2</v>
      </c>
      <c r="U1735" s="22" t="s">
        <v>5390</v>
      </c>
      <c r="V1735">
        <v>900</v>
      </c>
      <c r="W1735" s="22" t="s">
        <v>5468</v>
      </c>
      <c r="X1735">
        <v>950</v>
      </c>
      <c r="Y1735" t="s">
        <v>507</v>
      </c>
      <c r="Z1735" t="s">
        <v>1968</v>
      </c>
      <c r="AA1735" t="s">
        <v>1969</v>
      </c>
      <c r="AB1735">
        <v>9</v>
      </c>
      <c r="AC1735" t="s">
        <v>98</v>
      </c>
      <c r="AD1735" t="str">
        <f t="shared" si="138"/>
        <v>Online Class - ONLINE</v>
      </c>
      <c r="AE1735" t="s">
        <v>88</v>
      </c>
      <c r="AF1735" t="s">
        <v>89</v>
      </c>
      <c r="AG1735" t="s">
        <v>89</v>
      </c>
      <c r="AH1735" t="s">
        <v>5220</v>
      </c>
      <c r="AI1735">
        <v>40</v>
      </c>
      <c r="AJ1735">
        <v>38</v>
      </c>
      <c r="AK1735" s="22">
        <f t="shared" si="139"/>
        <v>6.0725451796880359</v>
      </c>
      <c r="AL1735" t="s">
        <v>99</v>
      </c>
      <c r="AM1735" t="s">
        <v>100</v>
      </c>
      <c r="AN1735" t="s">
        <v>67</v>
      </c>
    </row>
    <row r="1736" spans="1:40" hidden="1" x14ac:dyDescent="0.25">
      <c r="A1736">
        <v>202430</v>
      </c>
      <c r="B1736">
        <v>41657</v>
      </c>
      <c r="C1736" t="s">
        <v>1966</v>
      </c>
      <c r="D1736" t="s">
        <v>5699</v>
      </c>
      <c r="E1736" t="s">
        <v>1967</v>
      </c>
      <c r="F1736">
        <v>0</v>
      </c>
      <c r="G1736" s="1">
        <v>45166</v>
      </c>
      <c r="H1736" s="1">
        <v>45220</v>
      </c>
      <c r="I1736" s="21">
        <f t="shared" si="135"/>
        <v>8.7142857142857153</v>
      </c>
      <c r="J1736" s="1"/>
      <c r="K1736" s="1" t="s">
        <v>34</v>
      </c>
      <c r="M1736" t="s">
        <v>34</v>
      </c>
      <c r="S1736" s="22">
        <f t="shared" si="136"/>
        <v>7.6388888888888895E-2</v>
      </c>
      <c r="T1736" s="22">
        <f t="shared" si="137"/>
        <v>4.0343915343915356E-2</v>
      </c>
      <c r="U1736" s="22" t="s">
        <v>5391</v>
      </c>
      <c r="V1736">
        <v>1000</v>
      </c>
      <c r="W1736" s="22" t="s">
        <v>5482</v>
      </c>
      <c r="X1736">
        <v>1150</v>
      </c>
      <c r="Y1736" t="s">
        <v>507</v>
      </c>
      <c r="Z1736" t="s">
        <v>1968</v>
      </c>
      <c r="AA1736" t="s">
        <v>1969</v>
      </c>
      <c r="AB1736">
        <v>9</v>
      </c>
      <c r="AC1736" t="s">
        <v>98</v>
      </c>
      <c r="AD1736" t="str">
        <f t="shared" si="138"/>
        <v>Online Class - ONLINE</v>
      </c>
      <c r="AE1736" t="s">
        <v>88</v>
      </c>
      <c r="AF1736" t="s">
        <v>89</v>
      </c>
      <c r="AG1736" t="s">
        <v>89</v>
      </c>
      <c r="AH1736" t="s">
        <v>5220</v>
      </c>
      <c r="AI1736">
        <v>40</v>
      </c>
      <c r="AJ1736">
        <v>38</v>
      </c>
      <c r="AK1736" s="22">
        <f t="shared" si="139"/>
        <v>13.359599395313685</v>
      </c>
      <c r="AL1736" t="s">
        <v>99</v>
      </c>
      <c r="AM1736" t="s">
        <v>100</v>
      </c>
      <c r="AN1736" t="s">
        <v>67</v>
      </c>
    </row>
    <row r="1737" spans="1:40" hidden="1" x14ac:dyDescent="0.25">
      <c r="A1737">
        <v>202430</v>
      </c>
      <c r="B1737">
        <v>41664</v>
      </c>
      <c r="C1737" t="s">
        <v>1280</v>
      </c>
      <c r="D1737" t="s">
        <v>5699</v>
      </c>
      <c r="E1737" t="s">
        <v>1281</v>
      </c>
      <c r="F1737">
        <v>0</v>
      </c>
      <c r="G1737" s="1">
        <v>45166</v>
      </c>
      <c r="H1737" s="1">
        <v>45220</v>
      </c>
      <c r="I1737" s="21">
        <f t="shared" si="135"/>
        <v>8.7142857142857153</v>
      </c>
      <c r="J1737" s="1"/>
      <c r="K1737" s="1" t="s">
        <v>35</v>
      </c>
      <c r="N1737" t="s">
        <v>35</v>
      </c>
      <c r="S1737" s="22">
        <f t="shared" si="136"/>
        <v>3.472222222222221E-2</v>
      </c>
      <c r="T1737" s="22">
        <f t="shared" si="137"/>
        <v>1.8338143338143334E-2</v>
      </c>
      <c r="U1737" s="22" t="s">
        <v>5386</v>
      </c>
      <c r="V1737">
        <v>1300</v>
      </c>
      <c r="W1737" s="22" t="s">
        <v>5408</v>
      </c>
      <c r="X1737">
        <v>1350</v>
      </c>
      <c r="Y1737" t="s">
        <v>507</v>
      </c>
      <c r="Z1737" t="s">
        <v>1282</v>
      </c>
      <c r="AA1737" t="s">
        <v>1283</v>
      </c>
      <c r="AB1737">
        <v>9</v>
      </c>
      <c r="AC1737" t="s">
        <v>98</v>
      </c>
      <c r="AD1737" t="str">
        <f t="shared" si="138"/>
        <v>Online Class - ONLINE</v>
      </c>
      <c r="AE1737" t="s">
        <v>88</v>
      </c>
      <c r="AF1737" t="s">
        <v>89</v>
      </c>
      <c r="AG1737" t="s">
        <v>89</v>
      </c>
      <c r="AH1737" t="s">
        <v>5220</v>
      </c>
      <c r="AI1737">
        <v>30</v>
      </c>
      <c r="AJ1737">
        <v>21</v>
      </c>
      <c r="AK1737" s="22">
        <f t="shared" si="139"/>
        <v>3.3558802308802305</v>
      </c>
      <c r="AL1737" t="s">
        <v>99</v>
      </c>
      <c r="AM1737" t="s">
        <v>100</v>
      </c>
      <c r="AN1737" t="s">
        <v>67</v>
      </c>
    </row>
    <row r="1738" spans="1:40" hidden="1" x14ac:dyDescent="0.25">
      <c r="A1738">
        <v>202430</v>
      </c>
      <c r="B1738">
        <v>41664</v>
      </c>
      <c r="C1738" t="s">
        <v>1280</v>
      </c>
      <c r="D1738" t="s">
        <v>5699</v>
      </c>
      <c r="E1738" t="s">
        <v>1281</v>
      </c>
      <c r="F1738">
        <v>0</v>
      </c>
      <c r="G1738" s="1">
        <v>45166</v>
      </c>
      <c r="H1738" s="1">
        <v>45220</v>
      </c>
      <c r="I1738" s="21">
        <f t="shared" si="135"/>
        <v>8.7142857142857153</v>
      </c>
      <c r="J1738" s="1"/>
      <c r="K1738" s="1" t="s">
        <v>35</v>
      </c>
      <c r="N1738" t="s">
        <v>35</v>
      </c>
      <c r="S1738" s="22">
        <f t="shared" si="136"/>
        <v>7.638888888888884E-2</v>
      </c>
      <c r="T1738" s="22">
        <f t="shared" si="137"/>
        <v>4.0343915343915328E-2</v>
      </c>
      <c r="U1738" s="22" t="s">
        <v>5374</v>
      </c>
      <c r="V1738">
        <v>1400</v>
      </c>
      <c r="W1738" s="22" t="s">
        <v>5460</v>
      </c>
      <c r="X1738">
        <v>1550</v>
      </c>
      <c r="Y1738" t="s">
        <v>507</v>
      </c>
      <c r="Z1738" t="s">
        <v>1282</v>
      </c>
      <c r="AA1738" t="s">
        <v>1283</v>
      </c>
      <c r="AB1738">
        <v>9</v>
      </c>
      <c r="AC1738" t="s">
        <v>98</v>
      </c>
      <c r="AD1738" t="str">
        <f t="shared" si="138"/>
        <v>Online Class - ONLINE</v>
      </c>
      <c r="AE1738" t="s">
        <v>88</v>
      </c>
      <c r="AF1738" t="s">
        <v>89</v>
      </c>
      <c r="AG1738" t="s">
        <v>89</v>
      </c>
      <c r="AH1738" t="s">
        <v>5220</v>
      </c>
      <c r="AI1738">
        <v>30</v>
      </c>
      <c r="AJ1738">
        <v>21</v>
      </c>
      <c r="AK1738" s="22">
        <f t="shared" si="139"/>
        <v>7.3829365079365061</v>
      </c>
      <c r="AL1738" t="s">
        <v>99</v>
      </c>
      <c r="AM1738" t="s">
        <v>100</v>
      </c>
      <c r="AN1738" t="s">
        <v>67</v>
      </c>
    </row>
    <row r="1739" spans="1:40" hidden="1" x14ac:dyDescent="0.25">
      <c r="A1739">
        <v>202430</v>
      </c>
      <c r="B1739">
        <v>41665</v>
      </c>
      <c r="C1739" t="s">
        <v>1280</v>
      </c>
      <c r="D1739" t="s">
        <v>5699</v>
      </c>
      <c r="E1739" t="s">
        <v>1281</v>
      </c>
      <c r="F1739">
        <v>0</v>
      </c>
      <c r="G1739" s="1">
        <v>45222</v>
      </c>
      <c r="H1739" s="1">
        <v>45276</v>
      </c>
      <c r="I1739" s="21">
        <f t="shared" si="135"/>
        <v>8.7142857142857153</v>
      </c>
      <c r="J1739" s="1"/>
      <c r="K1739" s="1" t="s">
        <v>35</v>
      </c>
      <c r="N1739" t="s">
        <v>35</v>
      </c>
      <c r="S1739" s="22">
        <f t="shared" si="136"/>
        <v>3.472222222222221E-2</v>
      </c>
      <c r="T1739" s="22">
        <f t="shared" si="137"/>
        <v>1.8338143338143334E-2</v>
      </c>
      <c r="U1739" s="22" t="s">
        <v>5386</v>
      </c>
      <c r="V1739">
        <v>1300</v>
      </c>
      <c r="W1739" s="22" t="s">
        <v>5408</v>
      </c>
      <c r="X1739">
        <v>1350</v>
      </c>
      <c r="Y1739" t="s">
        <v>101</v>
      </c>
      <c r="Z1739" t="s">
        <v>1282</v>
      </c>
      <c r="AA1739" t="s">
        <v>1283</v>
      </c>
      <c r="AB1739">
        <v>11</v>
      </c>
      <c r="AC1739" t="s">
        <v>98</v>
      </c>
      <c r="AD1739" t="str">
        <f t="shared" si="138"/>
        <v>Online Class - ONLINE</v>
      </c>
      <c r="AE1739" t="s">
        <v>88</v>
      </c>
      <c r="AF1739" t="s">
        <v>89</v>
      </c>
      <c r="AG1739" t="s">
        <v>89</v>
      </c>
      <c r="AH1739" t="s">
        <v>5220</v>
      </c>
      <c r="AI1739">
        <v>30</v>
      </c>
      <c r="AJ1739">
        <v>19</v>
      </c>
      <c r="AK1739" s="22">
        <f t="shared" si="139"/>
        <v>3.0362725898440179</v>
      </c>
      <c r="AL1739" t="s">
        <v>99</v>
      </c>
      <c r="AM1739" t="s">
        <v>100</v>
      </c>
      <c r="AN1739" t="s">
        <v>67</v>
      </c>
    </row>
    <row r="1740" spans="1:40" hidden="1" x14ac:dyDescent="0.25">
      <c r="A1740">
        <v>202430</v>
      </c>
      <c r="B1740">
        <v>41665</v>
      </c>
      <c r="C1740" t="s">
        <v>1280</v>
      </c>
      <c r="D1740" t="s">
        <v>5699</v>
      </c>
      <c r="E1740" t="s">
        <v>1281</v>
      </c>
      <c r="F1740">
        <v>0</v>
      </c>
      <c r="G1740" s="1">
        <v>45222</v>
      </c>
      <c r="H1740" s="1">
        <v>45276</v>
      </c>
      <c r="I1740" s="21">
        <f t="shared" si="135"/>
        <v>8.7142857142857153</v>
      </c>
      <c r="J1740" s="1"/>
      <c r="K1740" s="1" t="s">
        <v>35</v>
      </c>
      <c r="N1740" t="s">
        <v>35</v>
      </c>
      <c r="S1740" s="22">
        <f t="shared" si="136"/>
        <v>7.638888888888884E-2</v>
      </c>
      <c r="T1740" s="22">
        <f t="shared" si="137"/>
        <v>4.0343915343915328E-2</v>
      </c>
      <c r="U1740" s="22" t="s">
        <v>5374</v>
      </c>
      <c r="V1740">
        <v>1400</v>
      </c>
      <c r="W1740" s="22" t="s">
        <v>5460</v>
      </c>
      <c r="X1740">
        <v>1550</v>
      </c>
      <c r="Y1740" t="s">
        <v>101</v>
      </c>
      <c r="Z1740" t="s">
        <v>1282</v>
      </c>
      <c r="AA1740" t="s">
        <v>1283</v>
      </c>
      <c r="AB1740">
        <v>11</v>
      </c>
      <c r="AC1740" t="s">
        <v>98</v>
      </c>
      <c r="AD1740" t="str">
        <f t="shared" si="138"/>
        <v>Online Class - ONLINE</v>
      </c>
      <c r="AE1740" t="s">
        <v>88</v>
      </c>
      <c r="AF1740" t="s">
        <v>89</v>
      </c>
      <c r="AG1740" t="s">
        <v>89</v>
      </c>
      <c r="AH1740" t="s">
        <v>5220</v>
      </c>
      <c r="AI1740">
        <v>30</v>
      </c>
      <c r="AJ1740">
        <v>19</v>
      </c>
      <c r="AK1740" s="22">
        <f t="shared" si="139"/>
        <v>6.679799697656839</v>
      </c>
      <c r="AL1740" t="s">
        <v>99</v>
      </c>
      <c r="AM1740" t="s">
        <v>100</v>
      </c>
      <c r="AN1740" t="s">
        <v>67</v>
      </c>
    </row>
    <row r="1741" spans="1:40" hidden="1" x14ac:dyDescent="0.25">
      <c r="A1741">
        <v>202430</v>
      </c>
      <c r="B1741">
        <v>41666</v>
      </c>
      <c r="C1741" t="s">
        <v>1280</v>
      </c>
      <c r="D1741" t="s">
        <v>5699</v>
      </c>
      <c r="E1741" t="s">
        <v>1281</v>
      </c>
      <c r="F1741">
        <v>0</v>
      </c>
      <c r="G1741" s="1">
        <v>45166</v>
      </c>
      <c r="H1741" s="1">
        <v>45220</v>
      </c>
      <c r="I1741" s="21">
        <f t="shared" si="135"/>
        <v>8.7142857142857153</v>
      </c>
      <c r="J1741" s="1"/>
      <c r="K1741" s="1" t="s">
        <v>33</v>
      </c>
      <c r="L1741" t="s">
        <v>33</v>
      </c>
      <c r="S1741" s="22">
        <f t="shared" si="136"/>
        <v>3.472222222222221E-2</v>
      </c>
      <c r="T1741" s="22">
        <f t="shared" si="137"/>
        <v>1.8338143338143334E-2</v>
      </c>
      <c r="U1741" s="22" t="s">
        <v>5386</v>
      </c>
      <c r="V1741">
        <v>1300</v>
      </c>
      <c r="W1741" s="22" t="s">
        <v>5408</v>
      </c>
      <c r="X1741">
        <v>1350</v>
      </c>
      <c r="Y1741" t="s">
        <v>101</v>
      </c>
      <c r="Z1741" t="s">
        <v>1282</v>
      </c>
      <c r="AA1741" t="s">
        <v>1283</v>
      </c>
      <c r="AB1741">
        <v>9</v>
      </c>
      <c r="AC1741" t="s">
        <v>98</v>
      </c>
      <c r="AD1741" t="str">
        <f t="shared" si="138"/>
        <v>Online Class - ONLINE</v>
      </c>
      <c r="AE1741" t="s">
        <v>88</v>
      </c>
      <c r="AF1741" t="s">
        <v>89</v>
      </c>
      <c r="AG1741" t="s">
        <v>89</v>
      </c>
      <c r="AH1741" t="s">
        <v>5220</v>
      </c>
      <c r="AI1741">
        <v>30</v>
      </c>
      <c r="AJ1741">
        <v>21</v>
      </c>
      <c r="AK1741" s="22">
        <f t="shared" si="139"/>
        <v>3.3558802308802305</v>
      </c>
      <c r="AL1741" t="s">
        <v>99</v>
      </c>
      <c r="AM1741" t="s">
        <v>100</v>
      </c>
      <c r="AN1741" t="s">
        <v>67</v>
      </c>
    </row>
    <row r="1742" spans="1:40" hidden="1" x14ac:dyDescent="0.25">
      <c r="A1742">
        <v>202430</v>
      </c>
      <c r="B1742">
        <v>41666</v>
      </c>
      <c r="C1742" t="s">
        <v>1280</v>
      </c>
      <c r="D1742" t="s">
        <v>5699</v>
      </c>
      <c r="E1742" t="s">
        <v>1281</v>
      </c>
      <c r="F1742">
        <v>0</v>
      </c>
      <c r="G1742" s="1">
        <v>45166</v>
      </c>
      <c r="H1742" s="1">
        <v>45220</v>
      </c>
      <c r="I1742" s="21">
        <f t="shared" si="135"/>
        <v>8.7142857142857153</v>
      </c>
      <c r="J1742" s="1"/>
      <c r="K1742" s="1" t="s">
        <v>33</v>
      </c>
      <c r="L1742" t="s">
        <v>33</v>
      </c>
      <c r="S1742" s="22">
        <f t="shared" si="136"/>
        <v>8.6805555555555469E-2</v>
      </c>
      <c r="T1742" s="22">
        <f t="shared" si="137"/>
        <v>4.5845358345358307E-2</v>
      </c>
      <c r="U1742" s="22" t="s">
        <v>5374</v>
      </c>
      <c r="V1742">
        <v>1400</v>
      </c>
      <c r="W1742" s="22" t="s">
        <v>5372</v>
      </c>
      <c r="X1742">
        <v>1605</v>
      </c>
      <c r="Y1742" t="s">
        <v>101</v>
      </c>
      <c r="Z1742" t="s">
        <v>1282</v>
      </c>
      <c r="AA1742" t="s">
        <v>1283</v>
      </c>
      <c r="AB1742">
        <v>9</v>
      </c>
      <c r="AC1742" t="s">
        <v>98</v>
      </c>
      <c r="AD1742" t="str">
        <f t="shared" si="138"/>
        <v>Online Class - ONLINE</v>
      </c>
      <c r="AE1742" t="s">
        <v>88</v>
      </c>
      <c r="AF1742" t="s">
        <v>89</v>
      </c>
      <c r="AG1742" t="s">
        <v>89</v>
      </c>
      <c r="AH1742" t="s">
        <v>5220</v>
      </c>
      <c r="AI1742">
        <v>30</v>
      </c>
      <c r="AJ1742">
        <v>21</v>
      </c>
      <c r="AK1742" s="22">
        <f t="shared" si="139"/>
        <v>8.3897005772005713</v>
      </c>
      <c r="AL1742" t="s">
        <v>99</v>
      </c>
      <c r="AM1742" t="s">
        <v>100</v>
      </c>
      <c r="AN1742" t="s">
        <v>67</v>
      </c>
    </row>
    <row r="1743" spans="1:40" hidden="1" x14ac:dyDescent="0.25">
      <c r="A1743">
        <v>202430</v>
      </c>
      <c r="B1743">
        <v>41667</v>
      </c>
      <c r="C1743" t="s">
        <v>1280</v>
      </c>
      <c r="D1743" t="s">
        <v>5699</v>
      </c>
      <c r="E1743" t="s">
        <v>1281</v>
      </c>
      <c r="F1743">
        <v>0</v>
      </c>
      <c r="G1743" s="1">
        <v>45222</v>
      </c>
      <c r="H1743" s="1">
        <v>45276</v>
      </c>
      <c r="I1743" s="21">
        <f t="shared" si="135"/>
        <v>8.7142857142857153</v>
      </c>
      <c r="J1743" s="1"/>
      <c r="K1743" s="1" t="s">
        <v>33</v>
      </c>
      <c r="L1743" t="s">
        <v>33</v>
      </c>
      <c r="S1743" s="22">
        <f t="shared" si="136"/>
        <v>3.472222222222221E-2</v>
      </c>
      <c r="T1743" s="22">
        <f t="shared" si="137"/>
        <v>1.8338143338143334E-2</v>
      </c>
      <c r="U1743" s="22" t="s">
        <v>5386</v>
      </c>
      <c r="V1743">
        <v>1300</v>
      </c>
      <c r="W1743" s="22" t="s">
        <v>5408</v>
      </c>
      <c r="X1743">
        <v>1350</v>
      </c>
      <c r="Y1743" t="s">
        <v>101</v>
      </c>
      <c r="Z1743" t="s">
        <v>1282</v>
      </c>
      <c r="AA1743" t="s">
        <v>1283</v>
      </c>
      <c r="AB1743">
        <v>11</v>
      </c>
      <c r="AC1743" t="s">
        <v>260</v>
      </c>
      <c r="AD1743" t="str">
        <f t="shared" si="138"/>
        <v>Online Class - ONLINE</v>
      </c>
      <c r="AE1743" t="s">
        <v>88</v>
      </c>
      <c r="AF1743" t="s">
        <v>89</v>
      </c>
      <c r="AG1743" t="s">
        <v>89</v>
      </c>
      <c r="AH1743" t="s">
        <v>5220</v>
      </c>
      <c r="AI1743">
        <v>30</v>
      </c>
      <c r="AJ1743">
        <v>17</v>
      </c>
      <c r="AK1743" s="22">
        <f t="shared" si="139"/>
        <v>2.7166649488078054</v>
      </c>
      <c r="AL1743" t="s">
        <v>99</v>
      </c>
      <c r="AM1743" t="s">
        <v>534</v>
      </c>
      <c r="AN1743" t="s">
        <v>67</v>
      </c>
    </row>
    <row r="1744" spans="1:40" hidden="1" x14ac:dyDescent="0.25">
      <c r="A1744">
        <v>202430</v>
      </c>
      <c r="B1744">
        <v>41667</v>
      </c>
      <c r="C1744" t="s">
        <v>1280</v>
      </c>
      <c r="D1744" t="s">
        <v>5699</v>
      </c>
      <c r="E1744" t="s">
        <v>1281</v>
      </c>
      <c r="F1744">
        <v>0</v>
      </c>
      <c r="G1744" s="1">
        <v>45222</v>
      </c>
      <c r="H1744" s="1">
        <v>45276</v>
      </c>
      <c r="I1744" s="21">
        <f t="shared" si="135"/>
        <v>8.7142857142857153</v>
      </c>
      <c r="J1744" s="1"/>
      <c r="K1744" s="1" t="s">
        <v>33</v>
      </c>
      <c r="L1744" t="s">
        <v>33</v>
      </c>
      <c r="S1744" s="22">
        <f t="shared" si="136"/>
        <v>7.638888888888884E-2</v>
      </c>
      <c r="T1744" s="22">
        <f t="shared" si="137"/>
        <v>4.0343915343915328E-2</v>
      </c>
      <c r="U1744" s="22" t="s">
        <v>5374</v>
      </c>
      <c r="V1744">
        <v>1400</v>
      </c>
      <c r="W1744" s="22" t="s">
        <v>5460</v>
      </c>
      <c r="X1744">
        <v>1550</v>
      </c>
      <c r="Y1744" t="s">
        <v>101</v>
      </c>
      <c r="Z1744" t="s">
        <v>1282</v>
      </c>
      <c r="AA1744" t="s">
        <v>1283</v>
      </c>
      <c r="AB1744">
        <v>11</v>
      </c>
      <c r="AC1744" t="s">
        <v>260</v>
      </c>
      <c r="AD1744" t="str">
        <f t="shared" si="138"/>
        <v>Online Class - ONLINE</v>
      </c>
      <c r="AE1744" t="s">
        <v>88</v>
      </c>
      <c r="AF1744" t="s">
        <v>89</v>
      </c>
      <c r="AG1744" t="s">
        <v>89</v>
      </c>
      <c r="AH1744" t="s">
        <v>5220</v>
      </c>
      <c r="AI1744">
        <v>30</v>
      </c>
      <c r="AJ1744">
        <v>17</v>
      </c>
      <c r="AK1744" s="22">
        <f t="shared" si="139"/>
        <v>5.9766628873771719</v>
      </c>
      <c r="AL1744" t="s">
        <v>99</v>
      </c>
      <c r="AM1744" t="s">
        <v>534</v>
      </c>
      <c r="AN1744" t="s">
        <v>67</v>
      </c>
    </row>
    <row r="1745" spans="1:40" hidden="1" x14ac:dyDescent="0.25">
      <c r="A1745">
        <v>202430</v>
      </c>
      <c r="B1745">
        <v>41722</v>
      </c>
      <c r="C1745" t="s">
        <v>1284</v>
      </c>
      <c r="D1745" t="s">
        <v>5699</v>
      </c>
      <c r="E1745" t="s">
        <v>1285</v>
      </c>
      <c r="F1745">
        <v>0</v>
      </c>
      <c r="G1745" s="1">
        <v>45166</v>
      </c>
      <c r="H1745" s="1">
        <v>45220</v>
      </c>
      <c r="I1745" s="21">
        <f t="shared" si="135"/>
        <v>8.7142857142857153</v>
      </c>
      <c r="J1745" s="1"/>
      <c r="K1745" s="1" t="s">
        <v>33</v>
      </c>
      <c r="L1745" t="s">
        <v>33</v>
      </c>
      <c r="S1745" s="22">
        <f t="shared" si="136"/>
        <v>3.472222222222221E-2</v>
      </c>
      <c r="T1745" s="22">
        <f t="shared" si="137"/>
        <v>1.8338143338143334E-2</v>
      </c>
      <c r="U1745" s="22" t="s">
        <v>5390</v>
      </c>
      <c r="V1745">
        <v>900</v>
      </c>
      <c r="W1745" s="22" t="s">
        <v>5468</v>
      </c>
      <c r="X1745">
        <v>950</v>
      </c>
      <c r="Y1745" t="s">
        <v>507</v>
      </c>
      <c r="Z1745" t="s">
        <v>1286</v>
      </c>
      <c r="AA1745" t="s">
        <v>1287</v>
      </c>
      <c r="AB1745">
        <v>9</v>
      </c>
      <c r="AC1745" t="s">
        <v>98</v>
      </c>
      <c r="AD1745" t="str">
        <f t="shared" si="138"/>
        <v>Online Class - ONLINE</v>
      </c>
      <c r="AE1745" t="s">
        <v>88</v>
      </c>
      <c r="AF1745" t="s">
        <v>89</v>
      </c>
      <c r="AG1745" t="s">
        <v>89</v>
      </c>
      <c r="AH1745" t="s">
        <v>5220</v>
      </c>
      <c r="AI1745">
        <v>25</v>
      </c>
      <c r="AJ1745">
        <v>17</v>
      </c>
      <c r="AK1745" s="22">
        <f t="shared" si="139"/>
        <v>2.7166649488078054</v>
      </c>
      <c r="AL1745" t="s">
        <v>99</v>
      </c>
      <c r="AM1745" t="s">
        <v>100</v>
      </c>
      <c r="AN1745" t="s">
        <v>67</v>
      </c>
    </row>
    <row r="1746" spans="1:40" hidden="1" x14ac:dyDescent="0.25">
      <c r="A1746">
        <v>202430</v>
      </c>
      <c r="B1746">
        <v>41722</v>
      </c>
      <c r="C1746" t="s">
        <v>1284</v>
      </c>
      <c r="D1746" t="s">
        <v>5699</v>
      </c>
      <c r="E1746" t="s">
        <v>1285</v>
      </c>
      <c r="F1746">
        <v>0</v>
      </c>
      <c r="G1746" s="1">
        <v>45166</v>
      </c>
      <c r="H1746" s="1">
        <v>45220</v>
      </c>
      <c r="I1746" s="21">
        <f t="shared" si="135"/>
        <v>8.7142857142857153</v>
      </c>
      <c r="J1746" s="1"/>
      <c r="K1746" s="1" t="s">
        <v>33</v>
      </c>
      <c r="L1746" t="s">
        <v>33</v>
      </c>
      <c r="S1746" s="22">
        <f t="shared" si="136"/>
        <v>8.6805555555555525E-2</v>
      </c>
      <c r="T1746" s="22">
        <f t="shared" si="137"/>
        <v>4.5845358345358335E-2</v>
      </c>
      <c r="U1746" s="22" t="s">
        <v>5391</v>
      </c>
      <c r="V1746">
        <v>1000</v>
      </c>
      <c r="W1746" s="22" t="s">
        <v>5422</v>
      </c>
      <c r="X1746">
        <v>1205</v>
      </c>
      <c r="Y1746" t="s">
        <v>507</v>
      </c>
      <c r="Z1746" t="s">
        <v>1286</v>
      </c>
      <c r="AA1746" t="s">
        <v>1287</v>
      </c>
      <c r="AB1746">
        <v>9</v>
      </c>
      <c r="AC1746" t="s">
        <v>98</v>
      </c>
      <c r="AD1746" t="str">
        <f t="shared" si="138"/>
        <v>Online Class - ONLINE</v>
      </c>
      <c r="AE1746" t="s">
        <v>88</v>
      </c>
      <c r="AF1746" t="s">
        <v>89</v>
      </c>
      <c r="AG1746" t="s">
        <v>89</v>
      </c>
      <c r="AH1746" t="s">
        <v>5220</v>
      </c>
      <c r="AI1746">
        <v>25</v>
      </c>
      <c r="AJ1746">
        <v>17</v>
      </c>
      <c r="AK1746" s="22">
        <f t="shared" si="139"/>
        <v>6.7916623720195144</v>
      </c>
      <c r="AL1746" t="s">
        <v>99</v>
      </c>
      <c r="AM1746" t="s">
        <v>100</v>
      </c>
      <c r="AN1746" t="s">
        <v>67</v>
      </c>
    </row>
    <row r="1747" spans="1:40" hidden="1" x14ac:dyDescent="0.25">
      <c r="A1747">
        <v>202430</v>
      </c>
      <c r="B1747">
        <v>41750</v>
      </c>
      <c r="C1747" t="s">
        <v>1970</v>
      </c>
      <c r="D1747" t="s">
        <v>5619</v>
      </c>
      <c r="E1747" t="s">
        <v>1971</v>
      </c>
      <c r="F1747">
        <v>0</v>
      </c>
      <c r="G1747" s="1">
        <v>45166</v>
      </c>
      <c r="H1747" s="1">
        <v>45220</v>
      </c>
      <c r="I1747" s="21">
        <f t="shared" si="135"/>
        <v>8.7142857142857153</v>
      </c>
      <c r="J1747" s="1"/>
      <c r="K1747" s="1" t="s">
        <v>34</v>
      </c>
      <c r="M1747" t="s">
        <v>34</v>
      </c>
      <c r="S1747" s="22">
        <f t="shared" si="136"/>
        <v>3.472222222222221E-2</v>
      </c>
      <c r="T1747" s="22">
        <f t="shared" si="137"/>
        <v>1.8338143338143334E-2</v>
      </c>
      <c r="U1747" s="22" t="s">
        <v>5454</v>
      </c>
      <c r="V1747">
        <v>1815</v>
      </c>
      <c r="W1747" s="22" t="s">
        <v>5424</v>
      </c>
      <c r="X1747">
        <v>1905</v>
      </c>
      <c r="Y1747" t="s">
        <v>507</v>
      </c>
      <c r="Z1747" t="s">
        <v>1663</v>
      </c>
      <c r="AA1747" t="s">
        <v>1664</v>
      </c>
      <c r="AB1747">
        <v>9</v>
      </c>
      <c r="AC1747" t="s">
        <v>98</v>
      </c>
      <c r="AD1747" t="str">
        <f t="shared" si="138"/>
        <v>Online Class - ONLINE</v>
      </c>
      <c r="AE1747" t="s">
        <v>88</v>
      </c>
      <c r="AF1747" t="s">
        <v>89</v>
      </c>
      <c r="AG1747" t="s">
        <v>89</v>
      </c>
      <c r="AH1747" t="s">
        <v>5220</v>
      </c>
      <c r="AI1747">
        <v>75</v>
      </c>
      <c r="AJ1747">
        <v>25</v>
      </c>
      <c r="AK1747" s="22">
        <f t="shared" si="139"/>
        <v>3.9950955129526551</v>
      </c>
      <c r="AL1747" t="s">
        <v>99</v>
      </c>
      <c r="AM1747" t="s">
        <v>100</v>
      </c>
      <c r="AN1747" t="s">
        <v>67</v>
      </c>
    </row>
    <row r="1748" spans="1:40" hidden="1" x14ac:dyDescent="0.25">
      <c r="A1748">
        <v>202430</v>
      </c>
      <c r="B1748">
        <v>41750</v>
      </c>
      <c r="C1748" t="s">
        <v>1970</v>
      </c>
      <c r="D1748" t="s">
        <v>5619</v>
      </c>
      <c r="E1748" t="s">
        <v>1971</v>
      </c>
      <c r="F1748">
        <v>0</v>
      </c>
      <c r="G1748" s="1">
        <v>45166</v>
      </c>
      <c r="H1748" s="1">
        <v>45220</v>
      </c>
      <c r="I1748" s="21">
        <f t="shared" si="135"/>
        <v>8.7142857142857153</v>
      </c>
      <c r="J1748" s="1"/>
      <c r="K1748" s="1" t="s">
        <v>34</v>
      </c>
      <c r="M1748" t="s">
        <v>34</v>
      </c>
      <c r="S1748" s="22">
        <f t="shared" si="136"/>
        <v>6.944444444444442E-2</v>
      </c>
      <c r="T1748" s="22">
        <f t="shared" si="137"/>
        <v>3.6676286676286668E-2</v>
      </c>
      <c r="U1748" s="22" t="s">
        <v>5451</v>
      </c>
      <c r="V1748">
        <v>1915</v>
      </c>
      <c r="W1748" s="22" t="s">
        <v>5528</v>
      </c>
      <c r="X1748">
        <v>2055</v>
      </c>
      <c r="Y1748" t="s">
        <v>507</v>
      </c>
      <c r="Z1748" t="s">
        <v>1663</v>
      </c>
      <c r="AA1748" t="s">
        <v>1664</v>
      </c>
      <c r="AB1748">
        <v>9</v>
      </c>
      <c r="AC1748" t="s">
        <v>98</v>
      </c>
      <c r="AD1748" t="str">
        <f t="shared" si="138"/>
        <v>Online Class - ONLINE</v>
      </c>
      <c r="AE1748" t="s">
        <v>88</v>
      </c>
      <c r="AF1748" t="s">
        <v>89</v>
      </c>
      <c r="AG1748" t="s">
        <v>89</v>
      </c>
      <c r="AH1748" t="s">
        <v>5220</v>
      </c>
      <c r="AI1748">
        <v>75</v>
      </c>
      <c r="AJ1748">
        <v>25</v>
      </c>
      <c r="AK1748" s="22">
        <f t="shared" si="139"/>
        <v>7.9901910259053102</v>
      </c>
      <c r="AL1748" t="s">
        <v>99</v>
      </c>
      <c r="AM1748" t="s">
        <v>100</v>
      </c>
      <c r="AN1748" t="s">
        <v>67</v>
      </c>
    </row>
    <row r="1749" spans="1:40" hidden="1" x14ac:dyDescent="0.25">
      <c r="A1749">
        <v>202430</v>
      </c>
      <c r="B1749">
        <v>41752</v>
      </c>
      <c r="C1749" t="s">
        <v>1972</v>
      </c>
      <c r="D1749" t="s">
        <v>5619</v>
      </c>
      <c r="E1749" t="s">
        <v>1973</v>
      </c>
      <c r="F1749">
        <v>0</v>
      </c>
      <c r="G1749" s="1">
        <v>45222</v>
      </c>
      <c r="H1749" s="1">
        <v>45276</v>
      </c>
      <c r="I1749" s="21">
        <f t="shared" si="135"/>
        <v>8.7142857142857153</v>
      </c>
      <c r="J1749" s="1"/>
      <c r="K1749" s="1" t="s">
        <v>34</v>
      </c>
      <c r="M1749" t="s">
        <v>34</v>
      </c>
      <c r="S1749" s="22">
        <f t="shared" si="136"/>
        <v>6.5972222222222265E-2</v>
      </c>
      <c r="T1749" s="22">
        <f t="shared" si="137"/>
        <v>3.4842472342472369E-2</v>
      </c>
      <c r="U1749" s="22" t="s">
        <v>5437</v>
      </c>
      <c r="V1749">
        <v>1100</v>
      </c>
      <c r="W1749" s="22" t="s">
        <v>5425</v>
      </c>
      <c r="X1749">
        <v>1235</v>
      </c>
      <c r="Y1749" t="s">
        <v>101</v>
      </c>
      <c r="Z1749" t="s">
        <v>1952</v>
      </c>
      <c r="AA1749" t="s">
        <v>1953</v>
      </c>
      <c r="AB1749">
        <v>11</v>
      </c>
      <c r="AC1749" t="s">
        <v>98</v>
      </c>
      <c r="AD1749" t="str">
        <f t="shared" si="138"/>
        <v>Online Class - ONLINE</v>
      </c>
      <c r="AE1749" t="s">
        <v>88</v>
      </c>
      <c r="AF1749" t="s">
        <v>89</v>
      </c>
      <c r="AG1749" t="s">
        <v>89</v>
      </c>
      <c r="AH1749" t="s">
        <v>5220</v>
      </c>
      <c r="AI1749">
        <v>30</v>
      </c>
      <c r="AJ1749">
        <v>18</v>
      </c>
      <c r="AK1749" s="22">
        <f t="shared" si="139"/>
        <v>5.4652906617192381</v>
      </c>
      <c r="AL1749" t="s">
        <v>99</v>
      </c>
      <c r="AM1749" t="s">
        <v>100</v>
      </c>
      <c r="AN1749" t="s">
        <v>67</v>
      </c>
    </row>
    <row r="1750" spans="1:40" hidden="1" x14ac:dyDescent="0.25">
      <c r="A1750">
        <v>202430</v>
      </c>
      <c r="B1750">
        <v>41851</v>
      </c>
      <c r="C1750" t="s">
        <v>3211</v>
      </c>
      <c r="D1750" t="s">
        <v>5601</v>
      </c>
      <c r="E1750" t="s">
        <v>3212</v>
      </c>
      <c r="F1750">
        <v>3</v>
      </c>
      <c r="G1750" s="1">
        <v>45174</v>
      </c>
      <c r="H1750" s="1">
        <v>45227</v>
      </c>
      <c r="I1750" s="21">
        <f t="shared" si="135"/>
        <v>8.5714285714285712</v>
      </c>
      <c r="J1750" s="1"/>
      <c r="K1750" s="1" t="s">
        <v>5552</v>
      </c>
      <c r="S1750" s="22">
        <f t="shared" si="136"/>
        <v>0</v>
      </c>
      <c r="T1750" s="22">
        <f t="shared" si="137"/>
        <v>0</v>
      </c>
      <c r="U1750" s="22">
        <v>0</v>
      </c>
      <c r="W1750" s="22">
        <v>0</v>
      </c>
      <c r="Y1750" t="s">
        <v>304</v>
      </c>
      <c r="Z1750" t="s">
        <v>3213</v>
      </c>
      <c r="AA1750" t="s">
        <v>3214</v>
      </c>
      <c r="AB1750" t="s">
        <v>277</v>
      </c>
      <c r="AC1750" t="s">
        <v>98</v>
      </c>
      <c r="AD1750" t="str">
        <f t="shared" si="138"/>
        <v>Online Class - ONLINE</v>
      </c>
      <c r="AE1750" t="s">
        <v>88</v>
      </c>
      <c r="AF1750" t="s">
        <v>89</v>
      </c>
      <c r="AG1750" t="s">
        <v>89</v>
      </c>
      <c r="AH1750" t="s">
        <v>5220</v>
      </c>
      <c r="AI1750">
        <v>35</v>
      </c>
      <c r="AJ1750">
        <v>23</v>
      </c>
      <c r="AK1750" s="22">
        <f t="shared" si="139"/>
        <v>0</v>
      </c>
      <c r="AL1750" t="s">
        <v>99</v>
      </c>
      <c r="AM1750" t="s">
        <v>534</v>
      </c>
      <c r="AN1750" t="s">
        <v>67</v>
      </c>
    </row>
    <row r="1751" spans="1:40" hidden="1" x14ac:dyDescent="0.25">
      <c r="A1751">
        <v>202430</v>
      </c>
      <c r="B1751">
        <v>41873</v>
      </c>
      <c r="C1751" t="s">
        <v>1276</v>
      </c>
      <c r="D1751" t="s">
        <v>5605</v>
      </c>
      <c r="E1751" t="s">
        <v>1277</v>
      </c>
      <c r="F1751">
        <v>0</v>
      </c>
      <c r="G1751" s="1">
        <v>45222</v>
      </c>
      <c r="H1751" s="1">
        <v>45276</v>
      </c>
      <c r="I1751" s="21">
        <f t="shared" si="135"/>
        <v>8.7142857142857153</v>
      </c>
      <c r="J1751" s="1"/>
      <c r="K1751" s="1" t="s">
        <v>34</v>
      </c>
      <c r="M1751" t="s">
        <v>34</v>
      </c>
      <c r="S1751" s="22">
        <f t="shared" si="136"/>
        <v>8.3333333333333315E-2</v>
      </c>
      <c r="T1751" s="22">
        <f t="shared" si="137"/>
        <v>4.4011544011544008E-2</v>
      </c>
      <c r="U1751" s="22" t="s">
        <v>5391</v>
      </c>
      <c r="V1751">
        <v>1000</v>
      </c>
      <c r="W1751" s="22" t="s">
        <v>5384</v>
      </c>
      <c r="X1751">
        <v>1200</v>
      </c>
      <c r="Y1751" t="s">
        <v>101</v>
      </c>
      <c r="Z1751" t="s">
        <v>1974</v>
      </c>
      <c r="AA1751" t="s">
        <v>1975</v>
      </c>
      <c r="AB1751">
        <v>11</v>
      </c>
      <c r="AC1751" t="s">
        <v>98</v>
      </c>
      <c r="AD1751" t="str">
        <f t="shared" si="138"/>
        <v>Online Class - ONLINE</v>
      </c>
      <c r="AE1751" t="s">
        <v>88</v>
      </c>
      <c r="AF1751" t="s">
        <v>89</v>
      </c>
      <c r="AG1751" t="s">
        <v>89</v>
      </c>
      <c r="AH1751" t="s">
        <v>5220</v>
      </c>
      <c r="AI1751">
        <v>45</v>
      </c>
      <c r="AJ1751">
        <v>24</v>
      </c>
      <c r="AK1751" s="22">
        <f t="shared" si="139"/>
        <v>9.2047000618429191</v>
      </c>
      <c r="AL1751" t="s">
        <v>99</v>
      </c>
      <c r="AM1751" t="s">
        <v>100</v>
      </c>
      <c r="AN1751" t="s">
        <v>67</v>
      </c>
    </row>
    <row r="1752" spans="1:40" hidden="1" x14ac:dyDescent="0.25">
      <c r="A1752">
        <v>202430</v>
      </c>
      <c r="B1752">
        <v>41876</v>
      </c>
      <c r="C1752" t="s">
        <v>183</v>
      </c>
      <c r="D1752" t="s">
        <v>5707</v>
      </c>
      <c r="E1752" t="s">
        <v>184</v>
      </c>
      <c r="F1752">
        <v>4</v>
      </c>
      <c r="G1752" s="1">
        <v>45166</v>
      </c>
      <c r="H1752" s="1">
        <v>45276</v>
      </c>
      <c r="I1752" s="21">
        <f t="shared" si="135"/>
        <v>16.714285714285715</v>
      </c>
      <c r="J1752" s="1"/>
      <c r="K1752" s="1" t="s">
        <v>5552</v>
      </c>
      <c r="S1752" s="22">
        <f t="shared" si="136"/>
        <v>0</v>
      </c>
      <c r="T1752" s="22">
        <f t="shared" si="137"/>
        <v>0</v>
      </c>
      <c r="U1752" s="22">
        <v>0</v>
      </c>
      <c r="W1752" s="22">
        <v>0</v>
      </c>
      <c r="Y1752" t="s">
        <v>304</v>
      </c>
      <c r="Z1752" t="s">
        <v>3175</v>
      </c>
      <c r="AA1752" t="s">
        <v>3176</v>
      </c>
      <c r="AB1752" t="s">
        <v>277</v>
      </c>
      <c r="AC1752" t="s">
        <v>98</v>
      </c>
      <c r="AD1752" t="str">
        <f t="shared" si="138"/>
        <v>Online Class - ONLINE</v>
      </c>
      <c r="AE1752" t="s">
        <v>88</v>
      </c>
      <c r="AF1752" t="s">
        <v>89</v>
      </c>
      <c r="AG1752" t="s">
        <v>89</v>
      </c>
      <c r="AH1752" t="s">
        <v>5220</v>
      </c>
      <c r="AI1752">
        <v>28</v>
      </c>
      <c r="AJ1752">
        <v>23</v>
      </c>
      <c r="AK1752" s="22">
        <f t="shared" si="139"/>
        <v>0</v>
      </c>
      <c r="AL1752" t="s">
        <v>99</v>
      </c>
      <c r="AM1752" t="s">
        <v>534</v>
      </c>
      <c r="AN1752" t="s">
        <v>67</v>
      </c>
    </row>
    <row r="1753" spans="1:40" hidden="1" x14ac:dyDescent="0.25">
      <c r="A1753">
        <v>202430</v>
      </c>
      <c r="B1753">
        <v>41877</v>
      </c>
      <c r="C1753" t="s">
        <v>183</v>
      </c>
      <c r="D1753" t="s">
        <v>5707</v>
      </c>
      <c r="E1753" t="s">
        <v>184</v>
      </c>
      <c r="F1753">
        <v>4</v>
      </c>
      <c r="G1753" s="1">
        <v>45166</v>
      </c>
      <c r="H1753" s="1">
        <v>45276</v>
      </c>
      <c r="I1753" s="21">
        <f t="shared" si="135"/>
        <v>16.714285714285715</v>
      </c>
      <c r="J1753" s="1"/>
      <c r="K1753" s="1" t="s">
        <v>5552</v>
      </c>
      <c r="S1753" s="22">
        <f t="shared" si="136"/>
        <v>0</v>
      </c>
      <c r="T1753" s="22">
        <f t="shared" si="137"/>
        <v>0</v>
      </c>
      <c r="U1753" s="22">
        <v>0</v>
      </c>
      <c r="W1753" s="22">
        <v>0</v>
      </c>
      <c r="Y1753" t="s">
        <v>304</v>
      </c>
      <c r="Z1753" t="s">
        <v>3177</v>
      </c>
      <c r="AA1753" t="s">
        <v>3178</v>
      </c>
      <c r="AB1753" t="s">
        <v>277</v>
      </c>
      <c r="AC1753" t="s">
        <v>98</v>
      </c>
      <c r="AD1753" t="str">
        <f t="shared" si="138"/>
        <v>Online Class - ONLINE</v>
      </c>
      <c r="AE1753" t="s">
        <v>88</v>
      </c>
      <c r="AF1753" t="s">
        <v>89</v>
      </c>
      <c r="AG1753" t="s">
        <v>89</v>
      </c>
      <c r="AH1753" t="s">
        <v>5220</v>
      </c>
      <c r="AI1753">
        <v>28</v>
      </c>
      <c r="AJ1753">
        <v>22</v>
      </c>
      <c r="AK1753" s="22">
        <f t="shared" si="139"/>
        <v>0</v>
      </c>
      <c r="AL1753" t="s">
        <v>99</v>
      </c>
      <c r="AM1753" t="s">
        <v>534</v>
      </c>
      <c r="AN1753" t="s">
        <v>67</v>
      </c>
    </row>
    <row r="1754" spans="1:40" hidden="1" x14ac:dyDescent="0.25">
      <c r="A1754">
        <v>202430</v>
      </c>
      <c r="B1754">
        <v>41879</v>
      </c>
      <c r="C1754" t="s">
        <v>183</v>
      </c>
      <c r="D1754" t="s">
        <v>5707</v>
      </c>
      <c r="E1754" t="s">
        <v>184</v>
      </c>
      <c r="F1754">
        <v>4</v>
      </c>
      <c r="G1754" s="1">
        <v>45166</v>
      </c>
      <c r="H1754" s="1">
        <v>45276</v>
      </c>
      <c r="I1754" s="21">
        <f t="shared" si="135"/>
        <v>16.714285714285715</v>
      </c>
      <c r="J1754" s="1"/>
      <c r="K1754" s="1" t="s">
        <v>5552</v>
      </c>
      <c r="S1754" s="22">
        <f t="shared" si="136"/>
        <v>0</v>
      </c>
      <c r="T1754" s="22">
        <f t="shared" si="137"/>
        <v>0</v>
      </c>
      <c r="U1754" s="22">
        <v>0</v>
      </c>
      <c r="W1754" s="22">
        <v>0</v>
      </c>
      <c r="Y1754" t="s">
        <v>304</v>
      </c>
      <c r="Z1754" t="s">
        <v>3179</v>
      </c>
      <c r="AA1754" t="s">
        <v>3180</v>
      </c>
      <c r="AB1754" t="s">
        <v>277</v>
      </c>
      <c r="AC1754" t="s">
        <v>98</v>
      </c>
      <c r="AD1754" t="str">
        <f t="shared" si="138"/>
        <v>Online Class - ONLINE</v>
      </c>
      <c r="AE1754" t="s">
        <v>88</v>
      </c>
      <c r="AF1754" t="s">
        <v>89</v>
      </c>
      <c r="AG1754" t="s">
        <v>89</v>
      </c>
      <c r="AH1754" t="s">
        <v>5220</v>
      </c>
      <c r="AI1754">
        <v>28</v>
      </c>
      <c r="AJ1754">
        <v>20</v>
      </c>
      <c r="AK1754" s="22">
        <f t="shared" si="139"/>
        <v>0</v>
      </c>
      <c r="AL1754" t="s">
        <v>99</v>
      </c>
      <c r="AM1754" t="s">
        <v>534</v>
      </c>
      <c r="AN1754" t="s">
        <v>67</v>
      </c>
    </row>
    <row r="1755" spans="1:40" hidden="1" x14ac:dyDescent="0.25">
      <c r="A1755">
        <v>202430</v>
      </c>
      <c r="B1755">
        <v>41880</v>
      </c>
      <c r="C1755" t="s">
        <v>183</v>
      </c>
      <c r="D1755" t="s">
        <v>5707</v>
      </c>
      <c r="E1755" t="s">
        <v>184</v>
      </c>
      <c r="F1755">
        <v>4</v>
      </c>
      <c r="G1755" s="1">
        <v>45166</v>
      </c>
      <c r="H1755" s="1">
        <v>45276</v>
      </c>
      <c r="I1755" s="21">
        <f t="shared" si="135"/>
        <v>16.714285714285715</v>
      </c>
      <c r="J1755" s="1"/>
      <c r="K1755" s="1" t="s">
        <v>5552</v>
      </c>
      <c r="S1755" s="22">
        <f t="shared" si="136"/>
        <v>0</v>
      </c>
      <c r="T1755" s="22">
        <f t="shared" si="137"/>
        <v>0</v>
      </c>
      <c r="U1755" s="22">
        <v>0</v>
      </c>
      <c r="W1755" s="22">
        <v>0</v>
      </c>
      <c r="Y1755" t="s">
        <v>304</v>
      </c>
      <c r="Z1755" t="s">
        <v>3183</v>
      </c>
      <c r="AA1755" t="s">
        <v>3184</v>
      </c>
      <c r="AB1755" t="s">
        <v>277</v>
      </c>
      <c r="AC1755" t="s">
        <v>98</v>
      </c>
      <c r="AD1755" t="str">
        <f t="shared" si="138"/>
        <v>Online Class - ONLINE</v>
      </c>
      <c r="AE1755" t="s">
        <v>88</v>
      </c>
      <c r="AF1755" t="s">
        <v>89</v>
      </c>
      <c r="AG1755" t="s">
        <v>89</v>
      </c>
      <c r="AH1755" t="s">
        <v>5220</v>
      </c>
      <c r="AI1755">
        <v>28</v>
      </c>
      <c r="AJ1755">
        <v>15</v>
      </c>
      <c r="AK1755" s="22">
        <f t="shared" si="139"/>
        <v>0</v>
      </c>
      <c r="AL1755" t="s">
        <v>99</v>
      </c>
      <c r="AM1755" t="s">
        <v>534</v>
      </c>
      <c r="AN1755" t="s">
        <v>67</v>
      </c>
    </row>
    <row r="1756" spans="1:40" hidden="1" x14ac:dyDescent="0.25">
      <c r="A1756">
        <v>202430</v>
      </c>
      <c r="B1756">
        <v>41883</v>
      </c>
      <c r="C1756" t="s">
        <v>183</v>
      </c>
      <c r="D1756" t="s">
        <v>5707</v>
      </c>
      <c r="E1756" t="s">
        <v>184</v>
      </c>
      <c r="F1756">
        <v>4</v>
      </c>
      <c r="G1756" s="1">
        <v>45180</v>
      </c>
      <c r="H1756" s="1">
        <v>45276</v>
      </c>
      <c r="I1756" s="21">
        <f t="shared" si="135"/>
        <v>14.714285714285714</v>
      </c>
      <c r="J1756" s="1"/>
      <c r="K1756" s="1" t="s">
        <v>5552</v>
      </c>
      <c r="S1756" s="22">
        <f t="shared" si="136"/>
        <v>0</v>
      </c>
      <c r="T1756" s="22">
        <f t="shared" si="137"/>
        <v>0</v>
      </c>
      <c r="U1756" s="22">
        <v>0</v>
      </c>
      <c r="W1756" s="22">
        <v>0</v>
      </c>
      <c r="Y1756" t="s">
        <v>304</v>
      </c>
      <c r="Z1756" t="s">
        <v>725</v>
      </c>
      <c r="AA1756" t="s">
        <v>726</v>
      </c>
      <c r="AB1756" t="s">
        <v>277</v>
      </c>
      <c r="AC1756" t="s">
        <v>62</v>
      </c>
      <c r="AD1756" t="str">
        <f t="shared" si="138"/>
        <v>Online Class - ONLINE</v>
      </c>
      <c r="AE1756" t="s">
        <v>88</v>
      </c>
      <c r="AF1756" t="s">
        <v>89</v>
      </c>
      <c r="AG1756" t="s">
        <v>89</v>
      </c>
      <c r="AH1756" t="s">
        <v>5220</v>
      </c>
      <c r="AI1756">
        <v>28</v>
      </c>
      <c r="AJ1756">
        <v>25</v>
      </c>
      <c r="AK1756" s="22">
        <f t="shared" si="139"/>
        <v>0</v>
      </c>
      <c r="AL1756" t="s">
        <v>430</v>
      </c>
      <c r="AM1756" t="s">
        <v>306</v>
      </c>
      <c r="AN1756" t="s">
        <v>67</v>
      </c>
    </row>
    <row r="1757" spans="1:40" hidden="1" x14ac:dyDescent="0.25">
      <c r="A1757">
        <v>202430</v>
      </c>
      <c r="B1757">
        <v>41895</v>
      </c>
      <c r="C1757" t="s">
        <v>183</v>
      </c>
      <c r="D1757" t="s">
        <v>5707</v>
      </c>
      <c r="E1757" t="s">
        <v>184</v>
      </c>
      <c r="F1757">
        <v>4</v>
      </c>
      <c r="G1757" s="1">
        <v>45166</v>
      </c>
      <c r="H1757" s="1">
        <v>45276</v>
      </c>
      <c r="I1757" s="21">
        <f t="shared" si="135"/>
        <v>16.714285714285715</v>
      </c>
      <c r="J1757" s="1"/>
      <c r="K1757" s="1" t="s">
        <v>5552</v>
      </c>
      <c r="S1757" s="22">
        <f t="shared" si="136"/>
        <v>0</v>
      </c>
      <c r="T1757" s="22">
        <f t="shared" si="137"/>
        <v>0</v>
      </c>
      <c r="U1757" s="22">
        <v>0</v>
      </c>
      <c r="W1757" s="22">
        <v>0</v>
      </c>
      <c r="Y1757" t="s">
        <v>304</v>
      </c>
      <c r="Z1757" t="s">
        <v>3185</v>
      </c>
      <c r="AA1757" t="s">
        <v>3186</v>
      </c>
      <c r="AB1757" t="s">
        <v>277</v>
      </c>
      <c r="AC1757" t="s">
        <v>98</v>
      </c>
      <c r="AD1757" t="str">
        <f t="shared" si="138"/>
        <v>Online Class - ONLINE</v>
      </c>
      <c r="AE1757" t="s">
        <v>88</v>
      </c>
      <c r="AF1757" t="s">
        <v>89</v>
      </c>
      <c r="AG1757" t="s">
        <v>89</v>
      </c>
      <c r="AH1757" t="s">
        <v>5220</v>
      </c>
      <c r="AI1757">
        <v>28</v>
      </c>
      <c r="AJ1757">
        <v>20</v>
      </c>
      <c r="AK1757" s="22">
        <f t="shared" si="139"/>
        <v>0</v>
      </c>
      <c r="AL1757" t="s">
        <v>99</v>
      </c>
      <c r="AM1757" t="s">
        <v>534</v>
      </c>
      <c r="AN1757" t="s">
        <v>67</v>
      </c>
    </row>
    <row r="1758" spans="1:40" hidden="1" x14ac:dyDescent="0.25">
      <c r="A1758">
        <v>202430</v>
      </c>
      <c r="B1758">
        <v>41898</v>
      </c>
      <c r="C1758" t="s">
        <v>1292</v>
      </c>
      <c r="D1758" t="s">
        <v>5689</v>
      </c>
      <c r="E1758" t="s">
        <v>1293</v>
      </c>
      <c r="F1758">
        <v>0</v>
      </c>
      <c r="G1758" s="1">
        <v>45166</v>
      </c>
      <c r="H1758" s="1">
        <v>45220</v>
      </c>
      <c r="I1758" s="21">
        <f t="shared" si="135"/>
        <v>8.7142857142857153</v>
      </c>
      <c r="J1758" s="1"/>
      <c r="K1758" s="1" t="s">
        <v>35</v>
      </c>
      <c r="N1758" t="s">
        <v>35</v>
      </c>
      <c r="S1758" s="22">
        <f t="shared" si="136"/>
        <v>3.472222222222221E-2</v>
      </c>
      <c r="T1758" s="22">
        <f t="shared" si="137"/>
        <v>1.8338143338143334E-2</v>
      </c>
      <c r="U1758" s="22" t="s">
        <v>5380</v>
      </c>
      <c r="V1758">
        <v>1730</v>
      </c>
      <c r="W1758" s="22" t="s">
        <v>5512</v>
      </c>
      <c r="X1758">
        <v>1820</v>
      </c>
      <c r="Y1758" t="s">
        <v>507</v>
      </c>
      <c r="Z1758" t="s">
        <v>1294</v>
      </c>
      <c r="AA1758" t="s">
        <v>1295</v>
      </c>
      <c r="AB1758">
        <v>9</v>
      </c>
      <c r="AC1758" t="s">
        <v>98</v>
      </c>
      <c r="AD1758" t="str">
        <f t="shared" si="138"/>
        <v>Online Class - ONLINE</v>
      </c>
      <c r="AE1758" t="s">
        <v>88</v>
      </c>
      <c r="AF1758" t="s">
        <v>89</v>
      </c>
      <c r="AG1758" t="s">
        <v>89</v>
      </c>
      <c r="AH1758" t="s">
        <v>5220</v>
      </c>
      <c r="AI1758">
        <v>40</v>
      </c>
      <c r="AJ1758">
        <v>22</v>
      </c>
      <c r="AK1758" s="22">
        <f t="shared" si="139"/>
        <v>3.5156840513983365</v>
      </c>
      <c r="AL1758" t="s">
        <v>99</v>
      </c>
      <c r="AM1758" t="s">
        <v>100</v>
      </c>
      <c r="AN1758" t="s">
        <v>67</v>
      </c>
    </row>
    <row r="1759" spans="1:40" hidden="1" x14ac:dyDescent="0.25">
      <c r="A1759">
        <v>202430</v>
      </c>
      <c r="B1759">
        <v>41898</v>
      </c>
      <c r="C1759" t="s">
        <v>1292</v>
      </c>
      <c r="D1759" t="s">
        <v>5689</v>
      </c>
      <c r="E1759" t="s">
        <v>1293</v>
      </c>
      <c r="F1759">
        <v>0</v>
      </c>
      <c r="G1759" s="1">
        <v>45166</v>
      </c>
      <c r="H1759" s="1">
        <v>45220</v>
      </c>
      <c r="I1759" s="21">
        <f t="shared" si="135"/>
        <v>8.7142857142857153</v>
      </c>
      <c r="J1759" s="1"/>
      <c r="K1759" s="1" t="s">
        <v>35</v>
      </c>
      <c r="N1759" t="s">
        <v>35</v>
      </c>
      <c r="S1759" s="22">
        <f t="shared" si="136"/>
        <v>7.638888888888884E-2</v>
      </c>
      <c r="T1759" s="22">
        <f t="shared" si="137"/>
        <v>4.0343915343915328E-2</v>
      </c>
      <c r="U1759" s="22" t="s">
        <v>5431</v>
      </c>
      <c r="V1759">
        <v>1830</v>
      </c>
      <c r="W1759" s="22" t="s">
        <v>5521</v>
      </c>
      <c r="X1759">
        <v>2020</v>
      </c>
      <c r="Y1759" t="s">
        <v>507</v>
      </c>
      <c r="Z1759" t="s">
        <v>1294</v>
      </c>
      <c r="AA1759" t="s">
        <v>1295</v>
      </c>
      <c r="AB1759">
        <v>9</v>
      </c>
      <c r="AC1759" t="s">
        <v>98</v>
      </c>
      <c r="AD1759" t="str">
        <f t="shared" si="138"/>
        <v>Online Class - ONLINE</v>
      </c>
      <c r="AE1759" t="s">
        <v>88</v>
      </c>
      <c r="AF1759" t="s">
        <v>89</v>
      </c>
      <c r="AG1759" t="s">
        <v>89</v>
      </c>
      <c r="AH1759" t="s">
        <v>5220</v>
      </c>
      <c r="AI1759">
        <v>40</v>
      </c>
      <c r="AJ1759">
        <v>22</v>
      </c>
      <c r="AK1759" s="22">
        <f t="shared" si="139"/>
        <v>7.7345049130763392</v>
      </c>
      <c r="AL1759" t="s">
        <v>99</v>
      </c>
      <c r="AM1759" t="s">
        <v>100</v>
      </c>
      <c r="AN1759" t="s">
        <v>67</v>
      </c>
    </row>
    <row r="1760" spans="1:40" hidden="1" x14ac:dyDescent="0.25">
      <c r="A1760">
        <v>202430</v>
      </c>
      <c r="B1760">
        <v>41899</v>
      </c>
      <c r="C1760" t="s">
        <v>1292</v>
      </c>
      <c r="D1760" t="s">
        <v>5689</v>
      </c>
      <c r="E1760" t="s">
        <v>1293</v>
      </c>
      <c r="F1760">
        <v>0</v>
      </c>
      <c r="G1760" s="1">
        <v>45222</v>
      </c>
      <c r="H1760" s="1">
        <v>45276</v>
      </c>
      <c r="I1760" s="21">
        <f t="shared" si="135"/>
        <v>8.7142857142857153</v>
      </c>
      <c r="J1760" s="1"/>
      <c r="K1760" s="1" t="s">
        <v>35</v>
      </c>
      <c r="N1760" t="s">
        <v>35</v>
      </c>
      <c r="S1760" s="22">
        <f t="shared" si="136"/>
        <v>3.472222222222221E-2</v>
      </c>
      <c r="T1760" s="22">
        <f t="shared" si="137"/>
        <v>1.8338143338143334E-2</v>
      </c>
      <c r="U1760" s="22" t="s">
        <v>5380</v>
      </c>
      <c r="V1760">
        <v>1730</v>
      </c>
      <c r="W1760" s="22" t="s">
        <v>5512</v>
      </c>
      <c r="X1760">
        <v>1820</v>
      </c>
      <c r="Y1760" t="s">
        <v>101</v>
      </c>
      <c r="Z1760" t="s">
        <v>1294</v>
      </c>
      <c r="AA1760" t="s">
        <v>1295</v>
      </c>
      <c r="AB1760">
        <v>11</v>
      </c>
      <c r="AC1760" t="s">
        <v>98</v>
      </c>
      <c r="AD1760" t="str">
        <f t="shared" si="138"/>
        <v>Online Class - ONLINE</v>
      </c>
      <c r="AE1760" t="s">
        <v>88</v>
      </c>
      <c r="AF1760" t="s">
        <v>89</v>
      </c>
      <c r="AG1760" t="s">
        <v>89</v>
      </c>
      <c r="AH1760" t="s">
        <v>5220</v>
      </c>
      <c r="AI1760">
        <v>40</v>
      </c>
      <c r="AJ1760">
        <v>17</v>
      </c>
      <c r="AK1760" s="22">
        <f t="shared" si="139"/>
        <v>2.7166649488078054</v>
      </c>
      <c r="AL1760" t="s">
        <v>99</v>
      </c>
      <c r="AM1760" t="s">
        <v>534</v>
      </c>
      <c r="AN1760" t="s">
        <v>67</v>
      </c>
    </row>
    <row r="1761" spans="1:40" hidden="1" x14ac:dyDescent="0.25">
      <c r="A1761">
        <v>202430</v>
      </c>
      <c r="B1761">
        <v>41899</v>
      </c>
      <c r="C1761" t="s">
        <v>1292</v>
      </c>
      <c r="D1761" t="s">
        <v>5689</v>
      </c>
      <c r="E1761" t="s">
        <v>1293</v>
      </c>
      <c r="F1761">
        <v>0</v>
      </c>
      <c r="G1761" s="1">
        <v>45222</v>
      </c>
      <c r="H1761" s="1">
        <v>45276</v>
      </c>
      <c r="I1761" s="21">
        <f t="shared" si="135"/>
        <v>8.7142857142857153</v>
      </c>
      <c r="J1761" s="1"/>
      <c r="K1761" s="1" t="s">
        <v>35</v>
      </c>
      <c r="N1761" t="s">
        <v>35</v>
      </c>
      <c r="S1761" s="22">
        <f t="shared" si="136"/>
        <v>7.638888888888884E-2</v>
      </c>
      <c r="T1761" s="22">
        <f t="shared" si="137"/>
        <v>4.0343915343915328E-2</v>
      </c>
      <c r="U1761" s="22" t="s">
        <v>5431</v>
      </c>
      <c r="V1761">
        <v>1830</v>
      </c>
      <c r="W1761" s="22" t="s">
        <v>5521</v>
      </c>
      <c r="X1761">
        <v>2020</v>
      </c>
      <c r="Y1761" t="s">
        <v>101</v>
      </c>
      <c r="Z1761" t="s">
        <v>1294</v>
      </c>
      <c r="AA1761" t="s">
        <v>1295</v>
      </c>
      <c r="AB1761">
        <v>11</v>
      </c>
      <c r="AC1761" t="s">
        <v>98</v>
      </c>
      <c r="AD1761" t="str">
        <f t="shared" si="138"/>
        <v>Online Class - ONLINE</v>
      </c>
      <c r="AE1761" t="s">
        <v>88</v>
      </c>
      <c r="AF1761" t="s">
        <v>89</v>
      </c>
      <c r="AG1761" t="s">
        <v>89</v>
      </c>
      <c r="AH1761" t="s">
        <v>5220</v>
      </c>
      <c r="AI1761">
        <v>40</v>
      </c>
      <c r="AJ1761">
        <v>17</v>
      </c>
      <c r="AK1761" s="22">
        <f t="shared" si="139"/>
        <v>5.9766628873771719</v>
      </c>
      <c r="AL1761" t="s">
        <v>99</v>
      </c>
      <c r="AM1761" t="s">
        <v>534</v>
      </c>
      <c r="AN1761" t="s">
        <v>67</v>
      </c>
    </row>
    <row r="1762" spans="1:40" hidden="1" x14ac:dyDescent="0.25">
      <c r="A1762">
        <v>202430</v>
      </c>
      <c r="B1762">
        <v>41918</v>
      </c>
      <c r="C1762" t="s">
        <v>2677</v>
      </c>
      <c r="D1762" t="s">
        <v>5605</v>
      </c>
      <c r="E1762" t="s">
        <v>2678</v>
      </c>
      <c r="F1762">
        <v>0</v>
      </c>
      <c r="G1762" s="1">
        <v>45166</v>
      </c>
      <c r="H1762" s="1">
        <v>45220</v>
      </c>
      <c r="I1762" s="21">
        <f t="shared" si="135"/>
        <v>8.7142857142857153</v>
      </c>
      <c r="J1762" s="1"/>
      <c r="K1762" s="1" t="s">
        <v>35</v>
      </c>
      <c r="N1762" t="s">
        <v>35</v>
      </c>
      <c r="S1762" s="22">
        <f t="shared" si="136"/>
        <v>8.333333333333337E-2</v>
      </c>
      <c r="T1762" s="22">
        <f t="shared" si="137"/>
        <v>4.4011544011544036E-2</v>
      </c>
      <c r="U1762" s="22" t="s">
        <v>5383</v>
      </c>
      <c r="V1762">
        <v>930</v>
      </c>
      <c r="W1762" s="22" t="s">
        <v>5434</v>
      </c>
      <c r="X1762">
        <v>1130</v>
      </c>
      <c r="Y1762" t="s">
        <v>507</v>
      </c>
      <c r="Z1762" t="s">
        <v>1948</v>
      </c>
      <c r="AA1762" t="s">
        <v>1949</v>
      </c>
      <c r="AB1762">
        <v>9</v>
      </c>
      <c r="AC1762" t="s">
        <v>98</v>
      </c>
      <c r="AD1762" t="str">
        <f t="shared" si="138"/>
        <v>Online Class - ONLINE</v>
      </c>
      <c r="AE1762" t="s">
        <v>88</v>
      </c>
      <c r="AF1762" t="s">
        <v>89</v>
      </c>
      <c r="AG1762" t="s">
        <v>89</v>
      </c>
      <c r="AH1762" t="s">
        <v>5220</v>
      </c>
      <c r="AI1762">
        <v>45</v>
      </c>
      <c r="AJ1762">
        <v>39</v>
      </c>
      <c r="AK1762" s="22">
        <f t="shared" si="139"/>
        <v>14.957637600494753</v>
      </c>
      <c r="AL1762" t="s">
        <v>99</v>
      </c>
      <c r="AM1762" t="s">
        <v>100</v>
      </c>
      <c r="AN1762" t="s">
        <v>67</v>
      </c>
    </row>
    <row r="1763" spans="1:40" hidden="1" x14ac:dyDescent="0.25">
      <c r="A1763">
        <v>202430</v>
      </c>
      <c r="B1763">
        <v>41919</v>
      </c>
      <c r="C1763" t="s">
        <v>2677</v>
      </c>
      <c r="D1763" t="s">
        <v>5605</v>
      </c>
      <c r="E1763" t="s">
        <v>2678</v>
      </c>
      <c r="F1763">
        <v>0</v>
      </c>
      <c r="G1763" s="1">
        <v>45222</v>
      </c>
      <c r="H1763" s="1">
        <v>45276</v>
      </c>
      <c r="I1763" s="21">
        <f t="shared" si="135"/>
        <v>8.7142857142857153</v>
      </c>
      <c r="J1763" s="1"/>
      <c r="K1763" s="1" t="s">
        <v>35</v>
      </c>
      <c r="N1763" t="s">
        <v>35</v>
      </c>
      <c r="S1763" s="22">
        <f t="shared" si="136"/>
        <v>8.333333333333337E-2</v>
      </c>
      <c r="T1763" s="22">
        <f t="shared" si="137"/>
        <v>4.4011544011544036E-2</v>
      </c>
      <c r="U1763" s="22" t="s">
        <v>5383</v>
      </c>
      <c r="V1763">
        <v>930</v>
      </c>
      <c r="W1763" s="22" t="s">
        <v>5434</v>
      </c>
      <c r="X1763">
        <v>1130</v>
      </c>
      <c r="Y1763" t="s">
        <v>101</v>
      </c>
      <c r="Z1763" t="s">
        <v>1948</v>
      </c>
      <c r="AA1763" t="s">
        <v>1949</v>
      </c>
      <c r="AB1763">
        <v>11</v>
      </c>
      <c r="AC1763" t="s">
        <v>98</v>
      </c>
      <c r="AD1763" t="str">
        <f t="shared" si="138"/>
        <v>Online Class - ONLINE</v>
      </c>
      <c r="AE1763" t="s">
        <v>88</v>
      </c>
      <c r="AF1763" t="s">
        <v>89</v>
      </c>
      <c r="AG1763" t="s">
        <v>89</v>
      </c>
      <c r="AH1763" t="s">
        <v>5220</v>
      </c>
      <c r="AI1763">
        <v>45</v>
      </c>
      <c r="AJ1763">
        <v>35</v>
      </c>
      <c r="AK1763" s="22">
        <f t="shared" si="139"/>
        <v>13.423520923520933</v>
      </c>
      <c r="AL1763" t="s">
        <v>99</v>
      </c>
      <c r="AM1763" t="s">
        <v>100</v>
      </c>
      <c r="AN1763" t="s">
        <v>67</v>
      </c>
    </row>
    <row r="1764" spans="1:40" hidden="1" x14ac:dyDescent="0.25">
      <c r="A1764">
        <v>202430</v>
      </c>
      <c r="B1764">
        <v>41922</v>
      </c>
      <c r="C1764" t="s">
        <v>318</v>
      </c>
      <c r="D1764" t="s">
        <v>5623</v>
      </c>
      <c r="E1764" t="s">
        <v>319</v>
      </c>
      <c r="F1764">
        <v>5</v>
      </c>
      <c r="G1764" s="1">
        <v>45166</v>
      </c>
      <c r="H1764" s="1">
        <v>45276</v>
      </c>
      <c r="I1764" s="21">
        <f t="shared" si="135"/>
        <v>16.714285714285715</v>
      </c>
      <c r="J1764" s="1"/>
      <c r="K1764" s="1" t="s">
        <v>5552</v>
      </c>
      <c r="S1764" s="22">
        <f t="shared" si="136"/>
        <v>0</v>
      </c>
      <c r="T1764" s="22">
        <f t="shared" si="137"/>
        <v>0</v>
      </c>
      <c r="U1764" s="22">
        <v>0</v>
      </c>
      <c r="W1764" s="22">
        <v>0</v>
      </c>
      <c r="Y1764" t="s">
        <v>304</v>
      </c>
      <c r="Z1764" t="s">
        <v>1764</v>
      </c>
      <c r="AA1764" t="s">
        <v>1765</v>
      </c>
      <c r="AB1764" t="s">
        <v>61</v>
      </c>
      <c r="AC1764" t="s">
        <v>62</v>
      </c>
      <c r="AD1764" t="str">
        <f t="shared" si="138"/>
        <v>Online Class - ONLINE</v>
      </c>
      <c r="AE1764" t="s">
        <v>88</v>
      </c>
      <c r="AF1764" t="s">
        <v>89</v>
      </c>
      <c r="AG1764" t="s">
        <v>89</v>
      </c>
      <c r="AH1764" t="s">
        <v>5220</v>
      </c>
      <c r="AI1764">
        <v>33</v>
      </c>
      <c r="AJ1764">
        <v>17</v>
      </c>
      <c r="AK1764" s="22">
        <f t="shared" si="139"/>
        <v>0</v>
      </c>
      <c r="AL1764" t="s">
        <v>430</v>
      </c>
      <c r="AM1764" t="s">
        <v>306</v>
      </c>
      <c r="AN1764" t="s">
        <v>67</v>
      </c>
    </row>
    <row r="1765" spans="1:40" hidden="1" x14ac:dyDescent="0.25">
      <c r="A1765">
        <v>202430</v>
      </c>
      <c r="B1765">
        <v>41943</v>
      </c>
      <c r="C1765" t="s">
        <v>418</v>
      </c>
      <c r="D1765" t="s">
        <v>5718</v>
      </c>
      <c r="E1765" t="s">
        <v>419</v>
      </c>
      <c r="F1765">
        <v>3</v>
      </c>
      <c r="G1765" s="1">
        <v>45166</v>
      </c>
      <c r="H1765" s="1">
        <v>45276</v>
      </c>
      <c r="I1765" s="21">
        <f t="shared" si="135"/>
        <v>16.714285714285715</v>
      </c>
      <c r="J1765" s="1"/>
      <c r="K1765" s="1" t="s">
        <v>5552</v>
      </c>
      <c r="S1765" s="22">
        <f t="shared" si="136"/>
        <v>0</v>
      </c>
      <c r="T1765" s="22">
        <f t="shared" si="137"/>
        <v>0</v>
      </c>
      <c r="U1765" s="22">
        <v>0</v>
      </c>
      <c r="W1765" s="22">
        <v>0</v>
      </c>
      <c r="Y1765" t="s">
        <v>304</v>
      </c>
      <c r="Z1765" t="s">
        <v>1772</v>
      </c>
      <c r="AA1765" t="s">
        <v>1773</v>
      </c>
      <c r="AB1765" t="s">
        <v>61</v>
      </c>
      <c r="AC1765" t="s">
        <v>98</v>
      </c>
      <c r="AD1765" t="str">
        <f t="shared" si="138"/>
        <v>Online Class - ONLINE</v>
      </c>
      <c r="AE1765" t="s">
        <v>88</v>
      </c>
      <c r="AF1765" t="s">
        <v>89</v>
      </c>
      <c r="AG1765" t="s">
        <v>89</v>
      </c>
      <c r="AH1765" t="s">
        <v>5220</v>
      </c>
      <c r="AI1765">
        <v>35</v>
      </c>
      <c r="AJ1765">
        <v>32</v>
      </c>
      <c r="AK1765" s="22">
        <f t="shared" si="139"/>
        <v>0</v>
      </c>
      <c r="AL1765" t="s">
        <v>99</v>
      </c>
      <c r="AM1765" t="s">
        <v>534</v>
      </c>
      <c r="AN1765" t="s">
        <v>67</v>
      </c>
    </row>
    <row r="1766" spans="1:40" hidden="1" x14ac:dyDescent="0.25">
      <c r="A1766">
        <v>202430</v>
      </c>
      <c r="B1766">
        <v>41951</v>
      </c>
      <c r="C1766" t="s">
        <v>2165</v>
      </c>
      <c r="D1766" t="s">
        <v>5619</v>
      </c>
      <c r="E1766" t="s">
        <v>2166</v>
      </c>
      <c r="F1766">
        <v>3</v>
      </c>
      <c r="G1766" s="1">
        <v>45222</v>
      </c>
      <c r="H1766" s="1">
        <v>45276</v>
      </c>
      <c r="I1766" s="21">
        <f t="shared" si="135"/>
        <v>8.7142857142857153</v>
      </c>
      <c r="J1766" s="1"/>
      <c r="K1766" s="1" t="s">
        <v>5552</v>
      </c>
      <c r="S1766" s="22">
        <f t="shared" si="136"/>
        <v>0</v>
      </c>
      <c r="T1766" s="22">
        <f t="shared" si="137"/>
        <v>0</v>
      </c>
      <c r="U1766" s="22">
        <v>0</v>
      </c>
      <c r="W1766" s="22">
        <v>0</v>
      </c>
      <c r="Y1766" t="s">
        <v>304</v>
      </c>
      <c r="Z1766" t="s">
        <v>2924</v>
      </c>
      <c r="AA1766" t="s">
        <v>2925</v>
      </c>
      <c r="AB1766" t="s">
        <v>277</v>
      </c>
      <c r="AC1766" t="s">
        <v>98</v>
      </c>
      <c r="AD1766" t="str">
        <f t="shared" si="138"/>
        <v>Online Class - ONLINE</v>
      </c>
      <c r="AE1766" t="s">
        <v>88</v>
      </c>
      <c r="AF1766" t="s">
        <v>89</v>
      </c>
      <c r="AG1766" t="s">
        <v>89</v>
      </c>
      <c r="AH1766" t="s">
        <v>5220</v>
      </c>
      <c r="AI1766">
        <v>40</v>
      </c>
      <c r="AJ1766">
        <v>31</v>
      </c>
      <c r="AK1766" s="22">
        <f t="shared" si="139"/>
        <v>0</v>
      </c>
      <c r="AL1766" t="s">
        <v>99</v>
      </c>
      <c r="AM1766" t="s">
        <v>534</v>
      </c>
      <c r="AN1766" t="s">
        <v>67</v>
      </c>
    </row>
    <row r="1767" spans="1:40" hidden="1" x14ac:dyDescent="0.25">
      <c r="A1767">
        <v>202430</v>
      </c>
      <c r="B1767">
        <v>42005</v>
      </c>
      <c r="C1767" t="s">
        <v>765</v>
      </c>
      <c r="D1767" t="s">
        <v>5637</v>
      </c>
      <c r="E1767" t="s">
        <v>766</v>
      </c>
      <c r="F1767">
        <v>3</v>
      </c>
      <c r="G1767" s="1">
        <v>45208</v>
      </c>
      <c r="H1767" s="1">
        <v>45276</v>
      </c>
      <c r="I1767" s="21">
        <f t="shared" si="135"/>
        <v>10.714285714285714</v>
      </c>
      <c r="J1767" s="1"/>
      <c r="K1767" s="1" t="s">
        <v>5552</v>
      </c>
      <c r="S1767" s="22">
        <f t="shared" si="136"/>
        <v>0</v>
      </c>
      <c r="T1767" s="22">
        <f t="shared" si="137"/>
        <v>0</v>
      </c>
      <c r="U1767" s="22">
        <v>0</v>
      </c>
      <c r="W1767" s="22">
        <v>0</v>
      </c>
      <c r="Y1767" t="s">
        <v>304</v>
      </c>
      <c r="Z1767" t="s">
        <v>767</v>
      </c>
      <c r="AA1767" t="s">
        <v>768</v>
      </c>
      <c r="AB1767" t="s">
        <v>61</v>
      </c>
      <c r="AC1767" t="s">
        <v>98</v>
      </c>
      <c r="AD1767" t="str">
        <f t="shared" si="138"/>
        <v>Online Class - ONLINE</v>
      </c>
      <c r="AE1767" t="s">
        <v>88</v>
      </c>
      <c r="AF1767" t="s">
        <v>89</v>
      </c>
      <c r="AG1767" t="s">
        <v>89</v>
      </c>
      <c r="AH1767" t="s">
        <v>5220</v>
      </c>
      <c r="AI1767">
        <v>40</v>
      </c>
      <c r="AJ1767">
        <v>27</v>
      </c>
      <c r="AK1767" s="22">
        <f t="shared" si="139"/>
        <v>0</v>
      </c>
      <c r="AL1767" t="s">
        <v>99</v>
      </c>
      <c r="AM1767" t="s">
        <v>534</v>
      </c>
      <c r="AN1767" t="s">
        <v>67</v>
      </c>
    </row>
    <row r="1768" spans="1:40" hidden="1" x14ac:dyDescent="0.25">
      <c r="A1768">
        <v>202430</v>
      </c>
      <c r="B1768">
        <v>42021</v>
      </c>
      <c r="C1768" t="s">
        <v>2022</v>
      </c>
      <c r="D1768" t="s">
        <v>5613</v>
      </c>
      <c r="E1768" t="s">
        <v>2023</v>
      </c>
      <c r="F1768">
        <v>0</v>
      </c>
      <c r="G1768" s="1">
        <v>45166</v>
      </c>
      <c r="H1768" s="1">
        <v>45220</v>
      </c>
      <c r="I1768" s="21">
        <f t="shared" si="135"/>
        <v>8.7142857142857153</v>
      </c>
      <c r="J1768" s="1"/>
      <c r="K1768" s="1" t="s">
        <v>36</v>
      </c>
      <c r="O1768" t="s">
        <v>36</v>
      </c>
      <c r="S1768" s="22">
        <f t="shared" si="136"/>
        <v>3.472222222222221E-2</v>
      </c>
      <c r="T1768" s="22">
        <f t="shared" si="137"/>
        <v>1.8338143338143334E-2</v>
      </c>
      <c r="U1768" s="22" t="s">
        <v>5390</v>
      </c>
      <c r="V1768">
        <v>900</v>
      </c>
      <c r="W1768" s="22" t="s">
        <v>5468</v>
      </c>
      <c r="X1768">
        <v>950</v>
      </c>
      <c r="Y1768" t="s">
        <v>507</v>
      </c>
      <c r="Z1768" t="s">
        <v>1306</v>
      </c>
      <c r="AA1768" t="s">
        <v>1307</v>
      </c>
      <c r="AB1768">
        <v>9</v>
      </c>
      <c r="AC1768" t="s">
        <v>98</v>
      </c>
      <c r="AD1768" t="str">
        <f t="shared" si="138"/>
        <v>Online Class - ONLINE</v>
      </c>
      <c r="AE1768" t="s">
        <v>88</v>
      </c>
      <c r="AF1768" t="s">
        <v>89</v>
      </c>
      <c r="AG1768" t="s">
        <v>89</v>
      </c>
      <c r="AH1768" t="s">
        <v>5220</v>
      </c>
      <c r="AI1768">
        <v>50</v>
      </c>
      <c r="AJ1768">
        <v>48</v>
      </c>
      <c r="AK1768" s="22">
        <f t="shared" si="139"/>
        <v>7.6705833848690981</v>
      </c>
      <c r="AL1768" t="s">
        <v>99</v>
      </c>
      <c r="AM1768" t="s">
        <v>100</v>
      </c>
      <c r="AN1768" t="s">
        <v>67</v>
      </c>
    </row>
    <row r="1769" spans="1:40" hidden="1" x14ac:dyDescent="0.25">
      <c r="A1769">
        <v>202430</v>
      </c>
      <c r="B1769">
        <v>42021</v>
      </c>
      <c r="C1769" t="s">
        <v>2022</v>
      </c>
      <c r="D1769" t="s">
        <v>5613</v>
      </c>
      <c r="E1769" t="s">
        <v>2023</v>
      </c>
      <c r="F1769">
        <v>0</v>
      </c>
      <c r="G1769" s="1">
        <v>45166</v>
      </c>
      <c r="H1769" s="1">
        <v>45220</v>
      </c>
      <c r="I1769" s="21">
        <f t="shared" si="135"/>
        <v>8.7142857142857153</v>
      </c>
      <c r="J1769" s="1"/>
      <c r="K1769" s="1" t="s">
        <v>36</v>
      </c>
      <c r="O1769" t="s">
        <v>36</v>
      </c>
      <c r="S1769" s="22">
        <f t="shared" si="136"/>
        <v>7.6388888888888895E-2</v>
      </c>
      <c r="T1769" s="22">
        <f t="shared" si="137"/>
        <v>4.0343915343915356E-2</v>
      </c>
      <c r="U1769" s="22" t="s">
        <v>5391</v>
      </c>
      <c r="V1769">
        <v>1000</v>
      </c>
      <c r="W1769" s="22" t="s">
        <v>5482</v>
      </c>
      <c r="X1769">
        <v>1150</v>
      </c>
      <c r="Y1769" t="s">
        <v>507</v>
      </c>
      <c r="Z1769" t="s">
        <v>1306</v>
      </c>
      <c r="AA1769" t="s">
        <v>1307</v>
      </c>
      <c r="AB1769">
        <v>9</v>
      </c>
      <c r="AC1769" t="s">
        <v>98</v>
      </c>
      <c r="AD1769" t="str">
        <f t="shared" si="138"/>
        <v>Online Class - ONLINE</v>
      </c>
      <c r="AE1769" t="s">
        <v>88</v>
      </c>
      <c r="AF1769" t="s">
        <v>89</v>
      </c>
      <c r="AG1769" t="s">
        <v>89</v>
      </c>
      <c r="AH1769" t="s">
        <v>5220</v>
      </c>
      <c r="AI1769">
        <v>50</v>
      </c>
      <c r="AJ1769">
        <v>48</v>
      </c>
      <c r="AK1769" s="22">
        <f t="shared" si="139"/>
        <v>16.875283446712025</v>
      </c>
      <c r="AL1769" t="s">
        <v>99</v>
      </c>
      <c r="AM1769" t="s">
        <v>100</v>
      </c>
      <c r="AN1769" t="s">
        <v>67</v>
      </c>
    </row>
    <row r="1770" spans="1:40" hidden="1" x14ac:dyDescent="0.25">
      <c r="A1770">
        <v>202430</v>
      </c>
      <c r="B1770">
        <v>42022</v>
      </c>
      <c r="C1770" t="s">
        <v>2022</v>
      </c>
      <c r="D1770" t="s">
        <v>5613</v>
      </c>
      <c r="E1770" t="s">
        <v>2023</v>
      </c>
      <c r="F1770">
        <v>0</v>
      </c>
      <c r="G1770" s="1">
        <v>45222</v>
      </c>
      <c r="H1770" s="1">
        <v>45276</v>
      </c>
      <c r="I1770" s="21">
        <f t="shared" si="135"/>
        <v>8.7142857142857153</v>
      </c>
      <c r="J1770" s="1"/>
      <c r="K1770" s="1" t="s">
        <v>36</v>
      </c>
      <c r="O1770" t="s">
        <v>36</v>
      </c>
      <c r="S1770" s="22">
        <f t="shared" si="136"/>
        <v>3.472222222222221E-2</v>
      </c>
      <c r="T1770" s="22">
        <f t="shared" si="137"/>
        <v>1.8338143338143334E-2</v>
      </c>
      <c r="U1770" s="22" t="s">
        <v>5390</v>
      </c>
      <c r="V1770">
        <v>900</v>
      </c>
      <c r="W1770" s="22" t="s">
        <v>5468</v>
      </c>
      <c r="X1770">
        <v>950</v>
      </c>
      <c r="Y1770" t="s">
        <v>101</v>
      </c>
      <c r="Z1770" t="s">
        <v>1306</v>
      </c>
      <c r="AA1770" t="s">
        <v>1307</v>
      </c>
      <c r="AB1770">
        <v>11</v>
      </c>
      <c r="AC1770" t="s">
        <v>98</v>
      </c>
      <c r="AD1770" t="str">
        <f t="shared" si="138"/>
        <v>Online Class - ONLINE</v>
      </c>
      <c r="AE1770" t="s">
        <v>88</v>
      </c>
      <c r="AF1770" t="s">
        <v>89</v>
      </c>
      <c r="AG1770" t="s">
        <v>89</v>
      </c>
      <c r="AH1770" t="s">
        <v>5220</v>
      </c>
      <c r="AI1770">
        <v>45</v>
      </c>
      <c r="AJ1770">
        <v>40</v>
      </c>
      <c r="AK1770" s="22">
        <f t="shared" si="139"/>
        <v>6.3921528207242488</v>
      </c>
      <c r="AL1770" t="s">
        <v>99</v>
      </c>
      <c r="AM1770" t="s">
        <v>100</v>
      </c>
      <c r="AN1770" t="s">
        <v>67</v>
      </c>
    </row>
    <row r="1771" spans="1:40" hidden="1" x14ac:dyDescent="0.25">
      <c r="A1771">
        <v>202430</v>
      </c>
      <c r="B1771">
        <v>42022</v>
      </c>
      <c r="C1771" t="s">
        <v>2022</v>
      </c>
      <c r="D1771" t="s">
        <v>5613</v>
      </c>
      <c r="E1771" t="s">
        <v>2023</v>
      </c>
      <c r="F1771">
        <v>0</v>
      </c>
      <c r="G1771" s="1">
        <v>45222</v>
      </c>
      <c r="H1771" s="1">
        <v>45276</v>
      </c>
      <c r="I1771" s="21">
        <f t="shared" si="135"/>
        <v>8.7142857142857153</v>
      </c>
      <c r="J1771" s="1"/>
      <c r="K1771" s="1" t="s">
        <v>36</v>
      </c>
      <c r="O1771" t="s">
        <v>36</v>
      </c>
      <c r="S1771" s="22">
        <f t="shared" si="136"/>
        <v>8.6805555555555525E-2</v>
      </c>
      <c r="T1771" s="22">
        <f t="shared" si="137"/>
        <v>4.5845358345358335E-2</v>
      </c>
      <c r="U1771" s="22" t="s">
        <v>5391</v>
      </c>
      <c r="V1771">
        <v>1000</v>
      </c>
      <c r="W1771" s="22" t="s">
        <v>5422</v>
      </c>
      <c r="X1771">
        <v>1205</v>
      </c>
      <c r="Y1771" t="s">
        <v>101</v>
      </c>
      <c r="Z1771" t="s">
        <v>1306</v>
      </c>
      <c r="AA1771" t="s">
        <v>1307</v>
      </c>
      <c r="AB1771">
        <v>11</v>
      </c>
      <c r="AC1771" t="s">
        <v>98</v>
      </c>
      <c r="AD1771" t="str">
        <f t="shared" si="138"/>
        <v>Online Class - ONLINE</v>
      </c>
      <c r="AE1771" t="s">
        <v>88</v>
      </c>
      <c r="AF1771" t="s">
        <v>89</v>
      </c>
      <c r="AG1771" t="s">
        <v>89</v>
      </c>
      <c r="AH1771" t="s">
        <v>5220</v>
      </c>
      <c r="AI1771">
        <v>45</v>
      </c>
      <c r="AJ1771">
        <v>40</v>
      </c>
      <c r="AK1771" s="22">
        <f t="shared" si="139"/>
        <v>15.980382051810622</v>
      </c>
      <c r="AL1771" t="s">
        <v>99</v>
      </c>
      <c r="AM1771" t="s">
        <v>100</v>
      </c>
      <c r="AN1771" t="s">
        <v>67</v>
      </c>
    </row>
    <row r="1772" spans="1:40" hidden="1" x14ac:dyDescent="0.25">
      <c r="A1772">
        <v>202430</v>
      </c>
      <c r="B1772">
        <v>42111</v>
      </c>
      <c r="C1772" t="s">
        <v>299</v>
      </c>
      <c r="D1772" t="s">
        <v>5623</v>
      </c>
      <c r="E1772" t="s">
        <v>300</v>
      </c>
      <c r="F1772">
        <v>5</v>
      </c>
      <c r="G1772" s="1">
        <v>45166</v>
      </c>
      <c r="H1772" s="1">
        <v>45276</v>
      </c>
      <c r="I1772" s="21">
        <f t="shared" si="135"/>
        <v>16.714285714285715</v>
      </c>
      <c r="J1772" s="1"/>
      <c r="K1772" s="1" t="s">
        <v>5552</v>
      </c>
      <c r="S1772" s="22">
        <f t="shared" si="136"/>
        <v>0</v>
      </c>
      <c r="T1772" s="22">
        <f t="shared" si="137"/>
        <v>0</v>
      </c>
      <c r="U1772" s="22">
        <v>0</v>
      </c>
      <c r="W1772" s="22">
        <v>0</v>
      </c>
      <c r="Y1772" t="s">
        <v>304</v>
      </c>
      <c r="Z1772" t="s">
        <v>297</v>
      </c>
      <c r="AA1772" t="s">
        <v>298</v>
      </c>
      <c r="AB1772" t="s">
        <v>61</v>
      </c>
      <c r="AC1772" t="s">
        <v>62</v>
      </c>
      <c r="AD1772" t="str">
        <f t="shared" si="138"/>
        <v>Online Class - ONLINE</v>
      </c>
      <c r="AE1772" t="s">
        <v>88</v>
      </c>
      <c r="AF1772" t="s">
        <v>89</v>
      </c>
      <c r="AG1772" t="s">
        <v>89</v>
      </c>
      <c r="AH1772" t="s">
        <v>5220</v>
      </c>
      <c r="AI1772">
        <v>33</v>
      </c>
      <c r="AJ1772">
        <v>8</v>
      </c>
      <c r="AK1772" s="22">
        <f t="shared" si="139"/>
        <v>0</v>
      </c>
      <c r="AL1772" t="s">
        <v>430</v>
      </c>
      <c r="AM1772" t="s">
        <v>306</v>
      </c>
      <c r="AN1772" t="s">
        <v>67</v>
      </c>
    </row>
    <row r="1773" spans="1:40" hidden="1" x14ac:dyDescent="0.25">
      <c r="A1773">
        <v>202430</v>
      </c>
      <c r="B1773">
        <v>42112</v>
      </c>
      <c r="C1773" t="s">
        <v>299</v>
      </c>
      <c r="D1773" t="s">
        <v>5623</v>
      </c>
      <c r="E1773" t="s">
        <v>300</v>
      </c>
      <c r="F1773">
        <v>5</v>
      </c>
      <c r="G1773" s="1">
        <v>45166</v>
      </c>
      <c r="H1773" s="1">
        <v>45276</v>
      </c>
      <c r="I1773" s="21">
        <f t="shared" si="135"/>
        <v>16.714285714285715</v>
      </c>
      <c r="J1773" s="1"/>
      <c r="K1773" s="1" t="s">
        <v>5552</v>
      </c>
      <c r="S1773" s="22">
        <f t="shared" si="136"/>
        <v>0</v>
      </c>
      <c r="T1773" s="22">
        <f t="shared" si="137"/>
        <v>0</v>
      </c>
      <c r="U1773" s="22">
        <v>0</v>
      </c>
      <c r="W1773" s="22">
        <v>0</v>
      </c>
      <c r="Y1773" t="s">
        <v>304</v>
      </c>
      <c r="Z1773" t="s">
        <v>297</v>
      </c>
      <c r="AA1773" t="s">
        <v>298</v>
      </c>
      <c r="AB1773" t="s">
        <v>61</v>
      </c>
      <c r="AC1773" t="s">
        <v>62</v>
      </c>
      <c r="AD1773" t="str">
        <f t="shared" si="138"/>
        <v>Online Class - ONLINE</v>
      </c>
      <c r="AE1773" t="s">
        <v>88</v>
      </c>
      <c r="AF1773" t="s">
        <v>89</v>
      </c>
      <c r="AG1773" t="s">
        <v>89</v>
      </c>
      <c r="AH1773" t="s">
        <v>5220</v>
      </c>
      <c r="AI1773">
        <v>33</v>
      </c>
      <c r="AJ1773">
        <v>14</v>
      </c>
      <c r="AK1773" s="22">
        <f t="shared" si="139"/>
        <v>0</v>
      </c>
      <c r="AL1773" t="s">
        <v>430</v>
      </c>
      <c r="AM1773" t="s">
        <v>306</v>
      </c>
      <c r="AN1773" t="s">
        <v>67</v>
      </c>
    </row>
    <row r="1774" spans="1:40" hidden="1" x14ac:dyDescent="0.25">
      <c r="A1774">
        <v>202430</v>
      </c>
      <c r="B1774">
        <v>42117</v>
      </c>
      <c r="C1774" t="s">
        <v>840</v>
      </c>
      <c r="D1774" t="s">
        <v>5645</v>
      </c>
      <c r="E1774" t="s">
        <v>841</v>
      </c>
      <c r="F1774">
        <v>3</v>
      </c>
      <c r="G1774" s="1">
        <v>45166</v>
      </c>
      <c r="H1774" s="1">
        <v>45276</v>
      </c>
      <c r="I1774" s="21">
        <f t="shared" si="135"/>
        <v>16.714285714285715</v>
      </c>
      <c r="J1774" s="1"/>
      <c r="K1774" s="1" t="s">
        <v>5552</v>
      </c>
      <c r="S1774" s="22">
        <f t="shared" si="136"/>
        <v>0</v>
      </c>
      <c r="T1774" s="22">
        <f t="shared" si="137"/>
        <v>0</v>
      </c>
      <c r="U1774" s="22">
        <v>0</v>
      </c>
      <c r="W1774" s="22">
        <v>0</v>
      </c>
      <c r="Y1774" t="s">
        <v>304</v>
      </c>
      <c r="Z1774" t="s">
        <v>2275</v>
      </c>
      <c r="AA1774" t="s">
        <v>2276</v>
      </c>
      <c r="AB1774" t="s">
        <v>61</v>
      </c>
      <c r="AC1774" t="s">
        <v>62</v>
      </c>
      <c r="AD1774" t="str">
        <f t="shared" si="138"/>
        <v>Online Class - ONLINE</v>
      </c>
      <c r="AE1774" t="s">
        <v>88</v>
      </c>
      <c r="AF1774" t="s">
        <v>89</v>
      </c>
      <c r="AG1774" t="s">
        <v>89</v>
      </c>
      <c r="AH1774" t="s">
        <v>5220</v>
      </c>
      <c r="AI1774">
        <v>35</v>
      </c>
      <c r="AJ1774">
        <v>33</v>
      </c>
      <c r="AK1774" s="22">
        <f t="shared" si="139"/>
        <v>0</v>
      </c>
      <c r="AL1774" t="s">
        <v>430</v>
      </c>
      <c r="AM1774" t="s">
        <v>306</v>
      </c>
      <c r="AN1774" t="s">
        <v>67</v>
      </c>
    </row>
    <row r="1775" spans="1:40" hidden="1" x14ac:dyDescent="0.25">
      <c r="A1775">
        <v>202430</v>
      </c>
      <c r="B1775">
        <v>42121</v>
      </c>
      <c r="C1775" t="s">
        <v>3215</v>
      </c>
      <c r="D1775" t="s">
        <v>5737</v>
      </c>
      <c r="E1775" t="s">
        <v>3216</v>
      </c>
      <c r="F1775">
        <v>5</v>
      </c>
      <c r="G1775" s="1">
        <v>45166</v>
      </c>
      <c r="H1775" s="1">
        <v>45276</v>
      </c>
      <c r="I1775" s="21">
        <f t="shared" si="135"/>
        <v>16.714285714285715</v>
      </c>
      <c r="J1775" s="1"/>
      <c r="K1775" s="1" t="s">
        <v>5552</v>
      </c>
      <c r="S1775" s="22">
        <f t="shared" si="136"/>
        <v>0</v>
      </c>
      <c r="T1775" s="22">
        <f t="shared" si="137"/>
        <v>0</v>
      </c>
      <c r="U1775" s="22">
        <v>0</v>
      </c>
      <c r="W1775" s="22">
        <v>0</v>
      </c>
      <c r="Y1775" t="s">
        <v>304</v>
      </c>
      <c r="Z1775" t="s">
        <v>1168</v>
      </c>
      <c r="AA1775" t="s">
        <v>1169</v>
      </c>
      <c r="AB1775" t="s">
        <v>61</v>
      </c>
      <c r="AC1775" t="s">
        <v>98</v>
      </c>
      <c r="AD1775" t="str">
        <f t="shared" si="138"/>
        <v>Online Class - ONLINE</v>
      </c>
      <c r="AE1775" t="s">
        <v>88</v>
      </c>
      <c r="AF1775" t="s">
        <v>89</v>
      </c>
      <c r="AG1775" t="s">
        <v>89</v>
      </c>
      <c r="AH1775" t="s">
        <v>5220</v>
      </c>
      <c r="AI1775">
        <v>30</v>
      </c>
      <c r="AJ1775">
        <v>13</v>
      </c>
      <c r="AK1775" s="22">
        <f t="shared" si="139"/>
        <v>0</v>
      </c>
      <c r="AL1775" t="s">
        <v>99</v>
      </c>
      <c r="AM1775" t="s">
        <v>534</v>
      </c>
      <c r="AN1775" t="s">
        <v>67</v>
      </c>
    </row>
    <row r="1776" spans="1:40" hidden="1" x14ac:dyDescent="0.25">
      <c r="A1776">
        <v>202430</v>
      </c>
      <c r="B1776">
        <v>42138</v>
      </c>
      <c r="C1776" t="s">
        <v>3006</v>
      </c>
      <c r="D1776" t="s">
        <v>5636</v>
      </c>
      <c r="E1776" t="s">
        <v>3007</v>
      </c>
      <c r="F1776">
        <v>1</v>
      </c>
      <c r="G1776" s="1">
        <v>45222</v>
      </c>
      <c r="H1776" s="1">
        <v>45276</v>
      </c>
      <c r="I1776" s="21">
        <f t="shared" si="135"/>
        <v>8.7142857142857153</v>
      </c>
      <c r="J1776" s="1"/>
      <c r="K1776" s="1" t="s">
        <v>5552</v>
      </c>
      <c r="S1776" s="22">
        <f t="shared" si="136"/>
        <v>0</v>
      </c>
      <c r="T1776" s="22">
        <f t="shared" si="137"/>
        <v>0</v>
      </c>
      <c r="U1776" s="22">
        <v>0</v>
      </c>
      <c r="W1776" s="22">
        <v>0</v>
      </c>
      <c r="Y1776" t="s">
        <v>304</v>
      </c>
      <c r="Z1776" t="s">
        <v>3217</v>
      </c>
      <c r="AA1776" t="s">
        <v>3218</v>
      </c>
      <c r="AB1776" t="s">
        <v>277</v>
      </c>
      <c r="AC1776" t="s">
        <v>98</v>
      </c>
      <c r="AD1776" t="str">
        <f t="shared" si="138"/>
        <v>Online Class - ONLINE</v>
      </c>
      <c r="AE1776" t="s">
        <v>88</v>
      </c>
      <c r="AF1776" t="s">
        <v>89</v>
      </c>
      <c r="AG1776" t="s">
        <v>89</v>
      </c>
      <c r="AH1776" t="s">
        <v>5220</v>
      </c>
      <c r="AI1776">
        <v>35</v>
      </c>
      <c r="AJ1776">
        <v>26</v>
      </c>
      <c r="AK1776" s="22">
        <f t="shared" si="139"/>
        <v>0</v>
      </c>
      <c r="AL1776" t="s">
        <v>99</v>
      </c>
      <c r="AM1776" t="s">
        <v>534</v>
      </c>
      <c r="AN1776" t="s">
        <v>67</v>
      </c>
    </row>
    <row r="1777" spans="1:40" hidden="1" x14ac:dyDescent="0.25">
      <c r="A1777">
        <v>202430</v>
      </c>
      <c r="B1777">
        <v>42139</v>
      </c>
      <c r="C1777" t="s">
        <v>823</v>
      </c>
      <c r="D1777" t="s">
        <v>5592</v>
      </c>
      <c r="E1777" t="s">
        <v>824</v>
      </c>
      <c r="F1777">
        <v>5</v>
      </c>
      <c r="G1777" s="1">
        <v>45222</v>
      </c>
      <c r="H1777" s="1">
        <v>45276</v>
      </c>
      <c r="I1777" s="21">
        <f t="shared" si="135"/>
        <v>8.7142857142857153</v>
      </c>
      <c r="J1777" s="1"/>
      <c r="K1777" s="1" t="s">
        <v>5552</v>
      </c>
      <c r="S1777" s="22">
        <f t="shared" si="136"/>
        <v>0</v>
      </c>
      <c r="T1777" s="22">
        <f t="shared" si="137"/>
        <v>0</v>
      </c>
      <c r="U1777" s="22">
        <v>0</v>
      </c>
      <c r="W1777" s="22">
        <v>0</v>
      </c>
      <c r="Y1777" t="s">
        <v>304</v>
      </c>
      <c r="Z1777" t="s">
        <v>825</v>
      </c>
      <c r="AA1777" t="s">
        <v>826</v>
      </c>
      <c r="AB1777" t="s">
        <v>61</v>
      </c>
      <c r="AC1777" t="s">
        <v>98</v>
      </c>
      <c r="AD1777" t="str">
        <f t="shared" si="138"/>
        <v>Online Class - ONLINE</v>
      </c>
      <c r="AE1777" t="s">
        <v>88</v>
      </c>
      <c r="AF1777" t="s">
        <v>89</v>
      </c>
      <c r="AG1777" t="s">
        <v>89</v>
      </c>
      <c r="AH1777" t="s">
        <v>5220</v>
      </c>
      <c r="AI1777">
        <v>35</v>
      </c>
      <c r="AJ1777">
        <v>31</v>
      </c>
      <c r="AK1777" s="22">
        <f t="shared" si="139"/>
        <v>0</v>
      </c>
      <c r="AL1777" t="s">
        <v>99</v>
      </c>
      <c r="AM1777" t="s">
        <v>534</v>
      </c>
      <c r="AN1777" t="s">
        <v>67</v>
      </c>
    </row>
    <row r="1778" spans="1:40" hidden="1" x14ac:dyDescent="0.25">
      <c r="A1778">
        <v>202430</v>
      </c>
      <c r="B1778">
        <v>42143</v>
      </c>
      <c r="C1778" t="s">
        <v>283</v>
      </c>
      <c r="D1778" t="s">
        <v>5623</v>
      </c>
      <c r="E1778" t="s">
        <v>284</v>
      </c>
      <c r="F1778">
        <v>4</v>
      </c>
      <c r="G1778" s="1">
        <v>45166</v>
      </c>
      <c r="H1778" s="1">
        <v>45276</v>
      </c>
      <c r="I1778" s="21">
        <f t="shared" si="135"/>
        <v>16.714285714285715</v>
      </c>
      <c r="J1778" s="1"/>
      <c r="K1778" s="1" t="s">
        <v>5552</v>
      </c>
      <c r="S1778" s="22">
        <f t="shared" si="136"/>
        <v>0</v>
      </c>
      <c r="T1778" s="22">
        <f t="shared" si="137"/>
        <v>0</v>
      </c>
      <c r="U1778" s="22">
        <v>0</v>
      </c>
      <c r="W1778" s="22">
        <v>0</v>
      </c>
      <c r="Y1778" t="s">
        <v>304</v>
      </c>
      <c r="Z1778" t="s">
        <v>1181</v>
      </c>
      <c r="AA1778" t="s">
        <v>1182</v>
      </c>
      <c r="AB1778" t="s">
        <v>61</v>
      </c>
      <c r="AC1778" t="s">
        <v>62</v>
      </c>
      <c r="AD1778" t="str">
        <f t="shared" si="138"/>
        <v>Online Class - ONLINE</v>
      </c>
      <c r="AE1778" t="s">
        <v>88</v>
      </c>
      <c r="AF1778" t="s">
        <v>89</v>
      </c>
      <c r="AG1778" t="s">
        <v>89</v>
      </c>
      <c r="AH1778" t="s">
        <v>5220</v>
      </c>
      <c r="AI1778">
        <v>33</v>
      </c>
      <c r="AJ1778">
        <v>30</v>
      </c>
      <c r="AK1778" s="22">
        <f t="shared" si="139"/>
        <v>0</v>
      </c>
      <c r="AL1778" t="s">
        <v>430</v>
      </c>
      <c r="AM1778" t="s">
        <v>306</v>
      </c>
      <c r="AN1778" t="s">
        <v>67</v>
      </c>
    </row>
    <row r="1779" spans="1:40" hidden="1" x14ac:dyDescent="0.25">
      <c r="A1779">
        <v>202430</v>
      </c>
      <c r="B1779">
        <v>42146</v>
      </c>
      <c r="C1779" t="s">
        <v>1476</v>
      </c>
      <c r="D1779" t="s">
        <v>5650</v>
      </c>
      <c r="E1779" t="s">
        <v>1477</v>
      </c>
      <c r="F1779">
        <v>3</v>
      </c>
      <c r="G1779" s="1">
        <v>45166</v>
      </c>
      <c r="H1779" s="1">
        <v>45276</v>
      </c>
      <c r="I1779" s="21">
        <f t="shared" si="135"/>
        <v>16.714285714285715</v>
      </c>
      <c r="J1779" s="1"/>
      <c r="K1779" s="1" t="s">
        <v>5552</v>
      </c>
      <c r="S1779" s="22">
        <f t="shared" si="136"/>
        <v>0</v>
      </c>
      <c r="T1779" s="22">
        <f t="shared" si="137"/>
        <v>0</v>
      </c>
      <c r="U1779" s="22">
        <v>0</v>
      </c>
      <c r="W1779" s="22">
        <v>0</v>
      </c>
      <c r="Y1779" t="s">
        <v>304</v>
      </c>
      <c r="Z1779" t="s">
        <v>3219</v>
      </c>
      <c r="AA1779" t="s">
        <v>3220</v>
      </c>
      <c r="AB1779" t="s">
        <v>646</v>
      </c>
      <c r="AC1779" t="s">
        <v>62</v>
      </c>
      <c r="AD1779" t="str">
        <f t="shared" si="138"/>
        <v>Online Class - ONLINE</v>
      </c>
      <c r="AE1779" t="s">
        <v>88</v>
      </c>
      <c r="AF1779" t="s">
        <v>89</v>
      </c>
      <c r="AG1779" t="s">
        <v>89</v>
      </c>
      <c r="AH1779" t="s">
        <v>5220</v>
      </c>
      <c r="AI1779">
        <v>35</v>
      </c>
      <c r="AJ1779">
        <v>27</v>
      </c>
      <c r="AK1779" s="22">
        <f t="shared" si="139"/>
        <v>0</v>
      </c>
      <c r="AL1779" t="s">
        <v>430</v>
      </c>
      <c r="AM1779" t="s">
        <v>306</v>
      </c>
      <c r="AN1779" t="s">
        <v>67</v>
      </c>
    </row>
    <row r="1780" spans="1:40" hidden="1" x14ac:dyDescent="0.25">
      <c r="A1780">
        <v>202430</v>
      </c>
      <c r="B1780">
        <v>42147</v>
      </c>
      <c r="C1780" t="s">
        <v>1139</v>
      </c>
      <c r="D1780" t="s">
        <v>5737</v>
      </c>
      <c r="E1780" t="s">
        <v>1140</v>
      </c>
      <c r="F1780">
        <v>5</v>
      </c>
      <c r="G1780" s="1">
        <v>45201</v>
      </c>
      <c r="H1780" s="1">
        <v>45276</v>
      </c>
      <c r="I1780" s="21">
        <f t="shared" si="135"/>
        <v>11.714285714285714</v>
      </c>
      <c r="J1780" s="1"/>
      <c r="K1780" s="1" t="s">
        <v>5552</v>
      </c>
      <c r="S1780" s="22">
        <f t="shared" si="136"/>
        <v>0</v>
      </c>
      <c r="T1780" s="22">
        <f t="shared" si="137"/>
        <v>0</v>
      </c>
      <c r="U1780" s="22">
        <v>0</v>
      </c>
      <c r="W1780" s="22">
        <v>0</v>
      </c>
      <c r="Y1780" t="s">
        <v>304</v>
      </c>
      <c r="Z1780" t="s">
        <v>3221</v>
      </c>
      <c r="AA1780" t="s">
        <v>3222</v>
      </c>
      <c r="AB1780" t="s">
        <v>277</v>
      </c>
      <c r="AC1780" t="s">
        <v>98</v>
      </c>
      <c r="AD1780" t="str">
        <f t="shared" si="138"/>
        <v>Online Class - ONLINE</v>
      </c>
      <c r="AE1780" t="s">
        <v>88</v>
      </c>
      <c r="AF1780" t="s">
        <v>89</v>
      </c>
      <c r="AG1780" t="s">
        <v>89</v>
      </c>
      <c r="AH1780" t="s">
        <v>5220</v>
      </c>
      <c r="AI1780">
        <v>30</v>
      </c>
      <c r="AJ1780">
        <v>22</v>
      </c>
      <c r="AK1780" s="22">
        <f t="shared" si="139"/>
        <v>0</v>
      </c>
      <c r="AL1780" t="s">
        <v>99</v>
      </c>
      <c r="AM1780" t="s">
        <v>534</v>
      </c>
      <c r="AN1780" t="s">
        <v>67</v>
      </c>
    </row>
    <row r="1781" spans="1:40" hidden="1" x14ac:dyDescent="0.25">
      <c r="A1781">
        <v>202430</v>
      </c>
      <c r="B1781">
        <v>42175</v>
      </c>
      <c r="C1781" t="s">
        <v>438</v>
      </c>
      <c r="D1781" t="s">
        <v>5704</v>
      </c>
      <c r="E1781" t="s">
        <v>439</v>
      </c>
      <c r="F1781">
        <v>3</v>
      </c>
      <c r="G1781" s="1">
        <v>45166</v>
      </c>
      <c r="H1781" s="1">
        <v>45276</v>
      </c>
      <c r="I1781" s="21">
        <f t="shared" si="135"/>
        <v>16.714285714285715</v>
      </c>
      <c r="J1781" s="1"/>
      <c r="K1781" s="1" t="s">
        <v>5552</v>
      </c>
      <c r="S1781" s="22">
        <f t="shared" si="136"/>
        <v>0</v>
      </c>
      <c r="T1781" s="22">
        <f t="shared" si="137"/>
        <v>0</v>
      </c>
      <c r="U1781" s="22">
        <v>0</v>
      </c>
      <c r="W1781" s="22">
        <v>0</v>
      </c>
      <c r="Y1781" t="s">
        <v>304</v>
      </c>
      <c r="Z1781" t="s">
        <v>2918</v>
      </c>
      <c r="AA1781" t="s">
        <v>2919</v>
      </c>
      <c r="AB1781" t="s">
        <v>61</v>
      </c>
      <c r="AC1781" t="s">
        <v>98</v>
      </c>
      <c r="AD1781" t="str">
        <f t="shared" si="138"/>
        <v>Online Class - ONLINE</v>
      </c>
      <c r="AE1781" t="s">
        <v>88</v>
      </c>
      <c r="AF1781" t="s">
        <v>89</v>
      </c>
      <c r="AG1781" t="s">
        <v>89</v>
      </c>
      <c r="AH1781" t="s">
        <v>5220</v>
      </c>
      <c r="AI1781">
        <v>50</v>
      </c>
      <c r="AJ1781">
        <v>38</v>
      </c>
      <c r="AK1781" s="22">
        <f t="shared" si="139"/>
        <v>0</v>
      </c>
      <c r="AL1781" t="s">
        <v>99</v>
      </c>
      <c r="AM1781" t="s">
        <v>534</v>
      </c>
      <c r="AN1781" t="s">
        <v>67</v>
      </c>
    </row>
    <row r="1782" spans="1:40" hidden="1" x14ac:dyDescent="0.25">
      <c r="A1782">
        <v>202430</v>
      </c>
      <c r="B1782">
        <v>42186</v>
      </c>
      <c r="C1782" t="s">
        <v>813</v>
      </c>
      <c r="D1782" t="s">
        <v>5592</v>
      </c>
      <c r="E1782" t="s">
        <v>814</v>
      </c>
      <c r="F1782">
        <v>4</v>
      </c>
      <c r="G1782" s="1">
        <v>45194</v>
      </c>
      <c r="H1782" s="1">
        <v>45276</v>
      </c>
      <c r="I1782" s="21">
        <f t="shared" si="135"/>
        <v>12.714285714285714</v>
      </c>
      <c r="J1782" s="1"/>
      <c r="K1782" s="1" t="s">
        <v>5552</v>
      </c>
      <c r="S1782" s="22">
        <f t="shared" si="136"/>
        <v>0</v>
      </c>
      <c r="T1782" s="22">
        <f t="shared" si="137"/>
        <v>0</v>
      </c>
      <c r="U1782" s="22">
        <v>0</v>
      </c>
      <c r="W1782" s="22">
        <v>0</v>
      </c>
      <c r="Y1782" t="s">
        <v>304</v>
      </c>
      <c r="Z1782" t="s">
        <v>828</v>
      </c>
      <c r="AA1782" t="s">
        <v>829</v>
      </c>
      <c r="AB1782" t="s">
        <v>61</v>
      </c>
      <c r="AC1782" t="s">
        <v>62</v>
      </c>
      <c r="AD1782" t="str">
        <f t="shared" si="138"/>
        <v>Online Class - ONLINE</v>
      </c>
      <c r="AE1782" t="s">
        <v>88</v>
      </c>
      <c r="AF1782" t="s">
        <v>89</v>
      </c>
      <c r="AG1782" t="s">
        <v>89</v>
      </c>
      <c r="AH1782" t="s">
        <v>5220</v>
      </c>
      <c r="AI1782">
        <v>35</v>
      </c>
      <c r="AJ1782">
        <v>22</v>
      </c>
      <c r="AK1782" s="22">
        <f t="shared" si="139"/>
        <v>0</v>
      </c>
      <c r="AL1782" t="s">
        <v>430</v>
      </c>
      <c r="AM1782" t="s">
        <v>306</v>
      </c>
      <c r="AN1782" t="s">
        <v>67</v>
      </c>
    </row>
    <row r="1783" spans="1:40" hidden="1" x14ac:dyDescent="0.25">
      <c r="A1783">
        <v>202430</v>
      </c>
      <c r="B1783">
        <v>42202</v>
      </c>
      <c r="C1783" t="s">
        <v>218</v>
      </c>
      <c r="D1783" t="s">
        <v>5622</v>
      </c>
      <c r="E1783" t="s">
        <v>219</v>
      </c>
      <c r="F1783">
        <v>3</v>
      </c>
      <c r="G1783" s="1">
        <v>45166</v>
      </c>
      <c r="H1783" s="1">
        <v>45219</v>
      </c>
      <c r="I1783" s="21">
        <f t="shared" si="135"/>
        <v>8.5714285714285712</v>
      </c>
      <c r="J1783" s="1"/>
      <c r="K1783" s="1" t="s">
        <v>5552</v>
      </c>
      <c r="S1783" s="22">
        <f t="shared" si="136"/>
        <v>0</v>
      </c>
      <c r="T1783" s="22">
        <f t="shared" si="137"/>
        <v>0</v>
      </c>
      <c r="U1783" s="22">
        <v>0</v>
      </c>
      <c r="W1783" s="22">
        <v>0</v>
      </c>
      <c r="Y1783" t="s">
        <v>304</v>
      </c>
      <c r="Z1783" t="s">
        <v>2793</v>
      </c>
      <c r="AA1783" t="s">
        <v>2794</v>
      </c>
      <c r="AB1783" t="s">
        <v>61</v>
      </c>
      <c r="AC1783" t="s">
        <v>98</v>
      </c>
      <c r="AD1783" t="str">
        <f t="shared" si="138"/>
        <v>Online Class - ONLINE</v>
      </c>
      <c r="AE1783" t="s">
        <v>88</v>
      </c>
      <c r="AF1783" t="s">
        <v>89</v>
      </c>
      <c r="AG1783" t="s">
        <v>89</v>
      </c>
      <c r="AH1783" t="s">
        <v>5220</v>
      </c>
      <c r="AI1783">
        <v>35</v>
      </c>
      <c r="AJ1783">
        <v>29</v>
      </c>
      <c r="AK1783" s="22">
        <f t="shared" si="139"/>
        <v>0</v>
      </c>
      <c r="AL1783" t="s">
        <v>99</v>
      </c>
      <c r="AM1783" t="s">
        <v>534</v>
      </c>
      <c r="AN1783" t="s">
        <v>67</v>
      </c>
    </row>
    <row r="1784" spans="1:40" hidden="1" x14ac:dyDescent="0.25">
      <c r="A1784">
        <v>202430</v>
      </c>
      <c r="B1784">
        <v>42207</v>
      </c>
      <c r="C1784" t="s">
        <v>218</v>
      </c>
      <c r="D1784" t="s">
        <v>5622</v>
      </c>
      <c r="E1784" t="s">
        <v>219</v>
      </c>
      <c r="F1784">
        <v>3</v>
      </c>
      <c r="G1784" s="1">
        <v>45194</v>
      </c>
      <c r="H1784" s="1">
        <v>45276</v>
      </c>
      <c r="I1784" s="21">
        <f t="shared" si="135"/>
        <v>12.714285714285714</v>
      </c>
      <c r="J1784" s="1"/>
      <c r="K1784" s="1" t="s">
        <v>5552</v>
      </c>
      <c r="S1784" s="22">
        <f t="shared" si="136"/>
        <v>0</v>
      </c>
      <c r="T1784" s="22">
        <f t="shared" si="137"/>
        <v>0</v>
      </c>
      <c r="U1784" s="22">
        <v>0</v>
      </c>
      <c r="W1784" s="22">
        <v>0</v>
      </c>
      <c r="Y1784" t="s">
        <v>304</v>
      </c>
      <c r="Z1784" t="s">
        <v>2707</v>
      </c>
      <c r="AA1784" t="s">
        <v>2708</v>
      </c>
      <c r="AB1784" t="s">
        <v>277</v>
      </c>
      <c r="AC1784" t="s">
        <v>98</v>
      </c>
      <c r="AD1784" t="str">
        <f t="shared" si="138"/>
        <v>Online Class - ONLINE</v>
      </c>
      <c r="AE1784" t="s">
        <v>88</v>
      </c>
      <c r="AF1784" t="s">
        <v>89</v>
      </c>
      <c r="AG1784" t="s">
        <v>89</v>
      </c>
      <c r="AH1784" t="s">
        <v>5220</v>
      </c>
      <c r="AI1784">
        <v>35</v>
      </c>
      <c r="AJ1784">
        <v>23</v>
      </c>
      <c r="AK1784" s="22">
        <f t="shared" si="139"/>
        <v>0</v>
      </c>
      <c r="AL1784" t="s">
        <v>99</v>
      </c>
      <c r="AM1784" t="s">
        <v>534</v>
      </c>
      <c r="AN1784" t="s">
        <v>67</v>
      </c>
    </row>
    <row r="1785" spans="1:40" hidden="1" x14ac:dyDescent="0.25">
      <c r="A1785">
        <v>202430</v>
      </c>
      <c r="B1785">
        <v>42229</v>
      </c>
      <c r="C1785" t="s">
        <v>3136</v>
      </c>
      <c r="D1785" t="s">
        <v>5601</v>
      </c>
      <c r="E1785" t="s">
        <v>3137</v>
      </c>
      <c r="F1785">
        <v>3</v>
      </c>
      <c r="G1785" s="1">
        <v>45166</v>
      </c>
      <c r="H1785" s="1">
        <v>45220</v>
      </c>
      <c r="I1785" s="21">
        <f t="shared" si="135"/>
        <v>8.7142857142857153</v>
      </c>
      <c r="J1785" s="1"/>
      <c r="K1785" s="1" t="s">
        <v>5552</v>
      </c>
      <c r="S1785" s="22">
        <f t="shared" si="136"/>
        <v>0</v>
      </c>
      <c r="T1785" s="22">
        <f t="shared" si="137"/>
        <v>0</v>
      </c>
      <c r="U1785" s="22">
        <v>0</v>
      </c>
      <c r="W1785" s="22">
        <v>0</v>
      </c>
      <c r="Y1785" t="s">
        <v>304</v>
      </c>
      <c r="Z1785" t="s">
        <v>3223</v>
      </c>
      <c r="AA1785" t="s">
        <v>3224</v>
      </c>
      <c r="AB1785" t="s">
        <v>277</v>
      </c>
      <c r="AC1785" t="s">
        <v>98</v>
      </c>
      <c r="AD1785" t="str">
        <f t="shared" si="138"/>
        <v>Online Class - ONLINE</v>
      </c>
      <c r="AE1785" t="s">
        <v>88</v>
      </c>
      <c r="AF1785" t="s">
        <v>89</v>
      </c>
      <c r="AG1785" t="s">
        <v>89</v>
      </c>
      <c r="AH1785" t="s">
        <v>5220</v>
      </c>
      <c r="AI1785">
        <v>35</v>
      </c>
      <c r="AJ1785">
        <v>24</v>
      </c>
      <c r="AK1785" s="22">
        <f t="shared" si="139"/>
        <v>0</v>
      </c>
      <c r="AL1785" t="s">
        <v>99</v>
      </c>
      <c r="AM1785" t="s">
        <v>534</v>
      </c>
      <c r="AN1785" t="s">
        <v>67</v>
      </c>
    </row>
    <row r="1786" spans="1:40" hidden="1" x14ac:dyDescent="0.25">
      <c r="A1786">
        <v>202430</v>
      </c>
      <c r="B1786">
        <v>42230</v>
      </c>
      <c r="C1786" t="s">
        <v>3225</v>
      </c>
      <c r="D1786" t="s">
        <v>5601</v>
      </c>
      <c r="E1786" t="s">
        <v>3226</v>
      </c>
      <c r="F1786">
        <v>3</v>
      </c>
      <c r="G1786" s="1">
        <v>45174</v>
      </c>
      <c r="H1786" s="1">
        <v>45228</v>
      </c>
      <c r="I1786" s="21">
        <f t="shared" si="135"/>
        <v>8.7142857142857153</v>
      </c>
      <c r="J1786" s="1"/>
      <c r="K1786" s="1" t="s">
        <v>5552</v>
      </c>
      <c r="S1786" s="22">
        <f t="shared" si="136"/>
        <v>0</v>
      </c>
      <c r="T1786" s="22">
        <f t="shared" si="137"/>
        <v>0</v>
      </c>
      <c r="U1786" s="22">
        <v>0</v>
      </c>
      <c r="W1786" s="22">
        <v>0</v>
      </c>
      <c r="Y1786" t="s">
        <v>304</v>
      </c>
      <c r="Z1786" t="s">
        <v>3213</v>
      </c>
      <c r="AA1786" t="s">
        <v>3214</v>
      </c>
      <c r="AB1786" t="s">
        <v>277</v>
      </c>
      <c r="AC1786" t="s">
        <v>98</v>
      </c>
      <c r="AD1786" t="str">
        <f t="shared" si="138"/>
        <v>Online Class - ONLINE</v>
      </c>
      <c r="AE1786" t="s">
        <v>88</v>
      </c>
      <c r="AF1786" t="s">
        <v>89</v>
      </c>
      <c r="AG1786" t="s">
        <v>89</v>
      </c>
      <c r="AH1786" t="s">
        <v>5220</v>
      </c>
      <c r="AI1786">
        <v>35</v>
      </c>
      <c r="AJ1786">
        <v>15</v>
      </c>
      <c r="AK1786" s="22">
        <f t="shared" si="139"/>
        <v>0</v>
      </c>
      <c r="AL1786" t="s">
        <v>99</v>
      </c>
      <c r="AM1786" t="s">
        <v>534</v>
      </c>
      <c r="AN1786" t="s">
        <v>67</v>
      </c>
    </row>
    <row r="1787" spans="1:40" hidden="1" x14ac:dyDescent="0.25">
      <c r="A1787">
        <v>202430</v>
      </c>
      <c r="B1787">
        <v>42238</v>
      </c>
      <c r="C1787" t="s">
        <v>788</v>
      </c>
      <c r="D1787" t="s">
        <v>5617</v>
      </c>
      <c r="E1787" t="s">
        <v>789</v>
      </c>
      <c r="F1787">
        <v>3</v>
      </c>
      <c r="G1787" s="1">
        <v>45180</v>
      </c>
      <c r="H1787" s="1">
        <v>45276</v>
      </c>
      <c r="I1787" s="21">
        <f t="shared" si="135"/>
        <v>14.714285714285714</v>
      </c>
      <c r="J1787" s="1"/>
      <c r="K1787" s="1" t="s">
        <v>5552</v>
      </c>
      <c r="S1787" s="22">
        <f t="shared" si="136"/>
        <v>0</v>
      </c>
      <c r="T1787" s="22">
        <f t="shared" si="137"/>
        <v>0</v>
      </c>
      <c r="U1787" s="22">
        <v>0</v>
      </c>
      <c r="W1787" s="22">
        <v>0</v>
      </c>
      <c r="Y1787" t="s">
        <v>304</v>
      </c>
      <c r="Z1787" t="s">
        <v>795</v>
      </c>
      <c r="AA1787" t="s">
        <v>796</v>
      </c>
      <c r="AB1787" t="s">
        <v>277</v>
      </c>
      <c r="AC1787" t="s">
        <v>62</v>
      </c>
      <c r="AD1787" t="str">
        <f t="shared" si="138"/>
        <v>Online Class - ONLINE</v>
      </c>
      <c r="AE1787" t="s">
        <v>88</v>
      </c>
      <c r="AF1787" t="s">
        <v>89</v>
      </c>
      <c r="AG1787" t="s">
        <v>89</v>
      </c>
      <c r="AH1787" t="s">
        <v>5220</v>
      </c>
      <c r="AI1787">
        <v>40</v>
      </c>
      <c r="AJ1787">
        <v>33</v>
      </c>
      <c r="AK1787" s="22">
        <f t="shared" si="139"/>
        <v>0</v>
      </c>
      <c r="AL1787" t="s">
        <v>430</v>
      </c>
      <c r="AM1787" t="s">
        <v>306</v>
      </c>
      <c r="AN1787" t="s">
        <v>67</v>
      </c>
    </row>
    <row r="1788" spans="1:40" hidden="1" x14ac:dyDescent="0.25">
      <c r="A1788">
        <v>202430</v>
      </c>
      <c r="B1788">
        <v>42242</v>
      </c>
      <c r="C1788" t="s">
        <v>715</v>
      </c>
      <c r="D1788" t="s">
        <v>5617</v>
      </c>
      <c r="E1788" t="s">
        <v>716</v>
      </c>
      <c r="F1788">
        <v>3</v>
      </c>
      <c r="G1788" s="1">
        <v>45166</v>
      </c>
      <c r="H1788" s="1">
        <v>45220</v>
      </c>
      <c r="I1788" s="21">
        <f t="shared" si="135"/>
        <v>8.7142857142857153</v>
      </c>
      <c r="J1788" s="1"/>
      <c r="K1788" s="1" t="s">
        <v>5552</v>
      </c>
      <c r="S1788" s="22">
        <f t="shared" si="136"/>
        <v>0</v>
      </c>
      <c r="T1788" s="22">
        <f t="shared" si="137"/>
        <v>0</v>
      </c>
      <c r="U1788" s="22">
        <v>0</v>
      </c>
      <c r="W1788" s="22">
        <v>0</v>
      </c>
      <c r="Y1788" t="s">
        <v>304</v>
      </c>
      <c r="Z1788" t="s">
        <v>2807</v>
      </c>
      <c r="AA1788" t="s">
        <v>2808</v>
      </c>
      <c r="AB1788" t="s">
        <v>61</v>
      </c>
      <c r="AC1788" t="s">
        <v>98</v>
      </c>
      <c r="AD1788" t="str">
        <f t="shared" si="138"/>
        <v>Online Class - ONLINE</v>
      </c>
      <c r="AE1788" t="s">
        <v>88</v>
      </c>
      <c r="AF1788" t="s">
        <v>89</v>
      </c>
      <c r="AG1788" t="s">
        <v>89</v>
      </c>
      <c r="AH1788" t="s">
        <v>5220</v>
      </c>
      <c r="AI1788">
        <v>30</v>
      </c>
      <c r="AJ1788">
        <v>29</v>
      </c>
      <c r="AK1788" s="22">
        <f t="shared" si="139"/>
        <v>0</v>
      </c>
      <c r="AL1788" t="s">
        <v>99</v>
      </c>
      <c r="AM1788" t="s">
        <v>534</v>
      </c>
      <c r="AN1788" t="s">
        <v>67</v>
      </c>
    </row>
    <row r="1789" spans="1:40" hidden="1" x14ac:dyDescent="0.25">
      <c r="A1789">
        <v>202430</v>
      </c>
      <c r="B1789">
        <v>42243</v>
      </c>
      <c r="C1789" t="s">
        <v>715</v>
      </c>
      <c r="D1789" t="s">
        <v>5617</v>
      </c>
      <c r="E1789" t="s">
        <v>716</v>
      </c>
      <c r="F1789">
        <v>3</v>
      </c>
      <c r="G1789" s="1">
        <v>45166</v>
      </c>
      <c r="H1789" s="1">
        <v>45220</v>
      </c>
      <c r="I1789" s="21">
        <f t="shared" si="135"/>
        <v>8.7142857142857153</v>
      </c>
      <c r="J1789" s="1"/>
      <c r="K1789" s="1" t="s">
        <v>5552</v>
      </c>
      <c r="S1789" s="22">
        <f t="shared" si="136"/>
        <v>0</v>
      </c>
      <c r="T1789" s="22">
        <f t="shared" si="137"/>
        <v>0</v>
      </c>
      <c r="U1789" s="22">
        <v>0</v>
      </c>
      <c r="W1789" s="22">
        <v>0</v>
      </c>
      <c r="Y1789" t="s">
        <v>304</v>
      </c>
      <c r="Z1789" t="s">
        <v>2807</v>
      </c>
      <c r="AA1789" t="s">
        <v>2808</v>
      </c>
      <c r="AB1789" t="s">
        <v>61</v>
      </c>
      <c r="AC1789" t="s">
        <v>98</v>
      </c>
      <c r="AD1789" t="str">
        <f t="shared" si="138"/>
        <v>Online Class - ONLINE</v>
      </c>
      <c r="AE1789" t="s">
        <v>88</v>
      </c>
      <c r="AF1789" t="s">
        <v>89</v>
      </c>
      <c r="AG1789" t="s">
        <v>89</v>
      </c>
      <c r="AH1789" t="s">
        <v>5220</v>
      </c>
      <c r="AI1789">
        <v>30</v>
      </c>
      <c r="AJ1789">
        <v>29</v>
      </c>
      <c r="AK1789" s="22">
        <f t="shared" si="139"/>
        <v>0</v>
      </c>
      <c r="AL1789" t="s">
        <v>99</v>
      </c>
      <c r="AM1789" t="s">
        <v>534</v>
      </c>
      <c r="AN1789" t="s">
        <v>67</v>
      </c>
    </row>
    <row r="1790" spans="1:40" hidden="1" x14ac:dyDescent="0.25">
      <c r="A1790">
        <v>202430</v>
      </c>
      <c r="B1790">
        <v>42244</v>
      </c>
      <c r="C1790" t="s">
        <v>3080</v>
      </c>
      <c r="D1790" t="s">
        <v>5617</v>
      </c>
      <c r="E1790" t="s">
        <v>3081</v>
      </c>
      <c r="F1790">
        <v>3</v>
      </c>
      <c r="G1790" s="1">
        <v>45166</v>
      </c>
      <c r="H1790" s="1">
        <v>45276</v>
      </c>
      <c r="I1790" s="21">
        <f t="shared" si="135"/>
        <v>16.714285714285715</v>
      </c>
      <c r="J1790" s="1"/>
      <c r="K1790" s="1" t="s">
        <v>5552</v>
      </c>
      <c r="S1790" s="22">
        <f t="shared" si="136"/>
        <v>0</v>
      </c>
      <c r="T1790" s="22">
        <f t="shared" si="137"/>
        <v>0</v>
      </c>
      <c r="U1790" s="22">
        <v>0</v>
      </c>
      <c r="W1790" s="22">
        <v>0</v>
      </c>
      <c r="Y1790" t="s">
        <v>304</v>
      </c>
      <c r="Z1790" t="s">
        <v>2948</v>
      </c>
      <c r="AA1790" t="s">
        <v>2949</v>
      </c>
      <c r="AB1790" t="s">
        <v>61</v>
      </c>
      <c r="AC1790" t="s">
        <v>98</v>
      </c>
      <c r="AD1790" t="str">
        <f t="shared" si="138"/>
        <v>Online Class - ONLINE</v>
      </c>
      <c r="AE1790" t="s">
        <v>88</v>
      </c>
      <c r="AF1790" t="s">
        <v>89</v>
      </c>
      <c r="AG1790" t="s">
        <v>89</v>
      </c>
      <c r="AH1790" t="s">
        <v>5220</v>
      </c>
      <c r="AI1790">
        <v>35</v>
      </c>
      <c r="AJ1790">
        <v>34</v>
      </c>
      <c r="AK1790" s="22">
        <f t="shared" si="139"/>
        <v>0</v>
      </c>
      <c r="AL1790" t="s">
        <v>99</v>
      </c>
      <c r="AM1790" t="s">
        <v>534</v>
      </c>
      <c r="AN1790" t="s">
        <v>67</v>
      </c>
    </row>
    <row r="1791" spans="1:40" hidden="1" x14ac:dyDescent="0.25">
      <c r="A1791">
        <v>202430</v>
      </c>
      <c r="B1791">
        <v>42245</v>
      </c>
      <c r="C1791" t="s">
        <v>715</v>
      </c>
      <c r="D1791" t="s">
        <v>5617</v>
      </c>
      <c r="E1791" t="s">
        <v>716</v>
      </c>
      <c r="F1791">
        <v>3</v>
      </c>
      <c r="G1791" s="1">
        <v>45222</v>
      </c>
      <c r="H1791" s="1">
        <v>45276</v>
      </c>
      <c r="I1791" s="21">
        <f t="shared" si="135"/>
        <v>8.7142857142857153</v>
      </c>
      <c r="J1791" s="1"/>
      <c r="K1791" s="1" t="s">
        <v>5552</v>
      </c>
      <c r="S1791" s="22">
        <f t="shared" si="136"/>
        <v>0</v>
      </c>
      <c r="T1791" s="22">
        <f t="shared" si="137"/>
        <v>0</v>
      </c>
      <c r="U1791" s="22">
        <v>0</v>
      </c>
      <c r="W1791" s="22">
        <v>0</v>
      </c>
      <c r="Y1791" t="s">
        <v>304</v>
      </c>
      <c r="Z1791" t="s">
        <v>2807</v>
      </c>
      <c r="AA1791" t="s">
        <v>2808</v>
      </c>
      <c r="AB1791" t="s">
        <v>61</v>
      </c>
      <c r="AC1791" t="s">
        <v>98</v>
      </c>
      <c r="AD1791" t="str">
        <f t="shared" si="138"/>
        <v>Online Class - ONLINE</v>
      </c>
      <c r="AE1791" t="s">
        <v>88</v>
      </c>
      <c r="AF1791" t="s">
        <v>89</v>
      </c>
      <c r="AG1791" t="s">
        <v>89</v>
      </c>
      <c r="AH1791" t="s">
        <v>5220</v>
      </c>
      <c r="AI1791">
        <v>30</v>
      </c>
      <c r="AJ1791">
        <v>23</v>
      </c>
      <c r="AK1791" s="22">
        <f t="shared" si="139"/>
        <v>0</v>
      </c>
      <c r="AL1791" t="s">
        <v>99</v>
      </c>
      <c r="AM1791" t="s">
        <v>534</v>
      </c>
      <c r="AN1791" t="s">
        <v>67</v>
      </c>
    </row>
    <row r="1792" spans="1:40" hidden="1" x14ac:dyDescent="0.25">
      <c r="A1792">
        <v>202430</v>
      </c>
      <c r="B1792">
        <v>42246</v>
      </c>
      <c r="C1792" t="s">
        <v>715</v>
      </c>
      <c r="D1792" t="s">
        <v>5617</v>
      </c>
      <c r="E1792" t="s">
        <v>716</v>
      </c>
      <c r="F1792">
        <v>3</v>
      </c>
      <c r="G1792" s="1">
        <v>45222</v>
      </c>
      <c r="H1792" s="1">
        <v>45276</v>
      </c>
      <c r="I1792" s="21">
        <f t="shared" si="135"/>
        <v>8.7142857142857153</v>
      </c>
      <c r="J1792" s="1"/>
      <c r="K1792" s="1" t="s">
        <v>5552</v>
      </c>
      <c r="S1792" s="22">
        <f t="shared" si="136"/>
        <v>0</v>
      </c>
      <c r="T1792" s="22">
        <f t="shared" si="137"/>
        <v>0</v>
      </c>
      <c r="U1792" s="22">
        <v>0</v>
      </c>
      <c r="W1792" s="22">
        <v>0</v>
      </c>
      <c r="Y1792" t="s">
        <v>304</v>
      </c>
      <c r="Z1792" t="s">
        <v>2807</v>
      </c>
      <c r="AA1792" t="s">
        <v>2808</v>
      </c>
      <c r="AB1792" t="s">
        <v>61</v>
      </c>
      <c r="AC1792" t="s">
        <v>98</v>
      </c>
      <c r="AD1792" t="str">
        <f t="shared" si="138"/>
        <v>Online Class - ONLINE</v>
      </c>
      <c r="AE1792" t="s">
        <v>88</v>
      </c>
      <c r="AF1792" t="s">
        <v>89</v>
      </c>
      <c r="AG1792" t="s">
        <v>89</v>
      </c>
      <c r="AH1792" t="s">
        <v>5220</v>
      </c>
      <c r="AI1792">
        <v>30</v>
      </c>
      <c r="AJ1792">
        <v>28</v>
      </c>
      <c r="AK1792" s="22">
        <f t="shared" si="139"/>
        <v>0</v>
      </c>
      <c r="AL1792" t="s">
        <v>99</v>
      </c>
      <c r="AM1792" t="s">
        <v>534</v>
      </c>
      <c r="AN1792" t="s">
        <v>67</v>
      </c>
    </row>
    <row r="1793" spans="1:40" hidden="1" x14ac:dyDescent="0.25">
      <c r="A1793">
        <v>202430</v>
      </c>
      <c r="B1793">
        <v>42250</v>
      </c>
      <c r="C1793" t="s">
        <v>3227</v>
      </c>
      <c r="D1793" t="s">
        <v>5715</v>
      </c>
      <c r="E1793" t="s">
        <v>3228</v>
      </c>
      <c r="F1793">
        <v>5</v>
      </c>
      <c r="G1793" s="1">
        <v>45166</v>
      </c>
      <c r="H1793" s="1">
        <v>45276</v>
      </c>
      <c r="I1793" s="21">
        <f t="shared" si="135"/>
        <v>16.714285714285715</v>
      </c>
      <c r="J1793" s="1"/>
      <c r="K1793" s="1" t="s">
        <v>5552</v>
      </c>
      <c r="S1793" s="22">
        <f t="shared" si="136"/>
        <v>0</v>
      </c>
      <c r="T1793" s="22">
        <f t="shared" si="137"/>
        <v>0</v>
      </c>
      <c r="U1793" s="22">
        <v>0</v>
      </c>
      <c r="W1793" s="22">
        <v>0</v>
      </c>
      <c r="Y1793" t="s">
        <v>304</v>
      </c>
      <c r="Z1793" t="s">
        <v>3229</v>
      </c>
      <c r="AA1793" t="s">
        <v>3230</v>
      </c>
      <c r="AB1793" t="s">
        <v>277</v>
      </c>
      <c r="AC1793" t="s">
        <v>98</v>
      </c>
      <c r="AD1793" t="str">
        <f t="shared" si="138"/>
        <v>Online Class - ONLINE</v>
      </c>
      <c r="AE1793" t="s">
        <v>88</v>
      </c>
      <c r="AF1793" t="s">
        <v>89</v>
      </c>
      <c r="AG1793" t="s">
        <v>89</v>
      </c>
      <c r="AH1793" t="s">
        <v>5220</v>
      </c>
      <c r="AI1793">
        <v>30</v>
      </c>
      <c r="AJ1793">
        <v>22</v>
      </c>
      <c r="AK1793" s="22">
        <f t="shared" si="139"/>
        <v>0</v>
      </c>
      <c r="AL1793" t="s">
        <v>99</v>
      </c>
      <c r="AM1793" t="s">
        <v>534</v>
      </c>
      <c r="AN1793" t="s">
        <v>67</v>
      </c>
    </row>
    <row r="1794" spans="1:40" hidden="1" x14ac:dyDescent="0.25">
      <c r="A1794">
        <v>202430</v>
      </c>
      <c r="B1794">
        <v>42255</v>
      </c>
      <c r="C1794" t="s">
        <v>3231</v>
      </c>
      <c r="D1794" t="s">
        <v>5637</v>
      </c>
      <c r="E1794" t="s">
        <v>3232</v>
      </c>
      <c r="F1794">
        <v>3</v>
      </c>
      <c r="G1794" s="1">
        <v>45166</v>
      </c>
      <c r="H1794" s="1">
        <v>45276</v>
      </c>
      <c r="I1794" s="21">
        <f t="shared" ref="I1794:I1857" si="140">(DATEDIF(G1794,H1794,"d")/7)+1</f>
        <v>16.714285714285715</v>
      </c>
      <c r="J1794" s="1"/>
      <c r="K1794" s="1" t="s">
        <v>5552</v>
      </c>
      <c r="S1794" s="22">
        <f t="shared" ref="S1794:S1857" si="141">W1794-U1794</f>
        <v>0</v>
      </c>
      <c r="T1794" s="22">
        <f t="shared" ref="T1794:T1857" si="142">(LEN(K1794)*S1794)*(I1794/16.5)</f>
        <v>0</v>
      </c>
      <c r="U1794" s="22">
        <v>0</v>
      </c>
      <c r="W1794" s="22">
        <v>0</v>
      </c>
      <c r="Y1794" t="s">
        <v>304</v>
      </c>
      <c r="Z1794" t="s">
        <v>3016</v>
      </c>
      <c r="AA1794" t="s">
        <v>3017</v>
      </c>
      <c r="AB1794" t="s">
        <v>277</v>
      </c>
      <c r="AC1794" t="s">
        <v>98</v>
      </c>
      <c r="AD1794" t="str">
        <f t="shared" ref="AD1794:AD1857" si="143">CONCATENATE(AE1794," - ",AG1794)</f>
        <v>Online Class - ONLINE</v>
      </c>
      <c r="AE1794" t="s">
        <v>88</v>
      </c>
      <c r="AF1794" t="s">
        <v>89</v>
      </c>
      <c r="AG1794" t="s">
        <v>89</v>
      </c>
      <c r="AH1794" t="s">
        <v>5220</v>
      </c>
      <c r="AI1794">
        <v>40</v>
      </c>
      <c r="AJ1794">
        <v>26</v>
      </c>
      <c r="AK1794" s="22">
        <f t="shared" ref="AK1794:AK1857" si="144">I1794*T1794*AJ1794</f>
        <v>0</v>
      </c>
      <c r="AL1794" t="s">
        <v>99</v>
      </c>
      <c r="AM1794" t="s">
        <v>534</v>
      </c>
      <c r="AN1794" t="s">
        <v>67</v>
      </c>
    </row>
    <row r="1795" spans="1:40" hidden="1" x14ac:dyDescent="0.25">
      <c r="A1795">
        <v>202430</v>
      </c>
      <c r="B1795">
        <v>42265</v>
      </c>
      <c r="C1795" t="s">
        <v>685</v>
      </c>
      <c r="D1795" t="s">
        <v>5619</v>
      </c>
      <c r="E1795" t="s">
        <v>686</v>
      </c>
      <c r="F1795">
        <v>3</v>
      </c>
      <c r="G1795" s="1">
        <v>45166</v>
      </c>
      <c r="H1795" s="1">
        <v>45276</v>
      </c>
      <c r="I1795" s="21">
        <f t="shared" si="140"/>
        <v>16.714285714285715</v>
      </c>
      <c r="J1795" s="1"/>
      <c r="K1795" s="1" t="s">
        <v>5552</v>
      </c>
      <c r="S1795" s="22">
        <f t="shared" si="141"/>
        <v>0</v>
      </c>
      <c r="T1795" s="22">
        <f t="shared" si="142"/>
        <v>0</v>
      </c>
      <c r="U1795" s="22">
        <v>0</v>
      </c>
      <c r="W1795" s="22">
        <v>0</v>
      </c>
      <c r="Y1795" t="s">
        <v>304</v>
      </c>
      <c r="Z1795" t="s">
        <v>2920</v>
      </c>
      <c r="AA1795" t="s">
        <v>2921</v>
      </c>
      <c r="AB1795" t="s">
        <v>61</v>
      </c>
      <c r="AC1795" t="s">
        <v>98</v>
      </c>
      <c r="AD1795" t="str">
        <f t="shared" si="143"/>
        <v>Online Class - ONLINE</v>
      </c>
      <c r="AE1795" t="s">
        <v>88</v>
      </c>
      <c r="AF1795" t="s">
        <v>89</v>
      </c>
      <c r="AG1795" t="s">
        <v>89</v>
      </c>
      <c r="AH1795" t="s">
        <v>5220</v>
      </c>
      <c r="AI1795">
        <v>40</v>
      </c>
      <c r="AJ1795">
        <v>24</v>
      </c>
      <c r="AK1795" s="22">
        <f t="shared" si="144"/>
        <v>0</v>
      </c>
      <c r="AL1795" t="s">
        <v>99</v>
      </c>
      <c r="AM1795" t="s">
        <v>534</v>
      </c>
      <c r="AN1795" t="s">
        <v>67</v>
      </c>
    </row>
    <row r="1796" spans="1:40" hidden="1" x14ac:dyDescent="0.25">
      <c r="A1796">
        <v>202430</v>
      </c>
      <c r="B1796">
        <v>42278</v>
      </c>
      <c r="C1796" t="s">
        <v>587</v>
      </c>
      <c r="D1796" t="s">
        <v>5610</v>
      </c>
      <c r="E1796" t="s">
        <v>588</v>
      </c>
      <c r="F1796">
        <v>5</v>
      </c>
      <c r="G1796" s="1">
        <v>45166</v>
      </c>
      <c r="H1796" s="1">
        <v>45276</v>
      </c>
      <c r="I1796" s="21">
        <f t="shared" si="140"/>
        <v>16.714285714285715</v>
      </c>
      <c r="J1796" s="1"/>
      <c r="K1796" s="1" t="s">
        <v>5552</v>
      </c>
      <c r="S1796" s="22">
        <f t="shared" si="141"/>
        <v>0</v>
      </c>
      <c r="T1796" s="22">
        <f t="shared" si="142"/>
        <v>0</v>
      </c>
      <c r="U1796" s="22">
        <v>0</v>
      </c>
      <c r="W1796" s="22">
        <v>0</v>
      </c>
      <c r="Y1796" t="s">
        <v>304</v>
      </c>
      <c r="Z1796" t="s">
        <v>589</v>
      </c>
      <c r="AA1796" t="s">
        <v>590</v>
      </c>
      <c r="AB1796" t="s">
        <v>646</v>
      </c>
      <c r="AC1796" t="s">
        <v>62</v>
      </c>
      <c r="AD1796" t="str">
        <f t="shared" si="143"/>
        <v>Online Class - ONLINE</v>
      </c>
      <c r="AE1796" t="s">
        <v>88</v>
      </c>
      <c r="AF1796" t="s">
        <v>89</v>
      </c>
      <c r="AG1796" t="s">
        <v>89</v>
      </c>
      <c r="AH1796" t="s">
        <v>5220</v>
      </c>
      <c r="AI1796">
        <v>20</v>
      </c>
      <c r="AJ1796">
        <v>10</v>
      </c>
      <c r="AK1796" s="22">
        <f t="shared" si="144"/>
        <v>0</v>
      </c>
      <c r="AL1796" t="s">
        <v>430</v>
      </c>
      <c r="AM1796" t="s">
        <v>306</v>
      </c>
      <c r="AN1796" t="s">
        <v>67</v>
      </c>
    </row>
    <row r="1797" spans="1:40" hidden="1" x14ac:dyDescent="0.25">
      <c r="A1797">
        <v>202430</v>
      </c>
      <c r="B1797">
        <v>42279</v>
      </c>
      <c r="C1797" t="s">
        <v>587</v>
      </c>
      <c r="D1797" t="s">
        <v>5610</v>
      </c>
      <c r="E1797" t="s">
        <v>588</v>
      </c>
      <c r="F1797">
        <v>5</v>
      </c>
      <c r="G1797" s="1">
        <v>45166</v>
      </c>
      <c r="H1797" s="1">
        <v>45276</v>
      </c>
      <c r="I1797" s="21">
        <f t="shared" si="140"/>
        <v>16.714285714285715</v>
      </c>
      <c r="J1797" s="1"/>
      <c r="K1797" s="1" t="s">
        <v>5552</v>
      </c>
      <c r="S1797" s="22">
        <f t="shared" si="141"/>
        <v>0</v>
      </c>
      <c r="T1797" s="22">
        <f t="shared" si="142"/>
        <v>0</v>
      </c>
      <c r="U1797" s="22">
        <v>0</v>
      </c>
      <c r="W1797" s="22">
        <v>0</v>
      </c>
      <c r="Y1797" t="s">
        <v>304</v>
      </c>
      <c r="Z1797" t="s">
        <v>589</v>
      </c>
      <c r="AA1797" t="s">
        <v>590</v>
      </c>
      <c r="AB1797" t="s">
        <v>41</v>
      </c>
      <c r="AC1797" t="s">
        <v>62</v>
      </c>
      <c r="AD1797" t="str">
        <f t="shared" si="143"/>
        <v>Online Class - ONLINE</v>
      </c>
      <c r="AE1797" t="s">
        <v>88</v>
      </c>
      <c r="AF1797" t="s">
        <v>89</v>
      </c>
      <c r="AG1797" t="s">
        <v>89</v>
      </c>
      <c r="AH1797" t="s">
        <v>5220</v>
      </c>
      <c r="AI1797">
        <v>20</v>
      </c>
      <c r="AJ1797">
        <v>10</v>
      </c>
      <c r="AK1797" s="22">
        <f t="shared" si="144"/>
        <v>0</v>
      </c>
      <c r="AL1797" t="s">
        <v>430</v>
      </c>
      <c r="AM1797" t="s">
        <v>306</v>
      </c>
      <c r="AN1797" t="s">
        <v>67</v>
      </c>
    </row>
    <row r="1798" spans="1:40" hidden="1" x14ac:dyDescent="0.25">
      <c r="A1798">
        <v>202430</v>
      </c>
      <c r="B1798">
        <v>42280</v>
      </c>
      <c r="C1798" t="s">
        <v>587</v>
      </c>
      <c r="D1798" t="s">
        <v>5610</v>
      </c>
      <c r="E1798" t="s">
        <v>588</v>
      </c>
      <c r="F1798">
        <v>5</v>
      </c>
      <c r="G1798" s="1">
        <v>45166</v>
      </c>
      <c r="H1798" s="1">
        <v>45276</v>
      </c>
      <c r="I1798" s="21">
        <f t="shared" si="140"/>
        <v>16.714285714285715</v>
      </c>
      <c r="J1798" s="1"/>
      <c r="K1798" s="1" t="s">
        <v>5552</v>
      </c>
      <c r="S1798" s="22">
        <f t="shared" si="141"/>
        <v>0</v>
      </c>
      <c r="T1798" s="22">
        <f t="shared" si="142"/>
        <v>0</v>
      </c>
      <c r="U1798" s="22">
        <v>0</v>
      </c>
      <c r="W1798" s="22">
        <v>0</v>
      </c>
      <c r="Y1798" t="s">
        <v>304</v>
      </c>
      <c r="Z1798" t="s">
        <v>589</v>
      </c>
      <c r="AA1798" t="s">
        <v>590</v>
      </c>
      <c r="AB1798" t="s">
        <v>41</v>
      </c>
      <c r="AC1798" t="s">
        <v>98</v>
      </c>
      <c r="AD1798" t="str">
        <f t="shared" si="143"/>
        <v>Online Class - ONLINE</v>
      </c>
      <c r="AE1798" t="s">
        <v>88</v>
      </c>
      <c r="AF1798" t="s">
        <v>89</v>
      </c>
      <c r="AG1798" t="s">
        <v>89</v>
      </c>
      <c r="AH1798" t="s">
        <v>5220</v>
      </c>
      <c r="AI1798">
        <v>25</v>
      </c>
      <c r="AJ1798">
        <v>25</v>
      </c>
      <c r="AK1798" s="22">
        <f t="shared" si="144"/>
        <v>0</v>
      </c>
      <c r="AL1798" t="s">
        <v>99</v>
      </c>
      <c r="AM1798" t="s">
        <v>534</v>
      </c>
      <c r="AN1798" t="s">
        <v>46</v>
      </c>
    </row>
    <row r="1799" spans="1:40" hidden="1" x14ac:dyDescent="0.25">
      <c r="A1799">
        <v>202430</v>
      </c>
      <c r="B1799">
        <v>42280</v>
      </c>
      <c r="C1799" t="s">
        <v>587</v>
      </c>
      <c r="D1799" t="s">
        <v>5610</v>
      </c>
      <c r="E1799" t="s">
        <v>588</v>
      </c>
      <c r="F1799">
        <v>5</v>
      </c>
      <c r="G1799" s="1">
        <v>45166</v>
      </c>
      <c r="H1799" s="1">
        <v>45276</v>
      </c>
      <c r="I1799" s="21">
        <f t="shared" si="140"/>
        <v>16.714285714285715</v>
      </c>
      <c r="J1799" s="1"/>
      <c r="K1799" s="1" t="s">
        <v>5552</v>
      </c>
      <c r="S1799" s="22">
        <f t="shared" si="141"/>
        <v>0</v>
      </c>
      <c r="T1799" s="22">
        <f t="shared" si="142"/>
        <v>0</v>
      </c>
      <c r="U1799" s="22">
        <v>0</v>
      </c>
      <c r="W1799" s="22">
        <v>0</v>
      </c>
      <c r="Y1799" t="s">
        <v>304</v>
      </c>
      <c r="Z1799" t="s">
        <v>589</v>
      </c>
      <c r="AA1799" t="s">
        <v>590</v>
      </c>
      <c r="AB1799" t="s">
        <v>61</v>
      </c>
      <c r="AC1799" t="s">
        <v>98</v>
      </c>
      <c r="AD1799" t="str">
        <f t="shared" si="143"/>
        <v>Online Class - ONLINE</v>
      </c>
      <c r="AE1799" t="s">
        <v>88</v>
      </c>
      <c r="AF1799" t="s">
        <v>89</v>
      </c>
      <c r="AG1799" t="s">
        <v>89</v>
      </c>
      <c r="AH1799" t="s">
        <v>5220</v>
      </c>
      <c r="AI1799">
        <v>25</v>
      </c>
      <c r="AJ1799">
        <v>25</v>
      </c>
      <c r="AK1799" s="22">
        <f t="shared" si="144"/>
        <v>0</v>
      </c>
      <c r="AL1799" t="s">
        <v>99</v>
      </c>
      <c r="AM1799" t="s">
        <v>534</v>
      </c>
      <c r="AN1799" t="s">
        <v>46</v>
      </c>
    </row>
    <row r="1800" spans="1:40" hidden="1" x14ac:dyDescent="0.25">
      <c r="A1800">
        <v>202430</v>
      </c>
      <c r="B1800">
        <v>42281</v>
      </c>
      <c r="C1800" t="s">
        <v>587</v>
      </c>
      <c r="D1800" t="s">
        <v>5610</v>
      </c>
      <c r="E1800" t="s">
        <v>588</v>
      </c>
      <c r="F1800">
        <v>5</v>
      </c>
      <c r="G1800" s="1">
        <v>45166</v>
      </c>
      <c r="H1800" s="1">
        <v>45276</v>
      </c>
      <c r="I1800" s="21">
        <f t="shared" si="140"/>
        <v>16.714285714285715</v>
      </c>
      <c r="J1800" s="1"/>
      <c r="K1800" s="1" t="s">
        <v>5552</v>
      </c>
      <c r="S1800" s="22">
        <f t="shared" si="141"/>
        <v>0</v>
      </c>
      <c r="T1800" s="22">
        <f t="shared" si="142"/>
        <v>0</v>
      </c>
      <c r="U1800" s="22">
        <v>0</v>
      </c>
      <c r="W1800" s="22">
        <v>0</v>
      </c>
      <c r="Y1800" t="s">
        <v>304</v>
      </c>
      <c r="Z1800" t="s">
        <v>589</v>
      </c>
      <c r="AA1800" t="s">
        <v>590</v>
      </c>
      <c r="AB1800" t="s">
        <v>41</v>
      </c>
      <c r="AC1800" t="s">
        <v>98</v>
      </c>
      <c r="AD1800" t="str">
        <f t="shared" si="143"/>
        <v>Online Class - ONLINE</v>
      </c>
      <c r="AE1800" t="s">
        <v>88</v>
      </c>
      <c r="AF1800" t="s">
        <v>89</v>
      </c>
      <c r="AG1800" t="s">
        <v>89</v>
      </c>
      <c r="AH1800" t="s">
        <v>5220</v>
      </c>
      <c r="AI1800">
        <v>25</v>
      </c>
      <c r="AJ1800">
        <v>23</v>
      </c>
      <c r="AK1800" s="22">
        <f t="shared" si="144"/>
        <v>0</v>
      </c>
      <c r="AL1800" t="s">
        <v>99</v>
      </c>
      <c r="AM1800" t="s">
        <v>534</v>
      </c>
      <c r="AN1800" t="s">
        <v>67</v>
      </c>
    </row>
    <row r="1801" spans="1:40" hidden="1" x14ac:dyDescent="0.25">
      <c r="A1801">
        <v>202430</v>
      </c>
      <c r="B1801">
        <v>42281</v>
      </c>
      <c r="C1801" t="s">
        <v>587</v>
      </c>
      <c r="D1801" t="s">
        <v>5610</v>
      </c>
      <c r="E1801" t="s">
        <v>588</v>
      </c>
      <c r="F1801">
        <v>5</v>
      </c>
      <c r="G1801" s="1">
        <v>45166</v>
      </c>
      <c r="H1801" s="1">
        <v>45276</v>
      </c>
      <c r="I1801" s="21">
        <f t="shared" si="140"/>
        <v>16.714285714285715</v>
      </c>
      <c r="J1801" s="1"/>
      <c r="K1801" s="1" t="s">
        <v>5552</v>
      </c>
      <c r="S1801" s="22">
        <f t="shared" si="141"/>
        <v>0</v>
      </c>
      <c r="T1801" s="22">
        <f t="shared" si="142"/>
        <v>0</v>
      </c>
      <c r="U1801" s="22">
        <v>0</v>
      </c>
      <c r="W1801" s="22">
        <v>0</v>
      </c>
      <c r="Y1801" t="s">
        <v>304</v>
      </c>
      <c r="Z1801" t="s">
        <v>589</v>
      </c>
      <c r="AA1801" t="s">
        <v>590</v>
      </c>
      <c r="AB1801" t="s">
        <v>61</v>
      </c>
      <c r="AC1801" t="s">
        <v>98</v>
      </c>
      <c r="AD1801" t="str">
        <f t="shared" si="143"/>
        <v>Online Class - ONLINE</v>
      </c>
      <c r="AE1801" t="s">
        <v>88</v>
      </c>
      <c r="AF1801" t="s">
        <v>89</v>
      </c>
      <c r="AG1801" t="s">
        <v>89</v>
      </c>
      <c r="AH1801" t="s">
        <v>5220</v>
      </c>
      <c r="AI1801">
        <v>25</v>
      </c>
      <c r="AJ1801">
        <v>23</v>
      </c>
      <c r="AK1801" s="22">
        <f t="shared" si="144"/>
        <v>0</v>
      </c>
      <c r="AL1801" t="s">
        <v>99</v>
      </c>
      <c r="AM1801" t="s">
        <v>534</v>
      </c>
      <c r="AN1801" t="s">
        <v>67</v>
      </c>
    </row>
    <row r="1802" spans="1:40" hidden="1" x14ac:dyDescent="0.25">
      <c r="A1802">
        <v>202430</v>
      </c>
      <c r="B1802">
        <v>42285</v>
      </c>
      <c r="C1802" t="s">
        <v>587</v>
      </c>
      <c r="D1802" t="s">
        <v>5610</v>
      </c>
      <c r="E1802" t="s">
        <v>588</v>
      </c>
      <c r="F1802">
        <v>5</v>
      </c>
      <c r="G1802" s="1">
        <v>45166</v>
      </c>
      <c r="H1802" s="1">
        <v>45276</v>
      </c>
      <c r="I1802" s="21">
        <f t="shared" si="140"/>
        <v>16.714285714285715</v>
      </c>
      <c r="J1802" s="1"/>
      <c r="K1802" s="1" t="s">
        <v>5552</v>
      </c>
      <c r="S1802" s="22">
        <f t="shared" si="141"/>
        <v>0</v>
      </c>
      <c r="T1802" s="22">
        <f t="shared" si="142"/>
        <v>0</v>
      </c>
      <c r="U1802" s="22">
        <v>0</v>
      </c>
      <c r="W1802" s="22">
        <v>0</v>
      </c>
      <c r="Y1802" t="s">
        <v>304</v>
      </c>
      <c r="Z1802" t="s">
        <v>589</v>
      </c>
      <c r="AA1802" t="s">
        <v>590</v>
      </c>
      <c r="AB1802" t="s">
        <v>41</v>
      </c>
      <c r="AC1802" t="s">
        <v>62</v>
      </c>
      <c r="AD1802" t="str">
        <f t="shared" si="143"/>
        <v>Online Class - ONLINE</v>
      </c>
      <c r="AE1802" t="s">
        <v>88</v>
      </c>
      <c r="AF1802" t="s">
        <v>89</v>
      </c>
      <c r="AG1802" t="s">
        <v>89</v>
      </c>
      <c r="AH1802" t="s">
        <v>5220</v>
      </c>
      <c r="AI1802">
        <v>20</v>
      </c>
      <c r="AJ1802">
        <v>11</v>
      </c>
      <c r="AK1802" s="22">
        <f t="shared" si="144"/>
        <v>0</v>
      </c>
      <c r="AL1802" t="s">
        <v>430</v>
      </c>
      <c r="AM1802" t="s">
        <v>306</v>
      </c>
      <c r="AN1802" t="s">
        <v>67</v>
      </c>
    </row>
    <row r="1803" spans="1:40" hidden="1" x14ac:dyDescent="0.25">
      <c r="A1803">
        <v>202430</v>
      </c>
      <c r="B1803">
        <v>42288</v>
      </c>
      <c r="C1803" t="s">
        <v>3233</v>
      </c>
      <c r="D1803" t="s">
        <v>5645</v>
      </c>
      <c r="E1803" t="s">
        <v>3234</v>
      </c>
      <c r="F1803">
        <v>3</v>
      </c>
      <c r="G1803" s="1">
        <v>45194</v>
      </c>
      <c r="H1803" s="1">
        <v>45276</v>
      </c>
      <c r="I1803" s="21">
        <f t="shared" si="140"/>
        <v>12.714285714285714</v>
      </c>
      <c r="J1803" s="1"/>
      <c r="K1803" s="1" t="s">
        <v>5552</v>
      </c>
      <c r="S1803" s="22">
        <f t="shared" si="141"/>
        <v>0</v>
      </c>
      <c r="T1803" s="22">
        <f t="shared" si="142"/>
        <v>0</v>
      </c>
      <c r="U1803" s="22">
        <v>0</v>
      </c>
      <c r="W1803" s="22">
        <v>0</v>
      </c>
      <c r="Y1803" t="s">
        <v>304</v>
      </c>
      <c r="Z1803" t="s">
        <v>2275</v>
      </c>
      <c r="AA1803" t="s">
        <v>2276</v>
      </c>
      <c r="AB1803" t="s">
        <v>61</v>
      </c>
      <c r="AC1803" t="s">
        <v>98</v>
      </c>
      <c r="AD1803" t="str">
        <f t="shared" si="143"/>
        <v>Online Class - ONLINE</v>
      </c>
      <c r="AE1803" t="s">
        <v>88</v>
      </c>
      <c r="AF1803" t="s">
        <v>89</v>
      </c>
      <c r="AG1803" t="s">
        <v>89</v>
      </c>
      <c r="AH1803" t="s">
        <v>5220</v>
      </c>
      <c r="AI1803">
        <v>35</v>
      </c>
      <c r="AJ1803">
        <v>31</v>
      </c>
      <c r="AK1803" s="22">
        <f t="shared" si="144"/>
        <v>0</v>
      </c>
      <c r="AL1803" t="s">
        <v>99</v>
      </c>
      <c r="AM1803" t="s">
        <v>534</v>
      </c>
      <c r="AN1803" t="s">
        <v>67</v>
      </c>
    </row>
    <row r="1804" spans="1:40" hidden="1" x14ac:dyDescent="0.25">
      <c r="A1804">
        <v>202430</v>
      </c>
      <c r="B1804">
        <v>42288</v>
      </c>
      <c r="C1804" t="s">
        <v>3233</v>
      </c>
      <c r="D1804" t="s">
        <v>5645</v>
      </c>
      <c r="E1804" t="s">
        <v>3234</v>
      </c>
      <c r="F1804">
        <v>3</v>
      </c>
      <c r="G1804" s="1">
        <v>45194</v>
      </c>
      <c r="H1804" s="1">
        <v>45276</v>
      </c>
      <c r="I1804" s="21">
        <f t="shared" si="140"/>
        <v>12.714285714285714</v>
      </c>
      <c r="J1804" s="1"/>
      <c r="K1804" s="1" t="s">
        <v>5552</v>
      </c>
      <c r="S1804" s="22">
        <f t="shared" si="141"/>
        <v>0</v>
      </c>
      <c r="T1804" s="22">
        <f t="shared" si="142"/>
        <v>0</v>
      </c>
      <c r="U1804" s="22">
        <v>0</v>
      </c>
      <c r="W1804" s="22">
        <v>0</v>
      </c>
      <c r="Y1804" t="s">
        <v>304</v>
      </c>
      <c r="Z1804" t="s">
        <v>2275</v>
      </c>
      <c r="AA1804" t="s">
        <v>2276</v>
      </c>
      <c r="AB1804" t="s">
        <v>61</v>
      </c>
      <c r="AC1804" t="s">
        <v>98</v>
      </c>
      <c r="AD1804" t="str">
        <f t="shared" si="143"/>
        <v>Online Class - ONLINE</v>
      </c>
      <c r="AE1804" t="s">
        <v>88</v>
      </c>
      <c r="AF1804" t="s">
        <v>89</v>
      </c>
      <c r="AG1804" t="s">
        <v>89</v>
      </c>
      <c r="AH1804" t="s">
        <v>5220</v>
      </c>
      <c r="AI1804">
        <v>35</v>
      </c>
      <c r="AJ1804">
        <v>31</v>
      </c>
      <c r="AK1804" s="22">
        <f t="shared" si="144"/>
        <v>0</v>
      </c>
      <c r="AL1804" t="s">
        <v>99</v>
      </c>
      <c r="AM1804" t="s">
        <v>534</v>
      </c>
      <c r="AN1804" t="s">
        <v>67</v>
      </c>
    </row>
    <row r="1805" spans="1:40" hidden="1" x14ac:dyDescent="0.25">
      <c r="A1805">
        <v>202430</v>
      </c>
      <c r="B1805">
        <v>42289</v>
      </c>
      <c r="C1805" t="s">
        <v>2010</v>
      </c>
      <c r="D1805" t="s">
        <v>5610</v>
      </c>
      <c r="E1805" t="s">
        <v>2011</v>
      </c>
      <c r="F1805">
        <v>5</v>
      </c>
      <c r="G1805" s="1">
        <v>45166</v>
      </c>
      <c r="H1805" s="1">
        <v>45276</v>
      </c>
      <c r="I1805" s="21">
        <f t="shared" si="140"/>
        <v>16.714285714285715</v>
      </c>
      <c r="J1805" s="1"/>
      <c r="K1805" s="1" t="s">
        <v>5552</v>
      </c>
      <c r="S1805" s="22">
        <f t="shared" si="141"/>
        <v>0</v>
      </c>
      <c r="T1805" s="22">
        <f t="shared" si="142"/>
        <v>0</v>
      </c>
      <c r="U1805" s="22">
        <v>0</v>
      </c>
      <c r="W1805" s="22">
        <v>0</v>
      </c>
      <c r="Y1805" t="s">
        <v>304</v>
      </c>
      <c r="Z1805" t="s">
        <v>1314</v>
      </c>
      <c r="AA1805" t="s">
        <v>1315</v>
      </c>
      <c r="AB1805" t="s">
        <v>41</v>
      </c>
      <c r="AC1805" t="s">
        <v>98</v>
      </c>
      <c r="AD1805" t="str">
        <f t="shared" si="143"/>
        <v>Online Class - ONLINE</v>
      </c>
      <c r="AE1805" t="s">
        <v>88</v>
      </c>
      <c r="AF1805" t="s">
        <v>89</v>
      </c>
      <c r="AG1805" t="s">
        <v>89</v>
      </c>
      <c r="AH1805" t="s">
        <v>5220</v>
      </c>
      <c r="AI1805">
        <v>25</v>
      </c>
      <c r="AJ1805">
        <v>23</v>
      </c>
      <c r="AK1805" s="22">
        <f t="shared" si="144"/>
        <v>0</v>
      </c>
      <c r="AL1805" t="s">
        <v>99</v>
      </c>
      <c r="AM1805" t="s">
        <v>534</v>
      </c>
      <c r="AN1805" t="s">
        <v>67</v>
      </c>
    </row>
    <row r="1806" spans="1:40" hidden="1" x14ac:dyDescent="0.25">
      <c r="A1806">
        <v>202430</v>
      </c>
      <c r="B1806">
        <v>42289</v>
      </c>
      <c r="C1806" t="s">
        <v>2010</v>
      </c>
      <c r="D1806" t="s">
        <v>5610</v>
      </c>
      <c r="E1806" t="s">
        <v>2011</v>
      </c>
      <c r="F1806">
        <v>5</v>
      </c>
      <c r="G1806" s="1">
        <v>45166</v>
      </c>
      <c r="H1806" s="1">
        <v>45276</v>
      </c>
      <c r="I1806" s="21">
        <f t="shared" si="140"/>
        <v>16.714285714285715</v>
      </c>
      <c r="J1806" s="1"/>
      <c r="K1806" s="1" t="s">
        <v>5552</v>
      </c>
      <c r="S1806" s="22">
        <f t="shared" si="141"/>
        <v>0</v>
      </c>
      <c r="T1806" s="22">
        <f t="shared" si="142"/>
        <v>0</v>
      </c>
      <c r="U1806" s="22">
        <v>0</v>
      </c>
      <c r="W1806" s="22">
        <v>0</v>
      </c>
      <c r="Y1806" t="s">
        <v>304</v>
      </c>
      <c r="Z1806" t="s">
        <v>1314</v>
      </c>
      <c r="AA1806" t="s">
        <v>1315</v>
      </c>
      <c r="AB1806" t="s">
        <v>61</v>
      </c>
      <c r="AC1806" t="s">
        <v>98</v>
      </c>
      <c r="AD1806" t="str">
        <f t="shared" si="143"/>
        <v>Online Class - ONLINE</v>
      </c>
      <c r="AE1806" t="s">
        <v>88</v>
      </c>
      <c r="AF1806" t="s">
        <v>89</v>
      </c>
      <c r="AG1806" t="s">
        <v>89</v>
      </c>
      <c r="AH1806" t="s">
        <v>5220</v>
      </c>
      <c r="AI1806">
        <v>25</v>
      </c>
      <c r="AJ1806">
        <v>23</v>
      </c>
      <c r="AK1806" s="22">
        <f t="shared" si="144"/>
        <v>0</v>
      </c>
      <c r="AL1806" t="s">
        <v>99</v>
      </c>
      <c r="AM1806" t="s">
        <v>534</v>
      </c>
      <c r="AN1806" t="s">
        <v>67</v>
      </c>
    </row>
    <row r="1807" spans="1:40" hidden="1" x14ac:dyDescent="0.25">
      <c r="A1807">
        <v>202430</v>
      </c>
      <c r="B1807">
        <v>42291</v>
      </c>
      <c r="C1807" t="s">
        <v>2010</v>
      </c>
      <c r="D1807" t="s">
        <v>5610</v>
      </c>
      <c r="E1807" t="s">
        <v>2011</v>
      </c>
      <c r="F1807">
        <v>5</v>
      </c>
      <c r="G1807" s="1">
        <v>45166</v>
      </c>
      <c r="H1807" s="1">
        <v>45276</v>
      </c>
      <c r="I1807" s="21">
        <f t="shared" si="140"/>
        <v>16.714285714285715</v>
      </c>
      <c r="J1807" s="1"/>
      <c r="K1807" s="1" t="s">
        <v>5552</v>
      </c>
      <c r="S1807" s="22">
        <f t="shared" si="141"/>
        <v>0</v>
      </c>
      <c r="T1807" s="22">
        <f t="shared" si="142"/>
        <v>0</v>
      </c>
      <c r="U1807" s="22">
        <v>0</v>
      </c>
      <c r="W1807" s="22">
        <v>0</v>
      </c>
      <c r="Y1807" t="s">
        <v>304</v>
      </c>
      <c r="Z1807" t="s">
        <v>1314</v>
      </c>
      <c r="AA1807" t="s">
        <v>1315</v>
      </c>
      <c r="AB1807" t="s">
        <v>41</v>
      </c>
      <c r="AC1807" t="s">
        <v>98</v>
      </c>
      <c r="AD1807" t="str">
        <f t="shared" si="143"/>
        <v>Online Class - ONLINE</v>
      </c>
      <c r="AE1807" t="s">
        <v>88</v>
      </c>
      <c r="AF1807" t="s">
        <v>89</v>
      </c>
      <c r="AG1807" t="s">
        <v>89</v>
      </c>
      <c r="AH1807" t="s">
        <v>5220</v>
      </c>
      <c r="AI1807">
        <v>25</v>
      </c>
      <c r="AJ1807">
        <v>24</v>
      </c>
      <c r="AK1807" s="22">
        <f t="shared" si="144"/>
        <v>0</v>
      </c>
      <c r="AL1807" t="s">
        <v>99</v>
      </c>
      <c r="AM1807" t="s">
        <v>534</v>
      </c>
      <c r="AN1807" t="s">
        <v>67</v>
      </c>
    </row>
    <row r="1808" spans="1:40" hidden="1" x14ac:dyDescent="0.25">
      <c r="A1808">
        <v>202430</v>
      </c>
      <c r="B1808">
        <v>42291</v>
      </c>
      <c r="C1808" t="s">
        <v>2010</v>
      </c>
      <c r="D1808" t="s">
        <v>5610</v>
      </c>
      <c r="E1808" t="s">
        <v>2011</v>
      </c>
      <c r="F1808">
        <v>5</v>
      </c>
      <c r="G1808" s="1">
        <v>45166</v>
      </c>
      <c r="H1808" s="1">
        <v>45276</v>
      </c>
      <c r="I1808" s="21">
        <f t="shared" si="140"/>
        <v>16.714285714285715</v>
      </c>
      <c r="J1808" s="1"/>
      <c r="K1808" s="1" t="s">
        <v>5552</v>
      </c>
      <c r="S1808" s="22">
        <f t="shared" si="141"/>
        <v>0</v>
      </c>
      <c r="T1808" s="22">
        <f t="shared" si="142"/>
        <v>0</v>
      </c>
      <c r="U1808" s="22">
        <v>0</v>
      </c>
      <c r="W1808" s="22">
        <v>0</v>
      </c>
      <c r="Y1808" t="s">
        <v>304</v>
      </c>
      <c r="Z1808" t="s">
        <v>1314</v>
      </c>
      <c r="AA1808" t="s">
        <v>1315</v>
      </c>
      <c r="AB1808" t="s">
        <v>61</v>
      </c>
      <c r="AC1808" t="s">
        <v>98</v>
      </c>
      <c r="AD1808" t="str">
        <f t="shared" si="143"/>
        <v>Online Class - ONLINE</v>
      </c>
      <c r="AE1808" t="s">
        <v>88</v>
      </c>
      <c r="AF1808" t="s">
        <v>89</v>
      </c>
      <c r="AG1808" t="s">
        <v>89</v>
      </c>
      <c r="AH1808" t="s">
        <v>5220</v>
      </c>
      <c r="AI1808">
        <v>25</v>
      </c>
      <c r="AJ1808">
        <v>24</v>
      </c>
      <c r="AK1808" s="22">
        <f t="shared" si="144"/>
        <v>0</v>
      </c>
      <c r="AL1808" t="s">
        <v>99</v>
      </c>
      <c r="AM1808" t="s">
        <v>534</v>
      </c>
      <c r="AN1808" t="s">
        <v>67</v>
      </c>
    </row>
    <row r="1809" spans="1:40" hidden="1" x14ac:dyDescent="0.25">
      <c r="A1809">
        <v>202430</v>
      </c>
      <c r="B1809">
        <v>42292</v>
      </c>
      <c r="C1809" t="s">
        <v>3235</v>
      </c>
      <c r="D1809" t="s">
        <v>5597</v>
      </c>
      <c r="E1809" t="s">
        <v>3236</v>
      </c>
      <c r="F1809">
        <v>3</v>
      </c>
      <c r="G1809" s="1">
        <v>45194</v>
      </c>
      <c r="H1809" s="1">
        <v>45276</v>
      </c>
      <c r="I1809" s="21">
        <f t="shared" si="140"/>
        <v>12.714285714285714</v>
      </c>
      <c r="J1809" s="1"/>
      <c r="K1809" s="1" t="s">
        <v>5552</v>
      </c>
      <c r="S1809" s="22">
        <f t="shared" si="141"/>
        <v>0</v>
      </c>
      <c r="T1809" s="22">
        <f t="shared" si="142"/>
        <v>0</v>
      </c>
      <c r="U1809" s="22">
        <v>0</v>
      </c>
      <c r="W1809" s="22">
        <v>0</v>
      </c>
      <c r="Y1809" t="s">
        <v>304</v>
      </c>
      <c r="Z1809" t="s">
        <v>3237</v>
      </c>
      <c r="AA1809" t="s">
        <v>3238</v>
      </c>
      <c r="AB1809" t="s">
        <v>277</v>
      </c>
      <c r="AC1809" t="s">
        <v>98</v>
      </c>
      <c r="AD1809" t="str">
        <f t="shared" si="143"/>
        <v>Online Class - ONLINE</v>
      </c>
      <c r="AE1809" t="s">
        <v>88</v>
      </c>
      <c r="AF1809" t="s">
        <v>89</v>
      </c>
      <c r="AG1809" t="s">
        <v>89</v>
      </c>
      <c r="AH1809" t="s">
        <v>5220</v>
      </c>
      <c r="AI1809">
        <v>35</v>
      </c>
      <c r="AJ1809">
        <v>31</v>
      </c>
      <c r="AK1809" s="22">
        <f t="shared" si="144"/>
        <v>0</v>
      </c>
      <c r="AL1809" t="s">
        <v>99</v>
      </c>
      <c r="AM1809" t="s">
        <v>534</v>
      </c>
      <c r="AN1809" t="s">
        <v>67</v>
      </c>
    </row>
    <row r="1810" spans="1:40" hidden="1" x14ac:dyDescent="0.25">
      <c r="A1810">
        <v>202430</v>
      </c>
      <c r="B1810">
        <v>42292</v>
      </c>
      <c r="C1810" t="s">
        <v>3235</v>
      </c>
      <c r="D1810" t="s">
        <v>5597</v>
      </c>
      <c r="E1810" t="s">
        <v>3236</v>
      </c>
      <c r="F1810">
        <v>3</v>
      </c>
      <c r="G1810" s="1">
        <v>45194</v>
      </c>
      <c r="H1810" s="1">
        <v>45276</v>
      </c>
      <c r="I1810" s="21">
        <f t="shared" si="140"/>
        <v>12.714285714285714</v>
      </c>
      <c r="J1810" s="1"/>
      <c r="K1810" s="1" t="s">
        <v>5552</v>
      </c>
      <c r="S1810" s="22">
        <f t="shared" si="141"/>
        <v>0</v>
      </c>
      <c r="T1810" s="22">
        <f t="shared" si="142"/>
        <v>0</v>
      </c>
      <c r="U1810" s="22">
        <v>0</v>
      </c>
      <c r="W1810" s="22">
        <v>0</v>
      </c>
      <c r="Y1810" t="s">
        <v>304</v>
      </c>
      <c r="Z1810" t="s">
        <v>3237</v>
      </c>
      <c r="AA1810" t="s">
        <v>3238</v>
      </c>
      <c r="AB1810" t="s">
        <v>277</v>
      </c>
      <c r="AC1810" t="s">
        <v>98</v>
      </c>
      <c r="AD1810" t="str">
        <f t="shared" si="143"/>
        <v>Online Class - ONLINE</v>
      </c>
      <c r="AE1810" t="s">
        <v>88</v>
      </c>
      <c r="AF1810" t="s">
        <v>89</v>
      </c>
      <c r="AG1810" t="s">
        <v>89</v>
      </c>
      <c r="AH1810" t="s">
        <v>5220</v>
      </c>
      <c r="AI1810">
        <v>35</v>
      </c>
      <c r="AJ1810">
        <v>31</v>
      </c>
      <c r="AK1810" s="22">
        <f t="shared" si="144"/>
        <v>0</v>
      </c>
      <c r="AL1810" t="s">
        <v>99</v>
      </c>
      <c r="AM1810" t="s">
        <v>534</v>
      </c>
      <c r="AN1810" t="s">
        <v>67</v>
      </c>
    </row>
    <row r="1811" spans="1:40" hidden="1" x14ac:dyDescent="0.25">
      <c r="A1811">
        <v>202430</v>
      </c>
      <c r="B1811">
        <v>42294</v>
      </c>
      <c r="C1811" t="s">
        <v>3239</v>
      </c>
      <c r="D1811" t="s">
        <v>5686</v>
      </c>
      <c r="E1811" t="s">
        <v>3240</v>
      </c>
      <c r="F1811">
        <v>3</v>
      </c>
      <c r="G1811" s="1">
        <v>45194</v>
      </c>
      <c r="H1811" s="1">
        <v>45276</v>
      </c>
      <c r="I1811" s="21">
        <f t="shared" si="140"/>
        <v>12.714285714285714</v>
      </c>
      <c r="J1811" s="1"/>
      <c r="K1811" s="1" t="s">
        <v>5552</v>
      </c>
      <c r="S1811" s="22">
        <f t="shared" si="141"/>
        <v>0</v>
      </c>
      <c r="T1811" s="22">
        <f t="shared" si="142"/>
        <v>0</v>
      </c>
      <c r="U1811" s="22">
        <v>0</v>
      </c>
      <c r="W1811" s="22">
        <v>0</v>
      </c>
      <c r="Y1811" t="s">
        <v>304</v>
      </c>
      <c r="Z1811" t="s">
        <v>2954</v>
      </c>
      <c r="AA1811" t="s">
        <v>2955</v>
      </c>
      <c r="AB1811" t="s">
        <v>277</v>
      </c>
      <c r="AC1811" t="s">
        <v>98</v>
      </c>
      <c r="AD1811" t="str">
        <f t="shared" si="143"/>
        <v>Online Class - ONLINE</v>
      </c>
      <c r="AE1811" t="s">
        <v>88</v>
      </c>
      <c r="AF1811" t="s">
        <v>89</v>
      </c>
      <c r="AG1811" t="s">
        <v>89</v>
      </c>
      <c r="AH1811" t="s">
        <v>5220</v>
      </c>
      <c r="AI1811">
        <v>35</v>
      </c>
      <c r="AJ1811">
        <v>20</v>
      </c>
      <c r="AK1811" s="22">
        <f t="shared" si="144"/>
        <v>0</v>
      </c>
      <c r="AL1811" t="s">
        <v>99</v>
      </c>
      <c r="AM1811" t="s">
        <v>534</v>
      </c>
      <c r="AN1811" t="s">
        <v>67</v>
      </c>
    </row>
    <row r="1812" spans="1:40" hidden="1" x14ac:dyDescent="0.25">
      <c r="A1812">
        <v>202430</v>
      </c>
      <c r="B1812">
        <v>42294</v>
      </c>
      <c r="C1812" t="s">
        <v>3239</v>
      </c>
      <c r="D1812" t="s">
        <v>5686</v>
      </c>
      <c r="E1812" t="s">
        <v>3240</v>
      </c>
      <c r="F1812">
        <v>3</v>
      </c>
      <c r="G1812" s="1">
        <v>45194</v>
      </c>
      <c r="H1812" s="1">
        <v>45276</v>
      </c>
      <c r="I1812" s="21">
        <f t="shared" si="140"/>
        <v>12.714285714285714</v>
      </c>
      <c r="J1812" s="1"/>
      <c r="K1812" s="1" t="s">
        <v>5552</v>
      </c>
      <c r="S1812" s="22">
        <f t="shared" si="141"/>
        <v>0</v>
      </c>
      <c r="T1812" s="22">
        <f t="shared" si="142"/>
        <v>0</v>
      </c>
      <c r="U1812" s="22">
        <v>0</v>
      </c>
      <c r="W1812" s="22">
        <v>0</v>
      </c>
      <c r="Y1812" t="s">
        <v>304</v>
      </c>
      <c r="Z1812" t="s">
        <v>2954</v>
      </c>
      <c r="AA1812" t="s">
        <v>2955</v>
      </c>
      <c r="AB1812" t="s">
        <v>277</v>
      </c>
      <c r="AC1812" t="s">
        <v>98</v>
      </c>
      <c r="AD1812" t="str">
        <f t="shared" si="143"/>
        <v>Online Class - ONLINE</v>
      </c>
      <c r="AE1812" t="s">
        <v>88</v>
      </c>
      <c r="AF1812" t="s">
        <v>89</v>
      </c>
      <c r="AG1812" t="s">
        <v>89</v>
      </c>
      <c r="AH1812" t="s">
        <v>5220</v>
      </c>
      <c r="AI1812">
        <v>35</v>
      </c>
      <c r="AJ1812">
        <v>20</v>
      </c>
      <c r="AK1812" s="22">
        <f t="shared" si="144"/>
        <v>0</v>
      </c>
      <c r="AL1812" t="s">
        <v>99</v>
      </c>
      <c r="AM1812" t="s">
        <v>534</v>
      </c>
      <c r="AN1812" t="s">
        <v>67</v>
      </c>
    </row>
    <row r="1813" spans="1:40" hidden="1" x14ac:dyDescent="0.25">
      <c r="A1813">
        <v>202430</v>
      </c>
      <c r="B1813">
        <v>42327</v>
      </c>
      <c r="C1813" t="s">
        <v>288</v>
      </c>
      <c r="D1813" t="s">
        <v>5623</v>
      </c>
      <c r="E1813" t="s">
        <v>289</v>
      </c>
      <c r="F1813">
        <v>5</v>
      </c>
      <c r="G1813" s="1">
        <v>45166</v>
      </c>
      <c r="H1813" s="1">
        <v>45276</v>
      </c>
      <c r="I1813" s="21">
        <f t="shared" si="140"/>
        <v>16.714285714285715</v>
      </c>
      <c r="J1813" s="1"/>
      <c r="K1813" s="1" t="s">
        <v>5552</v>
      </c>
      <c r="S1813" s="22">
        <f t="shared" si="141"/>
        <v>0</v>
      </c>
      <c r="T1813" s="22">
        <f t="shared" si="142"/>
        <v>0</v>
      </c>
      <c r="U1813" s="22">
        <v>0</v>
      </c>
      <c r="W1813" s="22">
        <v>0</v>
      </c>
      <c r="Y1813" t="s">
        <v>304</v>
      </c>
      <c r="Z1813" t="s">
        <v>301</v>
      </c>
      <c r="AA1813" t="s">
        <v>302</v>
      </c>
      <c r="AB1813" t="s">
        <v>61</v>
      </c>
      <c r="AC1813" t="s">
        <v>62</v>
      </c>
      <c r="AD1813" t="str">
        <f t="shared" si="143"/>
        <v>Online Class - ONLINE</v>
      </c>
      <c r="AE1813" t="s">
        <v>88</v>
      </c>
      <c r="AF1813" t="s">
        <v>89</v>
      </c>
      <c r="AG1813" t="s">
        <v>89</v>
      </c>
      <c r="AH1813" t="s">
        <v>5220</v>
      </c>
      <c r="AI1813">
        <v>33</v>
      </c>
      <c r="AJ1813">
        <v>30</v>
      </c>
      <c r="AK1813" s="22">
        <f t="shared" si="144"/>
        <v>0</v>
      </c>
      <c r="AL1813" t="s">
        <v>305</v>
      </c>
      <c r="AM1813" t="s">
        <v>306</v>
      </c>
      <c r="AN1813" t="s">
        <v>67</v>
      </c>
    </row>
    <row r="1814" spans="1:40" hidden="1" x14ac:dyDescent="0.25">
      <c r="A1814">
        <v>202430</v>
      </c>
      <c r="B1814">
        <v>42333</v>
      </c>
      <c r="C1814" t="s">
        <v>1543</v>
      </c>
      <c r="D1814" t="s">
        <v>5645</v>
      </c>
      <c r="E1814" t="s">
        <v>1544</v>
      </c>
      <c r="F1814">
        <v>3</v>
      </c>
      <c r="G1814" s="1">
        <v>45194</v>
      </c>
      <c r="H1814" s="1">
        <v>45276</v>
      </c>
      <c r="I1814" s="21">
        <f t="shared" si="140"/>
        <v>12.714285714285714</v>
      </c>
      <c r="J1814" s="1"/>
      <c r="K1814" s="1" t="s">
        <v>5552</v>
      </c>
      <c r="S1814" s="22">
        <f t="shared" si="141"/>
        <v>0</v>
      </c>
      <c r="T1814" s="22">
        <f t="shared" si="142"/>
        <v>0</v>
      </c>
      <c r="U1814" s="22">
        <v>0</v>
      </c>
      <c r="W1814" s="22">
        <v>0</v>
      </c>
      <c r="Y1814" t="s">
        <v>304</v>
      </c>
      <c r="Z1814" t="s">
        <v>1545</v>
      </c>
      <c r="AA1814" t="s">
        <v>1546</v>
      </c>
      <c r="AB1814" t="s">
        <v>61</v>
      </c>
      <c r="AC1814" t="s">
        <v>62</v>
      </c>
      <c r="AD1814" t="str">
        <f t="shared" si="143"/>
        <v>Online Class - ONLINE</v>
      </c>
      <c r="AE1814" t="s">
        <v>88</v>
      </c>
      <c r="AF1814" t="s">
        <v>89</v>
      </c>
      <c r="AG1814" t="s">
        <v>89</v>
      </c>
      <c r="AH1814" t="s">
        <v>5220</v>
      </c>
      <c r="AI1814">
        <v>35</v>
      </c>
      <c r="AJ1814">
        <v>33</v>
      </c>
      <c r="AK1814" s="22">
        <f t="shared" si="144"/>
        <v>0</v>
      </c>
      <c r="AL1814" t="s">
        <v>430</v>
      </c>
      <c r="AM1814" t="s">
        <v>306</v>
      </c>
      <c r="AN1814" t="s">
        <v>67</v>
      </c>
    </row>
    <row r="1815" spans="1:40" hidden="1" x14ac:dyDescent="0.25">
      <c r="A1815">
        <v>202430</v>
      </c>
      <c r="B1815">
        <v>42348</v>
      </c>
      <c r="C1815" t="s">
        <v>769</v>
      </c>
      <c r="D1815" t="s">
        <v>5637</v>
      </c>
      <c r="E1815" t="s">
        <v>770</v>
      </c>
      <c r="F1815">
        <v>3</v>
      </c>
      <c r="G1815" s="1">
        <v>45166</v>
      </c>
      <c r="H1815" s="1">
        <v>45276</v>
      </c>
      <c r="I1815" s="21">
        <f t="shared" si="140"/>
        <v>16.714285714285715</v>
      </c>
      <c r="J1815" s="1"/>
      <c r="K1815" s="1" t="s">
        <v>5552</v>
      </c>
      <c r="S1815" s="22">
        <f t="shared" si="141"/>
        <v>0</v>
      </c>
      <c r="T1815" s="22">
        <f t="shared" si="142"/>
        <v>0</v>
      </c>
      <c r="U1815" s="22">
        <v>0</v>
      </c>
      <c r="W1815" s="22">
        <v>0</v>
      </c>
      <c r="Y1815" t="s">
        <v>304</v>
      </c>
      <c r="Z1815" t="s">
        <v>767</v>
      </c>
      <c r="AA1815" t="s">
        <v>768</v>
      </c>
      <c r="AB1815" t="s">
        <v>61</v>
      </c>
      <c r="AC1815" t="s">
        <v>98</v>
      </c>
      <c r="AD1815" t="str">
        <f t="shared" si="143"/>
        <v>Online Class - ONLINE</v>
      </c>
      <c r="AE1815" t="s">
        <v>88</v>
      </c>
      <c r="AF1815" t="s">
        <v>89</v>
      </c>
      <c r="AG1815" t="s">
        <v>89</v>
      </c>
      <c r="AH1815" t="s">
        <v>5220</v>
      </c>
      <c r="AI1815">
        <v>40</v>
      </c>
      <c r="AJ1815">
        <v>20</v>
      </c>
      <c r="AK1815" s="22">
        <f t="shared" si="144"/>
        <v>0</v>
      </c>
      <c r="AL1815" t="s">
        <v>99</v>
      </c>
      <c r="AM1815" t="s">
        <v>534</v>
      </c>
      <c r="AN1815" t="s">
        <v>67</v>
      </c>
    </row>
    <row r="1816" spans="1:40" hidden="1" x14ac:dyDescent="0.25">
      <c r="A1816">
        <v>202430</v>
      </c>
      <c r="B1816">
        <v>42354</v>
      </c>
      <c r="C1816" t="s">
        <v>3241</v>
      </c>
      <c r="D1816" t="s">
        <v>5693</v>
      </c>
      <c r="E1816" t="s">
        <v>3242</v>
      </c>
      <c r="F1816">
        <v>3</v>
      </c>
      <c r="G1816" s="1">
        <v>45166</v>
      </c>
      <c r="H1816" s="1">
        <v>45220</v>
      </c>
      <c r="I1816" s="21">
        <f t="shared" si="140"/>
        <v>8.7142857142857153</v>
      </c>
      <c r="J1816" s="1"/>
      <c r="K1816" s="1" t="s">
        <v>5552</v>
      </c>
      <c r="S1816" s="22">
        <f t="shared" si="141"/>
        <v>0</v>
      </c>
      <c r="T1816" s="22">
        <f t="shared" si="142"/>
        <v>0</v>
      </c>
      <c r="U1816" s="22">
        <v>0</v>
      </c>
      <c r="W1816" s="22">
        <v>0</v>
      </c>
      <c r="Y1816" t="s">
        <v>304</v>
      </c>
      <c r="Z1816" t="s">
        <v>2191</v>
      </c>
      <c r="AA1816" t="s">
        <v>2192</v>
      </c>
      <c r="AB1816" t="s">
        <v>277</v>
      </c>
      <c r="AC1816" t="s">
        <v>98</v>
      </c>
      <c r="AD1816" t="str">
        <f t="shared" si="143"/>
        <v>Online Class - ONLINE</v>
      </c>
      <c r="AE1816" t="s">
        <v>88</v>
      </c>
      <c r="AF1816" t="s">
        <v>89</v>
      </c>
      <c r="AG1816" t="s">
        <v>89</v>
      </c>
      <c r="AH1816" t="s">
        <v>5220</v>
      </c>
      <c r="AI1816">
        <v>40</v>
      </c>
      <c r="AJ1816">
        <v>35</v>
      </c>
      <c r="AK1816" s="22">
        <f t="shared" si="144"/>
        <v>0</v>
      </c>
      <c r="AL1816" t="s">
        <v>99</v>
      </c>
      <c r="AM1816" t="s">
        <v>534</v>
      </c>
      <c r="AN1816" t="s">
        <v>67</v>
      </c>
    </row>
    <row r="1817" spans="1:40" hidden="1" x14ac:dyDescent="0.25">
      <c r="A1817">
        <v>202430</v>
      </c>
      <c r="B1817">
        <v>42355</v>
      </c>
      <c r="C1817" t="s">
        <v>2169</v>
      </c>
      <c r="D1817" t="s">
        <v>5693</v>
      </c>
      <c r="E1817" t="s">
        <v>2170</v>
      </c>
      <c r="F1817">
        <v>3</v>
      </c>
      <c r="G1817" s="1">
        <v>45222</v>
      </c>
      <c r="H1817" s="1">
        <v>45276</v>
      </c>
      <c r="I1817" s="21">
        <f t="shared" si="140"/>
        <v>8.7142857142857153</v>
      </c>
      <c r="J1817" s="1"/>
      <c r="K1817" s="1" t="s">
        <v>5552</v>
      </c>
      <c r="S1817" s="22">
        <f t="shared" si="141"/>
        <v>0</v>
      </c>
      <c r="T1817" s="22">
        <f t="shared" si="142"/>
        <v>0</v>
      </c>
      <c r="U1817" s="22">
        <v>0</v>
      </c>
      <c r="W1817" s="22">
        <v>0</v>
      </c>
      <c r="Y1817" t="s">
        <v>304</v>
      </c>
      <c r="Z1817" t="s">
        <v>680</v>
      </c>
      <c r="AA1817" t="s">
        <v>681</v>
      </c>
      <c r="AB1817" t="s">
        <v>61</v>
      </c>
      <c r="AC1817" t="s">
        <v>98</v>
      </c>
      <c r="AD1817" t="str">
        <f t="shared" si="143"/>
        <v>Online Class - ONLINE</v>
      </c>
      <c r="AE1817" t="s">
        <v>88</v>
      </c>
      <c r="AF1817" t="s">
        <v>89</v>
      </c>
      <c r="AG1817" t="s">
        <v>89</v>
      </c>
      <c r="AH1817" t="s">
        <v>5220</v>
      </c>
      <c r="AI1817">
        <v>40</v>
      </c>
      <c r="AJ1817">
        <v>30</v>
      </c>
      <c r="AK1817" s="22">
        <f t="shared" si="144"/>
        <v>0</v>
      </c>
      <c r="AL1817" t="s">
        <v>99</v>
      </c>
      <c r="AM1817" t="s">
        <v>534</v>
      </c>
      <c r="AN1817" t="s">
        <v>67</v>
      </c>
    </row>
    <row r="1818" spans="1:40" hidden="1" x14ac:dyDescent="0.25">
      <c r="A1818">
        <v>202430</v>
      </c>
      <c r="B1818">
        <v>42385</v>
      </c>
      <c r="C1818" t="s">
        <v>543</v>
      </c>
      <c r="D1818" t="s">
        <v>5716</v>
      </c>
      <c r="E1818" t="s">
        <v>544</v>
      </c>
      <c r="F1818">
        <v>0</v>
      </c>
      <c r="G1818" s="1">
        <v>45184</v>
      </c>
      <c r="H1818" s="1">
        <v>45219</v>
      </c>
      <c r="I1818" s="21">
        <f t="shared" si="140"/>
        <v>6</v>
      </c>
      <c r="J1818" s="1"/>
      <c r="K1818" s="1" t="s">
        <v>37</v>
      </c>
      <c r="P1818" t="s">
        <v>37</v>
      </c>
      <c r="S1818" s="22">
        <f t="shared" si="141"/>
        <v>9.375E-2</v>
      </c>
      <c r="T1818" s="22">
        <f t="shared" si="142"/>
        <v>3.4090909090909088E-2</v>
      </c>
      <c r="U1818" s="22" t="s">
        <v>5390</v>
      </c>
      <c r="V1818">
        <v>900</v>
      </c>
      <c r="W1818" s="22" t="s">
        <v>5420</v>
      </c>
      <c r="X1818">
        <v>1115</v>
      </c>
      <c r="Y1818" t="s">
        <v>507</v>
      </c>
      <c r="Z1818" t="s">
        <v>545</v>
      </c>
      <c r="AA1818" t="s">
        <v>546</v>
      </c>
      <c r="AB1818">
        <v>9</v>
      </c>
      <c r="AC1818" t="s">
        <v>98</v>
      </c>
      <c r="AD1818" t="str">
        <f t="shared" si="143"/>
        <v>Online Class - ONLINE</v>
      </c>
      <c r="AE1818" t="s">
        <v>88</v>
      </c>
      <c r="AF1818" t="s">
        <v>89</v>
      </c>
      <c r="AG1818" t="s">
        <v>89</v>
      </c>
      <c r="AH1818" t="s">
        <v>5220</v>
      </c>
      <c r="AI1818">
        <v>24</v>
      </c>
      <c r="AJ1818">
        <v>17</v>
      </c>
      <c r="AK1818" s="22">
        <f t="shared" si="144"/>
        <v>3.4772727272727271</v>
      </c>
      <c r="AL1818" t="s">
        <v>99</v>
      </c>
      <c r="AM1818" t="s">
        <v>100</v>
      </c>
      <c r="AN1818" t="s">
        <v>67</v>
      </c>
    </row>
    <row r="1819" spans="1:40" hidden="1" x14ac:dyDescent="0.25">
      <c r="A1819">
        <v>202430</v>
      </c>
      <c r="B1819">
        <v>42385</v>
      </c>
      <c r="C1819" t="s">
        <v>543</v>
      </c>
      <c r="D1819" t="s">
        <v>5716</v>
      </c>
      <c r="E1819" t="s">
        <v>544</v>
      </c>
      <c r="F1819">
        <v>0</v>
      </c>
      <c r="G1819" s="1">
        <v>45184</v>
      </c>
      <c r="H1819" s="1">
        <v>45219</v>
      </c>
      <c r="I1819" s="21">
        <f t="shared" si="140"/>
        <v>6</v>
      </c>
      <c r="J1819" s="1"/>
      <c r="K1819" s="1" t="s">
        <v>37</v>
      </c>
      <c r="P1819" t="s">
        <v>37</v>
      </c>
      <c r="S1819" s="22">
        <f t="shared" si="141"/>
        <v>5.902777777777779E-2</v>
      </c>
      <c r="T1819" s="22">
        <f t="shared" si="142"/>
        <v>2.1464646464646471E-2</v>
      </c>
      <c r="U1819" s="22" t="s">
        <v>5452</v>
      </c>
      <c r="V1819">
        <v>1120</v>
      </c>
      <c r="W1819" s="22" t="s">
        <v>5377</v>
      </c>
      <c r="X1819">
        <v>1245</v>
      </c>
      <c r="Y1819" t="s">
        <v>507</v>
      </c>
      <c r="Z1819" t="s">
        <v>545</v>
      </c>
      <c r="AA1819" t="s">
        <v>546</v>
      </c>
      <c r="AB1819">
        <v>9</v>
      </c>
      <c r="AC1819" t="s">
        <v>98</v>
      </c>
      <c r="AD1819" t="str">
        <f t="shared" si="143"/>
        <v>Online Class - ONLINE</v>
      </c>
      <c r="AE1819" t="s">
        <v>88</v>
      </c>
      <c r="AF1819" t="s">
        <v>89</v>
      </c>
      <c r="AG1819" t="s">
        <v>89</v>
      </c>
      <c r="AH1819" t="s">
        <v>5220</v>
      </c>
      <c r="AI1819">
        <v>24</v>
      </c>
      <c r="AJ1819">
        <v>17</v>
      </c>
      <c r="AK1819" s="22">
        <f t="shared" si="144"/>
        <v>2.1893939393939403</v>
      </c>
      <c r="AL1819" t="s">
        <v>99</v>
      </c>
      <c r="AM1819" t="s">
        <v>100</v>
      </c>
      <c r="AN1819" t="s">
        <v>67</v>
      </c>
    </row>
    <row r="1820" spans="1:40" hidden="1" x14ac:dyDescent="0.25">
      <c r="A1820">
        <v>202430</v>
      </c>
      <c r="B1820">
        <v>42403</v>
      </c>
      <c r="C1820" t="s">
        <v>94</v>
      </c>
      <c r="D1820" t="s">
        <v>5681</v>
      </c>
      <c r="E1820" t="s">
        <v>95</v>
      </c>
      <c r="F1820">
        <v>0</v>
      </c>
      <c r="G1820" s="1">
        <v>45166</v>
      </c>
      <c r="H1820" s="1">
        <v>45220</v>
      </c>
      <c r="I1820" s="21">
        <f t="shared" si="140"/>
        <v>8.7142857142857153</v>
      </c>
      <c r="J1820" s="1"/>
      <c r="K1820" s="1" t="s">
        <v>5540</v>
      </c>
      <c r="L1820" t="s">
        <v>33</v>
      </c>
      <c r="M1820" t="s">
        <v>34</v>
      </c>
      <c r="N1820" t="s">
        <v>35</v>
      </c>
      <c r="O1820" t="s">
        <v>36</v>
      </c>
      <c r="S1820" s="22">
        <f t="shared" si="141"/>
        <v>9.722222222222221E-2</v>
      </c>
      <c r="T1820" s="22">
        <f t="shared" si="142"/>
        <v>0.2053872053872054</v>
      </c>
      <c r="U1820" s="22" t="s">
        <v>5367</v>
      </c>
      <c r="V1820">
        <v>830</v>
      </c>
      <c r="W1820" s="22" t="s">
        <v>5450</v>
      </c>
      <c r="X1820">
        <v>1050</v>
      </c>
      <c r="Y1820" t="s">
        <v>49</v>
      </c>
      <c r="Z1820" t="s">
        <v>96</v>
      </c>
      <c r="AA1820" t="s">
        <v>97</v>
      </c>
      <c r="AB1820">
        <v>9</v>
      </c>
      <c r="AC1820" t="s">
        <v>98</v>
      </c>
      <c r="AD1820" t="str">
        <f t="shared" si="143"/>
        <v>Online Class - ONLINE</v>
      </c>
      <c r="AE1820" t="s">
        <v>88</v>
      </c>
      <c r="AF1820" t="s">
        <v>89</v>
      </c>
      <c r="AG1820" t="s">
        <v>89</v>
      </c>
      <c r="AH1820" t="s">
        <v>5220</v>
      </c>
      <c r="AI1820">
        <v>50</v>
      </c>
      <c r="AJ1820">
        <v>4</v>
      </c>
      <c r="AK1820" s="22">
        <f t="shared" si="144"/>
        <v>7.1592111592111607</v>
      </c>
      <c r="AL1820" t="s">
        <v>99</v>
      </c>
      <c r="AM1820" t="s">
        <v>100</v>
      </c>
      <c r="AN1820" t="s">
        <v>67</v>
      </c>
    </row>
    <row r="1821" spans="1:40" hidden="1" x14ac:dyDescent="0.25">
      <c r="A1821">
        <v>202430</v>
      </c>
      <c r="B1821">
        <v>42407</v>
      </c>
      <c r="C1821" t="s">
        <v>94</v>
      </c>
      <c r="D1821" t="s">
        <v>5681</v>
      </c>
      <c r="E1821" t="s">
        <v>95</v>
      </c>
      <c r="F1821">
        <v>0</v>
      </c>
      <c r="G1821" s="1">
        <v>45166</v>
      </c>
      <c r="H1821" s="1">
        <v>45220</v>
      </c>
      <c r="I1821" s="21">
        <f t="shared" si="140"/>
        <v>8.7142857142857153</v>
      </c>
      <c r="J1821" s="1"/>
      <c r="K1821" s="1" t="s">
        <v>5540</v>
      </c>
      <c r="L1821" t="s">
        <v>33</v>
      </c>
      <c r="M1821" t="s">
        <v>34</v>
      </c>
      <c r="N1821" t="s">
        <v>35</v>
      </c>
      <c r="O1821" t="s">
        <v>36</v>
      </c>
      <c r="S1821" s="22">
        <f t="shared" si="141"/>
        <v>9.722222222222221E-2</v>
      </c>
      <c r="T1821" s="22">
        <f t="shared" si="142"/>
        <v>0.2053872053872054</v>
      </c>
      <c r="U1821" s="22" t="s">
        <v>5406</v>
      </c>
      <c r="V1821">
        <v>1900</v>
      </c>
      <c r="W1821" s="22" t="s">
        <v>5527</v>
      </c>
      <c r="X1821">
        <v>2120</v>
      </c>
      <c r="Y1821" t="s">
        <v>101</v>
      </c>
      <c r="Z1821" t="s">
        <v>102</v>
      </c>
      <c r="AA1821" t="s">
        <v>103</v>
      </c>
      <c r="AB1821">
        <v>9</v>
      </c>
      <c r="AC1821" t="s">
        <v>98</v>
      </c>
      <c r="AD1821" t="str">
        <f t="shared" si="143"/>
        <v>Online Class - ONLINE</v>
      </c>
      <c r="AE1821" t="s">
        <v>88</v>
      </c>
      <c r="AF1821" t="s">
        <v>89</v>
      </c>
      <c r="AG1821" t="s">
        <v>89</v>
      </c>
      <c r="AH1821" t="s">
        <v>5220</v>
      </c>
      <c r="AI1821">
        <v>50</v>
      </c>
      <c r="AJ1821">
        <v>34</v>
      </c>
      <c r="AK1821" s="22">
        <f t="shared" si="144"/>
        <v>60.853294853294869</v>
      </c>
      <c r="AL1821" t="s">
        <v>99</v>
      </c>
      <c r="AM1821" t="s">
        <v>100</v>
      </c>
      <c r="AN1821" t="s">
        <v>67</v>
      </c>
    </row>
    <row r="1822" spans="1:40" hidden="1" x14ac:dyDescent="0.25">
      <c r="A1822">
        <v>202430</v>
      </c>
      <c r="B1822">
        <v>42408</v>
      </c>
      <c r="C1822" t="s">
        <v>94</v>
      </c>
      <c r="D1822" t="s">
        <v>5681</v>
      </c>
      <c r="E1822" t="s">
        <v>95</v>
      </c>
      <c r="F1822">
        <v>0</v>
      </c>
      <c r="G1822" s="1">
        <v>45222</v>
      </c>
      <c r="H1822" s="1">
        <v>45276</v>
      </c>
      <c r="I1822" s="21">
        <f t="shared" si="140"/>
        <v>8.7142857142857153</v>
      </c>
      <c r="J1822" s="1"/>
      <c r="K1822" s="1" t="s">
        <v>5540</v>
      </c>
      <c r="L1822" t="s">
        <v>33</v>
      </c>
      <c r="M1822" t="s">
        <v>34</v>
      </c>
      <c r="N1822" t="s">
        <v>35</v>
      </c>
      <c r="O1822" t="s">
        <v>36</v>
      </c>
      <c r="S1822" s="22">
        <f t="shared" si="141"/>
        <v>9.722222222222221E-2</v>
      </c>
      <c r="T1822" s="22">
        <f t="shared" si="142"/>
        <v>0.2053872053872054</v>
      </c>
      <c r="U1822" s="22" t="s">
        <v>5406</v>
      </c>
      <c r="V1822">
        <v>1900</v>
      </c>
      <c r="W1822" s="22" t="s">
        <v>5527</v>
      </c>
      <c r="X1822">
        <v>2120</v>
      </c>
      <c r="Y1822" t="s">
        <v>101</v>
      </c>
      <c r="Z1822" t="s">
        <v>102</v>
      </c>
      <c r="AA1822" t="s">
        <v>103</v>
      </c>
      <c r="AB1822">
        <v>11</v>
      </c>
      <c r="AC1822" t="s">
        <v>98</v>
      </c>
      <c r="AD1822" t="str">
        <f t="shared" si="143"/>
        <v>Online Class - ONLINE</v>
      </c>
      <c r="AE1822" t="s">
        <v>88</v>
      </c>
      <c r="AF1822" t="s">
        <v>89</v>
      </c>
      <c r="AG1822" t="s">
        <v>89</v>
      </c>
      <c r="AH1822" t="s">
        <v>5220</v>
      </c>
      <c r="AI1822">
        <v>50</v>
      </c>
      <c r="AJ1822">
        <v>27</v>
      </c>
      <c r="AK1822" s="22">
        <f t="shared" si="144"/>
        <v>48.324675324675333</v>
      </c>
      <c r="AL1822" t="s">
        <v>99</v>
      </c>
      <c r="AM1822" t="s">
        <v>100</v>
      </c>
      <c r="AN1822" t="s">
        <v>67</v>
      </c>
    </row>
    <row r="1823" spans="1:40" hidden="1" x14ac:dyDescent="0.25">
      <c r="A1823">
        <v>202430</v>
      </c>
      <c r="B1823">
        <v>42410</v>
      </c>
      <c r="C1823" t="s">
        <v>94</v>
      </c>
      <c r="D1823" t="s">
        <v>5681</v>
      </c>
      <c r="E1823" t="s">
        <v>95</v>
      </c>
      <c r="F1823">
        <v>0</v>
      </c>
      <c r="G1823" s="1">
        <v>45222</v>
      </c>
      <c r="H1823" s="1">
        <v>45276</v>
      </c>
      <c r="I1823" s="21">
        <f t="shared" si="140"/>
        <v>8.7142857142857153</v>
      </c>
      <c r="J1823" s="1"/>
      <c r="K1823" s="1" t="s">
        <v>5540</v>
      </c>
      <c r="L1823" t="s">
        <v>33</v>
      </c>
      <c r="M1823" t="s">
        <v>34</v>
      </c>
      <c r="N1823" t="s">
        <v>35</v>
      </c>
      <c r="O1823" t="s">
        <v>36</v>
      </c>
      <c r="S1823" s="22">
        <f t="shared" si="141"/>
        <v>9.722222222222221E-2</v>
      </c>
      <c r="T1823" s="22">
        <f t="shared" si="142"/>
        <v>0.2053872053872054</v>
      </c>
      <c r="U1823" s="22" t="s">
        <v>5390</v>
      </c>
      <c r="V1823">
        <v>900</v>
      </c>
      <c r="W1823" s="22" t="s">
        <v>5452</v>
      </c>
      <c r="X1823">
        <v>1120</v>
      </c>
      <c r="Y1823" t="s">
        <v>101</v>
      </c>
      <c r="Z1823" t="s">
        <v>96</v>
      </c>
      <c r="AA1823" t="s">
        <v>97</v>
      </c>
      <c r="AB1823">
        <v>11</v>
      </c>
      <c r="AC1823" t="s">
        <v>98</v>
      </c>
      <c r="AD1823" t="str">
        <f t="shared" si="143"/>
        <v>Online Class - ONLINE</v>
      </c>
      <c r="AE1823" t="s">
        <v>88</v>
      </c>
      <c r="AF1823" t="s">
        <v>89</v>
      </c>
      <c r="AG1823" t="s">
        <v>89</v>
      </c>
      <c r="AH1823" t="s">
        <v>5220</v>
      </c>
      <c r="AI1823">
        <v>50</v>
      </c>
      <c r="AJ1823">
        <v>1</v>
      </c>
      <c r="AK1823" s="22">
        <f t="shared" si="144"/>
        <v>1.7898027898027902</v>
      </c>
      <c r="AL1823" t="s">
        <v>99</v>
      </c>
      <c r="AM1823" t="s">
        <v>100</v>
      </c>
      <c r="AN1823" t="s">
        <v>67</v>
      </c>
    </row>
    <row r="1824" spans="1:40" hidden="1" x14ac:dyDescent="0.25">
      <c r="A1824">
        <v>202430</v>
      </c>
      <c r="B1824">
        <v>42417</v>
      </c>
      <c r="C1824" t="s">
        <v>2501</v>
      </c>
      <c r="D1824" t="s">
        <v>5713</v>
      </c>
      <c r="E1824" t="s">
        <v>2502</v>
      </c>
      <c r="F1824">
        <v>0</v>
      </c>
      <c r="G1824" s="1">
        <v>45166</v>
      </c>
      <c r="H1824" s="1">
        <v>45220</v>
      </c>
      <c r="I1824" s="21">
        <f t="shared" si="140"/>
        <v>8.7142857142857153</v>
      </c>
      <c r="J1824" s="1"/>
      <c r="K1824" s="1" t="s">
        <v>37</v>
      </c>
      <c r="P1824" t="s">
        <v>37</v>
      </c>
      <c r="S1824" s="22">
        <f t="shared" si="141"/>
        <v>9.722222222222221E-2</v>
      </c>
      <c r="T1824" s="22">
        <f t="shared" si="142"/>
        <v>5.1346801346801349E-2</v>
      </c>
      <c r="U1824" s="22" t="s">
        <v>5390</v>
      </c>
      <c r="V1824">
        <v>900</v>
      </c>
      <c r="W1824" s="22" t="s">
        <v>5452</v>
      </c>
      <c r="X1824">
        <v>1120</v>
      </c>
      <c r="Y1824" t="s">
        <v>49</v>
      </c>
      <c r="Z1824" t="s">
        <v>1146</v>
      </c>
      <c r="AA1824" t="s">
        <v>1147</v>
      </c>
      <c r="AB1824">
        <v>9</v>
      </c>
      <c r="AC1824" t="s">
        <v>98</v>
      </c>
      <c r="AD1824" t="str">
        <f t="shared" si="143"/>
        <v>Online Class - ONLINE</v>
      </c>
      <c r="AE1824" t="s">
        <v>88</v>
      </c>
      <c r="AF1824" t="s">
        <v>89</v>
      </c>
      <c r="AG1824" t="s">
        <v>89</v>
      </c>
      <c r="AH1824" t="s">
        <v>5220</v>
      </c>
      <c r="AI1824">
        <v>37</v>
      </c>
      <c r="AJ1824">
        <v>10</v>
      </c>
      <c r="AK1824" s="22">
        <f t="shared" si="144"/>
        <v>4.4745069745069754</v>
      </c>
      <c r="AL1824" t="s">
        <v>99</v>
      </c>
      <c r="AM1824" t="s">
        <v>100</v>
      </c>
      <c r="AN1824" t="s">
        <v>67</v>
      </c>
    </row>
    <row r="1825" spans="1:40" hidden="1" x14ac:dyDescent="0.25">
      <c r="A1825">
        <v>202430</v>
      </c>
      <c r="B1825">
        <v>42418</v>
      </c>
      <c r="C1825" t="s">
        <v>2501</v>
      </c>
      <c r="D1825" t="s">
        <v>5713</v>
      </c>
      <c r="E1825" t="s">
        <v>2502</v>
      </c>
      <c r="F1825">
        <v>0</v>
      </c>
      <c r="G1825" s="1">
        <v>45222</v>
      </c>
      <c r="H1825" s="1">
        <v>45276</v>
      </c>
      <c r="I1825" s="21">
        <f t="shared" si="140"/>
        <v>8.7142857142857153</v>
      </c>
      <c r="J1825" s="1"/>
      <c r="K1825" s="1" t="s">
        <v>37</v>
      </c>
      <c r="P1825" t="s">
        <v>37</v>
      </c>
      <c r="S1825" s="22">
        <f t="shared" si="141"/>
        <v>0.11805555555555558</v>
      </c>
      <c r="T1825" s="22">
        <f t="shared" si="142"/>
        <v>6.2349687349687377E-2</v>
      </c>
      <c r="U1825" s="22" t="s">
        <v>5390</v>
      </c>
      <c r="V1825">
        <v>900</v>
      </c>
      <c r="W1825" s="22" t="s">
        <v>5482</v>
      </c>
      <c r="X1825">
        <v>1150</v>
      </c>
      <c r="Y1825" t="s">
        <v>101</v>
      </c>
      <c r="Z1825" t="s">
        <v>1146</v>
      </c>
      <c r="AA1825" t="s">
        <v>1147</v>
      </c>
      <c r="AB1825">
        <v>11</v>
      </c>
      <c r="AC1825" t="s">
        <v>98</v>
      </c>
      <c r="AD1825" t="str">
        <f t="shared" si="143"/>
        <v>Online Class - ONLINE</v>
      </c>
      <c r="AE1825" t="s">
        <v>88</v>
      </c>
      <c r="AF1825" t="s">
        <v>89</v>
      </c>
      <c r="AG1825" t="s">
        <v>89</v>
      </c>
      <c r="AH1825" t="s">
        <v>5220</v>
      </c>
      <c r="AI1825">
        <v>37</v>
      </c>
      <c r="AJ1825">
        <v>14</v>
      </c>
      <c r="AK1825" s="22">
        <f t="shared" si="144"/>
        <v>7.6066618566618613</v>
      </c>
      <c r="AL1825" t="s">
        <v>99</v>
      </c>
      <c r="AM1825" t="s">
        <v>100</v>
      </c>
      <c r="AN1825" t="s">
        <v>67</v>
      </c>
    </row>
    <row r="1826" spans="1:40" hidden="1" x14ac:dyDescent="0.25">
      <c r="A1826">
        <v>202430</v>
      </c>
      <c r="B1826">
        <v>42419</v>
      </c>
      <c r="C1826" t="s">
        <v>2501</v>
      </c>
      <c r="D1826" t="s">
        <v>5713</v>
      </c>
      <c r="E1826" t="s">
        <v>2502</v>
      </c>
      <c r="F1826">
        <v>0</v>
      </c>
      <c r="G1826" s="1">
        <v>45166</v>
      </c>
      <c r="H1826" s="1">
        <v>45220</v>
      </c>
      <c r="I1826" s="21">
        <f t="shared" si="140"/>
        <v>8.7142857142857153</v>
      </c>
      <c r="J1826" s="1"/>
      <c r="K1826" s="1" t="s">
        <v>37</v>
      </c>
      <c r="P1826" t="s">
        <v>37</v>
      </c>
      <c r="S1826" s="22">
        <f t="shared" si="141"/>
        <v>9.722222222222221E-2</v>
      </c>
      <c r="T1826" s="22">
        <f t="shared" si="142"/>
        <v>5.1346801346801349E-2</v>
      </c>
      <c r="U1826" s="22" t="s">
        <v>5390</v>
      </c>
      <c r="V1826">
        <v>900</v>
      </c>
      <c r="W1826" s="22" t="s">
        <v>5452</v>
      </c>
      <c r="X1826">
        <v>1120</v>
      </c>
      <c r="Y1826" t="s">
        <v>101</v>
      </c>
      <c r="Z1826" t="s">
        <v>175</v>
      </c>
      <c r="AA1826" t="s">
        <v>176</v>
      </c>
      <c r="AB1826">
        <v>9</v>
      </c>
      <c r="AC1826" t="s">
        <v>98</v>
      </c>
      <c r="AD1826" t="str">
        <f t="shared" si="143"/>
        <v>Online Class - ONLINE</v>
      </c>
      <c r="AE1826" t="s">
        <v>88</v>
      </c>
      <c r="AF1826" t="s">
        <v>89</v>
      </c>
      <c r="AG1826" t="s">
        <v>89</v>
      </c>
      <c r="AH1826" t="s">
        <v>5220</v>
      </c>
      <c r="AI1826">
        <v>37</v>
      </c>
      <c r="AJ1826">
        <v>23</v>
      </c>
      <c r="AK1826" s="22">
        <f t="shared" si="144"/>
        <v>10.291366041366043</v>
      </c>
      <c r="AL1826" t="s">
        <v>99</v>
      </c>
      <c r="AM1826" t="s">
        <v>100</v>
      </c>
      <c r="AN1826" t="s">
        <v>67</v>
      </c>
    </row>
    <row r="1827" spans="1:40" hidden="1" x14ac:dyDescent="0.25">
      <c r="A1827">
        <v>202430</v>
      </c>
      <c r="B1827">
        <v>42420</v>
      </c>
      <c r="C1827" t="s">
        <v>2501</v>
      </c>
      <c r="D1827" t="s">
        <v>5713</v>
      </c>
      <c r="E1827" t="s">
        <v>2502</v>
      </c>
      <c r="F1827">
        <v>0</v>
      </c>
      <c r="G1827" s="1">
        <v>45222</v>
      </c>
      <c r="H1827" s="1">
        <v>45276</v>
      </c>
      <c r="I1827" s="21">
        <f t="shared" si="140"/>
        <v>8.7142857142857153</v>
      </c>
      <c r="J1827" s="1"/>
      <c r="K1827" s="1" t="s">
        <v>37</v>
      </c>
      <c r="P1827" t="s">
        <v>37</v>
      </c>
      <c r="S1827" s="22">
        <f t="shared" si="141"/>
        <v>0.11805555555555558</v>
      </c>
      <c r="T1827" s="22">
        <f t="shared" si="142"/>
        <v>6.2349687349687377E-2</v>
      </c>
      <c r="U1827" s="22" t="s">
        <v>5390</v>
      </c>
      <c r="V1827">
        <v>900</v>
      </c>
      <c r="W1827" s="22" t="s">
        <v>5482</v>
      </c>
      <c r="X1827">
        <v>1150</v>
      </c>
      <c r="Y1827" t="s">
        <v>101</v>
      </c>
      <c r="Z1827" t="s">
        <v>175</v>
      </c>
      <c r="AA1827" t="s">
        <v>176</v>
      </c>
      <c r="AB1827">
        <v>11</v>
      </c>
      <c r="AC1827" t="s">
        <v>98</v>
      </c>
      <c r="AD1827" t="str">
        <f t="shared" si="143"/>
        <v>Online Class - ONLINE</v>
      </c>
      <c r="AE1827" t="s">
        <v>88</v>
      </c>
      <c r="AF1827" t="s">
        <v>89</v>
      </c>
      <c r="AG1827" t="s">
        <v>89</v>
      </c>
      <c r="AH1827" t="s">
        <v>5220</v>
      </c>
      <c r="AI1827">
        <v>37</v>
      </c>
      <c r="AJ1827">
        <v>23</v>
      </c>
      <c r="AK1827" s="22">
        <f t="shared" si="144"/>
        <v>12.496658764515916</v>
      </c>
      <c r="AL1827" t="s">
        <v>99</v>
      </c>
      <c r="AM1827" t="s">
        <v>100</v>
      </c>
      <c r="AN1827" t="s">
        <v>67</v>
      </c>
    </row>
    <row r="1828" spans="1:40" hidden="1" x14ac:dyDescent="0.25">
      <c r="A1828">
        <v>202430</v>
      </c>
      <c r="B1828">
        <v>42429</v>
      </c>
      <c r="C1828" t="s">
        <v>1556</v>
      </c>
      <c r="D1828" t="s">
        <v>5713</v>
      </c>
      <c r="E1828" t="s">
        <v>1557</v>
      </c>
      <c r="F1828">
        <v>0</v>
      </c>
      <c r="G1828" s="1">
        <v>45166</v>
      </c>
      <c r="H1828" s="1">
        <v>45220</v>
      </c>
      <c r="I1828" s="21">
        <f t="shared" si="140"/>
        <v>8.7142857142857153</v>
      </c>
      <c r="J1828" s="1"/>
      <c r="K1828" s="1" t="s">
        <v>37</v>
      </c>
      <c r="P1828" t="s">
        <v>37</v>
      </c>
      <c r="S1828" s="22">
        <f t="shared" si="141"/>
        <v>0.125</v>
      </c>
      <c r="T1828" s="22">
        <f t="shared" si="142"/>
        <v>6.601731601731603E-2</v>
      </c>
      <c r="U1828" s="22" t="s">
        <v>5367</v>
      </c>
      <c r="V1828">
        <v>830</v>
      </c>
      <c r="W1828" s="22" t="s">
        <v>5434</v>
      </c>
      <c r="X1828">
        <v>1130</v>
      </c>
      <c r="Y1828" t="s">
        <v>49</v>
      </c>
      <c r="Z1828" t="s">
        <v>124</v>
      </c>
      <c r="AA1828" t="s">
        <v>125</v>
      </c>
      <c r="AB1828">
        <v>9</v>
      </c>
      <c r="AC1828" t="s">
        <v>98</v>
      </c>
      <c r="AD1828" t="str">
        <f t="shared" si="143"/>
        <v>Online Class - ONLINE</v>
      </c>
      <c r="AE1828" t="s">
        <v>88</v>
      </c>
      <c r="AF1828" t="s">
        <v>89</v>
      </c>
      <c r="AG1828" t="s">
        <v>89</v>
      </c>
      <c r="AH1828" t="s">
        <v>5220</v>
      </c>
      <c r="AI1828">
        <v>50</v>
      </c>
      <c r="AJ1828">
        <v>24</v>
      </c>
      <c r="AK1828" s="22">
        <f t="shared" si="144"/>
        <v>13.807050092764385</v>
      </c>
      <c r="AL1828" t="s">
        <v>99</v>
      </c>
      <c r="AM1828" t="s">
        <v>100</v>
      </c>
      <c r="AN1828" t="s">
        <v>67</v>
      </c>
    </row>
    <row r="1829" spans="1:40" hidden="1" x14ac:dyDescent="0.25">
      <c r="A1829">
        <v>202430</v>
      </c>
      <c r="B1829">
        <v>42435</v>
      </c>
      <c r="C1829" t="s">
        <v>516</v>
      </c>
      <c r="D1829" t="s">
        <v>5713</v>
      </c>
      <c r="E1829" t="s">
        <v>517</v>
      </c>
      <c r="F1829">
        <v>0</v>
      </c>
      <c r="G1829" s="1">
        <v>45166</v>
      </c>
      <c r="H1829" s="1">
        <v>45220</v>
      </c>
      <c r="I1829" s="21">
        <f t="shared" si="140"/>
        <v>8.7142857142857153</v>
      </c>
      <c r="J1829" s="1"/>
      <c r="K1829" s="1" t="s">
        <v>5536</v>
      </c>
      <c r="L1829" t="s">
        <v>33</v>
      </c>
      <c r="N1829" t="s">
        <v>35</v>
      </c>
      <c r="S1829" s="22">
        <f t="shared" si="141"/>
        <v>0.10416666666666663</v>
      </c>
      <c r="T1829" s="22">
        <f t="shared" si="142"/>
        <v>0.11002886002886002</v>
      </c>
      <c r="U1829" s="22" t="s">
        <v>5384</v>
      </c>
      <c r="V1829">
        <v>1200</v>
      </c>
      <c r="W1829" s="22" t="s">
        <v>5414</v>
      </c>
      <c r="X1829">
        <v>1430</v>
      </c>
      <c r="Y1829" t="s">
        <v>49</v>
      </c>
      <c r="Z1829" t="s">
        <v>252</v>
      </c>
      <c r="AA1829" t="s">
        <v>253</v>
      </c>
      <c r="AB1829">
        <v>9</v>
      </c>
      <c r="AC1829" t="s">
        <v>98</v>
      </c>
      <c r="AD1829" t="str">
        <f t="shared" si="143"/>
        <v>Online Class - ONLINE</v>
      </c>
      <c r="AE1829" t="s">
        <v>88</v>
      </c>
      <c r="AF1829" t="s">
        <v>89</v>
      </c>
      <c r="AG1829" t="s">
        <v>89</v>
      </c>
      <c r="AH1829" t="s">
        <v>5220</v>
      </c>
      <c r="AI1829">
        <v>37</v>
      </c>
      <c r="AJ1829">
        <v>21</v>
      </c>
      <c r="AK1829" s="22">
        <f t="shared" si="144"/>
        <v>20.135281385281385</v>
      </c>
      <c r="AL1829" t="s">
        <v>99</v>
      </c>
      <c r="AM1829" t="s">
        <v>100</v>
      </c>
      <c r="AN1829" t="s">
        <v>67</v>
      </c>
    </row>
    <row r="1830" spans="1:40" hidden="1" x14ac:dyDescent="0.25">
      <c r="A1830">
        <v>202430</v>
      </c>
      <c r="B1830">
        <v>42445</v>
      </c>
      <c r="C1830" t="s">
        <v>104</v>
      </c>
      <c r="D1830" t="s">
        <v>5681</v>
      </c>
      <c r="E1830" t="s">
        <v>105</v>
      </c>
      <c r="F1830">
        <v>0</v>
      </c>
      <c r="G1830" s="1">
        <v>45166</v>
      </c>
      <c r="H1830" s="1">
        <v>45220</v>
      </c>
      <c r="I1830" s="21">
        <f t="shared" si="140"/>
        <v>8.7142857142857153</v>
      </c>
      <c r="J1830" s="1"/>
      <c r="K1830" s="1" t="s">
        <v>5540</v>
      </c>
      <c r="L1830" t="s">
        <v>33</v>
      </c>
      <c r="M1830" t="s">
        <v>34</v>
      </c>
      <c r="N1830" t="s">
        <v>35</v>
      </c>
      <c r="O1830" t="s">
        <v>36</v>
      </c>
      <c r="S1830" s="22">
        <f t="shared" si="141"/>
        <v>3.4722222222222265E-2</v>
      </c>
      <c r="T1830" s="22">
        <f t="shared" si="142"/>
        <v>7.3352573352573461E-2</v>
      </c>
      <c r="U1830" s="22" t="s">
        <v>5369</v>
      </c>
      <c r="V1830">
        <v>800</v>
      </c>
      <c r="W1830" s="22" t="s">
        <v>5480</v>
      </c>
      <c r="X1830">
        <v>850</v>
      </c>
      <c r="Y1830" t="s">
        <v>49</v>
      </c>
      <c r="Z1830" t="s">
        <v>106</v>
      </c>
      <c r="AA1830" t="s">
        <v>107</v>
      </c>
      <c r="AB1830">
        <v>9</v>
      </c>
      <c r="AC1830" t="s">
        <v>98</v>
      </c>
      <c r="AD1830" t="str">
        <f t="shared" si="143"/>
        <v>Online Class - ONLINE</v>
      </c>
      <c r="AE1830" t="s">
        <v>88</v>
      </c>
      <c r="AF1830" t="s">
        <v>89</v>
      </c>
      <c r="AG1830" t="s">
        <v>89</v>
      </c>
      <c r="AH1830" t="s">
        <v>5220</v>
      </c>
      <c r="AI1830">
        <v>50</v>
      </c>
      <c r="AJ1830">
        <v>25</v>
      </c>
      <c r="AK1830" s="22">
        <f t="shared" si="144"/>
        <v>15.980382051810649</v>
      </c>
      <c r="AL1830" t="s">
        <v>99</v>
      </c>
      <c r="AM1830" t="s">
        <v>100</v>
      </c>
      <c r="AN1830" t="s">
        <v>67</v>
      </c>
    </row>
    <row r="1831" spans="1:40" hidden="1" x14ac:dyDescent="0.25">
      <c r="A1831">
        <v>202430</v>
      </c>
      <c r="B1831">
        <v>42447</v>
      </c>
      <c r="C1831" t="s">
        <v>2761</v>
      </c>
      <c r="D1831" t="s">
        <v>5681</v>
      </c>
      <c r="E1831" t="s">
        <v>2762</v>
      </c>
      <c r="F1831">
        <v>0</v>
      </c>
      <c r="G1831" s="1">
        <v>45166</v>
      </c>
      <c r="H1831" s="1">
        <v>45276</v>
      </c>
      <c r="I1831" s="21">
        <f t="shared" si="140"/>
        <v>16.714285714285715</v>
      </c>
      <c r="J1831" s="1"/>
      <c r="K1831" s="1" t="s">
        <v>37</v>
      </c>
      <c r="P1831" t="s">
        <v>37</v>
      </c>
      <c r="S1831" s="22">
        <f t="shared" si="141"/>
        <v>5.2083333333333315E-2</v>
      </c>
      <c r="T1831" s="22">
        <f t="shared" si="142"/>
        <v>5.275974025974025E-2</v>
      </c>
      <c r="U1831" s="22" t="s">
        <v>5367</v>
      </c>
      <c r="V1831">
        <v>830</v>
      </c>
      <c r="W1831" s="22" t="s">
        <v>5470</v>
      </c>
      <c r="X1831">
        <v>945</v>
      </c>
      <c r="Y1831" t="s">
        <v>49</v>
      </c>
      <c r="Z1831" t="s">
        <v>106</v>
      </c>
      <c r="AA1831" t="s">
        <v>107</v>
      </c>
      <c r="AB1831">
        <v>9</v>
      </c>
      <c r="AC1831" t="s">
        <v>98</v>
      </c>
      <c r="AD1831" t="str">
        <f t="shared" si="143"/>
        <v>Online Class - ONLINE</v>
      </c>
      <c r="AE1831" t="s">
        <v>88</v>
      </c>
      <c r="AF1831" t="s">
        <v>89</v>
      </c>
      <c r="AG1831" t="s">
        <v>89</v>
      </c>
      <c r="AH1831" t="s">
        <v>5220</v>
      </c>
      <c r="AI1831">
        <v>50</v>
      </c>
      <c r="AJ1831">
        <v>25</v>
      </c>
      <c r="AK1831" s="22">
        <f t="shared" si="144"/>
        <v>22.046034322820034</v>
      </c>
      <c r="AL1831" t="s">
        <v>99</v>
      </c>
      <c r="AM1831" t="s">
        <v>100</v>
      </c>
      <c r="AN1831" t="s">
        <v>67</v>
      </c>
    </row>
    <row r="1832" spans="1:40" hidden="1" x14ac:dyDescent="0.25">
      <c r="A1832">
        <v>202430</v>
      </c>
      <c r="B1832">
        <v>42449</v>
      </c>
      <c r="C1832" t="s">
        <v>108</v>
      </c>
      <c r="D1832" t="s">
        <v>5681</v>
      </c>
      <c r="E1832" t="s">
        <v>109</v>
      </c>
      <c r="F1832">
        <v>0</v>
      </c>
      <c r="G1832" s="1">
        <v>45222</v>
      </c>
      <c r="H1832" s="1">
        <v>45276</v>
      </c>
      <c r="I1832" s="21">
        <f t="shared" si="140"/>
        <v>8.7142857142857153</v>
      </c>
      <c r="J1832" s="1"/>
      <c r="K1832" s="1" t="s">
        <v>5540</v>
      </c>
      <c r="L1832" t="s">
        <v>33</v>
      </c>
      <c r="M1832" t="s">
        <v>34</v>
      </c>
      <c r="N1832" t="s">
        <v>35</v>
      </c>
      <c r="O1832" t="s">
        <v>36</v>
      </c>
      <c r="S1832" s="22">
        <f t="shared" si="141"/>
        <v>3.4722222222222265E-2</v>
      </c>
      <c r="T1832" s="22">
        <f t="shared" si="142"/>
        <v>7.3352573352573461E-2</v>
      </c>
      <c r="U1832" s="22" t="s">
        <v>5369</v>
      </c>
      <c r="V1832">
        <v>800</v>
      </c>
      <c r="W1832" s="22" t="s">
        <v>5480</v>
      </c>
      <c r="X1832">
        <v>850</v>
      </c>
      <c r="Y1832" t="s">
        <v>49</v>
      </c>
      <c r="Z1832" t="s">
        <v>106</v>
      </c>
      <c r="AA1832" t="s">
        <v>107</v>
      </c>
      <c r="AB1832">
        <v>11</v>
      </c>
      <c r="AC1832" t="s">
        <v>98</v>
      </c>
      <c r="AD1832" t="str">
        <f t="shared" si="143"/>
        <v>Online Class - ONLINE</v>
      </c>
      <c r="AE1832" t="s">
        <v>88</v>
      </c>
      <c r="AF1832" t="s">
        <v>89</v>
      </c>
      <c r="AG1832" t="s">
        <v>89</v>
      </c>
      <c r="AH1832" t="s">
        <v>5220</v>
      </c>
      <c r="AI1832">
        <v>30</v>
      </c>
      <c r="AJ1832">
        <v>27</v>
      </c>
      <c r="AK1832" s="22">
        <f t="shared" si="144"/>
        <v>17.258812615955499</v>
      </c>
      <c r="AL1832" t="s">
        <v>99</v>
      </c>
      <c r="AM1832" t="s">
        <v>100</v>
      </c>
      <c r="AN1832" t="s">
        <v>67</v>
      </c>
    </row>
    <row r="1833" spans="1:40" hidden="1" x14ac:dyDescent="0.25">
      <c r="A1833">
        <v>202430</v>
      </c>
      <c r="B1833">
        <v>42455</v>
      </c>
      <c r="C1833" t="s">
        <v>110</v>
      </c>
      <c r="D1833" t="s">
        <v>5681</v>
      </c>
      <c r="E1833" t="s">
        <v>111</v>
      </c>
      <c r="F1833">
        <v>0</v>
      </c>
      <c r="G1833" s="1">
        <v>45166</v>
      </c>
      <c r="H1833" s="1">
        <v>45220</v>
      </c>
      <c r="I1833" s="21">
        <f t="shared" si="140"/>
        <v>8.7142857142857153</v>
      </c>
      <c r="J1833" s="1"/>
      <c r="K1833" s="1" t="s">
        <v>5540</v>
      </c>
      <c r="L1833" t="s">
        <v>33</v>
      </c>
      <c r="M1833" t="s">
        <v>34</v>
      </c>
      <c r="N1833" t="s">
        <v>35</v>
      </c>
      <c r="O1833" t="s">
        <v>36</v>
      </c>
      <c r="S1833" s="22">
        <f t="shared" si="141"/>
        <v>9.722222222222221E-2</v>
      </c>
      <c r="T1833" s="22">
        <f t="shared" si="142"/>
        <v>0.2053872053872054</v>
      </c>
      <c r="U1833" s="22" t="s">
        <v>5406</v>
      </c>
      <c r="V1833">
        <v>1900</v>
      </c>
      <c r="W1833" s="22" t="s">
        <v>5527</v>
      </c>
      <c r="X1833">
        <v>2120</v>
      </c>
      <c r="Y1833" t="s">
        <v>101</v>
      </c>
      <c r="Z1833" t="s">
        <v>102</v>
      </c>
      <c r="AA1833" t="s">
        <v>103</v>
      </c>
      <c r="AB1833" t="s">
        <v>41</v>
      </c>
      <c r="AC1833" t="s">
        <v>98</v>
      </c>
      <c r="AD1833" t="str">
        <f t="shared" si="143"/>
        <v>Online Class - ONLINE</v>
      </c>
      <c r="AE1833" t="s">
        <v>88</v>
      </c>
      <c r="AF1833" t="s">
        <v>89</v>
      </c>
      <c r="AG1833" t="s">
        <v>89</v>
      </c>
      <c r="AH1833" t="s">
        <v>5220</v>
      </c>
      <c r="AI1833">
        <v>50</v>
      </c>
      <c r="AJ1833">
        <v>10</v>
      </c>
      <c r="AK1833" s="22">
        <f t="shared" si="144"/>
        <v>17.898027898027902</v>
      </c>
      <c r="AL1833" t="s">
        <v>99</v>
      </c>
      <c r="AM1833" t="s">
        <v>100</v>
      </c>
      <c r="AN1833" t="s">
        <v>67</v>
      </c>
    </row>
    <row r="1834" spans="1:40" hidden="1" x14ac:dyDescent="0.25">
      <c r="A1834">
        <v>202430</v>
      </c>
      <c r="B1834">
        <v>42460</v>
      </c>
      <c r="C1834" t="s">
        <v>110</v>
      </c>
      <c r="D1834" t="s">
        <v>5681</v>
      </c>
      <c r="E1834" t="s">
        <v>111</v>
      </c>
      <c r="F1834">
        <v>0</v>
      </c>
      <c r="G1834" s="1">
        <v>45166</v>
      </c>
      <c r="H1834" s="1">
        <v>45220</v>
      </c>
      <c r="I1834" s="21">
        <f t="shared" si="140"/>
        <v>8.7142857142857153</v>
      </c>
      <c r="J1834" s="1"/>
      <c r="K1834" s="1" t="s">
        <v>5540</v>
      </c>
      <c r="L1834" t="s">
        <v>33</v>
      </c>
      <c r="M1834" t="s">
        <v>34</v>
      </c>
      <c r="N1834" t="s">
        <v>35</v>
      </c>
      <c r="O1834" t="s">
        <v>36</v>
      </c>
      <c r="S1834" s="22">
        <f t="shared" si="141"/>
        <v>9.722222222222221E-2</v>
      </c>
      <c r="T1834" s="22">
        <f t="shared" si="142"/>
        <v>0.2053872053872054</v>
      </c>
      <c r="U1834" s="22" t="s">
        <v>5367</v>
      </c>
      <c r="V1834">
        <v>830</v>
      </c>
      <c r="W1834" s="22" t="s">
        <v>5450</v>
      </c>
      <c r="X1834">
        <v>1050</v>
      </c>
      <c r="Y1834" t="s">
        <v>101</v>
      </c>
      <c r="Z1834" t="s">
        <v>96</v>
      </c>
      <c r="AA1834" t="s">
        <v>97</v>
      </c>
      <c r="AB1834" t="s">
        <v>41</v>
      </c>
      <c r="AC1834" t="s">
        <v>98</v>
      </c>
      <c r="AD1834" t="str">
        <f t="shared" si="143"/>
        <v>Online Class - ONLINE</v>
      </c>
      <c r="AE1834" t="s">
        <v>88</v>
      </c>
      <c r="AF1834" t="s">
        <v>89</v>
      </c>
      <c r="AG1834" t="s">
        <v>89</v>
      </c>
      <c r="AH1834" t="s">
        <v>5220</v>
      </c>
      <c r="AI1834">
        <v>50</v>
      </c>
      <c r="AJ1834">
        <v>22</v>
      </c>
      <c r="AK1834" s="22">
        <f t="shared" si="144"/>
        <v>39.37566137566138</v>
      </c>
      <c r="AL1834" t="s">
        <v>99</v>
      </c>
      <c r="AM1834" t="s">
        <v>100</v>
      </c>
      <c r="AN1834" t="s">
        <v>67</v>
      </c>
    </row>
    <row r="1835" spans="1:40" hidden="1" x14ac:dyDescent="0.25">
      <c r="A1835">
        <v>202430</v>
      </c>
      <c r="B1835">
        <v>42461</v>
      </c>
      <c r="C1835" t="s">
        <v>112</v>
      </c>
      <c r="D1835" t="s">
        <v>5681</v>
      </c>
      <c r="E1835" t="s">
        <v>113</v>
      </c>
      <c r="F1835">
        <v>0</v>
      </c>
      <c r="G1835" s="1">
        <v>45222</v>
      </c>
      <c r="H1835" s="1">
        <v>45276</v>
      </c>
      <c r="I1835" s="21">
        <f t="shared" si="140"/>
        <v>8.7142857142857153</v>
      </c>
      <c r="J1835" s="1"/>
      <c r="K1835" s="1" t="s">
        <v>5540</v>
      </c>
      <c r="L1835" t="s">
        <v>33</v>
      </c>
      <c r="M1835" t="s">
        <v>34</v>
      </c>
      <c r="N1835" t="s">
        <v>35</v>
      </c>
      <c r="O1835" t="s">
        <v>36</v>
      </c>
      <c r="S1835" s="22">
        <f t="shared" si="141"/>
        <v>9.722222222222221E-2</v>
      </c>
      <c r="T1835" s="22">
        <f t="shared" si="142"/>
        <v>0.2053872053872054</v>
      </c>
      <c r="U1835" s="22" t="s">
        <v>5390</v>
      </c>
      <c r="V1835">
        <v>900</v>
      </c>
      <c r="W1835" s="22" t="s">
        <v>5452</v>
      </c>
      <c r="X1835">
        <v>1120</v>
      </c>
      <c r="Y1835" t="s">
        <v>49</v>
      </c>
      <c r="Z1835" t="s">
        <v>96</v>
      </c>
      <c r="AA1835" t="s">
        <v>97</v>
      </c>
      <c r="AB1835" t="s">
        <v>41</v>
      </c>
      <c r="AC1835" t="s">
        <v>98</v>
      </c>
      <c r="AD1835" t="str">
        <f t="shared" si="143"/>
        <v>Online Class - ONLINE</v>
      </c>
      <c r="AE1835" t="s">
        <v>88</v>
      </c>
      <c r="AF1835" t="s">
        <v>89</v>
      </c>
      <c r="AG1835" t="s">
        <v>89</v>
      </c>
      <c r="AH1835" t="s">
        <v>5220</v>
      </c>
      <c r="AI1835">
        <v>50</v>
      </c>
      <c r="AJ1835">
        <v>17</v>
      </c>
      <c r="AK1835" s="22">
        <f t="shared" si="144"/>
        <v>30.426647426647435</v>
      </c>
      <c r="AL1835" t="s">
        <v>99</v>
      </c>
      <c r="AM1835" t="s">
        <v>100</v>
      </c>
      <c r="AN1835" t="s">
        <v>67</v>
      </c>
    </row>
    <row r="1836" spans="1:40" hidden="1" x14ac:dyDescent="0.25">
      <c r="A1836">
        <v>202430</v>
      </c>
      <c r="B1836">
        <v>42468</v>
      </c>
      <c r="C1836" t="s">
        <v>112</v>
      </c>
      <c r="D1836" t="s">
        <v>5681</v>
      </c>
      <c r="E1836" t="s">
        <v>113</v>
      </c>
      <c r="F1836">
        <v>0</v>
      </c>
      <c r="G1836" s="1">
        <v>45222</v>
      </c>
      <c r="H1836" s="1">
        <v>45276</v>
      </c>
      <c r="I1836" s="21">
        <f t="shared" si="140"/>
        <v>8.7142857142857153</v>
      </c>
      <c r="J1836" s="1"/>
      <c r="K1836" s="1" t="s">
        <v>5540</v>
      </c>
      <c r="L1836" t="s">
        <v>33</v>
      </c>
      <c r="M1836" t="s">
        <v>34</v>
      </c>
      <c r="N1836" t="s">
        <v>35</v>
      </c>
      <c r="O1836" t="s">
        <v>36</v>
      </c>
      <c r="S1836" s="22">
        <f t="shared" si="141"/>
        <v>9.722222222222221E-2</v>
      </c>
      <c r="T1836" s="22">
        <f t="shared" si="142"/>
        <v>0.2053872053872054</v>
      </c>
      <c r="U1836" s="22" t="s">
        <v>5406</v>
      </c>
      <c r="V1836">
        <v>1900</v>
      </c>
      <c r="W1836" s="22" t="s">
        <v>5527</v>
      </c>
      <c r="X1836">
        <v>2120</v>
      </c>
      <c r="Y1836" t="s">
        <v>101</v>
      </c>
      <c r="Z1836" t="s">
        <v>102</v>
      </c>
      <c r="AA1836" t="s">
        <v>103</v>
      </c>
      <c r="AB1836" t="s">
        <v>41</v>
      </c>
      <c r="AC1836" t="s">
        <v>98</v>
      </c>
      <c r="AD1836" t="str">
        <f t="shared" si="143"/>
        <v>Online Class - ONLINE</v>
      </c>
      <c r="AE1836" t="s">
        <v>88</v>
      </c>
      <c r="AF1836" t="s">
        <v>89</v>
      </c>
      <c r="AG1836" t="s">
        <v>89</v>
      </c>
      <c r="AH1836" t="s">
        <v>5220</v>
      </c>
      <c r="AI1836">
        <v>50</v>
      </c>
      <c r="AJ1836">
        <v>10</v>
      </c>
      <c r="AK1836" s="22">
        <f t="shared" si="144"/>
        <v>17.898027898027902</v>
      </c>
      <c r="AL1836" t="s">
        <v>99</v>
      </c>
      <c r="AM1836" t="s">
        <v>100</v>
      </c>
      <c r="AN1836" t="s">
        <v>67</v>
      </c>
    </row>
    <row r="1837" spans="1:40" hidden="1" x14ac:dyDescent="0.25">
      <c r="A1837">
        <v>202430</v>
      </c>
      <c r="B1837">
        <v>42474</v>
      </c>
      <c r="C1837" t="s">
        <v>114</v>
      </c>
      <c r="D1837" t="s">
        <v>5681</v>
      </c>
      <c r="E1837" t="s">
        <v>115</v>
      </c>
      <c r="F1837">
        <v>0</v>
      </c>
      <c r="G1837" s="1">
        <v>45166</v>
      </c>
      <c r="H1837" s="1">
        <v>45220</v>
      </c>
      <c r="I1837" s="21">
        <f t="shared" si="140"/>
        <v>8.7142857142857153</v>
      </c>
      <c r="J1837" s="1"/>
      <c r="K1837" s="1" t="s">
        <v>5540</v>
      </c>
      <c r="L1837" t="s">
        <v>33</v>
      </c>
      <c r="M1837" t="s">
        <v>34</v>
      </c>
      <c r="N1837" t="s">
        <v>35</v>
      </c>
      <c r="O1837" t="s">
        <v>36</v>
      </c>
      <c r="S1837" s="22">
        <f t="shared" si="141"/>
        <v>9.722222222222221E-2</v>
      </c>
      <c r="T1837" s="22">
        <f t="shared" si="142"/>
        <v>0.2053872053872054</v>
      </c>
      <c r="U1837" s="22" t="s">
        <v>5390</v>
      </c>
      <c r="V1837">
        <v>900</v>
      </c>
      <c r="W1837" s="22" t="s">
        <v>5452</v>
      </c>
      <c r="X1837">
        <v>1120</v>
      </c>
      <c r="Y1837" t="s">
        <v>101</v>
      </c>
      <c r="Z1837" t="s">
        <v>106</v>
      </c>
      <c r="AA1837" t="s">
        <v>107</v>
      </c>
      <c r="AB1837">
        <v>9</v>
      </c>
      <c r="AC1837" t="s">
        <v>98</v>
      </c>
      <c r="AD1837" t="str">
        <f t="shared" si="143"/>
        <v>Online Class - ONLINE</v>
      </c>
      <c r="AE1837" t="s">
        <v>88</v>
      </c>
      <c r="AF1837" t="s">
        <v>89</v>
      </c>
      <c r="AG1837" t="s">
        <v>89</v>
      </c>
      <c r="AH1837" t="s">
        <v>5220</v>
      </c>
      <c r="AI1837">
        <v>50</v>
      </c>
      <c r="AJ1837">
        <v>8</v>
      </c>
      <c r="AK1837" s="22">
        <f t="shared" si="144"/>
        <v>14.318422318422321</v>
      </c>
      <c r="AL1837" t="s">
        <v>99</v>
      </c>
      <c r="AM1837" t="s">
        <v>100</v>
      </c>
      <c r="AN1837" t="s">
        <v>67</v>
      </c>
    </row>
    <row r="1838" spans="1:40" hidden="1" x14ac:dyDescent="0.25">
      <c r="A1838">
        <v>202430</v>
      </c>
      <c r="B1838">
        <v>42476</v>
      </c>
      <c r="C1838" t="s">
        <v>114</v>
      </c>
      <c r="D1838" t="s">
        <v>5681</v>
      </c>
      <c r="E1838" t="s">
        <v>115</v>
      </c>
      <c r="F1838">
        <v>0</v>
      </c>
      <c r="G1838" s="1">
        <v>45166</v>
      </c>
      <c r="H1838" s="1">
        <v>45220</v>
      </c>
      <c r="I1838" s="21">
        <f t="shared" si="140"/>
        <v>8.7142857142857153</v>
      </c>
      <c r="J1838" s="1"/>
      <c r="K1838" s="1" t="s">
        <v>5547</v>
      </c>
      <c r="M1838" t="s">
        <v>34</v>
      </c>
      <c r="N1838" t="s">
        <v>35</v>
      </c>
      <c r="O1838" t="s">
        <v>36</v>
      </c>
      <c r="S1838" s="22">
        <f t="shared" si="141"/>
        <v>0.125</v>
      </c>
      <c r="T1838" s="22">
        <f t="shared" si="142"/>
        <v>0.19805194805194809</v>
      </c>
      <c r="U1838" s="22" t="s">
        <v>5367</v>
      </c>
      <c r="V1838">
        <v>830</v>
      </c>
      <c r="W1838" s="22" t="s">
        <v>5434</v>
      </c>
      <c r="X1838">
        <v>1130</v>
      </c>
      <c r="Y1838" t="s">
        <v>101</v>
      </c>
      <c r="Z1838" t="s">
        <v>1894</v>
      </c>
      <c r="AA1838" t="s">
        <v>1895</v>
      </c>
      <c r="AB1838">
        <v>9</v>
      </c>
      <c r="AC1838" t="s">
        <v>98</v>
      </c>
      <c r="AD1838" t="str">
        <f t="shared" si="143"/>
        <v>Online Class - ONLINE</v>
      </c>
      <c r="AE1838" t="s">
        <v>88</v>
      </c>
      <c r="AF1838" t="s">
        <v>89</v>
      </c>
      <c r="AG1838" t="s">
        <v>89</v>
      </c>
      <c r="AH1838" t="s">
        <v>5220</v>
      </c>
      <c r="AI1838">
        <v>50</v>
      </c>
      <c r="AJ1838">
        <v>15</v>
      </c>
      <c r="AK1838" s="22">
        <f t="shared" si="144"/>
        <v>25.88821892393322</v>
      </c>
      <c r="AL1838" t="s">
        <v>99</v>
      </c>
      <c r="AM1838" t="s">
        <v>100</v>
      </c>
      <c r="AN1838" t="s">
        <v>67</v>
      </c>
    </row>
    <row r="1839" spans="1:40" hidden="1" x14ac:dyDescent="0.25">
      <c r="A1839">
        <v>202430</v>
      </c>
      <c r="B1839">
        <v>42478</v>
      </c>
      <c r="C1839" t="s">
        <v>114</v>
      </c>
      <c r="D1839" t="s">
        <v>5681</v>
      </c>
      <c r="E1839" t="s">
        <v>115</v>
      </c>
      <c r="F1839">
        <v>0</v>
      </c>
      <c r="G1839" s="1">
        <v>45166</v>
      </c>
      <c r="H1839" s="1">
        <v>45220</v>
      </c>
      <c r="I1839" s="21">
        <f t="shared" si="140"/>
        <v>8.7142857142857153</v>
      </c>
      <c r="J1839" s="1"/>
      <c r="K1839" s="1" t="s">
        <v>5540</v>
      </c>
      <c r="L1839" t="s">
        <v>33</v>
      </c>
      <c r="M1839" t="s">
        <v>34</v>
      </c>
      <c r="N1839" t="s">
        <v>35</v>
      </c>
      <c r="O1839" t="s">
        <v>36</v>
      </c>
      <c r="S1839" s="22">
        <f t="shared" si="141"/>
        <v>9.722222222222221E-2</v>
      </c>
      <c r="T1839" s="22">
        <f t="shared" si="142"/>
        <v>0.2053872053872054</v>
      </c>
      <c r="U1839" s="22" t="s">
        <v>5406</v>
      </c>
      <c r="V1839">
        <v>1900</v>
      </c>
      <c r="W1839" s="22" t="s">
        <v>5527</v>
      </c>
      <c r="X1839">
        <v>2120</v>
      </c>
      <c r="Y1839" t="s">
        <v>101</v>
      </c>
      <c r="Z1839" t="s">
        <v>116</v>
      </c>
      <c r="AA1839" t="s">
        <v>117</v>
      </c>
      <c r="AB1839">
        <v>9</v>
      </c>
      <c r="AC1839" t="s">
        <v>98</v>
      </c>
      <c r="AD1839" t="str">
        <f t="shared" si="143"/>
        <v>Online Class - ONLINE</v>
      </c>
      <c r="AE1839" t="s">
        <v>88</v>
      </c>
      <c r="AF1839" t="s">
        <v>89</v>
      </c>
      <c r="AG1839" t="s">
        <v>89</v>
      </c>
      <c r="AH1839" t="s">
        <v>5220</v>
      </c>
      <c r="AI1839">
        <v>50</v>
      </c>
      <c r="AJ1839">
        <v>22</v>
      </c>
      <c r="AK1839" s="22">
        <f t="shared" si="144"/>
        <v>39.37566137566138</v>
      </c>
      <c r="AL1839" t="s">
        <v>99</v>
      </c>
      <c r="AM1839" t="s">
        <v>100</v>
      </c>
      <c r="AN1839" t="s">
        <v>67</v>
      </c>
    </row>
    <row r="1840" spans="1:40" hidden="1" x14ac:dyDescent="0.25">
      <c r="A1840">
        <v>202430</v>
      </c>
      <c r="B1840">
        <v>42483</v>
      </c>
      <c r="C1840" t="s">
        <v>118</v>
      </c>
      <c r="D1840" t="s">
        <v>5681</v>
      </c>
      <c r="E1840" t="s">
        <v>119</v>
      </c>
      <c r="F1840">
        <v>0</v>
      </c>
      <c r="G1840" s="1">
        <v>45222</v>
      </c>
      <c r="H1840" s="1">
        <v>45276</v>
      </c>
      <c r="I1840" s="21">
        <f t="shared" si="140"/>
        <v>8.7142857142857153</v>
      </c>
      <c r="J1840" s="1"/>
      <c r="K1840" s="1" t="s">
        <v>5547</v>
      </c>
      <c r="M1840" t="s">
        <v>34</v>
      </c>
      <c r="N1840" t="s">
        <v>35</v>
      </c>
      <c r="O1840" t="s">
        <v>36</v>
      </c>
      <c r="S1840" s="22">
        <f t="shared" si="141"/>
        <v>0.12847222222222221</v>
      </c>
      <c r="T1840" s="22">
        <f t="shared" si="142"/>
        <v>0.20355339105339107</v>
      </c>
      <c r="U1840" s="22" t="s">
        <v>5367</v>
      </c>
      <c r="V1840">
        <v>830</v>
      </c>
      <c r="W1840" s="22" t="s">
        <v>5464</v>
      </c>
      <c r="X1840">
        <v>1135</v>
      </c>
      <c r="Y1840" t="s">
        <v>101</v>
      </c>
      <c r="Z1840" t="s">
        <v>1894</v>
      </c>
      <c r="AA1840" t="s">
        <v>1895</v>
      </c>
      <c r="AB1840">
        <v>11</v>
      </c>
      <c r="AC1840" t="s">
        <v>98</v>
      </c>
      <c r="AD1840" t="str">
        <f t="shared" si="143"/>
        <v>Online Class - ONLINE</v>
      </c>
      <c r="AE1840" t="s">
        <v>88</v>
      </c>
      <c r="AF1840" t="s">
        <v>89</v>
      </c>
      <c r="AG1840" t="s">
        <v>89</v>
      </c>
      <c r="AH1840" t="s">
        <v>5220</v>
      </c>
      <c r="AI1840">
        <v>50</v>
      </c>
      <c r="AJ1840">
        <v>17</v>
      </c>
      <c r="AK1840" s="22">
        <f t="shared" si="144"/>
        <v>30.154980931766652</v>
      </c>
      <c r="AL1840" t="s">
        <v>99</v>
      </c>
      <c r="AM1840" t="s">
        <v>100</v>
      </c>
      <c r="AN1840" t="s">
        <v>67</v>
      </c>
    </row>
    <row r="1841" spans="1:40" hidden="1" x14ac:dyDescent="0.25">
      <c r="A1841">
        <v>202430</v>
      </c>
      <c r="B1841">
        <v>42490</v>
      </c>
      <c r="C1841" t="s">
        <v>118</v>
      </c>
      <c r="D1841" t="s">
        <v>5681</v>
      </c>
      <c r="E1841" t="s">
        <v>119</v>
      </c>
      <c r="F1841">
        <v>0</v>
      </c>
      <c r="G1841" s="1">
        <v>45222</v>
      </c>
      <c r="H1841" s="1">
        <v>45276</v>
      </c>
      <c r="I1841" s="21">
        <f t="shared" si="140"/>
        <v>8.7142857142857153</v>
      </c>
      <c r="J1841" s="1"/>
      <c r="K1841" s="1" t="s">
        <v>5540</v>
      </c>
      <c r="L1841" t="s">
        <v>33</v>
      </c>
      <c r="M1841" t="s">
        <v>34</v>
      </c>
      <c r="N1841" t="s">
        <v>35</v>
      </c>
      <c r="O1841" t="s">
        <v>36</v>
      </c>
      <c r="S1841" s="22">
        <f t="shared" si="141"/>
        <v>9.027777777777779E-2</v>
      </c>
      <c r="T1841" s="22">
        <f t="shared" si="142"/>
        <v>0.19071669071669078</v>
      </c>
      <c r="U1841" s="22" t="s">
        <v>5390</v>
      </c>
      <c r="V1841">
        <v>900</v>
      </c>
      <c r="W1841" s="22" t="s">
        <v>5376</v>
      </c>
      <c r="X1841">
        <v>1110</v>
      </c>
      <c r="Y1841" t="s">
        <v>101</v>
      </c>
      <c r="Z1841" t="s">
        <v>106</v>
      </c>
      <c r="AA1841" t="s">
        <v>107</v>
      </c>
      <c r="AB1841" t="s">
        <v>41</v>
      </c>
      <c r="AC1841" t="s">
        <v>98</v>
      </c>
      <c r="AD1841" t="str">
        <f t="shared" si="143"/>
        <v>Online Class - ONLINE</v>
      </c>
      <c r="AE1841" t="s">
        <v>88</v>
      </c>
      <c r="AF1841" t="s">
        <v>89</v>
      </c>
      <c r="AG1841" t="s">
        <v>89</v>
      </c>
      <c r="AH1841" t="s">
        <v>5220</v>
      </c>
      <c r="AI1841">
        <v>50</v>
      </c>
      <c r="AJ1841">
        <v>8</v>
      </c>
      <c r="AK1841" s="22">
        <f t="shared" si="144"/>
        <v>13.295677867106445</v>
      </c>
      <c r="AL1841" t="s">
        <v>99</v>
      </c>
      <c r="AM1841" t="s">
        <v>100</v>
      </c>
      <c r="AN1841" t="s">
        <v>67</v>
      </c>
    </row>
    <row r="1842" spans="1:40" hidden="1" x14ac:dyDescent="0.25">
      <c r="A1842">
        <v>202430</v>
      </c>
      <c r="B1842">
        <v>42494</v>
      </c>
      <c r="C1842" t="s">
        <v>120</v>
      </c>
      <c r="D1842" t="s">
        <v>5681</v>
      </c>
      <c r="E1842" t="s">
        <v>121</v>
      </c>
      <c r="F1842">
        <v>0</v>
      </c>
      <c r="G1842" s="1">
        <v>45166</v>
      </c>
      <c r="H1842" s="1">
        <v>45220</v>
      </c>
      <c r="I1842" s="21">
        <f t="shared" si="140"/>
        <v>8.7142857142857153</v>
      </c>
      <c r="J1842" s="1"/>
      <c r="K1842" s="1" t="s">
        <v>5540</v>
      </c>
      <c r="L1842" t="s">
        <v>33</v>
      </c>
      <c r="M1842" t="s">
        <v>34</v>
      </c>
      <c r="N1842" t="s">
        <v>35</v>
      </c>
      <c r="O1842" t="s">
        <v>36</v>
      </c>
      <c r="S1842" s="22">
        <f t="shared" si="141"/>
        <v>9.722222222222221E-2</v>
      </c>
      <c r="T1842" s="22">
        <f t="shared" si="142"/>
        <v>0.2053872053872054</v>
      </c>
      <c r="U1842" s="22" t="s">
        <v>5406</v>
      </c>
      <c r="V1842">
        <v>1900</v>
      </c>
      <c r="W1842" s="22" t="s">
        <v>5527</v>
      </c>
      <c r="X1842">
        <v>2120</v>
      </c>
      <c r="Y1842" t="s">
        <v>101</v>
      </c>
      <c r="Z1842" t="s">
        <v>122</v>
      </c>
      <c r="AA1842" t="s">
        <v>123</v>
      </c>
      <c r="AB1842">
        <v>9</v>
      </c>
      <c r="AC1842" t="s">
        <v>98</v>
      </c>
      <c r="AD1842" t="str">
        <f t="shared" si="143"/>
        <v>Online Class - ONLINE</v>
      </c>
      <c r="AE1842" t="s">
        <v>88</v>
      </c>
      <c r="AF1842" t="s">
        <v>89</v>
      </c>
      <c r="AG1842" t="s">
        <v>89</v>
      </c>
      <c r="AH1842" t="s">
        <v>5220</v>
      </c>
      <c r="AI1842">
        <v>50</v>
      </c>
      <c r="AJ1842">
        <v>25</v>
      </c>
      <c r="AK1842" s="22">
        <f t="shared" si="144"/>
        <v>44.745069745069756</v>
      </c>
      <c r="AL1842" t="s">
        <v>99</v>
      </c>
      <c r="AM1842" t="s">
        <v>100</v>
      </c>
      <c r="AN1842" t="s">
        <v>67</v>
      </c>
    </row>
    <row r="1843" spans="1:40" hidden="1" x14ac:dyDescent="0.25">
      <c r="A1843">
        <v>202430</v>
      </c>
      <c r="B1843">
        <v>42498</v>
      </c>
      <c r="C1843" t="s">
        <v>120</v>
      </c>
      <c r="D1843" t="s">
        <v>5681</v>
      </c>
      <c r="E1843" t="s">
        <v>121</v>
      </c>
      <c r="F1843">
        <v>0</v>
      </c>
      <c r="G1843" s="1">
        <v>45166</v>
      </c>
      <c r="H1843" s="1">
        <v>45220</v>
      </c>
      <c r="I1843" s="21">
        <f t="shared" si="140"/>
        <v>8.7142857142857153</v>
      </c>
      <c r="J1843" s="1"/>
      <c r="K1843" s="1" t="s">
        <v>5540</v>
      </c>
      <c r="L1843" t="s">
        <v>33</v>
      </c>
      <c r="M1843" t="s">
        <v>34</v>
      </c>
      <c r="N1843" t="s">
        <v>35</v>
      </c>
      <c r="O1843" t="s">
        <v>36</v>
      </c>
      <c r="S1843" s="22">
        <f t="shared" si="141"/>
        <v>9.722222222222221E-2</v>
      </c>
      <c r="T1843" s="22">
        <f t="shared" si="142"/>
        <v>0.2053872053872054</v>
      </c>
      <c r="U1843" s="22" t="s">
        <v>5367</v>
      </c>
      <c r="V1843">
        <v>830</v>
      </c>
      <c r="W1843" s="22" t="s">
        <v>5450</v>
      </c>
      <c r="X1843">
        <v>1050</v>
      </c>
      <c r="Y1843" t="s">
        <v>101</v>
      </c>
      <c r="Z1843" t="s">
        <v>124</v>
      </c>
      <c r="AA1843" t="s">
        <v>125</v>
      </c>
      <c r="AB1843">
        <v>9</v>
      </c>
      <c r="AC1843" t="s">
        <v>98</v>
      </c>
      <c r="AD1843" t="str">
        <f t="shared" si="143"/>
        <v>Online Class - ONLINE</v>
      </c>
      <c r="AE1843" t="s">
        <v>88</v>
      </c>
      <c r="AF1843" t="s">
        <v>89</v>
      </c>
      <c r="AG1843" t="s">
        <v>89</v>
      </c>
      <c r="AH1843" t="s">
        <v>5220</v>
      </c>
      <c r="AI1843">
        <v>50</v>
      </c>
      <c r="AJ1843">
        <v>28</v>
      </c>
      <c r="AK1843" s="22">
        <f t="shared" si="144"/>
        <v>50.114478114478125</v>
      </c>
      <c r="AL1843" t="s">
        <v>99</v>
      </c>
      <c r="AM1843" t="s">
        <v>100</v>
      </c>
      <c r="AN1843" t="s">
        <v>67</v>
      </c>
    </row>
    <row r="1844" spans="1:40" hidden="1" x14ac:dyDescent="0.25">
      <c r="A1844">
        <v>202430</v>
      </c>
      <c r="B1844">
        <v>42504</v>
      </c>
      <c r="C1844" t="s">
        <v>126</v>
      </c>
      <c r="D1844" t="s">
        <v>5681</v>
      </c>
      <c r="E1844" t="s">
        <v>127</v>
      </c>
      <c r="F1844">
        <v>0</v>
      </c>
      <c r="G1844" s="1">
        <v>45222</v>
      </c>
      <c r="H1844" s="1">
        <v>45276</v>
      </c>
      <c r="I1844" s="21">
        <f t="shared" si="140"/>
        <v>8.7142857142857153</v>
      </c>
      <c r="J1844" s="1"/>
      <c r="K1844" s="1" t="s">
        <v>5540</v>
      </c>
      <c r="L1844" t="s">
        <v>33</v>
      </c>
      <c r="M1844" t="s">
        <v>34</v>
      </c>
      <c r="N1844" t="s">
        <v>35</v>
      </c>
      <c r="O1844" t="s">
        <v>36</v>
      </c>
      <c r="S1844" s="22">
        <f t="shared" si="141"/>
        <v>9.027777777777779E-2</v>
      </c>
      <c r="T1844" s="22">
        <f t="shared" si="142"/>
        <v>0.19071669071669078</v>
      </c>
      <c r="U1844" s="22" t="s">
        <v>5390</v>
      </c>
      <c r="V1844">
        <v>900</v>
      </c>
      <c r="W1844" s="22" t="s">
        <v>5376</v>
      </c>
      <c r="X1844">
        <v>1110</v>
      </c>
      <c r="Y1844" t="s">
        <v>101</v>
      </c>
      <c r="Z1844" t="s">
        <v>106</v>
      </c>
      <c r="AA1844" t="s">
        <v>107</v>
      </c>
      <c r="AB1844" t="s">
        <v>41</v>
      </c>
      <c r="AC1844" t="s">
        <v>98</v>
      </c>
      <c r="AD1844" t="str">
        <f t="shared" si="143"/>
        <v>Online Class - ONLINE</v>
      </c>
      <c r="AE1844" t="s">
        <v>88</v>
      </c>
      <c r="AF1844" t="s">
        <v>89</v>
      </c>
      <c r="AG1844" t="s">
        <v>89</v>
      </c>
      <c r="AH1844" t="s">
        <v>5220</v>
      </c>
      <c r="AI1844">
        <v>50</v>
      </c>
      <c r="AJ1844">
        <v>13</v>
      </c>
      <c r="AK1844" s="22">
        <f t="shared" si="144"/>
        <v>21.605476534047973</v>
      </c>
      <c r="AL1844" t="s">
        <v>99</v>
      </c>
      <c r="AM1844" t="s">
        <v>100</v>
      </c>
      <c r="AN1844" t="s">
        <v>67</v>
      </c>
    </row>
    <row r="1845" spans="1:40" hidden="1" x14ac:dyDescent="0.25">
      <c r="A1845">
        <v>202430</v>
      </c>
      <c r="B1845">
        <v>42505</v>
      </c>
      <c r="C1845" t="s">
        <v>126</v>
      </c>
      <c r="D1845" t="s">
        <v>5681</v>
      </c>
      <c r="E1845" t="s">
        <v>127</v>
      </c>
      <c r="F1845">
        <v>0</v>
      </c>
      <c r="G1845" s="1">
        <v>45222</v>
      </c>
      <c r="H1845" s="1">
        <v>45276</v>
      </c>
      <c r="I1845" s="21">
        <f t="shared" si="140"/>
        <v>8.7142857142857153</v>
      </c>
      <c r="J1845" s="1"/>
      <c r="K1845" s="1" t="s">
        <v>5540</v>
      </c>
      <c r="L1845" t="s">
        <v>33</v>
      </c>
      <c r="M1845" t="s">
        <v>34</v>
      </c>
      <c r="N1845" t="s">
        <v>35</v>
      </c>
      <c r="O1845" t="s">
        <v>36</v>
      </c>
      <c r="S1845" s="22">
        <f t="shared" si="141"/>
        <v>9.375E-2</v>
      </c>
      <c r="T1845" s="22">
        <f t="shared" si="142"/>
        <v>0.19805194805194809</v>
      </c>
      <c r="U1845" s="22" t="s">
        <v>5406</v>
      </c>
      <c r="V1845">
        <v>1900</v>
      </c>
      <c r="W1845" s="22" t="s">
        <v>5523</v>
      </c>
      <c r="X1845">
        <v>2115</v>
      </c>
      <c r="Y1845" t="s">
        <v>101</v>
      </c>
      <c r="Z1845" t="s">
        <v>122</v>
      </c>
      <c r="AA1845" t="s">
        <v>123</v>
      </c>
      <c r="AB1845">
        <v>11</v>
      </c>
      <c r="AC1845" t="s">
        <v>98</v>
      </c>
      <c r="AD1845" t="str">
        <f t="shared" si="143"/>
        <v>Online Class - ONLINE</v>
      </c>
      <c r="AE1845" t="s">
        <v>88</v>
      </c>
      <c r="AF1845" t="s">
        <v>89</v>
      </c>
      <c r="AG1845" t="s">
        <v>89</v>
      </c>
      <c r="AH1845" t="s">
        <v>5220</v>
      </c>
      <c r="AI1845">
        <v>50</v>
      </c>
      <c r="AJ1845">
        <v>28</v>
      </c>
      <c r="AK1845" s="22">
        <f t="shared" si="144"/>
        <v>48.32467532467534</v>
      </c>
      <c r="AL1845" t="s">
        <v>99</v>
      </c>
      <c r="AM1845" t="s">
        <v>100</v>
      </c>
      <c r="AN1845" t="s">
        <v>67</v>
      </c>
    </row>
    <row r="1846" spans="1:40" hidden="1" x14ac:dyDescent="0.25">
      <c r="A1846">
        <v>202430</v>
      </c>
      <c r="B1846">
        <v>42509</v>
      </c>
      <c r="C1846" t="s">
        <v>128</v>
      </c>
      <c r="D1846" t="s">
        <v>5681</v>
      </c>
      <c r="E1846" t="s">
        <v>129</v>
      </c>
      <c r="F1846">
        <v>0</v>
      </c>
      <c r="G1846" s="1">
        <v>45166</v>
      </c>
      <c r="H1846" s="1">
        <v>45220</v>
      </c>
      <c r="I1846" s="21">
        <f t="shared" si="140"/>
        <v>8.7142857142857153</v>
      </c>
      <c r="J1846" s="1"/>
      <c r="K1846" s="1" t="s">
        <v>5540</v>
      </c>
      <c r="L1846" t="s">
        <v>33</v>
      </c>
      <c r="M1846" t="s">
        <v>34</v>
      </c>
      <c r="N1846" t="s">
        <v>35</v>
      </c>
      <c r="O1846" t="s">
        <v>36</v>
      </c>
      <c r="S1846" s="22">
        <f t="shared" si="141"/>
        <v>9.722222222222221E-2</v>
      </c>
      <c r="T1846" s="22">
        <f t="shared" si="142"/>
        <v>0.2053872053872054</v>
      </c>
      <c r="U1846" s="22" t="s">
        <v>5406</v>
      </c>
      <c r="V1846">
        <v>1900</v>
      </c>
      <c r="W1846" s="22" t="s">
        <v>5527</v>
      </c>
      <c r="X1846">
        <v>2120</v>
      </c>
      <c r="Y1846" t="s">
        <v>101</v>
      </c>
      <c r="Z1846" t="s">
        <v>130</v>
      </c>
      <c r="AA1846" t="s">
        <v>131</v>
      </c>
      <c r="AB1846">
        <v>9</v>
      </c>
      <c r="AC1846" t="s">
        <v>98</v>
      </c>
      <c r="AD1846" t="str">
        <f t="shared" si="143"/>
        <v>Online Class - ONLINE</v>
      </c>
      <c r="AE1846" t="s">
        <v>88</v>
      </c>
      <c r="AF1846" t="s">
        <v>89</v>
      </c>
      <c r="AG1846" t="s">
        <v>89</v>
      </c>
      <c r="AH1846" t="s">
        <v>5220</v>
      </c>
      <c r="AI1846">
        <v>50</v>
      </c>
      <c r="AJ1846">
        <v>20</v>
      </c>
      <c r="AK1846" s="22">
        <f t="shared" si="144"/>
        <v>35.796055796055803</v>
      </c>
      <c r="AL1846" t="s">
        <v>99</v>
      </c>
      <c r="AM1846" t="s">
        <v>100</v>
      </c>
      <c r="AN1846" t="s">
        <v>67</v>
      </c>
    </row>
    <row r="1847" spans="1:40" hidden="1" x14ac:dyDescent="0.25">
      <c r="A1847">
        <v>202430</v>
      </c>
      <c r="B1847">
        <v>42520</v>
      </c>
      <c r="C1847" t="s">
        <v>2494</v>
      </c>
      <c r="D1847" t="s">
        <v>5718</v>
      </c>
      <c r="E1847" t="s">
        <v>2495</v>
      </c>
      <c r="F1847">
        <v>3</v>
      </c>
      <c r="G1847" s="1">
        <v>45166</v>
      </c>
      <c r="H1847" s="1">
        <v>45276</v>
      </c>
      <c r="I1847" s="21">
        <f t="shared" si="140"/>
        <v>16.714285714285715</v>
      </c>
      <c r="J1847" s="1"/>
      <c r="K1847" s="1" t="s">
        <v>5552</v>
      </c>
      <c r="S1847" s="22">
        <f t="shared" si="141"/>
        <v>0</v>
      </c>
      <c r="T1847" s="22">
        <f t="shared" si="142"/>
        <v>0</v>
      </c>
      <c r="U1847" s="22">
        <v>0</v>
      </c>
      <c r="W1847" s="22">
        <v>0</v>
      </c>
      <c r="Y1847" t="s">
        <v>304</v>
      </c>
      <c r="Z1847" t="s">
        <v>1772</v>
      </c>
      <c r="AA1847" t="s">
        <v>1773</v>
      </c>
      <c r="AB1847" t="s">
        <v>61</v>
      </c>
      <c r="AC1847" t="s">
        <v>62</v>
      </c>
      <c r="AD1847" t="str">
        <f t="shared" si="143"/>
        <v>Online Class - ONLINE</v>
      </c>
      <c r="AE1847" t="s">
        <v>88</v>
      </c>
      <c r="AF1847" t="s">
        <v>89</v>
      </c>
      <c r="AG1847" t="s">
        <v>89</v>
      </c>
      <c r="AH1847" t="s">
        <v>5220</v>
      </c>
      <c r="AI1847">
        <v>40</v>
      </c>
      <c r="AJ1847">
        <v>22</v>
      </c>
      <c r="AK1847" s="22">
        <f t="shared" si="144"/>
        <v>0</v>
      </c>
      <c r="AL1847" t="s">
        <v>430</v>
      </c>
      <c r="AM1847" t="s">
        <v>306</v>
      </c>
      <c r="AN1847" t="s">
        <v>67</v>
      </c>
    </row>
    <row r="1848" spans="1:40" hidden="1" x14ac:dyDescent="0.25">
      <c r="A1848">
        <v>202430</v>
      </c>
      <c r="B1848">
        <v>42521</v>
      </c>
      <c r="C1848" t="s">
        <v>214</v>
      </c>
      <c r="D1848" t="s">
        <v>5707</v>
      </c>
      <c r="E1848" t="s">
        <v>215</v>
      </c>
      <c r="F1848">
        <v>3</v>
      </c>
      <c r="G1848" s="1">
        <v>45166</v>
      </c>
      <c r="H1848" s="1">
        <v>45276</v>
      </c>
      <c r="I1848" s="21">
        <f t="shared" si="140"/>
        <v>16.714285714285715</v>
      </c>
      <c r="J1848" s="1"/>
      <c r="K1848" s="1" t="s">
        <v>5552</v>
      </c>
      <c r="S1848" s="22">
        <f t="shared" si="141"/>
        <v>0</v>
      </c>
      <c r="T1848" s="22">
        <f t="shared" si="142"/>
        <v>0</v>
      </c>
      <c r="U1848" s="22">
        <v>0</v>
      </c>
      <c r="W1848" s="22">
        <v>0</v>
      </c>
      <c r="Y1848" t="s">
        <v>304</v>
      </c>
      <c r="Z1848" t="s">
        <v>3243</v>
      </c>
      <c r="AA1848" t="s">
        <v>3244</v>
      </c>
      <c r="AB1848" t="s">
        <v>277</v>
      </c>
      <c r="AC1848" t="s">
        <v>98</v>
      </c>
      <c r="AD1848" t="str">
        <f t="shared" si="143"/>
        <v>Online Class - ONLINE</v>
      </c>
      <c r="AE1848" t="s">
        <v>88</v>
      </c>
      <c r="AF1848" t="s">
        <v>89</v>
      </c>
      <c r="AG1848" t="s">
        <v>89</v>
      </c>
      <c r="AH1848" t="s">
        <v>5220</v>
      </c>
      <c r="AI1848">
        <v>36</v>
      </c>
      <c r="AJ1848">
        <v>28</v>
      </c>
      <c r="AK1848" s="22">
        <f t="shared" si="144"/>
        <v>0</v>
      </c>
      <c r="AL1848" t="s">
        <v>99</v>
      </c>
      <c r="AM1848" t="s">
        <v>534</v>
      </c>
      <c r="AN1848" t="s">
        <v>67</v>
      </c>
    </row>
    <row r="1849" spans="1:40" hidden="1" x14ac:dyDescent="0.25">
      <c r="A1849">
        <v>202430</v>
      </c>
      <c r="B1849">
        <v>42526</v>
      </c>
      <c r="C1849" t="s">
        <v>132</v>
      </c>
      <c r="D1849" t="s">
        <v>5681</v>
      </c>
      <c r="E1849" t="s">
        <v>133</v>
      </c>
      <c r="F1849">
        <v>0</v>
      </c>
      <c r="G1849" s="1">
        <v>45222</v>
      </c>
      <c r="H1849" s="1">
        <v>45276</v>
      </c>
      <c r="I1849" s="21">
        <f t="shared" si="140"/>
        <v>8.7142857142857153</v>
      </c>
      <c r="J1849" s="1"/>
      <c r="K1849" s="1" t="s">
        <v>5540</v>
      </c>
      <c r="L1849" t="s">
        <v>33</v>
      </c>
      <c r="M1849" t="s">
        <v>34</v>
      </c>
      <c r="N1849" t="s">
        <v>35</v>
      </c>
      <c r="O1849" t="s">
        <v>36</v>
      </c>
      <c r="S1849" s="22">
        <f t="shared" si="141"/>
        <v>9.375E-2</v>
      </c>
      <c r="T1849" s="22">
        <f t="shared" si="142"/>
        <v>0.19805194805194809</v>
      </c>
      <c r="U1849" s="22" t="s">
        <v>5406</v>
      </c>
      <c r="V1849">
        <v>1900</v>
      </c>
      <c r="W1849" s="22" t="s">
        <v>5523</v>
      </c>
      <c r="X1849">
        <v>2115</v>
      </c>
      <c r="Y1849" t="s">
        <v>101</v>
      </c>
      <c r="Z1849" t="s">
        <v>130</v>
      </c>
      <c r="AA1849" t="s">
        <v>131</v>
      </c>
      <c r="AB1849">
        <v>11</v>
      </c>
      <c r="AC1849" t="s">
        <v>98</v>
      </c>
      <c r="AD1849" t="str">
        <f t="shared" si="143"/>
        <v>Online Class - ONLINE</v>
      </c>
      <c r="AE1849" t="s">
        <v>88</v>
      </c>
      <c r="AF1849" t="s">
        <v>89</v>
      </c>
      <c r="AG1849" t="s">
        <v>89</v>
      </c>
      <c r="AH1849" t="s">
        <v>5220</v>
      </c>
      <c r="AI1849">
        <v>50</v>
      </c>
      <c r="AJ1849">
        <v>18</v>
      </c>
      <c r="AK1849" s="22">
        <f t="shared" si="144"/>
        <v>31.065862708719862</v>
      </c>
      <c r="AL1849" t="s">
        <v>99</v>
      </c>
      <c r="AM1849" t="s">
        <v>100</v>
      </c>
      <c r="AN1849" t="s">
        <v>67</v>
      </c>
    </row>
    <row r="1850" spans="1:40" hidden="1" x14ac:dyDescent="0.25">
      <c r="A1850">
        <v>202430</v>
      </c>
      <c r="B1850">
        <v>42531</v>
      </c>
      <c r="C1850" t="s">
        <v>290</v>
      </c>
      <c r="D1850" t="s">
        <v>5623</v>
      </c>
      <c r="E1850" t="s">
        <v>291</v>
      </c>
      <c r="F1850">
        <v>4</v>
      </c>
      <c r="G1850" s="1">
        <v>45166</v>
      </c>
      <c r="H1850" s="1">
        <v>45276</v>
      </c>
      <c r="I1850" s="21">
        <f t="shared" si="140"/>
        <v>16.714285714285715</v>
      </c>
      <c r="J1850" s="1"/>
      <c r="K1850" s="1" t="s">
        <v>5552</v>
      </c>
      <c r="S1850" s="22">
        <f t="shared" si="141"/>
        <v>0</v>
      </c>
      <c r="T1850" s="22">
        <f t="shared" si="142"/>
        <v>0</v>
      </c>
      <c r="U1850" s="22">
        <v>0</v>
      </c>
      <c r="W1850" s="22">
        <v>0</v>
      </c>
      <c r="Y1850" t="s">
        <v>304</v>
      </c>
      <c r="Z1850" t="s">
        <v>292</v>
      </c>
      <c r="AA1850" t="s">
        <v>293</v>
      </c>
      <c r="AB1850" t="s">
        <v>61</v>
      </c>
      <c r="AC1850" t="s">
        <v>62</v>
      </c>
      <c r="AD1850" t="str">
        <f t="shared" si="143"/>
        <v>Online Class - ONLINE</v>
      </c>
      <c r="AE1850" t="s">
        <v>88</v>
      </c>
      <c r="AF1850" t="s">
        <v>89</v>
      </c>
      <c r="AG1850" t="s">
        <v>89</v>
      </c>
      <c r="AH1850" t="s">
        <v>5220</v>
      </c>
      <c r="AI1850">
        <v>33</v>
      </c>
      <c r="AJ1850">
        <v>17</v>
      </c>
      <c r="AK1850" s="22">
        <f t="shared" si="144"/>
        <v>0</v>
      </c>
      <c r="AL1850" t="s">
        <v>430</v>
      </c>
      <c r="AM1850" t="s">
        <v>306</v>
      </c>
      <c r="AN1850" t="s">
        <v>67</v>
      </c>
    </row>
    <row r="1851" spans="1:40" hidden="1" x14ac:dyDescent="0.25">
      <c r="A1851">
        <v>202430</v>
      </c>
      <c r="B1851">
        <v>42541</v>
      </c>
      <c r="C1851" t="s">
        <v>3245</v>
      </c>
      <c r="D1851" t="s">
        <v>5612</v>
      </c>
      <c r="E1851" t="s">
        <v>3246</v>
      </c>
      <c r="F1851">
        <v>1</v>
      </c>
      <c r="G1851" s="1">
        <v>45180</v>
      </c>
      <c r="H1851" s="1">
        <v>45276</v>
      </c>
      <c r="I1851" s="21">
        <f t="shared" si="140"/>
        <v>14.714285714285714</v>
      </c>
      <c r="J1851" s="1"/>
      <c r="K1851" s="1" t="s">
        <v>5552</v>
      </c>
      <c r="S1851" s="22">
        <f t="shared" si="141"/>
        <v>0</v>
      </c>
      <c r="T1851" s="22">
        <f t="shared" si="142"/>
        <v>0</v>
      </c>
      <c r="U1851" s="22">
        <v>0</v>
      </c>
      <c r="W1851" s="22">
        <v>0</v>
      </c>
      <c r="Y1851" t="s">
        <v>38</v>
      </c>
      <c r="Z1851" t="s">
        <v>3247</v>
      </c>
      <c r="AA1851" t="s">
        <v>3248</v>
      </c>
      <c r="AB1851" t="s">
        <v>41</v>
      </c>
      <c r="AC1851" t="s">
        <v>87</v>
      </c>
      <c r="AD1851" t="str">
        <f t="shared" si="143"/>
        <v>Online Class - ONLINE</v>
      </c>
      <c r="AE1851" t="s">
        <v>88</v>
      </c>
      <c r="AF1851" t="s">
        <v>89</v>
      </c>
      <c r="AG1851" t="s">
        <v>89</v>
      </c>
      <c r="AH1851" t="s">
        <v>5220</v>
      </c>
      <c r="AI1851">
        <v>35</v>
      </c>
      <c r="AJ1851">
        <v>25</v>
      </c>
      <c r="AK1851" s="22">
        <f t="shared" si="144"/>
        <v>0</v>
      </c>
      <c r="AL1851">
        <v>20</v>
      </c>
      <c r="AM1851" t="s">
        <v>172</v>
      </c>
      <c r="AN1851" t="s">
        <v>67</v>
      </c>
    </row>
    <row r="1852" spans="1:40" hidden="1" x14ac:dyDescent="0.25">
      <c r="A1852">
        <v>202430</v>
      </c>
      <c r="B1852">
        <v>42544</v>
      </c>
      <c r="C1852" t="s">
        <v>3245</v>
      </c>
      <c r="D1852" t="s">
        <v>5612</v>
      </c>
      <c r="E1852" t="s">
        <v>3246</v>
      </c>
      <c r="F1852">
        <v>1</v>
      </c>
      <c r="G1852" s="1">
        <v>45180</v>
      </c>
      <c r="H1852" s="1">
        <v>45276</v>
      </c>
      <c r="I1852" s="21">
        <f t="shared" si="140"/>
        <v>14.714285714285714</v>
      </c>
      <c r="J1852" s="1"/>
      <c r="K1852" s="1" t="s">
        <v>5552</v>
      </c>
      <c r="S1852" s="22">
        <f t="shared" si="141"/>
        <v>0</v>
      </c>
      <c r="T1852" s="22">
        <f t="shared" si="142"/>
        <v>0</v>
      </c>
      <c r="U1852" s="22">
        <v>0</v>
      </c>
      <c r="W1852" s="22">
        <v>0</v>
      </c>
      <c r="Y1852" t="s">
        <v>38</v>
      </c>
      <c r="Z1852" t="s">
        <v>39</v>
      </c>
      <c r="AA1852" t="s">
        <v>40</v>
      </c>
      <c r="AB1852" t="s">
        <v>41</v>
      </c>
      <c r="AC1852" t="s">
        <v>87</v>
      </c>
      <c r="AD1852" t="str">
        <f t="shared" si="143"/>
        <v>Online Class - ONLINE</v>
      </c>
      <c r="AE1852" t="s">
        <v>88</v>
      </c>
      <c r="AF1852" t="s">
        <v>89</v>
      </c>
      <c r="AG1852" t="s">
        <v>89</v>
      </c>
      <c r="AH1852" t="s">
        <v>5220</v>
      </c>
      <c r="AI1852">
        <v>0</v>
      </c>
      <c r="AJ1852">
        <v>0</v>
      </c>
      <c r="AK1852" s="22">
        <f t="shared" si="144"/>
        <v>0</v>
      </c>
      <c r="AL1852">
        <v>20</v>
      </c>
      <c r="AM1852" t="s">
        <v>172</v>
      </c>
      <c r="AN1852" t="s">
        <v>46</v>
      </c>
    </row>
    <row r="1853" spans="1:40" hidden="1" x14ac:dyDescent="0.25">
      <c r="A1853">
        <v>202430</v>
      </c>
      <c r="B1853">
        <v>42546</v>
      </c>
      <c r="C1853" t="s">
        <v>3245</v>
      </c>
      <c r="D1853" t="s">
        <v>5612</v>
      </c>
      <c r="E1853" t="s">
        <v>3246</v>
      </c>
      <c r="F1853">
        <v>1</v>
      </c>
      <c r="G1853" s="1">
        <v>45208</v>
      </c>
      <c r="H1853" s="1">
        <v>45276</v>
      </c>
      <c r="I1853" s="21">
        <f t="shared" si="140"/>
        <v>10.714285714285714</v>
      </c>
      <c r="J1853" s="1"/>
      <c r="K1853" s="1" t="s">
        <v>5552</v>
      </c>
      <c r="S1853" s="22">
        <f t="shared" si="141"/>
        <v>0</v>
      </c>
      <c r="T1853" s="22">
        <f t="shared" si="142"/>
        <v>0</v>
      </c>
      <c r="U1853" s="22">
        <v>0</v>
      </c>
      <c r="W1853" s="22">
        <v>0</v>
      </c>
      <c r="Y1853" t="s">
        <v>38</v>
      </c>
      <c r="Z1853" t="s">
        <v>2154</v>
      </c>
      <c r="AA1853" t="s">
        <v>2155</v>
      </c>
      <c r="AB1853" t="s">
        <v>41</v>
      </c>
      <c r="AC1853" t="s">
        <v>87</v>
      </c>
      <c r="AD1853" t="str">
        <f t="shared" si="143"/>
        <v>Online Class - ONLINE</v>
      </c>
      <c r="AE1853" t="s">
        <v>88</v>
      </c>
      <c r="AF1853" t="s">
        <v>89</v>
      </c>
      <c r="AG1853" t="s">
        <v>89</v>
      </c>
      <c r="AH1853" t="s">
        <v>5220</v>
      </c>
      <c r="AI1853">
        <v>25</v>
      </c>
      <c r="AJ1853">
        <v>24</v>
      </c>
      <c r="AK1853" s="22">
        <f t="shared" si="144"/>
        <v>0</v>
      </c>
      <c r="AL1853">
        <v>20</v>
      </c>
      <c r="AM1853" t="s">
        <v>172</v>
      </c>
      <c r="AN1853" t="s">
        <v>67</v>
      </c>
    </row>
    <row r="1854" spans="1:40" hidden="1" x14ac:dyDescent="0.25">
      <c r="A1854">
        <v>202430</v>
      </c>
      <c r="B1854">
        <v>42547</v>
      </c>
      <c r="C1854" t="s">
        <v>3245</v>
      </c>
      <c r="D1854" t="s">
        <v>5612</v>
      </c>
      <c r="E1854" t="s">
        <v>3246</v>
      </c>
      <c r="F1854">
        <v>1</v>
      </c>
      <c r="G1854" s="1">
        <v>45180</v>
      </c>
      <c r="H1854" s="1">
        <v>45276</v>
      </c>
      <c r="I1854" s="21">
        <f t="shared" si="140"/>
        <v>14.714285714285714</v>
      </c>
      <c r="J1854" s="1"/>
      <c r="K1854" s="1" t="s">
        <v>5552</v>
      </c>
      <c r="S1854" s="22">
        <f t="shared" si="141"/>
        <v>0</v>
      </c>
      <c r="T1854" s="22">
        <f t="shared" si="142"/>
        <v>0</v>
      </c>
      <c r="U1854" s="22">
        <v>0</v>
      </c>
      <c r="W1854" s="22">
        <v>0</v>
      </c>
      <c r="Y1854" t="s">
        <v>38</v>
      </c>
      <c r="Z1854" t="s">
        <v>3247</v>
      </c>
      <c r="AA1854" t="s">
        <v>3248</v>
      </c>
      <c r="AB1854" t="s">
        <v>41</v>
      </c>
      <c r="AC1854" t="s">
        <v>87</v>
      </c>
      <c r="AD1854" t="str">
        <f t="shared" si="143"/>
        <v>Online Class - ONLINE</v>
      </c>
      <c r="AE1854" t="s">
        <v>88</v>
      </c>
      <c r="AF1854" t="s">
        <v>89</v>
      </c>
      <c r="AG1854" t="s">
        <v>89</v>
      </c>
      <c r="AH1854" t="s">
        <v>5220</v>
      </c>
      <c r="AI1854">
        <v>35</v>
      </c>
      <c r="AJ1854">
        <v>23</v>
      </c>
      <c r="AK1854" s="22">
        <f t="shared" si="144"/>
        <v>0</v>
      </c>
      <c r="AL1854">
        <v>20</v>
      </c>
      <c r="AM1854" t="s">
        <v>172</v>
      </c>
      <c r="AN1854" t="s">
        <v>67</v>
      </c>
    </row>
    <row r="1855" spans="1:40" hidden="1" x14ac:dyDescent="0.25">
      <c r="A1855">
        <v>202430</v>
      </c>
      <c r="B1855">
        <v>42548</v>
      </c>
      <c r="C1855" t="s">
        <v>3245</v>
      </c>
      <c r="D1855" t="s">
        <v>5612</v>
      </c>
      <c r="E1855" t="s">
        <v>3246</v>
      </c>
      <c r="F1855">
        <v>1</v>
      </c>
      <c r="G1855" s="1">
        <v>45180</v>
      </c>
      <c r="H1855" s="1">
        <v>45276</v>
      </c>
      <c r="I1855" s="21">
        <f t="shared" si="140"/>
        <v>14.714285714285714</v>
      </c>
      <c r="J1855" s="1"/>
      <c r="K1855" s="1" t="s">
        <v>5552</v>
      </c>
      <c r="S1855" s="22">
        <f t="shared" si="141"/>
        <v>0</v>
      </c>
      <c r="T1855" s="22">
        <f t="shared" si="142"/>
        <v>0</v>
      </c>
      <c r="U1855" s="22">
        <v>0</v>
      </c>
      <c r="W1855" s="22">
        <v>0</v>
      </c>
      <c r="Y1855" t="s">
        <v>38</v>
      </c>
      <c r="Z1855" t="s">
        <v>3249</v>
      </c>
      <c r="AA1855" t="s">
        <v>3250</v>
      </c>
      <c r="AB1855" t="s">
        <v>41</v>
      </c>
      <c r="AC1855" t="s">
        <v>87</v>
      </c>
      <c r="AD1855" t="str">
        <f t="shared" si="143"/>
        <v>Online Class - ONLINE</v>
      </c>
      <c r="AE1855" t="s">
        <v>88</v>
      </c>
      <c r="AF1855" t="s">
        <v>89</v>
      </c>
      <c r="AG1855" t="s">
        <v>89</v>
      </c>
      <c r="AH1855" t="s">
        <v>5220</v>
      </c>
      <c r="AI1855">
        <v>30</v>
      </c>
      <c r="AJ1855">
        <v>28</v>
      </c>
      <c r="AK1855" s="22">
        <f t="shared" si="144"/>
        <v>0</v>
      </c>
      <c r="AL1855">
        <v>20</v>
      </c>
      <c r="AM1855" t="s">
        <v>172</v>
      </c>
      <c r="AN1855" t="s">
        <v>67</v>
      </c>
    </row>
    <row r="1856" spans="1:40" hidden="1" x14ac:dyDescent="0.25">
      <c r="A1856">
        <v>202430</v>
      </c>
      <c r="B1856">
        <v>42549</v>
      </c>
      <c r="C1856" t="s">
        <v>3245</v>
      </c>
      <c r="D1856" t="s">
        <v>5612</v>
      </c>
      <c r="E1856" t="s">
        <v>3246</v>
      </c>
      <c r="F1856">
        <v>1</v>
      </c>
      <c r="G1856" s="1">
        <v>45208</v>
      </c>
      <c r="H1856" s="1">
        <v>45276</v>
      </c>
      <c r="I1856" s="21">
        <f t="shared" si="140"/>
        <v>10.714285714285714</v>
      </c>
      <c r="J1856" s="1"/>
      <c r="K1856" s="1" t="s">
        <v>5552</v>
      </c>
      <c r="S1856" s="22">
        <f t="shared" si="141"/>
        <v>0</v>
      </c>
      <c r="T1856" s="22">
        <f t="shared" si="142"/>
        <v>0</v>
      </c>
      <c r="U1856" s="22">
        <v>0</v>
      </c>
      <c r="W1856" s="22">
        <v>0</v>
      </c>
      <c r="Y1856" t="s">
        <v>38</v>
      </c>
      <c r="Z1856" t="s">
        <v>3251</v>
      </c>
      <c r="AA1856" t="s">
        <v>3252</v>
      </c>
      <c r="AB1856" t="s">
        <v>41</v>
      </c>
      <c r="AC1856" t="s">
        <v>87</v>
      </c>
      <c r="AD1856" t="str">
        <f t="shared" si="143"/>
        <v>Online Class - ONLINE</v>
      </c>
      <c r="AE1856" t="s">
        <v>88</v>
      </c>
      <c r="AF1856" t="s">
        <v>89</v>
      </c>
      <c r="AG1856" t="s">
        <v>89</v>
      </c>
      <c r="AH1856" t="s">
        <v>5220</v>
      </c>
      <c r="AI1856">
        <v>36</v>
      </c>
      <c r="AJ1856">
        <v>32</v>
      </c>
      <c r="AK1856" s="22">
        <f t="shared" si="144"/>
        <v>0</v>
      </c>
      <c r="AL1856">
        <v>20</v>
      </c>
      <c r="AM1856" t="s">
        <v>172</v>
      </c>
      <c r="AN1856" t="s">
        <v>67</v>
      </c>
    </row>
    <row r="1857" spans="1:40" hidden="1" x14ac:dyDescent="0.25">
      <c r="A1857">
        <v>202430</v>
      </c>
      <c r="B1857">
        <v>42552</v>
      </c>
      <c r="C1857" t="s">
        <v>3245</v>
      </c>
      <c r="D1857" t="s">
        <v>5612</v>
      </c>
      <c r="E1857" t="s">
        <v>3246</v>
      </c>
      <c r="F1857">
        <v>1</v>
      </c>
      <c r="G1857" s="1">
        <v>45180</v>
      </c>
      <c r="H1857" s="1">
        <v>45276</v>
      </c>
      <c r="I1857" s="21">
        <f t="shared" si="140"/>
        <v>14.714285714285714</v>
      </c>
      <c r="J1857" s="1"/>
      <c r="K1857" s="1" t="s">
        <v>5552</v>
      </c>
      <c r="S1857" s="22">
        <f t="shared" si="141"/>
        <v>0</v>
      </c>
      <c r="T1857" s="22">
        <f t="shared" si="142"/>
        <v>0</v>
      </c>
      <c r="U1857" s="22">
        <v>0</v>
      </c>
      <c r="W1857" s="22">
        <v>0</v>
      </c>
      <c r="Y1857" t="s">
        <v>38</v>
      </c>
      <c r="Z1857" t="s">
        <v>3253</v>
      </c>
      <c r="AA1857" t="s">
        <v>3254</v>
      </c>
      <c r="AB1857" t="s">
        <v>41</v>
      </c>
      <c r="AC1857" t="s">
        <v>98</v>
      </c>
      <c r="AD1857" t="str">
        <f t="shared" si="143"/>
        <v>Online Class - ONLINE</v>
      </c>
      <c r="AE1857" t="s">
        <v>88</v>
      </c>
      <c r="AF1857" t="s">
        <v>89</v>
      </c>
      <c r="AG1857" t="s">
        <v>89</v>
      </c>
      <c r="AH1857" t="s">
        <v>5220</v>
      </c>
      <c r="AI1857">
        <v>40</v>
      </c>
      <c r="AJ1857">
        <v>32</v>
      </c>
      <c r="AK1857" s="22">
        <f t="shared" si="144"/>
        <v>0</v>
      </c>
      <c r="AL1857">
        <v>20</v>
      </c>
      <c r="AM1857" t="s">
        <v>172</v>
      </c>
      <c r="AN1857" t="s">
        <v>67</v>
      </c>
    </row>
    <row r="1858" spans="1:40" hidden="1" x14ac:dyDescent="0.25">
      <c r="A1858">
        <v>202430</v>
      </c>
      <c r="B1858">
        <v>42553</v>
      </c>
      <c r="C1858" t="s">
        <v>3245</v>
      </c>
      <c r="D1858" t="s">
        <v>5612</v>
      </c>
      <c r="E1858" t="s">
        <v>3246</v>
      </c>
      <c r="F1858">
        <v>1</v>
      </c>
      <c r="G1858" s="1">
        <v>45180</v>
      </c>
      <c r="H1858" s="1">
        <v>45276</v>
      </c>
      <c r="I1858" s="21">
        <f t="shared" ref="I1858:I1921" si="145">(DATEDIF(G1858,H1858,"d")/7)+1</f>
        <v>14.714285714285714</v>
      </c>
      <c r="J1858" s="1"/>
      <c r="K1858" s="1" t="s">
        <v>5552</v>
      </c>
      <c r="S1858" s="22">
        <f t="shared" ref="S1858:S1921" si="146">W1858-U1858</f>
        <v>0</v>
      </c>
      <c r="T1858" s="22">
        <f t="shared" ref="T1858:T1921" si="147">(LEN(K1858)*S1858)*(I1858/16.5)</f>
        <v>0</v>
      </c>
      <c r="U1858" s="22">
        <v>0</v>
      </c>
      <c r="W1858" s="22">
        <v>0</v>
      </c>
      <c r="Y1858" t="s">
        <v>38</v>
      </c>
      <c r="Z1858" t="s">
        <v>3247</v>
      </c>
      <c r="AA1858" t="s">
        <v>3248</v>
      </c>
      <c r="AB1858" t="s">
        <v>41</v>
      </c>
      <c r="AC1858" t="s">
        <v>87</v>
      </c>
      <c r="AD1858" t="str">
        <f t="shared" ref="AD1858:AD1921" si="148">CONCATENATE(AE1858," - ",AG1858)</f>
        <v>Online Class - ONLINE</v>
      </c>
      <c r="AE1858" t="s">
        <v>88</v>
      </c>
      <c r="AF1858" t="s">
        <v>89</v>
      </c>
      <c r="AG1858" t="s">
        <v>89</v>
      </c>
      <c r="AH1858" t="s">
        <v>5220</v>
      </c>
      <c r="AI1858">
        <v>30</v>
      </c>
      <c r="AJ1858">
        <v>26</v>
      </c>
      <c r="AK1858" s="22">
        <f t="shared" ref="AK1858:AK1921" si="149">I1858*T1858*AJ1858</f>
        <v>0</v>
      </c>
      <c r="AL1858">
        <v>20</v>
      </c>
      <c r="AM1858" t="s">
        <v>172</v>
      </c>
      <c r="AN1858" t="s">
        <v>67</v>
      </c>
    </row>
    <row r="1859" spans="1:40" hidden="1" x14ac:dyDescent="0.25">
      <c r="A1859">
        <v>202430</v>
      </c>
      <c r="B1859">
        <v>42555</v>
      </c>
      <c r="C1859" t="s">
        <v>3245</v>
      </c>
      <c r="D1859" t="s">
        <v>5612</v>
      </c>
      <c r="E1859" t="s">
        <v>3246</v>
      </c>
      <c r="F1859">
        <v>1</v>
      </c>
      <c r="G1859" s="1">
        <v>45180</v>
      </c>
      <c r="H1859" s="1">
        <v>45276</v>
      </c>
      <c r="I1859" s="21">
        <f t="shared" si="145"/>
        <v>14.714285714285714</v>
      </c>
      <c r="J1859" s="1"/>
      <c r="K1859" s="1" t="s">
        <v>5552</v>
      </c>
      <c r="S1859" s="22">
        <f t="shared" si="146"/>
        <v>0</v>
      </c>
      <c r="T1859" s="22">
        <f t="shared" si="147"/>
        <v>0</v>
      </c>
      <c r="U1859" s="22">
        <v>0</v>
      </c>
      <c r="W1859" s="22">
        <v>0</v>
      </c>
      <c r="Y1859" t="s">
        <v>38</v>
      </c>
      <c r="Z1859" t="s">
        <v>3249</v>
      </c>
      <c r="AA1859" t="s">
        <v>3250</v>
      </c>
      <c r="AB1859" t="s">
        <v>41</v>
      </c>
      <c r="AC1859" t="s">
        <v>87</v>
      </c>
      <c r="AD1859" t="str">
        <f t="shared" si="148"/>
        <v>Online Class - ONLINE</v>
      </c>
      <c r="AE1859" t="s">
        <v>88</v>
      </c>
      <c r="AF1859" t="s">
        <v>89</v>
      </c>
      <c r="AG1859" t="s">
        <v>89</v>
      </c>
      <c r="AH1859" t="s">
        <v>5220</v>
      </c>
      <c r="AI1859">
        <v>18</v>
      </c>
      <c r="AJ1859">
        <v>19</v>
      </c>
      <c r="AK1859" s="22">
        <f t="shared" si="149"/>
        <v>0</v>
      </c>
      <c r="AL1859">
        <v>20</v>
      </c>
      <c r="AM1859" t="s">
        <v>172</v>
      </c>
      <c r="AN1859" t="s">
        <v>46</v>
      </c>
    </row>
    <row r="1860" spans="1:40" hidden="1" x14ac:dyDescent="0.25">
      <c r="A1860">
        <v>202430</v>
      </c>
      <c r="B1860">
        <v>42556</v>
      </c>
      <c r="C1860" t="s">
        <v>3245</v>
      </c>
      <c r="D1860" t="s">
        <v>5612</v>
      </c>
      <c r="E1860" t="s">
        <v>3246</v>
      </c>
      <c r="F1860">
        <v>1</v>
      </c>
      <c r="G1860" s="1">
        <v>45222</v>
      </c>
      <c r="H1860" s="1">
        <v>45276</v>
      </c>
      <c r="I1860" s="21">
        <f t="shared" si="145"/>
        <v>8.7142857142857153</v>
      </c>
      <c r="J1860" s="1"/>
      <c r="K1860" s="1" t="s">
        <v>5552</v>
      </c>
      <c r="S1860" s="22">
        <f t="shared" si="146"/>
        <v>0</v>
      </c>
      <c r="T1860" s="22">
        <f t="shared" si="147"/>
        <v>0</v>
      </c>
      <c r="U1860" s="22">
        <v>0</v>
      </c>
      <c r="W1860" s="22">
        <v>0</v>
      </c>
      <c r="Y1860" t="s">
        <v>38</v>
      </c>
      <c r="Z1860" t="s">
        <v>39</v>
      </c>
      <c r="AA1860" t="s">
        <v>40</v>
      </c>
      <c r="AB1860" t="s">
        <v>41</v>
      </c>
      <c r="AC1860" t="s">
        <v>87</v>
      </c>
      <c r="AD1860" t="str">
        <f t="shared" si="148"/>
        <v>Online Class - ONLINE</v>
      </c>
      <c r="AE1860" t="s">
        <v>88</v>
      </c>
      <c r="AF1860" t="s">
        <v>89</v>
      </c>
      <c r="AG1860" t="s">
        <v>89</v>
      </c>
      <c r="AH1860" t="s">
        <v>5220</v>
      </c>
      <c r="AI1860">
        <v>0</v>
      </c>
      <c r="AJ1860">
        <v>0</v>
      </c>
      <c r="AK1860" s="22">
        <f t="shared" si="149"/>
        <v>0</v>
      </c>
      <c r="AL1860">
        <v>20</v>
      </c>
      <c r="AM1860" t="s">
        <v>172</v>
      </c>
      <c r="AN1860" t="s">
        <v>46</v>
      </c>
    </row>
    <row r="1861" spans="1:40" hidden="1" x14ac:dyDescent="0.25">
      <c r="A1861">
        <v>202430</v>
      </c>
      <c r="B1861">
        <v>42557</v>
      </c>
      <c r="C1861" t="s">
        <v>3245</v>
      </c>
      <c r="D1861" t="s">
        <v>5612</v>
      </c>
      <c r="E1861" t="s">
        <v>3246</v>
      </c>
      <c r="F1861">
        <v>1</v>
      </c>
      <c r="G1861" s="1">
        <v>45180</v>
      </c>
      <c r="H1861" s="1">
        <v>45276</v>
      </c>
      <c r="I1861" s="21">
        <f t="shared" si="145"/>
        <v>14.714285714285714</v>
      </c>
      <c r="J1861" s="1"/>
      <c r="K1861" s="1" t="s">
        <v>5552</v>
      </c>
      <c r="S1861" s="22">
        <f t="shared" si="146"/>
        <v>0</v>
      </c>
      <c r="T1861" s="22">
        <f t="shared" si="147"/>
        <v>0</v>
      </c>
      <c r="U1861" s="22">
        <v>0</v>
      </c>
      <c r="W1861" s="22">
        <v>0</v>
      </c>
      <c r="Y1861" t="s">
        <v>38</v>
      </c>
      <c r="Z1861" t="s">
        <v>39</v>
      </c>
      <c r="AA1861" t="s">
        <v>40</v>
      </c>
      <c r="AB1861" t="s">
        <v>41</v>
      </c>
      <c r="AC1861" t="s">
        <v>87</v>
      </c>
      <c r="AD1861" t="str">
        <f t="shared" si="148"/>
        <v>Online Class - ONLINE</v>
      </c>
      <c r="AE1861" t="s">
        <v>88</v>
      </c>
      <c r="AF1861" t="s">
        <v>89</v>
      </c>
      <c r="AG1861" t="s">
        <v>89</v>
      </c>
      <c r="AH1861" t="s">
        <v>5220</v>
      </c>
      <c r="AI1861">
        <v>0</v>
      </c>
      <c r="AJ1861">
        <v>0</v>
      </c>
      <c r="AK1861" s="22">
        <f t="shared" si="149"/>
        <v>0</v>
      </c>
      <c r="AL1861">
        <v>20</v>
      </c>
      <c r="AM1861" t="s">
        <v>172</v>
      </c>
      <c r="AN1861" t="s">
        <v>46</v>
      </c>
    </row>
    <row r="1862" spans="1:40" hidden="1" x14ac:dyDescent="0.25">
      <c r="A1862">
        <v>202430</v>
      </c>
      <c r="B1862">
        <v>42558</v>
      </c>
      <c r="C1862" t="s">
        <v>3245</v>
      </c>
      <c r="D1862" t="s">
        <v>5612</v>
      </c>
      <c r="E1862" t="s">
        <v>3246</v>
      </c>
      <c r="F1862">
        <v>1</v>
      </c>
      <c r="G1862" s="1">
        <v>45180</v>
      </c>
      <c r="H1862" s="1">
        <v>45276</v>
      </c>
      <c r="I1862" s="21">
        <f t="shared" si="145"/>
        <v>14.714285714285714</v>
      </c>
      <c r="J1862" s="1"/>
      <c r="K1862" s="1" t="s">
        <v>5552</v>
      </c>
      <c r="S1862" s="22">
        <f t="shared" si="146"/>
        <v>0</v>
      </c>
      <c r="T1862" s="22">
        <f t="shared" si="147"/>
        <v>0</v>
      </c>
      <c r="U1862" s="22">
        <v>0</v>
      </c>
      <c r="W1862" s="22">
        <v>0</v>
      </c>
      <c r="Y1862" t="s">
        <v>38</v>
      </c>
      <c r="Z1862" t="s">
        <v>3255</v>
      </c>
      <c r="AA1862" t="s">
        <v>3256</v>
      </c>
      <c r="AB1862" t="s">
        <v>41</v>
      </c>
      <c r="AC1862" t="s">
        <v>87</v>
      </c>
      <c r="AD1862" t="str">
        <f t="shared" si="148"/>
        <v>Online Class - ONLINE</v>
      </c>
      <c r="AE1862" t="s">
        <v>88</v>
      </c>
      <c r="AF1862" t="s">
        <v>89</v>
      </c>
      <c r="AG1862" t="s">
        <v>89</v>
      </c>
      <c r="AH1862" t="s">
        <v>5220</v>
      </c>
      <c r="AI1862">
        <v>28</v>
      </c>
      <c r="AJ1862">
        <v>23</v>
      </c>
      <c r="AK1862" s="22">
        <f t="shared" si="149"/>
        <v>0</v>
      </c>
      <c r="AL1862">
        <v>20</v>
      </c>
      <c r="AM1862" t="s">
        <v>172</v>
      </c>
      <c r="AN1862" t="s">
        <v>67</v>
      </c>
    </row>
    <row r="1863" spans="1:40" hidden="1" x14ac:dyDescent="0.25">
      <c r="A1863">
        <v>202430</v>
      </c>
      <c r="B1863">
        <v>42559</v>
      </c>
      <c r="C1863" t="s">
        <v>3245</v>
      </c>
      <c r="D1863" t="s">
        <v>5612</v>
      </c>
      <c r="E1863" t="s">
        <v>3246</v>
      </c>
      <c r="F1863">
        <v>1</v>
      </c>
      <c r="G1863" s="1">
        <v>45180</v>
      </c>
      <c r="H1863" s="1">
        <v>45276</v>
      </c>
      <c r="I1863" s="21">
        <f t="shared" si="145"/>
        <v>14.714285714285714</v>
      </c>
      <c r="J1863" s="1"/>
      <c r="K1863" s="1" t="s">
        <v>5552</v>
      </c>
      <c r="S1863" s="22">
        <f t="shared" si="146"/>
        <v>0</v>
      </c>
      <c r="T1863" s="22">
        <f t="shared" si="147"/>
        <v>0</v>
      </c>
      <c r="U1863" s="22">
        <v>0</v>
      </c>
      <c r="W1863" s="22">
        <v>0</v>
      </c>
      <c r="Y1863" t="s">
        <v>38</v>
      </c>
      <c r="Z1863" t="s">
        <v>3247</v>
      </c>
      <c r="AA1863" t="s">
        <v>3248</v>
      </c>
      <c r="AB1863" t="s">
        <v>41</v>
      </c>
      <c r="AC1863" t="s">
        <v>87</v>
      </c>
      <c r="AD1863" t="str">
        <f t="shared" si="148"/>
        <v>Online Class - ONLINE</v>
      </c>
      <c r="AE1863" t="s">
        <v>88</v>
      </c>
      <c r="AF1863" t="s">
        <v>89</v>
      </c>
      <c r="AG1863" t="s">
        <v>89</v>
      </c>
      <c r="AH1863" t="s">
        <v>5220</v>
      </c>
      <c r="AI1863">
        <v>35</v>
      </c>
      <c r="AJ1863">
        <v>33</v>
      </c>
      <c r="AK1863" s="22">
        <f t="shared" si="149"/>
        <v>0</v>
      </c>
      <c r="AL1863">
        <v>20</v>
      </c>
      <c r="AM1863" t="s">
        <v>172</v>
      </c>
      <c r="AN1863" t="s">
        <v>67</v>
      </c>
    </row>
    <row r="1864" spans="1:40" hidden="1" x14ac:dyDescent="0.25">
      <c r="A1864">
        <v>202430</v>
      </c>
      <c r="B1864">
        <v>42565</v>
      </c>
      <c r="C1864" t="s">
        <v>516</v>
      </c>
      <c r="D1864" t="s">
        <v>5713</v>
      </c>
      <c r="E1864" t="s">
        <v>517</v>
      </c>
      <c r="F1864">
        <v>0</v>
      </c>
      <c r="G1864" s="1">
        <v>45222</v>
      </c>
      <c r="H1864" s="1">
        <v>45276</v>
      </c>
      <c r="I1864" s="21">
        <f t="shared" si="145"/>
        <v>8.7142857142857153</v>
      </c>
      <c r="J1864" s="1"/>
      <c r="K1864" s="1" t="s">
        <v>5536</v>
      </c>
      <c r="L1864" t="s">
        <v>33</v>
      </c>
      <c r="N1864" t="s">
        <v>35</v>
      </c>
      <c r="S1864" s="22">
        <f t="shared" si="146"/>
        <v>0.10416666666666663</v>
      </c>
      <c r="T1864" s="22">
        <f t="shared" si="147"/>
        <v>0.11002886002886002</v>
      </c>
      <c r="U1864" s="22" t="s">
        <v>5384</v>
      </c>
      <c r="V1864">
        <v>1200</v>
      </c>
      <c r="W1864" s="22" t="s">
        <v>5414</v>
      </c>
      <c r="X1864">
        <v>1430</v>
      </c>
      <c r="Y1864" t="s">
        <v>101</v>
      </c>
      <c r="Z1864" t="s">
        <v>252</v>
      </c>
      <c r="AA1864" t="s">
        <v>253</v>
      </c>
      <c r="AB1864">
        <v>11</v>
      </c>
      <c r="AC1864" t="s">
        <v>98</v>
      </c>
      <c r="AD1864" t="str">
        <f t="shared" si="148"/>
        <v>Online Class - ONLINE</v>
      </c>
      <c r="AE1864" t="s">
        <v>88</v>
      </c>
      <c r="AF1864" t="s">
        <v>89</v>
      </c>
      <c r="AG1864" t="s">
        <v>89</v>
      </c>
      <c r="AH1864" t="s">
        <v>5220</v>
      </c>
      <c r="AI1864">
        <v>37</v>
      </c>
      <c r="AJ1864">
        <v>16</v>
      </c>
      <c r="AK1864" s="22">
        <f t="shared" si="149"/>
        <v>15.341166769738198</v>
      </c>
      <c r="AL1864" t="s">
        <v>99</v>
      </c>
      <c r="AM1864" t="s">
        <v>100</v>
      </c>
      <c r="AN1864" t="s">
        <v>67</v>
      </c>
    </row>
    <row r="1865" spans="1:40" hidden="1" x14ac:dyDescent="0.25">
      <c r="A1865">
        <v>202430</v>
      </c>
      <c r="B1865">
        <v>42574</v>
      </c>
      <c r="C1865" t="s">
        <v>1758</v>
      </c>
      <c r="D1865" t="s">
        <v>5623</v>
      </c>
      <c r="E1865" t="s">
        <v>1759</v>
      </c>
      <c r="F1865">
        <v>4</v>
      </c>
      <c r="G1865" s="1">
        <v>45166</v>
      </c>
      <c r="H1865" s="1">
        <v>45276</v>
      </c>
      <c r="I1865" s="21">
        <f t="shared" si="145"/>
        <v>16.714285714285715</v>
      </c>
      <c r="J1865" s="1"/>
      <c r="K1865" s="1" t="s">
        <v>5552</v>
      </c>
      <c r="S1865" s="22">
        <f t="shared" si="146"/>
        <v>0</v>
      </c>
      <c r="T1865" s="22">
        <f t="shared" si="147"/>
        <v>0</v>
      </c>
      <c r="U1865" s="22">
        <v>0</v>
      </c>
      <c r="W1865" s="22">
        <v>0</v>
      </c>
      <c r="Y1865" t="s">
        <v>304</v>
      </c>
      <c r="Z1865" t="s">
        <v>1750</v>
      </c>
      <c r="AA1865" t="s">
        <v>1751</v>
      </c>
      <c r="AB1865" t="s">
        <v>61</v>
      </c>
      <c r="AC1865" t="s">
        <v>62</v>
      </c>
      <c r="AD1865" t="str">
        <f t="shared" si="148"/>
        <v>Online Class - ONLINE</v>
      </c>
      <c r="AE1865" t="s">
        <v>88</v>
      </c>
      <c r="AF1865" t="s">
        <v>89</v>
      </c>
      <c r="AG1865" t="s">
        <v>89</v>
      </c>
      <c r="AH1865" t="s">
        <v>5220</v>
      </c>
      <c r="AI1865">
        <v>33</v>
      </c>
      <c r="AJ1865">
        <v>27</v>
      </c>
      <c r="AK1865" s="22">
        <f t="shared" si="149"/>
        <v>0</v>
      </c>
      <c r="AL1865" t="s">
        <v>430</v>
      </c>
      <c r="AM1865" t="s">
        <v>306</v>
      </c>
      <c r="AN1865" t="s">
        <v>67</v>
      </c>
    </row>
    <row r="1866" spans="1:40" hidden="1" x14ac:dyDescent="0.25">
      <c r="A1866">
        <v>202430</v>
      </c>
      <c r="B1866">
        <v>42576</v>
      </c>
      <c r="C1866" t="s">
        <v>1758</v>
      </c>
      <c r="D1866" t="s">
        <v>5623</v>
      </c>
      <c r="E1866" t="s">
        <v>1759</v>
      </c>
      <c r="F1866">
        <v>4</v>
      </c>
      <c r="G1866" s="1">
        <v>45166</v>
      </c>
      <c r="H1866" s="1">
        <v>45276</v>
      </c>
      <c r="I1866" s="21">
        <f t="shared" si="145"/>
        <v>16.714285714285715</v>
      </c>
      <c r="J1866" s="1"/>
      <c r="K1866" s="1" t="s">
        <v>5552</v>
      </c>
      <c r="S1866" s="22">
        <f t="shared" si="146"/>
        <v>0</v>
      </c>
      <c r="T1866" s="22">
        <f t="shared" si="147"/>
        <v>0</v>
      </c>
      <c r="U1866" s="22">
        <v>0</v>
      </c>
      <c r="W1866" s="22">
        <v>0</v>
      </c>
      <c r="Y1866" t="s">
        <v>304</v>
      </c>
      <c r="Z1866" t="s">
        <v>1750</v>
      </c>
      <c r="AA1866" t="s">
        <v>1751</v>
      </c>
      <c r="AB1866" t="s">
        <v>61</v>
      </c>
      <c r="AC1866" t="s">
        <v>62</v>
      </c>
      <c r="AD1866" t="str">
        <f t="shared" si="148"/>
        <v>Online Class - ONLINE</v>
      </c>
      <c r="AE1866" t="s">
        <v>88</v>
      </c>
      <c r="AF1866" t="s">
        <v>89</v>
      </c>
      <c r="AG1866" t="s">
        <v>89</v>
      </c>
      <c r="AH1866" t="s">
        <v>5220</v>
      </c>
      <c r="AI1866">
        <v>33</v>
      </c>
      <c r="AJ1866">
        <v>26</v>
      </c>
      <c r="AK1866" s="22">
        <f t="shared" si="149"/>
        <v>0</v>
      </c>
      <c r="AL1866" t="s">
        <v>430</v>
      </c>
      <c r="AM1866" t="s">
        <v>306</v>
      </c>
      <c r="AN1866" t="s">
        <v>67</v>
      </c>
    </row>
    <row r="1867" spans="1:40" hidden="1" x14ac:dyDescent="0.25">
      <c r="A1867">
        <v>202430</v>
      </c>
      <c r="B1867">
        <v>42590</v>
      </c>
      <c r="C1867" t="s">
        <v>1807</v>
      </c>
      <c r="D1867" t="s">
        <v>5704</v>
      </c>
      <c r="E1867" t="s">
        <v>1808</v>
      </c>
      <c r="F1867">
        <v>3</v>
      </c>
      <c r="G1867" s="1">
        <v>45208</v>
      </c>
      <c r="H1867" s="1">
        <v>45276</v>
      </c>
      <c r="I1867" s="21">
        <f t="shared" si="145"/>
        <v>10.714285714285714</v>
      </c>
      <c r="J1867" s="1"/>
      <c r="K1867" s="1" t="s">
        <v>5552</v>
      </c>
      <c r="S1867" s="22">
        <f t="shared" si="146"/>
        <v>0</v>
      </c>
      <c r="T1867" s="22">
        <f t="shared" si="147"/>
        <v>0</v>
      </c>
      <c r="U1867" s="22">
        <v>0</v>
      </c>
      <c r="W1867" s="22">
        <v>0</v>
      </c>
      <c r="Y1867" t="s">
        <v>304</v>
      </c>
      <c r="Z1867" t="s">
        <v>3257</v>
      </c>
      <c r="AA1867" t="s">
        <v>3258</v>
      </c>
      <c r="AB1867" t="s">
        <v>277</v>
      </c>
      <c r="AC1867" t="s">
        <v>98</v>
      </c>
      <c r="AD1867" t="str">
        <f t="shared" si="148"/>
        <v>Online Class - ONLINE</v>
      </c>
      <c r="AE1867" t="s">
        <v>88</v>
      </c>
      <c r="AF1867" t="s">
        <v>89</v>
      </c>
      <c r="AG1867" t="s">
        <v>89</v>
      </c>
      <c r="AH1867" t="s">
        <v>5220</v>
      </c>
      <c r="AI1867">
        <v>50</v>
      </c>
      <c r="AJ1867">
        <v>44</v>
      </c>
      <c r="AK1867" s="22">
        <f t="shared" si="149"/>
        <v>0</v>
      </c>
      <c r="AL1867" t="s">
        <v>99</v>
      </c>
      <c r="AM1867" t="s">
        <v>534</v>
      </c>
      <c r="AN1867" t="s">
        <v>67</v>
      </c>
    </row>
    <row r="1868" spans="1:40" hidden="1" x14ac:dyDescent="0.25">
      <c r="A1868">
        <v>202430</v>
      </c>
      <c r="B1868">
        <v>42598</v>
      </c>
      <c r="C1868" t="s">
        <v>3259</v>
      </c>
      <c r="D1868" t="s">
        <v>5736</v>
      </c>
      <c r="E1868" t="s">
        <v>3260</v>
      </c>
      <c r="F1868">
        <v>3</v>
      </c>
      <c r="G1868" s="1">
        <v>45166</v>
      </c>
      <c r="H1868" s="1">
        <v>45276</v>
      </c>
      <c r="I1868" s="21">
        <f t="shared" si="145"/>
        <v>16.714285714285715</v>
      </c>
      <c r="J1868" s="1"/>
      <c r="K1868" s="1" t="s">
        <v>5552</v>
      </c>
      <c r="S1868" s="22">
        <f t="shared" si="146"/>
        <v>0</v>
      </c>
      <c r="T1868" s="22">
        <f t="shared" si="147"/>
        <v>0</v>
      </c>
      <c r="U1868" s="22">
        <v>0</v>
      </c>
      <c r="W1868" s="22">
        <v>0</v>
      </c>
      <c r="Y1868" t="s">
        <v>304</v>
      </c>
      <c r="Z1868" t="s">
        <v>2936</v>
      </c>
      <c r="AA1868" t="s">
        <v>2937</v>
      </c>
      <c r="AB1868" t="s">
        <v>277</v>
      </c>
      <c r="AC1868" t="s">
        <v>98</v>
      </c>
      <c r="AD1868" t="str">
        <f t="shared" si="148"/>
        <v>Online Class - ONLINE</v>
      </c>
      <c r="AE1868" t="s">
        <v>88</v>
      </c>
      <c r="AF1868" t="s">
        <v>89</v>
      </c>
      <c r="AG1868" t="s">
        <v>89</v>
      </c>
      <c r="AH1868" t="s">
        <v>5220</v>
      </c>
      <c r="AI1868">
        <v>40</v>
      </c>
      <c r="AJ1868">
        <v>30</v>
      </c>
      <c r="AK1868" s="22">
        <f t="shared" si="149"/>
        <v>0</v>
      </c>
      <c r="AL1868" t="s">
        <v>99</v>
      </c>
      <c r="AM1868" t="s">
        <v>534</v>
      </c>
      <c r="AN1868" t="s">
        <v>67</v>
      </c>
    </row>
    <row r="1869" spans="1:40" hidden="1" x14ac:dyDescent="0.25">
      <c r="A1869">
        <v>202430</v>
      </c>
      <c r="B1869">
        <v>42652</v>
      </c>
      <c r="C1869" t="s">
        <v>1743</v>
      </c>
      <c r="D1869" t="s">
        <v>5681</v>
      </c>
      <c r="E1869" t="s">
        <v>1744</v>
      </c>
      <c r="F1869">
        <v>6</v>
      </c>
      <c r="G1869" s="1">
        <v>45166</v>
      </c>
      <c r="H1869" s="1">
        <v>45276</v>
      </c>
      <c r="I1869" s="21">
        <f t="shared" si="145"/>
        <v>16.714285714285715</v>
      </c>
      <c r="J1869" s="1"/>
      <c r="K1869" s="1" t="s">
        <v>36</v>
      </c>
      <c r="O1869" t="s">
        <v>36</v>
      </c>
      <c r="S1869" s="22">
        <f t="shared" si="146"/>
        <v>0.12847222222222221</v>
      </c>
      <c r="T1869" s="22">
        <f t="shared" si="147"/>
        <v>0.13014069264069264</v>
      </c>
      <c r="U1869" s="22" t="s">
        <v>5378</v>
      </c>
      <c r="V1869">
        <v>1800</v>
      </c>
      <c r="W1869" s="22" t="s">
        <v>5518</v>
      </c>
      <c r="X1869">
        <v>2105</v>
      </c>
      <c r="Y1869" t="s">
        <v>507</v>
      </c>
      <c r="Z1869" t="s">
        <v>537</v>
      </c>
      <c r="AA1869" t="s">
        <v>538</v>
      </c>
      <c r="AB1869" t="s">
        <v>277</v>
      </c>
      <c r="AC1869" t="s">
        <v>62</v>
      </c>
      <c r="AD1869" t="str">
        <f t="shared" si="148"/>
        <v>Online Class - ONLINE</v>
      </c>
      <c r="AE1869" t="s">
        <v>88</v>
      </c>
      <c r="AF1869" t="s">
        <v>89</v>
      </c>
      <c r="AG1869" t="s">
        <v>89</v>
      </c>
      <c r="AH1869" t="s">
        <v>5220</v>
      </c>
      <c r="AI1869">
        <v>25</v>
      </c>
      <c r="AJ1869">
        <v>21</v>
      </c>
      <c r="AK1869" s="22">
        <f t="shared" si="149"/>
        <v>45.679383116883116</v>
      </c>
      <c r="AL1869" t="s">
        <v>99</v>
      </c>
      <c r="AM1869" t="s">
        <v>100</v>
      </c>
      <c r="AN1869" t="s">
        <v>67</v>
      </c>
    </row>
    <row r="1870" spans="1:40" hidden="1" x14ac:dyDescent="0.25">
      <c r="A1870">
        <v>202430</v>
      </c>
      <c r="B1870">
        <v>42654</v>
      </c>
      <c r="C1870" t="s">
        <v>2535</v>
      </c>
      <c r="D1870" t="s">
        <v>5595</v>
      </c>
      <c r="E1870" t="s">
        <v>2536</v>
      </c>
      <c r="F1870">
        <v>5</v>
      </c>
      <c r="G1870" s="1">
        <v>45166</v>
      </c>
      <c r="H1870" s="1">
        <v>45276</v>
      </c>
      <c r="I1870" s="21">
        <f t="shared" si="145"/>
        <v>16.714285714285715</v>
      </c>
      <c r="J1870" s="1"/>
      <c r="K1870" s="1" t="s">
        <v>5552</v>
      </c>
      <c r="S1870" s="22">
        <f t="shared" si="146"/>
        <v>0</v>
      </c>
      <c r="T1870" s="22">
        <f t="shared" si="147"/>
        <v>0</v>
      </c>
      <c r="U1870" s="22">
        <v>0</v>
      </c>
      <c r="W1870" s="22">
        <v>0</v>
      </c>
      <c r="Y1870" t="s">
        <v>304</v>
      </c>
      <c r="Z1870" t="s">
        <v>1820</v>
      </c>
      <c r="AA1870" t="s">
        <v>1821</v>
      </c>
      <c r="AB1870" t="s">
        <v>61</v>
      </c>
      <c r="AC1870" t="s">
        <v>62</v>
      </c>
      <c r="AD1870" t="str">
        <f t="shared" si="148"/>
        <v>Online Class - ONLINE</v>
      </c>
      <c r="AE1870" t="s">
        <v>88</v>
      </c>
      <c r="AF1870" t="s">
        <v>89</v>
      </c>
      <c r="AG1870" t="s">
        <v>89</v>
      </c>
      <c r="AH1870" t="s">
        <v>5220</v>
      </c>
      <c r="AI1870">
        <v>24</v>
      </c>
      <c r="AJ1870">
        <v>22</v>
      </c>
      <c r="AK1870" s="22">
        <f t="shared" si="149"/>
        <v>0</v>
      </c>
      <c r="AL1870" t="s">
        <v>430</v>
      </c>
      <c r="AM1870" t="s">
        <v>306</v>
      </c>
      <c r="AN1870" t="s">
        <v>67</v>
      </c>
    </row>
    <row r="1871" spans="1:40" hidden="1" x14ac:dyDescent="0.25">
      <c r="A1871">
        <v>202430</v>
      </c>
      <c r="B1871">
        <v>42655</v>
      </c>
      <c r="C1871" t="s">
        <v>3261</v>
      </c>
      <c r="D1871" t="s">
        <v>5619</v>
      </c>
      <c r="E1871" t="s">
        <v>3262</v>
      </c>
      <c r="F1871">
        <v>3</v>
      </c>
      <c r="G1871" s="1">
        <v>45166</v>
      </c>
      <c r="H1871" s="1">
        <v>45276</v>
      </c>
      <c r="I1871" s="21">
        <f t="shared" si="145"/>
        <v>16.714285714285715</v>
      </c>
      <c r="J1871" s="1"/>
      <c r="K1871" s="1" t="s">
        <v>5552</v>
      </c>
      <c r="S1871" s="22">
        <f t="shared" si="146"/>
        <v>0</v>
      </c>
      <c r="T1871" s="22">
        <f t="shared" si="147"/>
        <v>0</v>
      </c>
      <c r="U1871" s="22">
        <v>0</v>
      </c>
      <c r="W1871" s="22">
        <v>0</v>
      </c>
      <c r="Y1871" t="s">
        <v>304</v>
      </c>
      <c r="Z1871" t="s">
        <v>2920</v>
      </c>
      <c r="AA1871" t="s">
        <v>2921</v>
      </c>
      <c r="AB1871" t="s">
        <v>61</v>
      </c>
      <c r="AC1871" t="s">
        <v>98</v>
      </c>
      <c r="AD1871" t="str">
        <f t="shared" si="148"/>
        <v>Online Class - ONLINE</v>
      </c>
      <c r="AE1871" t="s">
        <v>88</v>
      </c>
      <c r="AF1871" t="s">
        <v>89</v>
      </c>
      <c r="AG1871" t="s">
        <v>89</v>
      </c>
      <c r="AH1871" t="s">
        <v>5220</v>
      </c>
      <c r="AI1871">
        <v>40</v>
      </c>
      <c r="AJ1871">
        <v>18</v>
      </c>
      <c r="AK1871" s="22">
        <f t="shared" si="149"/>
        <v>0</v>
      </c>
      <c r="AL1871" t="s">
        <v>99</v>
      </c>
      <c r="AM1871" t="s">
        <v>534</v>
      </c>
      <c r="AN1871" t="s">
        <v>67</v>
      </c>
    </row>
    <row r="1872" spans="1:40" hidden="1" x14ac:dyDescent="0.25">
      <c r="A1872">
        <v>202430</v>
      </c>
      <c r="B1872">
        <v>42656</v>
      </c>
      <c r="C1872" t="s">
        <v>834</v>
      </c>
      <c r="D1872" t="s">
        <v>5593</v>
      </c>
      <c r="E1872" t="s">
        <v>835</v>
      </c>
      <c r="F1872">
        <v>3</v>
      </c>
      <c r="G1872" s="1">
        <v>45166</v>
      </c>
      <c r="H1872" s="1">
        <v>45276</v>
      </c>
      <c r="I1872" s="21">
        <f t="shared" si="145"/>
        <v>16.714285714285715</v>
      </c>
      <c r="J1872" s="1"/>
      <c r="K1872" s="1" t="s">
        <v>5552</v>
      </c>
      <c r="S1872" s="22">
        <f t="shared" si="146"/>
        <v>0</v>
      </c>
      <c r="T1872" s="22">
        <f t="shared" si="147"/>
        <v>0</v>
      </c>
      <c r="U1872" s="22">
        <v>0</v>
      </c>
      <c r="W1872" s="22">
        <v>0</v>
      </c>
      <c r="Y1872" t="s">
        <v>304</v>
      </c>
      <c r="Z1872" t="s">
        <v>836</v>
      </c>
      <c r="AA1872" t="s">
        <v>837</v>
      </c>
      <c r="AB1872" t="s">
        <v>61</v>
      </c>
      <c r="AC1872" t="s">
        <v>98</v>
      </c>
      <c r="AD1872" t="str">
        <f t="shared" si="148"/>
        <v>Online Class - ONLINE</v>
      </c>
      <c r="AE1872" t="s">
        <v>88</v>
      </c>
      <c r="AF1872" t="s">
        <v>89</v>
      </c>
      <c r="AG1872" t="s">
        <v>89</v>
      </c>
      <c r="AH1872" t="s">
        <v>5220</v>
      </c>
      <c r="AI1872">
        <v>40</v>
      </c>
      <c r="AJ1872">
        <v>38</v>
      </c>
      <c r="AK1872" s="22">
        <f t="shared" si="149"/>
        <v>0</v>
      </c>
      <c r="AL1872" t="s">
        <v>99</v>
      </c>
      <c r="AM1872" t="s">
        <v>534</v>
      </c>
      <c r="AN1872" t="s">
        <v>67</v>
      </c>
    </row>
    <row r="1873" spans="1:40" hidden="1" x14ac:dyDescent="0.25">
      <c r="A1873">
        <v>202430</v>
      </c>
      <c r="B1873">
        <v>42657</v>
      </c>
      <c r="C1873" t="s">
        <v>2004</v>
      </c>
      <c r="D1873" t="s">
        <v>5593</v>
      </c>
      <c r="E1873" t="s">
        <v>2005</v>
      </c>
      <c r="F1873">
        <v>3</v>
      </c>
      <c r="G1873" s="1">
        <v>45166</v>
      </c>
      <c r="H1873" s="1">
        <v>45276</v>
      </c>
      <c r="I1873" s="21">
        <f t="shared" si="145"/>
        <v>16.714285714285715</v>
      </c>
      <c r="J1873" s="1"/>
      <c r="K1873" s="1" t="s">
        <v>5552</v>
      </c>
      <c r="S1873" s="22">
        <f t="shared" si="146"/>
        <v>0</v>
      </c>
      <c r="T1873" s="22">
        <f t="shared" si="147"/>
        <v>0</v>
      </c>
      <c r="U1873" s="22">
        <v>0</v>
      </c>
      <c r="W1873" s="22">
        <v>0</v>
      </c>
      <c r="Y1873" t="s">
        <v>304</v>
      </c>
      <c r="Z1873" t="s">
        <v>2006</v>
      </c>
      <c r="AA1873" t="s">
        <v>2007</v>
      </c>
      <c r="AB1873" t="s">
        <v>61</v>
      </c>
      <c r="AC1873" t="s">
        <v>98</v>
      </c>
      <c r="AD1873" t="str">
        <f t="shared" si="148"/>
        <v>Online Class - ONLINE</v>
      </c>
      <c r="AE1873" t="s">
        <v>88</v>
      </c>
      <c r="AF1873" t="s">
        <v>89</v>
      </c>
      <c r="AG1873" t="s">
        <v>89</v>
      </c>
      <c r="AH1873" t="s">
        <v>5220</v>
      </c>
      <c r="AI1873">
        <v>40</v>
      </c>
      <c r="AJ1873">
        <v>38</v>
      </c>
      <c r="AK1873" s="22">
        <f t="shared" si="149"/>
        <v>0</v>
      </c>
      <c r="AL1873" t="s">
        <v>99</v>
      </c>
      <c r="AM1873" t="s">
        <v>534</v>
      </c>
      <c r="AN1873" t="s">
        <v>67</v>
      </c>
    </row>
    <row r="1874" spans="1:40" hidden="1" x14ac:dyDescent="0.25">
      <c r="A1874">
        <v>202430</v>
      </c>
      <c r="B1874">
        <v>42660</v>
      </c>
      <c r="C1874" t="s">
        <v>840</v>
      </c>
      <c r="D1874" t="s">
        <v>5645</v>
      </c>
      <c r="E1874" t="s">
        <v>841</v>
      </c>
      <c r="F1874">
        <v>3</v>
      </c>
      <c r="G1874" s="1">
        <v>45166</v>
      </c>
      <c r="H1874" s="1">
        <v>45276</v>
      </c>
      <c r="I1874" s="21">
        <f t="shared" si="145"/>
        <v>16.714285714285715</v>
      </c>
      <c r="J1874" s="1"/>
      <c r="K1874" s="1" t="s">
        <v>5552</v>
      </c>
      <c r="S1874" s="22">
        <f t="shared" si="146"/>
        <v>0</v>
      </c>
      <c r="T1874" s="22">
        <f t="shared" si="147"/>
        <v>0</v>
      </c>
      <c r="U1874" s="22">
        <v>0</v>
      </c>
      <c r="W1874" s="22">
        <v>0</v>
      </c>
      <c r="Y1874" t="s">
        <v>304</v>
      </c>
      <c r="Z1874" t="s">
        <v>842</v>
      </c>
      <c r="AA1874" t="s">
        <v>843</v>
      </c>
      <c r="AB1874" t="s">
        <v>646</v>
      </c>
      <c r="AC1874" t="s">
        <v>98</v>
      </c>
      <c r="AD1874" t="str">
        <f t="shared" si="148"/>
        <v>Online Class - ONLINE</v>
      </c>
      <c r="AE1874" t="s">
        <v>88</v>
      </c>
      <c r="AF1874" t="s">
        <v>89</v>
      </c>
      <c r="AG1874" t="s">
        <v>89</v>
      </c>
      <c r="AH1874" t="s">
        <v>5220</v>
      </c>
      <c r="AI1874">
        <v>35</v>
      </c>
      <c r="AJ1874">
        <v>32</v>
      </c>
      <c r="AK1874" s="22">
        <f t="shared" si="149"/>
        <v>0</v>
      </c>
      <c r="AL1874" t="s">
        <v>99</v>
      </c>
      <c r="AM1874" t="s">
        <v>534</v>
      </c>
      <c r="AN1874" t="s">
        <v>67</v>
      </c>
    </row>
    <row r="1875" spans="1:40" hidden="1" x14ac:dyDescent="0.25">
      <c r="A1875">
        <v>202430</v>
      </c>
      <c r="B1875">
        <v>42660</v>
      </c>
      <c r="C1875" t="s">
        <v>840</v>
      </c>
      <c r="D1875" t="s">
        <v>5645</v>
      </c>
      <c r="E1875" t="s">
        <v>841</v>
      </c>
      <c r="F1875">
        <v>3</v>
      </c>
      <c r="G1875" s="1">
        <v>45166</v>
      </c>
      <c r="H1875" s="1">
        <v>45276</v>
      </c>
      <c r="I1875" s="21">
        <f t="shared" si="145"/>
        <v>16.714285714285715</v>
      </c>
      <c r="J1875" s="1"/>
      <c r="K1875" s="1" t="s">
        <v>5552</v>
      </c>
      <c r="S1875" s="22">
        <f t="shared" si="146"/>
        <v>0</v>
      </c>
      <c r="T1875" s="22">
        <f t="shared" si="147"/>
        <v>0</v>
      </c>
      <c r="U1875" s="22">
        <v>0</v>
      </c>
      <c r="W1875" s="22">
        <v>0</v>
      </c>
      <c r="Y1875" t="s">
        <v>304</v>
      </c>
      <c r="Z1875" t="s">
        <v>842</v>
      </c>
      <c r="AA1875" t="s">
        <v>843</v>
      </c>
      <c r="AB1875" t="s">
        <v>61</v>
      </c>
      <c r="AC1875" t="s">
        <v>98</v>
      </c>
      <c r="AD1875" t="str">
        <f t="shared" si="148"/>
        <v>Online Class - ONLINE</v>
      </c>
      <c r="AE1875" t="s">
        <v>88</v>
      </c>
      <c r="AF1875" t="s">
        <v>89</v>
      </c>
      <c r="AG1875" t="s">
        <v>89</v>
      </c>
      <c r="AH1875" t="s">
        <v>5220</v>
      </c>
      <c r="AI1875">
        <v>35</v>
      </c>
      <c r="AJ1875">
        <v>32</v>
      </c>
      <c r="AK1875" s="22">
        <f t="shared" si="149"/>
        <v>0</v>
      </c>
      <c r="AL1875" t="s">
        <v>99</v>
      </c>
      <c r="AM1875" t="s">
        <v>534</v>
      </c>
      <c r="AN1875" t="s">
        <v>67</v>
      </c>
    </row>
    <row r="1876" spans="1:40" hidden="1" x14ac:dyDescent="0.25">
      <c r="A1876">
        <v>202430</v>
      </c>
      <c r="B1876">
        <v>42661</v>
      </c>
      <c r="C1876" t="s">
        <v>840</v>
      </c>
      <c r="D1876" t="s">
        <v>5645</v>
      </c>
      <c r="E1876" t="s">
        <v>841</v>
      </c>
      <c r="F1876">
        <v>3</v>
      </c>
      <c r="G1876" s="1">
        <v>45166</v>
      </c>
      <c r="H1876" s="1">
        <v>45276</v>
      </c>
      <c r="I1876" s="21">
        <f t="shared" si="145"/>
        <v>16.714285714285715</v>
      </c>
      <c r="J1876" s="1"/>
      <c r="K1876" s="1" t="s">
        <v>5552</v>
      </c>
      <c r="S1876" s="22">
        <f t="shared" si="146"/>
        <v>0</v>
      </c>
      <c r="T1876" s="22">
        <f t="shared" si="147"/>
        <v>0</v>
      </c>
      <c r="U1876" s="22">
        <v>0</v>
      </c>
      <c r="W1876" s="22">
        <v>0</v>
      </c>
      <c r="Y1876" t="s">
        <v>304</v>
      </c>
      <c r="Z1876" t="s">
        <v>842</v>
      </c>
      <c r="AA1876" t="s">
        <v>843</v>
      </c>
      <c r="AB1876" t="s">
        <v>646</v>
      </c>
      <c r="AC1876" t="s">
        <v>98</v>
      </c>
      <c r="AD1876" t="str">
        <f t="shared" si="148"/>
        <v>Online Class - ONLINE</v>
      </c>
      <c r="AE1876" t="s">
        <v>88</v>
      </c>
      <c r="AF1876" t="s">
        <v>89</v>
      </c>
      <c r="AG1876" t="s">
        <v>89</v>
      </c>
      <c r="AH1876" t="s">
        <v>5220</v>
      </c>
      <c r="AI1876">
        <v>35</v>
      </c>
      <c r="AJ1876">
        <v>34</v>
      </c>
      <c r="AK1876" s="22">
        <f t="shared" si="149"/>
        <v>0</v>
      </c>
      <c r="AL1876" t="s">
        <v>99</v>
      </c>
      <c r="AM1876" t="s">
        <v>534</v>
      </c>
      <c r="AN1876" t="s">
        <v>67</v>
      </c>
    </row>
    <row r="1877" spans="1:40" hidden="1" x14ac:dyDescent="0.25">
      <c r="A1877">
        <v>202430</v>
      </c>
      <c r="B1877">
        <v>42661</v>
      </c>
      <c r="C1877" t="s">
        <v>840</v>
      </c>
      <c r="D1877" t="s">
        <v>5645</v>
      </c>
      <c r="E1877" t="s">
        <v>841</v>
      </c>
      <c r="F1877">
        <v>3</v>
      </c>
      <c r="G1877" s="1">
        <v>45166</v>
      </c>
      <c r="H1877" s="1">
        <v>45276</v>
      </c>
      <c r="I1877" s="21">
        <f t="shared" si="145"/>
        <v>16.714285714285715</v>
      </c>
      <c r="J1877" s="1"/>
      <c r="K1877" s="1" t="s">
        <v>5552</v>
      </c>
      <c r="S1877" s="22">
        <f t="shared" si="146"/>
        <v>0</v>
      </c>
      <c r="T1877" s="22">
        <f t="shared" si="147"/>
        <v>0</v>
      </c>
      <c r="U1877" s="22">
        <v>0</v>
      </c>
      <c r="W1877" s="22">
        <v>0</v>
      </c>
      <c r="Y1877" t="s">
        <v>304</v>
      </c>
      <c r="Z1877" t="s">
        <v>842</v>
      </c>
      <c r="AA1877" t="s">
        <v>843</v>
      </c>
      <c r="AB1877" t="s">
        <v>61</v>
      </c>
      <c r="AC1877" t="s">
        <v>98</v>
      </c>
      <c r="AD1877" t="str">
        <f t="shared" si="148"/>
        <v>Online Class - ONLINE</v>
      </c>
      <c r="AE1877" t="s">
        <v>88</v>
      </c>
      <c r="AF1877" t="s">
        <v>89</v>
      </c>
      <c r="AG1877" t="s">
        <v>89</v>
      </c>
      <c r="AH1877" t="s">
        <v>5220</v>
      </c>
      <c r="AI1877">
        <v>35</v>
      </c>
      <c r="AJ1877">
        <v>34</v>
      </c>
      <c r="AK1877" s="22">
        <f t="shared" si="149"/>
        <v>0</v>
      </c>
      <c r="AL1877" t="s">
        <v>99</v>
      </c>
      <c r="AM1877" t="s">
        <v>534</v>
      </c>
      <c r="AN1877" t="s">
        <v>67</v>
      </c>
    </row>
    <row r="1878" spans="1:40" hidden="1" x14ac:dyDescent="0.25">
      <c r="A1878">
        <v>202430</v>
      </c>
      <c r="B1878">
        <v>42662</v>
      </c>
      <c r="C1878" t="s">
        <v>840</v>
      </c>
      <c r="D1878" t="s">
        <v>5645</v>
      </c>
      <c r="E1878" t="s">
        <v>841</v>
      </c>
      <c r="F1878">
        <v>3</v>
      </c>
      <c r="G1878" s="1">
        <v>45166</v>
      </c>
      <c r="H1878" s="1">
        <v>45276</v>
      </c>
      <c r="I1878" s="21">
        <f t="shared" si="145"/>
        <v>16.714285714285715</v>
      </c>
      <c r="J1878" s="1"/>
      <c r="K1878" s="1" t="s">
        <v>5552</v>
      </c>
      <c r="S1878" s="22">
        <f t="shared" si="146"/>
        <v>0</v>
      </c>
      <c r="T1878" s="22">
        <f t="shared" si="147"/>
        <v>0</v>
      </c>
      <c r="U1878" s="22">
        <v>0</v>
      </c>
      <c r="W1878" s="22">
        <v>0</v>
      </c>
      <c r="Y1878" t="s">
        <v>304</v>
      </c>
      <c r="Z1878" t="s">
        <v>842</v>
      </c>
      <c r="AA1878" t="s">
        <v>843</v>
      </c>
      <c r="AB1878" t="s">
        <v>646</v>
      </c>
      <c r="AC1878" t="s">
        <v>62</v>
      </c>
      <c r="AD1878" t="str">
        <f t="shared" si="148"/>
        <v>Online Class - ONLINE</v>
      </c>
      <c r="AE1878" t="s">
        <v>88</v>
      </c>
      <c r="AF1878" t="s">
        <v>89</v>
      </c>
      <c r="AG1878" t="s">
        <v>89</v>
      </c>
      <c r="AH1878" t="s">
        <v>5220</v>
      </c>
      <c r="AI1878">
        <v>35</v>
      </c>
      <c r="AJ1878">
        <v>34</v>
      </c>
      <c r="AK1878" s="22">
        <f t="shared" si="149"/>
        <v>0</v>
      </c>
      <c r="AL1878" t="s">
        <v>430</v>
      </c>
      <c r="AM1878" t="s">
        <v>306</v>
      </c>
      <c r="AN1878" t="s">
        <v>67</v>
      </c>
    </row>
    <row r="1879" spans="1:40" hidden="1" x14ac:dyDescent="0.25">
      <c r="A1879">
        <v>202430</v>
      </c>
      <c r="B1879">
        <v>42663</v>
      </c>
      <c r="C1879" t="s">
        <v>840</v>
      </c>
      <c r="D1879" t="s">
        <v>5645</v>
      </c>
      <c r="E1879" t="s">
        <v>841</v>
      </c>
      <c r="F1879">
        <v>3</v>
      </c>
      <c r="G1879" s="1">
        <v>45166</v>
      </c>
      <c r="H1879" s="1">
        <v>45276</v>
      </c>
      <c r="I1879" s="21">
        <f t="shared" si="145"/>
        <v>16.714285714285715</v>
      </c>
      <c r="J1879" s="1"/>
      <c r="K1879" s="1" t="s">
        <v>5552</v>
      </c>
      <c r="S1879" s="22">
        <f t="shared" si="146"/>
        <v>0</v>
      </c>
      <c r="T1879" s="22">
        <f t="shared" si="147"/>
        <v>0</v>
      </c>
      <c r="U1879" s="22">
        <v>0</v>
      </c>
      <c r="W1879" s="22">
        <v>0</v>
      </c>
      <c r="Y1879" t="s">
        <v>304</v>
      </c>
      <c r="Z1879" t="s">
        <v>842</v>
      </c>
      <c r="AA1879" t="s">
        <v>843</v>
      </c>
      <c r="AB1879" t="s">
        <v>61</v>
      </c>
      <c r="AC1879" t="s">
        <v>62</v>
      </c>
      <c r="AD1879" t="str">
        <f t="shared" si="148"/>
        <v>Online Class - ONLINE</v>
      </c>
      <c r="AE1879" t="s">
        <v>88</v>
      </c>
      <c r="AF1879" t="s">
        <v>89</v>
      </c>
      <c r="AG1879" t="s">
        <v>89</v>
      </c>
      <c r="AH1879" t="s">
        <v>5220</v>
      </c>
      <c r="AI1879">
        <v>35</v>
      </c>
      <c r="AJ1879">
        <v>37</v>
      </c>
      <c r="AK1879" s="22">
        <f t="shared" si="149"/>
        <v>0</v>
      </c>
      <c r="AL1879" t="s">
        <v>430</v>
      </c>
      <c r="AM1879" t="s">
        <v>306</v>
      </c>
      <c r="AN1879" t="s">
        <v>46</v>
      </c>
    </row>
    <row r="1880" spans="1:40" hidden="1" x14ac:dyDescent="0.25">
      <c r="A1880">
        <v>202430</v>
      </c>
      <c r="B1880">
        <v>42665</v>
      </c>
      <c r="C1880" t="s">
        <v>418</v>
      </c>
      <c r="D1880" t="s">
        <v>5718</v>
      </c>
      <c r="E1880" t="s">
        <v>419</v>
      </c>
      <c r="F1880">
        <v>3</v>
      </c>
      <c r="G1880" s="1">
        <v>45166</v>
      </c>
      <c r="H1880" s="1">
        <v>45276</v>
      </c>
      <c r="I1880" s="21">
        <f t="shared" si="145"/>
        <v>16.714285714285715</v>
      </c>
      <c r="J1880" s="1"/>
      <c r="K1880" s="1" t="s">
        <v>5552</v>
      </c>
      <c r="S1880" s="22">
        <f t="shared" si="146"/>
        <v>0</v>
      </c>
      <c r="T1880" s="22">
        <f t="shared" si="147"/>
        <v>0</v>
      </c>
      <c r="U1880" s="22">
        <v>0</v>
      </c>
      <c r="W1880" s="22">
        <v>0</v>
      </c>
      <c r="Y1880" t="s">
        <v>304</v>
      </c>
      <c r="Z1880" t="s">
        <v>1772</v>
      </c>
      <c r="AA1880" t="s">
        <v>1773</v>
      </c>
      <c r="AB1880" t="s">
        <v>61</v>
      </c>
      <c r="AC1880" t="s">
        <v>98</v>
      </c>
      <c r="AD1880" t="str">
        <f t="shared" si="148"/>
        <v>Online Class - ONLINE</v>
      </c>
      <c r="AE1880" t="s">
        <v>88</v>
      </c>
      <c r="AF1880" t="s">
        <v>89</v>
      </c>
      <c r="AG1880" t="s">
        <v>89</v>
      </c>
      <c r="AH1880" t="s">
        <v>5220</v>
      </c>
      <c r="AI1880">
        <v>40</v>
      </c>
      <c r="AJ1880">
        <v>33</v>
      </c>
      <c r="AK1880" s="22">
        <f t="shared" si="149"/>
        <v>0</v>
      </c>
      <c r="AL1880" t="s">
        <v>99</v>
      </c>
      <c r="AM1880" t="s">
        <v>534</v>
      </c>
      <c r="AN1880" t="s">
        <v>67</v>
      </c>
    </row>
    <row r="1881" spans="1:40" hidden="1" x14ac:dyDescent="0.25">
      <c r="A1881">
        <v>202430</v>
      </c>
      <c r="B1881">
        <v>42666</v>
      </c>
      <c r="C1881" t="s">
        <v>418</v>
      </c>
      <c r="D1881" t="s">
        <v>5718</v>
      </c>
      <c r="E1881" t="s">
        <v>419</v>
      </c>
      <c r="F1881">
        <v>3</v>
      </c>
      <c r="G1881" s="1">
        <v>45166</v>
      </c>
      <c r="H1881" s="1">
        <v>45276</v>
      </c>
      <c r="I1881" s="21">
        <f t="shared" si="145"/>
        <v>16.714285714285715</v>
      </c>
      <c r="J1881" s="1"/>
      <c r="K1881" s="1" t="s">
        <v>5552</v>
      </c>
      <c r="S1881" s="22">
        <f t="shared" si="146"/>
        <v>0</v>
      </c>
      <c r="T1881" s="22">
        <f t="shared" si="147"/>
        <v>0</v>
      </c>
      <c r="U1881" s="22">
        <v>0</v>
      </c>
      <c r="W1881" s="22">
        <v>0</v>
      </c>
      <c r="Y1881" t="s">
        <v>304</v>
      </c>
      <c r="Z1881" t="s">
        <v>1772</v>
      </c>
      <c r="AA1881" t="s">
        <v>1773</v>
      </c>
      <c r="AB1881" t="s">
        <v>61</v>
      </c>
      <c r="AC1881" t="s">
        <v>98</v>
      </c>
      <c r="AD1881" t="str">
        <f t="shared" si="148"/>
        <v>Online Class - ONLINE</v>
      </c>
      <c r="AE1881" t="s">
        <v>88</v>
      </c>
      <c r="AF1881" t="s">
        <v>89</v>
      </c>
      <c r="AG1881" t="s">
        <v>89</v>
      </c>
      <c r="AH1881" t="s">
        <v>5220</v>
      </c>
      <c r="AI1881">
        <v>40</v>
      </c>
      <c r="AJ1881">
        <v>30</v>
      </c>
      <c r="AK1881" s="22">
        <f t="shared" si="149"/>
        <v>0</v>
      </c>
      <c r="AL1881" t="s">
        <v>99</v>
      </c>
      <c r="AM1881" t="s">
        <v>534</v>
      </c>
      <c r="AN1881" t="s">
        <v>67</v>
      </c>
    </row>
    <row r="1882" spans="1:40" hidden="1" x14ac:dyDescent="0.25">
      <c r="A1882">
        <v>202430</v>
      </c>
      <c r="B1882">
        <v>42676</v>
      </c>
      <c r="C1882" t="s">
        <v>3263</v>
      </c>
      <c r="D1882" t="s">
        <v>5671</v>
      </c>
      <c r="E1882" t="s">
        <v>3264</v>
      </c>
      <c r="F1882">
        <v>1.5</v>
      </c>
      <c r="G1882" s="1">
        <v>45175</v>
      </c>
      <c r="H1882" s="1">
        <v>45276</v>
      </c>
      <c r="I1882" s="21">
        <f t="shared" si="145"/>
        <v>15.428571428571429</v>
      </c>
      <c r="J1882" s="1"/>
      <c r="K1882" s="1" t="s">
        <v>5552</v>
      </c>
      <c r="S1882" s="22">
        <f t="shared" si="146"/>
        <v>0</v>
      </c>
      <c r="T1882" s="22">
        <f t="shared" si="147"/>
        <v>0</v>
      </c>
      <c r="U1882" s="22">
        <v>0</v>
      </c>
      <c r="W1882" s="22">
        <v>0</v>
      </c>
      <c r="Y1882" t="s">
        <v>304</v>
      </c>
      <c r="Z1882" t="s">
        <v>644</v>
      </c>
      <c r="AA1882" t="s">
        <v>645</v>
      </c>
      <c r="AB1882" t="s">
        <v>61</v>
      </c>
      <c r="AC1882" t="s">
        <v>98</v>
      </c>
      <c r="AD1882" t="str">
        <f t="shared" si="148"/>
        <v>Online Class - ONLINE</v>
      </c>
      <c r="AE1882" t="s">
        <v>88</v>
      </c>
      <c r="AF1882" t="s">
        <v>89</v>
      </c>
      <c r="AG1882" t="s">
        <v>89</v>
      </c>
      <c r="AH1882" t="s">
        <v>5220</v>
      </c>
      <c r="AI1882">
        <v>20</v>
      </c>
      <c r="AJ1882">
        <v>17</v>
      </c>
      <c r="AK1882" s="22">
        <f t="shared" si="149"/>
        <v>0</v>
      </c>
      <c r="AL1882" t="s">
        <v>99</v>
      </c>
      <c r="AM1882" t="s">
        <v>534</v>
      </c>
      <c r="AN1882" t="s">
        <v>67</v>
      </c>
    </row>
    <row r="1883" spans="1:40" hidden="1" x14ac:dyDescent="0.25">
      <c r="A1883">
        <v>202430</v>
      </c>
      <c r="B1883">
        <v>42676</v>
      </c>
      <c r="C1883" t="s">
        <v>3263</v>
      </c>
      <c r="D1883" t="s">
        <v>5671</v>
      </c>
      <c r="E1883" t="s">
        <v>3264</v>
      </c>
      <c r="F1883">
        <v>1.5</v>
      </c>
      <c r="G1883" s="1">
        <v>45175</v>
      </c>
      <c r="H1883" s="1">
        <v>45276</v>
      </c>
      <c r="I1883" s="21">
        <f t="shared" si="145"/>
        <v>15.428571428571429</v>
      </c>
      <c r="J1883" s="1"/>
      <c r="K1883" s="1" t="s">
        <v>5552</v>
      </c>
      <c r="S1883" s="22">
        <f t="shared" si="146"/>
        <v>0</v>
      </c>
      <c r="T1883" s="22">
        <f t="shared" si="147"/>
        <v>0</v>
      </c>
      <c r="U1883" s="22">
        <v>0</v>
      </c>
      <c r="W1883" s="22">
        <v>0</v>
      </c>
      <c r="Y1883" t="s">
        <v>304</v>
      </c>
      <c r="Z1883" t="s">
        <v>644</v>
      </c>
      <c r="AA1883" t="s">
        <v>645</v>
      </c>
      <c r="AB1883" t="s">
        <v>61</v>
      </c>
      <c r="AC1883" t="s">
        <v>98</v>
      </c>
      <c r="AD1883" t="str">
        <f t="shared" si="148"/>
        <v>Online Class - ONLINE</v>
      </c>
      <c r="AE1883" t="s">
        <v>88</v>
      </c>
      <c r="AF1883" t="s">
        <v>89</v>
      </c>
      <c r="AG1883" t="s">
        <v>89</v>
      </c>
      <c r="AH1883" t="s">
        <v>5220</v>
      </c>
      <c r="AI1883">
        <v>20</v>
      </c>
      <c r="AJ1883">
        <v>17</v>
      </c>
      <c r="AK1883" s="22">
        <f t="shared" si="149"/>
        <v>0</v>
      </c>
      <c r="AL1883" t="s">
        <v>99</v>
      </c>
      <c r="AM1883" t="s">
        <v>534</v>
      </c>
      <c r="AN1883" t="s">
        <v>67</v>
      </c>
    </row>
    <row r="1884" spans="1:40" hidden="1" x14ac:dyDescent="0.25">
      <c r="A1884">
        <v>202430</v>
      </c>
      <c r="B1884">
        <v>42677</v>
      </c>
      <c r="C1884" t="s">
        <v>3265</v>
      </c>
      <c r="D1884" t="s">
        <v>5671</v>
      </c>
      <c r="E1884" t="s">
        <v>3266</v>
      </c>
      <c r="F1884">
        <v>1.5</v>
      </c>
      <c r="G1884" s="1">
        <v>45175</v>
      </c>
      <c r="H1884" s="1">
        <v>45276</v>
      </c>
      <c r="I1884" s="21">
        <f t="shared" si="145"/>
        <v>15.428571428571429</v>
      </c>
      <c r="J1884" s="1"/>
      <c r="K1884" s="1" t="s">
        <v>5552</v>
      </c>
      <c r="S1884" s="22">
        <f t="shared" si="146"/>
        <v>0</v>
      </c>
      <c r="T1884" s="22">
        <f t="shared" si="147"/>
        <v>0</v>
      </c>
      <c r="U1884" s="22">
        <v>0</v>
      </c>
      <c r="W1884" s="22">
        <v>0</v>
      </c>
      <c r="Y1884" t="s">
        <v>304</v>
      </c>
      <c r="Z1884" t="s">
        <v>644</v>
      </c>
      <c r="AA1884" t="s">
        <v>645</v>
      </c>
      <c r="AB1884" t="s">
        <v>41</v>
      </c>
      <c r="AC1884" t="s">
        <v>98</v>
      </c>
      <c r="AD1884" t="str">
        <f t="shared" si="148"/>
        <v>Online Class - ONLINE</v>
      </c>
      <c r="AE1884" t="s">
        <v>88</v>
      </c>
      <c r="AF1884" t="s">
        <v>89</v>
      </c>
      <c r="AG1884" t="s">
        <v>89</v>
      </c>
      <c r="AH1884" t="s">
        <v>5220</v>
      </c>
      <c r="AI1884">
        <v>20</v>
      </c>
      <c r="AJ1884">
        <v>19</v>
      </c>
      <c r="AK1884" s="22">
        <f t="shared" si="149"/>
        <v>0</v>
      </c>
      <c r="AL1884" t="s">
        <v>99</v>
      </c>
      <c r="AM1884" t="s">
        <v>534</v>
      </c>
      <c r="AN1884" t="s">
        <v>67</v>
      </c>
    </row>
    <row r="1885" spans="1:40" hidden="1" x14ac:dyDescent="0.25">
      <c r="A1885">
        <v>202430</v>
      </c>
      <c r="B1885">
        <v>42677</v>
      </c>
      <c r="C1885" t="s">
        <v>3265</v>
      </c>
      <c r="D1885" t="s">
        <v>5671</v>
      </c>
      <c r="E1885" t="s">
        <v>3266</v>
      </c>
      <c r="F1885">
        <v>1.5</v>
      </c>
      <c r="G1885" s="1">
        <v>45175</v>
      </c>
      <c r="H1885" s="1">
        <v>45276</v>
      </c>
      <c r="I1885" s="21">
        <f t="shared" si="145"/>
        <v>15.428571428571429</v>
      </c>
      <c r="J1885" s="1"/>
      <c r="K1885" s="1" t="s">
        <v>5552</v>
      </c>
      <c r="S1885" s="22">
        <f t="shared" si="146"/>
        <v>0</v>
      </c>
      <c r="T1885" s="22">
        <f t="shared" si="147"/>
        <v>0</v>
      </c>
      <c r="U1885" s="22">
        <v>0</v>
      </c>
      <c r="W1885" s="22">
        <v>0</v>
      </c>
      <c r="Y1885" t="s">
        <v>304</v>
      </c>
      <c r="Z1885" t="s">
        <v>644</v>
      </c>
      <c r="AA1885" t="s">
        <v>645</v>
      </c>
      <c r="AB1885" t="s">
        <v>41</v>
      </c>
      <c r="AC1885" t="s">
        <v>98</v>
      </c>
      <c r="AD1885" t="str">
        <f t="shared" si="148"/>
        <v>Online Class - ONLINE</v>
      </c>
      <c r="AE1885" t="s">
        <v>88</v>
      </c>
      <c r="AF1885" t="s">
        <v>89</v>
      </c>
      <c r="AG1885" t="s">
        <v>89</v>
      </c>
      <c r="AH1885" t="s">
        <v>5220</v>
      </c>
      <c r="AI1885">
        <v>20</v>
      </c>
      <c r="AJ1885">
        <v>19</v>
      </c>
      <c r="AK1885" s="22">
        <f t="shared" si="149"/>
        <v>0</v>
      </c>
      <c r="AL1885" t="s">
        <v>99</v>
      </c>
      <c r="AM1885" t="s">
        <v>534</v>
      </c>
      <c r="AN1885" t="s">
        <v>67</v>
      </c>
    </row>
    <row r="1886" spans="1:40" hidden="1" x14ac:dyDescent="0.25">
      <c r="A1886">
        <v>202430</v>
      </c>
      <c r="B1886">
        <v>42678</v>
      </c>
      <c r="C1886" t="s">
        <v>118</v>
      </c>
      <c r="D1886" t="s">
        <v>5681</v>
      </c>
      <c r="E1886" t="s">
        <v>119</v>
      </c>
      <c r="F1886">
        <v>0</v>
      </c>
      <c r="G1886" s="1">
        <v>45222</v>
      </c>
      <c r="H1886" s="1">
        <v>45276</v>
      </c>
      <c r="I1886" s="21">
        <f t="shared" si="145"/>
        <v>8.7142857142857153</v>
      </c>
      <c r="J1886" s="1"/>
      <c r="K1886" s="1" t="s">
        <v>5540</v>
      </c>
      <c r="L1886" t="s">
        <v>33</v>
      </c>
      <c r="M1886" t="s">
        <v>34</v>
      </c>
      <c r="N1886" t="s">
        <v>35</v>
      </c>
      <c r="O1886" t="s">
        <v>36</v>
      </c>
      <c r="S1886" s="22">
        <f t="shared" si="146"/>
        <v>9.722222222222221E-2</v>
      </c>
      <c r="T1886" s="22">
        <f t="shared" si="147"/>
        <v>0.2053872053872054</v>
      </c>
      <c r="U1886" s="22" t="s">
        <v>5406</v>
      </c>
      <c r="V1886">
        <v>1900</v>
      </c>
      <c r="W1886" s="22" t="s">
        <v>5527</v>
      </c>
      <c r="X1886">
        <v>2120</v>
      </c>
      <c r="Y1886" t="s">
        <v>101</v>
      </c>
      <c r="Z1886" t="s">
        <v>116</v>
      </c>
      <c r="AA1886" t="s">
        <v>117</v>
      </c>
      <c r="AB1886">
        <v>11</v>
      </c>
      <c r="AC1886" t="s">
        <v>98</v>
      </c>
      <c r="AD1886" t="str">
        <f t="shared" si="148"/>
        <v>Online Class - ONLINE</v>
      </c>
      <c r="AE1886" t="s">
        <v>88</v>
      </c>
      <c r="AF1886" t="s">
        <v>89</v>
      </c>
      <c r="AG1886" t="s">
        <v>89</v>
      </c>
      <c r="AH1886" t="s">
        <v>5220</v>
      </c>
      <c r="AI1886">
        <v>50</v>
      </c>
      <c r="AJ1886">
        <v>19</v>
      </c>
      <c r="AK1886" s="22">
        <f t="shared" si="149"/>
        <v>34.006253006253012</v>
      </c>
      <c r="AL1886" t="s">
        <v>99</v>
      </c>
      <c r="AM1886" t="s">
        <v>100</v>
      </c>
      <c r="AN1886" t="s">
        <v>67</v>
      </c>
    </row>
    <row r="1887" spans="1:40" hidden="1" x14ac:dyDescent="0.25">
      <c r="A1887">
        <v>202430</v>
      </c>
      <c r="B1887">
        <v>42679</v>
      </c>
      <c r="C1887" t="s">
        <v>2679</v>
      </c>
      <c r="D1887" t="s">
        <v>5605</v>
      </c>
      <c r="E1887" t="s">
        <v>2680</v>
      </c>
      <c r="F1887">
        <v>0</v>
      </c>
      <c r="G1887" s="1">
        <v>45166</v>
      </c>
      <c r="H1887" s="1">
        <v>45220</v>
      </c>
      <c r="I1887" s="21">
        <f t="shared" si="145"/>
        <v>8.7142857142857153</v>
      </c>
      <c r="J1887" s="1"/>
      <c r="K1887" s="1" t="s">
        <v>35</v>
      </c>
      <c r="N1887" t="s">
        <v>35</v>
      </c>
      <c r="S1887" s="22">
        <f t="shared" si="146"/>
        <v>8.3333333333333315E-2</v>
      </c>
      <c r="T1887" s="22">
        <f t="shared" si="147"/>
        <v>4.4011544011544008E-2</v>
      </c>
      <c r="U1887" s="22" t="s">
        <v>5391</v>
      </c>
      <c r="V1887">
        <v>1000</v>
      </c>
      <c r="W1887" s="22" t="s">
        <v>5384</v>
      </c>
      <c r="X1887">
        <v>1200</v>
      </c>
      <c r="Y1887" t="s">
        <v>101</v>
      </c>
      <c r="Z1887" t="s">
        <v>2681</v>
      </c>
      <c r="AA1887" t="s">
        <v>2682</v>
      </c>
      <c r="AB1887">
        <v>9</v>
      </c>
      <c r="AC1887" t="s">
        <v>98</v>
      </c>
      <c r="AD1887" t="str">
        <f t="shared" si="148"/>
        <v>Online Class - ONLINE</v>
      </c>
      <c r="AE1887" t="s">
        <v>88</v>
      </c>
      <c r="AF1887" t="s">
        <v>89</v>
      </c>
      <c r="AG1887" t="s">
        <v>89</v>
      </c>
      <c r="AH1887" t="s">
        <v>5220</v>
      </c>
      <c r="AI1887">
        <v>40</v>
      </c>
      <c r="AJ1887">
        <v>18</v>
      </c>
      <c r="AK1887" s="22">
        <f t="shared" si="149"/>
        <v>6.9035250463821898</v>
      </c>
      <c r="AL1887" t="s">
        <v>99</v>
      </c>
      <c r="AM1887" t="s">
        <v>100</v>
      </c>
      <c r="AN1887" t="s">
        <v>67</v>
      </c>
    </row>
    <row r="1888" spans="1:40" hidden="1" x14ac:dyDescent="0.25">
      <c r="A1888">
        <v>202430</v>
      </c>
      <c r="B1888">
        <v>42680</v>
      </c>
      <c r="C1888" t="s">
        <v>2679</v>
      </c>
      <c r="D1888" t="s">
        <v>5605</v>
      </c>
      <c r="E1888" t="s">
        <v>2680</v>
      </c>
      <c r="F1888">
        <v>0</v>
      </c>
      <c r="G1888" s="1">
        <v>45222</v>
      </c>
      <c r="H1888" s="1">
        <v>45276</v>
      </c>
      <c r="I1888" s="21">
        <f t="shared" si="145"/>
        <v>8.7142857142857153</v>
      </c>
      <c r="J1888" s="1"/>
      <c r="K1888" s="1" t="s">
        <v>35</v>
      </c>
      <c r="N1888" t="s">
        <v>35</v>
      </c>
      <c r="S1888" s="22">
        <f t="shared" si="146"/>
        <v>8.3333333333333315E-2</v>
      </c>
      <c r="T1888" s="22">
        <f t="shared" si="147"/>
        <v>4.4011544011544008E-2</v>
      </c>
      <c r="U1888" s="22" t="s">
        <v>5391</v>
      </c>
      <c r="V1888">
        <v>1000</v>
      </c>
      <c r="W1888" s="22" t="s">
        <v>5384</v>
      </c>
      <c r="X1888">
        <v>1200</v>
      </c>
      <c r="Y1888" t="s">
        <v>101</v>
      </c>
      <c r="Z1888" t="s">
        <v>2681</v>
      </c>
      <c r="AA1888" t="s">
        <v>2682</v>
      </c>
      <c r="AB1888">
        <v>11</v>
      </c>
      <c r="AC1888" t="s">
        <v>98</v>
      </c>
      <c r="AD1888" t="str">
        <f t="shared" si="148"/>
        <v>Online Class - ONLINE</v>
      </c>
      <c r="AE1888" t="s">
        <v>88</v>
      </c>
      <c r="AF1888" t="s">
        <v>89</v>
      </c>
      <c r="AG1888" t="s">
        <v>89</v>
      </c>
      <c r="AH1888" t="s">
        <v>5220</v>
      </c>
      <c r="AI1888">
        <v>40</v>
      </c>
      <c r="AJ1888">
        <v>18</v>
      </c>
      <c r="AK1888" s="22">
        <f t="shared" si="149"/>
        <v>6.9035250463821898</v>
      </c>
      <c r="AL1888" t="s">
        <v>99</v>
      </c>
      <c r="AM1888" t="s">
        <v>100</v>
      </c>
      <c r="AN1888" t="s">
        <v>67</v>
      </c>
    </row>
    <row r="1889" spans="1:40" hidden="1" x14ac:dyDescent="0.25">
      <c r="A1889">
        <v>202430</v>
      </c>
      <c r="B1889">
        <v>42686</v>
      </c>
      <c r="C1889" t="s">
        <v>2454</v>
      </c>
      <c r="D1889" t="s">
        <v>5689</v>
      </c>
      <c r="E1889" t="s">
        <v>2455</v>
      </c>
      <c r="F1889">
        <v>3</v>
      </c>
      <c r="G1889" s="1">
        <v>45166</v>
      </c>
      <c r="H1889" s="1">
        <v>45248</v>
      </c>
      <c r="I1889" s="21">
        <f t="shared" si="145"/>
        <v>12.714285714285714</v>
      </c>
      <c r="J1889" s="1"/>
      <c r="K1889" s="1" t="s">
        <v>5552</v>
      </c>
      <c r="S1889" s="22">
        <f t="shared" si="146"/>
        <v>0</v>
      </c>
      <c r="T1889" s="22">
        <f t="shared" si="147"/>
        <v>0</v>
      </c>
      <c r="U1889" s="22">
        <v>0</v>
      </c>
      <c r="W1889" s="22">
        <v>0</v>
      </c>
      <c r="Y1889" t="s">
        <v>304</v>
      </c>
      <c r="Z1889" t="s">
        <v>2456</v>
      </c>
      <c r="AA1889" t="s">
        <v>2457</v>
      </c>
      <c r="AB1889" t="s">
        <v>646</v>
      </c>
      <c r="AC1889" t="s">
        <v>62</v>
      </c>
      <c r="AD1889" t="str">
        <f t="shared" si="148"/>
        <v>Online Class - ONLINE</v>
      </c>
      <c r="AE1889" t="s">
        <v>88</v>
      </c>
      <c r="AF1889" t="s">
        <v>89</v>
      </c>
      <c r="AG1889" t="s">
        <v>89</v>
      </c>
      <c r="AH1889" t="s">
        <v>5220</v>
      </c>
      <c r="AI1889">
        <v>24</v>
      </c>
      <c r="AJ1889">
        <v>23</v>
      </c>
      <c r="AK1889" s="22">
        <f t="shared" si="149"/>
        <v>0</v>
      </c>
      <c r="AL1889" t="s">
        <v>430</v>
      </c>
      <c r="AM1889" t="s">
        <v>306</v>
      </c>
      <c r="AN1889" t="s">
        <v>67</v>
      </c>
    </row>
    <row r="1890" spans="1:40" hidden="1" x14ac:dyDescent="0.25">
      <c r="A1890">
        <v>202430</v>
      </c>
      <c r="B1890">
        <v>42689</v>
      </c>
      <c r="C1890" t="s">
        <v>2803</v>
      </c>
      <c r="D1890" t="s">
        <v>5689</v>
      </c>
      <c r="E1890" t="s">
        <v>2804</v>
      </c>
      <c r="F1890">
        <v>3</v>
      </c>
      <c r="G1890" s="1">
        <v>45166</v>
      </c>
      <c r="H1890" s="1">
        <v>45276</v>
      </c>
      <c r="I1890" s="21">
        <f t="shared" si="145"/>
        <v>16.714285714285715</v>
      </c>
      <c r="J1890" s="1"/>
      <c r="K1890" s="1" t="s">
        <v>5552</v>
      </c>
      <c r="S1890" s="22">
        <f t="shared" si="146"/>
        <v>0</v>
      </c>
      <c r="T1890" s="22">
        <f t="shared" si="147"/>
        <v>0</v>
      </c>
      <c r="U1890" s="22">
        <v>0</v>
      </c>
      <c r="W1890" s="22">
        <v>0</v>
      </c>
      <c r="Y1890" t="s">
        <v>304</v>
      </c>
      <c r="Z1890" t="s">
        <v>2444</v>
      </c>
      <c r="AA1890" t="s">
        <v>2445</v>
      </c>
      <c r="AB1890" t="s">
        <v>61</v>
      </c>
      <c r="AC1890" t="s">
        <v>98</v>
      </c>
      <c r="AD1890" t="str">
        <f t="shared" si="148"/>
        <v>Online Class - ONLINE</v>
      </c>
      <c r="AE1890" t="s">
        <v>88</v>
      </c>
      <c r="AF1890" t="s">
        <v>89</v>
      </c>
      <c r="AG1890" t="s">
        <v>89</v>
      </c>
      <c r="AH1890" t="s">
        <v>5220</v>
      </c>
      <c r="AI1890">
        <v>24</v>
      </c>
      <c r="AJ1890">
        <v>14</v>
      </c>
      <c r="AK1890" s="22">
        <f t="shared" si="149"/>
        <v>0</v>
      </c>
      <c r="AL1890" t="s">
        <v>99</v>
      </c>
      <c r="AM1890" t="s">
        <v>534</v>
      </c>
      <c r="AN1890" t="s">
        <v>67</v>
      </c>
    </row>
    <row r="1891" spans="1:40" hidden="1" x14ac:dyDescent="0.25">
      <c r="A1891">
        <v>202430</v>
      </c>
      <c r="B1891">
        <v>42689</v>
      </c>
      <c r="C1891" t="s">
        <v>2803</v>
      </c>
      <c r="D1891" t="s">
        <v>5689</v>
      </c>
      <c r="E1891" t="s">
        <v>2804</v>
      </c>
      <c r="F1891">
        <v>3</v>
      </c>
      <c r="G1891" s="1">
        <v>45166</v>
      </c>
      <c r="H1891" s="1">
        <v>45276</v>
      </c>
      <c r="I1891" s="21">
        <f t="shared" si="145"/>
        <v>16.714285714285715</v>
      </c>
      <c r="J1891" s="1"/>
      <c r="K1891" s="1" t="s">
        <v>5552</v>
      </c>
      <c r="S1891" s="22">
        <f t="shared" si="146"/>
        <v>0</v>
      </c>
      <c r="T1891" s="22">
        <f t="shared" si="147"/>
        <v>0</v>
      </c>
      <c r="U1891" s="22">
        <v>0</v>
      </c>
      <c r="W1891" s="22">
        <v>0</v>
      </c>
      <c r="Y1891" t="s">
        <v>304</v>
      </c>
      <c r="Z1891" t="s">
        <v>2444</v>
      </c>
      <c r="AA1891" t="s">
        <v>2445</v>
      </c>
      <c r="AB1891" t="s">
        <v>61</v>
      </c>
      <c r="AC1891" t="s">
        <v>98</v>
      </c>
      <c r="AD1891" t="str">
        <f t="shared" si="148"/>
        <v>Online Class - ONLINE</v>
      </c>
      <c r="AE1891" t="s">
        <v>88</v>
      </c>
      <c r="AF1891" t="s">
        <v>89</v>
      </c>
      <c r="AG1891" t="s">
        <v>89</v>
      </c>
      <c r="AH1891" t="s">
        <v>5220</v>
      </c>
      <c r="AI1891">
        <v>24</v>
      </c>
      <c r="AJ1891">
        <v>14</v>
      </c>
      <c r="AK1891" s="22">
        <f t="shared" si="149"/>
        <v>0</v>
      </c>
      <c r="AL1891" t="s">
        <v>99</v>
      </c>
      <c r="AM1891" t="s">
        <v>534</v>
      </c>
      <c r="AN1891" t="s">
        <v>67</v>
      </c>
    </row>
    <row r="1892" spans="1:40" hidden="1" x14ac:dyDescent="0.25">
      <c r="A1892">
        <v>202430</v>
      </c>
      <c r="B1892">
        <v>42806</v>
      </c>
      <c r="C1892" t="s">
        <v>3267</v>
      </c>
      <c r="D1892" t="s">
        <v>5732</v>
      </c>
      <c r="E1892" t="s">
        <v>3268</v>
      </c>
      <c r="F1892">
        <v>3</v>
      </c>
      <c r="G1892" s="1">
        <v>45187</v>
      </c>
      <c r="H1892" s="1">
        <v>45276</v>
      </c>
      <c r="I1892" s="21">
        <f t="shared" si="145"/>
        <v>13.714285714285714</v>
      </c>
      <c r="J1892" s="1"/>
      <c r="K1892" s="1" t="s">
        <v>5552</v>
      </c>
      <c r="S1892" s="22">
        <f t="shared" si="146"/>
        <v>0</v>
      </c>
      <c r="T1892" s="22">
        <f t="shared" si="147"/>
        <v>0</v>
      </c>
      <c r="U1892" s="22">
        <v>0</v>
      </c>
      <c r="W1892" s="22">
        <v>0</v>
      </c>
      <c r="Y1892" t="s">
        <v>304</v>
      </c>
      <c r="Z1892" t="s">
        <v>672</v>
      </c>
      <c r="AA1892" t="s">
        <v>673</v>
      </c>
      <c r="AB1892" t="s">
        <v>61</v>
      </c>
      <c r="AC1892" t="s">
        <v>98</v>
      </c>
      <c r="AD1892" t="str">
        <f t="shared" si="148"/>
        <v>Online Class - ONLINE</v>
      </c>
      <c r="AE1892" t="s">
        <v>88</v>
      </c>
      <c r="AF1892" t="s">
        <v>89</v>
      </c>
      <c r="AG1892" t="s">
        <v>89</v>
      </c>
      <c r="AH1892" t="s">
        <v>5220</v>
      </c>
      <c r="AI1892">
        <v>35</v>
      </c>
      <c r="AJ1892">
        <v>17</v>
      </c>
      <c r="AK1892" s="22">
        <f t="shared" si="149"/>
        <v>0</v>
      </c>
      <c r="AL1892" t="s">
        <v>99</v>
      </c>
      <c r="AM1892" t="s">
        <v>534</v>
      </c>
      <c r="AN1892" t="s">
        <v>67</v>
      </c>
    </row>
    <row r="1893" spans="1:40" hidden="1" x14ac:dyDescent="0.25">
      <c r="A1893">
        <v>202430</v>
      </c>
      <c r="B1893">
        <v>42807</v>
      </c>
      <c r="C1893" t="s">
        <v>3269</v>
      </c>
      <c r="D1893" t="s">
        <v>5732</v>
      </c>
      <c r="E1893" t="s">
        <v>3270</v>
      </c>
      <c r="F1893">
        <v>3</v>
      </c>
      <c r="G1893" s="1">
        <v>45166</v>
      </c>
      <c r="H1893" s="1">
        <v>45276</v>
      </c>
      <c r="I1893" s="21">
        <f t="shared" si="145"/>
        <v>16.714285714285715</v>
      </c>
      <c r="J1893" s="1"/>
      <c r="K1893" s="1" t="s">
        <v>5552</v>
      </c>
      <c r="S1893" s="22">
        <f t="shared" si="146"/>
        <v>0</v>
      </c>
      <c r="T1893" s="22">
        <f t="shared" si="147"/>
        <v>0</v>
      </c>
      <c r="U1893" s="22">
        <v>0</v>
      </c>
      <c r="W1893" s="22">
        <v>0</v>
      </c>
      <c r="Y1893" t="s">
        <v>304</v>
      </c>
      <c r="Z1893" t="s">
        <v>1788</v>
      </c>
      <c r="AA1893" t="s">
        <v>1789</v>
      </c>
      <c r="AB1893" t="s">
        <v>61</v>
      </c>
      <c r="AC1893" t="s">
        <v>98</v>
      </c>
      <c r="AD1893" t="str">
        <f t="shared" si="148"/>
        <v>Online Class - ONLINE</v>
      </c>
      <c r="AE1893" t="s">
        <v>88</v>
      </c>
      <c r="AF1893" t="s">
        <v>89</v>
      </c>
      <c r="AG1893" t="s">
        <v>89</v>
      </c>
      <c r="AH1893" t="s">
        <v>5220</v>
      </c>
      <c r="AI1893">
        <v>35</v>
      </c>
      <c r="AJ1893">
        <v>24</v>
      </c>
      <c r="AK1893" s="22">
        <f t="shared" si="149"/>
        <v>0</v>
      </c>
      <c r="AL1893" t="s">
        <v>99</v>
      </c>
      <c r="AM1893" t="s">
        <v>534</v>
      </c>
      <c r="AN1893" t="s">
        <v>67</v>
      </c>
    </row>
    <row r="1894" spans="1:40" hidden="1" x14ac:dyDescent="0.25">
      <c r="A1894">
        <v>202430</v>
      </c>
      <c r="B1894">
        <v>42817</v>
      </c>
      <c r="C1894" t="s">
        <v>218</v>
      </c>
      <c r="D1894" t="s">
        <v>5622</v>
      </c>
      <c r="E1894" t="s">
        <v>219</v>
      </c>
      <c r="F1894">
        <v>3</v>
      </c>
      <c r="G1894" s="1">
        <v>45166</v>
      </c>
      <c r="H1894" s="1">
        <v>45276</v>
      </c>
      <c r="I1894" s="21">
        <f t="shared" si="145"/>
        <v>16.714285714285715</v>
      </c>
      <c r="J1894" s="1"/>
      <c r="K1894" s="1" t="s">
        <v>5552</v>
      </c>
      <c r="S1894" s="22">
        <f t="shared" si="146"/>
        <v>0</v>
      </c>
      <c r="T1894" s="22">
        <f t="shared" si="147"/>
        <v>0</v>
      </c>
      <c r="U1894" s="22">
        <v>0</v>
      </c>
      <c r="W1894" s="22">
        <v>0</v>
      </c>
      <c r="Y1894" t="s">
        <v>304</v>
      </c>
      <c r="Z1894" t="s">
        <v>2793</v>
      </c>
      <c r="AA1894" t="s">
        <v>2794</v>
      </c>
      <c r="AB1894" t="s">
        <v>61</v>
      </c>
      <c r="AC1894" t="s">
        <v>98</v>
      </c>
      <c r="AD1894" t="str">
        <f t="shared" si="148"/>
        <v>Online Class - ONLINE</v>
      </c>
      <c r="AE1894" t="s">
        <v>88</v>
      </c>
      <c r="AF1894" t="s">
        <v>89</v>
      </c>
      <c r="AG1894" t="s">
        <v>89</v>
      </c>
      <c r="AH1894" t="s">
        <v>5220</v>
      </c>
      <c r="AI1894">
        <v>35</v>
      </c>
      <c r="AJ1894">
        <v>27</v>
      </c>
      <c r="AK1894" s="22">
        <f t="shared" si="149"/>
        <v>0</v>
      </c>
      <c r="AL1894" t="s">
        <v>99</v>
      </c>
      <c r="AM1894" t="s">
        <v>534</v>
      </c>
      <c r="AN1894" t="s">
        <v>67</v>
      </c>
    </row>
    <row r="1895" spans="1:40" hidden="1" x14ac:dyDescent="0.25">
      <c r="A1895">
        <v>202430</v>
      </c>
      <c r="B1895">
        <v>42825</v>
      </c>
      <c r="C1895" t="s">
        <v>2620</v>
      </c>
      <c r="D1895" t="s">
        <v>5618</v>
      </c>
      <c r="E1895" t="s">
        <v>2621</v>
      </c>
      <c r="F1895">
        <v>0</v>
      </c>
      <c r="G1895" s="1">
        <v>45187</v>
      </c>
      <c r="H1895" s="1">
        <v>45227</v>
      </c>
      <c r="I1895" s="21">
        <f t="shared" si="145"/>
        <v>6.7142857142857144</v>
      </c>
      <c r="J1895" s="1"/>
      <c r="K1895" s="1" t="s">
        <v>5552</v>
      </c>
      <c r="S1895" s="22">
        <f t="shared" si="146"/>
        <v>0</v>
      </c>
      <c r="T1895" s="22">
        <f t="shared" si="147"/>
        <v>0</v>
      </c>
      <c r="U1895" s="22">
        <v>0</v>
      </c>
      <c r="W1895" s="22">
        <v>0</v>
      </c>
      <c r="Y1895" t="s">
        <v>304</v>
      </c>
      <c r="Z1895" t="s">
        <v>2622</v>
      </c>
      <c r="AA1895" t="s">
        <v>2623</v>
      </c>
      <c r="AB1895">
        <v>9</v>
      </c>
      <c r="AC1895" t="s">
        <v>98</v>
      </c>
      <c r="AD1895" t="str">
        <f t="shared" si="148"/>
        <v>Online Class - ONLINE</v>
      </c>
      <c r="AE1895" t="s">
        <v>88</v>
      </c>
      <c r="AF1895" t="s">
        <v>89</v>
      </c>
      <c r="AG1895" t="s">
        <v>89</v>
      </c>
      <c r="AH1895" t="s">
        <v>5220</v>
      </c>
      <c r="AI1895">
        <v>25</v>
      </c>
      <c r="AJ1895">
        <v>14</v>
      </c>
      <c r="AK1895" s="22">
        <f t="shared" si="149"/>
        <v>0</v>
      </c>
      <c r="AL1895" t="s">
        <v>99</v>
      </c>
      <c r="AM1895" t="s">
        <v>534</v>
      </c>
      <c r="AN1895" t="s">
        <v>67</v>
      </c>
    </row>
    <row r="1896" spans="1:40" hidden="1" x14ac:dyDescent="0.25">
      <c r="A1896">
        <v>202430</v>
      </c>
      <c r="B1896">
        <v>42827</v>
      </c>
      <c r="C1896" t="s">
        <v>2624</v>
      </c>
      <c r="D1896" t="s">
        <v>5618</v>
      </c>
      <c r="E1896" t="s">
        <v>2625</v>
      </c>
      <c r="F1896">
        <v>0</v>
      </c>
      <c r="G1896" s="1">
        <v>45229</v>
      </c>
      <c r="H1896" s="1">
        <v>45269</v>
      </c>
      <c r="I1896" s="21">
        <f t="shared" si="145"/>
        <v>6.7142857142857144</v>
      </c>
      <c r="J1896" s="1"/>
      <c r="K1896" s="1" t="s">
        <v>5552</v>
      </c>
      <c r="S1896" s="22">
        <f t="shared" si="146"/>
        <v>0</v>
      </c>
      <c r="T1896" s="22">
        <f t="shared" si="147"/>
        <v>0</v>
      </c>
      <c r="U1896" s="22">
        <v>0</v>
      </c>
      <c r="W1896" s="22">
        <v>0</v>
      </c>
      <c r="Y1896" t="s">
        <v>304</v>
      </c>
      <c r="Z1896" t="s">
        <v>2622</v>
      </c>
      <c r="AA1896" t="s">
        <v>2623</v>
      </c>
      <c r="AB1896">
        <v>11</v>
      </c>
      <c r="AC1896" t="s">
        <v>98</v>
      </c>
      <c r="AD1896" t="str">
        <f t="shared" si="148"/>
        <v>Online Class - ONLINE</v>
      </c>
      <c r="AE1896" t="s">
        <v>88</v>
      </c>
      <c r="AF1896" t="s">
        <v>89</v>
      </c>
      <c r="AG1896" t="s">
        <v>89</v>
      </c>
      <c r="AH1896" t="s">
        <v>5220</v>
      </c>
      <c r="AI1896">
        <v>25</v>
      </c>
      <c r="AJ1896">
        <v>13</v>
      </c>
      <c r="AK1896" s="22">
        <f t="shared" si="149"/>
        <v>0</v>
      </c>
      <c r="AL1896" t="s">
        <v>99</v>
      </c>
      <c r="AM1896" t="s">
        <v>534</v>
      </c>
      <c r="AN1896" t="s">
        <v>67</v>
      </c>
    </row>
    <row r="1897" spans="1:40" hidden="1" x14ac:dyDescent="0.25">
      <c r="A1897">
        <v>202430</v>
      </c>
      <c r="B1897">
        <v>42832</v>
      </c>
      <c r="C1897" t="s">
        <v>273</v>
      </c>
      <c r="D1897" t="s">
        <v>5617</v>
      </c>
      <c r="E1897" t="s">
        <v>274</v>
      </c>
      <c r="F1897">
        <v>3</v>
      </c>
      <c r="G1897" s="1">
        <v>45166</v>
      </c>
      <c r="H1897" s="1">
        <v>45276</v>
      </c>
      <c r="I1897" s="21">
        <f t="shared" si="145"/>
        <v>16.714285714285715</v>
      </c>
      <c r="J1897" s="1"/>
      <c r="K1897" s="1" t="s">
        <v>5552</v>
      </c>
      <c r="S1897" s="22">
        <f t="shared" si="146"/>
        <v>0</v>
      </c>
      <c r="T1897" s="22">
        <f t="shared" si="147"/>
        <v>0</v>
      </c>
      <c r="U1897" s="22">
        <v>0</v>
      </c>
      <c r="W1897" s="22">
        <v>0</v>
      </c>
      <c r="Y1897" t="s">
        <v>304</v>
      </c>
      <c r="Z1897" t="s">
        <v>3271</v>
      </c>
      <c r="AA1897" t="s">
        <v>3272</v>
      </c>
      <c r="AB1897" t="s">
        <v>277</v>
      </c>
      <c r="AC1897" t="s">
        <v>98</v>
      </c>
      <c r="AD1897" t="str">
        <f t="shared" si="148"/>
        <v>Online Class - ONLINE</v>
      </c>
      <c r="AE1897" t="s">
        <v>88</v>
      </c>
      <c r="AF1897" t="s">
        <v>89</v>
      </c>
      <c r="AG1897" t="s">
        <v>89</v>
      </c>
      <c r="AH1897" t="s">
        <v>5220</v>
      </c>
      <c r="AI1897">
        <v>30</v>
      </c>
      <c r="AJ1897">
        <v>15</v>
      </c>
      <c r="AK1897" s="22">
        <f t="shared" si="149"/>
        <v>0</v>
      </c>
      <c r="AL1897" t="s">
        <v>99</v>
      </c>
      <c r="AM1897" t="s">
        <v>534</v>
      </c>
      <c r="AN1897" t="s">
        <v>67</v>
      </c>
    </row>
    <row r="1898" spans="1:40" hidden="1" x14ac:dyDescent="0.25">
      <c r="A1898">
        <v>202430</v>
      </c>
      <c r="B1898">
        <v>42835</v>
      </c>
      <c r="C1898" t="s">
        <v>2812</v>
      </c>
      <c r="D1898" t="s">
        <v>5634</v>
      </c>
      <c r="E1898" t="s">
        <v>2813</v>
      </c>
      <c r="F1898">
        <v>5</v>
      </c>
      <c r="G1898" s="1">
        <v>45166</v>
      </c>
      <c r="H1898" s="1">
        <v>45276</v>
      </c>
      <c r="I1898" s="21">
        <f t="shared" si="145"/>
        <v>16.714285714285715</v>
      </c>
      <c r="J1898" s="1"/>
      <c r="K1898" s="1" t="s">
        <v>5552</v>
      </c>
      <c r="S1898" s="22">
        <f t="shared" si="146"/>
        <v>0</v>
      </c>
      <c r="T1898" s="22">
        <f t="shared" si="147"/>
        <v>0</v>
      </c>
      <c r="U1898" s="22">
        <v>0</v>
      </c>
      <c r="W1898" s="22">
        <v>0</v>
      </c>
      <c r="Y1898" t="s">
        <v>304</v>
      </c>
      <c r="Z1898" t="s">
        <v>3273</v>
      </c>
      <c r="AA1898" t="s">
        <v>3274</v>
      </c>
      <c r="AB1898" t="s">
        <v>277</v>
      </c>
      <c r="AC1898" t="s">
        <v>98</v>
      </c>
      <c r="AD1898" t="str">
        <f t="shared" si="148"/>
        <v>Online Class - ONLINE</v>
      </c>
      <c r="AE1898" t="s">
        <v>88</v>
      </c>
      <c r="AF1898" t="s">
        <v>89</v>
      </c>
      <c r="AG1898" t="s">
        <v>89</v>
      </c>
      <c r="AH1898" t="s">
        <v>5220</v>
      </c>
      <c r="AI1898">
        <v>30</v>
      </c>
      <c r="AJ1898">
        <v>28</v>
      </c>
      <c r="AK1898" s="22">
        <f t="shared" si="149"/>
        <v>0</v>
      </c>
      <c r="AL1898" t="s">
        <v>99</v>
      </c>
      <c r="AM1898" t="s">
        <v>534</v>
      </c>
      <c r="AN1898" t="s">
        <v>67</v>
      </c>
    </row>
    <row r="1899" spans="1:40" hidden="1" x14ac:dyDescent="0.25">
      <c r="A1899">
        <v>202430</v>
      </c>
      <c r="B1899">
        <v>42843</v>
      </c>
      <c r="C1899" t="s">
        <v>2454</v>
      </c>
      <c r="D1899" t="s">
        <v>5689</v>
      </c>
      <c r="E1899" t="s">
        <v>2455</v>
      </c>
      <c r="F1899">
        <v>3</v>
      </c>
      <c r="G1899" s="1">
        <v>45166</v>
      </c>
      <c r="H1899" s="1">
        <v>45248</v>
      </c>
      <c r="I1899" s="21">
        <f t="shared" si="145"/>
        <v>12.714285714285714</v>
      </c>
      <c r="J1899" s="1"/>
      <c r="K1899" s="1" t="s">
        <v>5552</v>
      </c>
      <c r="S1899" s="22">
        <f t="shared" si="146"/>
        <v>0</v>
      </c>
      <c r="T1899" s="22">
        <f t="shared" si="147"/>
        <v>0</v>
      </c>
      <c r="U1899" s="22">
        <v>0</v>
      </c>
      <c r="W1899" s="22">
        <v>0</v>
      </c>
      <c r="Y1899" t="s">
        <v>304</v>
      </c>
      <c r="Z1899" t="s">
        <v>2456</v>
      </c>
      <c r="AA1899" t="s">
        <v>2457</v>
      </c>
      <c r="AB1899" t="s">
        <v>61</v>
      </c>
      <c r="AC1899" t="s">
        <v>62</v>
      </c>
      <c r="AD1899" t="str">
        <f t="shared" si="148"/>
        <v>Online Class - ONLINE</v>
      </c>
      <c r="AE1899" t="s">
        <v>88</v>
      </c>
      <c r="AF1899" t="s">
        <v>89</v>
      </c>
      <c r="AG1899" t="s">
        <v>89</v>
      </c>
      <c r="AH1899" t="s">
        <v>5220</v>
      </c>
      <c r="AI1899">
        <v>24</v>
      </c>
      <c r="AJ1899">
        <v>18</v>
      </c>
      <c r="AK1899" s="22">
        <f t="shared" si="149"/>
        <v>0</v>
      </c>
      <c r="AL1899" t="s">
        <v>430</v>
      </c>
      <c r="AM1899" t="s">
        <v>306</v>
      </c>
      <c r="AN1899" t="s">
        <v>67</v>
      </c>
    </row>
    <row r="1900" spans="1:40" hidden="1" x14ac:dyDescent="0.25">
      <c r="A1900">
        <v>202430</v>
      </c>
      <c r="B1900">
        <v>42844</v>
      </c>
      <c r="C1900" t="s">
        <v>1476</v>
      </c>
      <c r="D1900" t="s">
        <v>5650</v>
      </c>
      <c r="E1900" t="s">
        <v>1477</v>
      </c>
      <c r="F1900">
        <v>3</v>
      </c>
      <c r="G1900" s="1">
        <v>45209</v>
      </c>
      <c r="H1900" s="1">
        <v>45276</v>
      </c>
      <c r="I1900" s="21">
        <f t="shared" si="145"/>
        <v>10.571428571428571</v>
      </c>
      <c r="J1900" s="1"/>
      <c r="K1900" s="1" t="s">
        <v>5552</v>
      </c>
      <c r="S1900" s="22">
        <f t="shared" si="146"/>
        <v>0</v>
      </c>
      <c r="T1900" s="22">
        <f t="shared" si="147"/>
        <v>0</v>
      </c>
      <c r="U1900" s="22">
        <v>0</v>
      </c>
      <c r="W1900" s="22">
        <v>0</v>
      </c>
      <c r="Y1900" t="s">
        <v>304</v>
      </c>
      <c r="Z1900" t="s">
        <v>2154</v>
      </c>
      <c r="AA1900" t="s">
        <v>2155</v>
      </c>
      <c r="AB1900" t="s">
        <v>646</v>
      </c>
      <c r="AC1900" t="s">
        <v>62</v>
      </c>
      <c r="AD1900" t="str">
        <f t="shared" si="148"/>
        <v>Online Class - ONLINE</v>
      </c>
      <c r="AE1900" t="s">
        <v>88</v>
      </c>
      <c r="AF1900" t="s">
        <v>89</v>
      </c>
      <c r="AG1900" t="s">
        <v>89</v>
      </c>
      <c r="AH1900" t="s">
        <v>5220</v>
      </c>
      <c r="AI1900">
        <v>35</v>
      </c>
      <c r="AJ1900">
        <v>21</v>
      </c>
      <c r="AK1900" s="22">
        <f t="shared" si="149"/>
        <v>0</v>
      </c>
      <c r="AL1900" t="s">
        <v>430</v>
      </c>
      <c r="AM1900" t="s">
        <v>306</v>
      </c>
      <c r="AN1900" t="s">
        <v>67</v>
      </c>
    </row>
    <row r="1901" spans="1:40" hidden="1" x14ac:dyDescent="0.25">
      <c r="A1901">
        <v>202430</v>
      </c>
      <c r="B1901">
        <v>42854</v>
      </c>
      <c r="C1901" t="s">
        <v>3275</v>
      </c>
      <c r="D1901" t="s">
        <v>5691</v>
      </c>
      <c r="E1901" t="s">
        <v>3276</v>
      </c>
      <c r="F1901">
        <v>5</v>
      </c>
      <c r="G1901" s="1">
        <v>45166</v>
      </c>
      <c r="H1901" s="1">
        <v>45276</v>
      </c>
      <c r="I1901" s="21">
        <f t="shared" si="145"/>
        <v>16.714285714285715</v>
      </c>
      <c r="J1901" s="1"/>
      <c r="K1901" s="1" t="s">
        <v>5552</v>
      </c>
      <c r="S1901" s="22">
        <f t="shared" si="146"/>
        <v>0</v>
      </c>
      <c r="T1901" s="22">
        <f t="shared" si="147"/>
        <v>0</v>
      </c>
      <c r="U1901" s="22">
        <v>0</v>
      </c>
      <c r="W1901" s="22">
        <v>0</v>
      </c>
      <c r="Y1901" t="s">
        <v>304</v>
      </c>
      <c r="Z1901" t="s">
        <v>3277</v>
      </c>
      <c r="AA1901" t="s">
        <v>3278</v>
      </c>
      <c r="AB1901" t="s">
        <v>41</v>
      </c>
      <c r="AC1901" t="s">
        <v>98</v>
      </c>
      <c r="AD1901" t="str">
        <f t="shared" si="148"/>
        <v>Online Class - ONLINE</v>
      </c>
      <c r="AE1901" t="s">
        <v>88</v>
      </c>
      <c r="AF1901" t="s">
        <v>89</v>
      </c>
      <c r="AG1901" t="s">
        <v>89</v>
      </c>
      <c r="AH1901" t="s">
        <v>5220</v>
      </c>
      <c r="AI1901">
        <v>15</v>
      </c>
      <c r="AJ1901">
        <v>11</v>
      </c>
      <c r="AK1901" s="22">
        <f t="shared" si="149"/>
        <v>0</v>
      </c>
      <c r="AL1901" t="s">
        <v>2482</v>
      </c>
      <c r="AM1901" t="s">
        <v>534</v>
      </c>
      <c r="AN1901" t="s">
        <v>67</v>
      </c>
    </row>
    <row r="1902" spans="1:40" hidden="1" x14ac:dyDescent="0.25">
      <c r="A1902">
        <v>202430</v>
      </c>
      <c r="B1902">
        <v>42877</v>
      </c>
      <c r="C1902" t="s">
        <v>218</v>
      </c>
      <c r="D1902" t="s">
        <v>5622</v>
      </c>
      <c r="E1902" t="s">
        <v>219</v>
      </c>
      <c r="F1902">
        <v>3</v>
      </c>
      <c r="G1902" s="1">
        <v>45194</v>
      </c>
      <c r="H1902" s="1">
        <v>45276</v>
      </c>
      <c r="I1902" s="21">
        <f t="shared" si="145"/>
        <v>12.714285714285714</v>
      </c>
      <c r="J1902" s="1"/>
      <c r="K1902" s="1" t="s">
        <v>5552</v>
      </c>
      <c r="S1902" s="22">
        <f t="shared" si="146"/>
        <v>0</v>
      </c>
      <c r="T1902" s="22">
        <f t="shared" si="147"/>
        <v>0</v>
      </c>
      <c r="U1902" s="22">
        <v>0</v>
      </c>
      <c r="W1902" s="22">
        <v>0</v>
      </c>
      <c r="Y1902" t="s">
        <v>304</v>
      </c>
      <c r="Z1902" t="s">
        <v>3279</v>
      </c>
      <c r="AA1902" t="s">
        <v>3280</v>
      </c>
      <c r="AB1902" t="s">
        <v>277</v>
      </c>
      <c r="AC1902" t="s">
        <v>98</v>
      </c>
      <c r="AD1902" t="str">
        <f t="shared" si="148"/>
        <v>Online Class - ONLINE</v>
      </c>
      <c r="AE1902" t="s">
        <v>88</v>
      </c>
      <c r="AF1902" t="s">
        <v>89</v>
      </c>
      <c r="AG1902" t="s">
        <v>89</v>
      </c>
      <c r="AH1902" t="s">
        <v>5220</v>
      </c>
      <c r="AI1902">
        <v>35</v>
      </c>
      <c r="AJ1902">
        <v>29</v>
      </c>
      <c r="AK1902" s="22">
        <f t="shared" si="149"/>
        <v>0</v>
      </c>
      <c r="AL1902" t="s">
        <v>99</v>
      </c>
      <c r="AM1902" t="s">
        <v>534</v>
      </c>
      <c r="AN1902" t="s">
        <v>67</v>
      </c>
    </row>
    <row r="1903" spans="1:40" hidden="1" x14ac:dyDescent="0.25">
      <c r="A1903">
        <v>202430</v>
      </c>
      <c r="B1903">
        <v>42911</v>
      </c>
      <c r="C1903" t="s">
        <v>518</v>
      </c>
      <c r="D1903" t="s">
        <v>5681</v>
      </c>
      <c r="E1903" t="s">
        <v>519</v>
      </c>
      <c r="F1903">
        <v>4</v>
      </c>
      <c r="G1903" s="1">
        <v>45166</v>
      </c>
      <c r="H1903" s="1">
        <v>45276</v>
      </c>
      <c r="I1903" s="21">
        <f t="shared" si="145"/>
        <v>16.714285714285715</v>
      </c>
      <c r="J1903" s="1"/>
      <c r="K1903" s="1" t="s">
        <v>5536</v>
      </c>
      <c r="L1903" t="s">
        <v>33</v>
      </c>
      <c r="N1903" t="s">
        <v>35</v>
      </c>
      <c r="S1903" s="22">
        <f t="shared" si="146"/>
        <v>7.638888888888884E-2</v>
      </c>
      <c r="T1903" s="22">
        <f t="shared" si="147"/>
        <v>0.15476190476190468</v>
      </c>
      <c r="U1903" s="22" t="s">
        <v>5378</v>
      </c>
      <c r="V1903">
        <v>1800</v>
      </c>
      <c r="W1903" s="22" t="s">
        <v>5446</v>
      </c>
      <c r="X1903">
        <v>1950</v>
      </c>
      <c r="Y1903" t="s">
        <v>507</v>
      </c>
      <c r="Z1903" t="s">
        <v>520</v>
      </c>
      <c r="AA1903" t="s">
        <v>521</v>
      </c>
      <c r="AB1903" t="s">
        <v>277</v>
      </c>
      <c r="AC1903" t="s">
        <v>98</v>
      </c>
      <c r="AD1903" t="str">
        <f t="shared" si="148"/>
        <v>Online Class - ONLINE</v>
      </c>
      <c r="AE1903" t="s">
        <v>88</v>
      </c>
      <c r="AF1903" t="s">
        <v>89</v>
      </c>
      <c r="AG1903" t="s">
        <v>89</v>
      </c>
      <c r="AH1903" t="s">
        <v>5220</v>
      </c>
      <c r="AI1903">
        <v>30</v>
      </c>
      <c r="AJ1903">
        <v>25</v>
      </c>
      <c r="AK1903" s="22">
        <f t="shared" si="149"/>
        <v>64.668367346938751</v>
      </c>
      <c r="AL1903" t="s">
        <v>99</v>
      </c>
      <c r="AM1903" t="s">
        <v>100</v>
      </c>
      <c r="AN1903" t="s">
        <v>67</v>
      </c>
    </row>
    <row r="1904" spans="1:40" hidden="1" x14ac:dyDescent="0.25">
      <c r="A1904">
        <v>202430</v>
      </c>
      <c r="B1904">
        <v>42913</v>
      </c>
      <c r="C1904" t="s">
        <v>522</v>
      </c>
      <c r="D1904" t="s">
        <v>5681</v>
      </c>
      <c r="E1904" t="s">
        <v>523</v>
      </c>
      <c r="F1904">
        <v>4</v>
      </c>
      <c r="G1904" s="1">
        <v>45166</v>
      </c>
      <c r="H1904" s="1">
        <v>45276</v>
      </c>
      <c r="I1904" s="21">
        <f t="shared" si="145"/>
        <v>16.714285714285715</v>
      </c>
      <c r="J1904" s="1"/>
      <c r="K1904" s="1" t="s">
        <v>5536</v>
      </c>
      <c r="L1904" t="s">
        <v>33</v>
      </c>
      <c r="N1904" t="s">
        <v>35</v>
      </c>
      <c r="S1904" s="22">
        <f t="shared" si="146"/>
        <v>7.638888888888884E-2</v>
      </c>
      <c r="T1904" s="22">
        <f t="shared" si="147"/>
        <v>0.15476190476190468</v>
      </c>
      <c r="U1904" s="22" t="s">
        <v>5432</v>
      </c>
      <c r="V1904">
        <v>2000</v>
      </c>
      <c r="W1904" s="22" t="s">
        <v>5525</v>
      </c>
      <c r="X1904">
        <v>2150</v>
      </c>
      <c r="Y1904" t="s">
        <v>507</v>
      </c>
      <c r="Z1904" t="s">
        <v>520</v>
      </c>
      <c r="AA1904" t="s">
        <v>521</v>
      </c>
      <c r="AB1904" t="s">
        <v>277</v>
      </c>
      <c r="AC1904" t="s">
        <v>98</v>
      </c>
      <c r="AD1904" t="str">
        <f t="shared" si="148"/>
        <v>Online Class - ONLINE</v>
      </c>
      <c r="AE1904" t="s">
        <v>88</v>
      </c>
      <c r="AF1904" t="s">
        <v>89</v>
      </c>
      <c r="AG1904" t="s">
        <v>89</v>
      </c>
      <c r="AH1904" t="s">
        <v>5220</v>
      </c>
      <c r="AI1904">
        <v>30</v>
      </c>
      <c r="AJ1904">
        <v>28</v>
      </c>
      <c r="AK1904" s="22">
        <f t="shared" si="149"/>
        <v>72.428571428571402</v>
      </c>
      <c r="AL1904" t="s">
        <v>99</v>
      </c>
      <c r="AM1904" t="s">
        <v>100</v>
      </c>
      <c r="AN1904" t="s">
        <v>67</v>
      </c>
    </row>
    <row r="1905" spans="1:40" hidden="1" x14ac:dyDescent="0.25">
      <c r="A1905">
        <v>202430</v>
      </c>
      <c r="B1905">
        <v>42916</v>
      </c>
      <c r="C1905" t="s">
        <v>524</v>
      </c>
      <c r="D1905" t="s">
        <v>5681</v>
      </c>
      <c r="E1905" t="s">
        <v>525</v>
      </c>
      <c r="F1905">
        <v>4</v>
      </c>
      <c r="G1905" s="1">
        <v>45166</v>
      </c>
      <c r="H1905" s="1">
        <v>45276</v>
      </c>
      <c r="I1905" s="21">
        <f t="shared" si="145"/>
        <v>16.714285714285715</v>
      </c>
      <c r="J1905" s="1"/>
      <c r="K1905" s="1" t="s">
        <v>5536</v>
      </c>
      <c r="L1905" t="s">
        <v>33</v>
      </c>
      <c r="N1905" t="s">
        <v>35</v>
      </c>
      <c r="S1905" s="22">
        <f t="shared" si="146"/>
        <v>7.638888888888884E-2</v>
      </c>
      <c r="T1905" s="22">
        <f t="shared" si="147"/>
        <v>0.15476190476190468</v>
      </c>
      <c r="U1905" s="22" t="s">
        <v>5378</v>
      </c>
      <c r="V1905">
        <v>1800</v>
      </c>
      <c r="W1905" s="22" t="s">
        <v>5446</v>
      </c>
      <c r="X1905">
        <v>1950</v>
      </c>
      <c r="Y1905" t="s">
        <v>507</v>
      </c>
      <c r="Z1905" t="s">
        <v>526</v>
      </c>
      <c r="AA1905" t="s">
        <v>527</v>
      </c>
      <c r="AB1905" t="s">
        <v>277</v>
      </c>
      <c r="AC1905" t="s">
        <v>98</v>
      </c>
      <c r="AD1905" t="str">
        <f t="shared" si="148"/>
        <v>Online Class - ONLINE</v>
      </c>
      <c r="AE1905" t="s">
        <v>88</v>
      </c>
      <c r="AF1905" t="s">
        <v>89</v>
      </c>
      <c r="AG1905" t="s">
        <v>89</v>
      </c>
      <c r="AH1905" t="s">
        <v>5220</v>
      </c>
      <c r="AI1905">
        <v>30</v>
      </c>
      <c r="AJ1905">
        <v>18</v>
      </c>
      <c r="AK1905" s="22">
        <f t="shared" si="149"/>
        <v>46.561224489795897</v>
      </c>
      <c r="AL1905" t="s">
        <v>99</v>
      </c>
      <c r="AM1905" t="s">
        <v>100</v>
      </c>
      <c r="AN1905" t="s">
        <v>67</v>
      </c>
    </row>
    <row r="1906" spans="1:40" hidden="1" x14ac:dyDescent="0.25">
      <c r="A1906">
        <v>202430</v>
      </c>
      <c r="B1906">
        <v>42917</v>
      </c>
      <c r="C1906" t="s">
        <v>528</v>
      </c>
      <c r="D1906" t="s">
        <v>5681</v>
      </c>
      <c r="E1906" t="s">
        <v>529</v>
      </c>
      <c r="F1906">
        <v>4</v>
      </c>
      <c r="G1906" s="1">
        <v>45166</v>
      </c>
      <c r="H1906" s="1">
        <v>45276</v>
      </c>
      <c r="I1906" s="21">
        <f t="shared" si="145"/>
        <v>16.714285714285715</v>
      </c>
      <c r="J1906" s="1"/>
      <c r="K1906" s="1" t="s">
        <v>5536</v>
      </c>
      <c r="L1906" t="s">
        <v>33</v>
      </c>
      <c r="N1906" t="s">
        <v>35</v>
      </c>
      <c r="S1906" s="22">
        <f t="shared" si="146"/>
        <v>7.638888888888884E-2</v>
      </c>
      <c r="T1906" s="22">
        <f t="shared" si="147"/>
        <v>0.15476190476190468</v>
      </c>
      <c r="U1906" s="22" t="s">
        <v>5432</v>
      </c>
      <c r="V1906">
        <v>2000</v>
      </c>
      <c r="W1906" s="22" t="s">
        <v>5525</v>
      </c>
      <c r="X1906">
        <v>2150</v>
      </c>
      <c r="Y1906" t="s">
        <v>507</v>
      </c>
      <c r="Z1906" t="s">
        <v>526</v>
      </c>
      <c r="AA1906" t="s">
        <v>527</v>
      </c>
      <c r="AB1906" t="s">
        <v>277</v>
      </c>
      <c r="AC1906" t="s">
        <v>98</v>
      </c>
      <c r="AD1906" t="str">
        <f t="shared" si="148"/>
        <v>Online Class - ONLINE</v>
      </c>
      <c r="AE1906" t="s">
        <v>88</v>
      </c>
      <c r="AF1906" t="s">
        <v>89</v>
      </c>
      <c r="AG1906" t="s">
        <v>89</v>
      </c>
      <c r="AH1906" t="s">
        <v>5220</v>
      </c>
      <c r="AI1906">
        <v>30</v>
      </c>
      <c r="AJ1906">
        <v>25</v>
      </c>
      <c r="AK1906" s="22">
        <f t="shared" si="149"/>
        <v>64.668367346938751</v>
      </c>
      <c r="AL1906" t="s">
        <v>99</v>
      </c>
      <c r="AM1906" t="s">
        <v>100</v>
      </c>
      <c r="AN1906" t="s">
        <v>67</v>
      </c>
    </row>
    <row r="1907" spans="1:40" hidden="1" x14ac:dyDescent="0.25">
      <c r="A1907">
        <v>202430</v>
      </c>
      <c r="B1907">
        <v>42920</v>
      </c>
      <c r="C1907" t="s">
        <v>1900</v>
      </c>
      <c r="D1907" t="s">
        <v>5678</v>
      </c>
      <c r="E1907" t="s">
        <v>1901</v>
      </c>
      <c r="F1907">
        <v>4</v>
      </c>
      <c r="G1907" s="1">
        <v>45166</v>
      </c>
      <c r="H1907" s="1">
        <v>45276</v>
      </c>
      <c r="I1907" s="21">
        <f t="shared" si="145"/>
        <v>16.714285714285715</v>
      </c>
      <c r="J1907" s="1"/>
      <c r="K1907" s="1" t="s">
        <v>5537</v>
      </c>
      <c r="M1907" t="s">
        <v>34</v>
      </c>
      <c r="O1907" t="s">
        <v>36</v>
      </c>
      <c r="S1907" s="22">
        <f t="shared" si="146"/>
        <v>7.638888888888884E-2</v>
      </c>
      <c r="T1907" s="22">
        <f t="shared" si="147"/>
        <v>0.15476190476190468</v>
      </c>
      <c r="U1907" s="22" t="s">
        <v>5432</v>
      </c>
      <c r="V1907">
        <v>2000</v>
      </c>
      <c r="W1907" s="22" t="s">
        <v>5525</v>
      </c>
      <c r="X1907">
        <v>2150</v>
      </c>
      <c r="Y1907" t="s">
        <v>507</v>
      </c>
      <c r="Z1907" t="s">
        <v>1902</v>
      </c>
      <c r="AA1907" t="s">
        <v>1903</v>
      </c>
      <c r="AB1907" t="s">
        <v>61</v>
      </c>
      <c r="AC1907" t="s">
        <v>98</v>
      </c>
      <c r="AD1907" t="str">
        <f t="shared" si="148"/>
        <v>Online Class - ONLINE</v>
      </c>
      <c r="AE1907" t="s">
        <v>88</v>
      </c>
      <c r="AF1907" t="s">
        <v>89</v>
      </c>
      <c r="AG1907" t="s">
        <v>89</v>
      </c>
      <c r="AH1907" t="s">
        <v>5220</v>
      </c>
      <c r="AI1907">
        <v>25</v>
      </c>
      <c r="AJ1907">
        <v>26</v>
      </c>
      <c r="AK1907" s="22">
        <f t="shared" si="149"/>
        <v>67.255102040816297</v>
      </c>
      <c r="AL1907" t="s">
        <v>99</v>
      </c>
      <c r="AM1907" t="s">
        <v>100</v>
      </c>
      <c r="AN1907" t="s">
        <v>46</v>
      </c>
    </row>
    <row r="1908" spans="1:40" hidden="1" x14ac:dyDescent="0.25">
      <c r="A1908">
        <v>202430</v>
      </c>
      <c r="B1908">
        <v>42922</v>
      </c>
      <c r="C1908" t="s">
        <v>530</v>
      </c>
      <c r="D1908" t="s">
        <v>5719</v>
      </c>
      <c r="E1908" t="s">
        <v>531</v>
      </c>
      <c r="F1908">
        <v>4</v>
      </c>
      <c r="G1908" s="1">
        <v>45166</v>
      </c>
      <c r="H1908" s="1">
        <v>45276</v>
      </c>
      <c r="I1908" s="21">
        <f t="shared" si="145"/>
        <v>16.714285714285715</v>
      </c>
      <c r="J1908" s="1"/>
      <c r="K1908" s="1" t="s">
        <v>5536</v>
      </c>
      <c r="L1908" t="s">
        <v>33</v>
      </c>
      <c r="N1908" t="s">
        <v>35</v>
      </c>
      <c r="S1908" s="22">
        <f t="shared" si="146"/>
        <v>5.555555555555558E-2</v>
      </c>
      <c r="T1908" s="22">
        <f t="shared" si="147"/>
        <v>0.11255411255411261</v>
      </c>
      <c r="U1908" s="22" t="s">
        <v>5376</v>
      </c>
      <c r="V1908">
        <v>1110</v>
      </c>
      <c r="W1908" s="22" t="s">
        <v>5393</v>
      </c>
      <c r="X1908">
        <v>1230</v>
      </c>
      <c r="Y1908" t="s">
        <v>507</v>
      </c>
      <c r="Z1908" t="s">
        <v>532</v>
      </c>
      <c r="AA1908" t="s">
        <v>533</v>
      </c>
      <c r="AB1908" t="s">
        <v>41</v>
      </c>
      <c r="AC1908" t="s">
        <v>98</v>
      </c>
      <c r="AD1908" t="str">
        <f t="shared" si="148"/>
        <v>Online Class - ONLINE</v>
      </c>
      <c r="AE1908" t="s">
        <v>88</v>
      </c>
      <c r="AF1908" t="s">
        <v>89</v>
      </c>
      <c r="AG1908" t="s">
        <v>89</v>
      </c>
      <c r="AH1908" t="s">
        <v>5220</v>
      </c>
      <c r="AI1908">
        <v>25</v>
      </c>
      <c r="AJ1908">
        <v>19</v>
      </c>
      <c r="AK1908" s="22">
        <f t="shared" si="149"/>
        <v>35.743970315398904</v>
      </c>
      <c r="AL1908" t="s">
        <v>363</v>
      </c>
      <c r="AM1908" t="s">
        <v>534</v>
      </c>
      <c r="AN1908" t="s">
        <v>67</v>
      </c>
    </row>
    <row r="1909" spans="1:40" hidden="1" x14ac:dyDescent="0.25">
      <c r="A1909">
        <v>202430</v>
      </c>
      <c r="B1909">
        <v>42922</v>
      </c>
      <c r="C1909" t="s">
        <v>530</v>
      </c>
      <c r="D1909" t="s">
        <v>5719</v>
      </c>
      <c r="E1909" t="s">
        <v>531</v>
      </c>
      <c r="F1909">
        <v>4</v>
      </c>
      <c r="G1909" s="1">
        <v>45166</v>
      </c>
      <c r="H1909" s="1">
        <v>45276</v>
      </c>
      <c r="I1909" s="21">
        <f t="shared" si="145"/>
        <v>16.714285714285715</v>
      </c>
      <c r="J1909" s="1"/>
      <c r="K1909" s="1" t="s">
        <v>35</v>
      </c>
      <c r="N1909" t="s">
        <v>35</v>
      </c>
      <c r="S1909" s="22">
        <f t="shared" si="146"/>
        <v>3.8194444444444531E-2</v>
      </c>
      <c r="T1909" s="22">
        <f t="shared" si="147"/>
        <v>3.8690476190476282E-2</v>
      </c>
      <c r="U1909" s="22" t="s">
        <v>5386</v>
      </c>
      <c r="V1909">
        <v>1300</v>
      </c>
      <c r="W1909" s="22" t="s">
        <v>5492</v>
      </c>
      <c r="X1909">
        <v>1355</v>
      </c>
      <c r="Y1909" t="s">
        <v>507</v>
      </c>
      <c r="Z1909" t="s">
        <v>532</v>
      </c>
      <c r="AA1909" t="s">
        <v>533</v>
      </c>
      <c r="AB1909" t="s">
        <v>41</v>
      </c>
      <c r="AC1909" t="s">
        <v>98</v>
      </c>
      <c r="AD1909" t="str">
        <f t="shared" si="148"/>
        <v>Online Class - ONLINE</v>
      </c>
      <c r="AE1909" t="s">
        <v>88</v>
      </c>
      <c r="AF1909" t="s">
        <v>89</v>
      </c>
      <c r="AG1909" t="s">
        <v>89</v>
      </c>
      <c r="AH1909" t="s">
        <v>5220</v>
      </c>
      <c r="AI1909">
        <v>25</v>
      </c>
      <c r="AJ1909">
        <v>19</v>
      </c>
      <c r="AK1909" s="22">
        <f t="shared" si="149"/>
        <v>12.286989795918398</v>
      </c>
      <c r="AL1909" t="s">
        <v>363</v>
      </c>
      <c r="AM1909" t="s">
        <v>534</v>
      </c>
      <c r="AN1909" t="s">
        <v>67</v>
      </c>
    </row>
    <row r="1910" spans="1:40" hidden="1" x14ac:dyDescent="0.25">
      <c r="A1910">
        <v>202430</v>
      </c>
      <c r="B1910">
        <v>42928</v>
      </c>
      <c r="C1910" t="s">
        <v>535</v>
      </c>
      <c r="D1910" t="s">
        <v>5681</v>
      </c>
      <c r="E1910" t="s">
        <v>536</v>
      </c>
      <c r="F1910">
        <v>4</v>
      </c>
      <c r="G1910" s="1">
        <v>45166</v>
      </c>
      <c r="H1910" s="1">
        <v>45276</v>
      </c>
      <c r="I1910" s="21">
        <f t="shared" si="145"/>
        <v>16.714285714285715</v>
      </c>
      <c r="J1910" s="1"/>
      <c r="K1910" s="1" t="s">
        <v>5536</v>
      </c>
      <c r="L1910" t="s">
        <v>33</v>
      </c>
      <c r="N1910" t="s">
        <v>35</v>
      </c>
      <c r="S1910" s="22">
        <f t="shared" si="146"/>
        <v>7.638888888888884E-2</v>
      </c>
      <c r="T1910" s="22">
        <f t="shared" si="147"/>
        <v>0.15476190476190468</v>
      </c>
      <c r="U1910" s="22" t="s">
        <v>5378</v>
      </c>
      <c r="V1910">
        <v>1800</v>
      </c>
      <c r="W1910" s="22" t="s">
        <v>5446</v>
      </c>
      <c r="X1910">
        <v>1950</v>
      </c>
      <c r="Y1910" t="s">
        <v>507</v>
      </c>
      <c r="Z1910" t="s">
        <v>537</v>
      </c>
      <c r="AA1910" t="s">
        <v>538</v>
      </c>
      <c r="AB1910" t="s">
        <v>277</v>
      </c>
      <c r="AC1910" t="s">
        <v>98</v>
      </c>
      <c r="AD1910" t="str">
        <f t="shared" si="148"/>
        <v>Online Class - ONLINE</v>
      </c>
      <c r="AE1910" t="s">
        <v>88</v>
      </c>
      <c r="AF1910" t="s">
        <v>89</v>
      </c>
      <c r="AG1910" t="s">
        <v>89</v>
      </c>
      <c r="AH1910" t="s">
        <v>5220</v>
      </c>
      <c r="AI1910">
        <v>28</v>
      </c>
      <c r="AJ1910">
        <v>8</v>
      </c>
      <c r="AK1910" s="22">
        <f t="shared" si="149"/>
        <v>20.6938775510204</v>
      </c>
      <c r="AL1910" t="s">
        <v>99</v>
      </c>
      <c r="AM1910" t="s">
        <v>100</v>
      </c>
      <c r="AN1910" t="s">
        <v>67</v>
      </c>
    </row>
    <row r="1911" spans="1:40" hidden="1" x14ac:dyDescent="0.25">
      <c r="A1911">
        <v>202430</v>
      </c>
      <c r="B1911">
        <v>42930</v>
      </c>
      <c r="C1911" t="s">
        <v>1728</v>
      </c>
      <c r="D1911" t="s">
        <v>5681</v>
      </c>
      <c r="E1911" t="s">
        <v>1729</v>
      </c>
      <c r="F1911">
        <v>6</v>
      </c>
      <c r="G1911" s="1">
        <v>45166</v>
      </c>
      <c r="H1911" s="1">
        <v>45276</v>
      </c>
      <c r="I1911" s="21">
        <f t="shared" si="145"/>
        <v>16.714285714285715</v>
      </c>
      <c r="J1911" s="1" t="s">
        <v>393</v>
      </c>
      <c r="K1911" s="1" t="s">
        <v>36</v>
      </c>
      <c r="O1911" t="s">
        <v>36</v>
      </c>
      <c r="S1911" s="22">
        <f t="shared" si="146"/>
        <v>0.12847222222222221</v>
      </c>
      <c r="T1911" s="22">
        <f t="shared" si="147"/>
        <v>0.13014069264069264</v>
      </c>
      <c r="U1911" s="22" t="s">
        <v>5378</v>
      </c>
      <c r="V1911">
        <v>1800</v>
      </c>
      <c r="W1911" s="22" t="s">
        <v>5518</v>
      </c>
      <c r="X1911">
        <v>2105</v>
      </c>
      <c r="Y1911" t="s">
        <v>507</v>
      </c>
      <c r="Z1911" t="s">
        <v>1155</v>
      </c>
      <c r="AA1911" t="s">
        <v>1156</v>
      </c>
      <c r="AB1911" t="s">
        <v>61</v>
      </c>
      <c r="AC1911" t="s">
        <v>62</v>
      </c>
      <c r="AD1911" t="str">
        <f t="shared" si="148"/>
        <v>Online Class - ONLINE</v>
      </c>
      <c r="AE1911" t="s">
        <v>88</v>
      </c>
      <c r="AF1911" t="s">
        <v>89</v>
      </c>
      <c r="AG1911" t="s">
        <v>89</v>
      </c>
      <c r="AH1911" t="s">
        <v>5220</v>
      </c>
      <c r="AI1911">
        <v>25</v>
      </c>
      <c r="AJ1911">
        <v>27</v>
      </c>
      <c r="AK1911" s="22">
        <f t="shared" si="149"/>
        <v>58.730635435992582</v>
      </c>
      <c r="AL1911" t="s">
        <v>99</v>
      </c>
      <c r="AM1911" t="s">
        <v>100</v>
      </c>
      <c r="AN1911" t="s">
        <v>46</v>
      </c>
    </row>
    <row r="1912" spans="1:40" hidden="1" x14ac:dyDescent="0.25">
      <c r="A1912">
        <v>202430</v>
      </c>
      <c r="B1912">
        <v>42933</v>
      </c>
      <c r="C1912" t="s">
        <v>1062</v>
      </c>
      <c r="D1912" t="s">
        <v>5631</v>
      </c>
      <c r="E1912" t="s">
        <v>1063</v>
      </c>
      <c r="F1912">
        <v>3</v>
      </c>
      <c r="G1912" s="1">
        <v>45194</v>
      </c>
      <c r="H1912" s="1">
        <v>45276</v>
      </c>
      <c r="I1912" s="21">
        <f t="shared" si="145"/>
        <v>12.714285714285714</v>
      </c>
      <c r="J1912" s="1"/>
      <c r="K1912" s="1" t="s">
        <v>5552</v>
      </c>
      <c r="S1912" s="22">
        <f t="shared" si="146"/>
        <v>0</v>
      </c>
      <c r="T1912" s="22">
        <f t="shared" si="147"/>
        <v>0</v>
      </c>
      <c r="U1912" s="22">
        <v>0</v>
      </c>
      <c r="W1912" s="22">
        <v>0</v>
      </c>
      <c r="Y1912" t="s">
        <v>304</v>
      </c>
      <c r="Z1912" t="s">
        <v>3146</v>
      </c>
      <c r="AA1912" t="s">
        <v>3147</v>
      </c>
      <c r="AB1912" t="s">
        <v>277</v>
      </c>
      <c r="AC1912" t="s">
        <v>98</v>
      </c>
      <c r="AD1912" t="str">
        <f t="shared" si="148"/>
        <v>Online Class - ONLINE</v>
      </c>
      <c r="AE1912" t="s">
        <v>88</v>
      </c>
      <c r="AF1912" t="s">
        <v>89</v>
      </c>
      <c r="AG1912" t="s">
        <v>89</v>
      </c>
      <c r="AH1912" t="s">
        <v>5220</v>
      </c>
      <c r="AI1912">
        <v>35</v>
      </c>
      <c r="AJ1912">
        <v>26</v>
      </c>
      <c r="AK1912" s="22">
        <f t="shared" si="149"/>
        <v>0</v>
      </c>
      <c r="AL1912" t="s">
        <v>99</v>
      </c>
      <c r="AM1912" t="s">
        <v>534</v>
      </c>
      <c r="AN1912" t="s">
        <v>67</v>
      </c>
    </row>
    <row r="1913" spans="1:40" hidden="1" x14ac:dyDescent="0.25">
      <c r="A1913">
        <v>202430</v>
      </c>
      <c r="B1913">
        <v>42934</v>
      </c>
      <c r="C1913" t="s">
        <v>3281</v>
      </c>
      <c r="D1913" t="s">
        <v>5655</v>
      </c>
      <c r="E1913" t="s">
        <v>3282</v>
      </c>
      <c r="F1913">
        <v>4</v>
      </c>
      <c r="G1913" s="1">
        <v>45166</v>
      </c>
      <c r="H1913" s="1">
        <v>45276</v>
      </c>
      <c r="I1913" s="21">
        <f t="shared" si="145"/>
        <v>16.714285714285715</v>
      </c>
      <c r="J1913" s="1"/>
      <c r="K1913" s="1" t="s">
        <v>5552</v>
      </c>
      <c r="S1913" s="22">
        <f t="shared" si="146"/>
        <v>0</v>
      </c>
      <c r="T1913" s="22">
        <f t="shared" si="147"/>
        <v>0</v>
      </c>
      <c r="U1913" s="22">
        <v>0</v>
      </c>
      <c r="W1913" s="22">
        <v>0</v>
      </c>
      <c r="Y1913" t="s">
        <v>304</v>
      </c>
      <c r="Z1913" t="s">
        <v>1713</v>
      </c>
      <c r="AA1913" t="s">
        <v>1714</v>
      </c>
      <c r="AB1913" t="s">
        <v>61</v>
      </c>
      <c r="AC1913" t="s">
        <v>98</v>
      </c>
      <c r="AD1913" t="str">
        <f t="shared" si="148"/>
        <v>Online Class - ONLINE</v>
      </c>
      <c r="AE1913" t="s">
        <v>88</v>
      </c>
      <c r="AF1913" t="s">
        <v>89</v>
      </c>
      <c r="AG1913" t="s">
        <v>89</v>
      </c>
      <c r="AH1913" t="s">
        <v>5220</v>
      </c>
      <c r="AI1913">
        <v>30</v>
      </c>
      <c r="AJ1913">
        <v>24</v>
      </c>
      <c r="AK1913" s="22">
        <f t="shared" si="149"/>
        <v>0</v>
      </c>
      <c r="AL1913" t="s">
        <v>99</v>
      </c>
      <c r="AM1913" t="s">
        <v>534</v>
      </c>
      <c r="AN1913" t="s">
        <v>67</v>
      </c>
    </row>
    <row r="1914" spans="1:40" hidden="1" x14ac:dyDescent="0.25">
      <c r="A1914">
        <v>202430</v>
      </c>
      <c r="B1914">
        <v>42936</v>
      </c>
      <c r="C1914" t="s">
        <v>3281</v>
      </c>
      <c r="D1914" t="s">
        <v>5655</v>
      </c>
      <c r="E1914" t="s">
        <v>3282</v>
      </c>
      <c r="F1914">
        <v>4</v>
      </c>
      <c r="G1914" s="1">
        <v>45166</v>
      </c>
      <c r="H1914" s="1">
        <v>45276</v>
      </c>
      <c r="I1914" s="21">
        <f t="shared" si="145"/>
        <v>16.714285714285715</v>
      </c>
      <c r="J1914" s="1"/>
      <c r="K1914" s="1" t="s">
        <v>5552</v>
      </c>
      <c r="S1914" s="22">
        <f t="shared" si="146"/>
        <v>0</v>
      </c>
      <c r="T1914" s="22">
        <f t="shared" si="147"/>
        <v>0</v>
      </c>
      <c r="U1914" s="22">
        <v>0</v>
      </c>
      <c r="W1914" s="22">
        <v>0</v>
      </c>
      <c r="Y1914" t="s">
        <v>304</v>
      </c>
      <c r="Z1914" t="s">
        <v>1713</v>
      </c>
      <c r="AA1914" t="s">
        <v>1714</v>
      </c>
      <c r="AB1914" t="s">
        <v>61</v>
      </c>
      <c r="AC1914" t="s">
        <v>98</v>
      </c>
      <c r="AD1914" t="str">
        <f t="shared" si="148"/>
        <v>Online Class - ONLINE</v>
      </c>
      <c r="AE1914" t="s">
        <v>88</v>
      </c>
      <c r="AF1914" t="s">
        <v>89</v>
      </c>
      <c r="AG1914" t="s">
        <v>89</v>
      </c>
      <c r="AH1914" t="s">
        <v>5220</v>
      </c>
      <c r="AI1914">
        <v>30</v>
      </c>
      <c r="AJ1914">
        <v>25</v>
      </c>
      <c r="AK1914" s="22">
        <f t="shared" si="149"/>
        <v>0</v>
      </c>
      <c r="AL1914" t="s">
        <v>99</v>
      </c>
      <c r="AM1914" t="s">
        <v>534</v>
      </c>
      <c r="AN1914" t="s">
        <v>67</v>
      </c>
    </row>
    <row r="1915" spans="1:40" hidden="1" x14ac:dyDescent="0.25">
      <c r="A1915">
        <v>202430</v>
      </c>
      <c r="B1915">
        <v>42946</v>
      </c>
      <c r="C1915" t="s">
        <v>3189</v>
      </c>
      <c r="D1915" t="s">
        <v>5597</v>
      </c>
      <c r="E1915" t="s">
        <v>3190</v>
      </c>
      <c r="F1915">
        <v>3</v>
      </c>
      <c r="G1915" s="1">
        <v>45166</v>
      </c>
      <c r="H1915" s="1">
        <v>45276</v>
      </c>
      <c r="I1915" s="21">
        <f t="shared" si="145"/>
        <v>16.714285714285715</v>
      </c>
      <c r="J1915" s="1"/>
      <c r="K1915" s="1" t="s">
        <v>5552</v>
      </c>
      <c r="S1915" s="22">
        <f t="shared" si="146"/>
        <v>0</v>
      </c>
      <c r="T1915" s="22">
        <f t="shared" si="147"/>
        <v>0</v>
      </c>
      <c r="U1915" s="22">
        <v>0</v>
      </c>
      <c r="W1915" s="22">
        <v>0</v>
      </c>
      <c r="Y1915" t="s">
        <v>304</v>
      </c>
      <c r="Z1915" t="s">
        <v>3191</v>
      </c>
      <c r="AA1915" t="s">
        <v>3192</v>
      </c>
      <c r="AB1915" t="s">
        <v>277</v>
      </c>
      <c r="AC1915" t="s">
        <v>98</v>
      </c>
      <c r="AD1915" t="str">
        <f t="shared" si="148"/>
        <v>Online Class - ONLINE</v>
      </c>
      <c r="AE1915" t="s">
        <v>88</v>
      </c>
      <c r="AF1915" t="s">
        <v>89</v>
      </c>
      <c r="AG1915" t="s">
        <v>89</v>
      </c>
      <c r="AH1915" t="s">
        <v>5220</v>
      </c>
      <c r="AI1915">
        <v>35</v>
      </c>
      <c r="AJ1915">
        <v>30</v>
      </c>
      <c r="AK1915" s="22">
        <f t="shared" si="149"/>
        <v>0</v>
      </c>
      <c r="AL1915" t="s">
        <v>99</v>
      </c>
      <c r="AM1915" t="s">
        <v>534</v>
      </c>
      <c r="AN1915" t="s">
        <v>67</v>
      </c>
    </row>
    <row r="1916" spans="1:40" hidden="1" x14ac:dyDescent="0.25">
      <c r="A1916">
        <v>202430</v>
      </c>
      <c r="B1916">
        <v>42946</v>
      </c>
      <c r="C1916" t="s">
        <v>3189</v>
      </c>
      <c r="D1916" t="s">
        <v>5597</v>
      </c>
      <c r="E1916" t="s">
        <v>3190</v>
      </c>
      <c r="F1916">
        <v>3</v>
      </c>
      <c r="G1916" s="1">
        <v>45166</v>
      </c>
      <c r="H1916" s="1">
        <v>45276</v>
      </c>
      <c r="I1916" s="21">
        <f t="shared" si="145"/>
        <v>16.714285714285715</v>
      </c>
      <c r="J1916" s="1"/>
      <c r="K1916" s="1" t="s">
        <v>5552</v>
      </c>
      <c r="S1916" s="22">
        <f t="shared" si="146"/>
        <v>0</v>
      </c>
      <c r="T1916" s="22">
        <f t="shared" si="147"/>
        <v>0</v>
      </c>
      <c r="U1916" s="22">
        <v>0</v>
      </c>
      <c r="W1916" s="22">
        <v>0</v>
      </c>
      <c r="Y1916" t="s">
        <v>304</v>
      </c>
      <c r="Z1916" t="s">
        <v>3191</v>
      </c>
      <c r="AA1916" t="s">
        <v>3192</v>
      </c>
      <c r="AB1916" t="s">
        <v>277</v>
      </c>
      <c r="AC1916" t="s">
        <v>98</v>
      </c>
      <c r="AD1916" t="str">
        <f t="shared" si="148"/>
        <v>Online Class - ONLINE</v>
      </c>
      <c r="AE1916" t="s">
        <v>88</v>
      </c>
      <c r="AF1916" t="s">
        <v>89</v>
      </c>
      <c r="AG1916" t="s">
        <v>89</v>
      </c>
      <c r="AH1916" t="s">
        <v>5220</v>
      </c>
      <c r="AI1916">
        <v>35</v>
      </c>
      <c r="AJ1916">
        <v>30</v>
      </c>
      <c r="AK1916" s="22">
        <f t="shared" si="149"/>
        <v>0</v>
      </c>
      <c r="AL1916" t="s">
        <v>99</v>
      </c>
      <c r="AM1916" t="s">
        <v>534</v>
      </c>
      <c r="AN1916" t="s">
        <v>67</v>
      </c>
    </row>
    <row r="1917" spans="1:40" hidden="1" x14ac:dyDescent="0.25">
      <c r="A1917">
        <v>202430</v>
      </c>
      <c r="B1917">
        <v>42947</v>
      </c>
      <c r="C1917" t="s">
        <v>3283</v>
      </c>
      <c r="D1917" t="s">
        <v>5669</v>
      </c>
      <c r="E1917" t="s">
        <v>3284</v>
      </c>
      <c r="F1917">
        <v>3</v>
      </c>
      <c r="G1917" s="1">
        <v>45166</v>
      </c>
      <c r="H1917" s="1">
        <v>45276</v>
      </c>
      <c r="I1917" s="21">
        <f t="shared" si="145"/>
        <v>16.714285714285715</v>
      </c>
      <c r="J1917" s="1"/>
      <c r="K1917" s="1" t="s">
        <v>5552</v>
      </c>
      <c r="S1917" s="22">
        <f t="shared" si="146"/>
        <v>0</v>
      </c>
      <c r="T1917" s="22">
        <f t="shared" si="147"/>
        <v>0</v>
      </c>
      <c r="U1917" s="22">
        <v>0</v>
      </c>
      <c r="W1917" s="22">
        <v>0</v>
      </c>
      <c r="Y1917" t="s">
        <v>304</v>
      </c>
      <c r="Z1917" t="s">
        <v>1545</v>
      </c>
      <c r="AA1917" t="s">
        <v>1546</v>
      </c>
      <c r="AB1917" t="s">
        <v>61</v>
      </c>
      <c r="AC1917" t="s">
        <v>98</v>
      </c>
      <c r="AD1917" t="str">
        <f t="shared" si="148"/>
        <v>Online Class - ONLINE</v>
      </c>
      <c r="AE1917" t="s">
        <v>88</v>
      </c>
      <c r="AF1917" t="s">
        <v>89</v>
      </c>
      <c r="AG1917" t="s">
        <v>89</v>
      </c>
      <c r="AH1917" t="s">
        <v>5220</v>
      </c>
      <c r="AI1917">
        <v>35</v>
      </c>
      <c r="AJ1917">
        <v>31</v>
      </c>
      <c r="AK1917" s="22">
        <f t="shared" si="149"/>
        <v>0</v>
      </c>
      <c r="AL1917" t="s">
        <v>99</v>
      </c>
      <c r="AM1917" t="s">
        <v>534</v>
      </c>
      <c r="AN1917" t="s">
        <v>67</v>
      </c>
    </row>
    <row r="1918" spans="1:40" hidden="1" x14ac:dyDescent="0.25">
      <c r="A1918">
        <v>202430</v>
      </c>
      <c r="B1918">
        <v>42947</v>
      </c>
      <c r="C1918" t="s">
        <v>3283</v>
      </c>
      <c r="D1918" t="s">
        <v>5669</v>
      </c>
      <c r="E1918" t="s">
        <v>3284</v>
      </c>
      <c r="F1918">
        <v>3</v>
      </c>
      <c r="G1918" s="1">
        <v>45166</v>
      </c>
      <c r="H1918" s="1">
        <v>45276</v>
      </c>
      <c r="I1918" s="21">
        <f t="shared" si="145"/>
        <v>16.714285714285715</v>
      </c>
      <c r="J1918" s="1"/>
      <c r="K1918" s="1" t="s">
        <v>5552</v>
      </c>
      <c r="S1918" s="22">
        <f t="shared" si="146"/>
        <v>0</v>
      </c>
      <c r="T1918" s="22">
        <f t="shared" si="147"/>
        <v>0</v>
      </c>
      <c r="U1918" s="22">
        <v>0</v>
      </c>
      <c r="W1918" s="22">
        <v>0</v>
      </c>
      <c r="Y1918" t="s">
        <v>304</v>
      </c>
      <c r="Z1918" t="s">
        <v>1545</v>
      </c>
      <c r="AA1918" t="s">
        <v>1546</v>
      </c>
      <c r="AB1918" t="s">
        <v>61</v>
      </c>
      <c r="AC1918" t="s">
        <v>98</v>
      </c>
      <c r="AD1918" t="str">
        <f t="shared" si="148"/>
        <v>Online Class - ONLINE</v>
      </c>
      <c r="AE1918" t="s">
        <v>88</v>
      </c>
      <c r="AF1918" t="s">
        <v>89</v>
      </c>
      <c r="AG1918" t="s">
        <v>89</v>
      </c>
      <c r="AH1918" t="s">
        <v>5220</v>
      </c>
      <c r="AI1918">
        <v>35</v>
      </c>
      <c r="AJ1918">
        <v>31</v>
      </c>
      <c r="AK1918" s="22">
        <f t="shared" si="149"/>
        <v>0</v>
      </c>
      <c r="AL1918" t="s">
        <v>99</v>
      </c>
      <c r="AM1918" t="s">
        <v>534</v>
      </c>
      <c r="AN1918" t="s">
        <v>67</v>
      </c>
    </row>
    <row r="1919" spans="1:40" hidden="1" x14ac:dyDescent="0.25">
      <c r="A1919">
        <v>202430</v>
      </c>
      <c r="B1919">
        <v>42950</v>
      </c>
      <c r="C1919" t="s">
        <v>3285</v>
      </c>
      <c r="D1919" t="s">
        <v>5615</v>
      </c>
      <c r="E1919" t="s">
        <v>3286</v>
      </c>
      <c r="F1919">
        <v>4</v>
      </c>
      <c r="G1919" s="1">
        <v>45166</v>
      </c>
      <c r="H1919" s="1">
        <v>45276</v>
      </c>
      <c r="I1919" s="21">
        <f t="shared" si="145"/>
        <v>16.714285714285715</v>
      </c>
      <c r="J1919" s="1"/>
      <c r="K1919" s="1" t="s">
        <v>5552</v>
      </c>
      <c r="S1919" s="22">
        <f t="shared" si="146"/>
        <v>0</v>
      </c>
      <c r="T1919" s="22">
        <f t="shared" si="147"/>
        <v>0</v>
      </c>
      <c r="U1919" s="22">
        <v>0</v>
      </c>
      <c r="W1919" s="22">
        <v>0</v>
      </c>
      <c r="Y1919" t="s">
        <v>304</v>
      </c>
      <c r="Z1919" t="s">
        <v>2271</v>
      </c>
      <c r="AA1919" t="s">
        <v>2272</v>
      </c>
      <c r="AB1919" t="s">
        <v>61</v>
      </c>
      <c r="AC1919" t="s">
        <v>98</v>
      </c>
      <c r="AD1919" t="str">
        <f t="shared" si="148"/>
        <v>Online Class - ONLINE</v>
      </c>
      <c r="AE1919" t="s">
        <v>88</v>
      </c>
      <c r="AF1919" t="s">
        <v>89</v>
      </c>
      <c r="AG1919" t="s">
        <v>89</v>
      </c>
      <c r="AH1919" t="s">
        <v>5220</v>
      </c>
      <c r="AI1919">
        <v>30</v>
      </c>
      <c r="AJ1919">
        <v>8</v>
      </c>
      <c r="AK1919" s="22">
        <f t="shared" si="149"/>
        <v>0</v>
      </c>
      <c r="AL1919" t="s">
        <v>99</v>
      </c>
      <c r="AM1919" t="s">
        <v>534</v>
      </c>
      <c r="AN1919" t="s">
        <v>67</v>
      </c>
    </row>
    <row r="1920" spans="1:40" hidden="1" x14ac:dyDescent="0.25">
      <c r="A1920">
        <v>202430</v>
      </c>
      <c r="B1920">
        <v>42953</v>
      </c>
      <c r="C1920" t="s">
        <v>1466</v>
      </c>
      <c r="D1920" t="s">
        <v>5646</v>
      </c>
      <c r="E1920" t="s">
        <v>1467</v>
      </c>
      <c r="F1920">
        <v>3</v>
      </c>
      <c r="G1920" s="1">
        <v>45208</v>
      </c>
      <c r="H1920" s="1">
        <v>45262</v>
      </c>
      <c r="I1920" s="21">
        <f t="shared" si="145"/>
        <v>8.7142857142857153</v>
      </c>
      <c r="J1920" s="1"/>
      <c r="K1920" s="1" t="s">
        <v>5552</v>
      </c>
      <c r="S1920" s="22">
        <f t="shared" si="146"/>
        <v>0</v>
      </c>
      <c r="T1920" s="22">
        <f t="shared" si="147"/>
        <v>0</v>
      </c>
      <c r="U1920" s="22">
        <v>0</v>
      </c>
      <c r="W1920" s="22">
        <v>0</v>
      </c>
      <c r="Y1920" t="s">
        <v>304</v>
      </c>
      <c r="Z1920" t="s">
        <v>831</v>
      </c>
      <c r="AA1920" t="s">
        <v>832</v>
      </c>
      <c r="AB1920" t="s">
        <v>61</v>
      </c>
      <c r="AC1920" t="s">
        <v>98</v>
      </c>
      <c r="AD1920" t="str">
        <f t="shared" si="148"/>
        <v>Online Class - ONLINE</v>
      </c>
      <c r="AE1920" t="s">
        <v>88</v>
      </c>
      <c r="AF1920" t="s">
        <v>89</v>
      </c>
      <c r="AG1920" t="s">
        <v>89</v>
      </c>
      <c r="AH1920" t="s">
        <v>5220</v>
      </c>
      <c r="AI1920">
        <v>35</v>
      </c>
      <c r="AJ1920">
        <v>29</v>
      </c>
      <c r="AK1920" s="22">
        <f t="shared" si="149"/>
        <v>0</v>
      </c>
      <c r="AL1920" t="s">
        <v>99</v>
      </c>
      <c r="AM1920" t="s">
        <v>534</v>
      </c>
      <c r="AN1920" t="s">
        <v>67</v>
      </c>
    </row>
    <row r="1921" spans="1:40" hidden="1" x14ac:dyDescent="0.25">
      <c r="A1921">
        <v>202430</v>
      </c>
      <c r="B1921">
        <v>42956</v>
      </c>
      <c r="C1921" t="s">
        <v>1496</v>
      </c>
      <c r="D1921" t="s">
        <v>5617</v>
      </c>
      <c r="E1921" t="s">
        <v>1497</v>
      </c>
      <c r="F1921">
        <v>3</v>
      </c>
      <c r="G1921" s="1">
        <v>45166</v>
      </c>
      <c r="H1921" s="1">
        <v>45276</v>
      </c>
      <c r="I1921" s="21">
        <f t="shared" si="145"/>
        <v>16.714285714285715</v>
      </c>
      <c r="J1921" s="1"/>
      <c r="K1921" s="1" t="s">
        <v>5552</v>
      </c>
      <c r="S1921" s="22">
        <f t="shared" si="146"/>
        <v>0</v>
      </c>
      <c r="T1921" s="22">
        <f t="shared" si="147"/>
        <v>0</v>
      </c>
      <c r="U1921" s="22">
        <v>0</v>
      </c>
      <c r="W1921" s="22">
        <v>0</v>
      </c>
      <c r="Y1921" t="s">
        <v>304</v>
      </c>
      <c r="Z1921" t="s">
        <v>799</v>
      </c>
      <c r="AA1921" t="s">
        <v>800</v>
      </c>
      <c r="AB1921" t="s">
        <v>61</v>
      </c>
      <c r="AC1921" t="s">
        <v>98</v>
      </c>
      <c r="AD1921" t="str">
        <f t="shared" si="148"/>
        <v>Online Class - ONLINE</v>
      </c>
      <c r="AE1921" t="s">
        <v>88</v>
      </c>
      <c r="AF1921" t="s">
        <v>89</v>
      </c>
      <c r="AG1921" t="s">
        <v>89</v>
      </c>
      <c r="AH1921" t="s">
        <v>5220</v>
      </c>
      <c r="AI1921">
        <v>30</v>
      </c>
      <c r="AJ1921">
        <v>24</v>
      </c>
      <c r="AK1921" s="22">
        <f t="shared" si="149"/>
        <v>0</v>
      </c>
      <c r="AL1921" t="s">
        <v>99</v>
      </c>
      <c r="AM1921" t="s">
        <v>534</v>
      </c>
      <c r="AN1921" t="s">
        <v>67</v>
      </c>
    </row>
    <row r="1922" spans="1:40" hidden="1" x14ac:dyDescent="0.25">
      <c r="A1922">
        <v>202430</v>
      </c>
      <c r="B1922">
        <v>42963</v>
      </c>
      <c r="C1922" t="s">
        <v>838</v>
      </c>
      <c r="D1922" t="s">
        <v>5593</v>
      </c>
      <c r="E1922" t="s">
        <v>839</v>
      </c>
      <c r="F1922">
        <v>4</v>
      </c>
      <c r="G1922" s="1">
        <v>45166</v>
      </c>
      <c r="H1922" s="1">
        <v>45276</v>
      </c>
      <c r="I1922" s="21">
        <f t="shared" ref="I1922:I1985" si="150">(DATEDIF(G1922,H1922,"d")/7)+1</f>
        <v>16.714285714285715</v>
      </c>
      <c r="J1922" s="1"/>
      <c r="K1922" s="1" t="s">
        <v>5552</v>
      </c>
      <c r="S1922" s="22">
        <f t="shared" ref="S1922:S1985" si="151">W1922-U1922</f>
        <v>0</v>
      </c>
      <c r="T1922" s="22">
        <f t="shared" ref="T1922:T1985" si="152">(LEN(K1922)*S1922)*(I1922/16.5)</f>
        <v>0</v>
      </c>
      <c r="U1922" s="22">
        <v>0</v>
      </c>
      <c r="W1922" s="22">
        <v>0</v>
      </c>
      <c r="Y1922" t="s">
        <v>304</v>
      </c>
      <c r="Z1922" t="s">
        <v>836</v>
      </c>
      <c r="AA1922" t="s">
        <v>837</v>
      </c>
      <c r="AB1922" t="s">
        <v>61</v>
      </c>
      <c r="AC1922" t="s">
        <v>62</v>
      </c>
      <c r="AD1922" t="str">
        <f t="shared" ref="AD1922:AD1985" si="153">CONCATENATE(AE1922," - ",AG1922)</f>
        <v>Online Class - ONLINE</v>
      </c>
      <c r="AE1922" t="s">
        <v>88</v>
      </c>
      <c r="AF1922" t="s">
        <v>89</v>
      </c>
      <c r="AG1922" t="s">
        <v>89</v>
      </c>
      <c r="AH1922" t="s">
        <v>5220</v>
      </c>
      <c r="AI1922">
        <v>25</v>
      </c>
      <c r="AJ1922">
        <v>26</v>
      </c>
      <c r="AK1922" s="22">
        <f t="shared" ref="AK1922:AK1985" si="154">I1922*T1922*AJ1922</f>
        <v>0</v>
      </c>
      <c r="AL1922" t="s">
        <v>363</v>
      </c>
      <c r="AM1922" t="s">
        <v>306</v>
      </c>
      <c r="AN1922" t="s">
        <v>46</v>
      </c>
    </row>
    <row r="1923" spans="1:40" hidden="1" x14ac:dyDescent="0.25">
      <c r="A1923">
        <v>202430</v>
      </c>
      <c r="B1923">
        <v>42970</v>
      </c>
      <c r="C1923" t="s">
        <v>3287</v>
      </c>
      <c r="D1923" t="s">
        <v>5689</v>
      </c>
      <c r="E1923" t="s">
        <v>3288</v>
      </c>
      <c r="F1923">
        <v>3</v>
      </c>
      <c r="G1923" s="1">
        <v>45201</v>
      </c>
      <c r="H1923" s="1">
        <v>45276</v>
      </c>
      <c r="I1923" s="21">
        <f t="shared" si="150"/>
        <v>11.714285714285714</v>
      </c>
      <c r="J1923" s="1"/>
      <c r="K1923" s="1" t="s">
        <v>5552</v>
      </c>
      <c r="S1923" s="22">
        <f t="shared" si="151"/>
        <v>0</v>
      </c>
      <c r="T1923" s="22">
        <f t="shared" si="152"/>
        <v>0</v>
      </c>
      <c r="U1923" s="22">
        <v>0</v>
      </c>
      <c r="W1923" s="22">
        <v>0</v>
      </c>
      <c r="Y1923" t="s">
        <v>304</v>
      </c>
      <c r="Z1923" t="s">
        <v>1105</v>
      </c>
      <c r="AA1923" t="s">
        <v>1106</v>
      </c>
      <c r="AB1923" t="s">
        <v>277</v>
      </c>
      <c r="AC1923" t="s">
        <v>98</v>
      </c>
      <c r="AD1923" t="str">
        <f t="shared" si="153"/>
        <v>Online Class - ONLINE</v>
      </c>
      <c r="AE1923" t="s">
        <v>88</v>
      </c>
      <c r="AF1923" t="s">
        <v>89</v>
      </c>
      <c r="AG1923" t="s">
        <v>89</v>
      </c>
      <c r="AH1923" t="s">
        <v>5220</v>
      </c>
      <c r="AI1923">
        <v>40</v>
      </c>
      <c r="AJ1923">
        <v>33</v>
      </c>
      <c r="AK1923" s="22">
        <f t="shared" si="154"/>
        <v>0</v>
      </c>
      <c r="AL1923" t="s">
        <v>99</v>
      </c>
      <c r="AM1923" t="s">
        <v>534</v>
      </c>
      <c r="AN1923" t="s">
        <v>67</v>
      </c>
    </row>
    <row r="1924" spans="1:40" hidden="1" x14ac:dyDescent="0.25">
      <c r="A1924">
        <v>202430</v>
      </c>
      <c r="B1924">
        <v>42971</v>
      </c>
      <c r="C1924" t="s">
        <v>1288</v>
      </c>
      <c r="D1924" t="s">
        <v>5607</v>
      </c>
      <c r="E1924" t="s">
        <v>1289</v>
      </c>
      <c r="F1924">
        <v>0</v>
      </c>
      <c r="G1924" s="1">
        <v>45222</v>
      </c>
      <c r="H1924" s="1">
        <v>45276</v>
      </c>
      <c r="I1924" s="21">
        <f t="shared" si="150"/>
        <v>8.7142857142857153</v>
      </c>
      <c r="J1924" s="1"/>
      <c r="K1924" s="1" t="s">
        <v>33</v>
      </c>
      <c r="L1924" t="s">
        <v>33</v>
      </c>
      <c r="S1924" s="22">
        <f t="shared" si="151"/>
        <v>6.25E-2</v>
      </c>
      <c r="T1924" s="22">
        <f t="shared" si="152"/>
        <v>3.3008658008658015E-2</v>
      </c>
      <c r="U1924" s="22" t="s">
        <v>5380</v>
      </c>
      <c r="V1924">
        <v>1730</v>
      </c>
      <c r="W1924" s="22" t="s">
        <v>5406</v>
      </c>
      <c r="X1924">
        <v>1900</v>
      </c>
      <c r="Y1924" t="s">
        <v>507</v>
      </c>
      <c r="Z1924" t="s">
        <v>1290</v>
      </c>
      <c r="AA1924" t="s">
        <v>1291</v>
      </c>
      <c r="AB1924">
        <v>11</v>
      </c>
      <c r="AC1924" t="s">
        <v>98</v>
      </c>
      <c r="AD1924" t="str">
        <f t="shared" si="153"/>
        <v>Online Class - ONLINE</v>
      </c>
      <c r="AE1924" t="s">
        <v>88</v>
      </c>
      <c r="AF1924" t="s">
        <v>89</v>
      </c>
      <c r="AG1924" t="s">
        <v>89</v>
      </c>
      <c r="AH1924" t="s">
        <v>5220</v>
      </c>
      <c r="AI1924">
        <v>25</v>
      </c>
      <c r="AJ1924">
        <v>17</v>
      </c>
      <c r="AK1924" s="22">
        <f t="shared" si="154"/>
        <v>4.8899969078540524</v>
      </c>
      <c r="AL1924" t="s">
        <v>99</v>
      </c>
      <c r="AM1924" t="s">
        <v>100</v>
      </c>
      <c r="AN1924" t="s">
        <v>67</v>
      </c>
    </row>
    <row r="1925" spans="1:40" hidden="1" x14ac:dyDescent="0.25">
      <c r="A1925">
        <v>202430</v>
      </c>
      <c r="B1925">
        <v>43058</v>
      </c>
      <c r="C1925" t="s">
        <v>3289</v>
      </c>
      <c r="D1925" t="s">
        <v>5594</v>
      </c>
      <c r="E1925" t="s">
        <v>3290</v>
      </c>
      <c r="F1925">
        <v>2</v>
      </c>
      <c r="G1925" s="1">
        <v>45166</v>
      </c>
      <c r="H1925" s="1">
        <v>45276</v>
      </c>
      <c r="I1925" s="21">
        <f t="shared" si="150"/>
        <v>16.714285714285715</v>
      </c>
      <c r="J1925" s="1"/>
      <c r="K1925" s="1" t="s">
        <v>5552</v>
      </c>
      <c r="S1925" s="22">
        <f t="shared" si="151"/>
        <v>0</v>
      </c>
      <c r="T1925" s="22">
        <f t="shared" si="152"/>
        <v>0</v>
      </c>
      <c r="U1925" s="22">
        <v>0</v>
      </c>
      <c r="W1925" s="22">
        <v>0</v>
      </c>
      <c r="Y1925" t="s">
        <v>304</v>
      </c>
      <c r="Z1925" t="s">
        <v>3096</v>
      </c>
      <c r="AA1925" t="s">
        <v>3097</v>
      </c>
      <c r="AB1925" t="s">
        <v>277</v>
      </c>
      <c r="AC1925" t="s">
        <v>98</v>
      </c>
      <c r="AD1925" t="str">
        <f t="shared" si="153"/>
        <v>Online Class - ONLINE</v>
      </c>
      <c r="AE1925" t="s">
        <v>88</v>
      </c>
      <c r="AF1925" t="s">
        <v>89</v>
      </c>
      <c r="AG1925" t="s">
        <v>89</v>
      </c>
      <c r="AH1925" t="s">
        <v>5220</v>
      </c>
      <c r="AI1925">
        <v>33</v>
      </c>
      <c r="AJ1925">
        <v>23</v>
      </c>
      <c r="AK1925" s="22">
        <f t="shared" si="154"/>
        <v>0</v>
      </c>
      <c r="AL1925" t="s">
        <v>99</v>
      </c>
      <c r="AM1925" t="s">
        <v>534</v>
      </c>
      <c r="AN1925" t="s">
        <v>67</v>
      </c>
    </row>
    <row r="1926" spans="1:40" hidden="1" x14ac:dyDescent="0.25">
      <c r="A1926">
        <v>202430</v>
      </c>
      <c r="B1926">
        <v>43075</v>
      </c>
      <c r="C1926" t="s">
        <v>3006</v>
      </c>
      <c r="D1926" t="s">
        <v>5636</v>
      </c>
      <c r="E1926" t="s">
        <v>3007</v>
      </c>
      <c r="F1926">
        <v>1</v>
      </c>
      <c r="G1926" s="1">
        <v>45222</v>
      </c>
      <c r="H1926" s="1">
        <v>45276</v>
      </c>
      <c r="I1926" s="21">
        <f t="shared" si="150"/>
        <v>8.7142857142857153</v>
      </c>
      <c r="J1926" s="1"/>
      <c r="K1926" s="1" t="s">
        <v>5552</v>
      </c>
      <c r="S1926" s="22">
        <f t="shared" si="151"/>
        <v>0</v>
      </c>
      <c r="T1926" s="22">
        <f t="shared" si="152"/>
        <v>0</v>
      </c>
      <c r="U1926" s="22">
        <v>0</v>
      </c>
      <c r="W1926" s="22">
        <v>0</v>
      </c>
      <c r="Y1926" t="s">
        <v>304</v>
      </c>
      <c r="Z1926" t="s">
        <v>3291</v>
      </c>
      <c r="AA1926" t="s">
        <v>3292</v>
      </c>
      <c r="AB1926" t="s">
        <v>277</v>
      </c>
      <c r="AC1926" t="s">
        <v>98</v>
      </c>
      <c r="AD1926" t="str">
        <f t="shared" si="153"/>
        <v>Online Class - ONLINE</v>
      </c>
      <c r="AE1926" t="s">
        <v>88</v>
      </c>
      <c r="AF1926" t="s">
        <v>89</v>
      </c>
      <c r="AG1926" t="s">
        <v>89</v>
      </c>
      <c r="AH1926" t="s">
        <v>5220</v>
      </c>
      <c r="AI1926">
        <v>35</v>
      </c>
      <c r="AJ1926">
        <v>32</v>
      </c>
      <c r="AK1926" s="22">
        <f t="shared" si="154"/>
        <v>0</v>
      </c>
      <c r="AL1926" t="s">
        <v>99</v>
      </c>
      <c r="AM1926" t="s">
        <v>534</v>
      </c>
      <c r="AN1926" t="s">
        <v>67</v>
      </c>
    </row>
    <row r="1927" spans="1:40" hidden="1" x14ac:dyDescent="0.25">
      <c r="A1927">
        <v>202430</v>
      </c>
      <c r="B1927">
        <v>43081</v>
      </c>
      <c r="C1927" t="s">
        <v>3293</v>
      </c>
      <c r="D1927" t="s">
        <v>5702</v>
      </c>
      <c r="E1927" t="s">
        <v>3294</v>
      </c>
      <c r="F1927">
        <v>3</v>
      </c>
      <c r="G1927" s="1">
        <v>45166</v>
      </c>
      <c r="H1927" s="1">
        <v>45276</v>
      </c>
      <c r="I1927" s="21">
        <f t="shared" si="150"/>
        <v>16.714285714285715</v>
      </c>
      <c r="J1927" s="1"/>
      <c r="K1927" s="1" t="s">
        <v>5552</v>
      </c>
      <c r="S1927" s="22">
        <f t="shared" si="151"/>
        <v>0</v>
      </c>
      <c r="T1927" s="22">
        <f t="shared" si="152"/>
        <v>0</v>
      </c>
      <c r="U1927" s="22">
        <v>0</v>
      </c>
      <c r="W1927" s="22">
        <v>0</v>
      </c>
      <c r="Y1927" t="s">
        <v>304</v>
      </c>
      <c r="Z1927" t="s">
        <v>1604</v>
      </c>
      <c r="AA1927" t="s">
        <v>1605</v>
      </c>
      <c r="AB1927" t="s">
        <v>61</v>
      </c>
      <c r="AC1927" t="s">
        <v>98</v>
      </c>
      <c r="AD1927" t="str">
        <f t="shared" si="153"/>
        <v>Online Class - ONLINE</v>
      </c>
      <c r="AE1927" t="s">
        <v>88</v>
      </c>
      <c r="AF1927" t="s">
        <v>89</v>
      </c>
      <c r="AG1927" t="s">
        <v>89</v>
      </c>
      <c r="AH1927" t="s">
        <v>5220</v>
      </c>
      <c r="AI1927">
        <v>40</v>
      </c>
      <c r="AJ1927">
        <v>31</v>
      </c>
      <c r="AK1927" s="22">
        <f t="shared" si="154"/>
        <v>0</v>
      </c>
      <c r="AL1927" t="s">
        <v>99</v>
      </c>
      <c r="AM1927" t="s">
        <v>534</v>
      </c>
      <c r="AN1927" t="s">
        <v>67</v>
      </c>
    </row>
    <row r="1928" spans="1:40" hidden="1" x14ac:dyDescent="0.25">
      <c r="A1928">
        <v>202430</v>
      </c>
      <c r="B1928">
        <v>43114</v>
      </c>
      <c r="C1928" t="s">
        <v>1518</v>
      </c>
      <c r="D1928" t="s">
        <v>5646</v>
      </c>
      <c r="E1928" t="s">
        <v>1341</v>
      </c>
      <c r="F1928">
        <v>3</v>
      </c>
      <c r="G1928" s="1">
        <v>45166</v>
      </c>
      <c r="H1928" s="1">
        <v>45220</v>
      </c>
      <c r="I1928" s="21">
        <f t="shared" si="150"/>
        <v>8.7142857142857153</v>
      </c>
      <c r="J1928" s="1"/>
      <c r="K1928" s="1" t="s">
        <v>5552</v>
      </c>
      <c r="S1928" s="22">
        <f t="shared" si="151"/>
        <v>0</v>
      </c>
      <c r="T1928" s="22">
        <f t="shared" si="152"/>
        <v>0</v>
      </c>
      <c r="U1928" s="22">
        <v>0</v>
      </c>
      <c r="W1928" s="22">
        <v>0</v>
      </c>
      <c r="Y1928" t="s">
        <v>304</v>
      </c>
      <c r="Z1928" t="s">
        <v>1835</v>
      </c>
      <c r="AA1928" t="s">
        <v>1836</v>
      </c>
      <c r="AB1928" t="s">
        <v>61</v>
      </c>
      <c r="AC1928" t="s">
        <v>98</v>
      </c>
      <c r="AD1928" t="str">
        <f t="shared" si="153"/>
        <v>Online Class - ONLINE</v>
      </c>
      <c r="AE1928" t="s">
        <v>88</v>
      </c>
      <c r="AF1928" t="s">
        <v>89</v>
      </c>
      <c r="AG1928" t="s">
        <v>89</v>
      </c>
      <c r="AH1928" t="s">
        <v>5220</v>
      </c>
      <c r="AI1928">
        <v>35</v>
      </c>
      <c r="AJ1928">
        <v>20</v>
      </c>
      <c r="AK1928" s="22">
        <f t="shared" si="154"/>
        <v>0</v>
      </c>
      <c r="AL1928" t="s">
        <v>99</v>
      </c>
      <c r="AM1928" t="s">
        <v>534</v>
      </c>
      <c r="AN1928" t="s">
        <v>67</v>
      </c>
    </row>
    <row r="1929" spans="1:40" hidden="1" x14ac:dyDescent="0.25">
      <c r="A1929">
        <v>202430</v>
      </c>
      <c r="B1929">
        <v>43115</v>
      </c>
      <c r="C1929" t="s">
        <v>3295</v>
      </c>
      <c r="D1929" t="s">
        <v>5737</v>
      </c>
      <c r="E1929" t="s">
        <v>3296</v>
      </c>
      <c r="F1929">
        <v>5</v>
      </c>
      <c r="G1929" s="1">
        <v>45166</v>
      </c>
      <c r="H1929" s="1">
        <v>45276</v>
      </c>
      <c r="I1929" s="21">
        <f t="shared" si="150"/>
        <v>16.714285714285715</v>
      </c>
      <c r="J1929" s="1"/>
      <c r="K1929" s="1" t="s">
        <v>5552</v>
      </c>
      <c r="S1929" s="22">
        <f t="shared" si="151"/>
        <v>0</v>
      </c>
      <c r="T1929" s="22">
        <f t="shared" si="152"/>
        <v>0</v>
      </c>
      <c r="U1929" s="22">
        <v>0</v>
      </c>
      <c r="W1929" s="22">
        <v>0</v>
      </c>
      <c r="Y1929" t="s">
        <v>304</v>
      </c>
      <c r="Z1929" t="s">
        <v>1168</v>
      </c>
      <c r="AA1929" t="s">
        <v>1169</v>
      </c>
      <c r="AB1929" t="s">
        <v>41</v>
      </c>
      <c r="AC1929" t="s">
        <v>98</v>
      </c>
      <c r="AD1929" t="str">
        <f t="shared" si="153"/>
        <v>Online Class - ONLINE</v>
      </c>
      <c r="AE1929" t="s">
        <v>88</v>
      </c>
      <c r="AF1929" t="s">
        <v>89</v>
      </c>
      <c r="AG1929" t="s">
        <v>89</v>
      </c>
      <c r="AH1929" t="s">
        <v>5220</v>
      </c>
      <c r="AI1929">
        <v>30</v>
      </c>
      <c r="AJ1929">
        <v>4</v>
      </c>
      <c r="AK1929" s="22">
        <f t="shared" si="154"/>
        <v>0</v>
      </c>
      <c r="AL1929" t="s">
        <v>99</v>
      </c>
      <c r="AM1929" t="s">
        <v>534</v>
      </c>
      <c r="AN1929" t="s">
        <v>67</v>
      </c>
    </row>
    <row r="1930" spans="1:40" hidden="1" x14ac:dyDescent="0.25">
      <c r="A1930">
        <v>202430</v>
      </c>
      <c r="B1930">
        <v>43118</v>
      </c>
      <c r="C1930" t="s">
        <v>3297</v>
      </c>
      <c r="D1930" t="s">
        <v>5736</v>
      </c>
      <c r="E1930" t="s">
        <v>3298</v>
      </c>
      <c r="F1930">
        <v>3</v>
      </c>
      <c r="G1930" s="1">
        <v>45166</v>
      </c>
      <c r="H1930" s="1">
        <v>45276</v>
      </c>
      <c r="I1930" s="21">
        <f t="shared" si="150"/>
        <v>16.714285714285715</v>
      </c>
      <c r="J1930" s="1"/>
      <c r="K1930" s="1" t="s">
        <v>5552</v>
      </c>
      <c r="S1930" s="22">
        <f t="shared" si="151"/>
        <v>0</v>
      </c>
      <c r="T1930" s="22">
        <f t="shared" si="152"/>
        <v>0</v>
      </c>
      <c r="U1930" s="22">
        <v>0</v>
      </c>
      <c r="W1930" s="22">
        <v>0</v>
      </c>
      <c r="Y1930" t="s">
        <v>304</v>
      </c>
      <c r="Z1930" t="s">
        <v>2906</v>
      </c>
      <c r="AA1930" t="s">
        <v>2907</v>
      </c>
      <c r="AB1930" t="s">
        <v>61</v>
      </c>
      <c r="AC1930" t="s">
        <v>98</v>
      </c>
      <c r="AD1930" t="str">
        <f t="shared" si="153"/>
        <v>Online Class - ONLINE</v>
      </c>
      <c r="AE1930" t="s">
        <v>88</v>
      </c>
      <c r="AF1930" t="s">
        <v>89</v>
      </c>
      <c r="AG1930" t="s">
        <v>89</v>
      </c>
      <c r="AH1930" t="s">
        <v>5220</v>
      </c>
      <c r="AI1930">
        <v>40</v>
      </c>
      <c r="AJ1930">
        <v>36</v>
      </c>
      <c r="AK1930" s="22">
        <f t="shared" si="154"/>
        <v>0</v>
      </c>
      <c r="AL1930" t="s">
        <v>99</v>
      </c>
      <c r="AM1930" t="s">
        <v>534</v>
      </c>
      <c r="AN1930" t="s">
        <v>67</v>
      </c>
    </row>
    <row r="1931" spans="1:40" hidden="1" x14ac:dyDescent="0.25">
      <c r="A1931">
        <v>202430</v>
      </c>
      <c r="B1931">
        <v>43121</v>
      </c>
      <c r="C1931" t="s">
        <v>816</v>
      </c>
      <c r="D1931" t="s">
        <v>5635</v>
      </c>
      <c r="E1931" t="s">
        <v>817</v>
      </c>
      <c r="F1931">
        <v>3</v>
      </c>
      <c r="G1931" s="1">
        <v>45166</v>
      </c>
      <c r="H1931" s="1">
        <v>45220</v>
      </c>
      <c r="I1931" s="21">
        <f t="shared" si="150"/>
        <v>8.7142857142857153</v>
      </c>
      <c r="J1931" s="1"/>
      <c r="K1931" s="1" t="s">
        <v>5552</v>
      </c>
      <c r="S1931" s="22">
        <f t="shared" si="151"/>
        <v>0</v>
      </c>
      <c r="T1931" s="22">
        <f t="shared" si="152"/>
        <v>0</v>
      </c>
      <c r="U1931" s="22">
        <v>0</v>
      </c>
      <c r="W1931" s="22">
        <v>0</v>
      </c>
      <c r="Y1931" t="s">
        <v>304</v>
      </c>
      <c r="Z1931" t="s">
        <v>1464</v>
      </c>
      <c r="AA1931" t="s">
        <v>1465</v>
      </c>
      <c r="AB1931" t="s">
        <v>61</v>
      </c>
      <c r="AC1931" t="s">
        <v>98</v>
      </c>
      <c r="AD1931" t="str">
        <f t="shared" si="153"/>
        <v>Online Class - ONLINE</v>
      </c>
      <c r="AE1931" t="s">
        <v>88</v>
      </c>
      <c r="AF1931" t="s">
        <v>89</v>
      </c>
      <c r="AG1931" t="s">
        <v>89</v>
      </c>
      <c r="AH1931" t="s">
        <v>5220</v>
      </c>
      <c r="AI1931">
        <v>35</v>
      </c>
      <c r="AJ1931">
        <v>33</v>
      </c>
      <c r="AK1931" s="22">
        <f t="shared" si="154"/>
        <v>0</v>
      </c>
      <c r="AL1931" t="s">
        <v>99</v>
      </c>
      <c r="AM1931" t="s">
        <v>534</v>
      </c>
      <c r="AN1931" t="s">
        <v>67</v>
      </c>
    </row>
    <row r="1932" spans="1:40" hidden="1" x14ac:dyDescent="0.25">
      <c r="A1932">
        <v>202430</v>
      </c>
      <c r="B1932">
        <v>43122</v>
      </c>
      <c r="C1932" t="s">
        <v>816</v>
      </c>
      <c r="D1932" t="s">
        <v>5635</v>
      </c>
      <c r="E1932" t="s">
        <v>817</v>
      </c>
      <c r="F1932">
        <v>3</v>
      </c>
      <c r="G1932" s="1">
        <v>45174</v>
      </c>
      <c r="H1932" s="1">
        <v>45227</v>
      </c>
      <c r="I1932" s="21">
        <f t="shared" si="150"/>
        <v>8.5714285714285712</v>
      </c>
      <c r="J1932" s="1"/>
      <c r="K1932" s="1" t="s">
        <v>5552</v>
      </c>
      <c r="S1932" s="22">
        <f t="shared" si="151"/>
        <v>0</v>
      </c>
      <c r="T1932" s="22">
        <f t="shared" si="152"/>
        <v>0</v>
      </c>
      <c r="U1932" s="22">
        <v>0</v>
      </c>
      <c r="W1932" s="22">
        <v>0</v>
      </c>
      <c r="Y1932" t="s">
        <v>304</v>
      </c>
      <c r="Z1932" t="s">
        <v>831</v>
      </c>
      <c r="AA1932" t="s">
        <v>832</v>
      </c>
      <c r="AB1932" t="s">
        <v>61</v>
      </c>
      <c r="AC1932" t="s">
        <v>98</v>
      </c>
      <c r="AD1932" t="str">
        <f t="shared" si="153"/>
        <v>Online Class - ONLINE</v>
      </c>
      <c r="AE1932" t="s">
        <v>88</v>
      </c>
      <c r="AF1932" t="s">
        <v>89</v>
      </c>
      <c r="AG1932" t="s">
        <v>89</v>
      </c>
      <c r="AH1932" t="s">
        <v>5220</v>
      </c>
      <c r="AI1932">
        <v>35</v>
      </c>
      <c r="AJ1932">
        <v>32</v>
      </c>
      <c r="AK1932" s="22">
        <f t="shared" si="154"/>
        <v>0</v>
      </c>
      <c r="AL1932" t="s">
        <v>99</v>
      </c>
      <c r="AM1932" t="s">
        <v>534</v>
      </c>
      <c r="AN1932" t="s">
        <v>67</v>
      </c>
    </row>
    <row r="1933" spans="1:40" hidden="1" x14ac:dyDescent="0.25">
      <c r="A1933">
        <v>202430</v>
      </c>
      <c r="B1933">
        <v>43127</v>
      </c>
      <c r="C1933" t="s">
        <v>3299</v>
      </c>
      <c r="D1933" t="s">
        <v>5603</v>
      </c>
      <c r="E1933" t="s">
        <v>3300</v>
      </c>
      <c r="F1933">
        <v>4</v>
      </c>
      <c r="G1933" s="1">
        <v>45166</v>
      </c>
      <c r="H1933" s="1">
        <v>45276</v>
      </c>
      <c r="I1933" s="21">
        <f t="shared" si="150"/>
        <v>16.714285714285715</v>
      </c>
      <c r="J1933" s="1"/>
      <c r="K1933" s="1" t="s">
        <v>5552</v>
      </c>
      <c r="S1933" s="22">
        <f t="shared" si="151"/>
        <v>0</v>
      </c>
      <c r="T1933" s="22">
        <f t="shared" si="152"/>
        <v>0</v>
      </c>
      <c r="U1933" s="22">
        <v>0</v>
      </c>
      <c r="W1933" s="22">
        <v>0</v>
      </c>
      <c r="Y1933" t="s">
        <v>304</v>
      </c>
      <c r="Z1933" t="s">
        <v>2958</v>
      </c>
      <c r="AA1933" t="s">
        <v>2959</v>
      </c>
      <c r="AB1933" t="s">
        <v>61</v>
      </c>
      <c r="AC1933" t="s">
        <v>98</v>
      </c>
      <c r="AD1933" t="str">
        <f t="shared" si="153"/>
        <v>Online Class - ONLINE</v>
      </c>
      <c r="AE1933" t="s">
        <v>88</v>
      </c>
      <c r="AF1933" t="s">
        <v>89</v>
      </c>
      <c r="AG1933" t="s">
        <v>89</v>
      </c>
      <c r="AH1933" t="s">
        <v>5220</v>
      </c>
      <c r="AI1933">
        <v>30</v>
      </c>
      <c r="AJ1933">
        <v>18</v>
      </c>
      <c r="AK1933" s="22">
        <f t="shared" si="154"/>
        <v>0</v>
      </c>
      <c r="AL1933" t="s">
        <v>99</v>
      </c>
      <c r="AM1933" t="s">
        <v>534</v>
      </c>
      <c r="AN1933" t="s">
        <v>67</v>
      </c>
    </row>
    <row r="1934" spans="1:40" hidden="1" x14ac:dyDescent="0.25">
      <c r="A1934">
        <v>202430</v>
      </c>
      <c r="B1934">
        <v>43127</v>
      </c>
      <c r="C1934" t="s">
        <v>3299</v>
      </c>
      <c r="D1934" t="s">
        <v>5603</v>
      </c>
      <c r="E1934" t="s">
        <v>3300</v>
      </c>
      <c r="F1934">
        <v>4</v>
      </c>
      <c r="G1934" s="1">
        <v>45166</v>
      </c>
      <c r="H1934" s="1">
        <v>45276</v>
      </c>
      <c r="I1934" s="21">
        <f t="shared" si="150"/>
        <v>16.714285714285715</v>
      </c>
      <c r="J1934" s="1"/>
      <c r="K1934" s="1" t="s">
        <v>5552</v>
      </c>
      <c r="S1934" s="22">
        <f t="shared" si="151"/>
        <v>0</v>
      </c>
      <c r="T1934" s="22">
        <f t="shared" si="152"/>
        <v>0</v>
      </c>
      <c r="U1934" s="22">
        <v>0</v>
      </c>
      <c r="W1934" s="22">
        <v>0</v>
      </c>
      <c r="Y1934" t="s">
        <v>304</v>
      </c>
      <c r="Z1934" t="s">
        <v>2958</v>
      </c>
      <c r="AA1934" t="s">
        <v>2959</v>
      </c>
      <c r="AB1934" t="s">
        <v>61</v>
      </c>
      <c r="AC1934" t="s">
        <v>98</v>
      </c>
      <c r="AD1934" t="str">
        <f t="shared" si="153"/>
        <v>Online Class - ONLINE</v>
      </c>
      <c r="AE1934" t="s">
        <v>88</v>
      </c>
      <c r="AF1934" t="s">
        <v>89</v>
      </c>
      <c r="AG1934" t="s">
        <v>89</v>
      </c>
      <c r="AH1934" t="s">
        <v>5220</v>
      </c>
      <c r="AI1934">
        <v>30</v>
      </c>
      <c r="AJ1934">
        <v>18</v>
      </c>
      <c r="AK1934" s="22">
        <f t="shared" si="154"/>
        <v>0</v>
      </c>
      <c r="AL1934" t="s">
        <v>99</v>
      </c>
      <c r="AM1934" t="s">
        <v>534</v>
      </c>
      <c r="AN1934" t="s">
        <v>67</v>
      </c>
    </row>
    <row r="1935" spans="1:40" hidden="1" x14ac:dyDescent="0.25">
      <c r="A1935">
        <v>202430</v>
      </c>
      <c r="B1935">
        <v>43129</v>
      </c>
      <c r="C1935" t="s">
        <v>834</v>
      </c>
      <c r="D1935" t="s">
        <v>5593</v>
      </c>
      <c r="E1935" t="s">
        <v>835</v>
      </c>
      <c r="F1935">
        <v>3</v>
      </c>
      <c r="G1935" s="1">
        <v>45166</v>
      </c>
      <c r="H1935" s="1">
        <v>45276</v>
      </c>
      <c r="I1935" s="21">
        <f t="shared" si="150"/>
        <v>16.714285714285715</v>
      </c>
      <c r="J1935" s="1"/>
      <c r="K1935" s="1" t="s">
        <v>5552</v>
      </c>
      <c r="S1935" s="22">
        <f t="shared" si="151"/>
        <v>0</v>
      </c>
      <c r="T1935" s="22">
        <f t="shared" si="152"/>
        <v>0</v>
      </c>
      <c r="U1935" s="22">
        <v>0</v>
      </c>
      <c r="W1935" s="22">
        <v>0</v>
      </c>
      <c r="Y1935" t="s">
        <v>304</v>
      </c>
      <c r="Z1935" t="s">
        <v>836</v>
      </c>
      <c r="AA1935" t="s">
        <v>837</v>
      </c>
      <c r="AB1935" t="s">
        <v>61</v>
      </c>
      <c r="AC1935" t="s">
        <v>98</v>
      </c>
      <c r="AD1935" t="str">
        <f t="shared" si="153"/>
        <v>Online Class - ONLINE</v>
      </c>
      <c r="AE1935" t="s">
        <v>88</v>
      </c>
      <c r="AF1935" t="s">
        <v>89</v>
      </c>
      <c r="AG1935" t="s">
        <v>89</v>
      </c>
      <c r="AH1935" t="s">
        <v>5220</v>
      </c>
      <c r="AI1935">
        <v>40</v>
      </c>
      <c r="AJ1935">
        <v>36</v>
      </c>
      <c r="AK1935" s="22">
        <f t="shared" si="154"/>
        <v>0</v>
      </c>
      <c r="AL1935" t="s">
        <v>99</v>
      </c>
      <c r="AM1935" t="s">
        <v>534</v>
      </c>
      <c r="AN1935" t="s">
        <v>67</v>
      </c>
    </row>
    <row r="1936" spans="1:40" hidden="1" x14ac:dyDescent="0.25">
      <c r="A1936">
        <v>202430</v>
      </c>
      <c r="B1936">
        <v>43162</v>
      </c>
      <c r="C1936" t="s">
        <v>2779</v>
      </c>
      <c r="D1936" t="s">
        <v>5592</v>
      </c>
      <c r="E1936" t="s">
        <v>2780</v>
      </c>
      <c r="F1936">
        <v>0</v>
      </c>
      <c r="G1936" s="1">
        <v>45227</v>
      </c>
      <c r="H1936" s="1">
        <v>45234</v>
      </c>
      <c r="I1936" s="21">
        <f t="shared" si="150"/>
        <v>2</v>
      </c>
      <c r="J1936" s="1"/>
      <c r="K1936" s="1" t="s">
        <v>2245</v>
      </c>
      <c r="Q1936" t="s">
        <v>2245</v>
      </c>
      <c r="S1936" s="22">
        <f t="shared" si="151"/>
        <v>0.15972222222222221</v>
      </c>
      <c r="T1936" s="22">
        <f t="shared" si="152"/>
        <v>1.9360269360269359E-2</v>
      </c>
      <c r="U1936" s="22" t="s">
        <v>5390</v>
      </c>
      <c r="V1936">
        <v>900</v>
      </c>
      <c r="W1936" s="22" t="s">
        <v>5400</v>
      </c>
      <c r="X1936">
        <v>1250</v>
      </c>
      <c r="Y1936" t="s">
        <v>507</v>
      </c>
      <c r="Z1936" t="s">
        <v>1344</v>
      </c>
      <c r="AA1936" t="s">
        <v>1345</v>
      </c>
      <c r="AB1936">
        <v>11</v>
      </c>
      <c r="AC1936" t="s">
        <v>98</v>
      </c>
      <c r="AD1936" t="str">
        <f t="shared" si="153"/>
        <v>Online Class - ONLINE</v>
      </c>
      <c r="AE1936" t="s">
        <v>88</v>
      </c>
      <c r="AF1936" t="s">
        <v>89</v>
      </c>
      <c r="AG1936" t="s">
        <v>89</v>
      </c>
      <c r="AH1936" t="s">
        <v>5220</v>
      </c>
      <c r="AI1936">
        <v>24</v>
      </c>
      <c r="AJ1936">
        <v>16</v>
      </c>
      <c r="AK1936" s="22">
        <f t="shared" si="154"/>
        <v>0.61952861952861948</v>
      </c>
      <c r="AL1936" t="s">
        <v>99</v>
      </c>
      <c r="AM1936" t="s">
        <v>100</v>
      </c>
      <c r="AN1936" t="s">
        <v>67</v>
      </c>
    </row>
    <row r="1937" spans="1:40" hidden="1" x14ac:dyDescent="0.25">
      <c r="A1937">
        <v>202430</v>
      </c>
      <c r="B1937">
        <v>43162</v>
      </c>
      <c r="C1937" t="s">
        <v>2779</v>
      </c>
      <c r="D1937" t="s">
        <v>5592</v>
      </c>
      <c r="E1937" t="s">
        <v>2780</v>
      </c>
      <c r="F1937">
        <v>0</v>
      </c>
      <c r="G1937" s="1">
        <v>45248</v>
      </c>
      <c r="H1937" s="1">
        <v>45262</v>
      </c>
      <c r="I1937" s="21">
        <f t="shared" si="150"/>
        <v>3</v>
      </c>
      <c r="J1937" s="1"/>
      <c r="K1937" s="1" t="s">
        <v>2245</v>
      </c>
      <c r="Q1937" t="s">
        <v>2245</v>
      </c>
      <c r="S1937" s="22">
        <f t="shared" si="151"/>
        <v>0.15972222222222221</v>
      </c>
      <c r="T1937" s="22">
        <f t="shared" si="152"/>
        <v>2.904040404040404E-2</v>
      </c>
      <c r="U1937" s="22" t="s">
        <v>5390</v>
      </c>
      <c r="V1937">
        <v>900</v>
      </c>
      <c r="W1937" s="22" t="s">
        <v>5400</v>
      </c>
      <c r="X1937">
        <v>1250</v>
      </c>
      <c r="Y1937" t="s">
        <v>507</v>
      </c>
      <c r="Z1937" t="s">
        <v>1344</v>
      </c>
      <c r="AA1937" t="s">
        <v>1345</v>
      </c>
      <c r="AB1937">
        <v>11</v>
      </c>
      <c r="AC1937" t="s">
        <v>98</v>
      </c>
      <c r="AD1937" t="str">
        <f t="shared" si="153"/>
        <v>Online Class - ONLINE</v>
      </c>
      <c r="AE1937" t="s">
        <v>88</v>
      </c>
      <c r="AF1937" t="s">
        <v>89</v>
      </c>
      <c r="AG1937" t="s">
        <v>89</v>
      </c>
      <c r="AH1937" t="s">
        <v>5220</v>
      </c>
      <c r="AI1937">
        <v>24</v>
      </c>
      <c r="AJ1937">
        <v>16</v>
      </c>
      <c r="AK1937" s="22">
        <f t="shared" si="154"/>
        <v>1.393939393939394</v>
      </c>
      <c r="AL1937" t="s">
        <v>99</v>
      </c>
      <c r="AM1937" t="s">
        <v>100</v>
      </c>
      <c r="AN1937" t="s">
        <v>67</v>
      </c>
    </row>
    <row r="1938" spans="1:40" hidden="1" x14ac:dyDescent="0.25">
      <c r="A1938">
        <v>202430</v>
      </c>
      <c r="B1938">
        <v>43167</v>
      </c>
      <c r="C1938" t="s">
        <v>2781</v>
      </c>
      <c r="D1938" t="s">
        <v>5592</v>
      </c>
      <c r="E1938" t="s">
        <v>2782</v>
      </c>
      <c r="F1938">
        <v>0</v>
      </c>
      <c r="G1938" s="1">
        <v>45171</v>
      </c>
      <c r="H1938" s="1">
        <v>45192</v>
      </c>
      <c r="I1938" s="21">
        <f t="shared" si="150"/>
        <v>4</v>
      </c>
      <c r="J1938" s="1"/>
      <c r="K1938" s="1" t="s">
        <v>2245</v>
      </c>
      <c r="Q1938" t="s">
        <v>2245</v>
      </c>
      <c r="S1938" s="22">
        <f t="shared" si="151"/>
        <v>0.15972222222222221</v>
      </c>
      <c r="T1938" s="22">
        <f t="shared" si="152"/>
        <v>3.8720538720538718E-2</v>
      </c>
      <c r="U1938" s="22" t="s">
        <v>5390</v>
      </c>
      <c r="V1938">
        <v>900</v>
      </c>
      <c r="W1938" s="22" t="s">
        <v>5400</v>
      </c>
      <c r="X1938">
        <v>1250</v>
      </c>
      <c r="Y1938" t="s">
        <v>507</v>
      </c>
      <c r="Z1938" t="s">
        <v>1344</v>
      </c>
      <c r="AA1938" t="s">
        <v>1345</v>
      </c>
      <c r="AB1938">
        <v>9</v>
      </c>
      <c r="AC1938" t="s">
        <v>98</v>
      </c>
      <c r="AD1938" t="str">
        <f t="shared" si="153"/>
        <v>Online Class - ONLINE</v>
      </c>
      <c r="AE1938" t="s">
        <v>88</v>
      </c>
      <c r="AF1938" t="s">
        <v>89</v>
      </c>
      <c r="AG1938" t="s">
        <v>89</v>
      </c>
      <c r="AH1938" t="s">
        <v>5220</v>
      </c>
      <c r="AI1938">
        <v>24</v>
      </c>
      <c r="AJ1938">
        <v>22</v>
      </c>
      <c r="AK1938" s="22">
        <f t="shared" si="154"/>
        <v>3.407407407407407</v>
      </c>
      <c r="AL1938" t="s">
        <v>99</v>
      </c>
      <c r="AM1938" t="s">
        <v>100</v>
      </c>
      <c r="AN1938" t="s">
        <v>67</v>
      </c>
    </row>
    <row r="1939" spans="1:40" hidden="1" x14ac:dyDescent="0.25">
      <c r="A1939">
        <v>202430</v>
      </c>
      <c r="B1939">
        <v>43168</v>
      </c>
      <c r="C1939" t="s">
        <v>2783</v>
      </c>
      <c r="D1939" t="s">
        <v>5592</v>
      </c>
      <c r="E1939" t="s">
        <v>2784</v>
      </c>
      <c r="F1939">
        <v>0</v>
      </c>
      <c r="G1939" s="1">
        <v>45199</v>
      </c>
      <c r="H1939" s="1">
        <v>45220</v>
      </c>
      <c r="I1939" s="21">
        <f t="shared" si="150"/>
        <v>4</v>
      </c>
      <c r="J1939" s="1"/>
      <c r="K1939" s="1" t="s">
        <v>2245</v>
      </c>
      <c r="Q1939" t="s">
        <v>2245</v>
      </c>
      <c r="S1939" s="22">
        <f t="shared" si="151"/>
        <v>0.15972222222222221</v>
      </c>
      <c r="T1939" s="22">
        <f t="shared" si="152"/>
        <v>3.8720538720538718E-2</v>
      </c>
      <c r="U1939" s="22" t="s">
        <v>5390</v>
      </c>
      <c r="V1939">
        <v>900</v>
      </c>
      <c r="W1939" s="22" t="s">
        <v>5400</v>
      </c>
      <c r="X1939">
        <v>1250</v>
      </c>
      <c r="Y1939" t="s">
        <v>507</v>
      </c>
      <c r="Z1939" t="s">
        <v>1344</v>
      </c>
      <c r="AA1939" t="s">
        <v>1345</v>
      </c>
      <c r="AB1939">
        <v>10</v>
      </c>
      <c r="AC1939" t="s">
        <v>98</v>
      </c>
      <c r="AD1939" t="str">
        <f t="shared" si="153"/>
        <v>Online Class - ONLINE</v>
      </c>
      <c r="AE1939" t="s">
        <v>88</v>
      </c>
      <c r="AF1939" t="s">
        <v>89</v>
      </c>
      <c r="AG1939" t="s">
        <v>89</v>
      </c>
      <c r="AH1939" t="s">
        <v>5220</v>
      </c>
      <c r="AI1939">
        <v>25</v>
      </c>
      <c r="AJ1939">
        <v>17</v>
      </c>
      <c r="AK1939" s="22">
        <f t="shared" si="154"/>
        <v>2.6329966329966328</v>
      </c>
      <c r="AL1939" t="s">
        <v>99</v>
      </c>
      <c r="AM1939" t="s">
        <v>100</v>
      </c>
      <c r="AN1939" t="s">
        <v>67</v>
      </c>
    </row>
    <row r="1940" spans="1:40" hidden="1" x14ac:dyDescent="0.25">
      <c r="A1940">
        <v>202430</v>
      </c>
      <c r="B1940">
        <v>43174</v>
      </c>
      <c r="C1940" t="s">
        <v>2763</v>
      </c>
      <c r="D1940" t="s">
        <v>5687</v>
      </c>
      <c r="E1940" t="s">
        <v>2764</v>
      </c>
      <c r="F1940">
        <v>0</v>
      </c>
      <c r="G1940" s="1">
        <v>45198</v>
      </c>
      <c r="H1940" s="1">
        <v>45198</v>
      </c>
      <c r="I1940" s="21">
        <f t="shared" si="150"/>
        <v>1</v>
      </c>
      <c r="J1940" s="1"/>
      <c r="K1940" s="1" t="s">
        <v>37</v>
      </c>
      <c r="P1940" t="s">
        <v>37</v>
      </c>
      <c r="S1940" s="22">
        <f t="shared" si="151"/>
        <v>0.33333333333333331</v>
      </c>
      <c r="T1940" s="22">
        <f t="shared" si="152"/>
        <v>2.02020202020202E-2</v>
      </c>
      <c r="U1940" s="22" t="s">
        <v>5367</v>
      </c>
      <c r="V1940">
        <v>830</v>
      </c>
      <c r="W1940" s="22" t="s">
        <v>5439</v>
      </c>
      <c r="X1940">
        <v>1630</v>
      </c>
      <c r="Y1940" t="s">
        <v>507</v>
      </c>
      <c r="Z1940" t="s">
        <v>2765</v>
      </c>
      <c r="AA1940" t="s">
        <v>2766</v>
      </c>
      <c r="AB1940">
        <v>10</v>
      </c>
      <c r="AC1940" t="s">
        <v>98</v>
      </c>
      <c r="AD1940" t="str">
        <f t="shared" si="153"/>
        <v>Online Class - ONLINE</v>
      </c>
      <c r="AE1940" t="s">
        <v>88</v>
      </c>
      <c r="AF1940" t="s">
        <v>89</v>
      </c>
      <c r="AG1940" t="s">
        <v>89</v>
      </c>
      <c r="AH1940" t="s">
        <v>5220</v>
      </c>
      <c r="AI1940">
        <v>30</v>
      </c>
      <c r="AJ1940">
        <v>13</v>
      </c>
      <c r="AK1940" s="22">
        <f t="shared" si="154"/>
        <v>0.2626262626262626</v>
      </c>
      <c r="AL1940" t="s">
        <v>99</v>
      </c>
      <c r="AM1940" t="s">
        <v>100</v>
      </c>
      <c r="AN1940" t="s">
        <v>67</v>
      </c>
    </row>
    <row r="1941" spans="1:40" hidden="1" x14ac:dyDescent="0.25">
      <c r="A1941">
        <v>202430</v>
      </c>
      <c r="B1941">
        <v>43203</v>
      </c>
      <c r="C1941" t="s">
        <v>816</v>
      </c>
      <c r="D1941" t="s">
        <v>5635</v>
      </c>
      <c r="E1941" t="s">
        <v>817</v>
      </c>
      <c r="F1941">
        <v>3</v>
      </c>
      <c r="G1941" s="1">
        <v>45166</v>
      </c>
      <c r="H1941" s="1">
        <v>45276</v>
      </c>
      <c r="I1941" s="21">
        <f t="shared" si="150"/>
        <v>16.714285714285715</v>
      </c>
      <c r="J1941" s="1"/>
      <c r="K1941" s="1" t="s">
        <v>5552</v>
      </c>
      <c r="S1941" s="22">
        <f t="shared" si="151"/>
        <v>0</v>
      </c>
      <c r="T1941" s="22">
        <f t="shared" si="152"/>
        <v>0</v>
      </c>
      <c r="U1941" s="22">
        <v>0</v>
      </c>
      <c r="W1941" s="22">
        <v>0</v>
      </c>
      <c r="Y1941" t="s">
        <v>304</v>
      </c>
      <c r="Z1941" t="s">
        <v>2273</v>
      </c>
      <c r="AA1941" t="s">
        <v>2274</v>
      </c>
      <c r="AB1941" t="s">
        <v>61</v>
      </c>
      <c r="AC1941" t="s">
        <v>62</v>
      </c>
      <c r="AD1941" t="str">
        <f t="shared" si="153"/>
        <v>Online Class - ONLINE</v>
      </c>
      <c r="AE1941" t="s">
        <v>88</v>
      </c>
      <c r="AF1941" t="s">
        <v>89</v>
      </c>
      <c r="AG1941" t="s">
        <v>89</v>
      </c>
      <c r="AH1941" t="s">
        <v>5220</v>
      </c>
      <c r="AI1941">
        <v>85</v>
      </c>
      <c r="AJ1941">
        <v>83</v>
      </c>
      <c r="AK1941" s="22">
        <f t="shared" si="154"/>
        <v>0</v>
      </c>
      <c r="AL1941" t="s">
        <v>430</v>
      </c>
      <c r="AM1941" t="s">
        <v>306</v>
      </c>
      <c r="AN1941" t="s">
        <v>67</v>
      </c>
    </row>
    <row r="1942" spans="1:40" hidden="1" x14ac:dyDescent="0.25">
      <c r="A1942">
        <v>202430</v>
      </c>
      <c r="B1942">
        <v>43207</v>
      </c>
      <c r="C1942" t="s">
        <v>431</v>
      </c>
      <c r="D1942" t="s">
        <v>5631</v>
      </c>
      <c r="E1942" t="s">
        <v>432</v>
      </c>
      <c r="F1942">
        <v>3</v>
      </c>
      <c r="G1942" s="1">
        <v>45166</v>
      </c>
      <c r="H1942" s="1">
        <v>45276</v>
      </c>
      <c r="I1942" s="21">
        <f t="shared" si="150"/>
        <v>16.714285714285715</v>
      </c>
      <c r="J1942" s="1"/>
      <c r="K1942" s="1" t="s">
        <v>5552</v>
      </c>
      <c r="S1942" s="22">
        <f t="shared" si="151"/>
        <v>0</v>
      </c>
      <c r="T1942" s="22">
        <f t="shared" si="152"/>
        <v>0</v>
      </c>
      <c r="U1942" s="22">
        <v>0</v>
      </c>
      <c r="W1942" s="22">
        <v>0</v>
      </c>
      <c r="Y1942" t="s">
        <v>304</v>
      </c>
      <c r="Z1942" t="s">
        <v>428</v>
      </c>
      <c r="AA1942" t="s">
        <v>429</v>
      </c>
      <c r="AB1942" t="s">
        <v>41</v>
      </c>
      <c r="AC1942" t="s">
        <v>98</v>
      </c>
      <c r="AD1942" t="str">
        <f t="shared" si="153"/>
        <v>Online Class - ONLINE</v>
      </c>
      <c r="AE1942" t="s">
        <v>88</v>
      </c>
      <c r="AF1942" t="s">
        <v>89</v>
      </c>
      <c r="AG1942" t="s">
        <v>89</v>
      </c>
      <c r="AH1942" t="s">
        <v>5220</v>
      </c>
      <c r="AI1942">
        <v>13</v>
      </c>
      <c r="AJ1942">
        <v>13</v>
      </c>
      <c r="AK1942" s="22">
        <f t="shared" si="154"/>
        <v>0</v>
      </c>
      <c r="AL1942" t="s">
        <v>99</v>
      </c>
      <c r="AM1942" t="s">
        <v>534</v>
      </c>
      <c r="AN1942" t="s">
        <v>46</v>
      </c>
    </row>
    <row r="1943" spans="1:40" hidden="1" x14ac:dyDescent="0.25">
      <c r="A1943">
        <v>202430</v>
      </c>
      <c r="B1943">
        <v>43207</v>
      </c>
      <c r="C1943" t="s">
        <v>431</v>
      </c>
      <c r="D1943" t="s">
        <v>5631</v>
      </c>
      <c r="E1943" t="s">
        <v>432</v>
      </c>
      <c r="F1943">
        <v>3</v>
      </c>
      <c r="G1943" s="1">
        <v>45166</v>
      </c>
      <c r="H1943" s="1">
        <v>45276</v>
      </c>
      <c r="I1943" s="21">
        <f t="shared" si="150"/>
        <v>16.714285714285715</v>
      </c>
      <c r="J1943" s="1"/>
      <c r="K1943" s="1" t="s">
        <v>5552</v>
      </c>
      <c r="S1943" s="22">
        <f t="shared" si="151"/>
        <v>0</v>
      </c>
      <c r="T1943" s="22">
        <f t="shared" si="152"/>
        <v>0</v>
      </c>
      <c r="U1943" s="22">
        <v>0</v>
      </c>
      <c r="W1943" s="22">
        <v>0</v>
      </c>
      <c r="Y1943" t="s">
        <v>304</v>
      </c>
      <c r="Z1943" t="s">
        <v>428</v>
      </c>
      <c r="AA1943" t="s">
        <v>429</v>
      </c>
      <c r="AB1943" t="s">
        <v>41</v>
      </c>
      <c r="AC1943" t="s">
        <v>98</v>
      </c>
      <c r="AD1943" t="str">
        <f t="shared" si="153"/>
        <v>Online Class - ONLINE</v>
      </c>
      <c r="AE1943" t="s">
        <v>88</v>
      </c>
      <c r="AF1943" t="s">
        <v>89</v>
      </c>
      <c r="AG1943" t="s">
        <v>89</v>
      </c>
      <c r="AH1943" t="s">
        <v>5220</v>
      </c>
      <c r="AI1943">
        <v>13</v>
      </c>
      <c r="AJ1943">
        <v>13</v>
      </c>
      <c r="AK1943" s="22">
        <f t="shared" si="154"/>
        <v>0</v>
      </c>
      <c r="AL1943" t="s">
        <v>99</v>
      </c>
      <c r="AM1943" t="s">
        <v>534</v>
      </c>
      <c r="AN1943" t="s">
        <v>46</v>
      </c>
    </row>
    <row r="1944" spans="1:40" hidden="1" x14ac:dyDescent="0.25">
      <c r="A1944">
        <v>202430</v>
      </c>
      <c r="B1944">
        <v>43212</v>
      </c>
      <c r="C1944" t="s">
        <v>3301</v>
      </c>
      <c r="D1944" t="s">
        <v>5733</v>
      </c>
      <c r="E1944" t="s">
        <v>3302</v>
      </c>
      <c r="F1944">
        <v>3</v>
      </c>
      <c r="G1944" s="1">
        <v>45166</v>
      </c>
      <c r="H1944" s="1">
        <v>45276</v>
      </c>
      <c r="I1944" s="21">
        <f t="shared" si="150"/>
        <v>16.714285714285715</v>
      </c>
      <c r="J1944" s="1"/>
      <c r="K1944" s="1" t="s">
        <v>5552</v>
      </c>
      <c r="S1944" s="22">
        <f t="shared" si="151"/>
        <v>0</v>
      </c>
      <c r="T1944" s="22">
        <f t="shared" si="152"/>
        <v>0</v>
      </c>
      <c r="U1944" s="22">
        <v>0</v>
      </c>
      <c r="W1944" s="22">
        <v>0</v>
      </c>
      <c r="Y1944" t="s">
        <v>304</v>
      </c>
      <c r="Z1944" t="s">
        <v>2051</v>
      </c>
      <c r="AA1944" t="s">
        <v>2052</v>
      </c>
      <c r="AB1944" t="s">
        <v>61</v>
      </c>
      <c r="AC1944" t="s">
        <v>98</v>
      </c>
      <c r="AD1944" t="str">
        <f t="shared" si="153"/>
        <v>Online Class - ONLINE</v>
      </c>
      <c r="AE1944" t="s">
        <v>88</v>
      </c>
      <c r="AF1944" t="s">
        <v>89</v>
      </c>
      <c r="AG1944" t="s">
        <v>89</v>
      </c>
      <c r="AH1944" t="s">
        <v>5220</v>
      </c>
      <c r="AI1944">
        <v>35</v>
      </c>
      <c r="AJ1944">
        <v>17</v>
      </c>
      <c r="AK1944" s="22">
        <f t="shared" si="154"/>
        <v>0</v>
      </c>
      <c r="AL1944" t="s">
        <v>99</v>
      </c>
      <c r="AM1944" t="s">
        <v>534</v>
      </c>
      <c r="AN1944" t="s">
        <v>67</v>
      </c>
    </row>
    <row r="1945" spans="1:40" hidden="1" x14ac:dyDescent="0.25">
      <c r="A1945">
        <v>202430</v>
      </c>
      <c r="B1945">
        <v>43213</v>
      </c>
      <c r="C1945" t="s">
        <v>3303</v>
      </c>
      <c r="D1945" t="s">
        <v>5719</v>
      </c>
      <c r="E1945" t="s">
        <v>3304</v>
      </c>
      <c r="F1945">
        <v>3</v>
      </c>
      <c r="G1945" s="1">
        <v>45166</v>
      </c>
      <c r="H1945" s="1">
        <v>45276</v>
      </c>
      <c r="I1945" s="21">
        <f t="shared" si="150"/>
        <v>16.714285714285715</v>
      </c>
      <c r="J1945" s="1"/>
      <c r="K1945" s="1" t="s">
        <v>5552</v>
      </c>
      <c r="S1945" s="22">
        <f t="shared" si="151"/>
        <v>0</v>
      </c>
      <c r="T1945" s="22">
        <f t="shared" si="152"/>
        <v>0</v>
      </c>
      <c r="U1945" s="22">
        <v>0</v>
      </c>
      <c r="W1945" s="22">
        <v>0</v>
      </c>
      <c r="Y1945" t="s">
        <v>304</v>
      </c>
      <c r="Z1945" t="s">
        <v>3305</v>
      </c>
      <c r="AA1945" t="s">
        <v>3306</v>
      </c>
      <c r="AB1945" t="s">
        <v>277</v>
      </c>
      <c r="AC1945" t="s">
        <v>98</v>
      </c>
      <c r="AD1945" t="str">
        <f t="shared" si="153"/>
        <v>Online Class - ONLINE</v>
      </c>
      <c r="AE1945" t="s">
        <v>88</v>
      </c>
      <c r="AF1945" t="s">
        <v>89</v>
      </c>
      <c r="AG1945" t="s">
        <v>89</v>
      </c>
      <c r="AH1945" t="s">
        <v>5220</v>
      </c>
      <c r="AI1945">
        <v>40</v>
      </c>
      <c r="AJ1945">
        <v>37</v>
      </c>
      <c r="AK1945" s="22">
        <f t="shared" si="154"/>
        <v>0</v>
      </c>
      <c r="AL1945" t="s">
        <v>99</v>
      </c>
      <c r="AM1945" t="s">
        <v>534</v>
      </c>
      <c r="AN1945" t="s">
        <v>67</v>
      </c>
    </row>
    <row r="1946" spans="1:40" hidden="1" x14ac:dyDescent="0.25">
      <c r="A1946">
        <v>202430</v>
      </c>
      <c r="B1946">
        <v>43214</v>
      </c>
      <c r="C1946" t="s">
        <v>1514</v>
      </c>
      <c r="D1946" t="s">
        <v>5635</v>
      </c>
      <c r="E1946" t="s">
        <v>1515</v>
      </c>
      <c r="F1946">
        <v>4</v>
      </c>
      <c r="G1946" s="1">
        <v>45166</v>
      </c>
      <c r="H1946" s="1">
        <v>45276</v>
      </c>
      <c r="I1946" s="21">
        <f t="shared" si="150"/>
        <v>16.714285714285715</v>
      </c>
      <c r="J1946" s="1"/>
      <c r="K1946" s="1" t="s">
        <v>5552</v>
      </c>
      <c r="S1946" s="22">
        <f t="shared" si="151"/>
        <v>0</v>
      </c>
      <c r="T1946" s="22">
        <f t="shared" si="152"/>
        <v>0</v>
      </c>
      <c r="U1946" s="22">
        <v>0</v>
      </c>
      <c r="W1946" s="22">
        <v>0</v>
      </c>
      <c r="Y1946" t="s">
        <v>304</v>
      </c>
      <c r="Z1946" t="s">
        <v>2273</v>
      </c>
      <c r="AA1946" t="s">
        <v>2274</v>
      </c>
      <c r="AB1946" t="s">
        <v>61</v>
      </c>
      <c r="AC1946" t="s">
        <v>62</v>
      </c>
      <c r="AD1946" t="str">
        <f t="shared" si="153"/>
        <v>Online Class - ONLINE</v>
      </c>
      <c r="AE1946" t="s">
        <v>88</v>
      </c>
      <c r="AF1946" t="s">
        <v>89</v>
      </c>
      <c r="AG1946" t="s">
        <v>89</v>
      </c>
      <c r="AH1946" t="s">
        <v>5220</v>
      </c>
      <c r="AI1946">
        <v>35</v>
      </c>
      <c r="AJ1946">
        <v>32</v>
      </c>
      <c r="AK1946" s="22">
        <f t="shared" si="154"/>
        <v>0</v>
      </c>
      <c r="AL1946" t="s">
        <v>430</v>
      </c>
      <c r="AM1946" t="s">
        <v>306</v>
      </c>
      <c r="AN1946" t="s">
        <v>67</v>
      </c>
    </row>
    <row r="1947" spans="1:40" hidden="1" x14ac:dyDescent="0.25">
      <c r="A1947">
        <v>202430</v>
      </c>
      <c r="B1947">
        <v>43233</v>
      </c>
      <c r="C1947" t="s">
        <v>1514</v>
      </c>
      <c r="D1947" t="s">
        <v>5635</v>
      </c>
      <c r="E1947" t="s">
        <v>1515</v>
      </c>
      <c r="F1947">
        <v>4</v>
      </c>
      <c r="G1947" s="1">
        <v>45166</v>
      </c>
      <c r="H1947" s="1">
        <v>45242</v>
      </c>
      <c r="I1947" s="21">
        <f t="shared" si="150"/>
        <v>11.857142857142858</v>
      </c>
      <c r="J1947" s="1"/>
      <c r="K1947" s="1" t="s">
        <v>5552</v>
      </c>
      <c r="S1947" s="22">
        <f t="shared" si="151"/>
        <v>0</v>
      </c>
      <c r="T1947" s="22">
        <f t="shared" si="152"/>
        <v>0</v>
      </c>
      <c r="U1947" s="22">
        <v>0</v>
      </c>
      <c r="W1947" s="22">
        <v>0</v>
      </c>
      <c r="Y1947" t="s">
        <v>304</v>
      </c>
      <c r="Z1947" t="s">
        <v>2273</v>
      </c>
      <c r="AA1947" t="s">
        <v>2274</v>
      </c>
      <c r="AB1947" t="s">
        <v>61</v>
      </c>
      <c r="AC1947" t="s">
        <v>98</v>
      </c>
      <c r="AD1947" t="str">
        <f t="shared" si="153"/>
        <v>Online Class - ONLINE</v>
      </c>
      <c r="AE1947" t="s">
        <v>88</v>
      </c>
      <c r="AF1947" t="s">
        <v>89</v>
      </c>
      <c r="AG1947" t="s">
        <v>89</v>
      </c>
      <c r="AH1947" t="s">
        <v>5220</v>
      </c>
      <c r="AI1947">
        <v>35</v>
      </c>
      <c r="AJ1947">
        <v>29</v>
      </c>
      <c r="AK1947" s="22">
        <f t="shared" si="154"/>
        <v>0</v>
      </c>
      <c r="AL1947" t="s">
        <v>99</v>
      </c>
      <c r="AM1947" t="s">
        <v>534</v>
      </c>
      <c r="AN1947" t="s">
        <v>67</v>
      </c>
    </row>
    <row r="1948" spans="1:40" hidden="1" x14ac:dyDescent="0.25">
      <c r="A1948">
        <v>202430</v>
      </c>
      <c r="B1948">
        <v>43234</v>
      </c>
      <c r="C1948" t="s">
        <v>2404</v>
      </c>
      <c r="D1948" t="s">
        <v>5646</v>
      </c>
      <c r="E1948" t="s">
        <v>2401</v>
      </c>
      <c r="F1948">
        <v>3</v>
      </c>
      <c r="G1948" s="1">
        <v>45166</v>
      </c>
      <c r="H1948" s="1">
        <v>45276</v>
      </c>
      <c r="I1948" s="21">
        <f t="shared" si="150"/>
        <v>16.714285714285715</v>
      </c>
      <c r="J1948" s="1"/>
      <c r="K1948" s="1" t="s">
        <v>5552</v>
      </c>
      <c r="S1948" s="22">
        <f t="shared" si="151"/>
        <v>0</v>
      </c>
      <c r="T1948" s="22">
        <f t="shared" si="152"/>
        <v>0</v>
      </c>
      <c r="U1948" s="22">
        <v>0</v>
      </c>
      <c r="W1948" s="22">
        <v>0</v>
      </c>
      <c r="Y1948" t="s">
        <v>304</v>
      </c>
      <c r="Z1948" t="s">
        <v>2402</v>
      </c>
      <c r="AA1948" t="s">
        <v>2403</v>
      </c>
      <c r="AB1948" t="s">
        <v>41</v>
      </c>
      <c r="AC1948" t="s">
        <v>62</v>
      </c>
      <c r="AD1948" t="str">
        <f t="shared" si="153"/>
        <v>Online Class - ONLINE</v>
      </c>
      <c r="AE1948" t="s">
        <v>88</v>
      </c>
      <c r="AF1948" t="s">
        <v>89</v>
      </c>
      <c r="AG1948" t="s">
        <v>89</v>
      </c>
      <c r="AH1948" t="s">
        <v>5220</v>
      </c>
      <c r="AI1948">
        <v>26</v>
      </c>
      <c r="AJ1948">
        <v>7</v>
      </c>
      <c r="AK1948" s="22">
        <f t="shared" si="154"/>
        <v>0</v>
      </c>
      <c r="AL1948" t="s">
        <v>430</v>
      </c>
      <c r="AM1948" t="s">
        <v>306</v>
      </c>
      <c r="AN1948" t="s">
        <v>67</v>
      </c>
    </row>
    <row r="1949" spans="1:40" hidden="1" x14ac:dyDescent="0.25">
      <c r="A1949">
        <v>202430</v>
      </c>
      <c r="B1949">
        <v>43236</v>
      </c>
      <c r="C1949" t="s">
        <v>2683</v>
      </c>
      <c r="D1949" t="s">
        <v>5680</v>
      </c>
      <c r="E1949" t="s">
        <v>2684</v>
      </c>
      <c r="F1949">
        <v>0</v>
      </c>
      <c r="G1949" s="1">
        <v>45175</v>
      </c>
      <c r="H1949" s="1">
        <v>45175</v>
      </c>
      <c r="I1949" s="21">
        <f t="shared" si="150"/>
        <v>1</v>
      </c>
      <c r="J1949" s="1"/>
      <c r="K1949" s="1" t="s">
        <v>35</v>
      </c>
      <c r="N1949" t="s">
        <v>35</v>
      </c>
      <c r="S1949" s="22">
        <f t="shared" si="151"/>
        <v>0.33333333333333331</v>
      </c>
      <c r="T1949" s="22">
        <f t="shared" si="152"/>
        <v>2.02020202020202E-2</v>
      </c>
      <c r="U1949" s="22" t="s">
        <v>5367</v>
      </c>
      <c r="V1949">
        <v>830</v>
      </c>
      <c r="W1949" s="22" t="s">
        <v>5439</v>
      </c>
      <c r="X1949">
        <v>1630</v>
      </c>
      <c r="Y1949" t="s">
        <v>507</v>
      </c>
      <c r="Z1949" t="s">
        <v>2685</v>
      </c>
      <c r="AA1949" t="s">
        <v>2686</v>
      </c>
      <c r="AB1949">
        <v>9</v>
      </c>
      <c r="AC1949" t="s">
        <v>98</v>
      </c>
      <c r="AD1949" t="str">
        <f t="shared" si="153"/>
        <v>Online Class - ONLINE</v>
      </c>
      <c r="AE1949" t="s">
        <v>88</v>
      </c>
      <c r="AF1949" t="s">
        <v>89</v>
      </c>
      <c r="AG1949" t="s">
        <v>89</v>
      </c>
      <c r="AH1949" t="s">
        <v>5220</v>
      </c>
      <c r="AI1949">
        <v>24</v>
      </c>
      <c r="AJ1949">
        <v>9</v>
      </c>
      <c r="AK1949" s="22">
        <f t="shared" si="154"/>
        <v>0.1818181818181818</v>
      </c>
      <c r="AL1949" t="s">
        <v>99</v>
      </c>
      <c r="AM1949" t="s">
        <v>100</v>
      </c>
      <c r="AN1949" t="s">
        <v>67</v>
      </c>
    </row>
    <row r="1950" spans="1:40" hidden="1" x14ac:dyDescent="0.25">
      <c r="A1950">
        <v>202430</v>
      </c>
      <c r="B1950">
        <v>43253</v>
      </c>
      <c r="C1950" t="s">
        <v>2735</v>
      </c>
      <c r="D1950" t="s">
        <v>5680</v>
      </c>
      <c r="E1950" t="s">
        <v>2736</v>
      </c>
      <c r="F1950">
        <v>0</v>
      </c>
      <c r="G1950" s="1">
        <v>45176</v>
      </c>
      <c r="H1950" s="1">
        <v>45176</v>
      </c>
      <c r="I1950" s="21">
        <f t="shared" si="150"/>
        <v>1</v>
      </c>
      <c r="J1950" s="1"/>
      <c r="K1950" s="1" t="s">
        <v>36</v>
      </c>
      <c r="O1950" t="s">
        <v>36</v>
      </c>
      <c r="S1950" s="22">
        <f t="shared" si="151"/>
        <v>0.33333333333333331</v>
      </c>
      <c r="T1950" s="22">
        <f t="shared" si="152"/>
        <v>2.02020202020202E-2</v>
      </c>
      <c r="U1950" s="22" t="s">
        <v>5367</v>
      </c>
      <c r="V1950">
        <v>830</v>
      </c>
      <c r="W1950" s="22" t="s">
        <v>5439</v>
      </c>
      <c r="X1950">
        <v>1630</v>
      </c>
      <c r="Y1950" t="s">
        <v>49</v>
      </c>
      <c r="Z1950" t="s">
        <v>1310</v>
      </c>
      <c r="AA1950" t="s">
        <v>1311</v>
      </c>
      <c r="AB1950">
        <v>9</v>
      </c>
      <c r="AC1950" t="s">
        <v>98</v>
      </c>
      <c r="AD1950" t="str">
        <f t="shared" si="153"/>
        <v>Online Class - ONLINE</v>
      </c>
      <c r="AE1950" t="s">
        <v>88</v>
      </c>
      <c r="AF1950" t="s">
        <v>89</v>
      </c>
      <c r="AG1950" t="s">
        <v>89</v>
      </c>
      <c r="AH1950" t="s">
        <v>5220</v>
      </c>
      <c r="AI1950">
        <v>34</v>
      </c>
      <c r="AJ1950">
        <v>28</v>
      </c>
      <c r="AK1950" s="22">
        <f t="shared" si="154"/>
        <v>0.56565656565656564</v>
      </c>
      <c r="AL1950" t="s">
        <v>99</v>
      </c>
      <c r="AM1950" t="s">
        <v>100</v>
      </c>
      <c r="AN1950" t="s">
        <v>67</v>
      </c>
    </row>
    <row r="1951" spans="1:40" hidden="1" x14ac:dyDescent="0.25">
      <c r="A1951">
        <v>202430</v>
      </c>
      <c r="B1951">
        <v>43267</v>
      </c>
      <c r="C1951" t="s">
        <v>1904</v>
      </c>
      <c r="D1951" t="s">
        <v>5716</v>
      </c>
      <c r="E1951" t="s">
        <v>1905</v>
      </c>
      <c r="F1951">
        <v>0</v>
      </c>
      <c r="G1951" s="1">
        <v>45181</v>
      </c>
      <c r="H1951" s="1">
        <v>45195</v>
      </c>
      <c r="I1951" s="21">
        <f t="shared" si="150"/>
        <v>3</v>
      </c>
      <c r="J1951" s="1"/>
      <c r="K1951" s="1" t="s">
        <v>5537</v>
      </c>
      <c r="M1951" t="s">
        <v>34</v>
      </c>
      <c r="O1951" t="s">
        <v>36</v>
      </c>
      <c r="S1951" s="22">
        <f t="shared" si="151"/>
        <v>0.12847222222222221</v>
      </c>
      <c r="T1951" s="22">
        <f t="shared" si="152"/>
        <v>4.6717171717171713E-2</v>
      </c>
      <c r="U1951" s="22" t="s">
        <v>5380</v>
      </c>
      <c r="V1951">
        <v>1730</v>
      </c>
      <c r="W1951" s="22" t="s">
        <v>5514</v>
      </c>
      <c r="X1951">
        <v>2035</v>
      </c>
      <c r="Y1951" t="s">
        <v>507</v>
      </c>
      <c r="Z1951" t="s">
        <v>1889</v>
      </c>
      <c r="AA1951" t="s">
        <v>1890</v>
      </c>
      <c r="AB1951">
        <v>9</v>
      </c>
      <c r="AC1951" t="s">
        <v>98</v>
      </c>
      <c r="AD1951" t="str">
        <f t="shared" si="153"/>
        <v>Online Class - ONLINE</v>
      </c>
      <c r="AE1951" t="s">
        <v>88</v>
      </c>
      <c r="AF1951" t="s">
        <v>89</v>
      </c>
      <c r="AG1951" t="s">
        <v>89</v>
      </c>
      <c r="AH1951" t="s">
        <v>5220</v>
      </c>
      <c r="AI1951">
        <v>25</v>
      </c>
      <c r="AJ1951">
        <v>13</v>
      </c>
      <c r="AK1951" s="22">
        <f t="shared" si="154"/>
        <v>1.8219696969696968</v>
      </c>
      <c r="AL1951" t="s">
        <v>99</v>
      </c>
      <c r="AM1951" t="s">
        <v>100</v>
      </c>
      <c r="AN1951" t="s">
        <v>67</v>
      </c>
    </row>
    <row r="1952" spans="1:40" hidden="1" x14ac:dyDescent="0.25">
      <c r="A1952">
        <v>202430</v>
      </c>
      <c r="B1952">
        <v>43268</v>
      </c>
      <c r="C1952" t="s">
        <v>1906</v>
      </c>
      <c r="D1952" t="s">
        <v>5716</v>
      </c>
      <c r="E1952" t="s">
        <v>1907</v>
      </c>
      <c r="F1952">
        <v>0</v>
      </c>
      <c r="G1952" s="1">
        <v>45202</v>
      </c>
      <c r="H1952" s="1">
        <v>45216</v>
      </c>
      <c r="I1952" s="21">
        <f t="shared" si="150"/>
        <v>3</v>
      </c>
      <c r="J1952" s="1"/>
      <c r="K1952" s="1" t="s">
        <v>5537</v>
      </c>
      <c r="M1952" t="s">
        <v>34</v>
      </c>
      <c r="O1952" t="s">
        <v>36</v>
      </c>
      <c r="S1952" s="22">
        <f t="shared" si="151"/>
        <v>0.12847222222222221</v>
      </c>
      <c r="T1952" s="22">
        <f t="shared" si="152"/>
        <v>4.6717171717171713E-2</v>
      </c>
      <c r="U1952" s="22" t="s">
        <v>5380</v>
      </c>
      <c r="V1952">
        <v>1730</v>
      </c>
      <c r="W1952" s="22" t="s">
        <v>5514</v>
      </c>
      <c r="X1952">
        <v>2035</v>
      </c>
      <c r="Y1952" t="s">
        <v>507</v>
      </c>
      <c r="Z1952" t="s">
        <v>1889</v>
      </c>
      <c r="AA1952" t="s">
        <v>1890</v>
      </c>
      <c r="AB1952">
        <v>10</v>
      </c>
      <c r="AC1952" t="s">
        <v>98</v>
      </c>
      <c r="AD1952" t="str">
        <f t="shared" si="153"/>
        <v>Online Class - ONLINE</v>
      </c>
      <c r="AE1952" t="s">
        <v>88</v>
      </c>
      <c r="AF1952" t="s">
        <v>89</v>
      </c>
      <c r="AG1952" t="s">
        <v>89</v>
      </c>
      <c r="AH1952" t="s">
        <v>5220</v>
      </c>
      <c r="AI1952">
        <v>25</v>
      </c>
      <c r="AJ1952">
        <v>11</v>
      </c>
      <c r="AK1952" s="22">
        <f t="shared" si="154"/>
        <v>1.5416666666666665</v>
      </c>
      <c r="AL1952" t="s">
        <v>99</v>
      </c>
      <c r="AM1952" t="s">
        <v>100</v>
      </c>
      <c r="AN1952" t="s">
        <v>67</v>
      </c>
    </row>
    <row r="1953" spans="1:40" hidden="1" x14ac:dyDescent="0.25">
      <c r="A1953">
        <v>202430</v>
      </c>
      <c r="B1953">
        <v>43269</v>
      </c>
      <c r="C1953" t="s">
        <v>1908</v>
      </c>
      <c r="D1953" t="s">
        <v>5716</v>
      </c>
      <c r="E1953" t="s">
        <v>1909</v>
      </c>
      <c r="F1953">
        <v>0</v>
      </c>
      <c r="G1953" s="1">
        <v>45237</v>
      </c>
      <c r="H1953" s="1">
        <v>45265</v>
      </c>
      <c r="I1953" s="21">
        <f t="shared" si="150"/>
        <v>5</v>
      </c>
      <c r="J1953" s="1"/>
      <c r="K1953" s="1" t="s">
        <v>5537</v>
      </c>
      <c r="M1953" t="s">
        <v>34</v>
      </c>
      <c r="O1953" t="s">
        <v>36</v>
      </c>
      <c r="S1953" s="22">
        <f t="shared" si="151"/>
        <v>6.9444444444444531E-2</v>
      </c>
      <c r="T1953" s="22">
        <f t="shared" si="152"/>
        <v>4.2087542087542139E-2</v>
      </c>
      <c r="U1953" s="22" t="s">
        <v>5380</v>
      </c>
      <c r="V1953">
        <v>1730</v>
      </c>
      <c r="W1953" s="22" t="s">
        <v>5426</v>
      </c>
      <c r="X1953">
        <v>1910</v>
      </c>
      <c r="Y1953" t="s">
        <v>507</v>
      </c>
      <c r="Z1953" t="s">
        <v>1889</v>
      </c>
      <c r="AA1953" t="s">
        <v>1890</v>
      </c>
      <c r="AB1953">
        <v>11</v>
      </c>
      <c r="AC1953" t="s">
        <v>98</v>
      </c>
      <c r="AD1953" t="str">
        <f t="shared" si="153"/>
        <v>Online Class - ONLINE</v>
      </c>
      <c r="AE1953" t="s">
        <v>88</v>
      </c>
      <c r="AF1953" t="s">
        <v>89</v>
      </c>
      <c r="AG1953" t="s">
        <v>89</v>
      </c>
      <c r="AH1953" t="s">
        <v>5220</v>
      </c>
      <c r="AI1953">
        <v>26</v>
      </c>
      <c r="AJ1953">
        <v>17</v>
      </c>
      <c r="AK1953" s="22">
        <f t="shared" si="154"/>
        <v>3.5774410774410819</v>
      </c>
      <c r="AL1953" t="s">
        <v>99</v>
      </c>
      <c r="AM1953" t="s">
        <v>100</v>
      </c>
      <c r="AN1953" t="s">
        <v>67</v>
      </c>
    </row>
    <row r="1954" spans="1:40" hidden="1" x14ac:dyDescent="0.25">
      <c r="A1954">
        <v>202430</v>
      </c>
      <c r="B1954">
        <v>43269</v>
      </c>
      <c r="C1954" t="s">
        <v>1908</v>
      </c>
      <c r="D1954" t="s">
        <v>5716</v>
      </c>
      <c r="E1954" t="s">
        <v>1909</v>
      </c>
      <c r="F1954">
        <v>0</v>
      </c>
      <c r="G1954" s="1">
        <v>45237</v>
      </c>
      <c r="H1954" s="1">
        <v>45265</v>
      </c>
      <c r="I1954" s="21">
        <f t="shared" si="150"/>
        <v>5</v>
      </c>
      <c r="J1954" s="1"/>
      <c r="K1954" s="1" t="s">
        <v>5537</v>
      </c>
      <c r="M1954" t="s">
        <v>34</v>
      </c>
      <c r="O1954" t="s">
        <v>36</v>
      </c>
      <c r="S1954" s="22">
        <f t="shared" si="151"/>
        <v>4.513888888888884E-2</v>
      </c>
      <c r="T1954" s="22">
        <f t="shared" si="152"/>
        <v>2.7356902356902326E-2</v>
      </c>
      <c r="U1954" s="22" t="s">
        <v>5451</v>
      </c>
      <c r="V1954">
        <v>1915</v>
      </c>
      <c r="W1954" s="22" t="s">
        <v>5521</v>
      </c>
      <c r="X1954">
        <v>2020</v>
      </c>
      <c r="Y1954" t="s">
        <v>507</v>
      </c>
      <c r="Z1954" t="s">
        <v>1889</v>
      </c>
      <c r="AA1954" t="s">
        <v>1890</v>
      </c>
      <c r="AB1954">
        <v>11</v>
      </c>
      <c r="AC1954" t="s">
        <v>98</v>
      </c>
      <c r="AD1954" t="str">
        <f t="shared" si="153"/>
        <v>Online Class - ONLINE</v>
      </c>
      <c r="AE1954" t="s">
        <v>88</v>
      </c>
      <c r="AF1954" t="s">
        <v>89</v>
      </c>
      <c r="AG1954" t="s">
        <v>89</v>
      </c>
      <c r="AH1954" t="s">
        <v>5220</v>
      </c>
      <c r="AI1954">
        <v>26</v>
      </c>
      <c r="AJ1954">
        <v>17</v>
      </c>
      <c r="AK1954" s="22">
        <f t="shared" si="154"/>
        <v>2.3253367003366976</v>
      </c>
      <c r="AL1954" t="s">
        <v>99</v>
      </c>
      <c r="AM1954" t="s">
        <v>100</v>
      </c>
      <c r="AN1954" t="s">
        <v>67</v>
      </c>
    </row>
    <row r="1955" spans="1:40" hidden="1" x14ac:dyDescent="0.25">
      <c r="A1955">
        <v>202430</v>
      </c>
      <c r="B1955">
        <v>43270</v>
      </c>
      <c r="C1955" t="s">
        <v>1910</v>
      </c>
      <c r="D1955" t="s">
        <v>5716</v>
      </c>
      <c r="E1955" t="s">
        <v>1911</v>
      </c>
      <c r="F1955">
        <v>0</v>
      </c>
      <c r="G1955" s="1">
        <v>45218</v>
      </c>
      <c r="H1955" s="1">
        <v>45232</v>
      </c>
      <c r="I1955" s="21">
        <f t="shared" si="150"/>
        <v>3</v>
      </c>
      <c r="J1955" s="1"/>
      <c r="K1955" s="1" t="s">
        <v>5537</v>
      </c>
      <c r="M1955" t="s">
        <v>34</v>
      </c>
      <c r="O1955" t="s">
        <v>36</v>
      </c>
      <c r="S1955" s="22">
        <f t="shared" si="151"/>
        <v>0.12847222222222221</v>
      </c>
      <c r="T1955" s="22">
        <f t="shared" si="152"/>
        <v>4.6717171717171713E-2</v>
      </c>
      <c r="U1955" s="22" t="s">
        <v>5380</v>
      </c>
      <c r="V1955">
        <v>1730</v>
      </c>
      <c r="W1955" s="22" t="s">
        <v>5514</v>
      </c>
      <c r="X1955">
        <v>2035</v>
      </c>
      <c r="Y1955" t="s">
        <v>507</v>
      </c>
      <c r="Z1955" t="s">
        <v>1889</v>
      </c>
      <c r="AA1955" t="s">
        <v>1890</v>
      </c>
      <c r="AB1955">
        <v>10</v>
      </c>
      <c r="AC1955" t="s">
        <v>98</v>
      </c>
      <c r="AD1955" t="str">
        <f t="shared" si="153"/>
        <v>Online Class - ONLINE</v>
      </c>
      <c r="AE1955" t="s">
        <v>88</v>
      </c>
      <c r="AF1955" t="s">
        <v>89</v>
      </c>
      <c r="AG1955" t="s">
        <v>89</v>
      </c>
      <c r="AH1955" t="s">
        <v>5220</v>
      </c>
      <c r="AI1955">
        <v>25</v>
      </c>
      <c r="AJ1955">
        <v>17</v>
      </c>
      <c r="AK1955" s="22">
        <f t="shared" si="154"/>
        <v>2.3825757575757573</v>
      </c>
      <c r="AL1955" t="s">
        <v>99</v>
      </c>
      <c r="AM1955" t="s">
        <v>100</v>
      </c>
      <c r="AN1955" t="s">
        <v>67</v>
      </c>
    </row>
    <row r="1956" spans="1:40" hidden="1" x14ac:dyDescent="0.25">
      <c r="A1956">
        <v>202430</v>
      </c>
      <c r="B1956">
        <v>43275</v>
      </c>
      <c r="C1956" t="s">
        <v>2030</v>
      </c>
      <c r="D1956" t="s">
        <v>5700</v>
      </c>
      <c r="E1956" t="s">
        <v>2031</v>
      </c>
      <c r="F1956">
        <v>0</v>
      </c>
      <c r="G1956" s="1">
        <v>45166</v>
      </c>
      <c r="H1956" s="1">
        <v>45220</v>
      </c>
      <c r="I1956" s="21">
        <f t="shared" si="150"/>
        <v>8.7142857142857153</v>
      </c>
      <c r="J1956" s="1"/>
      <c r="K1956" s="1" t="s">
        <v>35</v>
      </c>
      <c r="N1956" t="s">
        <v>35</v>
      </c>
      <c r="S1956" s="22">
        <f t="shared" si="151"/>
        <v>4.513888888888884E-2</v>
      </c>
      <c r="T1956" s="22">
        <f t="shared" si="152"/>
        <v>2.3839586339586317E-2</v>
      </c>
      <c r="U1956" s="22" t="s">
        <v>5384</v>
      </c>
      <c r="V1956">
        <v>1200</v>
      </c>
      <c r="W1956" s="22" t="s">
        <v>5488</v>
      </c>
      <c r="X1956">
        <v>1305</v>
      </c>
      <c r="Y1956" t="s">
        <v>49</v>
      </c>
      <c r="Z1956" t="s">
        <v>2687</v>
      </c>
      <c r="AA1956" t="s">
        <v>2688</v>
      </c>
      <c r="AB1956">
        <v>9</v>
      </c>
      <c r="AC1956" t="s">
        <v>98</v>
      </c>
      <c r="AD1956" t="str">
        <f t="shared" si="153"/>
        <v>Online Class - ONLINE</v>
      </c>
      <c r="AE1956" t="s">
        <v>88</v>
      </c>
      <c r="AF1956" t="s">
        <v>89</v>
      </c>
      <c r="AG1956" t="s">
        <v>89</v>
      </c>
      <c r="AH1956" t="s">
        <v>5220</v>
      </c>
      <c r="AI1956">
        <v>45</v>
      </c>
      <c r="AJ1956">
        <v>24</v>
      </c>
      <c r="AK1956" s="22">
        <f t="shared" si="154"/>
        <v>4.9858792001649102</v>
      </c>
      <c r="AL1956" t="s">
        <v>52</v>
      </c>
      <c r="AM1956" t="s">
        <v>100</v>
      </c>
      <c r="AN1956" t="s">
        <v>67</v>
      </c>
    </row>
    <row r="1957" spans="1:40" hidden="1" x14ac:dyDescent="0.25">
      <c r="A1957">
        <v>202430</v>
      </c>
      <c r="B1957">
        <v>43275</v>
      </c>
      <c r="C1957" t="s">
        <v>2030</v>
      </c>
      <c r="D1957" t="s">
        <v>5700</v>
      </c>
      <c r="E1957" t="s">
        <v>2031</v>
      </c>
      <c r="F1957">
        <v>0</v>
      </c>
      <c r="G1957" s="1">
        <v>45166</v>
      </c>
      <c r="H1957" s="1">
        <v>45220</v>
      </c>
      <c r="I1957" s="21">
        <f t="shared" si="150"/>
        <v>8.7142857142857153</v>
      </c>
      <c r="J1957" s="1"/>
      <c r="K1957" s="1" t="s">
        <v>35</v>
      </c>
      <c r="N1957" t="s">
        <v>35</v>
      </c>
      <c r="S1957" s="22">
        <f t="shared" si="151"/>
        <v>9.375E-2</v>
      </c>
      <c r="T1957" s="22">
        <f t="shared" si="152"/>
        <v>4.9512987012987023E-2</v>
      </c>
      <c r="U1957" s="22" t="s">
        <v>5455</v>
      </c>
      <c r="V1957">
        <v>1315</v>
      </c>
      <c r="W1957" s="22" t="s">
        <v>5423</v>
      </c>
      <c r="X1957">
        <v>1530</v>
      </c>
      <c r="Y1957" t="s">
        <v>49</v>
      </c>
      <c r="Z1957" t="s">
        <v>2687</v>
      </c>
      <c r="AA1957" t="s">
        <v>2688</v>
      </c>
      <c r="AB1957">
        <v>9</v>
      </c>
      <c r="AC1957" t="s">
        <v>98</v>
      </c>
      <c r="AD1957" t="str">
        <f t="shared" si="153"/>
        <v>Online Class - ONLINE</v>
      </c>
      <c r="AE1957" t="s">
        <v>88</v>
      </c>
      <c r="AF1957" t="s">
        <v>89</v>
      </c>
      <c r="AG1957" t="s">
        <v>89</v>
      </c>
      <c r="AH1957" t="s">
        <v>5220</v>
      </c>
      <c r="AI1957">
        <v>45</v>
      </c>
      <c r="AJ1957">
        <v>24</v>
      </c>
      <c r="AK1957" s="22">
        <f t="shared" si="154"/>
        <v>10.355287569573287</v>
      </c>
      <c r="AL1957" t="s">
        <v>52</v>
      </c>
      <c r="AM1957" t="s">
        <v>100</v>
      </c>
      <c r="AN1957" t="s">
        <v>67</v>
      </c>
    </row>
    <row r="1958" spans="1:40" hidden="1" x14ac:dyDescent="0.25">
      <c r="A1958">
        <v>202430</v>
      </c>
      <c r="B1958">
        <v>43276</v>
      </c>
      <c r="C1958" t="s">
        <v>2030</v>
      </c>
      <c r="D1958" t="s">
        <v>5700</v>
      </c>
      <c r="E1958" t="s">
        <v>2031</v>
      </c>
      <c r="F1958">
        <v>0</v>
      </c>
      <c r="G1958" s="1">
        <v>45222</v>
      </c>
      <c r="H1958" s="1">
        <v>45276</v>
      </c>
      <c r="I1958" s="21">
        <f t="shared" si="150"/>
        <v>8.7142857142857153</v>
      </c>
      <c r="J1958" s="1"/>
      <c r="K1958" s="1" t="s">
        <v>35</v>
      </c>
      <c r="N1958" t="s">
        <v>35</v>
      </c>
      <c r="S1958" s="22">
        <f t="shared" si="151"/>
        <v>4.513888888888884E-2</v>
      </c>
      <c r="T1958" s="22">
        <f t="shared" si="152"/>
        <v>2.3839586339586317E-2</v>
      </c>
      <c r="U1958" s="22" t="s">
        <v>5384</v>
      </c>
      <c r="V1958">
        <v>1200</v>
      </c>
      <c r="W1958" s="22" t="s">
        <v>5488</v>
      </c>
      <c r="X1958">
        <v>1305</v>
      </c>
      <c r="Y1958" t="s">
        <v>101</v>
      </c>
      <c r="Z1958" t="s">
        <v>2687</v>
      </c>
      <c r="AA1958" t="s">
        <v>2688</v>
      </c>
      <c r="AB1958">
        <v>11</v>
      </c>
      <c r="AC1958" t="s">
        <v>98</v>
      </c>
      <c r="AD1958" t="str">
        <f t="shared" si="153"/>
        <v>Online Class - ONLINE</v>
      </c>
      <c r="AE1958" t="s">
        <v>88</v>
      </c>
      <c r="AF1958" t="s">
        <v>89</v>
      </c>
      <c r="AG1958" t="s">
        <v>89</v>
      </c>
      <c r="AH1958" t="s">
        <v>5220</v>
      </c>
      <c r="AI1958">
        <v>45</v>
      </c>
      <c r="AJ1958">
        <v>22</v>
      </c>
      <c r="AK1958" s="22">
        <f t="shared" si="154"/>
        <v>4.5703892668178341</v>
      </c>
      <c r="AL1958" t="s">
        <v>52</v>
      </c>
      <c r="AM1958" t="s">
        <v>100</v>
      </c>
      <c r="AN1958" t="s">
        <v>67</v>
      </c>
    </row>
    <row r="1959" spans="1:40" hidden="1" x14ac:dyDescent="0.25">
      <c r="A1959">
        <v>202430</v>
      </c>
      <c r="B1959">
        <v>43276</v>
      </c>
      <c r="C1959" t="s">
        <v>2030</v>
      </c>
      <c r="D1959" t="s">
        <v>5700</v>
      </c>
      <c r="E1959" t="s">
        <v>2031</v>
      </c>
      <c r="F1959">
        <v>0</v>
      </c>
      <c r="G1959" s="1">
        <v>45222</v>
      </c>
      <c r="H1959" s="1">
        <v>45276</v>
      </c>
      <c r="I1959" s="21">
        <f t="shared" si="150"/>
        <v>8.7142857142857153</v>
      </c>
      <c r="J1959" s="1"/>
      <c r="K1959" s="1" t="s">
        <v>35</v>
      </c>
      <c r="N1959" t="s">
        <v>35</v>
      </c>
      <c r="S1959" s="22">
        <f t="shared" si="151"/>
        <v>9.375E-2</v>
      </c>
      <c r="T1959" s="22">
        <f t="shared" si="152"/>
        <v>4.9512987012987023E-2</v>
      </c>
      <c r="U1959" s="22" t="s">
        <v>5455</v>
      </c>
      <c r="V1959">
        <v>1315</v>
      </c>
      <c r="W1959" s="22" t="s">
        <v>5423</v>
      </c>
      <c r="X1959">
        <v>1530</v>
      </c>
      <c r="Y1959" t="s">
        <v>101</v>
      </c>
      <c r="Z1959" t="s">
        <v>2687</v>
      </c>
      <c r="AA1959" t="s">
        <v>2688</v>
      </c>
      <c r="AB1959">
        <v>11</v>
      </c>
      <c r="AC1959" t="s">
        <v>98</v>
      </c>
      <c r="AD1959" t="str">
        <f t="shared" si="153"/>
        <v>Online Class - ONLINE</v>
      </c>
      <c r="AE1959" t="s">
        <v>88</v>
      </c>
      <c r="AF1959" t="s">
        <v>89</v>
      </c>
      <c r="AG1959" t="s">
        <v>89</v>
      </c>
      <c r="AH1959" t="s">
        <v>5220</v>
      </c>
      <c r="AI1959">
        <v>45</v>
      </c>
      <c r="AJ1959">
        <v>22</v>
      </c>
      <c r="AK1959" s="22">
        <f t="shared" si="154"/>
        <v>9.4923469387755137</v>
      </c>
      <c r="AL1959" t="s">
        <v>52</v>
      </c>
      <c r="AM1959" t="s">
        <v>100</v>
      </c>
      <c r="AN1959" t="s">
        <v>67</v>
      </c>
    </row>
    <row r="1960" spans="1:40" hidden="1" x14ac:dyDescent="0.25">
      <c r="A1960">
        <v>202430</v>
      </c>
      <c r="B1960">
        <v>43295</v>
      </c>
      <c r="C1960" t="s">
        <v>3307</v>
      </c>
      <c r="D1960" t="s">
        <v>5616</v>
      </c>
      <c r="E1960" t="s">
        <v>3308</v>
      </c>
      <c r="F1960">
        <v>4</v>
      </c>
      <c r="G1960" s="1">
        <v>45166</v>
      </c>
      <c r="H1960" s="1">
        <v>45276</v>
      </c>
      <c r="I1960" s="21">
        <f t="shared" si="150"/>
        <v>16.714285714285715</v>
      </c>
      <c r="J1960" s="1"/>
      <c r="K1960" s="1" t="s">
        <v>5552</v>
      </c>
      <c r="S1960" s="22">
        <f t="shared" si="151"/>
        <v>0</v>
      </c>
      <c r="T1960" s="22">
        <f t="shared" si="152"/>
        <v>0</v>
      </c>
      <c r="U1960" s="22">
        <v>0</v>
      </c>
      <c r="W1960" s="22">
        <v>0</v>
      </c>
      <c r="Y1960" t="s">
        <v>304</v>
      </c>
      <c r="Z1960" t="s">
        <v>2962</v>
      </c>
      <c r="AA1960" t="s">
        <v>2963</v>
      </c>
      <c r="AB1960" t="s">
        <v>61</v>
      </c>
      <c r="AC1960" t="s">
        <v>98</v>
      </c>
      <c r="AD1960" t="str">
        <f t="shared" si="153"/>
        <v>Online Class - ONLINE</v>
      </c>
      <c r="AE1960" t="s">
        <v>88</v>
      </c>
      <c r="AF1960" t="s">
        <v>89</v>
      </c>
      <c r="AG1960" t="s">
        <v>89</v>
      </c>
      <c r="AH1960" t="s">
        <v>5220</v>
      </c>
      <c r="AI1960">
        <v>25</v>
      </c>
      <c r="AJ1960">
        <v>10</v>
      </c>
      <c r="AK1960" s="22">
        <f t="shared" si="154"/>
        <v>0</v>
      </c>
      <c r="AL1960" t="s">
        <v>99</v>
      </c>
      <c r="AM1960" t="s">
        <v>534</v>
      </c>
      <c r="AN1960" t="s">
        <v>67</v>
      </c>
    </row>
    <row r="1961" spans="1:40" hidden="1" x14ac:dyDescent="0.25">
      <c r="A1961">
        <v>202430</v>
      </c>
      <c r="B1961">
        <v>43295</v>
      </c>
      <c r="C1961" t="s">
        <v>3307</v>
      </c>
      <c r="D1961" t="s">
        <v>5616</v>
      </c>
      <c r="E1961" t="s">
        <v>3308</v>
      </c>
      <c r="F1961">
        <v>4</v>
      </c>
      <c r="G1961" s="1">
        <v>45166</v>
      </c>
      <c r="H1961" s="1">
        <v>45276</v>
      </c>
      <c r="I1961" s="21">
        <f t="shared" si="150"/>
        <v>16.714285714285715</v>
      </c>
      <c r="J1961" s="1"/>
      <c r="K1961" s="1" t="s">
        <v>5552</v>
      </c>
      <c r="S1961" s="22">
        <f t="shared" si="151"/>
        <v>0</v>
      </c>
      <c r="T1961" s="22">
        <f t="shared" si="152"/>
        <v>0</v>
      </c>
      <c r="U1961" s="22">
        <v>0</v>
      </c>
      <c r="W1961" s="22">
        <v>0</v>
      </c>
      <c r="Y1961" t="s">
        <v>304</v>
      </c>
      <c r="Z1961" t="s">
        <v>2962</v>
      </c>
      <c r="AA1961" t="s">
        <v>2963</v>
      </c>
      <c r="AB1961" t="s">
        <v>61</v>
      </c>
      <c r="AC1961" t="s">
        <v>98</v>
      </c>
      <c r="AD1961" t="str">
        <f t="shared" si="153"/>
        <v>Online Class - ONLINE</v>
      </c>
      <c r="AE1961" t="s">
        <v>88</v>
      </c>
      <c r="AF1961" t="s">
        <v>89</v>
      </c>
      <c r="AG1961" t="s">
        <v>89</v>
      </c>
      <c r="AH1961" t="s">
        <v>5220</v>
      </c>
      <c r="AI1961">
        <v>25</v>
      </c>
      <c r="AJ1961">
        <v>10</v>
      </c>
      <c r="AK1961" s="22">
        <f t="shared" si="154"/>
        <v>0</v>
      </c>
      <c r="AL1961" t="s">
        <v>99</v>
      </c>
      <c r="AM1961" t="s">
        <v>534</v>
      </c>
      <c r="AN1961" t="s">
        <v>67</v>
      </c>
    </row>
    <row r="1962" spans="1:40" hidden="1" x14ac:dyDescent="0.25">
      <c r="A1962">
        <v>202430</v>
      </c>
      <c r="B1962">
        <v>43296</v>
      </c>
      <c r="C1962" t="s">
        <v>3309</v>
      </c>
      <c r="D1962" t="s">
        <v>5616</v>
      </c>
      <c r="E1962" t="s">
        <v>3310</v>
      </c>
      <c r="F1962">
        <v>5</v>
      </c>
      <c r="G1962" s="1">
        <v>45166</v>
      </c>
      <c r="H1962" s="1">
        <v>45276</v>
      </c>
      <c r="I1962" s="21">
        <f t="shared" si="150"/>
        <v>16.714285714285715</v>
      </c>
      <c r="J1962" s="1"/>
      <c r="K1962" s="1" t="s">
        <v>5552</v>
      </c>
      <c r="S1962" s="22">
        <f t="shared" si="151"/>
        <v>0</v>
      </c>
      <c r="T1962" s="22">
        <f t="shared" si="152"/>
        <v>0</v>
      </c>
      <c r="U1962" s="22">
        <v>0</v>
      </c>
      <c r="W1962" s="22">
        <v>0</v>
      </c>
      <c r="Y1962" t="s">
        <v>304</v>
      </c>
      <c r="Z1962" t="s">
        <v>2962</v>
      </c>
      <c r="AA1962" t="s">
        <v>2963</v>
      </c>
      <c r="AB1962" t="s">
        <v>61</v>
      </c>
      <c r="AC1962" t="s">
        <v>98</v>
      </c>
      <c r="AD1962" t="str">
        <f t="shared" si="153"/>
        <v>Online Class - ONLINE</v>
      </c>
      <c r="AE1962" t="s">
        <v>88</v>
      </c>
      <c r="AF1962" t="s">
        <v>89</v>
      </c>
      <c r="AG1962" t="s">
        <v>89</v>
      </c>
      <c r="AH1962" t="s">
        <v>5220</v>
      </c>
      <c r="AI1962">
        <v>15</v>
      </c>
      <c r="AJ1962">
        <v>9</v>
      </c>
      <c r="AK1962" s="22">
        <f t="shared" si="154"/>
        <v>0</v>
      </c>
      <c r="AL1962" t="s">
        <v>99</v>
      </c>
      <c r="AM1962" t="s">
        <v>534</v>
      </c>
      <c r="AN1962" t="s">
        <v>67</v>
      </c>
    </row>
    <row r="1963" spans="1:40" hidden="1" x14ac:dyDescent="0.25">
      <c r="A1963">
        <v>202430</v>
      </c>
      <c r="B1963">
        <v>43296</v>
      </c>
      <c r="C1963" t="s">
        <v>3309</v>
      </c>
      <c r="D1963" t="s">
        <v>5616</v>
      </c>
      <c r="E1963" t="s">
        <v>3310</v>
      </c>
      <c r="F1963">
        <v>5</v>
      </c>
      <c r="G1963" s="1">
        <v>45166</v>
      </c>
      <c r="H1963" s="1">
        <v>45276</v>
      </c>
      <c r="I1963" s="21">
        <f t="shared" si="150"/>
        <v>16.714285714285715</v>
      </c>
      <c r="J1963" s="1"/>
      <c r="K1963" s="1" t="s">
        <v>5552</v>
      </c>
      <c r="S1963" s="22">
        <f t="shared" si="151"/>
        <v>0</v>
      </c>
      <c r="T1963" s="22">
        <f t="shared" si="152"/>
        <v>0</v>
      </c>
      <c r="U1963" s="22">
        <v>0</v>
      </c>
      <c r="W1963" s="22">
        <v>0</v>
      </c>
      <c r="Y1963" t="s">
        <v>304</v>
      </c>
      <c r="Z1963" t="s">
        <v>2962</v>
      </c>
      <c r="AA1963" t="s">
        <v>2963</v>
      </c>
      <c r="AB1963" t="s">
        <v>61</v>
      </c>
      <c r="AC1963" t="s">
        <v>98</v>
      </c>
      <c r="AD1963" t="str">
        <f t="shared" si="153"/>
        <v>Online Class - ONLINE</v>
      </c>
      <c r="AE1963" t="s">
        <v>88</v>
      </c>
      <c r="AF1963" t="s">
        <v>89</v>
      </c>
      <c r="AG1963" t="s">
        <v>89</v>
      </c>
      <c r="AH1963" t="s">
        <v>5220</v>
      </c>
      <c r="AI1963">
        <v>15</v>
      </c>
      <c r="AJ1963">
        <v>9</v>
      </c>
      <c r="AK1963" s="22">
        <f t="shared" si="154"/>
        <v>0</v>
      </c>
      <c r="AL1963" t="s">
        <v>99</v>
      </c>
      <c r="AM1963" t="s">
        <v>534</v>
      </c>
      <c r="AN1963" t="s">
        <v>67</v>
      </c>
    </row>
    <row r="1964" spans="1:40" hidden="1" x14ac:dyDescent="0.25">
      <c r="A1964">
        <v>202430</v>
      </c>
      <c r="B1964">
        <v>43297</v>
      </c>
      <c r="C1964" t="s">
        <v>3311</v>
      </c>
      <c r="D1964" t="s">
        <v>5616</v>
      </c>
      <c r="E1964" t="s">
        <v>3312</v>
      </c>
      <c r="F1964">
        <v>5</v>
      </c>
      <c r="G1964" s="1">
        <v>45166</v>
      </c>
      <c r="H1964" s="1">
        <v>45276</v>
      </c>
      <c r="I1964" s="21">
        <f t="shared" si="150"/>
        <v>16.714285714285715</v>
      </c>
      <c r="J1964" s="1"/>
      <c r="K1964" s="1" t="s">
        <v>5552</v>
      </c>
      <c r="S1964" s="22">
        <f t="shared" si="151"/>
        <v>0</v>
      </c>
      <c r="T1964" s="22">
        <f t="shared" si="152"/>
        <v>0</v>
      </c>
      <c r="U1964" s="22">
        <v>0</v>
      </c>
      <c r="W1964" s="22">
        <v>0</v>
      </c>
      <c r="Y1964" t="s">
        <v>304</v>
      </c>
      <c r="Z1964" t="s">
        <v>2962</v>
      </c>
      <c r="AA1964" t="s">
        <v>2963</v>
      </c>
      <c r="AB1964" t="s">
        <v>41</v>
      </c>
      <c r="AC1964" t="s">
        <v>98</v>
      </c>
      <c r="AD1964" t="str">
        <f t="shared" si="153"/>
        <v>Online Class - ONLINE</v>
      </c>
      <c r="AE1964" t="s">
        <v>88</v>
      </c>
      <c r="AF1964" t="s">
        <v>89</v>
      </c>
      <c r="AG1964" t="s">
        <v>89</v>
      </c>
      <c r="AH1964" t="s">
        <v>5220</v>
      </c>
      <c r="AI1964">
        <v>15</v>
      </c>
      <c r="AJ1964">
        <v>8</v>
      </c>
      <c r="AK1964" s="22">
        <f t="shared" si="154"/>
        <v>0</v>
      </c>
      <c r="AL1964" t="s">
        <v>99</v>
      </c>
      <c r="AM1964" t="s">
        <v>534</v>
      </c>
      <c r="AN1964" t="s">
        <v>67</v>
      </c>
    </row>
    <row r="1965" spans="1:40" hidden="1" x14ac:dyDescent="0.25">
      <c r="A1965">
        <v>202430</v>
      </c>
      <c r="B1965">
        <v>43297</v>
      </c>
      <c r="C1965" t="s">
        <v>3311</v>
      </c>
      <c r="D1965" t="s">
        <v>5616</v>
      </c>
      <c r="E1965" t="s">
        <v>3312</v>
      </c>
      <c r="F1965">
        <v>5</v>
      </c>
      <c r="G1965" s="1">
        <v>45166</v>
      </c>
      <c r="H1965" s="1">
        <v>45276</v>
      </c>
      <c r="I1965" s="21">
        <f t="shared" si="150"/>
        <v>16.714285714285715</v>
      </c>
      <c r="J1965" s="1"/>
      <c r="K1965" s="1" t="s">
        <v>5552</v>
      </c>
      <c r="S1965" s="22">
        <f t="shared" si="151"/>
        <v>0</v>
      </c>
      <c r="T1965" s="22">
        <f t="shared" si="152"/>
        <v>0</v>
      </c>
      <c r="U1965" s="22">
        <v>0</v>
      </c>
      <c r="W1965" s="22">
        <v>0</v>
      </c>
      <c r="Y1965" t="s">
        <v>304</v>
      </c>
      <c r="Z1965" t="s">
        <v>2962</v>
      </c>
      <c r="AA1965" t="s">
        <v>2963</v>
      </c>
      <c r="AB1965" t="s">
        <v>41</v>
      </c>
      <c r="AC1965" t="s">
        <v>98</v>
      </c>
      <c r="AD1965" t="str">
        <f t="shared" si="153"/>
        <v>Online Class - ONLINE</v>
      </c>
      <c r="AE1965" t="s">
        <v>88</v>
      </c>
      <c r="AF1965" t="s">
        <v>89</v>
      </c>
      <c r="AG1965" t="s">
        <v>89</v>
      </c>
      <c r="AH1965" t="s">
        <v>5220</v>
      </c>
      <c r="AI1965">
        <v>15</v>
      </c>
      <c r="AJ1965">
        <v>8</v>
      </c>
      <c r="AK1965" s="22">
        <f t="shared" si="154"/>
        <v>0</v>
      </c>
      <c r="AL1965" t="s">
        <v>99</v>
      </c>
      <c r="AM1965" t="s">
        <v>534</v>
      </c>
      <c r="AN1965" t="s">
        <v>67</v>
      </c>
    </row>
    <row r="1966" spans="1:40" hidden="1" x14ac:dyDescent="0.25">
      <c r="A1966">
        <v>202430</v>
      </c>
      <c r="B1966">
        <v>43303</v>
      </c>
      <c r="C1966" t="s">
        <v>1828</v>
      </c>
      <c r="D1966" t="s">
        <v>5631</v>
      </c>
      <c r="E1966" t="s">
        <v>1829</v>
      </c>
      <c r="F1966">
        <v>3</v>
      </c>
      <c r="G1966" s="1">
        <v>45166</v>
      </c>
      <c r="H1966" s="1">
        <v>45276</v>
      </c>
      <c r="I1966" s="21">
        <f t="shared" si="150"/>
        <v>16.714285714285715</v>
      </c>
      <c r="J1966" s="1"/>
      <c r="K1966" s="1" t="s">
        <v>5552</v>
      </c>
      <c r="S1966" s="22">
        <f t="shared" si="151"/>
        <v>0</v>
      </c>
      <c r="T1966" s="22">
        <f t="shared" si="152"/>
        <v>0</v>
      </c>
      <c r="U1966" s="22">
        <v>0</v>
      </c>
      <c r="W1966" s="22">
        <v>0</v>
      </c>
      <c r="Y1966" t="s">
        <v>304</v>
      </c>
      <c r="Z1966" t="s">
        <v>428</v>
      </c>
      <c r="AA1966" t="s">
        <v>429</v>
      </c>
      <c r="AB1966" t="s">
        <v>41</v>
      </c>
      <c r="AC1966" t="s">
        <v>98</v>
      </c>
      <c r="AD1966" t="str">
        <f t="shared" si="153"/>
        <v>Online Class - ONLINE</v>
      </c>
      <c r="AE1966" t="s">
        <v>88</v>
      </c>
      <c r="AF1966" t="s">
        <v>89</v>
      </c>
      <c r="AG1966" t="s">
        <v>89</v>
      </c>
      <c r="AH1966" t="s">
        <v>5220</v>
      </c>
      <c r="AI1966">
        <v>13</v>
      </c>
      <c r="AJ1966">
        <v>12</v>
      </c>
      <c r="AK1966" s="22">
        <f t="shared" si="154"/>
        <v>0</v>
      </c>
      <c r="AL1966" t="s">
        <v>99</v>
      </c>
      <c r="AM1966" t="s">
        <v>534</v>
      </c>
      <c r="AN1966" t="s">
        <v>67</v>
      </c>
    </row>
    <row r="1967" spans="1:40" hidden="1" x14ac:dyDescent="0.25">
      <c r="A1967">
        <v>202430</v>
      </c>
      <c r="B1967">
        <v>43303</v>
      </c>
      <c r="C1967" t="s">
        <v>1828</v>
      </c>
      <c r="D1967" t="s">
        <v>5631</v>
      </c>
      <c r="E1967" t="s">
        <v>1829</v>
      </c>
      <c r="F1967">
        <v>3</v>
      </c>
      <c r="G1967" s="1">
        <v>45166</v>
      </c>
      <c r="H1967" s="1">
        <v>45276</v>
      </c>
      <c r="I1967" s="21">
        <f t="shared" si="150"/>
        <v>16.714285714285715</v>
      </c>
      <c r="J1967" s="1"/>
      <c r="K1967" s="1" t="s">
        <v>5552</v>
      </c>
      <c r="S1967" s="22">
        <f t="shared" si="151"/>
        <v>0</v>
      </c>
      <c r="T1967" s="22">
        <f t="shared" si="152"/>
        <v>0</v>
      </c>
      <c r="U1967" s="22">
        <v>0</v>
      </c>
      <c r="W1967" s="22">
        <v>0</v>
      </c>
      <c r="Y1967" t="s">
        <v>304</v>
      </c>
      <c r="Z1967" t="s">
        <v>428</v>
      </c>
      <c r="AA1967" t="s">
        <v>429</v>
      </c>
      <c r="AB1967" t="s">
        <v>41</v>
      </c>
      <c r="AC1967" t="s">
        <v>98</v>
      </c>
      <c r="AD1967" t="str">
        <f t="shared" si="153"/>
        <v>Online Class - ONLINE</v>
      </c>
      <c r="AE1967" t="s">
        <v>88</v>
      </c>
      <c r="AF1967" t="s">
        <v>89</v>
      </c>
      <c r="AG1967" t="s">
        <v>89</v>
      </c>
      <c r="AH1967" t="s">
        <v>5220</v>
      </c>
      <c r="AI1967">
        <v>13</v>
      </c>
      <c r="AJ1967">
        <v>12</v>
      </c>
      <c r="AK1967" s="22">
        <f t="shared" si="154"/>
        <v>0</v>
      </c>
      <c r="AL1967" t="s">
        <v>99</v>
      </c>
      <c r="AM1967" t="s">
        <v>534</v>
      </c>
      <c r="AN1967" t="s">
        <v>67</v>
      </c>
    </row>
    <row r="1968" spans="1:40" hidden="1" x14ac:dyDescent="0.25">
      <c r="A1968">
        <v>202430</v>
      </c>
      <c r="B1968">
        <v>43374</v>
      </c>
      <c r="C1968" t="s">
        <v>1380</v>
      </c>
      <c r="D1968" t="s">
        <v>5595</v>
      </c>
      <c r="E1968" t="s">
        <v>1381</v>
      </c>
      <c r="F1968">
        <v>0</v>
      </c>
      <c r="G1968" s="1">
        <v>45184</v>
      </c>
      <c r="H1968" s="1">
        <v>45205</v>
      </c>
      <c r="I1968" s="21">
        <f t="shared" si="150"/>
        <v>4</v>
      </c>
      <c r="J1968" s="1"/>
      <c r="K1968" s="1" t="s">
        <v>37</v>
      </c>
      <c r="P1968" t="s">
        <v>37</v>
      </c>
      <c r="S1968" s="22">
        <f t="shared" si="151"/>
        <v>0.125</v>
      </c>
      <c r="T1968" s="22">
        <f t="shared" si="152"/>
        <v>3.0303030303030304E-2</v>
      </c>
      <c r="U1968" s="22" t="s">
        <v>5439</v>
      </c>
      <c r="V1968">
        <v>1630</v>
      </c>
      <c r="W1968" s="22" t="s">
        <v>5509</v>
      </c>
      <c r="X1968">
        <v>1930</v>
      </c>
      <c r="Y1968" t="s">
        <v>507</v>
      </c>
      <c r="Z1968" t="s">
        <v>1382</v>
      </c>
      <c r="AA1968" t="s">
        <v>1383</v>
      </c>
      <c r="AB1968">
        <v>9</v>
      </c>
      <c r="AC1968" t="s">
        <v>98</v>
      </c>
      <c r="AD1968" t="str">
        <f t="shared" si="153"/>
        <v>Online Class - ONLINE</v>
      </c>
      <c r="AE1968" t="s">
        <v>88</v>
      </c>
      <c r="AF1968" t="s">
        <v>89</v>
      </c>
      <c r="AG1968" t="s">
        <v>89</v>
      </c>
      <c r="AH1968" t="s">
        <v>5220</v>
      </c>
      <c r="AI1968">
        <v>30</v>
      </c>
      <c r="AJ1968">
        <v>17</v>
      </c>
      <c r="AK1968" s="22">
        <f t="shared" si="154"/>
        <v>2.0606060606060606</v>
      </c>
      <c r="AL1968" t="s">
        <v>99</v>
      </c>
      <c r="AM1968" t="s">
        <v>100</v>
      </c>
      <c r="AN1968" t="s">
        <v>67</v>
      </c>
    </row>
    <row r="1969" spans="1:40" hidden="1" x14ac:dyDescent="0.25">
      <c r="A1969">
        <v>202430</v>
      </c>
      <c r="B1969">
        <v>43375</v>
      </c>
      <c r="C1969" t="s">
        <v>1386</v>
      </c>
      <c r="D1969" t="s">
        <v>5595</v>
      </c>
      <c r="E1969" t="s">
        <v>1387</v>
      </c>
      <c r="F1969">
        <v>0</v>
      </c>
      <c r="G1969" s="1">
        <v>45212</v>
      </c>
      <c r="H1969" s="1">
        <v>45233</v>
      </c>
      <c r="I1969" s="21">
        <f t="shared" si="150"/>
        <v>4</v>
      </c>
      <c r="J1969" s="1"/>
      <c r="K1969" s="1" t="s">
        <v>37</v>
      </c>
      <c r="P1969" t="s">
        <v>37</v>
      </c>
      <c r="S1969" s="22">
        <f t="shared" si="151"/>
        <v>0.125</v>
      </c>
      <c r="T1969" s="22">
        <f t="shared" si="152"/>
        <v>3.0303030303030304E-2</v>
      </c>
      <c r="U1969" s="22" t="s">
        <v>5439</v>
      </c>
      <c r="V1969">
        <v>1630</v>
      </c>
      <c r="W1969" s="22" t="s">
        <v>5509</v>
      </c>
      <c r="X1969">
        <v>1930</v>
      </c>
      <c r="Y1969" t="s">
        <v>507</v>
      </c>
      <c r="Z1969" t="s">
        <v>1382</v>
      </c>
      <c r="AA1969" t="s">
        <v>1383</v>
      </c>
      <c r="AB1969">
        <v>10</v>
      </c>
      <c r="AC1969" t="s">
        <v>98</v>
      </c>
      <c r="AD1969" t="str">
        <f t="shared" si="153"/>
        <v>Online Class - ONLINE</v>
      </c>
      <c r="AE1969" t="s">
        <v>88</v>
      </c>
      <c r="AF1969" t="s">
        <v>89</v>
      </c>
      <c r="AG1969" t="s">
        <v>89</v>
      </c>
      <c r="AH1969" t="s">
        <v>5220</v>
      </c>
      <c r="AI1969">
        <v>30</v>
      </c>
      <c r="AJ1969">
        <v>16</v>
      </c>
      <c r="AK1969" s="22">
        <f t="shared" si="154"/>
        <v>1.9393939393939394</v>
      </c>
      <c r="AL1969" t="s">
        <v>99</v>
      </c>
      <c r="AM1969" t="s">
        <v>100</v>
      </c>
      <c r="AN1969" t="s">
        <v>67</v>
      </c>
    </row>
    <row r="1970" spans="1:40" hidden="1" x14ac:dyDescent="0.25">
      <c r="A1970">
        <v>202430</v>
      </c>
      <c r="B1970">
        <v>43392</v>
      </c>
      <c r="C1970" t="s">
        <v>134</v>
      </c>
      <c r="D1970" t="s">
        <v>5685</v>
      </c>
      <c r="E1970" t="s">
        <v>135</v>
      </c>
      <c r="F1970">
        <v>1</v>
      </c>
      <c r="G1970" s="1">
        <v>45166</v>
      </c>
      <c r="H1970" s="1">
        <v>45276</v>
      </c>
      <c r="I1970" s="21">
        <f t="shared" si="150"/>
        <v>16.714285714285715</v>
      </c>
      <c r="J1970" s="1"/>
      <c r="K1970" s="1" t="s">
        <v>5540</v>
      </c>
      <c r="L1970" t="s">
        <v>33</v>
      </c>
      <c r="M1970" t="s">
        <v>34</v>
      </c>
      <c r="N1970" t="s">
        <v>35</v>
      </c>
      <c r="O1970" t="s">
        <v>36</v>
      </c>
      <c r="S1970" s="22">
        <f t="shared" si="151"/>
        <v>0</v>
      </c>
      <c r="T1970" s="22">
        <f t="shared" si="152"/>
        <v>0</v>
      </c>
      <c r="U1970" s="22">
        <v>0</v>
      </c>
      <c r="W1970" s="22">
        <v>0</v>
      </c>
      <c r="Y1970" t="s">
        <v>49</v>
      </c>
      <c r="Z1970" t="s">
        <v>85</v>
      </c>
      <c r="AA1970" t="s">
        <v>86</v>
      </c>
      <c r="AB1970" t="s">
        <v>41</v>
      </c>
      <c r="AC1970" t="s">
        <v>87</v>
      </c>
      <c r="AD1970" t="str">
        <f t="shared" si="153"/>
        <v>Online Class - ONLINE</v>
      </c>
      <c r="AE1970" t="s">
        <v>88</v>
      </c>
      <c r="AF1970" t="s">
        <v>89</v>
      </c>
      <c r="AG1970" t="s">
        <v>89</v>
      </c>
      <c r="AH1970" t="s">
        <v>5220</v>
      </c>
      <c r="AI1970">
        <v>75</v>
      </c>
      <c r="AJ1970">
        <v>3</v>
      </c>
      <c r="AK1970" s="22">
        <f t="shared" si="154"/>
        <v>0</v>
      </c>
      <c r="AL1970" t="s">
        <v>52</v>
      </c>
      <c r="AM1970" t="s">
        <v>66</v>
      </c>
      <c r="AN1970" t="s">
        <v>67</v>
      </c>
    </row>
    <row r="1971" spans="1:40" hidden="1" x14ac:dyDescent="0.25">
      <c r="A1971">
        <v>202430</v>
      </c>
      <c r="B1971">
        <v>43393</v>
      </c>
      <c r="C1971" t="s">
        <v>136</v>
      </c>
      <c r="D1971" t="s">
        <v>5685</v>
      </c>
      <c r="E1971" t="s">
        <v>137</v>
      </c>
      <c r="F1971">
        <v>1</v>
      </c>
      <c r="G1971" s="1">
        <v>45166</v>
      </c>
      <c r="H1971" s="1">
        <v>45276</v>
      </c>
      <c r="I1971" s="21">
        <f t="shared" si="150"/>
        <v>16.714285714285715</v>
      </c>
      <c r="J1971" s="1"/>
      <c r="K1971" s="1" t="s">
        <v>5540</v>
      </c>
      <c r="L1971" t="s">
        <v>33</v>
      </c>
      <c r="M1971" t="s">
        <v>34</v>
      </c>
      <c r="N1971" t="s">
        <v>35</v>
      </c>
      <c r="O1971" t="s">
        <v>36</v>
      </c>
      <c r="S1971" s="22">
        <f t="shared" si="151"/>
        <v>0</v>
      </c>
      <c r="T1971" s="22">
        <f t="shared" si="152"/>
        <v>0</v>
      </c>
      <c r="U1971" s="22">
        <v>0</v>
      </c>
      <c r="W1971" s="22">
        <v>0</v>
      </c>
      <c r="Y1971" t="s">
        <v>49</v>
      </c>
      <c r="Z1971" t="s">
        <v>85</v>
      </c>
      <c r="AA1971" t="s">
        <v>86</v>
      </c>
      <c r="AB1971" t="s">
        <v>41</v>
      </c>
      <c r="AC1971" t="s">
        <v>87</v>
      </c>
      <c r="AD1971" t="str">
        <f t="shared" si="153"/>
        <v>Online Class - ONLINE</v>
      </c>
      <c r="AE1971" t="s">
        <v>88</v>
      </c>
      <c r="AF1971" t="s">
        <v>89</v>
      </c>
      <c r="AG1971" t="s">
        <v>89</v>
      </c>
      <c r="AH1971" t="s">
        <v>5220</v>
      </c>
      <c r="AI1971">
        <v>75</v>
      </c>
      <c r="AJ1971">
        <v>11</v>
      </c>
      <c r="AK1971" s="22">
        <f t="shared" si="154"/>
        <v>0</v>
      </c>
      <c r="AL1971" t="s">
        <v>52</v>
      </c>
      <c r="AM1971" t="s">
        <v>66</v>
      </c>
      <c r="AN1971" t="s">
        <v>67</v>
      </c>
    </row>
    <row r="1972" spans="1:40" hidden="1" x14ac:dyDescent="0.25">
      <c r="A1972">
        <v>202430</v>
      </c>
      <c r="B1972">
        <v>43395</v>
      </c>
      <c r="C1972" t="s">
        <v>138</v>
      </c>
      <c r="D1972" t="s">
        <v>5685</v>
      </c>
      <c r="E1972" t="s">
        <v>139</v>
      </c>
      <c r="F1972">
        <v>1</v>
      </c>
      <c r="G1972" s="1">
        <v>45166</v>
      </c>
      <c r="H1972" s="1">
        <v>45276</v>
      </c>
      <c r="I1972" s="21">
        <f t="shared" si="150"/>
        <v>16.714285714285715</v>
      </c>
      <c r="J1972" s="1"/>
      <c r="K1972" s="1" t="s">
        <v>5540</v>
      </c>
      <c r="L1972" t="s">
        <v>33</v>
      </c>
      <c r="M1972" t="s">
        <v>34</v>
      </c>
      <c r="N1972" t="s">
        <v>35</v>
      </c>
      <c r="O1972" t="s">
        <v>36</v>
      </c>
      <c r="S1972" s="22">
        <f t="shared" si="151"/>
        <v>0</v>
      </c>
      <c r="T1972" s="22">
        <f t="shared" si="152"/>
        <v>0</v>
      </c>
      <c r="U1972" s="22">
        <v>0</v>
      </c>
      <c r="W1972" s="22">
        <v>0</v>
      </c>
      <c r="Y1972" t="s">
        <v>49</v>
      </c>
      <c r="Z1972" t="s">
        <v>85</v>
      </c>
      <c r="AA1972" t="s">
        <v>86</v>
      </c>
      <c r="AB1972" t="s">
        <v>41</v>
      </c>
      <c r="AC1972" t="s">
        <v>87</v>
      </c>
      <c r="AD1972" t="str">
        <f t="shared" si="153"/>
        <v>Online Class - ONLINE</v>
      </c>
      <c r="AE1972" t="s">
        <v>88</v>
      </c>
      <c r="AF1972" t="s">
        <v>89</v>
      </c>
      <c r="AG1972" t="s">
        <v>89</v>
      </c>
      <c r="AH1972" t="s">
        <v>5220</v>
      </c>
      <c r="AI1972">
        <v>250</v>
      </c>
      <c r="AJ1972">
        <v>18</v>
      </c>
      <c r="AK1972" s="22">
        <f t="shared" si="154"/>
        <v>0</v>
      </c>
      <c r="AL1972" t="s">
        <v>52</v>
      </c>
      <c r="AM1972" t="s">
        <v>66</v>
      </c>
      <c r="AN1972" t="s">
        <v>67</v>
      </c>
    </row>
    <row r="1973" spans="1:40" hidden="1" x14ac:dyDescent="0.25">
      <c r="A1973">
        <v>202430</v>
      </c>
      <c r="B1973">
        <v>43397</v>
      </c>
      <c r="C1973" t="s">
        <v>140</v>
      </c>
      <c r="D1973" t="e">
        <v>#N/A</v>
      </c>
      <c r="E1973" t="s">
        <v>141</v>
      </c>
      <c r="F1973">
        <v>1</v>
      </c>
      <c r="G1973" s="1">
        <v>45166</v>
      </c>
      <c r="H1973" s="1">
        <v>45276</v>
      </c>
      <c r="I1973" s="21">
        <f t="shared" si="150"/>
        <v>16.714285714285715</v>
      </c>
      <c r="J1973" s="1"/>
      <c r="K1973" s="1" t="s">
        <v>5540</v>
      </c>
      <c r="L1973" t="s">
        <v>33</v>
      </c>
      <c r="M1973" t="s">
        <v>34</v>
      </c>
      <c r="N1973" t="s">
        <v>35</v>
      </c>
      <c r="O1973" t="s">
        <v>36</v>
      </c>
      <c r="S1973" s="22">
        <f t="shared" si="151"/>
        <v>0</v>
      </c>
      <c r="T1973" s="22">
        <f t="shared" si="152"/>
        <v>0</v>
      </c>
      <c r="U1973" s="22">
        <v>0</v>
      </c>
      <c r="W1973" s="22">
        <v>0</v>
      </c>
      <c r="Y1973" t="s">
        <v>49</v>
      </c>
      <c r="Z1973" t="s">
        <v>92</v>
      </c>
      <c r="AA1973" t="s">
        <v>93</v>
      </c>
      <c r="AB1973" t="s">
        <v>41</v>
      </c>
      <c r="AC1973" t="s">
        <v>87</v>
      </c>
      <c r="AD1973" t="str">
        <f t="shared" si="153"/>
        <v>Online Class - ONLINE</v>
      </c>
      <c r="AE1973" t="s">
        <v>88</v>
      </c>
      <c r="AF1973" t="s">
        <v>89</v>
      </c>
      <c r="AG1973" t="s">
        <v>89</v>
      </c>
      <c r="AH1973" t="s">
        <v>5220</v>
      </c>
      <c r="AI1973">
        <v>75</v>
      </c>
      <c r="AJ1973">
        <v>2</v>
      </c>
      <c r="AK1973" s="22">
        <f t="shared" si="154"/>
        <v>0</v>
      </c>
      <c r="AL1973" t="s">
        <v>52</v>
      </c>
      <c r="AM1973" t="s">
        <v>66</v>
      </c>
      <c r="AN1973" t="s">
        <v>67</v>
      </c>
    </row>
    <row r="1974" spans="1:40" hidden="1" x14ac:dyDescent="0.25">
      <c r="A1974">
        <v>202430</v>
      </c>
      <c r="B1974">
        <v>43399</v>
      </c>
      <c r="C1974" t="s">
        <v>142</v>
      </c>
      <c r="D1974" t="e">
        <v>#N/A</v>
      </c>
      <c r="E1974" t="s">
        <v>143</v>
      </c>
      <c r="F1974">
        <v>1</v>
      </c>
      <c r="G1974" s="1">
        <v>45166</v>
      </c>
      <c r="H1974" s="1">
        <v>45276</v>
      </c>
      <c r="I1974" s="21">
        <f t="shared" si="150"/>
        <v>16.714285714285715</v>
      </c>
      <c r="J1974" s="1"/>
      <c r="K1974" s="1" t="s">
        <v>5540</v>
      </c>
      <c r="L1974" t="s">
        <v>33</v>
      </c>
      <c r="M1974" t="s">
        <v>34</v>
      </c>
      <c r="N1974" t="s">
        <v>35</v>
      </c>
      <c r="O1974" t="s">
        <v>36</v>
      </c>
      <c r="S1974" s="22">
        <f t="shared" si="151"/>
        <v>0</v>
      </c>
      <c r="T1974" s="22">
        <f t="shared" si="152"/>
        <v>0</v>
      </c>
      <c r="U1974" s="22">
        <v>0</v>
      </c>
      <c r="W1974" s="22">
        <v>0</v>
      </c>
      <c r="Y1974" t="s">
        <v>49</v>
      </c>
      <c r="Z1974" t="s">
        <v>85</v>
      </c>
      <c r="AA1974" t="s">
        <v>86</v>
      </c>
      <c r="AB1974" t="s">
        <v>41</v>
      </c>
      <c r="AC1974" t="s">
        <v>87</v>
      </c>
      <c r="AD1974" t="str">
        <f t="shared" si="153"/>
        <v>Online Class - ONLINE</v>
      </c>
      <c r="AE1974" t="s">
        <v>88</v>
      </c>
      <c r="AF1974" t="s">
        <v>89</v>
      </c>
      <c r="AG1974" t="s">
        <v>89</v>
      </c>
      <c r="AH1974" t="s">
        <v>5220</v>
      </c>
      <c r="AI1974">
        <v>75</v>
      </c>
      <c r="AJ1974">
        <v>0</v>
      </c>
      <c r="AK1974" s="22">
        <f t="shared" si="154"/>
        <v>0</v>
      </c>
      <c r="AL1974" t="s">
        <v>52</v>
      </c>
      <c r="AM1974" t="s">
        <v>66</v>
      </c>
      <c r="AN1974" t="s">
        <v>67</v>
      </c>
    </row>
    <row r="1975" spans="1:40" hidden="1" x14ac:dyDescent="0.25">
      <c r="A1975">
        <v>202430</v>
      </c>
      <c r="B1975">
        <v>43407</v>
      </c>
      <c r="C1975" t="s">
        <v>144</v>
      </c>
      <c r="D1975" t="s">
        <v>5685</v>
      </c>
      <c r="E1975" t="s">
        <v>145</v>
      </c>
      <c r="F1975">
        <v>1</v>
      </c>
      <c r="G1975" s="1">
        <v>45166</v>
      </c>
      <c r="H1975" s="1">
        <v>45276</v>
      </c>
      <c r="I1975" s="21">
        <f t="shared" si="150"/>
        <v>16.714285714285715</v>
      </c>
      <c r="J1975" s="1"/>
      <c r="K1975" s="1" t="s">
        <v>5540</v>
      </c>
      <c r="L1975" t="s">
        <v>33</v>
      </c>
      <c r="M1975" t="s">
        <v>34</v>
      </c>
      <c r="N1975" t="s">
        <v>35</v>
      </c>
      <c r="O1975" t="s">
        <v>36</v>
      </c>
      <c r="S1975" s="22">
        <f t="shared" si="151"/>
        <v>0</v>
      </c>
      <c r="T1975" s="22">
        <f t="shared" si="152"/>
        <v>0</v>
      </c>
      <c r="U1975" s="22">
        <v>0</v>
      </c>
      <c r="W1975" s="22">
        <v>0</v>
      </c>
      <c r="Y1975" t="s">
        <v>49</v>
      </c>
      <c r="Z1975" t="s">
        <v>85</v>
      </c>
      <c r="AA1975" t="s">
        <v>86</v>
      </c>
      <c r="AB1975" t="s">
        <v>41</v>
      </c>
      <c r="AC1975" t="s">
        <v>87</v>
      </c>
      <c r="AD1975" t="str">
        <f t="shared" si="153"/>
        <v>Online Class - ONLINE</v>
      </c>
      <c r="AE1975" t="s">
        <v>88</v>
      </c>
      <c r="AF1975" t="s">
        <v>89</v>
      </c>
      <c r="AG1975" t="s">
        <v>89</v>
      </c>
      <c r="AH1975" t="s">
        <v>5220</v>
      </c>
      <c r="AI1975">
        <v>75</v>
      </c>
      <c r="AJ1975">
        <v>10</v>
      </c>
      <c r="AK1975" s="22">
        <f t="shared" si="154"/>
        <v>0</v>
      </c>
      <c r="AL1975" t="s">
        <v>52</v>
      </c>
      <c r="AM1975" t="s">
        <v>66</v>
      </c>
      <c r="AN1975" t="s">
        <v>67</v>
      </c>
    </row>
    <row r="1976" spans="1:40" hidden="1" x14ac:dyDescent="0.25">
      <c r="A1976">
        <v>202430</v>
      </c>
      <c r="B1976">
        <v>43412</v>
      </c>
      <c r="C1976" t="s">
        <v>146</v>
      </c>
      <c r="D1976" t="s">
        <v>5685</v>
      </c>
      <c r="E1976" t="s">
        <v>147</v>
      </c>
      <c r="F1976">
        <v>1</v>
      </c>
      <c r="G1976" s="1">
        <v>45166</v>
      </c>
      <c r="H1976" s="1">
        <v>45276</v>
      </c>
      <c r="I1976" s="21">
        <f t="shared" si="150"/>
        <v>16.714285714285715</v>
      </c>
      <c r="J1976" s="1"/>
      <c r="K1976" s="1" t="s">
        <v>5540</v>
      </c>
      <c r="L1976" t="s">
        <v>33</v>
      </c>
      <c r="M1976" t="s">
        <v>34</v>
      </c>
      <c r="N1976" t="s">
        <v>35</v>
      </c>
      <c r="O1976" t="s">
        <v>36</v>
      </c>
      <c r="S1976" s="22">
        <f t="shared" si="151"/>
        <v>0</v>
      </c>
      <c r="T1976" s="22">
        <f t="shared" si="152"/>
        <v>0</v>
      </c>
      <c r="U1976" s="22">
        <v>0</v>
      </c>
      <c r="W1976" s="22">
        <v>0</v>
      </c>
      <c r="Y1976" t="s">
        <v>49</v>
      </c>
      <c r="Z1976" t="s">
        <v>85</v>
      </c>
      <c r="AA1976" t="s">
        <v>86</v>
      </c>
      <c r="AB1976" t="s">
        <v>41</v>
      </c>
      <c r="AC1976" t="s">
        <v>87</v>
      </c>
      <c r="AD1976" t="str">
        <f t="shared" si="153"/>
        <v>Online Class - ONLINE</v>
      </c>
      <c r="AE1976" t="s">
        <v>88</v>
      </c>
      <c r="AF1976" t="s">
        <v>89</v>
      </c>
      <c r="AG1976" t="s">
        <v>89</v>
      </c>
      <c r="AH1976" t="s">
        <v>5220</v>
      </c>
      <c r="AI1976">
        <v>75</v>
      </c>
      <c r="AJ1976">
        <v>5</v>
      </c>
      <c r="AK1976" s="22">
        <f t="shared" si="154"/>
        <v>0</v>
      </c>
      <c r="AL1976" t="s">
        <v>52</v>
      </c>
      <c r="AM1976" t="s">
        <v>66</v>
      </c>
      <c r="AN1976" t="s">
        <v>67</v>
      </c>
    </row>
    <row r="1977" spans="1:40" hidden="1" x14ac:dyDescent="0.25">
      <c r="A1977">
        <v>202430</v>
      </c>
      <c r="B1977">
        <v>43416</v>
      </c>
      <c r="C1977" t="s">
        <v>148</v>
      </c>
      <c r="D1977" t="s">
        <v>5685</v>
      </c>
      <c r="E1977" t="s">
        <v>149</v>
      </c>
      <c r="F1977">
        <v>1</v>
      </c>
      <c r="G1977" s="1">
        <v>45166</v>
      </c>
      <c r="H1977" s="1">
        <v>45276</v>
      </c>
      <c r="I1977" s="21">
        <f t="shared" si="150"/>
        <v>16.714285714285715</v>
      </c>
      <c r="J1977" s="1"/>
      <c r="K1977" s="1" t="s">
        <v>5540</v>
      </c>
      <c r="L1977" t="s">
        <v>33</v>
      </c>
      <c r="M1977" t="s">
        <v>34</v>
      </c>
      <c r="N1977" t="s">
        <v>35</v>
      </c>
      <c r="O1977" t="s">
        <v>36</v>
      </c>
      <c r="S1977" s="22">
        <f t="shared" si="151"/>
        <v>0</v>
      </c>
      <c r="T1977" s="22">
        <f t="shared" si="152"/>
        <v>0</v>
      </c>
      <c r="U1977" s="22">
        <v>0</v>
      </c>
      <c r="W1977" s="22">
        <v>0</v>
      </c>
      <c r="Y1977" t="s">
        <v>49</v>
      </c>
      <c r="Z1977" t="s">
        <v>85</v>
      </c>
      <c r="AA1977" t="s">
        <v>86</v>
      </c>
      <c r="AB1977" t="s">
        <v>41</v>
      </c>
      <c r="AC1977" t="s">
        <v>87</v>
      </c>
      <c r="AD1977" t="str">
        <f t="shared" si="153"/>
        <v>Online Class - ONLINE</v>
      </c>
      <c r="AE1977" t="s">
        <v>88</v>
      </c>
      <c r="AF1977" t="s">
        <v>89</v>
      </c>
      <c r="AG1977" t="s">
        <v>89</v>
      </c>
      <c r="AH1977" t="s">
        <v>5220</v>
      </c>
      <c r="AI1977">
        <v>75</v>
      </c>
      <c r="AJ1977">
        <v>6</v>
      </c>
      <c r="AK1977" s="22">
        <f t="shared" si="154"/>
        <v>0</v>
      </c>
      <c r="AL1977" t="s">
        <v>52</v>
      </c>
      <c r="AM1977" t="s">
        <v>66</v>
      </c>
      <c r="AN1977" t="s">
        <v>67</v>
      </c>
    </row>
    <row r="1978" spans="1:40" hidden="1" x14ac:dyDescent="0.25">
      <c r="A1978">
        <v>202430</v>
      </c>
      <c r="B1978">
        <v>43418</v>
      </c>
      <c r="C1978" t="s">
        <v>150</v>
      </c>
      <c r="D1978" t="e">
        <v>#N/A</v>
      </c>
      <c r="E1978" t="s">
        <v>151</v>
      </c>
      <c r="F1978">
        <v>1</v>
      </c>
      <c r="G1978" s="1">
        <v>45166</v>
      </c>
      <c r="H1978" s="1">
        <v>45276</v>
      </c>
      <c r="I1978" s="21">
        <f t="shared" si="150"/>
        <v>16.714285714285715</v>
      </c>
      <c r="J1978" s="1"/>
      <c r="K1978" s="1" t="s">
        <v>5540</v>
      </c>
      <c r="L1978" t="s">
        <v>33</v>
      </c>
      <c r="M1978" t="s">
        <v>34</v>
      </c>
      <c r="N1978" t="s">
        <v>35</v>
      </c>
      <c r="O1978" t="s">
        <v>36</v>
      </c>
      <c r="S1978" s="22">
        <f t="shared" si="151"/>
        <v>0</v>
      </c>
      <c r="T1978" s="22">
        <f t="shared" si="152"/>
        <v>0</v>
      </c>
      <c r="U1978" s="22">
        <v>0</v>
      </c>
      <c r="W1978" s="22">
        <v>0</v>
      </c>
      <c r="Y1978" t="s">
        <v>49</v>
      </c>
      <c r="Z1978" t="s">
        <v>152</v>
      </c>
      <c r="AA1978" t="s">
        <v>153</v>
      </c>
      <c r="AB1978" t="s">
        <v>41</v>
      </c>
      <c r="AC1978" t="s">
        <v>87</v>
      </c>
      <c r="AD1978" t="str">
        <f t="shared" si="153"/>
        <v>Online Class - ONLINE</v>
      </c>
      <c r="AE1978" t="s">
        <v>88</v>
      </c>
      <c r="AF1978" t="s">
        <v>89</v>
      </c>
      <c r="AG1978" t="s">
        <v>89</v>
      </c>
      <c r="AH1978" t="s">
        <v>5220</v>
      </c>
      <c r="AI1978">
        <v>75</v>
      </c>
      <c r="AJ1978">
        <v>0</v>
      </c>
      <c r="AK1978" s="22">
        <f t="shared" si="154"/>
        <v>0</v>
      </c>
      <c r="AL1978" t="s">
        <v>52</v>
      </c>
      <c r="AM1978" t="s">
        <v>66</v>
      </c>
      <c r="AN1978" t="s">
        <v>67</v>
      </c>
    </row>
    <row r="1979" spans="1:40" hidden="1" x14ac:dyDescent="0.25">
      <c r="A1979">
        <v>202430</v>
      </c>
      <c r="B1979">
        <v>43420</v>
      </c>
      <c r="C1979" t="s">
        <v>154</v>
      </c>
      <c r="D1979" t="e">
        <v>#N/A</v>
      </c>
      <c r="E1979" t="s">
        <v>155</v>
      </c>
      <c r="F1979">
        <v>1</v>
      </c>
      <c r="G1979" s="1">
        <v>45166</v>
      </c>
      <c r="H1979" s="1">
        <v>45276</v>
      </c>
      <c r="I1979" s="21">
        <f t="shared" si="150"/>
        <v>16.714285714285715</v>
      </c>
      <c r="J1979" s="1"/>
      <c r="K1979" s="1" t="s">
        <v>5540</v>
      </c>
      <c r="L1979" t="s">
        <v>33</v>
      </c>
      <c r="M1979" t="s">
        <v>34</v>
      </c>
      <c r="N1979" t="s">
        <v>35</v>
      </c>
      <c r="O1979" t="s">
        <v>36</v>
      </c>
      <c r="S1979" s="22">
        <f t="shared" si="151"/>
        <v>0</v>
      </c>
      <c r="T1979" s="22">
        <f t="shared" si="152"/>
        <v>0</v>
      </c>
      <c r="U1979" s="22">
        <v>0</v>
      </c>
      <c r="W1979" s="22">
        <v>0</v>
      </c>
      <c r="Y1979" t="s">
        <v>49</v>
      </c>
      <c r="Z1979" t="s">
        <v>152</v>
      </c>
      <c r="AA1979" t="s">
        <v>153</v>
      </c>
      <c r="AB1979" t="s">
        <v>41</v>
      </c>
      <c r="AC1979" t="s">
        <v>87</v>
      </c>
      <c r="AD1979" t="str">
        <f t="shared" si="153"/>
        <v>Online Class - ONLINE</v>
      </c>
      <c r="AE1979" t="s">
        <v>88</v>
      </c>
      <c r="AF1979" t="s">
        <v>89</v>
      </c>
      <c r="AG1979" t="s">
        <v>89</v>
      </c>
      <c r="AH1979" t="s">
        <v>5220</v>
      </c>
      <c r="AI1979">
        <v>75</v>
      </c>
      <c r="AJ1979">
        <v>0</v>
      </c>
      <c r="AK1979" s="22">
        <f t="shared" si="154"/>
        <v>0</v>
      </c>
      <c r="AL1979" t="s">
        <v>52</v>
      </c>
      <c r="AM1979" t="s">
        <v>66</v>
      </c>
      <c r="AN1979" t="s">
        <v>67</v>
      </c>
    </row>
    <row r="1980" spans="1:40" hidden="1" x14ac:dyDescent="0.25">
      <c r="A1980">
        <v>202430</v>
      </c>
      <c r="B1980">
        <v>43421</v>
      </c>
      <c r="C1980" t="s">
        <v>156</v>
      </c>
      <c r="D1980" t="s">
        <v>5685</v>
      </c>
      <c r="E1980" t="s">
        <v>157</v>
      </c>
      <c r="F1980">
        <v>1</v>
      </c>
      <c r="G1980" s="1">
        <v>45166</v>
      </c>
      <c r="H1980" s="1">
        <v>45276</v>
      </c>
      <c r="I1980" s="21">
        <f t="shared" si="150"/>
        <v>16.714285714285715</v>
      </c>
      <c r="J1980" s="1"/>
      <c r="K1980" s="1" t="s">
        <v>5540</v>
      </c>
      <c r="L1980" t="s">
        <v>33</v>
      </c>
      <c r="M1980" t="s">
        <v>34</v>
      </c>
      <c r="N1980" t="s">
        <v>35</v>
      </c>
      <c r="O1980" t="s">
        <v>36</v>
      </c>
      <c r="S1980" s="22">
        <f t="shared" si="151"/>
        <v>0</v>
      </c>
      <c r="T1980" s="22">
        <f t="shared" si="152"/>
        <v>0</v>
      </c>
      <c r="U1980" s="22">
        <v>0</v>
      </c>
      <c r="W1980" s="22">
        <v>0</v>
      </c>
      <c r="Y1980" t="s">
        <v>49</v>
      </c>
      <c r="Z1980" t="s">
        <v>152</v>
      </c>
      <c r="AA1980" t="s">
        <v>153</v>
      </c>
      <c r="AB1980" t="s">
        <v>41</v>
      </c>
      <c r="AC1980" t="s">
        <v>87</v>
      </c>
      <c r="AD1980" t="str">
        <f t="shared" si="153"/>
        <v>Online Class - ONLINE</v>
      </c>
      <c r="AE1980" t="s">
        <v>88</v>
      </c>
      <c r="AF1980" t="s">
        <v>89</v>
      </c>
      <c r="AG1980" t="s">
        <v>89</v>
      </c>
      <c r="AH1980" t="s">
        <v>5220</v>
      </c>
      <c r="AI1980">
        <v>75</v>
      </c>
      <c r="AJ1980">
        <v>4</v>
      </c>
      <c r="AK1980" s="22">
        <f t="shared" si="154"/>
        <v>0</v>
      </c>
      <c r="AL1980" t="s">
        <v>52</v>
      </c>
      <c r="AM1980" t="s">
        <v>66</v>
      </c>
      <c r="AN1980" t="s">
        <v>67</v>
      </c>
    </row>
    <row r="1981" spans="1:40" hidden="1" x14ac:dyDescent="0.25">
      <c r="A1981">
        <v>202430</v>
      </c>
      <c r="B1981">
        <v>43432</v>
      </c>
      <c r="C1981" t="s">
        <v>158</v>
      </c>
      <c r="D1981" t="s">
        <v>5685</v>
      </c>
      <c r="E1981" t="s">
        <v>159</v>
      </c>
      <c r="F1981">
        <v>1</v>
      </c>
      <c r="G1981" s="1">
        <v>45166</v>
      </c>
      <c r="H1981" s="1">
        <v>45276</v>
      </c>
      <c r="I1981" s="21">
        <f t="shared" si="150"/>
        <v>16.714285714285715</v>
      </c>
      <c r="J1981" s="1"/>
      <c r="K1981" s="1" t="s">
        <v>5540</v>
      </c>
      <c r="L1981" t="s">
        <v>33</v>
      </c>
      <c r="M1981" t="s">
        <v>34</v>
      </c>
      <c r="N1981" t="s">
        <v>35</v>
      </c>
      <c r="O1981" t="s">
        <v>36</v>
      </c>
      <c r="S1981" s="22">
        <f t="shared" si="151"/>
        <v>0</v>
      </c>
      <c r="T1981" s="22">
        <f t="shared" si="152"/>
        <v>0</v>
      </c>
      <c r="U1981" s="22">
        <v>0</v>
      </c>
      <c r="W1981" s="22">
        <v>0</v>
      </c>
      <c r="Y1981" t="s">
        <v>49</v>
      </c>
      <c r="Z1981" t="s">
        <v>92</v>
      </c>
      <c r="AA1981" t="s">
        <v>93</v>
      </c>
      <c r="AB1981" t="s">
        <v>41</v>
      </c>
      <c r="AC1981" t="s">
        <v>87</v>
      </c>
      <c r="AD1981" t="str">
        <f t="shared" si="153"/>
        <v>Online Class - ONLINE</v>
      </c>
      <c r="AE1981" t="s">
        <v>88</v>
      </c>
      <c r="AF1981" t="s">
        <v>89</v>
      </c>
      <c r="AG1981" t="s">
        <v>89</v>
      </c>
      <c r="AH1981" t="s">
        <v>5220</v>
      </c>
      <c r="AI1981">
        <v>75</v>
      </c>
      <c r="AJ1981">
        <v>1</v>
      </c>
      <c r="AK1981" s="22">
        <f t="shared" si="154"/>
        <v>0</v>
      </c>
      <c r="AL1981" t="s">
        <v>52</v>
      </c>
      <c r="AM1981" t="s">
        <v>66</v>
      </c>
      <c r="AN1981" t="s">
        <v>67</v>
      </c>
    </row>
    <row r="1982" spans="1:40" hidden="1" x14ac:dyDescent="0.25">
      <c r="A1982">
        <v>202430</v>
      </c>
      <c r="B1982">
        <v>43434</v>
      </c>
      <c r="C1982" t="s">
        <v>160</v>
      </c>
      <c r="D1982" t="e">
        <v>#N/A</v>
      </c>
      <c r="E1982" t="s">
        <v>161</v>
      </c>
      <c r="F1982">
        <v>1</v>
      </c>
      <c r="G1982" s="1">
        <v>45166</v>
      </c>
      <c r="H1982" s="1">
        <v>45276</v>
      </c>
      <c r="I1982" s="21">
        <f t="shared" si="150"/>
        <v>16.714285714285715</v>
      </c>
      <c r="J1982" s="1"/>
      <c r="K1982" s="1" t="s">
        <v>5540</v>
      </c>
      <c r="L1982" t="s">
        <v>33</v>
      </c>
      <c r="M1982" t="s">
        <v>34</v>
      </c>
      <c r="N1982" t="s">
        <v>35</v>
      </c>
      <c r="O1982" t="s">
        <v>36</v>
      </c>
      <c r="S1982" s="22">
        <f t="shared" si="151"/>
        <v>0</v>
      </c>
      <c r="T1982" s="22">
        <f t="shared" si="152"/>
        <v>0</v>
      </c>
      <c r="U1982" s="22">
        <v>0</v>
      </c>
      <c r="W1982" s="22">
        <v>0</v>
      </c>
      <c r="Y1982" t="s">
        <v>49</v>
      </c>
      <c r="Z1982" t="s">
        <v>92</v>
      </c>
      <c r="AA1982" t="s">
        <v>93</v>
      </c>
      <c r="AB1982" t="s">
        <v>41</v>
      </c>
      <c r="AC1982" t="s">
        <v>87</v>
      </c>
      <c r="AD1982" t="str">
        <f t="shared" si="153"/>
        <v>Online Class - ONLINE</v>
      </c>
      <c r="AE1982" t="s">
        <v>88</v>
      </c>
      <c r="AF1982" t="s">
        <v>89</v>
      </c>
      <c r="AG1982" t="s">
        <v>89</v>
      </c>
      <c r="AH1982" t="s">
        <v>5220</v>
      </c>
      <c r="AI1982">
        <v>75</v>
      </c>
      <c r="AJ1982">
        <v>0</v>
      </c>
      <c r="AK1982" s="22">
        <f t="shared" si="154"/>
        <v>0</v>
      </c>
      <c r="AL1982" t="s">
        <v>52</v>
      </c>
      <c r="AM1982" t="s">
        <v>66</v>
      </c>
      <c r="AN1982" t="s">
        <v>67</v>
      </c>
    </row>
    <row r="1983" spans="1:40" hidden="1" x14ac:dyDescent="0.25">
      <c r="A1983">
        <v>202430</v>
      </c>
      <c r="B1983">
        <v>43436</v>
      </c>
      <c r="C1983" t="s">
        <v>162</v>
      </c>
      <c r="D1983" t="e">
        <v>#N/A</v>
      </c>
      <c r="E1983" t="s">
        <v>163</v>
      </c>
      <c r="F1983">
        <v>1</v>
      </c>
      <c r="G1983" s="1">
        <v>45166</v>
      </c>
      <c r="H1983" s="1">
        <v>45276</v>
      </c>
      <c r="I1983" s="21">
        <f t="shared" si="150"/>
        <v>16.714285714285715</v>
      </c>
      <c r="J1983" s="1"/>
      <c r="K1983" s="1" t="s">
        <v>5540</v>
      </c>
      <c r="L1983" t="s">
        <v>33</v>
      </c>
      <c r="M1983" t="s">
        <v>34</v>
      </c>
      <c r="N1983" t="s">
        <v>35</v>
      </c>
      <c r="O1983" t="s">
        <v>36</v>
      </c>
      <c r="S1983" s="22">
        <f t="shared" si="151"/>
        <v>0</v>
      </c>
      <c r="T1983" s="22">
        <f t="shared" si="152"/>
        <v>0</v>
      </c>
      <c r="U1983" s="22">
        <v>0</v>
      </c>
      <c r="W1983" s="22">
        <v>0</v>
      </c>
      <c r="Y1983" t="s">
        <v>49</v>
      </c>
      <c r="Z1983" t="s">
        <v>92</v>
      </c>
      <c r="AA1983" t="s">
        <v>93</v>
      </c>
      <c r="AB1983" t="s">
        <v>41</v>
      </c>
      <c r="AC1983" t="s">
        <v>87</v>
      </c>
      <c r="AD1983" t="str">
        <f t="shared" si="153"/>
        <v>Online Class - ONLINE</v>
      </c>
      <c r="AE1983" t="s">
        <v>88</v>
      </c>
      <c r="AF1983" t="s">
        <v>89</v>
      </c>
      <c r="AG1983" t="s">
        <v>89</v>
      </c>
      <c r="AH1983" t="s">
        <v>5220</v>
      </c>
      <c r="AI1983">
        <v>75</v>
      </c>
      <c r="AJ1983">
        <v>0</v>
      </c>
      <c r="AK1983" s="22">
        <f t="shared" si="154"/>
        <v>0</v>
      </c>
      <c r="AL1983" t="s">
        <v>52</v>
      </c>
      <c r="AM1983" t="s">
        <v>66</v>
      </c>
      <c r="AN1983" t="s">
        <v>67</v>
      </c>
    </row>
    <row r="1984" spans="1:40" hidden="1" x14ac:dyDescent="0.25">
      <c r="A1984">
        <v>202430</v>
      </c>
      <c r="B1984">
        <v>43438</v>
      </c>
      <c r="C1984" t="s">
        <v>164</v>
      </c>
      <c r="D1984" t="e">
        <v>#N/A</v>
      </c>
      <c r="E1984" t="s">
        <v>165</v>
      </c>
      <c r="F1984">
        <v>1</v>
      </c>
      <c r="G1984" s="1">
        <v>45166</v>
      </c>
      <c r="H1984" s="1">
        <v>45276</v>
      </c>
      <c r="I1984" s="21">
        <f t="shared" si="150"/>
        <v>16.714285714285715</v>
      </c>
      <c r="J1984" s="1"/>
      <c r="K1984" s="1" t="s">
        <v>5540</v>
      </c>
      <c r="L1984" t="s">
        <v>33</v>
      </c>
      <c r="M1984" t="s">
        <v>34</v>
      </c>
      <c r="N1984" t="s">
        <v>35</v>
      </c>
      <c r="O1984" t="s">
        <v>36</v>
      </c>
      <c r="S1984" s="22">
        <f t="shared" si="151"/>
        <v>0</v>
      </c>
      <c r="T1984" s="22">
        <f t="shared" si="152"/>
        <v>0</v>
      </c>
      <c r="U1984" s="22">
        <v>0</v>
      </c>
      <c r="W1984" s="22">
        <v>0</v>
      </c>
      <c r="Y1984" t="s">
        <v>49</v>
      </c>
      <c r="Z1984" t="s">
        <v>85</v>
      </c>
      <c r="AA1984" t="s">
        <v>86</v>
      </c>
      <c r="AB1984" t="s">
        <v>41</v>
      </c>
      <c r="AC1984" t="s">
        <v>87</v>
      </c>
      <c r="AD1984" t="str">
        <f t="shared" si="153"/>
        <v>Online Class - ONLINE</v>
      </c>
      <c r="AE1984" t="s">
        <v>88</v>
      </c>
      <c r="AF1984" t="s">
        <v>89</v>
      </c>
      <c r="AG1984" t="s">
        <v>89</v>
      </c>
      <c r="AH1984" t="s">
        <v>5220</v>
      </c>
      <c r="AI1984">
        <v>75</v>
      </c>
      <c r="AJ1984">
        <v>0</v>
      </c>
      <c r="AK1984" s="22">
        <f t="shared" si="154"/>
        <v>0</v>
      </c>
      <c r="AL1984" t="s">
        <v>52</v>
      </c>
      <c r="AM1984" t="s">
        <v>66</v>
      </c>
      <c r="AN1984" t="s">
        <v>67</v>
      </c>
    </row>
    <row r="1985" spans="1:40" hidden="1" x14ac:dyDescent="0.25">
      <c r="A1985">
        <v>202430</v>
      </c>
      <c r="B1985">
        <v>43440</v>
      </c>
      <c r="C1985" t="s">
        <v>166</v>
      </c>
      <c r="D1985" t="e">
        <v>#N/A</v>
      </c>
      <c r="E1985" t="s">
        <v>167</v>
      </c>
      <c r="F1985">
        <v>1</v>
      </c>
      <c r="G1985" s="1">
        <v>45166</v>
      </c>
      <c r="H1985" s="1">
        <v>45276</v>
      </c>
      <c r="I1985" s="21">
        <f t="shared" si="150"/>
        <v>16.714285714285715</v>
      </c>
      <c r="J1985" s="1"/>
      <c r="K1985" s="1" t="s">
        <v>5540</v>
      </c>
      <c r="L1985" t="s">
        <v>33</v>
      </c>
      <c r="M1985" t="s">
        <v>34</v>
      </c>
      <c r="N1985" t="s">
        <v>35</v>
      </c>
      <c r="O1985" t="s">
        <v>36</v>
      </c>
      <c r="S1985" s="22">
        <f t="shared" si="151"/>
        <v>0</v>
      </c>
      <c r="T1985" s="22">
        <f t="shared" si="152"/>
        <v>0</v>
      </c>
      <c r="U1985" s="22">
        <v>0</v>
      </c>
      <c r="W1985" s="22">
        <v>0</v>
      </c>
      <c r="Y1985" t="s">
        <v>49</v>
      </c>
      <c r="Z1985" t="s">
        <v>85</v>
      </c>
      <c r="AA1985" t="s">
        <v>86</v>
      </c>
      <c r="AB1985" t="s">
        <v>41</v>
      </c>
      <c r="AC1985" t="s">
        <v>87</v>
      </c>
      <c r="AD1985" t="str">
        <f t="shared" si="153"/>
        <v>Online Class - ONLINE</v>
      </c>
      <c r="AE1985" t="s">
        <v>88</v>
      </c>
      <c r="AF1985" t="s">
        <v>89</v>
      </c>
      <c r="AG1985" t="s">
        <v>89</v>
      </c>
      <c r="AH1985" t="s">
        <v>5220</v>
      </c>
      <c r="AI1985">
        <v>75</v>
      </c>
      <c r="AJ1985">
        <v>0</v>
      </c>
      <c r="AK1985" s="22">
        <f t="shared" si="154"/>
        <v>0</v>
      </c>
      <c r="AL1985" t="s">
        <v>52</v>
      </c>
      <c r="AM1985" t="s">
        <v>66</v>
      </c>
      <c r="AN1985" t="s">
        <v>67</v>
      </c>
    </row>
    <row r="1986" spans="1:40" hidden="1" x14ac:dyDescent="0.25">
      <c r="A1986">
        <v>202430</v>
      </c>
      <c r="B1986">
        <v>43442</v>
      </c>
      <c r="C1986" t="s">
        <v>168</v>
      </c>
      <c r="D1986" t="e">
        <v>#N/A</v>
      </c>
      <c r="E1986" t="s">
        <v>169</v>
      </c>
      <c r="F1986">
        <v>1</v>
      </c>
      <c r="G1986" s="1">
        <v>45166</v>
      </c>
      <c r="H1986" s="1">
        <v>45276</v>
      </c>
      <c r="I1986" s="21">
        <f t="shared" ref="I1986:I2049" si="155">(DATEDIF(G1986,H1986,"d")/7)+1</f>
        <v>16.714285714285715</v>
      </c>
      <c r="J1986" s="1"/>
      <c r="K1986" s="1" t="s">
        <v>5540</v>
      </c>
      <c r="L1986" t="s">
        <v>33</v>
      </c>
      <c r="M1986" t="s">
        <v>34</v>
      </c>
      <c r="N1986" t="s">
        <v>35</v>
      </c>
      <c r="O1986" t="s">
        <v>36</v>
      </c>
      <c r="S1986" s="22">
        <f t="shared" ref="S1986:S2049" si="156">W1986-U1986</f>
        <v>0</v>
      </c>
      <c r="T1986" s="22">
        <f t="shared" ref="T1986:T2049" si="157">(LEN(K1986)*S1986)*(I1986/16.5)</f>
        <v>0</v>
      </c>
      <c r="U1986" s="22">
        <v>0</v>
      </c>
      <c r="W1986" s="22">
        <v>0</v>
      </c>
      <c r="Y1986" t="s">
        <v>49</v>
      </c>
      <c r="Z1986" t="s">
        <v>92</v>
      </c>
      <c r="AA1986" t="s">
        <v>93</v>
      </c>
      <c r="AB1986" t="s">
        <v>41</v>
      </c>
      <c r="AC1986" t="s">
        <v>87</v>
      </c>
      <c r="AD1986" t="str">
        <f t="shared" ref="AD1986:AD2049" si="158">CONCATENATE(AE1986," - ",AG1986)</f>
        <v>Online Class - ONLINE</v>
      </c>
      <c r="AE1986" t="s">
        <v>88</v>
      </c>
      <c r="AF1986" t="s">
        <v>89</v>
      </c>
      <c r="AG1986" t="s">
        <v>89</v>
      </c>
      <c r="AH1986" t="s">
        <v>5220</v>
      </c>
      <c r="AI1986">
        <v>75</v>
      </c>
      <c r="AJ1986">
        <v>0</v>
      </c>
      <c r="AK1986" s="22">
        <f t="shared" ref="AK1986:AK2049" si="159">I1986*T1986*AJ1986</f>
        <v>0</v>
      </c>
      <c r="AL1986" t="s">
        <v>52</v>
      </c>
      <c r="AM1986" t="s">
        <v>66</v>
      </c>
      <c r="AN1986" t="s">
        <v>67</v>
      </c>
    </row>
    <row r="1987" spans="1:40" hidden="1" x14ac:dyDescent="0.25">
      <c r="A1987">
        <v>202430</v>
      </c>
      <c r="B1987">
        <v>43449</v>
      </c>
      <c r="C1987" t="s">
        <v>170</v>
      </c>
      <c r="D1987" t="s">
        <v>5685</v>
      </c>
      <c r="E1987" t="s">
        <v>171</v>
      </c>
      <c r="F1987">
        <v>1</v>
      </c>
      <c r="G1987" s="1">
        <v>45166</v>
      </c>
      <c r="H1987" s="1">
        <v>45276</v>
      </c>
      <c r="I1987" s="21">
        <f t="shared" si="155"/>
        <v>16.714285714285715</v>
      </c>
      <c r="J1987" s="1"/>
      <c r="K1987" s="1" t="s">
        <v>5540</v>
      </c>
      <c r="L1987" t="s">
        <v>33</v>
      </c>
      <c r="M1987" t="s">
        <v>34</v>
      </c>
      <c r="N1987" t="s">
        <v>35</v>
      </c>
      <c r="O1987" t="s">
        <v>36</v>
      </c>
      <c r="S1987" s="22">
        <f t="shared" si="156"/>
        <v>0</v>
      </c>
      <c r="T1987" s="22">
        <f t="shared" si="157"/>
        <v>0</v>
      </c>
      <c r="U1987" s="22">
        <v>0</v>
      </c>
      <c r="W1987" s="22">
        <v>0</v>
      </c>
      <c r="Y1987" t="s">
        <v>49</v>
      </c>
      <c r="Z1987" t="s">
        <v>85</v>
      </c>
      <c r="AA1987" t="s">
        <v>86</v>
      </c>
      <c r="AB1987" t="s">
        <v>41</v>
      </c>
      <c r="AC1987" t="s">
        <v>87</v>
      </c>
      <c r="AD1987" t="str">
        <f t="shared" si="158"/>
        <v>Online Class - ONLINE</v>
      </c>
      <c r="AE1987" t="s">
        <v>88</v>
      </c>
      <c r="AF1987" t="s">
        <v>89</v>
      </c>
      <c r="AG1987" t="s">
        <v>89</v>
      </c>
      <c r="AH1987" t="s">
        <v>5220</v>
      </c>
      <c r="AI1987">
        <v>75</v>
      </c>
      <c r="AJ1987">
        <v>1</v>
      </c>
      <c r="AK1987" s="22">
        <f t="shared" si="159"/>
        <v>0</v>
      </c>
      <c r="AL1987" t="s">
        <v>52</v>
      </c>
      <c r="AM1987" t="s">
        <v>172</v>
      </c>
      <c r="AN1987" t="s">
        <v>67</v>
      </c>
    </row>
    <row r="1988" spans="1:40" hidden="1" x14ac:dyDescent="0.25">
      <c r="A1988">
        <v>202430</v>
      </c>
      <c r="B1988">
        <v>43452</v>
      </c>
      <c r="C1988" t="s">
        <v>173</v>
      </c>
      <c r="D1988" t="e">
        <v>#N/A</v>
      </c>
      <c r="E1988" t="s">
        <v>174</v>
      </c>
      <c r="F1988">
        <v>1</v>
      </c>
      <c r="G1988" s="1">
        <v>45166</v>
      </c>
      <c r="H1988" s="1">
        <v>45276</v>
      </c>
      <c r="I1988" s="21">
        <f t="shared" si="155"/>
        <v>16.714285714285715</v>
      </c>
      <c r="J1988" s="1"/>
      <c r="K1988" s="1" t="s">
        <v>5540</v>
      </c>
      <c r="L1988" t="s">
        <v>33</v>
      </c>
      <c r="M1988" t="s">
        <v>34</v>
      </c>
      <c r="N1988" t="s">
        <v>35</v>
      </c>
      <c r="O1988" t="s">
        <v>36</v>
      </c>
      <c r="S1988" s="22">
        <f t="shared" si="156"/>
        <v>0</v>
      </c>
      <c r="T1988" s="22">
        <f t="shared" si="157"/>
        <v>0</v>
      </c>
      <c r="U1988" s="22">
        <v>0</v>
      </c>
      <c r="W1988" s="22">
        <v>0</v>
      </c>
      <c r="Y1988" t="s">
        <v>49</v>
      </c>
      <c r="Z1988" t="s">
        <v>92</v>
      </c>
      <c r="AA1988" t="s">
        <v>93</v>
      </c>
      <c r="AB1988" t="s">
        <v>41</v>
      </c>
      <c r="AC1988" t="s">
        <v>87</v>
      </c>
      <c r="AD1988" t="str">
        <f t="shared" si="158"/>
        <v>Online Class - ONLINE</v>
      </c>
      <c r="AE1988" t="s">
        <v>88</v>
      </c>
      <c r="AF1988" t="s">
        <v>89</v>
      </c>
      <c r="AG1988" t="s">
        <v>89</v>
      </c>
      <c r="AH1988" t="s">
        <v>5220</v>
      </c>
      <c r="AI1988">
        <v>75</v>
      </c>
      <c r="AJ1988">
        <v>0</v>
      </c>
      <c r="AK1988" s="22">
        <f t="shared" si="159"/>
        <v>0</v>
      </c>
      <c r="AL1988" t="s">
        <v>52</v>
      </c>
      <c r="AM1988" t="s">
        <v>66</v>
      </c>
      <c r="AN1988" t="s">
        <v>67</v>
      </c>
    </row>
    <row r="1989" spans="1:40" hidden="1" x14ac:dyDescent="0.25">
      <c r="A1989">
        <v>202430</v>
      </c>
      <c r="B1989">
        <v>43460</v>
      </c>
      <c r="C1989" t="s">
        <v>2689</v>
      </c>
      <c r="D1989" t="s">
        <v>5611</v>
      </c>
      <c r="E1989" t="s">
        <v>2690</v>
      </c>
      <c r="F1989">
        <v>0</v>
      </c>
      <c r="G1989" s="1">
        <v>45198</v>
      </c>
      <c r="H1989" s="1">
        <v>45198</v>
      </c>
      <c r="I1989" s="21">
        <f t="shared" si="155"/>
        <v>1</v>
      </c>
      <c r="J1989" s="1"/>
      <c r="K1989" s="1" t="s">
        <v>37</v>
      </c>
      <c r="P1989" t="s">
        <v>37</v>
      </c>
      <c r="S1989" s="22">
        <f t="shared" si="156"/>
        <v>0.16666666666666674</v>
      </c>
      <c r="T1989" s="22">
        <f t="shared" si="157"/>
        <v>1.0101010101010105E-2</v>
      </c>
      <c r="U1989" s="22" t="s">
        <v>5386</v>
      </c>
      <c r="V1989">
        <v>1300</v>
      </c>
      <c r="W1989" s="22" t="s">
        <v>5387</v>
      </c>
      <c r="X1989">
        <v>1700</v>
      </c>
      <c r="Y1989" t="s">
        <v>101</v>
      </c>
      <c r="Z1989" t="s">
        <v>2691</v>
      </c>
      <c r="AA1989" t="s">
        <v>2692</v>
      </c>
      <c r="AB1989">
        <v>10</v>
      </c>
      <c r="AC1989" t="s">
        <v>98</v>
      </c>
      <c r="AD1989" t="str">
        <f t="shared" si="158"/>
        <v>Online Class - ONLINE</v>
      </c>
      <c r="AE1989" t="s">
        <v>88</v>
      </c>
      <c r="AF1989" t="s">
        <v>89</v>
      </c>
      <c r="AG1989" t="s">
        <v>89</v>
      </c>
      <c r="AH1989" t="s">
        <v>5220</v>
      </c>
      <c r="AI1989">
        <v>30</v>
      </c>
      <c r="AJ1989">
        <v>10</v>
      </c>
      <c r="AK1989" s="22">
        <f t="shared" si="159"/>
        <v>0.10101010101010105</v>
      </c>
      <c r="AL1989" t="s">
        <v>99</v>
      </c>
      <c r="AM1989" t="s">
        <v>100</v>
      </c>
      <c r="AN1989" t="s">
        <v>67</v>
      </c>
    </row>
    <row r="1990" spans="1:40" hidden="1" x14ac:dyDescent="0.25">
      <c r="A1990">
        <v>202430</v>
      </c>
      <c r="B1990">
        <v>43460</v>
      </c>
      <c r="C1990" t="s">
        <v>2689</v>
      </c>
      <c r="D1990" t="s">
        <v>5611</v>
      </c>
      <c r="E1990" t="s">
        <v>2690</v>
      </c>
      <c r="F1990">
        <v>0</v>
      </c>
      <c r="G1990" s="1">
        <v>45199</v>
      </c>
      <c r="H1990" s="1">
        <v>45199</v>
      </c>
      <c r="I1990" s="21">
        <f t="shared" si="155"/>
        <v>1</v>
      </c>
      <c r="J1990" s="1"/>
      <c r="K1990" s="1" t="s">
        <v>2245</v>
      </c>
      <c r="Q1990" t="s">
        <v>2245</v>
      </c>
      <c r="S1990" s="22">
        <f t="shared" si="156"/>
        <v>0.16666666666666669</v>
      </c>
      <c r="T1990" s="22">
        <f t="shared" si="157"/>
        <v>1.0101010101010102E-2</v>
      </c>
      <c r="U1990" s="22" t="s">
        <v>5391</v>
      </c>
      <c r="V1990">
        <v>1000</v>
      </c>
      <c r="W1990" s="22" t="s">
        <v>5374</v>
      </c>
      <c r="X1990">
        <v>1400</v>
      </c>
      <c r="Y1990" t="s">
        <v>101</v>
      </c>
      <c r="Z1990" t="s">
        <v>2691</v>
      </c>
      <c r="AA1990" t="s">
        <v>2692</v>
      </c>
      <c r="AB1990">
        <v>10</v>
      </c>
      <c r="AC1990" t="s">
        <v>98</v>
      </c>
      <c r="AD1990" t="str">
        <f t="shared" si="158"/>
        <v>Online Class - ONLINE</v>
      </c>
      <c r="AE1990" t="s">
        <v>88</v>
      </c>
      <c r="AF1990" t="s">
        <v>89</v>
      </c>
      <c r="AG1990" t="s">
        <v>89</v>
      </c>
      <c r="AH1990" t="s">
        <v>5220</v>
      </c>
      <c r="AI1990">
        <v>30</v>
      </c>
      <c r="AJ1990">
        <v>10</v>
      </c>
      <c r="AK1990" s="22">
        <f t="shared" si="159"/>
        <v>0.10101010101010102</v>
      </c>
      <c r="AL1990" t="s">
        <v>99</v>
      </c>
      <c r="AM1990" t="s">
        <v>100</v>
      </c>
      <c r="AN1990" t="s">
        <v>67</v>
      </c>
    </row>
    <row r="1991" spans="1:40" hidden="1" x14ac:dyDescent="0.25">
      <c r="A1991">
        <v>202430</v>
      </c>
      <c r="B1991">
        <v>43462</v>
      </c>
      <c r="C1991" t="s">
        <v>2689</v>
      </c>
      <c r="D1991" t="s">
        <v>5611</v>
      </c>
      <c r="E1991" t="s">
        <v>2690</v>
      </c>
      <c r="F1991">
        <v>0</v>
      </c>
      <c r="G1991" s="1">
        <v>45203</v>
      </c>
      <c r="H1991" s="1">
        <v>45224</v>
      </c>
      <c r="I1991" s="21">
        <f t="shared" si="155"/>
        <v>4</v>
      </c>
      <c r="J1991" s="1"/>
      <c r="K1991" s="1" t="s">
        <v>35</v>
      </c>
      <c r="N1991" t="s">
        <v>35</v>
      </c>
      <c r="S1991" s="22">
        <f t="shared" si="156"/>
        <v>8.3333333333333259E-2</v>
      </c>
      <c r="T1991" s="22">
        <f t="shared" si="157"/>
        <v>2.0202020202020183E-2</v>
      </c>
      <c r="U1991" s="22" t="s">
        <v>5387</v>
      </c>
      <c r="V1991">
        <v>1700</v>
      </c>
      <c r="W1991" s="22" t="s">
        <v>5406</v>
      </c>
      <c r="X1991">
        <v>1900</v>
      </c>
      <c r="Y1991" t="s">
        <v>101</v>
      </c>
      <c r="Z1991" t="s">
        <v>2691</v>
      </c>
      <c r="AA1991" t="s">
        <v>2692</v>
      </c>
      <c r="AB1991">
        <v>10</v>
      </c>
      <c r="AC1991" t="s">
        <v>98</v>
      </c>
      <c r="AD1991" t="str">
        <f t="shared" si="158"/>
        <v>Online Class - ONLINE</v>
      </c>
      <c r="AE1991" t="s">
        <v>88</v>
      </c>
      <c r="AF1991" t="s">
        <v>89</v>
      </c>
      <c r="AG1991" t="s">
        <v>89</v>
      </c>
      <c r="AH1991" t="s">
        <v>5220</v>
      </c>
      <c r="AI1991">
        <v>18</v>
      </c>
      <c r="AJ1991">
        <v>3</v>
      </c>
      <c r="AK1991" s="22">
        <f t="shared" si="159"/>
        <v>0.24242424242424221</v>
      </c>
      <c r="AL1991" t="s">
        <v>99</v>
      </c>
      <c r="AM1991" t="s">
        <v>100</v>
      </c>
      <c r="AN1991" t="s">
        <v>67</v>
      </c>
    </row>
    <row r="1992" spans="1:40" hidden="1" x14ac:dyDescent="0.25">
      <c r="A1992">
        <v>202430</v>
      </c>
      <c r="B1992">
        <v>43463</v>
      </c>
      <c r="C1992" t="s">
        <v>2689</v>
      </c>
      <c r="D1992" t="s">
        <v>5611</v>
      </c>
      <c r="E1992" t="s">
        <v>2690</v>
      </c>
      <c r="F1992">
        <v>0</v>
      </c>
      <c r="G1992" s="1">
        <v>45212</v>
      </c>
      <c r="H1992" s="1">
        <v>45212</v>
      </c>
      <c r="I1992" s="21">
        <f t="shared" si="155"/>
        <v>1</v>
      </c>
      <c r="J1992" s="1"/>
      <c r="K1992" s="1" t="s">
        <v>37</v>
      </c>
      <c r="P1992" t="s">
        <v>37</v>
      </c>
      <c r="S1992" s="22">
        <f t="shared" si="156"/>
        <v>0.16666666666666674</v>
      </c>
      <c r="T1992" s="22">
        <f t="shared" si="157"/>
        <v>1.0101010101010105E-2</v>
      </c>
      <c r="U1992" s="22" t="s">
        <v>5386</v>
      </c>
      <c r="V1992">
        <v>1300</v>
      </c>
      <c r="W1992" s="22" t="s">
        <v>5387</v>
      </c>
      <c r="X1992">
        <v>1700</v>
      </c>
      <c r="Y1992" t="s">
        <v>101</v>
      </c>
      <c r="Z1992" t="s">
        <v>2691</v>
      </c>
      <c r="AA1992" t="s">
        <v>2692</v>
      </c>
      <c r="AB1992">
        <v>10</v>
      </c>
      <c r="AC1992" t="s">
        <v>98</v>
      </c>
      <c r="AD1992" t="str">
        <f t="shared" si="158"/>
        <v>Online Class - ONLINE</v>
      </c>
      <c r="AE1992" t="s">
        <v>88</v>
      </c>
      <c r="AF1992" t="s">
        <v>89</v>
      </c>
      <c r="AG1992" t="s">
        <v>89</v>
      </c>
      <c r="AH1992" t="s">
        <v>5220</v>
      </c>
      <c r="AI1992">
        <v>18</v>
      </c>
      <c r="AJ1992">
        <v>9</v>
      </c>
      <c r="AK1992" s="22">
        <f t="shared" si="159"/>
        <v>9.0909090909090953E-2</v>
      </c>
      <c r="AL1992" t="s">
        <v>99</v>
      </c>
      <c r="AM1992" t="s">
        <v>100</v>
      </c>
      <c r="AN1992" t="s">
        <v>67</v>
      </c>
    </row>
    <row r="1993" spans="1:40" hidden="1" x14ac:dyDescent="0.25">
      <c r="A1993">
        <v>202430</v>
      </c>
      <c r="B1993">
        <v>43463</v>
      </c>
      <c r="C1993" t="s">
        <v>2689</v>
      </c>
      <c r="D1993" t="s">
        <v>5611</v>
      </c>
      <c r="E1993" t="s">
        <v>2690</v>
      </c>
      <c r="F1993">
        <v>0</v>
      </c>
      <c r="G1993" s="1">
        <v>45213</v>
      </c>
      <c r="H1993" s="1">
        <v>45213</v>
      </c>
      <c r="I1993" s="21">
        <f t="shared" si="155"/>
        <v>1</v>
      </c>
      <c r="J1993" s="1"/>
      <c r="K1993" s="1" t="s">
        <v>2245</v>
      </c>
      <c r="Q1993" t="s">
        <v>2245</v>
      </c>
      <c r="S1993" s="22">
        <f t="shared" si="156"/>
        <v>0.16666666666666669</v>
      </c>
      <c r="T1993" s="22">
        <f t="shared" si="157"/>
        <v>1.0101010101010102E-2</v>
      </c>
      <c r="U1993" s="22" t="s">
        <v>5391</v>
      </c>
      <c r="V1993">
        <v>1000</v>
      </c>
      <c r="W1993" s="22" t="s">
        <v>5374</v>
      </c>
      <c r="X1993">
        <v>1400</v>
      </c>
      <c r="Y1993" t="s">
        <v>101</v>
      </c>
      <c r="Z1993" t="s">
        <v>2691</v>
      </c>
      <c r="AA1993" t="s">
        <v>2692</v>
      </c>
      <c r="AB1993">
        <v>10</v>
      </c>
      <c r="AC1993" t="s">
        <v>98</v>
      </c>
      <c r="AD1993" t="str">
        <f t="shared" si="158"/>
        <v>Online Class - ONLINE</v>
      </c>
      <c r="AE1993" t="s">
        <v>88</v>
      </c>
      <c r="AF1993" t="s">
        <v>89</v>
      </c>
      <c r="AG1993" t="s">
        <v>89</v>
      </c>
      <c r="AH1993" t="s">
        <v>5220</v>
      </c>
      <c r="AI1993">
        <v>18</v>
      </c>
      <c r="AJ1993">
        <v>9</v>
      </c>
      <c r="AK1993" s="22">
        <f t="shared" si="159"/>
        <v>9.0909090909090912E-2</v>
      </c>
      <c r="AL1993" t="s">
        <v>99</v>
      </c>
      <c r="AM1993" t="s">
        <v>100</v>
      </c>
      <c r="AN1993" t="s">
        <v>67</v>
      </c>
    </row>
    <row r="1994" spans="1:40" hidden="1" x14ac:dyDescent="0.25">
      <c r="A1994">
        <v>202430</v>
      </c>
      <c r="B1994">
        <v>43478</v>
      </c>
      <c r="C1994" t="s">
        <v>1077</v>
      </c>
      <c r="D1994" t="s">
        <v>5692</v>
      </c>
      <c r="E1994" t="s">
        <v>1078</v>
      </c>
      <c r="F1994">
        <v>0</v>
      </c>
      <c r="G1994" s="1">
        <v>45222</v>
      </c>
      <c r="H1994" s="1">
        <v>45276</v>
      </c>
      <c r="I1994" s="21">
        <f t="shared" si="155"/>
        <v>8.7142857142857153</v>
      </c>
      <c r="J1994" s="1"/>
      <c r="K1994" s="1" t="s">
        <v>34</v>
      </c>
      <c r="M1994" t="s">
        <v>34</v>
      </c>
      <c r="S1994" s="22">
        <f t="shared" si="156"/>
        <v>5.2083333333333259E-2</v>
      </c>
      <c r="T1994" s="22">
        <f t="shared" si="157"/>
        <v>2.7507215007214973E-2</v>
      </c>
      <c r="U1994" s="22" t="s">
        <v>5387</v>
      </c>
      <c r="V1994">
        <v>1700</v>
      </c>
      <c r="W1994" s="22" t="s">
        <v>5454</v>
      </c>
      <c r="X1994">
        <v>1815</v>
      </c>
      <c r="Y1994" t="s">
        <v>101</v>
      </c>
      <c r="Z1994" t="s">
        <v>1079</v>
      </c>
      <c r="AA1994" t="s">
        <v>1080</v>
      </c>
      <c r="AB1994">
        <v>11</v>
      </c>
      <c r="AC1994" t="s">
        <v>98</v>
      </c>
      <c r="AD1994" t="str">
        <f t="shared" si="158"/>
        <v>Online Class - ONLINE</v>
      </c>
      <c r="AE1994" t="s">
        <v>88</v>
      </c>
      <c r="AF1994" t="s">
        <v>89</v>
      </c>
      <c r="AG1994" t="s">
        <v>89</v>
      </c>
      <c r="AH1994" t="s">
        <v>5220</v>
      </c>
      <c r="AI1994">
        <v>40</v>
      </c>
      <c r="AJ1994">
        <v>32</v>
      </c>
      <c r="AK1994" s="22">
        <f t="shared" si="159"/>
        <v>7.670583384869091</v>
      </c>
      <c r="AL1994" t="s">
        <v>99</v>
      </c>
      <c r="AM1994" t="s">
        <v>100</v>
      </c>
      <c r="AN1994" t="s">
        <v>67</v>
      </c>
    </row>
    <row r="1995" spans="1:40" hidden="1" x14ac:dyDescent="0.25">
      <c r="A1995">
        <v>202430</v>
      </c>
      <c r="B1995">
        <v>43484</v>
      </c>
      <c r="C1995" t="s">
        <v>816</v>
      </c>
      <c r="D1995" t="s">
        <v>5635</v>
      </c>
      <c r="E1995" t="s">
        <v>817</v>
      </c>
      <c r="F1995">
        <v>3</v>
      </c>
      <c r="G1995" s="1">
        <v>45180</v>
      </c>
      <c r="H1995" s="1">
        <v>45234</v>
      </c>
      <c r="I1995" s="21">
        <f t="shared" si="155"/>
        <v>8.7142857142857153</v>
      </c>
      <c r="J1995" s="1"/>
      <c r="K1995" s="1" t="s">
        <v>5552</v>
      </c>
      <c r="S1995" s="22">
        <f t="shared" si="156"/>
        <v>0</v>
      </c>
      <c r="T1995" s="22">
        <f t="shared" si="157"/>
        <v>0</v>
      </c>
      <c r="U1995" s="22">
        <v>0</v>
      </c>
      <c r="W1995" s="22">
        <v>0</v>
      </c>
      <c r="Y1995" t="s">
        <v>304</v>
      </c>
      <c r="Z1995" t="s">
        <v>1464</v>
      </c>
      <c r="AA1995" t="s">
        <v>1465</v>
      </c>
      <c r="AB1995" t="s">
        <v>61</v>
      </c>
      <c r="AC1995" t="s">
        <v>98</v>
      </c>
      <c r="AD1995" t="str">
        <f t="shared" si="158"/>
        <v>Online Class - ONLINE</v>
      </c>
      <c r="AE1995" t="s">
        <v>88</v>
      </c>
      <c r="AF1995" t="s">
        <v>89</v>
      </c>
      <c r="AG1995" t="s">
        <v>89</v>
      </c>
      <c r="AH1995" t="s">
        <v>5220</v>
      </c>
      <c r="AI1995">
        <v>35</v>
      </c>
      <c r="AJ1995">
        <v>25</v>
      </c>
      <c r="AK1995" s="22">
        <f t="shared" si="159"/>
        <v>0</v>
      </c>
      <c r="AL1995" t="s">
        <v>99</v>
      </c>
      <c r="AM1995" t="s">
        <v>534</v>
      </c>
      <c r="AN1995" t="s">
        <v>67</v>
      </c>
    </row>
    <row r="1996" spans="1:40" hidden="1" x14ac:dyDescent="0.25">
      <c r="A1996">
        <v>202430</v>
      </c>
      <c r="B1996">
        <v>43485</v>
      </c>
      <c r="C1996" t="s">
        <v>816</v>
      </c>
      <c r="D1996" t="s">
        <v>5635</v>
      </c>
      <c r="E1996" t="s">
        <v>817</v>
      </c>
      <c r="F1996">
        <v>3</v>
      </c>
      <c r="G1996" s="1">
        <v>45174</v>
      </c>
      <c r="H1996" s="1">
        <v>45227</v>
      </c>
      <c r="I1996" s="21">
        <f t="shared" si="155"/>
        <v>8.5714285714285712</v>
      </c>
      <c r="J1996" s="1"/>
      <c r="K1996" s="1" t="s">
        <v>5552</v>
      </c>
      <c r="S1996" s="22">
        <f t="shared" si="156"/>
        <v>0</v>
      </c>
      <c r="T1996" s="22">
        <f t="shared" si="157"/>
        <v>0</v>
      </c>
      <c r="U1996" s="22">
        <v>0</v>
      </c>
      <c r="W1996" s="22">
        <v>0</v>
      </c>
      <c r="Y1996" t="s">
        <v>304</v>
      </c>
      <c r="Z1996" t="s">
        <v>831</v>
      </c>
      <c r="AA1996" t="s">
        <v>832</v>
      </c>
      <c r="AB1996" t="s">
        <v>61</v>
      </c>
      <c r="AC1996" t="s">
        <v>98</v>
      </c>
      <c r="AD1996" t="str">
        <f t="shared" si="158"/>
        <v>Online Class - ONLINE</v>
      </c>
      <c r="AE1996" t="s">
        <v>88</v>
      </c>
      <c r="AF1996" t="s">
        <v>89</v>
      </c>
      <c r="AG1996" t="s">
        <v>89</v>
      </c>
      <c r="AH1996" t="s">
        <v>5220</v>
      </c>
      <c r="AI1996">
        <v>35</v>
      </c>
      <c r="AJ1996">
        <v>30</v>
      </c>
      <c r="AK1996" s="22">
        <f t="shared" si="159"/>
        <v>0</v>
      </c>
      <c r="AL1996" t="s">
        <v>99</v>
      </c>
      <c r="AM1996" t="s">
        <v>534</v>
      </c>
      <c r="AN1996" t="s">
        <v>67</v>
      </c>
    </row>
    <row r="1997" spans="1:40" hidden="1" x14ac:dyDescent="0.25">
      <c r="A1997">
        <v>202430</v>
      </c>
      <c r="B1997">
        <v>43487</v>
      </c>
      <c r="C1997" t="s">
        <v>1912</v>
      </c>
      <c r="D1997" t="s">
        <v>5713</v>
      </c>
      <c r="E1997" t="s">
        <v>1913</v>
      </c>
      <c r="F1997">
        <v>0</v>
      </c>
      <c r="G1997" s="1">
        <v>45166</v>
      </c>
      <c r="H1997" s="1">
        <v>45191</v>
      </c>
      <c r="I1997" s="21">
        <f t="shared" si="155"/>
        <v>4.5714285714285712</v>
      </c>
      <c r="J1997" s="1"/>
      <c r="K1997" s="1" t="s">
        <v>5537</v>
      </c>
      <c r="M1997" t="s">
        <v>34</v>
      </c>
      <c r="O1997" t="s">
        <v>36</v>
      </c>
      <c r="S1997" s="22">
        <f t="shared" si="156"/>
        <v>0.10416666666666663</v>
      </c>
      <c r="T1997" s="22">
        <f t="shared" si="157"/>
        <v>5.7720057720057699E-2</v>
      </c>
      <c r="U1997" s="22" t="s">
        <v>5384</v>
      </c>
      <c r="V1997">
        <v>1200</v>
      </c>
      <c r="W1997" s="22" t="s">
        <v>5414</v>
      </c>
      <c r="X1997">
        <v>1430</v>
      </c>
      <c r="Y1997" t="s">
        <v>49</v>
      </c>
      <c r="Z1997" t="s">
        <v>122</v>
      </c>
      <c r="AA1997" t="s">
        <v>123</v>
      </c>
      <c r="AB1997">
        <v>9</v>
      </c>
      <c r="AC1997" t="s">
        <v>98</v>
      </c>
      <c r="AD1997" t="str">
        <f t="shared" si="158"/>
        <v>Online Class - ONLINE</v>
      </c>
      <c r="AE1997" t="s">
        <v>88</v>
      </c>
      <c r="AF1997" t="s">
        <v>89</v>
      </c>
      <c r="AG1997" t="s">
        <v>89</v>
      </c>
      <c r="AH1997" t="s">
        <v>5220</v>
      </c>
      <c r="AI1997">
        <v>37</v>
      </c>
      <c r="AJ1997">
        <v>20</v>
      </c>
      <c r="AK1997" s="22">
        <f t="shared" si="159"/>
        <v>5.2772624201195608</v>
      </c>
      <c r="AL1997" t="s">
        <v>99</v>
      </c>
      <c r="AM1997" t="s">
        <v>100</v>
      </c>
      <c r="AN1997" t="s">
        <v>67</v>
      </c>
    </row>
    <row r="1998" spans="1:40" hidden="1" x14ac:dyDescent="0.25">
      <c r="A1998">
        <v>202430</v>
      </c>
      <c r="B1998">
        <v>43488</v>
      </c>
      <c r="C1998" t="s">
        <v>1912</v>
      </c>
      <c r="D1998" t="s">
        <v>5713</v>
      </c>
      <c r="E1998" t="s">
        <v>1913</v>
      </c>
      <c r="F1998">
        <v>0</v>
      </c>
      <c r="G1998" s="1">
        <v>45222</v>
      </c>
      <c r="H1998" s="1">
        <v>45247</v>
      </c>
      <c r="I1998" s="21">
        <f t="shared" si="155"/>
        <v>4.5714285714285712</v>
      </c>
      <c r="J1998" s="1"/>
      <c r="K1998" s="1" t="s">
        <v>5537</v>
      </c>
      <c r="M1998" t="s">
        <v>34</v>
      </c>
      <c r="O1998" t="s">
        <v>36</v>
      </c>
      <c r="S1998" s="22">
        <f t="shared" si="156"/>
        <v>0.10763888888888884</v>
      </c>
      <c r="T1998" s="22">
        <f t="shared" si="157"/>
        <v>5.9644059644059617E-2</v>
      </c>
      <c r="U1998" s="22" t="s">
        <v>5384</v>
      </c>
      <c r="V1998">
        <v>1200</v>
      </c>
      <c r="W1998" s="22" t="s">
        <v>5449</v>
      </c>
      <c r="X1998">
        <v>1435</v>
      </c>
      <c r="Y1998" t="s">
        <v>101</v>
      </c>
      <c r="Z1998" t="s">
        <v>122</v>
      </c>
      <c r="AA1998" t="s">
        <v>123</v>
      </c>
      <c r="AB1998">
        <v>11</v>
      </c>
      <c r="AC1998" t="s">
        <v>98</v>
      </c>
      <c r="AD1998" t="str">
        <f t="shared" si="158"/>
        <v>Online Class - ONLINE</v>
      </c>
      <c r="AE1998" t="s">
        <v>88</v>
      </c>
      <c r="AF1998" t="s">
        <v>89</v>
      </c>
      <c r="AG1998" t="s">
        <v>89</v>
      </c>
      <c r="AH1998" t="s">
        <v>5220</v>
      </c>
      <c r="AI1998">
        <v>37</v>
      </c>
      <c r="AJ1998">
        <v>19</v>
      </c>
      <c r="AK1998" s="22">
        <f t="shared" si="159"/>
        <v>5.1805126090840359</v>
      </c>
      <c r="AL1998" t="s">
        <v>99</v>
      </c>
      <c r="AM1998" t="s">
        <v>100</v>
      </c>
      <c r="AN1998" t="s">
        <v>67</v>
      </c>
    </row>
    <row r="1999" spans="1:40" hidden="1" x14ac:dyDescent="0.25">
      <c r="A1999">
        <v>202430</v>
      </c>
      <c r="B1999">
        <v>43489</v>
      </c>
      <c r="C1999" t="s">
        <v>1914</v>
      </c>
      <c r="D1999" t="s">
        <v>5713</v>
      </c>
      <c r="E1999" t="s">
        <v>1915</v>
      </c>
      <c r="F1999">
        <v>0</v>
      </c>
      <c r="G1999" s="1">
        <v>45194</v>
      </c>
      <c r="H1999" s="1">
        <v>45220</v>
      </c>
      <c r="I1999" s="21">
        <f t="shared" si="155"/>
        <v>4.7142857142857144</v>
      </c>
      <c r="J1999" s="1"/>
      <c r="K1999" s="1" t="s">
        <v>5537</v>
      </c>
      <c r="M1999" t="s">
        <v>34</v>
      </c>
      <c r="O1999" t="s">
        <v>36</v>
      </c>
      <c r="S1999" s="22">
        <f t="shared" si="156"/>
        <v>0.10416666666666663</v>
      </c>
      <c r="T1999" s="22">
        <f t="shared" si="157"/>
        <v>5.95238095238095E-2</v>
      </c>
      <c r="U1999" s="22" t="s">
        <v>5384</v>
      </c>
      <c r="V1999">
        <v>1200</v>
      </c>
      <c r="W1999" s="22" t="s">
        <v>5414</v>
      </c>
      <c r="X1999">
        <v>1430</v>
      </c>
      <c r="Y1999" t="s">
        <v>49</v>
      </c>
      <c r="Z1999" t="s">
        <v>122</v>
      </c>
      <c r="AA1999" t="s">
        <v>123</v>
      </c>
      <c r="AB1999">
        <v>10</v>
      </c>
      <c r="AC1999" t="s">
        <v>98</v>
      </c>
      <c r="AD1999" t="str">
        <f t="shared" si="158"/>
        <v>Online Class - ONLINE</v>
      </c>
      <c r="AE1999" t="s">
        <v>88</v>
      </c>
      <c r="AF1999" t="s">
        <v>89</v>
      </c>
      <c r="AG1999" t="s">
        <v>89</v>
      </c>
      <c r="AH1999" t="s">
        <v>5220</v>
      </c>
      <c r="AI1999">
        <v>37</v>
      </c>
      <c r="AJ1999">
        <v>20</v>
      </c>
      <c r="AK1999" s="22">
        <f t="shared" si="159"/>
        <v>5.6122448979591812</v>
      </c>
      <c r="AL1999" t="s">
        <v>99</v>
      </c>
      <c r="AM1999" t="s">
        <v>100</v>
      </c>
      <c r="AN1999" t="s">
        <v>67</v>
      </c>
    </row>
    <row r="2000" spans="1:40" hidden="1" x14ac:dyDescent="0.25">
      <c r="A2000">
        <v>202430</v>
      </c>
      <c r="B2000">
        <v>43490</v>
      </c>
      <c r="C2000" t="s">
        <v>1914</v>
      </c>
      <c r="D2000" t="s">
        <v>5713</v>
      </c>
      <c r="E2000" t="s">
        <v>1915</v>
      </c>
      <c r="F2000">
        <v>0</v>
      </c>
      <c r="G2000" s="1">
        <v>45250</v>
      </c>
      <c r="H2000" s="1">
        <v>45276</v>
      </c>
      <c r="I2000" s="21">
        <f t="shared" si="155"/>
        <v>4.7142857142857144</v>
      </c>
      <c r="J2000" s="1"/>
      <c r="K2000" s="1" t="s">
        <v>5537</v>
      </c>
      <c r="M2000" t="s">
        <v>34</v>
      </c>
      <c r="O2000" t="s">
        <v>36</v>
      </c>
      <c r="S2000" s="22">
        <f t="shared" si="156"/>
        <v>0.10416666666666663</v>
      </c>
      <c r="T2000" s="22">
        <f t="shared" si="157"/>
        <v>5.95238095238095E-2</v>
      </c>
      <c r="U2000" s="22" t="s">
        <v>5384</v>
      </c>
      <c r="V2000">
        <v>1200</v>
      </c>
      <c r="W2000" s="22" t="s">
        <v>5414</v>
      </c>
      <c r="X2000">
        <v>1430</v>
      </c>
      <c r="Y2000" t="s">
        <v>101</v>
      </c>
      <c r="Z2000" t="s">
        <v>122</v>
      </c>
      <c r="AA2000" t="s">
        <v>123</v>
      </c>
      <c r="AB2000">
        <v>12</v>
      </c>
      <c r="AC2000" t="s">
        <v>98</v>
      </c>
      <c r="AD2000" t="str">
        <f t="shared" si="158"/>
        <v>Online Class - ONLINE</v>
      </c>
      <c r="AE2000" t="s">
        <v>88</v>
      </c>
      <c r="AF2000" t="s">
        <v>89</v>
      </c>
      <c r="AG2000" t="s">
        <v>89</v>
      </c>
      <c r="AH2000" t="s">
        <v>5220</v>
      </c>
      <c r="AI2000">
        <v>37</v>
      </c>
      <c r="AJ2000">
        <v>15</v>
      </c>
      <c r="AK2000" s="22">
        <f t="shared" si="159"/>
        <v>4.2091836734693855</v>
      </c>
      <c r="AL2000" t="s">
        <v>99</v>
      </c>
      <c r="AM2000" t="s">
        <v>100</v>
      </c>
      <c r="AN2000" t="s">
        <v>67</v>
      </c>
    </row>
    <row r="2001" spans="1:40" hidden="1" x14ac:dyDescent="0.25">
      <c r="A2001">
        <v>202430</v>
      </c>
      <c r="B2001">
        <v>43500</v>
      </c>
      <c r="C2001" t="s">
        <v>3203</v>
      </c>
      <c r="D2001" t="s">
        <v>5706</v>
      </c>
      <c r="E2001" t="s">
        <v>3204</v>
      </c>
      <c r="F2001">
        <v>3</v>
      </c>
      <c r="G2001" s="1">
        <v>45166</v>
      </c>
      <c r="H2001" s="1">
        <v>45276</v>
      </c>
      <c r="I2001" s="21">
        <f t="shared" si="155"/>
        <v>16.714285714285715</v>
      </c>
      <c r="J2001" s="1"/>
      <c r="K2001" s="1" t="s">
        <v>5552</v>
      </c>
      <c r="S2001" s="22">
        <f t="shared" si="156"/>
        <v>0</v>
      </c>
      <c r="T2001" s="22">
        <f t="shared" si="157"/>
        <v>0</v>
      </c>
      <c r="U2001" s="22">
        <v>0</v>
      </c>
      <c r="W2001" s="22">
        <v>0</v>
      </c>
      <c r="Y2001" t="s">
        <v>304</v>
      </c>
      <c r="Z2001" t="s">
        <v>3247</v>
      </c>
      <c r="AA2001" t="s">
        <v>3248</v>
      </c>
      <c r="AB2001" t="s">
        <v>61</v>
      </c>
      <c r="AC2001" t="s">
        <v>98</v>
      </c>
      <c r="AD2001" t="str">
        <f t="shared" si="158"/>
        <v>Online Class - ONLINE</v>
      </c>
      <c r="AE2001" t="s">
        <v>88</v>
      </c>
      <c r="AF2001" t="s">
        <v>89</v>
      </c>
      <c r="AG2001" t="s">
        <v>89</v>
      </c>
      <c r="AH2001" t="s">
        <v>5220</v>
      </c>
      <c r="AI2001">
        <v>25</v>
      </c>
      <c r="AJ2001">
        <v>18</v>
      </c>
      <c r="AK2001" s="22">
        <f t="shared" si="159"/>
        <v>0</v>
      </c>
      <c r="AL2001" t="s">
        <v>99</v>
      </c>
      <c r="AM2001" t="s">
        <v>534</v>
      </c>
      <c r="AN2001" t="s">
        <v>67</v>
      </c>
    </row>
    <row r="2002" spans="1:40" hidden="1" x14ac:dyDescent="0.25">
      <c r="A2002">
        <v>202430</v>
      </c>
      <c r="B2002">
        <v>43503</v>
      </c>
      <c r="C2002" t="s">
        <v>539</v>
      </c>
      <c r="D2002" t="s">
        <v>5687</v>
      </c>
      <c r="E2002" t="s">
        <v>540</v>
      </c>
      <c r="F2002">
        <v>0</v>
      </c>
      <c r="G2002" s="1">
        <v>45222</v>
      </c>
      <c r="H2002" s="1">
        <v>45276</v>
      </c>
      <c r="I2002" s="21">
        <f t="shared" si="155"/>
        <v>8.7142857142857153</v>
      </c>
      <c r="J2002" s="1"/>
      <c r="K2002" s="1" t="s">
        <v>5536</v>
      </c>
      <c r="L2002" t="s">
        <v>33</v>
      </c>
      <c r="N2002" t="s">
        <v>35</v>
      </c>
      <c r="S2002" s="22">
        <f t="shared" si="156"/>
        <v>8.680555555555558E-2</v>
      </c>
      <c r="T2002" s="22">
        <f t="shared" si="157"/>
        <v>9.1690716690716739E-2</v>
      </c>
      <c r="U2002" s="22" t="s">
        <v>5386</v>
      </c>
      <c r="V2002">
        <v>1300</v>
      </c>
      <c r="W2002" s="22" t="s">
        <v>5495</v>
      </c>
      <c r="X2002">
        <v>1505</v>
      </c>
      <c r="Y2002" t="s">
        <v>49</v>
      </c>
      <c r="Z2002" t="s">
        <v>541</v>
      </c>
      <c r="AA2002" t="s">
        <v>542</v>
      </c>
      <c r="AB2002">
        <v>11</v>
      </c>
      <c r="AC2002" t="s">
        <v>98</v>
      </c>
      <c r="AD2002" t="str">
        <f t="shared" si="158"/>
        <v>Online Class - ONLINE</v>
      </c>
      <c r="AE2002" t="s">
        <v>88</v>
      </c>
      <c r="AF2002" t="s">
        <v>89</v>
      </c>
      <c r="AG2002" t="s">
        <v>89</v>
      </c>
      <c r="AH2002" t="s">
        <v>5220</v>
      </c>
      <c r="AI2002">
        <v>40</v>
      </c>
      <c r="AJ2002">
        <v>20</v>
      </c>
      <c r="AK2002" s="22">
        <f t="shared" si="159"/>
        <v>15.980382051810633</v>
      </c>
      <c r="AL2002" t="s">
        <v>99</v>
      </c>
      <c r="AM2002" t="s">
        <v>100</v>
      </c>
      <c r="AN2002" t="s">
        <v>67</v>
      </c>
    </row>
    <row r="2003" spans="1:40" hidden="1" x14ac:dyDescent="0.25">
      <c r="A2003">
        <v>202430</v>
      </c>
      <c r="B2003">
        <v>43505</v>
      </c>
      <c r="C2003" t="s">
        <v>245</v>
      </c>
      <c r="D2003" t="s">
        <v>5687</v>
      </c>
      <c r="E2003" t="s">
        <v>246</v>
      </c>
      <c r="F2003">
        <v>0</v>
      </c>
      <c r="G2003" s="1">
        <v>45166</v>
      </c>
      <c r="H2003" s="1">
        <v>45220</v>
      </c>
      <c r="I2003" s="21">
        <f t="shared" si="155"/>
        <v>8.7142857142857153</v>
      </c>
      <c r="J2003" s="1"/>
      <c r="K2003" s="1" t="s">
        <v>5537</v>
      </c>
      <c r="M2003" t="s">
        <v>34</v>
      </c>
      <c r="O2003" t="s">
        <v>36</v>
      </c>
      <c r="S2003" s="22">
        <f t="shared" si="156"/>
        <v>8.680555555555558E-2</v>
      </c>
      <c r="T2003" s="22">
        <f t="shared" si="157"/>
        <v>9.1690716690716739E-2</v>
      </c>
      <c r="U2003" s="22" t="s">
        <v>5386</v>
      </c>
      <c r="V2003">
        <v>1300</v>
      </c>
      <c r="W2003" s="22" t="s">
        <v>5495</v>
      </c>
      <c r="X2003">
        <v>1505</v>
      </c>
      <c r="Y2003" t="s">
        <v>101</v>
      </c>
      <c r="Z2003" t="s">
        <v>541</v>
      </c>
      <c r="AA2003" t="s">
        <v>542</v>
      </c>
      <c r="AB2003">
        <v>9</v>
      </c>
      <c r="AC2003" t="s">
        <v>98</v>
      </c>
      <c r="AD2003" t="str">
        <f t="shared" si="158"/>
        <v>Online Class - ONLINE</v>
      </c>
      <c r="AE2003" t="s">
        <v>88</v>
      </c>
      <c r="AF2003" t="s">
        <v>89</v>
      </c>
      <c r="AG2003" t="s">
        <v>89</v>
      </c>
      <c r="AH2003" t="s">
        <v>5220</v>
      </c>
      <c r="AI2003">
        <v>40</v>
      </c>
      <c r="AJ2003">
        <v>16</v>
      </c>
      <c r="AK2003" s="22">
        <f t="shared" si="159"/>
        <v>12.784305641448507</v>
      </c>
      <c r="AL2003" t="s">
        <v>99</v>
      </c>
      <c r="AM2003" t="s">
        <v>100</v>
      </c>
      <c r="AN2003" t="s">
        <v>67</v>
      </c>
    </row>
    <row r="2004" spans="1:40" hidden="1" x14ac:dyDescent="0.25">
      <c r="A2004">
        <v>202430</v>
      </c>
      <c r="B2004">
        <v>43507</v>
      </c>
      <c r="C2004" t="s">
        <v>499</v>
      </c>
      <c r="D2004" t="s">
        <v>5687</v>
      </c>
      <c r="E2004" t="s">
        <v>500</v>
      </c>
      <c r="F2004">
        <v>0</v>
      </c>
      <c r="G2004" s="1">
        <v>45166</v>
      </c>
      <c r="H2004" s="1">
        <v>45220</v>
      </c>
      <c r="I2004" s="21">
        <f t="shared" si="155"/>
        <v>8.7142857142857153</v>
      </c>
      <c r="J2004" s="1"/>
      <c r="K2004" s="1" t="s">
        <v>5551</v>
      </c>
      <c r="L2004" t="s">
        <v>33</v>
      </c>
      <c r="N2004" t="s">
        <v>35</v>
      </c>
      <c r="O2004" t="s">
        <v>36</v>
      </c>
      <c r="S2004" s="22">
        <f t="shared" si="156"/>
        <v>8.333333333333337E-2</v>
      </c>
      <c r="T2004" s="22">
        <f t="shared" si="157"/>
        <v>0.13203463203463212</v>
      </c>
      <c r="U2004" s="22" t="s">
        <v>5380</v>
      </c>
      <c r="V2004">
        <v>1730</v>
      </c>
      <c r="W2004" s="22" t="s">
        <v>5509</v>
      </c>
      <c r="X2004">
        <v>1930</v>
      </c>
      <c r="Y2004" t="s">
        <v>49</v>
      </c>
      <c r="Z2004" t="s">
        <v>501</v>
      </c>
      <c r="AA2004" t="s">
        <v>502</v>
      </c>
      <c r="AB2004">
        <v>9</v>
      </c>
      <c r="AC2004" t="s">
        <v>98</v>
      </c>
      <c r="AD2004" t="str">
        <f t="shared" si="158"/>
        <v>Online Class - ONLINE</v>
      </c>
      <c r="AE2004" t="s">
        <v>88</v>
      </c>
      <c r="AF2004" t="s">
        <v>89</v>
      </c>
      <c r="AG2004" t="s">
        <v>89</v>
      </c>
      <c r="AH2004" t="s">
        <v>5220</v>
      </c>
      <c r="AI2004">
        <v>40</v>
      </c>
      <c r="AJ2004">
        <v>15</v>
      </c>
      <c r="AK2004" s="22">
        <f t="shared" si="159"/>
        <v>17.258812615955488</v>
      </c>
      <c r="AL2004" t="s">
        <v>99</v>
      </c>
      <c r="AM2004" t="s">
        <v>100</v>
      </c>
      <c r="AN2004" t="s">
        <v>67</v>
      </c>
    </row>
    <row r="2005" spans="1:40" hidden="1" x14ac:dyDescent="0.25">
      <c r="A2005">
        <v>202430</v>
      </c>
      <c r="B2005">
        <v>43524</v>
      </c>
      <c r="C2005" t="s">
        <v>816</v>
      </c>
      <c r="D2005" t="s">
        <v>5635</v>
      </c>
      <c r="E2005" t="s">
        <v>817</v>
      </c>
      <c r="F2005">
        <v>3</v>
      </c>
      <c r="G2005" s="1">
        <v>45187</v>
      </c>
      <c r="H2005" s="1">
        <v>45240</v>
      </c>
      <c r="I2005" s="21">
        <f t="shared" si="155"/>
        <v>8.5714285714285712</v>
      </c>
      <c r="J2005" s="1"/>
      <c r="K2005" s="1" t="s">
        <v>5552</v>
      </c>
      <c r="S2005" s="22">
        <f t="shared" si="156"/>
        <v>0</v>
      </c>
      <c r="T2005" s="22">
        <f t="shared" si="157"/>
        <v>0</v>
      </c>
      <c r="U2005" s="22">
        <v>0</v>
      </c>
      <c r="W2005" s="22">
        <v>0</v>
      </c>
      <c r="Y2005" t="s">
        <v>304</v>
      </c>
      <c r="Z2005" t="s">
        <v>2707</v>
      </c>
      <c r="AA2005" t="s">
        <v>2708</v>
      </c>
      <c r="AB2005" t="s">
        <v>277</v>
      </c>
      <c r="AC2005" t="s">
        <v>98</v>
      </c>
      <c r="AD2005" t="str">
        <f t="shared" si="158"/>
        <v>Online Class - ONLINE</v>
      </c>
      <c r="AE2005" t="s">
        <v>88</v>
      </c>
      <c r="AF2005" t="s">
        <v>89</v>
      </c>
      <c r="AG2005" t="s">
        <v>89</v>
      </c>
      <c r="AH2005" t="s">
        <v>5220</v>
      </c>
      <c r="AI2005">
        <v>35</v>
      </c>
      <c r="AJ2005">
        <v>22</v>
      </c>
      <c r="AK2005" s="22">
        <f t="shared" si="159"/>
        <v>0</v>
      </c>
      <c r="AL2005" t="s">
        <v>99</v>
      </c>
      <c r="AM2005" t="s">
        <v>534</v>
      </c>
      <c r="AN2005" t="s">
        <v>67</v>
      </c>
    </row>
    <row r="2006" spans="1:40" hidden="1" x14ac:dyDescent="0.25">
      <c r="A2006">
        <v>202430</v>
      </c>
      <c r="B2006">
        <v>43527</v>
      </c>
      <c r="C2006" t="s">
        <v>689</v>
      </c>
      <c r="D2006" t="s">
        <v>5619</v>
      </c>
      <c r="E2006" t="s">
        <v>690</v>
      </c>
      <c r="F2006">
        <v>4</v>
      </c>
      <c r="G2006" s="1">
        <v>45166</v>
      </c>
      <c r="H2006" s="1">
        <v>45276</v>
      </c>
      <c r="I2006" s="21">
        <f t="shared" si="155"/>
        <v>16.714285714285715</v>
      </c>
      <c r="J2006" s="1"/>
      <c r="K2006" s="1" t="s">
        <v>5552</v>
      </c>
      <c r="S2006" s="22">
        <f t="shared" si="156"/>
        <v>0</v>
      </c>
      <c r="T2006" s="22">
        <f t="shared" si="157"/>
        <v>0</v>
      </c>
      <c r="U2006" s="22">
        <v>0</v>
      </c>
      <c r="W2006" s="22">
        <v>0</v>
      </c>
      <c r="Y2006" t="s">
        <v>304</v>
      </c>
      <c r="Z2006" t="s">
        <v>2926</v>
      </c>
      <c r="AA2006" t="s">
        <v>2927</v>
      </c>
      <c r="AB2006" t="s">
        <v>277</v>
      </c>
      <c r="AC2006" t="s">
        <v>98</v>
      </c>
      <c r="AD2006" t="str">
        <f t="shared" si="158"/>
        <v>Online Class - ONLINE</v>
      </c>
      <c r="AE2006" t="s">
        <v>88</v>
      </c>
      <c r="AF2006" t="s">
        <v>89</v>
      </c>
      <c r="AG2006" t="s">
        <v>89</v>
      </c>
      <c r="AH2006" t="s">
        <v>5220</v>
      </c>
      <c r="AI2006">
        <v>33</v>
      </c>
      <c r="AJ2006">
        <v>27</v>
      </c>
      <c r="AK2006" s="22">
        <f t="shared" si="159"/>
        <v>0</v>
      </c>
      <c r="AL2006" t="s">
        <v>99</v>
      </c>
      <c r="AM2006" t="s">
        <v>534</v>
      </c>
      <c r="AN2006" t="s">
        <v>67</v>
      </c>
    </row>
    <row r="2007" spans="1:40" hidden="1" x14ac:dyDescent="0.25">
      <c r="A2007">
        <v>202430</v>
      </c>
      <c r="B2007">
        <v>43535</v>
      </c>
      <c r="C2007" t="s">
        <v>128</v>
      </c>
      <c r="D2007" t="s">
        <v>5681</v>
      </c>
      <c r="E2007" t="s">
        <v>129</v>
      </c>
      <c r="F2007">
        <v>0</v>
      </c>
      <c r="G2007" s="1">
        <v>45166</v>
      </c>
      <c r="H2007" s="1">
        <v>45220</v>
      </c>
      <c r="I2007" s="21">
        <f t="shared" si="155"/>
        <v>8.7142857142857153</v>
      </c>
      <c r="J2007" s="1"/>
      <c r="K2007" s="1" t="s">
        <v>5540</v>
      </c>
      <c r="L2007" t="s">
        <v>33</v>
      </c>
      <c r="M2007" t="s">
        <v>34</v>
      </c>
      <c r="N2007" t="s">
        <v>35</v>
      </c>
      <c r="O2007" t="s">
        <v>36</v>
      </c>
      <c r="S2007" s="22">
        <f t="shared" si="156"/>
        <v>9.722222222222221E-2</v>
      </c>
      <c r="T2007" s="22">
        <f t="shared" si="157"/>
        <v>0.2053872053872054</v>
      </c>
      <c r="U2007" s="22" t="s">
        <v>5390</v>
      </c>
      <c r="V2007">
        <v>900</v>
      </c>
      <c r="W2007" s="22" t="s">
        <v>5452</v>
      </c>
      <c r="X2007">
        <v>1120</v>
      </c>
      <c r="Y2007" t="s">
        <v>101</v>
      </c>
      <c r="Z2007" t="s">
        <v>175</v>
      </c>
      <c r="AA2007" t="s">
        <v>176</v>
      </c>
      <c r="AB2007">
        <v>9</v>
      </c>
      <c r="AC2007" t="s">
        <v>98</v>
      </c>
      <c r="AD2007" t="str">
        <f t="shared" si="158"/>
        <v>Online Class - ONLINE</v>
      </c>
      <c r="AE2007" t="s">
        <v>88</v>
      </c>
      <c r="AF2007" t="s">
        <v>89</v>
      </c>
      <c r="AG2007" t="s">
        <v>89</v>
      </c>
      <c r="AH2007" t="s">
        <v>5220</v>
      </c>
      <c r="AI2007">
        <v>50</v>
      </c>
      <c r="AJ2007">
        <v>20</v>
      </c>
      <c r="AK2007" s="22">
        <f t="shared" si="159"/>
        <v>35.796055796055803</v>
      </c>
      <c r="AL2007" t="s">
        <v>99</v>
      </c>
      <c r="AM2007" t="s">
        <v>100</v>
      </c>
      <c r="AN2007" t="s">
        <v>67</v>
      </c>
    </row>
    <row r="2008" spans="1:40" hidden="1" x14ac:dyDescent="0.25">
      <c r="A2008">
        <v>202430</v>
      </c>
      <c r="B2008">
        <v>43537</v>
      </c>
      <c r="C2008" t="s">
        <v>132</v>
      </c>
      <c r="D2008" t="s">
        <v>5681</v>
      </c>
      <c r="E2008" t="s">
        <v>133</v>
      </c>
      <c r="F2008">
        <v>0</v>
      </c>
      <c r="G2008" s="1">
        <v>45222</v>
      </c>
      <c r="H2008" s="1">
        <v>45276</v>
      </c>
      <c r="I2008" s="21">
        <f t="shared" si="155"/>
        <v>8.7142857142857153</v>
      </c>
      <c r="J2008" s="1"/>
      <c r="K2008" s="1" t="s">
        <v>5540</v>
      </c>
      <c r="L2008" t="s">
        <v>33</v>
      </c>
      <c r="M2008" t="s">
        <v>34</v>
      </c>
      <c r="N2008" t="s">
        <v>35</v>
      </c>
      <c r="O2008" t="s">
        <v>36</v>
      </c>
      <c r="S2008" s="22">
        <f t="shared" si="156"/>
        <v>9.722222222222221E-2</v>
      </c>
      <c r="T2008" s="22">
        <f t="shared" si="157"/>
        <v>0.2053872053872054</v>
      </c>
      <c r="U2008" s="22" t="s">
        <v>5390</v>
      </c>
      <c r="V2008">
        <v>900</v>
      </c>
      <c r="W2008" s="22" t="s">
        <v>5452</v>
      </c>
      <c r="X2008">
        <v>1120</v>
      </c>
      <c r="Y2008" t="s">
        <v>101</v>
      </c>
      <c r="Z2008" t="s">
        <v>175</v>
      </c>
      <c r="AA2008" t="s">
        <v>176</v>
      </c>
      <c r="AB2008">
        <v>11</v>
      </c>
      <c r="AC2008" t="s">
        <v>98</v>
      </c>
      <c r="AD2008" t="str">
        <f t="shared" si="158"/>
        <v>Online Class - ONLINE</v>
      </c>
      <c r="AE2008" t="s">
        <v>88</v>
      </c>
      <c r="AF2008" t="s">
        <v>89</v>
      </c>
      <c r="AG2008" t="s">
        <v>89</v>
      </c>
      <c r="AH2008" t="s">
        <v>5220</v>
      </c>
      <c r="AI2008">
        <v>50</v>
      </c>
      <c r="AJ2008">
        <v>18</v>
      </c>
      <c r="AK2008" s="22">
        <f t="shared" si="159"/>
        <v>32.216450216450227</v>
      </c>
      <c r="AL2008" t="s">
        <v>99</v>
      </c>
      <c r="AM2008" t="s">
        <v>100</v>
      </c>
      <c r="AN2008" t="s">
        <v>67</v>
      </c>
    </row>
    <row r="2009" spans="1:40" hidden="1" x14ac:dyDescent="0.25">
      <c r="A2009">
        <v>202430</v>
      </c>
      <c r="B2009">
        <v>43541</v>
      </c>
      <c r="C2009" t="s">
        <v>1547</v>
      </c>
      <c r="D2009" t="s">
        <v>5613</v>
      </c>
      <c r="E2009" t="s">
        <v>1548</v>
      </c>
      <c r="F2009">
        <v>0</v>
      </c>
      <c r="G2009" s="1">
        <v>45166</v>
      </c>
      <c r="H2009" s="1">
        <v>45220</v>
      </c>
      <c r="I2009" s="21">
        <f t="shared" si="155"/>
        <v>8.7142857142857153</v>
      </c>
      <c r="J2009" s="1"/>
      <c r="K2009" s="1" t="s">
        <v>35</v>
      </c>
      <c r="N2009" t="s">
        <v>35</v>
      </c>
      <c r="S2009" s="22">
        <f t="shared" si="156"/>
        <v>3.472222222222221E-2</v>
      </c>
      <c r="T2009" s="22">
        <f t="shared" si="157"/>
        <v>1.8338143338143334E-2</v>
      </c>
      <c r="U2009" s="22" t="s">
        <v>5390</v>
      </c>
      <c r="V2009">
        <v>900</v>
      </c>
      <c r="W2009" s="22" t="s">
        <v>5468</v>
      </c>
      <c r="X2009">
        <v>950</v>
      </c>
      <c r="Y2009" t="s">
        <v>507</v>
      </c>
      <c r="Z2009" t="s">
        <v>1306</v>
      </c>
      <c r="AA2009" t="s">
        <v>1307</v>
      </c>
      <c r="AB2009">
        <v>9</v>
      </c>
      <c r="AC2009" t="s">
        <v>98</v>
      </c>
      <c r="AD2009" t="str">
        <f t="shared" si="158"/>
        <v>Online Class - ONLINE</v>
      </c>
      <c r="AE2009" t="s">
        <v>88</v>
      </c>
      <c r="AF2009" t="s">
        <v>89</v>
      </c>
      <c r="AG2009" t="s">
        <v>89</v>
      </c>
      <c r="AH2009" t="s">
        <v>5220</v>
      </c>
      <c r="AI2009">
        <v>50</v>
      </c>
      <c r="AJ2009">
        <v>46</v>
      </c>
      <c r="AK2009" s="22">
        <f t="shared" si="159"/>
        <v>7.350975743832886</v>
      </c>
      <c r="AL2009" t="s">
        <v>99</v>
      </c>
      <c r="AM2009" t="s">
        <v>100</v>
      </c>
      <c r="AN2009" t="s">
        <v>67</v>
      </c>
    </row>
    <row r="2010" spans="1:40" hidden="1" x14ac:dyDescent="0.25">
      <c r="A2010">
        <v>202430</v>
      </c>
      <c r="B2010">
        <v>43541</v>
      </c>
      <c r="C2010" t="s">
        <v>1547</v>
      </c>
      <c r="D2010" t="s">
        <v>5613</v>
      </c>
      <c r="E2010" t="s">
        <v>1548</v>
      </c>
      <c r="F2010">
        <v>0</v>
      </c>
      <c r="G2010" s="1">
        <v>45166</v>
      </c>
      <c r="H2010" s="1">
        <v>45220</v>
      </c>
      <c r="I2010" s="21">
        <f t="shared" si="155"/>
        <v>8.7142857142857153</v>
      </c>
      <c r="J2010" s="1"/>
      <c r="K2010" s="1" t="s">
        <v>35</v>
      </c>
      <c r="N2010" t="s">
        <v>35</v>
      </c>
      <c r="S2010" s="22">
        <f t="shared" si="156"/>
        <v>8.3333333333333315E-2</v>
      </c>
      <c r="T2010" s="22">
        <f t="shared" si="157"/>
        <v>4.4011544011544008E-2</v>
      </c>
      <c r="U2010" s="22" t="s">
        <v>5391</v>
      </c>
      <c r="V2010">
        <v>1000</v>
      </c>
      <c r="W2010" s="22" t="s">
        <v>5384</v>
      </c>
      <c r="X2010">
        <v>1200</v>
      </c>
      <c r="Y2010" t="s">
        <v>507</v>
      </c>
      <c r="Z2010" t="s">
        <v>1306</v>
      </c>
      <c r="AA2010" t="s">
        <v>1307</v>
      </c>
      <c r="AB2010">
        <v>9</v>
      </c>
      <c r="AC2010" t="s">
        <v>98</v>
      </c>
      <c r="AD2010" t="str">
        <f t="shared" si="158"/>
        <v>Online Class - ONLINE</v>
      </c>
      <c r="AE2010" t="s">
        <v>88</v>
      </c>
      <c r="AF2010" t="s">
        <v>89</v>
      </c>
      <c r="AG2010" t="s">
        <v>89</v>
      </c>
      <c r="AH2010" t="s">
        <v>5220</v>
      </c>
      <c r="AI2010">
        <v>50</v>
      </c>
      <c r="AJ2010">
        <v>46</v>
      </c>
      <c r="AK2010" s="22">
        <f t="shared" si="159"/>
        <v>17.64234178519893</v>
      </c>
      <c r="AL2010" t="s">
        <v>99</v>
      </c>
      <c r="AM2010" t="s">
        <v>100</v>
      </c>
      <c r="AN2010" t="s">
        <v>67</v>
      </c>
    </row>
    <row r="2011" spans="1:40" hidden="1" x14ac:dyDescent="0.25">
      <c r="A2011">
        <v>202430</v>
      </c>
      <c r="B2011">
        <v>43542</v>
      </c>
      <c r="C2011" t="s">
        <v>1547</v>
      </c>
      <c r="D2011" t="s">
        <v>5613</v>
      </c>
      <c r="E2011" t="s">
        <v>1548</v>
      </c>
      <c r="F2011">
        <v>0</v>
      </c>
      <c r="G2011" s="1">
        <v>45222</v>
      </c>
      <c r="H2011" s="1">
        <v>45276</v>
      </c>
      <c r="I2011" s="21">
        <f t="shared" si="155"/>
        <v>8.7142857142857153</v>
      </c>
      <c r="J2011" s="1"/>
      <c r="K2011" s="1" t="s">
        <v>35</v>
      </c>
      <c r="N2011" t="s">
        <v>35</v>
      </c>
      <c r="S2011" s="22">
        <f t="shared" si="156"/>
        <v>3.472222222222221E-2</v>
      </c>
      <c r="T2011" s="22">
        <f t="shared" si="157"/>
        <v>1.8338143338143334E-2</v>
      </c>
      <c r="U2011" s="22" t="s">
        <v>5390</v>
      </c>
      <c r="V2011">
        <v>900</v>
      </c>
      <c r="W2011" s="22" t="s">
        <v>5468</v>
      </c>
      <c r="X2011">
        <v>950</v>
      </c>
      <c r="Y2011" t="s">
        <v>101</v>
      </c>
      <c r="Z2011" t="s">
        <v>1306</v>
      </c>
      <c r="AA2011" t="s">
        <v>1307</v>
      </c>
      <c r="AB2011">
        <v>11</v>
      </c>
      <c r="AC2011" t="s">
        <v>98</v>
      </c>
      <c r="AD2011" t="str">
        <f t="shared" si="158"/>
        <v>Online Class - ONLINE</v>
      </c>
      <c r="AE2011" t="s">
        <v>88</v>
      </c>
      <c r="AF2011" t="s">
        <v>89</v>
      </c>
      <c r="AG2011" t="s">
        <v>89</v>
      </c>
      <c r="AH2011" t="s">
        <v>5220</v>
      </c>
      <c r="AI2011">
        <v>50</v>
      </c>
      <c r="AJ2011">
        <v>47</v>
      </c>
      <c r="AK2011" s="22">
        <f t="shared" si="159"/>
        <v>7.510779564350992</v>
      </c>
      <c r="AL2011" t="s">
        <v>99</v>
      </c>
      <c r="AM2011" t="s">
        <v>100</v>
      </c>
      <c r="AN2011" t="s">
        <v>67</v>
      </c>
    </row>
    <row r="2012" spans="1:40" hidden="1" x14ac:dyDescent="0.25">
      <c r="A2012">
        <v>202430</v>
      </c>
      <c r="B2012">
        <v>43542</v>
      </c>
      <c r="C2012" t="s">
        <v>1547</v>
      </c>
      <c r="D2012" t="s">
        <v>5613</v>
      </c>
      <c r="E2012" t="s">
        <v>1548</v>
      </c>
      <c r="F2012">
        <v>0</v>
      </c>
      <c r="G2012" s="1">
        <v>45222</v>
      </c>
      <c r="H2012" s="1">
        <v>45276</v>
      </c>
      <c r="I2012" s="21">
        <f t="shared" si="155"/>
        <v>8.7142857142857153</v>
      </c>
      <c r="J2012" s="1"/>
      <c r="K2012" s="1" t="s">
        <v>35</v>
      </c>
      <c r="N2012" t="s">
        <v>35</v>
      </c>
      <c r="S2012" s="22">
        <f t="shared" si="156"/>
        <v>8.3333333333333315E-2</v>
      </c>
      <c r="T2012" s="22">
        <f t="shared" si="157"/>
        <v>4.4011544011544008E-2</v>
      </c>
      <c r="U2012" s="22" t="s">
        <v>5391</v>
      </c>
      <c r="V2012">
        <v>1000</v>
      </c>
      <c r="W2012" s="22" t="s">
        <v>5384</v>
      </c>
      <c r="X2012">
        <v>1200</v>
      </c>
      <c r="Y2012" t="s">
        <v>101</v>
      </c>
      <c r="Z2012" t="s">
        <v>1306</v>
      </c>
      <c r="AA2012" t="s">
        <v>1307</v>
      </c>
      <c r="AB2012">
        <v>11</v>
      </c>
      <c r="AC2012" t="s">
        <v>98</v>
      </c>
      <c r="AD2012" t="str">
        <f t="shared" si="158"/>
        <v>Online Class - ONLINE</v>
      </c>
      <c r="AE2012" t="s">
        <v>88</v>
      </c>
      <c r="AF2012" t="s">
        <v>89</v>
      </c>
      <c r="AG2012" t="s">
        <v>89</v>
      </c>
      <c r="AH2012" t="s">
        <v>5220</v>
      </c>
      <c r="AI2012">
        <v>50</v>
      </c>
      <c r="AJ2012">
        <v>47</v>
      </c>
      <c r="AK2012" s="22">
        <f t="shared" si="159"/>
        <v>18.025870954442386</v>
      </c>
      <c r="AL2012" t="s">
        <v>99</v>
      </c>
      <c r="AM2012" t="s">
        <v>100</v>
      </c>
      <c r="AN2012" t="s">
        <v>67</v>
      </c>
    </row>
    <row r="2013" spans="1:40" hidden="1" x14ac:dyDescent="0.25">
      <c r="A2013">
        <v>202430</v>
      </c>
      <c r="B2013">
        <v>43553</v>
      </c>
      <c r="C2013" t="s">
        <v>1292</v>
      </c>
      <c r="D2013" t="s">
        <v>5689</v>
      </c>
      <c r="E2013" t="s">
        <v>1293</v>
      </c>
      <c r="F2013">
        <v>0</v>
      </c>
      <c r="G2013" s="1">
        <v>45166</v>
      </c>
      <c r="H2013" s="1">
        <v>45220</v>
      </c>
      <c r="I2013" s="21">
        <f t="shared" si="155"/>
        <v>8.7142857142857153</v>
      </c>
      <c r="J2013" s="1"/>
      <c r="K2013" s="1" t="s">
        <v>33</v>
      </c>
      <c r="L2013" t="s">
        <v>33</v>
      </c>
      <c r="S2013" s="22">
        <f t="shared" si="156"/>
        <v>3.472222222222221E-2</v>
      </c>
      <c r="T2013" s="22">
        <f t="shared" si="157"/>
        <v>1.8338143338143334E-2</v>
      </c>
      <c r="U2013" s="22" t="s">
        <v>5386</v>
      </c>
      <c r="V2013">
        <v>1300</v>
      </c>
      <c r="W2013" s="22" t="s">
        <v>5408</v>
      </c>
      <c r="X2013">
        <v>1350</v>
      </c>
      <c r="Y2013" t="s">
        <v>101</v>
      </c>
      <c r="Z2013" t="s">
        <v>1294</v>
      </c>
      <c r="AA2013" t="s">
        <v>1295</v>
      </c>
      <c r="AB2013">
        <v>9</v>
      </c>
      <c r="AC2013" t="s">
        <v>98</v>
      </c>
      <c r="AD2013" t="str">
        <f t="shared" si="158"/>
        <v>Online Class - ONLINE</v>
      </c>
      <c r="AE2013" t="s">
        <v>88</v>
      </c>
      <c r="AF2013" t="s">
        <v>89</v>
      </c>
      <c r="AG2013" t="s">
        <v>89</v>
      </c>
      <c r="AH2013" t="s">
        <v>5220</v>
      </c>
      <c r="AI2013">
        <v>40</v>
      </c>
      <c r="AJ2013">
        <v>26</v>
      </c>
      <c r="AK2013" s="22">
        <f t="shared" si="159"/>
        <v>4.1548993334707616</v>
      </c>
      <c r="AL2013" t="s">
        <v>99</v>
      </c>
      <c r="AM2013" t="s">
        <v>100</v>
      </c>
      <c r="AN2013" t="s">
        <v>67</v>
      </c>
    </row>
    <row r="2014" spans="1:40" hidden="1" x14ac:dyDescent="0.25">
      <c r="A2014">
        <v>202430</v>
      </c>
      <c r="B2014">
        <v>43553</v>
      </c>
      <c r="C2014" t="s">
        <v>1292</v>
      </c>
      <c r="D2014" t="s">
        <v>5689</v>
      </c>
      <c r="E2014" t="s">
        <v>1293</v>
      </c>
      <c r="F2014">
        <v>0</v>
      </c>
      <c r="G2014" s="1">
        <v>45166</v>
      </c>
      <c r="H2014" s="1">
        <v>45220</v>
      </c>
      <c r="I2014" s="21">
        <f t="shared" si="155"/>
        <v>8.7142857142857153</v>
      </c>
      <c r="J2014" s="1"/>
      <c r="K2014" s="1" t="s">
        <v>33</v>
      </c>
      <c r="L2014" t="s">
        <v>33</v>
      </c>
      <c r="S2014" s="22">
        <f t="shared" si="156"/>
        <v>8.6805555555555469E-2</v>
      </c>
      <c r="T2014" s="22">
        <f t="shared" si="157"/>
        <v>4.5845358345358307E-2</v>
      </c>
      <c r="U2014" s="22" t="s">
        <v>5374</v>
      </c>
      <c r="V2014">
        <v>1400</v>
      </c>
      <c r="W2014" s="22" t="s">
        <v>5372</v>
      </c>
      <c r="X2014">
        <v>1605</v>
      </c>
      <c r="Y2014" t="s">
        <v>101</v>
      </c>
      <c r="Z2014" t="s">
        <v>1294</v>
      </c>
      <c r="AA2014" t="s">
        <v>1295</v>
      </c>
      <c r="AB2014">
        <v>9</v>
      </c>
      <c r="AC2014" t="s">
        <v>98</v>
      </c>
      <c r="AD2014" t="str">
        <f t="shared" si="158"/>
        <v>Online Class - ONLINE</v>
      </c>
      <c r="AE2014" t="s">
        <v>88</v>
      </c>
      <c r="AF2014" t="s">
        <v>89</v>
      </c>
      <c r="AG2014" t="s">
        <v>89</v>
      </c>
      <c r="AH2014" t="s">
        <v>5220</v>
      </c>
      <c r="AI2014">
        <v>40</v>
      </c>
      <c r="AJ2014">
        <v>26</v>
      </c>
      <c r="AK2014" s="22">
        <f t="shared" si="159"/>
        <v>10.387248333676897</v>
      </c>
      <c r="AL2014" t="s">
        <v>99</v>
      </c>
      <c r="AM2014" t="s">
        <v>100</v>
      </c>
      <c r="AN2014" t="s">
        <v>67</v>
      </c>
    </row>
    <row r="2015" spans="1:40" hidden="1" x14ac:dyDescent="0.25">
      <c r="A2015">
        <v>202430</v>
      </c>
      <c r="B2015">
        <v>43554</v>
      </c>
      <c r="C2015" t="s">
        <v>1292</v>
      </c>
      <c r="D2015" t="s">
        <v>5689</v>
      </c>
      <c r="E2015" t="s">
        <v>1293</v>
      </c>
      <c r="F2015">
        <v>0</v>
      </c>
      <c r="G2015" s="1">
        <v>45222</v>
      </c>
      <c r="H2015" s="1">
        <v>45276</v>
      </c>
      <c r="I2015" s="21">
        <f t="shared" si="155"/>
        <v>8.7142857142857153</v>
      </c>
      <c r="J2015" s="1"/>
      <c r="K2015" s="1" t="s">
        <v>33</v>
      </c>
      <c r="L2015" t="s">
        <v>33</v>
      </c>
      <c r="S2015" s="22">
        <f t="shared" si="156"/>
        <v>3.472222222222221E-2</v>
      </c>
      <c r="T2015" s="22">
        <f t="shared" si="157"/>
        <v>1.8338143338143334E-2</v>
      </c>
      <c r="U2015" s="22" t="s">
        <v>5386</v>
      </c>
      <c r="V2015">
        <v>1300</v>
      </c>
      <c r="W2015" s="22" t="s">
        <v>5408</v>
      </c>
      <c r="X2015">
        <v>1350</v>
      </c>
      <c r="Y2015" t="s">
        <v>101</v>
      </c>
      <c r="Z2015" t="s">
        <v>1294</v>
      </c>
      <c r="AA2015" t="s">
        <v>1295</v>
      </c>
      <c r="AB2015">
        <v>11</v>
      </c>
      <c r="AC2015" t="s">
        <v>98</v>
      </c>
      <c r="AD2015" t="str">
        <f t="shared" si="158"/>
        <v>Online Class - ONLINE</v>
      </c>
      <c r="AE2015" t="s">
        <v>88</v>
      </c>
      <c r="AF2015" t="s">
        <v>89</v>
      </c>
      <c r="AG2015" t="s">
        <v>89</v>
      </c>
      <c r="AH2015" t="s">
        <v>5220</v>
      </c>
      <c r="AI2015">
        <v>40</v>
      </c>
      <c r="AJ2015">
        <v>25</v>
      </c>
      <c r="AK2015" s="22">
        <f t="shared" si="159"/>
        <v>3.9950955129526551</v>
      </c>
      <c r="AL2015" t="s">
        <v>99</v>
      </c>
      <c r="AM2015" t="s">
        <v>100</v>
      </c>
      <c r="AN2015" t="s">
        <v>67</v>
      </c>
    </row>
    <row r="2016" spans="1:40" hidden="1" x14ac:dyDescent="0.25">
      <c r="A2016">
        <v>202430</v>
      </c>
      <c r="B2016">
        <v>43554</v>
      </c>
      <c r="C2016" t="s">
        <v>1292</v>
      </c>
      <c r="D2016" t="s">
        <v>5689</v>
      </c>
      <c r="E2016" t="s">
        <v>1293</v>
      </c>
      <c r="F2016">
        <v>0</v>
      </c>
      <c r="G2016" s="1">
        <v>45222</v>
      </c>
      <c r="H2016" s="1">
        <v>45276</v>
      </c>
      <c r="I2016" s="21">
        <f t="shared" si="155"/>
        <v>8.7142857142857153</v>
      </c>
      <c r="J2016" s="1"/>
      <c r="K2016" s="1" t="s">
        <v>33</v>
      </c>
      <c r="L2016" t="s">
        <v>33</v>
      </c>
      <c r="S2016" s="22">
        <f t="shared" si="156"/>
        <v>7.638888888888884E-2</v>
      </c>
      <c r="T2016" s="22">
        <f t="shared" si="157"/>
        <v>4.0343915343915328E-2</v>
      </c>
      <c r="U2016" s="22" t="s">
        <v>5374</v>
      </c>
      <c r="V2016">
        <v>1400</v>
      </c>
      <c r="W2016" s="22" t="s">
        <v>5460</v>
      </c>
      <c r="X2016">
        <v>1550</v>
      </c>
      <c r="Y2016" t="s">
        <v>101</v>
      </c>
      <c r="Z2016" t="s">
        <v>1294</v>
      </c>
      <c r="AA2016" t="s">
        <v>1295</v>
      </c>
      <c r="AB2016">
        <v>11</v>
      </c>
      <c r="AC2016" t="s">
        <v>98</v>
      </c>
      <c r="AD2016" t="str">
        <f t="shared" si="158"/>
        <v>Online Class - ONLINE</v>
      </c>
      <c r="AE2016" t="s">
        <v>88</v>
      </c>
      <c r="AF2016" t="s">
        <v>89</v>
      </c>
      <c r="AG2016" t="s">
        <v>89</v>
      </c>
      <c r="AH2016" t="s">
        <v>5220</v>
      </c>
      <c r="AI2016">
        <v>40</v>
      </c>
      <c r="AJ2016">
        <v>25</v>
      </c>
      <c r="AK2016" s="22">
        <f t="shared" si="159"/>
        <v>8.7892101284958404</v>
      </c>
      <c r="AL2016" t="s">
        <v>99</v>
      </c>
      <c r="AM2016" t="s">
        <v>100</v>
      </c>
      <c r="AN2016" t="s">
        <v>67</v>
      </c>
    </row>
    <row r="2017" spans="1:40" hidden="1" x14ac:dyDescent="0.25">
      <c r="A2017">
        <v>202430</v>
      </c>
      <c r="B2017">
        <v>43556</v>
      </c>
      <c r="C2017" t="s">
        <v>299</v>
      </c>
      <c r="D2017" t="s">
        <v>5623</v>
      </c>
      <c r="E2017" t="s">
        <v>300</v>
      </c>
      <c r="F2017">
        <v>5</v>
      </c>
      <c r="G2017" s="1">
        <v>45166</v>
      </c>
      <c r="H2017" s="1">
        <v>45276</v>
      </c>
      <c r="I2017" s="21">
        <f t="shared" si="155"/>
        <v>16.714285714285715</v>
      </c>
      <c r="J2017" s="1"/>
      <c r="K2017" s="1" t="s">
        <v>5552</v>
      </c>
      <c r="S2017" s="22">
        <f t="shared" si="156"/>
        <v>0</v>
      </c>
      <c r="T2017" s="22">
        <f t="shared" si="157"/>
        <v>0</v>
      </c>
      <c r="U2017" s="22">
        <v>0</v>
      </c>
      <c r="W2017" s="22">
        <v>0</v>
      </c>
      <c r="Y2017" t="s">
        <v>304</v>
      </c>
      <c r="Z2017" t="s">
        <v>1747</v>
      </c>
      <c r="AA2017" t="s">
        <v>1748</v>
      </c>
      <c r="AB2017" t="s">
        <v>61</v>
      </c>
      <c r="AC2017" t="s">
        <v>62</v>
      </c>
      <c r="AD2017" t="str">
        <f t="shared" si="158"/>
        <v>Online Class - ONLINE</v>
      </c>
      <c r="AE2017" t="s">
        <v>88</v>
      </c>
      <c r="AF2017" t="s">
        <v>89</v>
      </c>
      <c r="AG2017" t="s">
        <v>89</v>
      </c>
      <c r="AH2017" t="s">
        <v>5220</v>
      </c>
      <c r="AI2017">
        <v>33</v>
      </c>
      <c r="AJ2017">
        <v>18</v>
      </c>
      <c r="AK2017" s="22">
        <f t="shared" si="159"/>
        <v>0</v>
      </c>
      <c r="AL2017" t="s">
        <v>430</v>
      </c>
      <c r="AM2017" t="s">
        <v>306</v>
      </c>
      <c r="AN2017" t="s">
        <v>67</v>
      </c>
    </row>
    <row r="2018" spans="1:40" hidden="1" x14ac:dyDescent="0.25">
      <c r="A2018">
        <v>202430</v>
      </c>
      <c r="B2018">
        <v>43559</v>
      </c>
      <c r="C2018" t="s">
        <v>299</v>
      </c>
      <c r="D2018" t="s">
        <v>5623</v>
      </c>
      <c r="E2018" t="s">
        <v>300</v>
      </c>
      <c r="F2018">
        <v>5</v>
      </c>
      <c r="G2018" s="1">
        <v>45166</v>
      </c>
      <c r="H2018" s="1">
        <v>45276</v>
      </c>
      <c r="I2018" s="21">
        <f t="shared" si="155"/>
        <v>16.714285714285715</v>
      </c>
      <c r="J2018" s="1"/>
      <c r="K2018" s="1" t="s">
        <v>5552</v>
      </c>
      <c r="S2018" s="22">
        <f t="shared" si="156"/>
        <v>0</v>
      </c>
      <c r="T2018" s="22">
        <f t="shared" si="157"/>
        <v>0</v>
      </c>
      <c r="U2018" s="22">
        <v>0</v>
      </c>
      <c r="W2018" s="22">
        <v>0</v>
      </c>
      <c r="Y2018" t="s">
        <v>304</v>
      </c>
      <c r="Z2018" t="s">
        <v>1745</v>
      </c>
      <c r="AA2018" t="s">
        <v>1746</v>
      </c>
      <c r="AB2018" t="s">
        <v>61</v>
      </c>
      <c r="AC2018" t="s">
        <v>62</v>
      </c>
      <c r="AD2018" t="str">
        <f t="shared" si="158"/>
        <v>Online Class - ONLINE</v>
      </c>
      <c r="AE2018" t="s">
        <v>88</v>
      </c>
      <c r="AF2018" t="s">
        <v>89</v>
      </c>
      <c r="AG2018" t="s">
        <v>89</v>
      </c>
      <c r="AH2018" t="s">
        <v>5220</v>
      </c>
      <c r="AI2018">
        <v>33</v>
      </c>
      <c r="AJ2018">
        <v>21</v>
      </c>
      <c r="AK2018" s="22">
        <f t="shared" si="159"/>
        <v>0</v>
      </c>
      <c r="AL2018" t="s">
        <v>430</v>
      </c>
      <c r="AM2018" t="s">
        <v>306</v>
      </c>
      <c r="AN2018" t="s">
        <v>67</v>
      </c>
    </row>
    <row r="2019" spans="1:40" hidden="1" x14ac:dyDescent="0.25">
      <c r="A2019">
        <v>202430</v>
      </c>
      <c r="B2019">
        <v>43562</v>
      </c>
      <c r="C2019" t="s">
        <v>816</v>
      </c>
      <c r="D2019" t="s">
        <v>5635</v>
      </c>
      <c r="E2019" t="s">
        <v>817</v>
      </c>
      <c r="F2019">
        <v>3</v>
      </c>
      <c r="G2019" s="1">
        <v>45208</v>
      </c>
      <c r="H2019" s="1">
        <v>45262</v>
      </c>
      <c r="I2019" s="21">
        <f t="shared" si="155"/>
        <v>8.7142857142857153</v>
      </c>
      <c r="J2019" s="1"/>
      <c r="K2019" s="1" t="s">
        <v>5552</v>
      </c>
      <c r="S2019" s="22">
        <f t="shared" si="156"/>
        <v>0</v>
      </c>
      <c r="T2019" s="22">
        <f t="shared" si="157"/>
        <v>0</v>
      </c>
      <c r="U2019" s="22">
        <v>0</v>
      </c>
      <c r="W2019" s="22">
        <v>0</v>
      </c>
      <c r="Y2019" t="s">
        <v>304</v>
      </c>
      <c r="Z2019" t="s">
        <v>831</v>
      </c>
      <c r="AA2019" t="s">
        <v>832</v>
      </c>
      <c r="AB2019" t="s">
        <v>61</v>
      </c>
      <c r="AC2019" t="s">
        <v>98</v>
      </c>
      <c r="AD2019" t="str">
        <f t="shared" si="158"/>
        <v>Online Class - ONLINE</v>
      </c>
      <c r="AE2019" t="s">
        <v>88</v>
      </c>
      <c r="AF2019" t="s">
        <v>89</v>
      </c>
      <c r="AG2019" t="s">
        <v>89</v>
      </c>
      <c r="AH2019" t="s">
        <v>5220</v>
      </c>
      <c r="AI2019">
        <v>35</v>
      </c>
      <c r="AJ2019">
        <v>26</v>
      </c>
      <c r="AK2019" s="22">
        <f t="shared" si="159"/>
        <v>0</v>
      </c>
      <c r="AL2019" t="s">
        <v>99</v>
      </c>
      <c r="AM2019" t="s">
        <v>534</v>
      </c>
      <c r="AN2019" t="s">
        <v>67</v>
      </c>
    </row>
    <row r="2020" spans="1:40" hidden="1" x14ac:dyDescent="0.25">
      <c r="A2020">
        <v>202430</v>
      </c>
      <c r="B2020">
        <v>43563</v>
      </c>
      <c r="C2020" t="s">
        <v>3313</v>
      </c>
      <c r="D2020" t="s">
        <v>5660</v>
      </c>
      <c r="E2020" t="s">
        <v>3314</v>
      </c>
      <c r="F2020">
        <v>3</v>
      </c>
      <c r="G2020" s="1">
        <v>45222</v>
      </c>
      <c r="H2020" s="1">
        <v>45276</v>
      </c>
      <c r="I2020" s="21">
        <f t="shared" si="155"/>
        <v>8.7142857142857153</v>
      </c>
      <c r="J2020" s="1"/>
      <c r="K2020" s="1" t="s">
        <v>5552</v>
      </c>
      <c r="S2020" s="22">
        <f t="shared" si="156"/>
        <v>0</v>
      </c>
      <c r="T2020" s="22">
        <f t="shared" si="157"/>
        <v>0</v>
      </c>
      <c r="U2020" s="22">
        <v>0</v>
      </c>
      <c r="W2020" s="22">
        <v>0</v>
      </c>
      <c r="Y2020" t="s">
        <v>304</v>
      </c>
      <c r="Z2020" t="s">
        <v>3060</v>
      </c>
      <c r="AA2020" t="s">
        <v>3061</v>
      </c>
      <c r="AB2020" t="s">
        <v>277</v>
      </c>
      <c r="AC2020" t="s">
        <v>98</v>
      </c>
      <c r="AD2020" t="str">
        <f t="shared" si="158"/>
        <v>Online Class - ONLINE</v>
      </c>
      <c r="AE2020" t="s">
        <v>88</v>
      </c>
      <c r="AF2020" t="s">
        <v>89</v>
      </c>
      <c r="AG2020" t="s">
        <v>89</v>
      </c>
      <c r="AH2020" t="s">
        <v>5220</v>
      </c>
      <c r="AI2020">
        <v>35</v>
      </c>
      <c r="AJ2020">
        <v>31</v>
      </c>
      <c r="AK2020" s="22">
        <f t="shared" si="159"/>
        <v>0</v>
      </c>
      <c r="AL2020" t="s">
        <v>99</v>
      </c>
      <c r="AM2020" t="s">
        <v>534</v>
      </c>
      <c r="AN2020" t="s">
        <v>67</v>
      </c>
    </row>
    <row r="2021" spans="1:40" hidden="1" x14ac:dyDescent="0.25">
      <c r="A2021">
        <v>202430</v>
      </c>
      <c r="B2021">
        <v>43564</v>
      </c>
      <c r="C2021" t="s">
        <v>283</v>
      </c>
      <c r="D2021" t="s">
        <v>5623</v>
      </c>
      <c r="E2021" t="s">
        <v>284</v>
      </c>
      <c r="F2021">
        <v>4</v>
      </c>
      <c r="G2021" s="1">
        <v>45166</v>
      </c>
      <c r="H2021" s="1">
        <v>45276</v>
      </c>
      <c r="I2021" s="21">
        <f t="shared" si="155"/>
        <v>16.714285714285715</v>
      </c>
      <c r="J2021" s="1"/>
      <c r="K2021" s="1" t="s">
        <v>5552</v>
      </c>
      <c r="S2021" s="22">
        <f t="shared" si="156"/>
        <v>0</v>
      </c>
      <c r="T2021" s="22">
        <f t="shared" si="157"/>
        <v>0</v>
      </c>
      <c r="U2021" s="22">
        <v>0</v>
      </c>
      <c r="W2021" s="22">
        <v>0</v>
      </c>
      <c r="Y2021" t="s">
        <v>304</v>
      </c>
      <c r="Z2021" t="s">
        <v>1747</v>
      </c>
      <c r="AA2021" t="s">
        <v>1748</v>
      </c>
      <c r="AB2021" t="s">
        <v>61</v>
      </c>
      <c r="AC2021" t="s">
        <v>62</v>
      </c>
      <c r="AD2021" t="str">
        <f t="shared" si="158"/>
        <v>Online Class - ONLINE</v>
      </c>
      <c r="AE2021" t="s">
        <v>88</v>
      </c>
      <c r="AF2021" t="s">
        <v>89</v>
      </c>
      <c r="AG2021" t="s">
        <v>89</v>
      </c>
      <c r="AH2021" t="s">
        <v>5220</v>
      </c>
      <c r="AI2021">
        <v>33</v>
      </c>
      <c r="AJ2021">
        <v>24</v>
      </c>
      <c r="AK2021" s="22">
        <f t="shared" si="159"/>
        <v>0</v>
      </c>
      <c r="AL2021" t="s">
        <v>430</v>
      </c>
      <c r="AM2021" t="s">
        <v>306</v>
      </c>
      <c r="AN2021" t="s">
        <v>67</v>
      </c>
    </row>
    <row r="2022" spans="1:40" hidden="1" x14ac:dyDescent="0.25">
      <c r="A2022">
        <v>202430</v>
      </c>
      <c r="B2022">
        <v>43567</v>
      </c>
      <c r="C2022" t="s">
        <v>816</v>
      </c>
      <c r="D2022" t="s">
        <v>5635</v>
      </c>
      <c r="E2022" t="s">
        <v>817</v>
      </c>
      <c r="F2022">
        <v>3</v>
      </c>
      <c r="G2022" s="1">
        <v>45166</v>
      </c>
      <c r="H2022" s="1">
        <v>45220</v>
      </c>
      <c r="I2022" s="21">
        <f t="shared" si="155"/>
        <v>8.7142857142857153</v>
      </c>
      <c r="J2022" s="1"/>
      <c r="K2022" s="1" t="s">
        <v>5552</v>
      </c>
      <c r="S2022" s="22">
        <f t="shared" si="156"/>
        <v>0</v>
      </c>
      <c r="T2022" s="22">
        <f t="shared" si="157"/>
        <v>0</v>
      </c>
      <c r="U2022" s="22">
        <v>0</v>
      </c>
      <c r="W2022" s="22">
        <v>0</v>
      </c>
      <c r="Y2022" t="s">
        <v>304</v>
      </c>
      <c r="Z2022" t="s">
        <v>2273</v>
      </c>
      <c r="AA2022" t="s">
        <v>2274</v>
      </c>
      <c r="AB2022" t="s">
        <v>61</v>
      </c>
      <c r="AC2022" t="s">
        <v>98</v>
      </c>
      <c r="AD2022" t="str">
        <f t="shared" si="158"/>
        <v>Online Class - ONLINE</v>
      </c>
      <c r="AE2022" t="s">
        <v>88</v>
      </c>
      <c r="AF2022" t="s">
        <v>89</v>
      </c>
      <c r="AG2022" t="s">
        <v>89</v>
      </c>
      <c r="AH2022" t="s">
        <v>5220</v>
      </c>
      <c r="AI2022">
        <v>35</v>
      </c>
      <c r="AJ2022">
        <v>29</v>
      </c>
      <c r="AK2022" s="22">
        <f t="shared" si="159"/>
        <v>0</v>
      </c>
      <c r="AL2022" t="s">
        <v>99</v>
      </c>
      <c r="AM2022" t="s">
        <v>534</v>
      </c>
      <c r="AN2022" t="s">
        <v>67</v>
      </c>
    </row>
    <row r="2023" spans="1:40" hidden="1" x14ac:dyDescent="0.25">
      <c r="A2023">
        <v>202430</v>
      </c>
      <c r="B2023">
        <v>43576</v>
      </c>
      <c r="C2023" t="s">
        <v>214</v>
      </c>
      <c r="D2023" t="s">
        <v>5707</v>
      </c>
      <c r="E2023" t="s">
        <v>215</v>
      </c>
      <c r="F2023">
        <v>3</v>
      </c>
      <c r="G2023" s="1">
        <v>45166</v>
      </c>
      <c r="H2023" s="1">
        <v>45276</v>
      </c>
      <c r="I2023" s="21">
        <f t="shared" si="155"/>
        <v>16.714285714285715</v>
      </c>
      <c r="J2023" s="1"/>
      <c r="K2023" s="1" t="s">
        <v>5552</v>
      </c>
      <c r="S2023" s="22">
        <f t="shared" si="156"/>
        <v>0</v>
      </c>
      <c r="T2023" s="22">
        <f t="shared" si="157"/>
        <v>0</v>
      </c>
      <c r="U2023" s="22">
        <v>0</v>
      </c>
      <c r="W2023" s="22">
        <v>0</v>
      </c>
      <c r="Y2023" t="s">
        <v>304</v>
      </c>
      <c r="Z2023" t="s">
        <v>3315</v>
      </c>
      <c r="AA2023" t="s">
        <v>3316</v>
      </c>
      <c r="AB2023" t="s">
        <v>277</v>
      </c>
      <c r="AC2023" t="s">
        <v>98</v>
      </c>
      <c r="AD2023" t="str">
        <f t="shared" si="158"/>
        <v>Online Class - ONLINE</v>
      </c>
      <c r="AE2023" t="s">
        <v>88</v>
      </c>
      <c r="AF2023" t="s">
        <v>89</v>
      </c>
      <c r="AG2023" t="s">
        <v>89</v>
      </c>
      <c r="AH2023" t="s">
        <v>5220</v>
      </c>
      <c r="AI2023">
        <v>36</v>
      </c>
      <c r="AJ2023">
        <v>27</v>
      </c>
      <c r="AK2023" s="22">
        <f t="shared" si="159"/>
        <v>0</v>
      </c>
      <c r="AL2023" t="s">
        <v>99</v>
      </c>
      <c r="AM2023" t="s">
        <v>534</v>
      </c>
      <c r="AN2023" t="s">
        <v>67</v>
      </c>
    </row>
    <row r="2024" spans="1:40" hidden="1" x14ac:dyDescent="0.25">
      <c r="A2024">
        <v>202430</v>
      </c>
      <c r="B2024">
        <v>43578</v>
      </c>
      <c r="C2024" t="s">
        <v>1758</v>
      </c>
      <c r="D2024" t="s">
        <v>5623</v>
      </c>
      <c r="E2024" t="s">
        <v>1759</v>
      </c>
      <c r="F2024">
        <v>4</v>
      </c>
      <c r="G2024" s="1">
        <v>45166</v>
      </c>
      <c r="H2024" s="1">
        <v>45276</v>
      </c>
      <c r="I2024" s="21">
        <f t="shared" si="155"/>
        <v>16.714285714285715</v>
      </c>
      <c r="J2024" s="1"/>
      <c r="K2024" s="1" t="s">
        <v>5552</v>
      </c>
      <c r="S2024" s="22">
        <f t="shared" si="156"/>
        <v>0</v>
      </c>
      <c r="T2024" s="22">
        <f t="shared" si="157"/>
        <v>0</v>
      </c>
      <c r="U2024" s="22">
        <v>0</v>
      </c>
      <c r="W2024" s="22">
        <v>0</v>
      </c>
      <c r="Y2024" t="s">
        <v>304</v>
      </c>
      <c r="Z2024" t="s">
        <v>1760</v>
      </c>
      <c r="AA2024" t="s">
        <v>1761</v>
      </c>
      <c r="AB2024" t="s">
        <v>277</v>
      </c>
      <c r="AC2024" t="s">
        <v>62</v>
      </c>
      <c r="AD2024" t="str">
        <f t="shared" si="158"/>
        <v>Online Class - ONLINE</v>
      </c>
      <c r="AE2024" t="s">
        <v>88</v>
      </c>
      <c r="AF2024" t="s">
        <v>89</v>
      </c>
      <c r="AG2024" t="s">
        <v>89</v>
      </c>
      <c r="AH2024" t="s">
        <v>5220</v>
      </c>
      <c r="AI2024">
        <v>33</v>
      </c>
      <c r="AJ2024">
        <v>24</v>
      </c>
      <c r="AK2024" s="22">
        <f t="shared" si="159"/>
        <v>0</v>
      </c>
      <c r="AL2024" t="s">
        <v>430</v>
      </c>
      <c r="AM2024" t="s">
        <v>306</v>
      </c>
      <c r="AN2024" t="s">
        <v>67</v>
      </c>
    </row>
    <row r="2025" spans="1:40" hidden="1" x14ac:dyDescent="0.25">
      <c r="A2025">
        <v>202430</v>
      </c>
      <c r="B2025">
        <v>43579</v>
      </c>
      <c r="C2025" t="s">
        <v>816</v>
      </c>
      <c r="D2025" t="s">
        <v>5635</v>
      </c>
      <c r="E2025" t="s">
        <v>817</v>
      </c>
      <c r="F2025">
        <v>3</v>
      </c>
      <c r="G2025" s="1">
        <v>45215</v>
      </c>
      <c r="H2025" s="1">
        <v>45269</v>
      </c>
      <c r="I2025" s="21">
        <f t="shared" si="155"/>
        <v>8.7142857142857153</v>
      </c>
      <c r="J2025" s="1"/>
      <c r="K2025" s="1" t="s">
        <v>5552</v>
      </c>
      <c r="S2025" s="22">
        <f t="shared" si="156"/>
        <v>0</v>
      </c>
      <c r="T2025" s="22">
        <f t="shared" si="157"/>
        <v>0</v>
      </c>
      <c r="U2025" s="22">
        <v>0</v>
      </c>
      <c r="W2025" s="22">
        <v>0</v>
      </c>
      <c r="Y2025" t="s">
        <v>304</v>
      </c>
      <c r="Z2025" t="s">
        <v>831</v>
      </c>
      <c r="AA2025" t="s">
        <v>832</v>
      </c>
      <c r="AB2025" t="s">
        <v>61</v>
      </c>
      <c r="AC2025" t="s">
        <v>98</v>
      </c>
      <c r="AD2025" t="str">
        <f t="shared" si="158"/>
        <v>Online Class - ONLINE</v>
      </c>
      <c r="AE2025" t="s">
        <v>88</v>
      </c>
      <c r="AF2025" t="s">
        <v>89</v>
      </c>
      <c r="AG2025" t="s">
        <v>89</v>
      </c>
      <c r="AH2025" t="s">
        <v>5220</v>
      </c>
      <c r="AI2025">
        <v>35</v>
      </c>
      <c r="AJ2025">
        <v>33</v>
      </c>
      <c r="AK2025" s="22">
        <f t="shared" si="159"/>
        <v>0</v>
      </c>
      <c r="AL2025" t="s">
        <v>99</v>
      </c>
      <c r="AM2025" t="s">
        <v>534</v>
      </c>
      <c r="AN2025" t="s">
        <v>67</v>
      </c>
    </row>
    <row r="2026" spans="1:40" hidden="1" x14ac:dyDescent="0.25">
      <c r="A2026">
        <v>202430</v>
      </c>
      <c r="B2026">
        <v>43593</v>
      </c>
      <c r="C2026" t="s">
        <v>193</v>
      </c>
      <c r="D2026" t="s">
        <v>5719</v>
      </c>
      <c r="E2026" t="s">
        <v>194</v>
      </c>
      <c r="F2026">
        <v>3</v>
      </c>
      <c r="G2026" s="1">
        <v>45166</v>
      </c>
      <c r="H2026" s="1">
        <v>45276</v>
      </c>
      <c r="I2026" s="21">
        <f t="shared" si="155"/>
        <v>16.714285714285715</v>
      </c>
      <c r="J2026" s="1"/>
      <c r="K2026" s="1" t="s">
        <v>5552</v>
      </c>
      <c r="S2026" s="22">
        <f t="shared" si="156"/>
        <v>0</v>
      </c>
      <c r="T2026" s="22">
        <f t="shared" si="157"/>
        <v>0</v>
      </c>
      <c r="U2026" s="22">
        <v>0</v>
      </c>
      <c r="W2026" s="22">
        <v>0</v>
      </c>
      <c r="Y2026" t="s">
        <v>304</v>
      </c>
      <c r="Z2026" t="s">
        <v>2904</v>
      </c>
      <c r="AA2026" t="s">
        <v>2905</v>
      </c>
      <c r="AB2026" t="s">
        <v>61</v>
      </c>
      <c r="AC2026" t="s">
        <v>62</v>
      </c>
      <c r="AD2026" t="str">
        <f t="shared" si="158"/>
        <v>Online Class - ONLINE</v>
      </c>
      <c r="AE2026" t="s">
        <v>88</v>
      </c>
      <c r="AF2026" t="s">
        <v>89</v>
      </c>
      <c r="AG2026" t="s">
        <v>89</v>
      </c>
      <c r="AH2026" t="s">
        <v>5220</v>
      </c>
      <c r="AI2026">
        <v>40</v>
      </c>
      <c r="AJ2026">
        <v>20</v>
      </c>
      <c r="AK2026" s="22">
        <f t="shared" si="159"/>
        <v>0</v>
      </c>
      <c r="AL2026" t="s">
        <v>430</v>
      </c>
      <c r="AM2026" t="s">
        <v>306</v>
      </c>
      <c r="AN2026" t="s">
        <v>67</v>
      </c>
    </row>
    <row r="2027" spans="1:40" hidden="1" x14ac:dyDescent="0.25">
      <c r="A2027">
        <v>202430</v>
      </c>
      <c r="B2027">
        <v>43595</v>
      </c>
      <c r="C2027" t="s">
        <v>193</v>
      </c>
      <c r="D2027" t="s">
        <v>5719</v>
      </c>
      <c r="E2027" t="s">
        <v>194</v>
      </c>
      <c r="F2027">
        <v>3</v>
      </c>
      <c r="G2027" s="1">
        <v>45166</v>
      </c>
      <c r="H2027" s="1">
        <v>45276</v>
      </c>
      <c r="I2027" s="21">
        <f t="shared" si="155"/>
        <v>16.714285714285715</v>
      </c>
      <c r="J2027" s="1"/>
      <c r="K2027" s="1" t="s">
        <v>5552</v>
      </c>
      <c r="S2027" s="22">
        <f t="shared" si="156"/>
        <v>0</v>
      </c>
      <c r="T2027" s="22">
        <f t="shared" si="157"/>
        <v>0</v>
      </c>
      <c r="U2027" s="22">
        <v>0</v>
      </c>
      <c r="W2027" s="22">
        <v>0</v>
      </c>
      <c r="Y2027" t="s">
        <v>304</v>
      </c>
      <c r="Z2027" t="s">
        <v>2904</v>
      </c>
      <c r="AA2027" t="s">
        <v>2905</v>
      </c>
      <c r="AB2027" t="s">
        <v>61</v>
      </c>
      <c r="AC2027" t="s">
        <v>98</v>
      </c>
      <c r="AD2027" t="str">
        <f t="shared" si="158"/>
        <v>Online Class - ONLINE</v>
      </c>
      <c r="AE2027" t="s">
        <v>88</v>
      </c>
      <c r="AF2027" t="s">
        <v>89</v>
      </c>
      <c r="AG2027" t="s">
        <v>89</v>
      </c>
      <c r="AH2027" t="s">
        <v>5220</v>
      </c>
      <c r="AI2027">
        <v>40</v>
      </c>
      <c r="AJ2027">
        <v>32</v>
      </c>
      <c r="AK2027" s="22">
        <f t="shared" si="159"/>
        <v>0</v>
      </c>
      <c r="AL2027" t="s">
        <v>99</v>
      </c>
      <c r="AM2027" t="s">
        <v>534</v>
      </c>
      <c r="AN2027" t="s">
        <v>67</v>
      </c>
    </row>
    <row r="2028" spans="1:40" hidden="1" x14ac:dyDescent="0.25">
      <c r="A2028">
        <v>202430</v>
      </c>
      <c r="B2028">
        <v>43604</v>
      </c>
      <c r="C2028" t="s">
        <v>299</v>
      </c>
      <c r="D2028" t="s">
        <v>5623</v>
      </c>
      <c r="E2028" t="s">
        <v>300</v>
      </c>
      <c r="F2028">
        <v>5</v>
      </c>
      <c r="G2028" s="1">
        <v>45166</v>
      </c>
      <c r="H2028" s="1">
        <v>45276</v>
      </c>
      <c r="I2028" s="21">
        <f t="shared" si="155"/>
        <v>16.714285714285715</v>
      </c>
      <c r="J2028" s="1"/>
      <c r="K2028" s="1" t="s">
        <v>5552</v>
      </c>
      <c r="S2028" s="22">
        <f t="shared" si="156"/>
        <v>0</v>
      </c>
      <c r="T2028" s="22">
        <f t="shared" si="157"/>
        <v>0</v>
      </c>
      <c r="U2028" s="22">
        <v>0</v>
      </c>
      <c r="W2028" s="22">
        <v>0</v>
      </c>
      <c r="Y2028" t="s">
        <v>304</v>
      </c>
      <c r="Z2028" t="s">
        <v>297</v>
      </c>
      <c r="AA2028" t="s">
        <v>298</v>
      </c>
      <c r="AB2028" t="s">
        <v>61</v>
      </c>
      <c r="AC2028" t="s">
        <v>62</v>
      </c>
      <c r="AD2028" t="str">
        <f t="shared" si="158"/>
        <v>Online Class - ONLINE</v>
      </c>
      <c r="AE2028" t="s">
        <v>88</v>
      </c>
      <c r="AF2028" t="s">
        <v>89</v>
      </c>
      <c r="AG2028" t="s">
        <v>89</v>
      </c>
      <c r="AH2028" t="s">
        <v>5220</v>
      </c>
      <c r="AI2028">
        <v>33</v>
      </c>
      <c r="AJ2028">
        <v>15</v>
      </c>
      <c r="AK2028" s="22">
        <f t="shared" si="159"/>
        <v>0</v>
      </c>
      <c r="AL2028" t="s">
        <v>430</v>
      </c>
      <c r="AM2028" t="s">
        <v>306</v>
      </c>
      <c r="AN2028" t="s">
        <v>67</v>
      </c>
    </row>
    <row r="2029" spans="1:40" hidden="1" x14ac:dyDescent="0.25">
      <c r="A2029">
        <v>202430</v>
      </c>
      <c r="B2029">
        <v>43605</v>
      </c>
      <c r="C2029" t="s">
        <v>3203</v>
      </c>
      <c r="D2029" t="s">
        <v>5706</v>
      </c>
      <c r="E2029" t="s">
        <v>3204</v>
      </c>
      <c r="F2029">
        <v>3</v>
      </c>
      <c r="G2029" s="1">
        <v>45166</v>
      </c>
      <c r="H2029" s="1">
        <v>45276</v>
      </c>
      <c r="I2029" s="21">
        <f t="shared" si="155"/>
        <v>16.714285714285715</v>
      </c>
      <c r="J2029" s="1"/>
      <c r="K2029" s="1" t="s">
        <v>5552</v>
      </c>
      <c r="S2029" s="22">
        <f t="shared" si="156"/>
        <v>0</v>
      </c>
      <c r="T2029" s="22">
        <f t="shared" si="157"/>
        <v>0</v>
      </c>
      <c r="U2029" s="22">
        <v>0</v>
      </c>
      <c r="W2029" s="22">
        <v>0</v>
      </c>
      <c r="Y2029" t="s">
        <v>304</v>
      </c>
      <c r="Z2029" t="s">
        <v>3205</v>
      </c>
      <c r="AA2029" t="s">
        <v>3206</v>
      </c>
      <c r="AB2029" t="s">
        <v>61</v>
      </c>
      <c r="AC2029" t="s">
        <v>98</v>
      </c>
      <c r="AD2029" t="str">
        <f t="shared" si="158"/>
        <v>Online Class - ONLINE</v>
      </c>
      <c r="AE2029" t="s">
        <v>88</v>
      </c>
      <c r="AF2029" t="s">
        <v>89</v>
      </c>
      <c r="AG2029" t="s">
        <v>89</v>
      </c>
      <c r="AH2029" t="s">
        <v>5220</v>
      </c>
      <c r="AI2029">
        <v>25</v>
      </c>
      <c r="AJ2029">
        <v>15</v>
      </c>
      <c r="AK2029" s="22">
        <f t="shared" si="159"/>
        <v>0</v>
      </c>
      <c r="AL2029" t="s">
        <v>99</v>
      </c>
      <c r="AM2029" t="s">
        <v>534</v>
      </c>
      <c r="AN2029" t="s">
        <v>67</v>
      </c>
    </row>
    <row r="2030" spans="1:40" hidden="1" x14ac:dyDescent="0.25">
      <c r="A2030">
        <v>202430</v>
      </c>
      <c r="B2030">
        <v>43623</v>
      </c>
      <c r="C2030" t="s">
        <v>183</v>
      </c>
      <c r="D2030" t="s">
        <v>5707</v>
      </c>
      <c r="E2030" t="s">
        <v>184</v>
      </c>
      <c r="F2030">
        <v>4</v>
      </c>
      <c r="G2030" s="1">
        <v>45166</v>
      </c>
      <c r="H2030" s="1">
        <v>45276</v>
      </c>
      <c r="I2030" s="21">
        <f t="shared" si="155"/>
        <v>16.714285714285715</v>
      </c>
      <c r="J2030" s="1"/>
      <c r="K2030" s="1" t="s">
        <v>5552</v>
      </c>
      <c r="S2030" s="22">
        <f t="shared" si="156"/>
        <v>0</v>
      </c>
      <c r="T2030" s="22">
        <f t="shared" si="157"/>
        <v>0</v>
      </c>
      <c r="U2030" s="22">
        <v>0</v>
      </c>
      <c r="W2030" s="22">
        <v>0</v>
      </c>
      <c r="Y2030" t="s">
        <v>304</v>
      </c>
      <c r="Z2030" t="s">
        <v>793</v>
      </c>
      <c r="AA2030" t="s">
        <v>794</v>
      </c>
      <c r="AB2030" t="s">
        <v>277</v>
      </c>
      <c r="AC2030" t="s">
        <v>62</v>
      </c>
      <c r="AD2030" t="str">
        <f t="shared" si="158"/>
        <v>Online Class - ONLINE</v>
      </c>
      <c r="AE2030" t="s">
        <v>88</v>
      </c>
      <c r="AF2030" t="s">
        <v>89</v>
      </c>
      <c r="AG2030" t="s">
        <v>89</v>
      </c>
      <c r="AH2030" t="s">
        <v>5220</v>
      </c>
      <c r="AI2030">
        <v>28</v>
      </c>
      <c r="AJ2030">
        <v>16</v>
      </c>
      <c r="AK2030" s="22">
        <f t="shared" si="159"/>
        <v>0</v>
      </c>
      <c r="AL2030" t="s">
        <v>430</v>
      </c>
      <c r="AM2030" t="s">
        <v>306</v>
      </c>
      <c r="AN2030" t="s">
        <v>67</v>
      </c>
    </row>
    <row r="2031" spans="1:40" hidden="1" x14ac:dyDescent="0.25">
      <c r="A2031">
        <v>202430</v>
      </c>
      <c r="B2031">
        <v>43624</v>
      </c>
      <c r="C2031" t="s">
        <v>214</v>
      </c>
      <c r="D2031" t="s">
        <v>5707</v>
      </c>
      <c r="E2031" t="s">
        <v>215</v>
      </c>
      <c r="F2031">
        <v>3</v>
      </c>
      <c r="G2031" s="1">
        <v>45166</v>
      </c>
      <c r="H2031" s="1">
        <v>45276</v>
      </c>
      <c r="I2031" s="21">
        <f t="shared" si="155"/>
        <v>16.714285714285715</v>
      </c>
      <c r="J2031" s="1"/>
      <c r="K2031" s="1" t="s">
        <v>5552</v>
      </c>
      <c r="S2031" s="22">
        <f t="shared" si="156"/>
        <v>0</v>
      </c>
      <c r="T2031" s="22">
        <f t="shared" si="157"/>
        <v>0</v>
      </c>
      <c r="U2031" s="22">
        <v>0</v>
      </c>
      <c r="W2031" s="22">
        <v>0</v>
      </c>
      <c r="Y2031" t="s">
        <v>304</v>
      </c>
      <c r="Z2031" t="s">
        <v>3315</v>
      </c>
      <c r="AA2031" t="s">
        <v>3316</v>
      </c>
      <c r="AB2031" t="s">
        <v>277</v>
      </c>
      <c r="AC2031" t="s">
        <v>98</v>
      </c>
      <c r="AD2031" t="str">
        <f t="shared" si="158"/>
        <v>Online Class - ONLINE</v>
      </c>
      <c r="AE2031" t="s">
        <v>88</v>
      </c>
      <c r="AF2031" t="s">
        <v>89</v>
      </c>
      <c r="AG2031" t="s">
        <v>89</v>
      </c>
      <c r="AH2031" t="s">
        <v>5220</v>
      </c>
      <c r="AI2031">
        <v>36</v>
      </c>
      <c r="AJ2031">
        <v>23</v>
      </c>
      <c r="AK2031" s="22">
        <f t="shared" si="159"/>
        <v>0</v>
      </c>
      <c r="AL2031" t="s">
        <v>99</v>
      </c>
      <c r="AM2031" t="s">
        <v>534</v>
      </c>
      <c r="AN2031" t="s">
        <v>67</v>
      </c>
    </row>
    <row r="2032" spans="1:40" hidden="1" x14ac:dyDescent="0.25">
      <c r="A2032">
        <v>202430</v>
      </c>
      <c r="B2032">
        <v>43636</v>
      </c>
      <c r="C2032" t="s">
        <v>183</v>
      </c>
      <c r="D2032" t="s">
        <v>5707</v>
      </c>
      <c r="E2032" t="s">
        <v>184</v>
      </c>
      <c r="F2032">
        <v>4</v>
      </c>
      <c r="G2032" s="1">
        <v>45180</v>
      </c>
      <c r="H2032" s="1">
        <v>45276</v>
      </c>
      <c r="I2032" s="21">
        <f t="shared" si="155"/>
        <v>14.714285714285714</v>
      </c>
      <c r="J2032" s="1"/>
      <c r="K2032" s="1" t="s">
        <v>5552</v>
      </c>
      <c r="S2032" s="22">
        <f t="shared" si="156"/>
        <v>0</v>
      </c>
      <c r="T2032" s="22">
        <f t="shared" si="157"/>
        <v>0</v>
      </c>
      <c r="U2032" s="22">
        <v>0</v>
      </c>
      <c r="W2032" s="22">
        <v>0</v>
      </c>
      <c r="Y2032" t="s">
        <v>304</v>
      </c>
      <c r="Z2032" t="s">
        <v>3181</v>
      </c>
      <c r="AA2032" t="s">
        <v>3182</v>
      </c>
      <c r="AB2032" t="s">
        <v>277</v>
      </c>
      <c r="AC2032" t="s">
        <v>98</v>
      </c>
      <c r="AD2032" t="str">
        <f t="shared" si="158"/>
        <v>Online Class - ONLINE</v>
      </c>
      <c r="AE2032" t="s">
        <v>88</v>
      </c>
      <c r="AF2032" t="s">
        <v>89</v>
      </c>
      <c r="AG2032" t="s">
        <v>89</v>
      </c>
      <c r="AH2032" t="s">
        <v>5220</v>
      </c>
      <c r="AI2032">
        <v>28</v>
      </c>
      <c r="AJ2032">
        <v>26</v>
      </c>
      <c r="AK2032" s="22">
        <f t="shared" si="159"/>
        <v>0</v>
      </c>
      <c r="AL2032" t="s">
        <v>99</v>
      </c>
      <c r="AM2032" t="s">
        <v>534</v>
      </c>
      <c r="AN2032" t="s">
        <v>67</v>
      </c>
    </row>
    <row r="2033" spans="1:40" hidden="1" x14ac:dyDescent="0.25">
      <c r="A2033">
        <v>202430</v>
      </c>
      <c r="B2033">
        <v>43648</v>
      </c>
      <c r="C2033" t="s">
        <v>183</v>
      </c>
      <c r="D2033" t="s">
        <v>5707</v>
      </c>
      <c r="E2033" t="s">
        <v>184</v>
      </c>
      <c r="F2033">
        <v>4</v>
      </c>
      <c r="G2033" s="1">
        <v>45166</v>
      </c>
      <c r="H2033" s="1">
        <v>45276</v>
      </c>
      <c r="I2033" s="21">
        <f t="shared" si="155"/>
        <v>16.714285714285715</v>
      </c>
      <c r="J2033" s="1"/>
      <c r="K2033" s="1" t="s">
        <v>5552</v>
      </c>
      <c r="S2033" s="22">
        <f t="shared" si="156"/>
        <v>0</v>
      </c>
      <c r="T2033" s="22">
        <f t="shared" si="157"/>
        <v>0</v>
      </c>
      <c r="U2033" s="22">
        <v>0</v>
      </c>
      <c r="W2033" s="22">
        <v>0</v>
      </c>
      <c r="Y2033" t="s">
        <v>304</v>
      </c>
      <c r="Z2033" t="s">
        <v>341</v>
      </c>
      <c r="AA2033" t="s">
        <v>342</v>
      </c>
      <c r="AB2033" t="s">
        <v>61</v>
      </c>
      <c r="AC2033" t="s">
        <v>98</v>
      </c>
      <c r="AD2033" t="str">
        <f t="shared" si="158"/>
        <v>Online Class - ONLINE</v>
      </c>
      <c r="AE2033" t="s">
        <v>88</v>
      </c>
      <c r="AF2033" t="s">
        <v>89</v>
      </c>
      <c r="AG2033" t="s">
        <v>89</v>
      </c>
      <c r="AH2033" t="s">
        <v>5220</v>
      </c>
      <c r="AI2033">
        <v>28</v>
      </c>
      <c r="AJ2033">
        <v>21</v>
      </c>
      <c r="AK2033" s="22">
        <f t="shared" si="159"/>
        <v>0</v>
      </c>
      <c r="AL2033" t="s">
        <v>99</v>
      </c>
      <c r="AM2033" t="s">
        <v>534</v>
      </c>
      <c r="AN2033" t="s">
        <v>67</v>
      </c>
    </row>
    <row r="2034" spans="1:40" hidden="1" x14ac:dyDescent="0.25">
      <c r="A2034">
        <v>202430</v>
      </c>
      <c r="B2034">
        <v>43654</v>
      </c>
      <c r="C2034" t="s">
        <v>214</v>
      </c>
      <c r="D2034" t="s">
        <v>5707</v>
      </c>
      <c r="E2034" t="s">
        <v>215</v>
      </c>
      <c r="F2034">
        <v>3</v>
      </c>
      <c r="G2034" s="1">
        <v>45180</v>
      </c>
      <c r="H2034" s="1">
        <v>45276</v>
      </c>
      <c r="I2034" s="21">
        <f t="shared" si="155"/>
        <v>14.714285714285714</v>
      </c>
      <c r="J2034" s="1"/>
      <c r="K2034" s="1" t="s">
        <v>5552</v>
      </c>
      <c r="S2034" s="22">
        <f t="shared" si="156"/>
        <v>0</v>
      </c>
      <c r="T2034" s="22">
        <f t="shared" si="157"/>
        <v>0</v>
      </c>
      <c r="U2034" s="22">
        <v>0</v>
      </c>
      <c r="W2034" s="22">
        <v>0</v>
      </c>
      <c r="Y2034" t="s">
        <v>304</v>
      </c>
      <c r="Z2034" t="s">
        <v>3315</v>
      </c>
      <c r="AA2034" t="s">
        <v>3316</v>
      </c>
      <c r="AB2034" t="s">
        <v>277</v>
      </c>
      <c r="AC2034" t="s">
        <v>98</v>
      </c>
      <c r="AD2034" t="str">
        <f t="shared" si="158"/>
        <v>Online Class - ONLINE</v>
      </c>
      <c r="AE2034" t="s">
        <v>88</v>
      </c>
      <c r="AF2034" t="s">
        <v>89</v>
      </c>
      <c r="AG2034" t="s">
        <v>89</v>
      </c>
      <c r="AH2034" t="s">
        <v>5220</v>
      </c>
      <c r="AI2034">
        <v>36</v>
      </c>
      <c r="AJ2034">
        <v>29</v>
      </c>
      <c r="AK2034" s="22">
        <f t="shared" si="159"/>
        <v>0</v>
      </c>
      <c r="AL2034" t="s">
        <v>99</v>
      </c>
      <c r="AM2034" t="s">
        <v>534</v>
      </c>
      <c r="AN2034" t="s">
        <v>67</v>
      </c>
    </row>
    <row r="2035" spans="1:40" hidden="1" x14ac:dyDescent="0.25">
      <c r="A2035">
        <v>202430</v>
      </c>
      <c r="B2035">
        <v>43666</v>
      </c>
      <c r="C2035" t="s">
        <v>183</v>
      </c>
      <c r="D2035" t="s">
        <v>5707</v>
      </c>
      <c r="E2035" t="s">
        <v>184</v>
      </c>
      <c r="F2035">
        <v>4</v>
      </c>
      <c r="G2035" s="1">
        <v>45187</v>
      </c>
      <c r="H2035" s="1">
        <v>45276</v>
      </c>
      <c r="I2035" s="21">
        <f t="shared" si="155"/>
        <v>13.714285714285714</v>
      </c>
      <c r="J2035" s="1"/>
      <c r="K2035" s="1" t="s">
        <v>5552</v>
      </c>
      <c r="S2035" s="22">
        <f t="shared" si="156"/>
        <v>0</v>
      </c>
      <c r="T2035" s="22">
        <f t="shared" si="157"/>
        <v>0</v>
      </c>
      <c r="U2035" s="22">
        <v>0</v>
      </c>
      <c r="W2035" s="22">
        <v>0</v>
      </c>
      <c r="Y2035" t="s">
        <v>304</v>
      </c>
      <c r="Z2035" t="s">
        <v>3175</v>
      </c>
      <c r="AA2035" t="s">
        <v>3176</v>
      </c>
      <c r="AB2035" t="s">
        <v>277</v>
      </c>
      <c r="AC2035" t="s">
        <v>98</v>
      </c>
      <c r="AD2035" t="str">
        <f t="shared" si="158"/>
        <v>Online Class - ONLINE</v>
      </c>
      <c r="AE2035" t="s">
        <v>88</v>
      </c>
      <c r="AF2035" t="s">
        <v>89</v>
      </c>
      <c r="AG2035" t="s">
        <v>89</v>
      </c>
      <c r="AH2035" t="s">
        <v>5220</v>
      </c>
      <c r="AI2035">
        <v>28</v>
      </c>
      <c r="AJ2035">
        <v>21</v>
      </c>
      <c r="AK2035" s="22">
        <f t="shared" si="159"/>
        <v>0</v>
      </c>
      <c r="AL2035" t="s">
        <v>99</v>
      </c>
      <c r="AM2035" t="s">
        <v>534</v>
      </c>
      <c r="AN2035" t="s">
        <v>67</v>
      </c>
    </row>
    <row r="2036" spans="1:40" hidden="1" x14ac:dyDescent="0.25">
      <c r="A2036">
        <v>202430</v>
      </c>
      <c r="B2036">
        <v>43668</v>
      </c>
      <c r="C2036" t="s">
        <v>936</v>
      </c>
      <c r="D2036" t="s">
        <v>5702</v>
      </c>
      <c r="E2036" t="s">
        <v>937</v>
      </c>
      <c r="F2036">
        <v>3</v>
      </c>
      <c r="G2036" s="1">
        <v>45166</v>
      </c>
      <c r="H2036" s="1">
        <v>45276</v>
      </c>
      <c r="I2036" s="21">
        <f t="shared" si="155"/>
        <v>16.714285714285715</v>
      </c>
      <c r="J2036" s="1"/>
      <c r="K2036" s="1" t="s">
        <v>5552</v>
      </c>
      <c r="S2036" s="22">
        <f t="shared" si="156"/>
        <v>0</v>
      </c>
      <c r="T2036" s="22">
        <f t="shared" si="157"/>
        <v>0</v>
      </c>
      <c r="U2036" s="22">
        <v>0</v>
      </c>
      <c r="W2036" s="22">
        <v>0</v>
      </c>
      <c r="Y2036" t="s">
        <v>304</v>
      </c>
      <c r="Z2036" t="s">
        <v>1604</v>
      </c>
      <c r="AA2036" t="s">
        <v>1605</v>
      </c>
      <c r="AB2036" t="s">
        <v>61</v>
      </c>
      <c r="AC2036" t="s">
        <v>98</v>
      </c>
      <c r="AD2036" t="str">
        <f t="shared" si="158"/>
        <v>Online Class - ONLINE</v>
      </c>
      <c r="AE2036" t="s">
        <v>88</v>
      </c>
      <c r="AF2036" t="s">
        <v>89</v>
      </c>
      <c r="AG2036" t="s">
        <v>89</v>
      </c>
      <c r="AH2036" t="s">
        <v>5220</v>
      </c>
      <c r="AI2036">
        <v>40</v>
      </c>
      <c r="AJ2036">
        <v>36</v>
      </c>
      <c r="AK2036" s="22">
        <f t="shared" si="159"/>
        <v>0</v>
      </c>
      <c r="AL2036" t="s">
        <v>99</v>
      </c>
      <c r="AM2036" t="s">
        <v>534</v>
      </c>
      <c r="AN2036" t="s">
        <v>67</v>
      </c>
    </row>
    <row r="2037" spans="1:40" hidden="1" x14ac:dyDescent="0.25">
      <c r="A2037">
        <v>202430</v>
      </c>
      <c r="B2037">
        <v>43669</v>
      </c>
      <c r="C2037" t="s">
        <v>954</v>
      </c>
      <c r="D2037" t="s">
        <v>5702</v>
      </c>
      <c r="E2037" t="s">
        <v>955</v>
      </c>
      <c r="F2037">
        <v>3</v>
      </c>
      <c r="G2037" s="1">
        <v>45218</v>
      </c>
      <c r="H2037" s="1">
        <v>45276</v>
      </c>
      <c r="I2037" s="21">
        <f t="shared" si="155"/>
        <v>9.2857142857142865</v>
      </c>
      <c r="J2037" s="1"/>
      <c r="K2037" s="1" t="s">
        <v>5552</v>
      </c>
      <c r="S2037" s="22">
        <f t="shared" si="156"/>
        <v>0</v>
      </c>
      <c r="T2037" s="22">
        <f t="shared" si="157"/>
        <v>0</v>
      </c>
      <c r="U2037" s="22">
        <v>0</v>
      </c>
      <c r="W2037" s="22">
        <v>0</v>
      </c>
      <c r="Y2037" t="s">
        <v>304</v>
      </c>
      <c r="Z2037" t="s">
        <v>2341</v>
      </c>
      <c r="AA2037" t="s">
        <v>2342</v>
      </c>
      <c r="AB2037" t="s">
        <v>277</v>
      </c>
      <c r="AC2037" t="s">
        <v>98</v>
      </c>
      <c r="AD2037" t="str">
        <f t="shared" si="158"/>
        <v>Online Class - ONLINE</v>
      </c>
      <c r="AE2037" t="s">
        <v>88</v>
      </c>
      <c r="AF2037" t="s">
        <v>89</v>
      </c>
      <c r="AG2037" t="s">
        <v>89</v>
      </c>
      <c r="AH2037" t="s">
        <v>5220</v>
      </c>
      <c r="AI2037">
        <v>40</v>
      </c>
      <c r="AJ2037">
        <v>33</v>
      </c>
      <c r="AK2037" s="22">
        <f t="shared" si="159"/>
        <v>0</v>
      </c>
      <c r="AL2037" t="s">
        <v>99</v>
      </c>
      <c r="AM2037" t="s">
        <v>534</v>
      </c>
      <c r="AN2037" t="s">
        <v>67</v>
      </c>
    </row>
    <row r="2038" spans="1:40" hidden="1" x14ac:dyDescent="0.25">
      <c r="A2038">
        <v>202430</v>
      </c>
      <c r="B2038">
        <v>43681</v>
      </c>
      <c r="C2038" t="s">
        <v>802</v>
      </c>
      <c r="D2038" t="s">
        <v>5617</v>
      </c>
      <c r="E2038" t="s">
        <v>803</v>
      </c>
      <c r="F2038">
        <v>3</v>
      </c>
      <c r="G2038" s="1">
        <v>45166</v>
      </c>
      <c r="H2038" s="1">
        <v>45276</v>
      </c>
      <c r="I2038" s="21">
        <f t="shared" si="155"/>
        <v>16.714285714285715</v>
      </c>
      <c r="J2038" s="1"/>
      <c r="K2038" s="1" t="s">
        <v>5552</v>
      </c>
      <c r="S2038" s="22">
        <f t="shared" si="156"/>
        <v>0</v>
      </c>
      <c r="T2038" s="22">
        <f t="shared" si="157"/>
        <v>0</v>
      </c>
      <c r="U2038" s="22">
        <v>0</v>
      </c>
      <c r="W2038" s="22">
        <v>0</v>
      </c>
      <c r="Y2038" t="s">
        <v>304</v>
      </c>
      <c r="Z2038" t="s">
        <v>804</v>
      </c>
      <c r="AA2038" t="s">
        <v>805</v>
      </c>
      <c r="AB2038" t="s">
        <v>277</v>
      </c>
      <c r="AC2038" t="s">
        <v>62</v>
      </c>
      <c r="AD2038" t="str">
        <f t="shared" si="158"/>
        <v>Online Class - ONLINE</v>
      </c>
      <c r="AE2038" t="s">
        <v>88</v>
      </c>
      <c r="AF2038" t="s">
        <v>89</v>
      </c>
      <c r="AG2038" t="s">
        <v>89</v>
      </c>
      <c r="AH2038" t="s">
        <v>5220</v>
      </c>
      <c r="AI2038">
        <v>30</v>
      </c>
      <c r="AJ2038">
        <v>27</v>
      </c>
      <c r="AK2038" s="22">
        <f t="shared" si="159"/>
        <v>0</v>
      </c>
      <c r="AL2038" t="s">
        <v>430</v>
      </c>
      <c r="AM2038" t="s">
        <v>306</v>
      </c>
      <c r="AN2038" t="s">
        <v>67</v>
      </c>
    </row>
    <row r="2039" spans="1:40" hidden="1" x14ac:dyDescent="0.25">
      <c r="A2039">
        <v>202430</v>
      </c>
      <c r="B2039">
        <v>43700</v>
      </c>
      <c r="C2039" t="s">
        <v>816</v>
      </c>
      <c r="D2039" t="s">
        <v>5635</v>
      </c>
      <c r="E2039" t="s">
        <v>817</v>
      </c>
      <c r="F2039">
        <v>3</v>
      </c>
      <c r="G2039" s="1">
        <v>45180</v>
      </c>
      <c r="H2039" s="1">
        <v>45234</v>
      </c>
      <c r="I2039" s="21">
        <f t="shared" si="155"/>
        <v>8.7142857142857153</v>
      </c>
      <c r="J2039" s="1"/>
      <c r="K2039" s="1" t="s">
        <v>5552</v>
      </c>
      <c r="S2039" s="22">
        <f t="shared" si="156"/>
        <v>0</v>
      </c>
      <c r="T2039" s="22">
        <f t="shared" si="157"/>
        <v>0</v>
      </c>
      <c r="U2039" s="22">
        <v>0</v>
      </c>
      <c r="W2039" s="22">
        <v>0</v>
      </c>
      <c r="Y2039" t="s">
        <v>304</v>
      </c>
      <c r="Z2039" t="s">
        <v>831</v>
      </c>
      <c r="AA2039" t="s">
        <v>832</v>
      </c>
      <c r="AB2039" t="s">
        <v>61</v>
      </c>
      <c r="AC2039" t="s">
        <v>98</v>
      </c>
      <c r="AD2039" t="str">
        <f t="shared" si="158"/>
        <v>Online Class - ONLINE</v>
      </c>
      <c r="AE2039" t="s">
        <v>88</v>
      </c>
      <c r="AF2039" t="s">
        <v>89</v>
      </c>
      <c r="AG2039" t="s">
        <v>89</v>
      </c>
      <c r="AH2039" t="s">
        <v>5220</v>
      </c>
      <c r="AI2039">
        <v>35</v>
      </c>
      <c r="AJ2039">
        <v>21</v>
      </c>
      <c r="AK2039" s="22">
        <f t="shared" si="159"/>
        <v>0</v>
      </c>
      <c r="AL2039" t="s">
        <v>99</v>
      </c>
      <c r="AM2039" t="s">
        <v>534</v>
      </c>
      <c r="AN2039" t="s">
        <v>67</v>
      </c>
    </row>
    <row r="2040" spans="1:40" hidden="1" x14ac:dyDescent="0.25">
      <c r="A2040">
        <v>202430</v>
      </c>
      <c r="B2040">
        <v>43708</v>
      </c>
      <c r="C2040" t="s">
        <v>877</v>
      </c>
      <c r="D2040" t="s">
        <v>5677</v>
      </c>
      <c r="E2040" t="s">
        <v>878</v>
      </c>
      <c r="F2040">
        <v>3</v>
      </c>
      <c r="G2040" s="1">
        <v>45166</v>
      </c>
      <c r="H2040" s="1">
        <v>45276</v>
      </c>
      <c r="I2040" s="21">
        <f t="shared" si="155"/>
        <v>16.714285714285715</v>
      </c>
      <c r="J2040" s="1"/>
      <c r="K2040" s="1" t="s">
        <v>5552</v>
      </c>
      <c r="S2040" s="22">
        <f t="shared" si="156"/>
        <v>0</v>
      </c>
      <c r="T2040" s="22">
        <f t="shared" si="157"/>
        <v>0</v>
      </c>
      <c r="U2040" s="22">
        <v>0</v>
      </c>
      <c r="W2040" s="22">
        <v>0</v>
      </c>
      <c r="Y2040" t="s">
        <v>304</v>
      </c>
      <c r="Z2040" t="s">
        <v>1835</v>
      </c>
      <c r="AA2040" t="s">
        <v>1836</v>
      </c>
      <c r="AB2040" t="s">
        <v>646</v>
      </c>
      <c r="AC2040" t="s">
        <v>98</v>
      </c>
      <c r="AD2040" t="str">
        <f t="shared" si="158"/>
        <v>Online Class - ONLINE</v>
      </c>
      <c r="AE2040" t="s">
        <v>88</v>
      </c>
      <c r="AF2040" t="s">
        <v>89</v>
      </c>
      <c r="AG2040" t="s">
        <v>89</v>
      </c>
      <c r="AH2040" t="s">
        <v>5220</v>
      </c>
      <c r="AI2040">
        <v>30</v>
      </c>
      <c r="AJ2040">
        <v>17</v>
      </c>
      <c r="AK2040" s="22">
        <f t="shared" si="159"/>
        <v>0</v>
      </c>
      <c r="AL2040" t="s">
        <v>99</v>
      </c>
      <c r="AM2040" t="s">
        <v>534</v>
      </c>
      <c r="AN2040" t="s">
        <v>67</v>
      </c>
    </row>
    <row r="2041" spans="1:40" hidden="1" x14ac:dyDescent="0.25">
      <c r="A2041">
        <v>202430</v>
      </c>
      <c r="B2041">
        <v>43708</v>
      </c>
      <c r="C2041" t="s">
        <v>877</v>
      </c>
      <c r="D2041" t="s">
        <v>5677</v>
      </c>
      <c r="E2041" t="s">
        <v>878</v>
      </c>
      <c r="F2041">
        <v>3</v>
      </c>
      <c r="G2041" s="1">
        <v>45166</v>
      </c>
      <c r="H2041" s="1">
        <v>45276</v>
      </c>
      <c r="I2041" s="21">
        <f t="shared" si="155"/>
        <v>16.714285714285715</v>
      </c>
      <c r="J2041" s="1"/>
      <c r="K2041" s="1" t="s">
        <v>5552</v>
      </c>
      <c r="S2041" s="22">
        <f t="shared" si="156"/>
        <v>0</v>
      </c>
      <c r="T2041" s="22">
        <f t="shared" si="157"/>
        <v>0</v>
      </c>
      <c r="U2041" s="22">
        <v>0</v>
      </c>
      <c r="W2041" s="22">
        <v>0</v>
      </c>
      <c r="Y2041" t="s">
        <v>304</v>
      </c>
      <c r="Z2041" t="s">
        <v>1835</v>
      </c>
      <c r="AA2041" t="s">
        <v>1836</v>
      </c>
      <c r="AB2041" t="s">
        <v>61</v>
      </c>
      <c r="AC2041" t="s">
        <v>98</v>
      </c>
      <c r="AD2041" t="str">
        <f t="shared" si="158"/>
        <v>Online Class - ONLINE</v>
      </c>
      <c r="AE2041" t="s">
        <v>88</v>
      </c>
      <c r="AF2041" t="s">
        <v>89</v>
      </c>
      <c r="AG2041" t="s">
        <v>89</v>
      </c>
      <c r="AH2041" t="s">
        <v>5220</v>
      </c>
      <c r="AI2041">
        <v>30</v>
      </c>
      <c r="AJ2041">
        <v>17</v>
      </c>
      <c r="AK2041" s="22">
        <f t="shared" si="159"/>
        <v>0</v>
      </c>
      <c r="AL2041" t="s">
        <v>99</v>
      </c>
      <c r="AM2041" t="s">
        <v>534</v>
      </c>
      <c r="AN2041" t="s">
        <v>67</v>
      </c>
    </row>
    <row r="2042" spans="1:40" hidden="1" x14ac:dyDescent="0.25">
      <c r="A2042">
        <v>202430</v>
      </c>
      <c r="B2042">
        <v>43712</v>
      </c>
      <c r="C2042" t="s">
        <v>3317</v>
      </c>
      <c r="D2042" t="s">
        <v>5601</v>
      </c>
      <c r="E2042" t="s">
        <v>3318</v>
      </c>
      <c r="F2042">
        <v>3</v>
      </c>
      <c r="G2042" s="1">
        <v>45166</v>
      </c>
      <c r="H2042" s="1">
        <v>45220</v>
      </c>
      <c r="I2042" s="21">
        <f t="shared" si="155"/>
        <v>8.7142857142857153</v>
      </c>
      <c r="J2042" s="1"/>
      <c r="K2042" s="1" t="s">
        <v>5552</v>
      </c>
      <c r="S2042" s="22">
        <f t="shared" si="156"/>
        <v>0</v>
      </c>
      <c r="T2042" s="22">
        <f t="shared" si="157"/>
        <v>0</v>
      </c>
      <c r="U2042" s="22">
        <v>0</v>
      </c>
      <c r="W2042" s="22">
        <v>0</v>
      </c>
      <c r="Y2042" t="s">
        <v>304</v>
      </c>
      <c r="Z2042" t="s">
        <v>3319</v>
      </c>
      <c r="AA2042" t="s">
        <v>3320</v>
      </c>
      <c r="AB2042" t="s">
        <v>277</v>
      </c>
      <c r="AC2042" t="s">
        <v>98</v>
      </c>
      <c r="AD2042" t="str">
        <f t="shared" si="158"/>
        <v>Online Class - ONLINE</v>
      </c>
      <c r="AE2042" t="s">
        <v>88</v>
      </c>
      <c r="AF2042" t="s">
        <v>89</v>
      </c>
      <c r="AG2042" t="s">
        <v>89</v>
      </c>
      <c r="AH2042" t="s">
        <v>5220</v>
      </c>
      <c r="AI2042">
        <v>35</v>
      </c>
      <c r="AJ2042">
        <v>11</v>
      </c>
      <c r="AK2042" s="22">
        <f t="shared" si="159"/>
        <v>0</v>
      </c>
      <c r="AL2042" t="s">
        <v>99</v>
      </c>
      <c r="AM2042" t="s">
        <v>534</v>
      </c>
      <c r="AN2042" t="s">
        <v>67</v>
      </c>
    </row>
    <row r="2043" spans="1:40" hidden="1" x14ac:dyDescent="0.25">
      <c r="A2043">
        <v>202430</v>
      </c>
      <c r="B2043">
        <v>43714</v>
      </c>
      <c r="C2043" t="s">
        <v>1514</v>
      </c>
      <c r="D2043" t="s">
        <v>5635</v>
      </c>
      <c r="E2043" t="s">
        <v>1515</v>
      </c>
      <c r="F2043">
        <v>4</v>
      </c>
      <c r="G2043" s="1">
        <v>45194</v>
      </c>
      <c r="H2043" s="1">
        <v>45276</v>
      </c>
      <c r="I2043" s="21">
        <f t="shared" si="155"/>
        <v>12.714285714285714</v>
      </c>
      <c r="J2043" s="1"/>
      <c r="K2043" s="1" t="s">
        <v>5552</v>
      </c>
      <c r="S2043" s="22">
        <f t="shared" si="156"/>
        <v>0</v>
      </c>
      <c r="T2043" s="22">
        <f t="shared" si="157"/>
        <v>0</v>
      </c>
      <c r="U2043" s="22">
        <v>0</v>
      </c>
      <c r="W2043" s="22">
        <v>0</v>
      </c>
      <c r="Y2043" t="s">
        <v>304</v>
      </c>
      <c r="Z2043" t="s">
        <v>2273</v>
      </c>
      <c r="AA2043" t="s">
        <v>2274</v>
      </c>
      <c r="AB2043" t="s">
        <v>61</v>
      </c>
      <c r="AC2043" t="s">
        <v>98</v>
      </c>
      <c r="AD2043" t="str">
        <f t="shared" si="158"/>
        <v>Online Class - ONLINE</v>
      </c>
      <c r="AE2043" t="s">
        <v>88</v>
      </c>
      <c r="AF2043" t="s">
        <v>89</v>
      </c>
      <c r="AG2043" t="s">
        <v>89</v>
      </c>
      <c r="AH2043" t="s">
        <v>5220</v>
      </c>
      <c r="AI2043">
        <v>35</v>
      </c>
      <c r="AJ2043">
        <v>25</v>
      </c>
      <c r="AK2043" s="22">
        <f t="shared" si="159"/>
        <v>0</v>
      </c>
      <c r="AL2043" t="s">
        <v>99</v>
      </c>
      <c r="AM2043" t="s">
        <v>534</v>
      </c>
      <c r="AN2043" t="s">
        <v>67</v>
      </c>
    </row>
    <row r="2044" spans="1:40" hidden="1" x14ac:dyDescent="0.25">
      <c r="A2044">
        <v>202430</v>
      </c>
      <c r="B2044">
        <v>43728</v>
      </c>
      <c r="C2044" t="s">
        <v>3321</v>
      </c>
      <c r="D2044" t="s">
        <v>5634</v>
      </c>
      <c r="E2044" t="s">
        <v>3322</v>
      </c>
      <c r="F2044">
        <v>5</v>
      </c>
      <c r="G2044" s="1">
        <v>45166</v>
      </c>
      <c r="H2044" s="1">
        <v>45276</v>
      </c>
      <c r="I2044" s="21">
        <f t="shared" si="155"/>
        <v>16.714285714285715</v>
      </c>
      <c r="J2044" s="1"/>
      <c r="K2044" s="1" t="s">
        <v>5552</v>
      </c>
      <c r="S2044" s="22">
        <f t="shared" si="156"/>
        <v>0</v>
      </c>
      <c r="T2044" s="22">
        <f t="shared" si="157"/>
        <v>0</v>
      </c>
      <c r="U2044" s="22">
        <v>0</v>
      </c>
      <c r="W2044" s="22">
        <v>0</v>
      </c>
      <c r="Y2044" t="s">
        <v>304</v>
      </c>
      <c r="Z2044" t="s">
        <v>3273</v>
      </c>
      <c r="AA2044" t="s">
        <v>3274</v>
      </c>
      <c r="AB2044" t="s">
        <v>41</v>
      </c>
      <c r="AC2044" t="s">
        <v>98</v>
      </c>
      <c r="AD2044" t="str">
        <f t="shared" si="158"/>
        <v>Online Class - ONLINE</v>
      </c>
      <c r="AE2044" t="s">
        <v>88</v>
      </c>
      <c r="AF2044" t="s">
        <v>89</v>
      </c>
      <c r="AG2044" t="s">
        <v>89</v>
      </c>
      <c r="AH2044" t="s">
        <v>5220</v>
      </c>
      <c r="AI2044">
        <v>15</v>
      </c>
      <c r="AJ2044">
        <v>8</v>
      </c>
      <c r="AK2044" s="22">
        <f t="shared" si="159"/>
        <v>0</v>
      </c>
      <c r="AL2044" t="s">
        <v>2482</v>
      </c>
      <c r="AM2044" t="s">
        <v>534</v>
      </c>
      <c r="AN2044" t="s">
        <v>67</v>
      </c>
    </row>
    <row r="2045" spans="1:40" hidden="1" x14ac:dyDescent="0.25">
      <c r="A2045">
        <v>202430</v>
      </c>
      <c r="B2045">
        <v>43730</v>
      </c>
      <c r="C2045" t="s">
        <v>218</v>
      </c>
      <c r="D2045" t="s">
        <v>5622</v>
      </c>
      <c r="E2045" t="s">
        <v>219</v>
      </c>
      <c r="F2045">
        <v>3</v>
      </c>
      <c r="G2045" s="1">
        <v>45208</v>
      </c>
      <c r="H2045" s="1">
        <v>45276</v>
      </c>
      <c r="I2045" s="21">
        <f t="shared" si="155"/>
        <v>10.714285714285714</v>
      </c>
      <c r="J2045" s="1"/>
      <c r="K2045" s="1" t="s">
        <v>5552</v>
      </c>
      <c r="S2045" s="22">
        <f t="shared" si="156"/>
        <v>0</v>
      </c>
      <c r="T2045" s="22">
        <f t="shared" si="157"/>
        <v>0</v>
      </c>
      <c r="U2045" s="22">
        <v>0</v>
      </c>
      <c r="W2045" s="22">
        <v>0</v>
      </c>
      <c r="Y2045" t="s">
        <v>304</v>
      </c>
      <c r="Z2045" t="s">
        <v>2793</v>
      </c>
      <c r="AA2045" t="s">
        <v>2794</v>
      </c>
      <c r="AB2045" t="s">
        <v>61</v>
      </c>
      <c r="AC2045" t="s">
        <v>98</v>
      </c>
      <c r="AD2045" t="str">
        <f t="shared" si="158"/>
        <v>Online Class - ONLINE</v>
      </c>
      <c r="AE2045" t="s">
        <v>88</v>
      </c>
      <c r="AF2045" t="s">
        <v>89</v>
      </c>
      <c r="AG2045" t="s">
        <v>89</v>
      </c>
      <c r="AH2045" t="s">
        <v>5220</v>
      </c>
      <c r="AI2045">
        <v>35</v>
      </c>
      <c r="AJ2045">
        <v>31</v>
      </c>
      <c r="AK2045" s="22">
        <f t="shared" si="159"/>
        <v>0</v>
      </c>
      <c r="AL2045" t="s">
        <v>99</v>
      </c>
      <c r="AM2045" t="s">
        <v>534</v>
      </c>
      <c r="AN2045" t="s">
        <v>67</v>
      </c>
    </row>
    <row r="2046" spans="1:40" hidden="1" x14ac:dyDescent="0.25">
      <c r="A2046">
        <v>202430</v>
      </c>
      <c r="B2046">
        <v>43735</v>
      </c>
      <c r="C2046" t="s">
        <v>685</v>
      </c>
      <c r="D2046" t="s">
        <v>5619</v>
      </c>
      <c r="E2046" t="s">
        <v>686</v>
      </c>
      <c r="F2046">
        <v>3</v>
      </c>
      <c r="G2046" s="1">
        <v>45166</v>
      </c>
      <c r="H2046" s="1">
        <v>45276</v>
      </c>
      <c r="I2046" s="21">
        <f t="shared" si="155"/>
        <v>16.714285714285715</v>
      </c>
      <c r="J2046" s="1"/>
      <c r="K2046" s="1" t="s">
        <v>5552</v>
      </c>
      <c r="S2046" s="22">
        <f t="shared" si="156"/>
        <v>0</v>
      </c>
      <c r="T2046" s="22">
        <f t="shared" si="157"/>
        <v>0</v>
      </c>
      <c r="U2046" s="22">
        <v>0</v>
      </c>
      <c r="W2046" s="22">
        <v>0</v>
      </c>
      <c r="Y2046" t="s">
        <v>304</v>
      </c>
      <c r="Z2046" t="s">
        <v>687</v>
      </c>
      <c r="AA2046" t="s">
        <v>688</v>
      </c>
      <c r="AB2046" t="s">
        <v>277</v>
      </c>
      <c r="AC2046" t="s">
        <v>98</v>
      </c>
      <c r="AD2046" t="str">
        <f t="shared" si="158"/>
        <v>Online Class - ONLINE</v>
      </c>
      <c r="AE2046" t="s">
        <v>88</v>
      </c>
      <c r="AF2046" t="s">
        <v>89</v>
      </c>
      <c r="AG2046" t="s">
        <v>89</v>
      </c>
      <c r="AH2046" t="s">
        <v>5220</v>
      </c>
      <c r="AI2046">
        <v>40</v>
      </c>
      <c r="AJ2046">
        <v>26</v>
      </c>
      <c r="AK2046" s="22">
        <f t="shared" si="159"/>
        <v>0</v>
      </c>
      <c r="AL2046" t="s">
        <v>99</v>
      </c>
      <c r="AM2046" t="s">
        <v>534</v>
      </c>
      <c r="AN2046" t="s">
        <v>67</v>
      </c>
    </row>
    <row r="2047" spans="1:40" hidden="1" x14ac:dyDescent="0.25">
      <c r="A2047">
        <v>202430</v>
      </c>
      <c r="B2047">
        <v>43737</v>
      </c>
      <c r="C2047" t="s">
        <v>936</v>
      </c>
      <c r="D2047" t="s">
        <v>5702</v>
      </c>
      <c r="E2047" t="s">
        <v>937</v>
      </c>
      <c r="F2047">
        <v>3</v>
      </c>
      <c r="G2047" s="1">
        <v>45180</v>
      </c>
      <c r="H2047" s="1">
        <v>45276</v>
      </c>
      <c r="I2047" s="21">
        <f t="shared" si="155"/>
        <v>14.714285714285714</v>
      </c>
      <c r="J2047" s="1"/>
      <c r="K2047" s="1" t="s">
        <v>5552</v>
      </c>
      <c r="S2047" s="22">
        <f t="shared" si="156"/>
        <v>0</v>
      </c>
      <c r="T2047" s="22">
        <f t="shared" si="157"/>
        <v>0</v>
      </c>
      <c r="U2047" s="22">
        <v>0</v>
      </c>
      <c r="W2047" s="22">
        <v>0</v>
      </c>
      <c r="Y2047" t="s">
        <v>304</v>
      </c>
      <c r="Z2047" t="s">
        <v>1574</v>
      </c>
      <c r="AA2047" t="s">
        <v>1575</v>
      </c>
      <c r="AB2047" t="s">
        <v>277</v>
      </c>
      <c r="AC2047" t="s">
        <v>98</v>
      </c>
      <c r="AD2047" t="str">
        <f t="shared" si="158"/>
        <v>Online Class - ONLINE</v>
      </c>
      <c r="AE2047" t="s">
        <v>88</v>
      </c>
      <c r="AF2047" t="s">
        <v>89</v>
      </c>
      <c r="AG2047" t="s">
        <v>89</v>
      </c>
      <c r="AH2047" t="s">
        <v>5220</v>
      </c>
      <c r="AI2047">
        <v>40</v>
      </c>
      <c r="AJ2047">
        <v>34</v>
      </c>
      <c r="AK2047" s="22">
        <f t="shared" si="159"/>
        <v>0</v>
      </c>
      <c r="AL2047" t="s">
        <v>99</v>
      </c>
      <c r="AM2047" t="s">
        <v>534</v>
      </c>
      <c r="AN2047" t="s">
        <v>67</v>
      </c>
    </row>
    <row r="2048" spans="1:40" hidden="1" x14ac:dyDescent="0.25">
      <c r="A2048">
        <v>202430</v>
      </c>
      <c r="B2048">
        <v>43751</v>
      </c>
      <c r="C2048" t="s">
        <v>218</v>
      </c>
      <c r="D2048" t="s">
        <v>5622</v>
      </c>
      <c r="E2048" t="s">
        <v>219</v>
      </c>
      <c r="F2048">
        <v>3</v>
      </c>
      <c r="G2048" s="1">
        <v>45222</v>
      </c>
      <c r="H2048" s="1">
        <v>45276</v>
      </c>
      <c r="I2048" s="21">
        <f t="shared" si="155"/>
        <v>8.7142857142857153</v>
      </c>
      <c r="J2048" s="1"/>
      <c r="K2048" s="1" t="s">
        <v>5552</v>
      </c>
      <c r="S2048" s="22">
        <f t="shared" si="156"/>
        <v>0</v>
      </c>
      <c r="T2048" s="22">
        <f t="shared" si="157"/>
        <v>0</v>
      </c>
      <c r="U2048" s="22">
        <v>0</v>
      </c>
      <c r="W2048" s="22">
        <v>0</v>
      </c>
      <c r="Y2048" t="s">
        <v>304</v>
      </c>
      <c r="Z2048" t="s">
        <v>3323</v>
      </c>
      <c r="AA2048" t="s">
        <v>3324</v>
      </c>
      <c r="AB2048" t="s">
        <v>277</v>
      </c>
      <c r="AC2048" t="s">
        <v>98</v>
      </c>
      <c r="AD2048" t="str">
        <f t="shared" si="158"/>
        <v>Online Class - ONLINE</v>
      </c>
      <c r="AE2048" t="s">
        <v>88</v>
      </c>
      <c r="AF2048" t="s">
        <v>89</v>
      </c>
      <c r="AG2048" t="s">
        <v>89</v>
      </c>
      <c r="AH2048" t="s">
        <v>5220</v>
      </c>
      <c r="AI2048">
        <v>35</v>
      </c>
      <c r="AJ2048">
        <v>38</v>
      </c>
      <c r="AK2048" s="22">
        <f t="shared" si="159"/>
        <v>0</v>
      </c>
      <c r="AL2048" t="s">
        <v>99</v>
      </c>
      <c r="AM2048" t="s">
        <v>534</v>
      </c>
      <c r="AN2048" t="s">
        <v>46</v>
      </c>
    </row>
    <row r="2049" spans="1:40" hidden="1" x14ac:dyDescent="0.25">
      <c r="A2049">
        <v>202430</v>
      </c>
      <c r="B2049">
        <v>43752</v>
      </c>
      <c r="C2049" t="s">
        <v>218</v>
      </c>
      <c r="D2049" t="s">
        <v>5622</v>
      </c>
      <c r="E2049" t="s">
        <v>219</v>
      </c>
      <c r="F2049">
        <v>3</v>
      </c>
      <c r="G2049" s="1">
        <v>45194</v>
      </c>
      <c r="H2049" s="1">
        <v>45276</v>
      </c>
      <c r="I2049" s="21">
        <f t="shared" si="155"/>
        <v>12.714285714285714</v>
      </c>
      <c r="J2049" s="1"/>
      <c r="K2049" s="1" t="s">
        <v>5552</v>
      </c>
      <c r="S2049" s="22">
        <f t="shared" si="156"/>
        <v>0</v>
      </c>
      <c r="T2049" s="22">
        <f t="shared" si="157"/>
        <v>0</v>
      </c>
      <c r="U2049" s="22">
        <v>0</v>
      </c>
      <c r="W2049" s="22">
        <v>0</v>
      </c>
      <c r="Y2049" t="s">
        <v>304</v>
      </c>
      <c r="Z2049" t="s">
        <v>281</v>
      </c>
      <c r="AA2049" t="s">
        <v>282</v>
      </c>
      <c r="AB2049" t="s">
        <v>277</v>
      </c>
      <c r="AC2049" t="s">
        <v>62</v>
      </c>
      <c r="AD2049" t="str">
        <f t="shared" si="158"/>
        <v>Online Class - ONLINE</v>
      </c>
      <c r="AE2049" t="s">
        <v>88</v>
      </c>
      <c r="AF2049" t="s">
        <v>89</v>
      </c>
      <c r="AG2049" t="s">
        <v>89</v>
      </c>
      <c r="AH2049" t="s">
        <v>5220</v>
      </c>
      <c r="AI2049">
        <v>35</v>
      </c>
      <c r="AJ2049">
        <v>35</v>
      </c>
      <c r="AK2049" s="22">
        <f t="shared" si="159"/>
        <v>0</v>
      </c>
      <c r="AL2049" t="s">
        <v>430</v>
      </c>
      <c r="AM2049" t="s">
        <v>306</v>
      </c>
      <c r="AN2049" t="s">
        <v>46</v>
      </c>
    </row>
    <row r="2050" spans="1:40" hidden="1" x14ac:dyDescent="0.25">
      <c r="A2050">
        <v>202430</v>
      </c>
      <c r="B2050">
        <v>43755</v>
      </c>
      <c r="C2050" t="s">
        <v>954</v>
      </c>
      <c r="D2050" t="s">
        <v>5702</v>
      </c>
      <c r="E2050" t="s">
        <v>955</v>
      </c>
      <c r="F2050">
        <v>3</v>
      </c>
      <c r="G2050" s="1">
        <v>45208</v>
      </c>
      <c r="H2050" s="1">
        <v>45276</v>
      </c>
      <c r="I2050" s="21">
        <f t="shared" ref="I2050:I2113" si="160">(DATEDIF(G2050,H2050,"d")/7)+1</f>
        <v>10.714285714285714</v>
      </c>
      <c r="J2050" s="1"/>
      <c r="K2050" s="1" t="s">
        <v>5552</v>
      </c>
      <c r="S2050" s="22">
        <f t="shared" ref="S2050:S2113" si="161">W2050-U2050</f>
        <v>0</v>
      </c>
      <c r="T2050" s="22">
        <f t="shared" ref="T2050:T2113" si="162">(LEN(K2050)*S2050)*(I2050/16.5)</f>
        <v>0</v>
      </c>
      <c r="U2050" s="22">
        <v>0</v>
      </c>
      <c r="W2050" s="22">
        <v>0</v>
      </c>
      <c r="Y2050" t="s">
        <v>304</v>
      </c>
      <c r="Z2050" t="s">
        <v>2341</v>
      </c>
      <c r="AA2050" t="s">
        <v>2342</v>
      </c>
      <c r="AB2050" t="s">
        <v>277</v>
      </c>
      <c r="AC2050" t="s">
        <v>98</v>
      </c>
      <c r="AD2050" t="str">
        <f t="shared" ref="AD2050:AD2113" si="163">CONCATENATE(AE2050," - ",AG2050)</f>
        <v>Online Class - ONLINE</v>
      </c>
      <c r="AE2050" t="s">
        <v>88</v>
      </c>
      <c r="AF2050" t="s">
        <v>89</v>
      </c>
      <c r="AG2050" t="s">
        <v>89</v>
      </c>
      <c r="AH2050" t="s">
        <v>5220</v>
      </c>
      <c r="AI2050">
        <v>40</v>
      </c>
      <c r="AJ2050">
        <v>35</v>
      </c>
      <c r="AK2050" s="22">
        <f t="shared" ref="AK2050:AK2113" si="164">I2050*T2050*AJ2050</f>
        <v>0</v>
      </c>
      <c r="AL2050" t="s">
        <v>99</v>
      </c>
      <c r="AM2050" t="s">
        <v>534</v>
      </c>
      <c r="AN2050" t="s">
        <v>67</v>
      </c>
    </row>
    <row r="2051" spans="1:40" hidden="1" x14ac:dyDescent="0.25">
      <c r="A2051">
        <v>202430</v>
      </c>
      <c r="B2051">
        <v>43756</v>
      </c>
      <c r="C2051" t="s">
        <v>936</v>
      </c>
      <c r="D2051" t="s">
        <v>5702</v>
      </c>
      <c r="E2051" t="s">
        <v>937</v>
      </c>
      <c r="F2051">
        <v>3</v>
      </c>
      <c r="G2051" s="1">
        <v>45194</v>
      </c>
      <c r="H2051" s="1">
        <v>45276</v>
      </c>
      <c r="I2051" s="21">
        <f t="shared" si="160"/>
        <v>12.714285714285714</v>
      </c>
      <c r="J2051" s="1"/>
      <c r="K2051" s="1" t="s">
        <v>5552</v>
      </c>
      <c r="S2051" s="22">
        <f t="shared" si="161"/>
        <v>0</v>
      </c>
      <c r="T2051" s="22">
        <f t="shared" si="162"/>
        <v>0</v>
      </c>
      <c r="U2051" s="22">
        <v>0</v>
      </c>
      <c r="W2051" s="22">
        <v>0</v>
      </c>
      <c r="Y2051" t="s">
        <v>304</v>
      </c>
      <c r="Z2051" t="s">
        <v>2341</v>
      </c>
      <c r="AA2051" t="s">
        <v>2342</v>
      </c>
      <c r="AB2051" t="s">
        <v>277</v>
      </c>
      <c r="AC2051" t="s">
        <v>98</v>
      </c>
      <c r="AD2051" t="str">
        <f t="shared" si="163"/>
        <v>Online Class - ONLINE</v>
      </c>
      <c r="AE2051" t="s">
        <v>88</v>
      </c>
      <c r="AF2051" t="s">
        <v>89</v>
      </c>
      <c r="AG2051" t="s">
        <v>89</v>
      </c>
      <c r="AH2051" t="s">
        <v>5220</v>
      </c>
      <c r="AI2051">
        <v>40</v>
      </c>
      <c r="AJ2051">
        <v>38</v>
      </c>
      <c r="AK2051" s="22">
        <f t="shared" si="164"/>
        <v>0</v>
      </c>
      <c r="AL2051" t="s">
        <v>99</v>
      </c>
      <c r="AM2051" t="s">
        <v>534</v>
      </c>
      <c r="AN2051" t="s">
        <v>67</v>
      </c>
    </row>
    <row r="2052" spans="1:40" hidden="1" x14ac:dyDescent="0.25">
      <c r="A2052">
        <v>202430</v>
      </c>
      <c r="B2052">
        <v>43757</v>
      </c>
      <c r="C2052" t="s">
        <v>1139</v>
      </c>
      <c r="D2052" t="s">
        <v>5737</v>
      </c>
      <c r="E2052" t="s">
        <v>1140</v>
      </c>
      <c r="F2052">
        <v>5</v>
      </c>
      <c r="G2052" s="1">
        <v>45166</v>
      </c>
      <c r="H2052" s="1">
        <v>45276</v>
      </c>
      <c r="I2052" s="21">
        <f t="shared" si="160"/>
        <v>16.714285714285715</v>
      </c>
      <c r="J2052" s="1"/>
      <c r="K2052" s="1" t="s">
        <v>5552</v>
      </c>
      <c r="S2052" s="22">
        <f t="shared" si="161"/>
        <v>0</v>
      </c>
      <c r="T2052" s="22">
        <f t="shared" si="162"/>
        <v>0</v>
      </c>
      <c r="U2052" s="22">
        <v>0</v>
      </c>
      <c r="W2052" s="22">
        <v>0</v>
      </c>
      <c r="Y2052" t="s">
        <v>304</v>
      </c>
      <c r="Z2052" t="s">
        <v>2469</v>
      </c>
      <c r="AA2052" t="s">
        <v>2470</v>
      </c>
      <c r="AB2052" t="s">
        <v>277</v>
      </c>
      <c r="AC2052" t="s">
        <v>62</v>
      </c>
      <c r="AD2052" t="str">
        <f t="shared" si="163"/>
        <v>Online Class - ONLINE</v>
      </c>
      <c r="AE2052" t="s">
        <v>88</v>
      </c>
      <c r="AF2052" t="s">
        <v>89</v>
      </c>
      <c r="AG2052" t="s">
        <v>89</v>
      </c>
      <c r="AH2052" t="s">
        <v>5220</v>
      </c>
      <c r="AI2052">
        <v>30</v>
      </c>
      <c r="AJ2052">
        <v>15</v>
      </c>
      <c r="AK2052" s="22">
        <f t="shared" si="164"/>
        <v>0</v>
      </c>
      <c r="AL2052" t="s">
        <v>430</v>
      </c>
      <c r="AM2052" t="s">
        <v>306</v>
      </c>
      <c r="AN2052" t="s">
        <v>67</v>
      </c>
    </row>
    <row r="2053" spans="1:40" hidden="1" x14ac:dyDescent="0.25">
      <c r="A2053">
        <v>202430</v>
      </c>
      <c r="B2053">
        <v>43770</v>
      </c>
      <c r="C2053" t="s">
        <v>2689</v>
      </c>
      <c r="D2053" t="s">
        <v>5611</v>
      </c>
      <c r="E2053" t="s">
        <v>2690</v>
      </c>
      <c r="F2053">
        <v>0</v>
      </c>
      <c r="G2053" s="1">
        <v>45218</v>
      </c>
      <c r="H2053" s="1">
        <v>45239</v>
      </c>
      <c r="I2053" s="21">
        <f t="shared" si="160"/>
        <v>4</v>
      </c>
      <c r="J2053" s="1"/>
      <c r="K2053" s="1" t="s">
        <v>36</v>
      </c>
      <c r="O2053" t="s">
        <v>36</v>
      </c>
      <c r="S2053" s="22">
        <f t="shared" si="161"/>
        <v>8.3333333333333259E-2</v>
      </c>
      <c r="T2053" s="22">
        <f t="shared" si="162"/>
        <v>2.0202020202020183E-2</v>
      </c>
      <c r="U2053" s="22" t="s">
        <v>5387</v>
      </c>
      <c r="V2053">
        <v>1700</v>
      </c>
      <c r="W2053" s="22" t="s">
        <v>5406</v>
      </c>
      <c r="X2053">
        <v>1900</v>
      </c>
      <c r="Y2053" t="s">
        <v>101</v>
      </c>
      <c r="Z2053" t="s">
        <v>2691</v>
      </c>
      <c r="AA2053" t="s">
        <v>2692</v>
      </c>
      <c r="AB2053">
        <v>10</v>
      </c>
      <c r="AC2053" t="s">
        <v>62</v>
      </c>
      <c r="AD2053" t="str">
        <f t="shared" si="163"/>
        <v>Online Class - ONLINE</v>
      </c>
      <c r="AE2053" t="s">
        <v>88</v>
      </c>
      <c r="AF2053" t="s">
        <v>89</v>
      </c>
      <c r="AG2053" t="s">
        <v>89</v>
      </c>
      <c r="AH2053" t="s">
        <v>5220</v>
      </c>
      <c r="AI2053">
        <v>18</v>
      </c>
      <c r="AJ2053">
        <v>7</v>
      </c>
      <c r="AK2053" s="22">
        <f t="shared" si="164"/>
        <v>0.56565656565656508</v>
      </c>
      <c r="AL2053" t="s">
        <v>52</v>
      </c>
      <c r="AM2053" t="s">
        <v>66</v>
      </c>
      <c r="AN2053" t="s">
        <v>67</v>
      </c>
    </row>
    <row r="2054" spans="1:40" hidden="1" x14ac:dyDescent="0.25">
      <c r="A2054">
        <v>202430</v>
      </c>
      <c r="B2054">
        <v>43774</v>
      </c>
      <c r="C2054" t="s">
        <v>144</v>
      </c>
      <c r="D2054" t="s">
        <v>5685</v>
      </c>
      <c r="E2054" t="s">
        <v>145</v>
      </c>
      <c r="F2054">
        <v>1</v>
      </c>
      <c r="G2054" s="1">
        <v>45166</v>
      </c>
      <c r="H2054" s="1">
        <v>45276</v>
      </c>
      <c r="I2054" s="21">
        <f t="shared" si="160"/>
        <v>16.714285714285715</v>
      </c>
      <c r="J2054" s="1"/>
      <c r="K2054" s="1" t="s">
        <v>5540</v>
      </c>
      <c r="L2054" t="s">
        <v>33</v>
      </c>
      <c r="M2054" t="s">
        <v>34</v>
      </c>
      <c r="N2054" t="s">
        <v>35</v>
      </c>
      <c r="O2054" t="s">
        <v>36</v>
      </c>
      <c r="S2054" s="22">
        <f t="shared" si="161"/>
        <v>0</v>
      </c>
      <c r="T2054" s="22">
        <f t="shared" si="162"/>
        <v>0</v>
      </c>
      <c r="U2054" s="22">
        <v>0</v>
      </c>
      <c r="W2054" s="22">
        <v>0</v>
      </c>
      <c r="Y2054" t="s">
        <v>49</v>
      </c>
      <c r="Z2054" t="s">
        <v>152</v>
      </c>
      <c r="AA2054" t="s">
        <v>153</v>
      </c>
      <c r="AB2054" t="s">
        <v>41</v>
      </c>
      <c r="AC2054" t="s">
        <v>87</v>
      </c>
      <c r="AD2054" t="str">
        <f t="shared" si="163"/>
        <v>Online Class - ONLINE</v>
      </c>
      <c r="AE2054" t="s">
        <v>88</v>
      </c>
      <c r="AF2054" t="s">
        <v>89</v>
      </c>
      <c r="AG2054" t="s">
        <v>89</v>
      </c>
      <c r="AH2054" t="s">
        <v>5220</v>
      </c>
      <c r="AI2054">
        <v>0</v>
      </c>
      <c r="AJ2054">
        <v>0</v>
      </c>
      <c r="AK2054" s="22">
        <f t="shared" si="164"/>
        <v>0</v>
      </c>
      <c r="AL2054" t="s">
        <v>52</v>
      </c>
      <c r="AM2054" t="s">
        <v>172</v>
      </c>
      <c r="AN2054" t="s">
        <v>46</v>
      </c>
    </row>
    <row r="2055" spans="1:40" hidden="1" x14ac:dyDescent="0.25">
      <c r="A2055">
        <v>202430</v>
      </c>
      <c r="B2055">
        <v>43797</v>
      </c>
      <c r="C2055" t="s">
        <v>1970</v>
      </c>
      <c r="D2055" t="s">
        <v>5619</v>
      </c>
      <c r="E2055" t="s">
        <v>1971</v>
      </c>
      <c r="F2055">
        <v>0</v>
      </c>
      <c r="G2055" s="1">
        <v>45222</v>
      </c>
      <c r="H2055" s="1">
        <v>45276</v>
      </c>
      <c r="I2055" s="21">
        <f t="shared" si="160"/>
        <v>8.7142857142857153</v>
      </c>
      <c r="J2055" s="1"/>
      <c r="K2055" s="1" t="s">
        <v>34</v>
      </c>
      <c r="M2055" t="s">
        <v>34</v>
      </c>
      <c r="S2055" s="22">
        <f t="shared" si="161"/>
        <v>3.472222222222221E-2</v>
      </c>
      <c r="T2055" s="22">
        <f t="shared" si="162"/>
        <v>1.8338143338143334E-2</v>
      </c>
      <c r="U2055" s="22" t="s">
        <v>5454</v>
      </c>
      <c r="V2055">
        <v>1815</v>
      </c>
      <c r="W2055" s="22" t="s">
        <v>5424</v>
      </c>
      <c r="X2055">
        <v>1905</v>
      </c>
      <c r="Y2055" t="s">
        <v>101</v>
      </c>
      <c r="Z2055" t="s">
        <v>1663</v>
      </c>
      <c r="AA2055" t="s">
        <v>1664</v>
      </c>
      <c r="AB2055">
        <v>11</v>
      </c>
      <c r="AC2055" t="s">
        <v>98</v>
      </c>
      <c r="AD2055" t="str">
        <f t="shared" si="163"/>
        <v>Online Class - ONLINE</v>
      </c>
      <c r="AE2055" t="s">
        <v>88</v>
      </c>
      <c r="AF2055" t="s">
        <v>89</v>
      </c>
      <c r="AG2055" t="s">
        <v>89</v>
      </c>
      <c r="AH2055" t="s">
        <v>5220</v>
      </c>
      <c r="AI2055">
        <v>75</v>
      </c>
      <c r="AJ2055">
        <v>22</v>
      </c>
      <c r="AK2055" s="22">
        <f t="shared" si="164"/>
        <v>3.5156840513983365</v>
      </c>
      <c r="AL2055" t="s">
        <v>99</v>
      </c>
      <c r="AM2055" t="s">
        <v>100</v>
      </c>
      <c r="AN2055" t="s">
        <v>67</v>
      </c>
    </row>
    <row r="2056" spans="1:40" hidden="1" x14ac:dyDescent="0.25">
      <c r="A2056">
        <v>202430</v>
      </c>
      <c r="B2056">
        <v>43797</v>
      </c>
      <c r="C2056" t="s">
        <v>1970</v>
      </c>
      <c r="D2056" t="s">
        <v>5619</v>
      </c>
      <c r="E2056" t="s">
        <v>1971</v>
      </c>
      <c r="F2056">
        <v>0</v>
      </c>
      <c r="G2056" s="1">
        <v>45222</v>
      </c>
      <c r="H2056" s="1">
        <v>45276</v>
      </c>
      <c r="I2056" s="21">
        <f t="shared" si="160"/>
        <v>8.7142857142857153</v>
      </c>
      <c r="J2056" s="1"/>
      <c r="K2056" s="1" t="s">
        <v>34</v>
      </c>
      <c r="M2056" t="s">
        <v>34</v>
      </c>
      <c r="S2056" s="22">
        <f t="shared" si="161"/>
        <v>6.944444444444442E-2</v>
      </c>
      <c r="T2056" s="22">
        <f t="shared" si="162"/>
        <v>3.6676286676286668E-2</v>
      </c>
      <c r="U2056" s="22" t="s">
        <v>5451</v>
      </c>
      <c r="V2056">
        <v>1915</v>
      </c>
      <c r="W2056" s="22" t="s">
        <v>5528</v>
      </c>
      <c r="X2056">
        <v>2055</v>
      </c>
      <c r="Y2056" t="s">
        <v>101</v>
      </c>
      <c r="Z2056" t="s">
        <v>1663</v>
      </c>
      <c r="AA2056" t="s">
        <v>1664</v>
      </c>
      <c r="AB2056">
        <v>11</v>
      </c>
      <c r="AC2056" t="s">
        <v>98</v>
      </c>
      <c r="AD2056" t="str">
        <f t="shared" si="163"/>
        <v>Online Class - ONLINE</v>
      </c>
      <c r="AE2056" t="s">
        <v>88</v>
      </c>
      <c r="AF2056" t="s">
        <v>89</v>
      </c>
      <c r="AG2056" t="s">
        <v>89</v>
      </c>
      <c r="AH2056" t="s">
        <v>5220</v>
      </c>
      <c r="AI2056">
        <v>75</v>
      </c>
      <c r="AJ2056">
        <v>22</v>
      </c>
      <c r="AK2056" s="22">
        <f t="shared" si="164"/>
        <v>7.031368102796673</v>
      </c>
      <c r="AL2056" t="s">
        <v>99</v>
      </c>
      <c r="AM2056" t="s">
        <v>100</v>
      </c>
      <c r="AN2056" t="s">
        <v>67</v>
      </c>
    </row>
    <row r="2057" spans="1:40" hidden="1" x14ac:dyDescent="0.25">
      <c r="A2057">
        <v>202430</v>
      </c>
      <c r="B2057">
        <v>43805</v>
      </c>
      <c r="C2057" t="s">
        <v>1179</v>
      </c>
      <c r="D2057" t="s">
        <v>5649</v>
      </c>
      <c r="E2057" t="s">
        <v>1180</v>
      </c>
      <c r="F2057">
        <v>4</v>
      </c>
      <c r="G2057" s="1">
        <v>45166</v>
      </c>
      <c r="H2057" s="1">
        <v>45276</v>
      </c>
      <c r="I2057" s="21">
        <f t="shared" si="160"/>
        <v>16.714285714285715</v>
      </c>
      <c r="J2057" s="1"/>
      <c r="K2057" s="1" t="s">
        <v>5552</v>
      </c>
      <c r="S2057" s="22">
        <f t="shared" si="161"/>
        <v>0</v>
      </c>
      <c r="T2057" s="22">
        <f t="shared" si="162"/>
        <v>0</v>
      </c>
      <c r="U2057" s="22">
        <v>0</v>
      </c>
      <c r="W2057" s="22">
        <v>0</v>
      </c>
      <c r="Y2057" t="s">
        <v>304</v>
      </c>
      <c r="Z2057" t="s">
        <v>1181</v>
      </c>
      <c r="AA2057" t="s">
        <v>1182</v>
      </c>
      <c r="AB2057" t="s">
        <v>41</v>
      </c>
      <c r="AC2057" t="s">
        <v>62</v>
      </c>
      <c r="AD2057" t="str">
        <f t="shared" si="163"/>
        <v>Online Class - ONLINE</v>
      </c>
      <c r="AE2057" t="s">
        <v>88</v>
      </c>
      <c r="AF2057" t="s">
        <v>89</v>
      </c>
      <c r="AG2057" t="s">
        <v>89</v>
      </c>
      <c r="AH2057" t="s">
        <v>5220</v>
      </c>
      <c r="AI2057">
        <v>24</v>
      </c>
      <c r="AJ2057">
        <v>8</v>
      </c>
      <c r="AK2057" s="22">
        <f t="shared" si="164"/>
        <v>0</v>
      </c>
      <c r="AL2057" t="s">
        <v>430</v>
      </c>
      <c r="AM2057" t="s">
        <v>306</v>
      </c>
      <c r="AN2057" t="s">
        <v>67</v>
      </c>
    </row>
    <row r="2058" spans="1:40" hidden="1" x14ac:dyDescent="0.25">
      <c r="A2058">
        <v>202430</v>
      </c>
      <c r="B2058">
        <v>43806</v>
      </c>
      <c r="C2058" t="s">
        <v>1184</v>
      </c>
      <c r="D2058" t="s">
        <v>5623</v>
      </c>
      <c r="E2058" t="s">
        <v>1185</v>
      </c>
      <c r="F2058">
        <v>4</v>
      </c>
      <c r="G2058" s="1">
        <v>45166</v>
      </c>
      <c r="H2058" s="1">
        <v>45276</v>
      </c>
      <c r="I2058" s="21">
        <f t="shared" si="160"/>
        <v>16.714285714285715</v>
      </c>
      <c r="J2058" s="1"/>
      <c r="K2058" s="1" t="s">
        <v>5552</v>
      </c>
      <c r="S2058" s="22">
        <f t="shared" si="161"/>
        <v>0</v>
      </c>
      <c r="T2058" s="22">
        <f t="shared" si="162"/>
        <v>0</v>
      </c>
      <c r="U2058" s="22">
        <v>0</v>
      </c>
      <c r="W2058" s="22">
        <v>0</v>
      </c>
      <c r="Y2058" t="s">
        <v>304</v>
      </c>
      <c r="Z2058" t="s">
        <v>1181</v>
      </c>
      <c r="AA2058" t="s">
        <v>1182</v>
      </c>
      <c r="AB2058" t="s">
        <v>61</v>
      </c>
      <c r="AC2058" t="s">
        <v>62</v>
      </c>
      <c r="AD2058" t="str">
        <f t="shared" si="163"/>
        <v>Online Class - ONLINE</v>
      </c>
      <c r="AE2058" t="s">
        <v>88</v>
      </c>
      <c r="AF2058" t="s">
        <v>89</v>
      </c>
      <c r="AG2058" t="s">
        <v>89</v>
      </c>
      <c r="AH2058" t="s">
        <v>5220</v>
      </c>
      <c r="AI2058">
        <v>24</v>
      </c>
      <c r="AJ2058">
        <v>7</v>
      </c>
      <c r="AK2058" s="22">
        <f t="shared" si="164"/>
        <v>0</v>
      </c>
      <c r="AL2058" t="s">
        <v>430</v>
      </c>
      <c r="AM2058" t="s">
        <v>306</v>
      </c>
      <c r="AN2058" t="s">
        <v>67</v>
      </c>
    </row>
    <row r="2059" spans="1:40" hidden="1" x14ac:dyDescent="0.25">
      <c r="A2059">
        <v>202430</v>
      </c>
      <c r="B2059">
        <v>43810</v>
      </c>
      <c r="C2059" t="s">
        <v>2442</v>
      </c>
      <c r="D2059" t="s">
        <v>5689</v>
      </c>
      <c r="E2059" t="s">
        <v>2443</v>
      </c>
      <c r="F2059">
        <v>3</v>
      </c>
      <c r="G2059" s="1">
        <v>45166</v>
      </c>
      <c r="H2059" s="1">
        <v>45248</v>
      </c>
      <c r="I2059" s="21">
        <f t="shared" si="160"/>
        <v>12.714285714285714</v>
      </c>
      <c r="J2059" s="1"/>
      <c r="K2059" s="1" t="s">
        <v>5552</v>
      </c>
      <c r="S2059" s="22">
        <f t="shared" si="161"/>
        <v>0</v>
      </c>
      <c r="T2059" s="22">
        <f t="shared" si="162"/>
        <v>0</v>
      </c>
      <c r="U2059" s="22">
        <v>0</v>
      </c>
      <c r="W2059" s="22">
        <v>0</v>
      </c>
      <c r="Y2059" t="s">
        <v>304</v>
      </c>
      <c r="Z2059" t="s">
        <v>2444</v>
      </c>
      <c r="AA2059" t="s">
        <v>2445</v>
      </c>
      <c r="AB2059" t="s">
        <v>61</v>
      </c>
      <c r="AC2059" t="s">
        <v>62</v>
      </c>
      <c r="AD2059" t="str">
        <f t="shared" si="163"/>
        <v>Online Class - ONLINE</v>
      </c>
      <c r="AE2059" t="s">
        <v>88</v>
      </c>
      <c r="AF2059" t="s">
        <v>89</v>
      </c>
      <c r="AG2059" t="s">
        <v>89</v>
      </c>
      <c r="AH2059" t="s">
        <v>5220</v>
      </c>
      <c r="AI2059">
        <v>18</v>
      </c>
      <c r="AJ2059">
        <v>15</v>
      </c>
      <c r="AK2059" s="22">
        <f t="shared" si="164"/>
        <v>0</v>
      </c>
      <c r="AL2059" t="s">
        <v>430</v>
      </c>
      <c r="AM2059" t="s">
        <v>306</v>
      </c>
      <c r="AN2059" t="s">
        <v>67</v>
      </c>
    </row>
    <row r="2060" spans="1:40" hidden="1" x14ac:dyDescent="0.25">
      <c r="A2060">
        <v>202430</v>
      </c>
      <c r="B2060">
        <v>43819</v>
      </c>
      <c r="C2060" t="s">
        <v>3325</v>
      </c>
      <c r="D2060" t="s">
        <v>5709</v>
      </c>
      <c r="E2060" t="s">
        <v>3326</v>
      </c>
      <c r="F2060">
        <v>3</v>
      </c>
      <c r="G2060" s="1">
        <v>45166</v>
      </c>
      <c r="H2060" s="1">
        <v>45276</v>
      </c>
      <c r="I2060" s="21">
        <f t="shared" si="160"/>
        <v>16.714285714285715</v>
      </c>
      <c r="J2060" s="1"/>
      <c r="K2060" s="1" t="s">
        <v>5552</v>
      </c>
      <c r="S2060" s="22">
        <f t="shared" si="161"/>
        <v>0</v>
      </c>
      <c r="T2060" s="22">
        <f t="shared" si="162"/>
        <v>0</v>
      </c>
      <c r="U2060" s="22">
        <v>0</v>
      </c>
      <c r="W2060" s="22">
        <v>0</v>
      </c>
      <c r="Y2060" t="s">
        <v>304</v>
      </c>
      <c r="Z2060" t="s">
        <v>1619</v>
      </c>
      <c r="AA2060" t="s">
        <v>1620</v>
      </c>
      <c r="AB2060" t="s">
        <v>41</v>
      </c>
      <c r="AC2060" t="s">
        <v>98</v>
      </c>
      <c r="AD2060" t="str">
        <f t="shared" si="163"/>
        <v>Online Class - ONLINE</v>
      </c>
      <c r="AE2060" t="s">
        <v>88</v>
      </c>
      <c r="AF2060" t="s">
        <v>89</v>
      </c>
      <c r="AG2060" t="s">
        <v>89</v>
      </c>
      <c r="AH2060" t="s">
        <v>5220</v>
      </c>
      <c r="AI2060">
        <v>40</v>
      </c>
      <c r="AJ2060">
        <v>17</v>
      </c>
      <c r="AK2060" s="22">
        <f t="shared" si="164"/>
        <v>0</v>
      </c>
      <c r="AL2060" t="s">
        <v>99</v>
      </c>
      <c r="AM2060" t="s">
        <v>534</v>
      </c>
      <c r="AN2060" t="s">
        <v>67</v>
      </c>
    </row>
    <row r="2061" spans="1:40" hidden="1" x14ac:dyDescent="0.25">
      <c r="A2061">
        <v>202430</v>
      </c>
      <c r="B2061">
        <v>43820</v>
      </c>
      <c r="C2061" t="s">
        <v>3327</v>
      </c>
      <c r="D2061" t="s">
        <v>5711</v>
      </c>
      <c r="E2061" t="s">
        <v>3328</v>
      </c>
      <c r="F2061">
        <v>1</v>
      </c>
      <c r="G2061" s="1">
        <v>45166</v>
      </c>
      <c r="H2061" s="1">
        <v>45276</v>
      </c>
      <c r="I2061" s="21">
        <f t="shared" si="160"/>
        <v>16.714285714285715</v>
      </c>
      <c r="J2061" s="1"/>
      <c r="K2061" s="1" t="s">
        <v>5552</v>
      </c>
      <c r="S2061" s="22">
        <f t="shared" si="161"/>
        <v>0</v>
      </c>
      <c r="T2061" s="22">
        <f t="shared" si="162"/>
        <v>0</v>
      </c>
      <c r="U2061" s="22">
        <v>0</v>
      </c>
      <c r="W2061" s="22">
        <v>0</v>
      </c>
      <c r="Y2061" t="s">
        <v>2811</v>
      </c>
      <c r="Z2061" t="s">
        <v>1006</v>
      </c>
      <c r="AA2061" t="s">
        <v>1007</v>
      </c>
      <c r="AB2061" t="s">
        <v>61</v>
      </c>
      <c r="AC2061" t="s">
        <v>98</v>
      </c>
      <c r="AD2061" t="str">
        <f t="shared" si="163"/>
        <v>Online Class - ONLINE</v>
      </c>
      <c r="AE2061" t="s">
        <v>88</v>
      </c>
      <c r="AF2061" t="s">
        <v>89</v>
      </c>
      <c r="AG2061" t="s">
        <v>89</v>
      </c>
      <c r="AH2061" t="s">
        <v>5220</v>
      </c>
      <c r="AI2061">
        <v>19</v>
      </c>
      <c r="AJ2061">
        <v>11</v>
      </c>
      <c r="AK2061" s="22">
        <f t="shared" si="164"/>
        <v>0</v>
      </c>
      <c r="AL2061" t="s">
        <v>99</v>
      </c>
      <c r="AM2061" t="s">
        <v>534</v>
      </c>
      <c r="AN2061" t="s">
        <v>67</v>
      </c>
    </row>
    <row r="2062" spans="1:40" hidden="1" x14ac:dyDescent="0.25">
      <c r="A2062">
        <v>202430</v>
      </c>
      <c r="B2062">
        <v>43821</v>
      </c>
      <c r="C2062" t="s">
        <v>1655</v>
      </c>
      <c r="D2062" t="s">
        <v>5684</v>
      </c>
      <c r="E2062" t="s">
        <v>1656</v>
      </c>
      <c r="F2062">
        <v>4</v>
      </c>
      <c r="G2062" s="1">
        <v>45166</v>
      </c>
      <c r="H2062" s="1">
        <v>45276</v>
      </c>
      <c r="I2062" s="21">
        <f t="shared" si="160"/>
        <v>16.714285714285715</v>
      </c>
      <c r="J2062" s="1"/>
      <c r="K2062" s="1" t="s">
        <v>5552</v>
      </c>
      <c r="S2062" s="22">
        <f t="shared" si="161"/>
        <v>0</v>
      </c>
      <c r="T2062" s="22">
        <f t="shared" si="162"/>
        <v>0</v>
      </c>
      <c r="U2062" s="22">
        <v>0</v>
      </c>
      <c r="W2062" s="22">
        <v>0</v>
      </c>
      <c r="Y2062" t="s">
        <v>304</v>
      </c>
      <c r="Z2062" t="s">
        <v>1043</v>
      </c>
      <c r="AA2062" t="s">
        <v>1044</v>
      </c>
      <c r="AB2062" t="s">
        <v>646</v>
      </c>
      <c r="AC2062" t="s">
        <v>98</v>
      </c>
      <c r="AD2062" t="str">
        <f t="shared" si="163"/>
        <v>Online Class - ONLINE</v>
      </c>
      <c r="AE2062" t="s">
        <v>88</v>
      </c>
      <c r="AF2062" t="s">
        <v>89</v>
      </c>
      <c r="AG2062" t="s">
        <v>89</v>
      </c>
      <c r="AH2062" t="s">
        <v>5220</v>
      </c>
      <c r="AI2062">
        <v>24</v>
      </c>
      <c r="AJ2062">
        <v>24</v>
      </c>
      <c r="AK2062" s="22">
        <f t="shared" si="164"/>
        <v>0</v>
      </c>
      <c r="AL2062" t="s">
        <v>99</v>
      </c>
      <c r="AM2062" t="s">
        <v>534</v>
      </c>
      <c r="AN2062" t="s">
        <v>46</v>
      </c>
    </row>
    <row r="2063" spans="1:40" hidden="1" x14ac:dyDescent="0.25">
      <c r="A2063">
        <v>202430</v>
      </c>
      <c r="B2063">
        <v>43821</v>
      </c>
      <c r="C2063" t="s">
        <v>1655</v>
      </c>
      <c r="D2063" t="s">
        <v>5684</v>
      </c>
      <c r="E2063" t="s">
        <v>1656</v>
      </c>
      <c r="F2063">
        <v>4</v>
      </c>
      <c r="G2063" s="1">
        <v>45166</v>
      </c>
      <c r="H2063" s="1">
        <v>45276</v>
      </c>
      <c r="I2063" s="21">
        <f t="shared" si="160"/>
        <v>16.714285714285715</v>
      </c>
      <c r="J2063" s="1"/>
      <c r="K2063" s="1" t="s">
        <v>5552</v>
      </c>
      <c r="S2063" s="22">
        <f t="shared" si="161"/>
        <v>0</v>
      </c>
      <c r="T2063" s="22">
        <f t="shared" si="162"/>
        <v>0</v>
      </c>
      <c r="U2063" s="22">
        <v>0</v>
      </c>
      <c r="W2063" s="22">
        <v>0</v>
      </c>
      <c r="Y2063" t="s">
        <v>304</v>
      </c>
      <c r="Z2063" t="s">
        <v>1043</v>
      </c>
      <c r="AA2063" t="s">
        <v>1044</v>
      </c>
      <c r="AB2063" t="s">
        <v>61</v>
      </c>
      <c r="AC2063" t="s">
        <v>98</v>
      </c>
      <c r="AD2063" t="str">
        <f t="shared" si="163"/>
        <v>Online Class - ONLINE</v>
      </c>
      <c r="AE2063" t="s">
        <v>88</v>
      </c>
      <c r="AF2063" t="s">
        <v>89</v>
      </c>
      <c r="AG2063" t="s">
        <v>89</v>
      </c>
      <c r="AH2063" t="s">
        <v>5220</v>
      </c>
      <c r="AI2063">
        <v>24</v>
      </c>
      <c r="AJ2063">
        <v>24</v>
      </c>
      <c r="AK2063" s="22">
        <f t="shared" si="164"/>
        <v>0</v>
      </c>
      <c r="AL2063" t="s">
        <v>99</v>
      </c>
      <c r="AM2063" t="s">
        <v>534</v>
      </c>
      <c r="AN2063" t="s">
        <v>46</v>
      </c>
    </row>
    <row r="2064" spans="1:40" hidden="1" x14ac:dyDescent="0.25">
      <c r="A2064">
        <v>202430</v>
      </c>
      <c r="B2064">
        <v>43826</v>
      </c>
      <c r="C2064" t="s">
        <v>3329</v>
      </c>
      <c r="D2064" t="s">
        <v>5660</v>
      </c>
      <c r="E2064" t="s">
        <v>3330</v>
      </c>
      <c r="F2064">
        <v>3</v>
      </c>
      <c r="G2064" s="1">
        <v>45222</v>
      </c>
      <c r="H2064" s="1">
        <v>45276</v>
      </c>
      <c r="I2064" s="21">
        <f t="shared" si="160"/>
        <v>8.7142857142857153</v>
      </c>
      <c r="J2064" s="1"/>
      <c r="K2064" s="1" t="s">
        <v>5552</v>
      </c>
      <c r="S2064" s="22">
        <f t="shared" si="161"/>
        <v>0</v>
      </c>
      <c r="T2064" s="22">
        <f t="shared" si="162"/>
        <v>0</v>
      </c>
      <c r="U2064" s="22">
        <v>0</v>
      </c>
      <c r="W2064" s="22">
        <v>0</v>
      </c>
      <c r="Y2064" t="s">
        <v>304</v>
      </c>
      <c r="Z2064" t="s">
        <v>2632</v>
      </c>
      <c r="AA2064" t="s">
        <v>2633</v>
      </c>
      <c r="AB2064" t="s">
        <v>277</v>
      </c>
      <c r="AC2064" t="s">
        <v>98</v>
      </c>
      <c r="AD2064" t="str">
        <f t="shared" si="163"/>
        <v>Online Class - ONLINE</v>
      </c>
      <c r="AE2064" t="s">
        <v>88</v>
      </c>
      <c r="AF2064" t="s">
        <v>89</v>
      </c>
      <c r="AG2064" t="s">
        <v>89</v>
      </c>
      <c r="AH2064" t="s">
        <v>5220</v>
      </c>
      <c r="AI2064">
        <v>35</v>
      </c>
      <c r="AJ2064">
        <v>26</v>
      </c>
      <c r="AK2064" s="22">
        <f t="shared" si="164"/>
        <v>0</v>
      </c>
      <c r="AL2064" t="s">
        <v>99</v>
      </c>
      <c r="AM2064" t="s">
        <v>534</v>
      </c>
      <c r="AN2064" t="s">
        <v>67</v>
      </c>
    </row>
    <row r="2065" spans="1:40" hidden="1" x14ac:dyDescent="0.25">
      <c r="A2065">
        <v>202430</v>
      </c>
      <c r="B2065">
        <v>43827</v>
      </c>
      <c r="C2065" t="s">
        <v>3331</v>
      </c>
      <c r="D2065" t="s">
        <v>5660</v>
      </c>
      <c r="E2065" t="s">
        <v>3332</v>
      </c>
      <c r="F2065">
        <v>3</v>
      </c>
      <c r="G2065" s="1">
        <v>45222</v>
      </c>
      <c r="H2065" s="1">
        <v>45276</v>
      </c>
      <c r="I2065" s="21">
        <f t="shared" si="160"/>
        <v>8.7142857142857153</v>
      </c>
      <c r="J2065" s="1"/>
      <c r="K2065" s="1" t="s">
        <v>5552</v>
      </c>
      <c r="S2065" s="22">
        <f t="shared" si="161"/>
        <v>0</v>
      </c>
      <c r="T2065" s="22">
        <f t="shared" si="162"/>
        <v>0</v>
      </c>
      <c r="U2065" s="22">
        <v>0</v>
      </c>
      <c r="W2065" s="22">
        <v>0</v>
      </c>
      <c r="Y2065" t="s">
        <v>304</v>
      </c>
      <c r="Z2065" t="s">
        <v>3060</v>
      </c>
      <c r="AA2065" t="s">
        <v>3061</v>
      </c>
      <c r="AB2065" t="s">
        <v>277</v>
      </c>
      <c r="AC2065" t="s">
        <v>98</v>
      </c>
      <c r="AD2065" t="str">
        <f t="shared" si="163"/>
        <v>Online Class - ONLINE</v>
      </c>
      <c r="AE2065" t="s">
        <v>88</v>
      </c>
      <c r="AF2065" t="s">
        <v>89</v>
      </c>
      <c r="AG2065" t="s">
        <v>89</v>
      </c>
      <c r="AH2065" t="s">
        <v>5220</v>
      </c>
      <c r="AI2065">
        <v>35</v>
      </c>
      <c r="AJ2065">
        <v>21</v>
      </c>
      <c r="AK2065" s="22">
        <f t="shared" si="164"/>
        <v>0</v>
      </c>
      <c r="AL2065" t="s">
        <v>99</v>
      </c>
      <c r="AM2065" t="s">
        <v>534</v>
      </c>
      <c r="AN2065" t="s">
        <v>67</v>
      </c>
    </row>
    <row r="2066" spans="1:40" hidden="1" x14ac:dyDescent="0.25">
      <c r="A2066">
        <v>202430</v>
      </c>
      <c r="B2066">
        <v>43828</v>
      </c>
      <c r="C2066" t="s">
        <v>566</v>
      </c>
      <c r="D2066" t="s">
        <v>5710</v>
      </c>
      <c r="E2066" t="s">
        <v>567</v>
      </c>
      <c r="F2066">
        <v>3</v>
      </c>
      <c r="G2066" s="1">
        <v>45166</v>
      </c>
      <c r="H2066" s="1">
        <v>45276</v>
      </c>
      <c r="I2066" s="21">
        <f t="shared" si="160"/>
        <v>16.714285714285715</v>
      </c>
      <c r="J2066" s="1"/>
      <c r="K2066" s="1" t="s">
        <v>5552</v>
      </c>
      <c r="S2066" s="22">
        <f t="shared" si="161"/>
        <v>0</v>
      </c>
      <c r="T2066" s="22">
        <f t="shared" si="162"/>
        <v>0</v>
      </c>
      <c r="U2066" s="22">
        <v>0</v>
      </c>
      <c r="W2066" s="22">
        <v>0</v>
      </c>
      <c r="Y2066" t="s">
        <v>304</v>
      </c>
      <c r="Z2066" t="s">
        <v>568</v>
      </c>
      <c r="AA2066" t="s">
        <v>569</v>
      </c>
      <c r="AB2066" t="s">
        <v>41</v>
      </c>
      <c r="AC2066" t="s">
        <v>98</v>
      </c>
      <c r="AD2066" t="str">
        <f t="shared" si="163"/>
        <v>Online Class - ONLINE</v>
      </c>
      <c r="AE2066" t="s">
        <v>88</v>
      </c>
      <c r="AF2066" t="s">
        <v>89</v>
      </c>
      <c r="AG2066" t="s">
        <v>89</v>
      </c>
      <c r="AH2066" t="s">
        <v>5220</v>
      </c>
      <c r="AI2066">
        <v>50</v>
      </c>
      <c r="AJ2066">
        <v>49</v>
      </c>
      <c r="AK2066" s="22">
        <f t="shared" si="164"/>
        <v>0</v>
      </c>
      <c r="AL2066" t="s">
        <v>99</v>
      </c>
      <c r="AM2066" t="s">
        <v>534</v>
      </c>
      <c r="AN2066" t="s">
        <v>67</v>
      </c>
    </row>
    <row r="2067" spans="1:40" hidden="1" x14ac:dyDescent="0.25">
      <c r="A2067">
        <v>202430</v>
      </c>
      <c r="B2067">
        <v>43829</v>
      </c>
      <c r="C2067" t="s">
        <v>3333</v>
      </c>
      <c r="D2067" t="s">
        <v>5711</v>
      </c>
      <c r="E2067" t="s">
        <v>3328</v>
      </c>
      <c r="F2067">
        <v>1</v>
      </c>
      <c r="G2067" s="1">
        <v>45166</v>
      </c>
      <c r="H2067" s="1">
        <v>45276</v>
      </c>
      <c r="I2067" s="21">
        <f t="shared" si="160"/>
        <v>16.714285714285715</v>
      </c>
      <c r="J2067" s="1"/>
      <c r="K2067" s="1" t="s">
        <v>5552</v>
      </c>
      <c r="S2067" s="22">
        <f t="shared" si="161"/>
        <v>0</v>
      </c>
      <c r="T2067" s="22">
        <f t="shared" si="162"/>
        <v>0</v>
      </c>
      <c r="U2067" s="22">
        <v>0</v>
      </c>
      <c r="W2067" s="22">
        <v>0</v>
      </c>
      <c r="Y2067" t="s">
        <v>2811</v>
      </c>
      <c r="Z2067" t="s">
        <v>1006</v>
      </c>
      <c r="AA2067" t="s">
        <v>1007</v>
      </c>
      <c r="AB2067" t="s">
        <v>41</v>
      </c>
      <c r="AC2067" t="s">
        <v>98</v>
      </c>
      <c r="AD2067" t="str">
        <f t="shared" si="163"/>
        <v>Online Class - ONLINE</v>
      </c>
      <c r="AE2067" t="s">
        <v>88</v>
      </c>
      <c r="AF2067" t="s">
        <v>89</v>
      </c>
      <c r="AG2067" t="s">
        <v>89</v>
      </c>
      <c r="AH2067" t="s">
        <v>5220</v>
      </c>
      <c r="AI2067">
        <v>19</v>
      </c>
      <c r="AJ2067">
        <v>13</v>
      </c>
      <c r="AK2067" s="22">
        <f t="shared" si="164"/>
        <v>0</v>
      </c>
      <c r="AL2067" t="s">
        <v>99</v>
      </c>
      <c r="AM2067" t="s">
        <v>534</v>
      </c>
      <c r="AN2067" t="s">
        <v>67</v>
      </c>
    </row>
    <row r="2068" spans="1:40" hidden="1" x14ac:dyDescent="0.25">
      <c r="A2068">
        <v>202430</v>
      </c>
      <c r="B2068">
        <v>43830</v>
      </c>
      <c r="C2068" t="s">
        <v>3334</v>
      </c>
      <c r="D2068" t="s">
        <v>5709</v>
      </c>
      <c r="E2068" t="s">
        <v>3326</v>
      </c>
      <c r="F2068">
        <v>3</v>
      </c>
      <c r="G2068" s="1">
        <v>45166</v>
      </c>
      <c r="H2068" s="1">
        <v>45276</v>
      </c>
      <c r="I2068" s="21">
        <f t="shared" si="160"/>
        <v>16.714285714285715</v>
      </c>
      <c r="J2068" s="1"/>
      <c r="K2068" s="1" t="s">
        <v>5552</v>
      </c>
      <c r="S2068" s="22">
        <f t="shared" si="161"/>
        <v>0</v>
      </c>
      <c r="T2068" s="22">
        <f t="shared" si="162"/>
        <v>0</v>
      </c>
      <c r="U2068" s="22">
        <v>0</v>
      </c>
      <c r="W2068" s="22">
        <v>0</v>
      </c>
      <c r="Y2068" t="s">
        <v>304</v>
      </c>
      <c r="Z2068" t="s">
        <v>1619</v>
      </c>
      <c r="AA2068" t="s">
        <v>1620</v>
      </c>
      <c r="AB2068" t="s">
        <v>61</v>
      </c>
      <c r="AC2068" t="s">
        <v>98</v>
      </c>
      <c r="AD2068" t="str">
        <f t="shared" si="163"/>
        <v>Online Class - ONLINE</v>
      </c>
      <c r="AE2068" t="s">
        <v>88</v>
      </c>
      <c r="AF2068" t="s">
        <v>89</v>
      </c>
      <c r="AG2068" t="s">
        <v>89</v>
      </c>
      <c r="AH2068" t="s">
        <v>5220</v>
      </c>
      <c r="AI2068">
        <v>40</v>
      </c>
      <c r="AJ2068">
        <v>27</v>
      </c>
      <c r="AK2068" s="22">
        <f t="shared" si="164"/>
        <v>0</v>
      </c>
      <c r="AL2068" t="s">
        <v>99</v>
      </c>
      <c r="AM2068" t="s">
        <v>534</v>
      </c>
      <c r="AN2068" t="s">
        <v>67</v>
      </c>
    </row>
    <row r="2069" spans="1:40" hidden="1" x14ac:dyDescent="0.25">
      <c r="A2069">
        <v>202430</v>
      </c>
      <c r="B2069">
        <v>43836</v>
      </c>
      <c r="C2069" t="s">
        <v>995</v>
      </c>
      <c r="D2069" t="s">
        <v>5596</v>
      </c>
      <c r="E2069" t="s">
        <v>996</v>
      </c>
      <c r="F2069">
        <v>3</v>
      </c>
      <c r="G2069" s="1">
        <v>45187</v>
      </c>
      <c r="H2069" s="1">
        <v>45276</v>
      </c>
      <c r="I2069" s="21">
        <f t="shared" si="160"/>
        <v>13.714285714285714</v>
      </c>
      <c r="J2069" s="1"/>
      <c r="K2069" s="1" t="s">
        <v>5552</v>
      </c>
      <c r="S2069" s="22">
        <f t="shared" si="161"/>
        <v>0</v>
      </c>
      <c r="T2069" s="22">
        <f t="shared" si="162"/>
        <v>0</v>
      </c>
      <c r="U2069" s="22">
        <v>0</v>
      </c>
      <c r="W2069" s="22">
        <v>0</v>
      </c>
      <c r="Y2069" t="s">
        <v>304</v>
      </c>
      <c r="Z2069" t="s">
        <v>997</v>
      </c>
      <c r="AA2069" t="s">
        <v>998</v>
      </c>
      <c r="AB2069" t="s">
        <v>61</v>
      </c>
      <c r="AC2069" t="s">
        <v>98</v>
      </c>
      <c r="AD2069" t="str">
        <f t="shared" si="163"/>
        <v>Online Class - ONLINE</v>
      </c>
      <c r="AE2069" t="s">
        <v>88</v>
      </c>
      <c r="AF2069" t="s">
        <v>89</v>
      </c>
      <c r="AG2069" t="s">
        <v>89</v>
      </c>
      <c r="AH2069" t="s">
        <v>5220</v>
      </c>
      <c r="AI2069">
        <v>45</v>
      </c>
      <c r="AJ2069">
        <v>47</v>
      </c>
      <c r="AK2069" s="22">
        <f t="shared" si="164"/>
        <v>0</v>
      </c>
      <c r="AL2069" t="s">
        <v>99</v>
      </c>
      <c r="AM2069" t="s">
        <v>534</v>
      </c>
      <c r="AN2069" t="s">
        <v>46</v>
      </c>
    </row>
    <row r="2070" spans="1:40" hidden="1" x14ac:dyDescent="0.25">
      <c r="A2070">
        <v>202430</v>
      </c>
      <c r="B2070">
        <v>43837</v>
      </c>
      <c r="C2070" t="s">
        <v>1514</v>
      </c>
      <c r="D2070" t="s">
        <v>5635</v>
      </c>
      <c r="E2070" t="s">
        <v>1515</v>
      </c>
      <c r="F2070">
        <v>4</v>
      </c>
      <c r="G2070" s="1">
        <v>45174</v>
      </c>
      <c r="H2070" s="1">
        <v>45249</v>
      </c>
      <c r="I2070" s="21">
        <f t="shared" si="160"/>
        <v>11.714285714285714</v>
      </c>
      <c r="J2070" s="1"/>
      <c r="K2070" s="1" t="s">
        <v>5552</v>
      </c>
      <c r="S2070" s="22">
        <f t="shared" si="161"/>
        <v>0</v>
      </c>
      <c r="T2070" s="22">
        <f t="shared" si="162"/>
        <v>0</v>
      </c>
      <c r="U2070" s="22">
        <v>0</v>
      </c>
      <c r="W2070" s="22">
        <v>0</v>
      </c>
      <c r="Y2070" t="s">
        <v>304</v>
      </c>
      <c r="Z2070" t="s">
        <v>2273</v>
      </c>
      <c r="AA2070" t="s">
        <v>2274</v>
      </c>
      <c r="AB2070" t="s">
        <v>61</v>
      </c>
      <c r="AC2070" t="s">
        <v>98</v>
      </c>
      <c r="AD2070" t="str">
        <f t="shared" si="163"/>
        <v>Online Class - ONLINE</v>
      </c>
      <c r="AE2070" t="s">
        <v>88</v>
      </c>
      <c r="AF2070" t="s">
        <v>89</v>
      </c>
      <c r="AG2070" t="s">
        <v>89</v>
      </c>
      <c r="AH2070" t="s">
        <v>5220</v>
      </c>
      <c r="AI2070">
        <v>35</v>
      </c>
      <c r="AJ2070">
        <v>26</v>
      </c>
      <c r="AK2070" s="22">
        <f t="shared" si="164"/>
        <v>0</v>
      </c>
      <c r="AL2070" t="s">
        <v>99</v>
      </c>
      <c r="AM2070" t="s">
        <v>534</v>
      </c>
      <c r="AN2070" t="s">
        <v>67</v>
      </c>
    </row>
    <row r="2071" spans="1:40" hidden="1" x14ac:dyDescent="0.25">
      <c r="A2071">
        <v>202430</v>
      </c>
      <c r="B2071">
        <v>43838</v>
      </c>
      <c r="C2071" t="s">
        <v>1514</v>
      </c>
      <c r="D2071" t="s">
        <v>5635</v>
      </c>
      <c r="E2071" t="s">
        <v>1515</v>
      </c>
      <c r="F2071">
        <v>4</v>
      </c>
      <c r="G2071" s="1">
        <v>45215</v>
      </c>
      <c r="H2071" s="1">
        <v>45269</v>
      </c>
      <c r="I2071" s="21">
        <f t="shared" si="160"/>
        <v>8.7142857142857153</v>
      </c>
      <c r="J2071" s="1"/>
      <c r="K2071" s="1" t="s">
        <v>5552</v>
      </c>
      <c r="S2071" s="22">
        <f t="shared" si="161"/>
        <v>0</v>
      </c>
      <c r="T2071" s="22">
        <f t="shared" si="162"/>
        <v>0</v>
      </c>
      <c r="U2071" s="22">
        <v>0</v>
      </c>
      <c r="W2071" s="22">
        <v>0</v>
      </c>
      <c r="Y2071" t="s">
        <v>304</v>
      </c>
      <c r="Z2071" t="s">
        <v>1516</v>
      </c>
      <c r="AA2071" t="s">
        <v>1517</v>
      </c>
      <c r="AB2071" t="s">
        <v>277</v>
      </c>
      <c r="AC2071" t="s">
        <v>62</v>
      </c>
      <c r="AD2071" t="str">
        <f t="shared" si="163"/>
        <v>Online Class - ONLINE</v>
      </c>
      <c r="AE2071" t="s">
        <v>88</v>
      </c>
      <c r="AF2071" t="s">
        <v>89</v>
      </c>
      <c r="AG2071" t="s">
        <v>89</v>
      </c>
      <c r="AH2071" t="s">
        <v>5220</v>
      </c>
      <c r="AI2071">
        <v>35</v>
      </c>
      <c r="AJ2071">
        <v>32</v>
      </c>
      <c r="AK2071" s="22">
        <f t="shared" si="164"/>
        <v>0</v>
      </c>
      <c r="AL2071" t="s">
        <v>430</v>
      </c>
      <c r="AM2071" t="s">
        <v>306</v>
      </c>
      <c r="AN2071" t="s">
        <v>67</v>
      </c>
    </row>
    <row r="2072" spans="1:40" hidden="1" x14ac:dyDescent="0.25">
      <c r="A2072">
        <v>202430</v>
      </c>
      <c r="B2072">
        <v>43841</v>
      </c>
      <c r="C2072" t="s">
        <v>1510</v>
      </c>
      <c r="D2072" t="s">
        <v>5614</v>
      </c>
      <c r="E2072" t="s">
        <v>1511</v>
      </c>
      <c r="F2072">
        <v>3</v>
      </c>
      <c r="G2072" s="1">
        <v>45208</v>
      </c>
      <c r="H2072" s="1">
        <v>45262</v>
      </c>
      <c r="I2072" s="21">
        <f t="shared" si="160"/>
        <v>8.7142857142857153</v>
      </c>
      <c r="J2072" s="1"/>
      <c r="K2072" s="1" t="s">
        <v>5552</v>
      </c>
      <c r="S2072" s="22">
        <f t="shared" si="161"/>
        <v>0</v>
      </c>
      <c r="T2072" s="22">
        <f t="shared" si="162"/>
        <v>0</v>
      </c>
      <c r="U2072" s="22">
        <v>0</v>
      </c>
      <c r="W2072" s="22">
        <v>0</v>
      </c>
      <c r="Y2072" t="s">
        <v>304</v>
      </c>
      <c r="Z2072" t="s">
        <v>831</v>
      </c>
      <c r="AA2072" t="s">
        <v>832</v>
      </c>
      <c r="AB2072" t="s">
        <v>61</v>
      </c>
      <c r="AC2072" t="s">
        <v>98</v>
      </c>
      <c r="AD2072" t="str">
        <f t="shared" si="163"/>
        <v>Online Class - ONLINE</v>
      </c>
      <c r="AE2072" t="s">
        <v>88</v>
      </c>
      <c r="AF2072" t="s">
        <v>89</v>
      </c>
      <c r="AG2072" t="s">
        <v>89</v>
      </c>
      <c r="AH2072" t="s">
        <v>5220</v>
      </c>
      <c r="AI2072">
        <v>35</v>
      </c>
      <c r="AJ2072">
        <v>24</v>
      </c>
      <c r="AK2072" s="22">
        <f t="shared" si="164"/>
        <v>0</v>
      </c>
      <c r="AL2072" t="s">
        <v>99</v>
      </c>
      <c r="AM2072" t="s">
        <v>534</v>
      </c>
      <c r="AN2072" t="s">
        <v>67</v>
      </c>
    </row>
    <row r="2073" spans="1:40" hidden="1" x14ac:dyDescent="0.25">
      <c r="A2073">
        <v>202430</v>
      </c>
      <c r="B2073">
        <v>43843</v>
      </c>
      <c r="C2073" t="s">
        <v>3335</v>
      </c>
      <c r="D2073" t="s">
        <v>5709</v>
      </c>
      <c r="E2073" t="s">
        <v>3336</v>
      </c>
      <c r="F2073">
        <v>3</v>
      </c>
      <c r="G2073" s="1">
        <v>45166</v>
      </c>
      <c r="H2073" s="1">
        <v>45276</v>
      </c>
      <c r="I2073" s="21">
        <f t="shared" si="160"/>
        <v>16.714285714285715</v>
      </c>
      <c r="J2073" s="1"/>
      <c r="K2073" s="1" t="s">
        <v>5552</v>
      </c>
      <c r="S2073" s="22">
        <f t="shared" si="161"/>
        <v>0</v>
      </c>
      <c r="T2073" s="22">
        <f t="shared" si="162"/>
        <v>0</v>
      </c>
      <c r="U2073" s="22">
        <v>0</v>
      </c>
      <c r="W2073" s="22">
        <v>0</v>
      </c>
      <c r="Y2073" t="s">
        <v>304</v>
      </c>
      <c r="Z2073" t="s">
        <v>997</v>
      </c>
      <c r="AA2073" t="s">
        <v>998</v>
      </c>
      <c r="AB2073" t="s">
        <v>61</v>
      </c>
      <c r="AC2073" t="s">
        <v>98</v>
      </c>
      <c r="AD2073" t="str">
        <f t="shared" si="163"/>
        <v>Online Class - ONLINE</v>
      </c>
      <c r="AE2073" t="s">
        <v>88</v>
      </c>
      <c r="AF2073" t="s">
        <v>89</v>
      </c>
      <c r="AG2073" t="s">
        <v>89</v>
      </c>
      <c r="AH2073" t="s">
        <v>5220</v>
      </c>
      <c r="AI2073">
        <v>35</v>
      </c>
      <c r="AJ2073">
        <v>28</v>
      </c>
      <c r="AK2073" s="22">
        <f t="shared" si="164"/>
        <v>0</v>
      </c>
      <c r="AL2073" t="s">
        <v>99</v>
      </c>
      <c r="AM2073" t="s">
        <v>534</v>
      </c>
      <c r="AN2073" t="s">
        <v>67</v>
      </c>
    </row>
    <row r="2074" spans="1:40" hidden="1" x14ac:dyDescent="0.25">
      <c r="A2074">
        <v>202430</v>
      </c>
      <c r="B2074">
        <v>43860</v>
      </c>
      <c r="C2074" t="s">
        <v>1136</v>
      </c>
      <c r="D2074" t="s">
        <v>5715</v>
      </c>
      <c r="E2074" t="s">
        <v>1137</v>
      </c>
      <c r="F2074">
        <v>5</v>
      </c>
      <c r="G2074" s="1">
        <v>45194</v>
      </c>
      <c r="H2074" s="1">
        <v>45276</v>
      </c>
      <c r="I2074" s="21">
        <f t="shared" si="160"/>
        <v>12.714285714285714</v>
      </c>
      <c r="J2074" s="1"/>
      <c r="K2074" s="1" t="s">
        <v>5552</v>
      </c>
      <c r="S2074" s="22">
        <f t="shared" si="161"/>
        <v>0</v>
      </c>
      <c r="T2074" s="22">
        <f t="shared" si="162"/>
        <v>0</v>
      </c>
      <c r="U2074" s="22">
        <v>0</v>
      </c>
      <c r="W2074" s="22">
        <v>0</v>
      </c>
      <c r="Y2074" t="s">
        <v>304</v>
      </c>
      <c r="Z2074" t="s">
        <v>320</v>
      </c>
      <c r="AA2074" t="s">
        <v>321</v>
      </c>
      <c r="AB2074" t="s">
        <v>277</v>
      </c>
      <c r="AC2074" t="s">
        <v>62</v>
      </c>
      <c r="AD2074" t="str">
        <f t="shared" si="163"/>
        <v>Online Class - ONLINE</v>
      </c>
      <c r="AE2074" t="s">
        <v>88</v>
      </c>
      <c r="AF2074" t="s">
        <v>89</v>
      </c>
      <c r="AG2074" t="s">
        <v>89</v>
      </c>
      <c r="AH2074" t="s">
        <v>5220</v>
      </c>
      <c r="AI2074">
        <v>30</v>
      </c>
      <c r="AJ2074">
        <v>18</v>
      </c>
      <c r="AK2074" s="22">
        <f t="shared" si="164"/>
        <v>0</v>
      </c>
      <c r="AL2074" t="s">
        <v>430</v>
      </c>
      <c r="AM2074" t="s">
        <v>306</v>
      </c>
      <c r="AN2074" t="s">
        <v>67</v>
      </c>
    </row>
    <row r="2075" spans="1:40" hidden="1" x14ac:dyDescent="0.25">
      <c r="A2075">
        <v>202430</v>
      </c>
      <c r="B2075">
        <v>43861</v>
      </c>
      <c r="C2075" t="s">
        <v>3337</v>
      </c>
      <c r="D2075" t="s">
        <v>5715</v>
      </c>
      <c r="E2075" t="s">
        <v>3338</v>
      </c>
      <c r="F2075">
        <v>5</v>
      </c>
      <c r="G2075" s="1">
        <v>45166</v>
      </c>
      <c r="H2075" s="1">
        <v>45276</v>
      </c>
      <c r="I2075" s="21">
        <f t="shared" si="160"/>
        <v>16.714285714285715</v>
      </c>
      <c r="J2075" s="1"/>
      <c r="K2075" s="1" t="s">
        <v>5552</v>
      </c>
      <c r="S2075" s="22">
        <f t="shared" si="161"/>
        <v>0</v>
      </c>
      <c r="T2075" s="22">
        <f t="shared" si="162"/>
        <v>0</v>
      </c>
      <c r="U2075" s="22">
        <v>0</v>
      </c>
      <c r="W2075" s="22">
        <v>0</v>
      </c>
      <c r="Y2075" t="s">
        <v>304</v>
      </c>
      <c r="Z2075" t="s">
        <v>3229</v>
      </c>
      <c r="AA2075" t="s">
        <v>3230</v>
      </c>
      <c r="AB2075" t="s">
        <v>277</v>
      </c>
      <c r="AC2075" t="s">
        <v>98</v>
      </c>
      <c r="AD2075" t="str">
        <f t="shared" si="163"/>
        <v>Online Class - ONLINE</v>
      </c>
      <c r="AE2075" t="s">
        <v>88</v>
      </c>
      <c r="AF2075" t="s">
        <v>89</v>
      </c>
      <c r="AG2075" t="s">
        <v>89</v>
      </c>
      <c r="AH2075" t="s">
        <v>5220</v>
      </c>
      <c r="AI2075">
        <v>30</v>
      </c>
      <c r="AJ2075">
        <v>14</v>
      </c>
      <c r="AK2075" s="22">
        <f t="shared" si="164"/>
        <v>0</v>
      </c>
      <c r="AL2075" t="s">
        <v>99</v>
      </c>
      <c r="AM2075" t="s">
        <v>534</v>
      </c>
      <c r="AN2075" t="s">
        <v>67</v>
      </c>
    </row>
    <row r="2076" spans="1:40" hidden="1" x14ac:dyDescent="0.25">
      <c r="A2076">
        <v>202430</v>
      </c>
      <c r="B2076">
        <v>43863</v>
      </c>
      <c r="C2076" t="s">
        <v>1724</v>
      </c>
      <c r="D2076" t="s">
        <v>5722</v>
      </c>
      <c r="E2076" t="s">
        <v>1725</v>
      </c>
      <c r="F2076">
        <v>5</v>
      </c>
      <c r="G2076" s="1">
        <v>45194</v>
      </c>
      <c r="H2076" s="1">
        <v>45276</v>
      </c>
      <c r="I2076" s="21">
        <f t="shared" si="160"/>
        <v>12.714285714285714</v>
      </c>
      <c r="J2076" s="1"/>
      <c r="K2076" s="1" t="s">
        <v>5552</v>
      </c>
      <c r="S2076" s="22">
        <f t="shared" si="161"/>
        <v>0</v>
      </c>
      <c r="T2076" s="22">
        <f t="shared" si="162"/>
        <v>0</v>
      </c>
      <c r="U2076" s="22">
        <v>0</v>
      </c>
      <c r="W2076" s="22">
        <v>0</v>
      </c>
      <c r="Y2076" t="s">
        <v>304</v>
      </c>
      <c r="Z2076" t="s">
        <v>1726</v>
      </c>
      <c r="AA2076" t="s">
        <v>1727</v>
      </c>
      <c r="AB2076" t="s">
        <v>277</v>
      </c>
      <c r="AC2076" t="s">
        <v>62</v>
      </c>
      <c r="AD2076" t="str">
        <f t="shared" si="163"/>
        <v>Online Class - ONLINE</v>
      </c>
      <c r="AE2076" t="s">
        <v>88</v>
      </c>
      <c r="AF2076" t="s">
        <v>89</v>
      </c>
      <c r="AG2076" t="s">
        <v>89</v>
      </c>
      <c r="AH2076" t="s">
        <v>5220</v>
      </c>
      <c r="AI2076">
        <v>30</v>
      </c>
      <c r="AJ2076">
        <v>16</v>
      </c>
      <c r="AK2076" s="22">
        <f t="shared" si="164"/>
        <v>0</v>
      </c>
      <c r="AL2076" t="s">
        <v>430</v>
      </c>
      <c r="AM2076" t="s">
        <v>306</v>
      </c>
      <c r="AN2076" t="s">
        <v>67</v>
      </c>
    </row>
    <row r="2077" spans="1:40" hidden="1" x14ac:dyDescent="0.25">
      <c r="A2077">
        <v>202430</v>
      </c>
      <c r="B2077">
        <v>43864</v>
      </c>
      <c r="C2077" t="s">
        <v>3339</v>
      </c>
      <c r="D2077" t="s">
        <v>5722</v>
      </c>
      <c r="E2077" t="s">
        <v>3340</v>
      </c>
      <c r="F2077">
        <v>5</v>
      </c>
      <c r="G2077" s="1">
        <v>45166</v>
      </c>
      <c r="H2077" s="1">
        <v>45276</v>
      </c>
      <c r="I2077" s="21">
        <f t="shared" si="160"/>
        <v>16.714285714285715</v>
      </c>
      <c r="J2077" s="1"/>
      <c r="K2077" s="1" t="s">
        <v>5552</v>
      </c>
      <c r="S2077" s="22">
        <f t="shared" si="161"/>
        <v>0</v>
      </c>
      <c r="T2077" s="22">
        <f t="shared" si="162"/>
        <v>0</v>
      </c>
      <c r="U2077" s="22">
        <v>0</v>
      </c>
      <c r="W2077" s="22">
        <v>0</v>
      </c>
      <c r="Y2077" t="s">
        <v>49</v>
      </c>
      <c r="Z2077" t="s">
        <v>1726</v>
      </c>
      <c r="AA2077" t="s">
        <v>1727</v>
      </c>
      <c r="AB2077" t="s">
        <v>41</v>
      </c>
      <c r="AC2077" t="s">
        <v>98</v>
      </c>
      <c r="AD2077" t="str">
        <f t="shared" si="163"/>
        <v>Online Class - ONLINE</v>
      </c>
      <c r="AE2077" t="s">
        <v>88</v>
      </c>
      <c r="AF2077" t="s">
        <v>89</v>
      </c>
      <c r="AG2077" t="s">
        <v>89</v>
      </c>
      <c r="AH2077" t="s">
        <v>5220</v>
      </c>
      <c r="AI2077">
        <v>10</v>
      </c>
      <c r="AJ2077">
        <v>5</v>
      </c>
      <c r="AK2077" s="22">
        <f t="shared" si="164"/>
        <v>0</v>
      </c>
      <c r="AL2077" t="s">
        <v>2482</v>
      </c>
      <c r="AM2077" t="s">
        <v>172</v>
      </c>
      <c r="AN2077" t="s">
        <v>67</v>
      </c>
    </row>
    <row r="2078" spans="1:40" hidden="1" x14ac:dyDescent="0.25">
      <c r="A2078">
        <v>202430</v>
      </c>
      <c r="B2078">
        <v>43872</v>
      </c>
      <c r="C2078" t="s">
        <v>3341</v>
      </c>
      <c r="D2078" t="s">
        <v>5605</v>
      </c>
      <c r="E2078" t="s">
        <v>3342</v>
      </c>
      <c r="F2078">
        <v>3</v>
      </c>
      <c r="G2078" s="1">
        <v>45166</v>
      </c>
      <c r="H2078" s="1">
        <v>45276</v>
      </c>
      <c r="I2078" s="21">
        <f t="shared" si="160"/>
        <v>16.714285714285715</v>
      </c>
      <c r="J2078" s="1"/>
      <c r="K2078" s="1" t="s">
        <v>5552</v>
      </c>
      <c r="S2078" s="22">
        <f t="shared" si="161"/>
        <v>0</v>
      </c>
      <c r="T2078" s="22">
        <f t="shared" si="162"/>
        <v>0</v>
      </c>
      <c r="U2078" s="22">
        <v>0</v>
      </c>
      <c r="W2078" s="22">
        <v>0</v>
      </c>
      <c r="Y2078" t="s">
        <v>304</v>
      </c>
      <c r="Z2078" t="s">
        <v>3068</v>
      </c>
      <c r="AA2078" t="s">
        <v>3069</v>
      </c>
      <c r="AB2078" t="s">
        <v>61</v>
      </c>
      <c r="AC2078" t="s">
        <v>98</v>
      </c>
      <c r="AD2078" t="str">
        <f t="shared" si="163"/>
        <v>Online Class - ONLINE</v>
      </c>
      <c r="AE2078" t="s">
        <v>88</v>
      </c>
      <c r="AF2078" t="s">
        <v>89</v>
      </c>
      <c r="AG2078" t="s">
        <v>89</v>
      </c>
      <c r="AH2078" t="s">
        <v>5220</v>
      </c>
      <c r="AI2078">
        <v>40</v>
      </c>
      <c r="AJ2078">
        <v>21</v>
      </c>
      <c r="AK2078" s="22">
        <f t="shared" si="164"/>
        <v>0</v>
      </c>
      <c r="AL2078" t="s">
        <v>99</v>
      </c>
      <c r="AM2078" t="s">
        <v>534</v>
      </c>
      <c r="AN2078" t="s">
        <v>67</v>
      </c>
    </row>
    <row r="2079" spans="1:40" hidden="1" x14ac:dyDescent="0.25">
      <c r="A2079">
        <v>202430</v>
      </c>
      <c r="B2079">
        <v>43875</v>
      </c>
      <c r="C2079" t="s">
        <v>802</v>
      </c>
      <c r="D2079" t="s">
        <v>5617</v>
      </c>
      <c r="E2079" t="s">
        <v>803</v>
      </c>
      <c r="F2079">
        <v>3</v>
      </c>
      <c r="G2079" s="1">
        <v>45166</v>
      </c>
      <c r="H2079" s="1">
        <v>45276</v>
      </c>
      <c r="I2079" s="21">
        <f t="shared" si="160"/>
        <v>16.714285714285715</v>
      </c>
      <c r="J2079" s="1"/>
      <c r="K2079" s="1" t="s">
        <v>5552</v>
      </c>
      <c r="S2079" s="22">
        <f t="shared" si="161"/>
        <v>0</v>
      </c>
      <c r="T2079" s="22">
        <f t="shared" si="162"/>
        <v>0</v>
      </c>
      <c r="U2079" s="22">
        <v>0</v>
      </c>
      <c r="W2079" s="22">
        <v>0</v>
      </c>
      <c r="Y2079" t="s">
        <v>304</v>
      </c>
      <c r="Z2079" t="s">
        <v>1492</v>
      </c>
      <c r="AA2079" t="s">
        <v>1493</v>
      </c>
      <c r="AB2079" t="s">
        <v>277</v>
      </c>
      <c r="AC2079" t="s">
        <v>98</v>
      </c>
      <c r="AD2079" t="str">
        <f t="shared" si="163"/>
        <v>Online Class - ONLINE</v>
      </c>
      <c r="AE2079" t="s">
        <v>88</v>
      </c>
      <c r="AF2079" t="s">
        <v>89</v>
      </c>
      <c r="AG2079" t="s">
        <v>89</v>
      </c>
      <c r="AH2079" t="s">
        <v>5220</v>
      </c>
      <c r="AI2079">
        <v>30</v>
      </c>
      <c r="AJ2079">
        <v>23</v>
      </c>
      <c r="AK2079" s="22">
        <f t="shared" si="164"/>
        <v>0</v>
      </c>
      <c r="AL2079" t="s">
        <v>99</v>
      </c>
      <c r="AM2079" t="s">
        <v>534</v>
      </c>
      <c r="AN2079" t="s">
        <v>67</v>
      </c>
    </row>
    <row r="2080" spans="1:40" hidden="1" x14ac:dyDescent="0.25">
      <c r="A2080">
        <v>202430</v>
      </c>
      <c r="B2080">
        <v>43876</v>
      </c>
      <c r="C2080" t="s">
        <v>1758</v>
      </c>
      <c r="D2080" t="s">
        <v>5623</v>
      </c>
      <c r="E2080" t="s">
        <v>1759</v>
      </c>
      <c r="F2080">
        <v>4</v>
      </c>
      <c r="G2080" s="1">
        <v>45166</v>
      </c>
      <c r="H2080" s="1">
        <v>45276</v>
      </c>
      <c r="I2080" s="21">
        <f t="shared" si="160"/>
        <v>16.714285714285715</v>
      </c>
      <c r="J2080" s="1"/>
      <c r="K2080" s="1" t="s">
        <v>5552</v>
      </c>
      <c r="S2080" s="22">
        <f t="shared" si="161"/>
        <v>0</v>
      </c>
      <c r="T2080" s="22">
        <f t="shared" si="162"/>
        <v>0</v>
      </c>
      <c r="U2080" s="22">
        <v>0</v>
      </c>
      <c r="W2080" s="22">
        <v>0</v>
      </c>
      <c r="Y2080" t="s">
        <v>304</v>
      </c>
      <c r="Z2080" t="s">
        <v>1760</v>
      </c>
      <c r="AA2080" t="s">
        <v>1761</v>
      </c>
      <c r="AB2080" t="s">
        <v>277</v>
      </c>
      <c r="AC2080" t="s">
        <v>62</v>
      </c>
      <c r="AD2080" t="str">
        <f t="shared" si="163"/>
        <v>Online Class - ONLINE</v>
      </c>
      <c r="AE2080" t="s">
        <v>88</v>
      </c>
      <c r="AF2080" t="s">
        <v>89</v>
      </c>
      <c r="AG2080" t="s">
        <v>89</v>
      </c>
      <c r="AH2080" t="s">
        <v>5220</v>
      </c>
      <c r="AI2080">
        <v>33</v>
      </c>
      <c r="AJ2080">
        <v>22</v>
      </c>
      <c r="AK2080" s="22">
        <f t="shared" si="164"/>
        <v>0</v>
      </c>
      <c r="AL2080" t="s">
        <v>430</v>
      </c>
      <c r="AM2080" t="s">
        <v>306</v>
      </c>
      <c r="AN2080" t="s">
        <v>67</v>
      </c>
    </row>
    <row r="2081" spans="1:40" hidden="1" x14ac:dyDescent="0.25">
      <c r="A2081">
        <v>202430</v>
      </c>
      <c r="B2081">
        <v>43880</v>
      </c>
      <c r="C2081" t="s">
        <v>715</v>
      </c>
      <c r="D2081" t="s">
        <v>5617</v>
      </c>
      <c r="E2081" t="s">
        <v>716</v>
      </c>
      <c r="F2081">
        <v>3</v>
      </c>
      <c r="G2081" s="1">
        <v>45222</v>
      </c>
      <c r="H2081" s="1">
        <v>45276</v>
      </c>
      <c r="I2081" s="21">
        <f t="shared" si="160"/>
        <v>8.7142857142857153</v>
      </c>
      <c r="J2081" s="1"/>
      <c r="K2081" s="1" t="s">
        <v>5552</v>
      </c>
      <c r="S2081" s="22">
        <f t="shared" si="161"/>
        <v>0</v>
      </c>
      <c r="T2081" s="22">
        <f t="shared" si="162"/>
        <v>0</v>
      </c>
      <c r="U2081" s="22">
        <v>0</v>
      </c>
      <c r="W2081" s="22">
        <v>0</v>
      </c>
      <c r="Y2081" t="s">
        <v>304</v>
      </c>
      <c r="Z2081" t="s">
        <v>2807</v>
      </c>
      <c r="AA2081" t="s">
        <v>2808</v>
      </c>
      <c r="AB2081" t="s">
        <v>61</v>
      </c>
      <c r="AC2081" t="s">
        <v>98</v>
      </c>
      <c r="AD2081" t="str">
        <f t="shared" si="163"/>
        <v>Online Class - ONLINE</v>
      </c>
      <c r="AE2081" t="s">
        <v>88</v>
      </c>
      <c r="AF2081" t="s">
        <v>89</v>
      </c>
      <c r="AG2081" t="s">
        <v>89</v>
      </c>
      <c r="AH2081" t="s">
        <v>5220</v>
      </c>
      <c r="AI2081">
        <v>30</v>
      </c>
      <c r="AJ2081">
        <v>24</v>
      </c>
      <c r="AK2081" s="22">
        <f t="shared" si="164"/>
        <v>0</v>
      </c>
      <c r="AL2081" t="s">
        <v>99</v>
      </c>
      <c r="AM2081" t="s">
        <v>534</v>
      </c>
      <c r="AN2081" t="s">
        <v>67</v>
      </c>
    </row>
    <row r="2082" spans="1:40" hidden="1" x14ac:dyDescent="0.25">
      <c r="A2082">
        <v>202430</v>
      </c>
      <c r="B2082">
        <v>43885</v>
      </c>
      <c r="C2082" t="s">
        <v>3343</v>
      </c>
      <c r="D2082" t="s">
        <v>5598</v>
      </c>
      <c r="E2082" t="s">
        <v>3344</v>
      </c>
      <c r="F2082">
        <v>3</v>
      </c>
      <c r="G2082" s="1">
        <v>45201</v>
      </c>
      <c r="H2082" s="1">
        <v>45276</v>
      </c>
      <c r="I2082" s="21">
        <f t="shared" si="160"/>
        <v>11.714285714285714</v>
      </c>
      <c r="J2082" s="1"/>
      <c r="K2082" s="1" t="s">
        <v>5552</v>
      </c>
      <c r="S2082" s="22">
        <f t="shared" si="161"/>
        <v>0</v>
      </c>
      <c r="T2082" s="22">
        <f t="shared" si="162"/>
        <v>0</v>
      </c>
      <c r="U2082" s="22">
        <v>0</v>
      </c>
      <c r="W2082" s="22">
        <v>0</v>
      </c>
      <c r="Y2082" t="s">
        <v>304</v>
      </c>
      <c r="Z2082" t="s">
        <v>2864</v>
      </c>
      <c r="AA2082" t="s">
        <v>2865</v>
      </c>
      <c r="AB2082" t="s">
        <v>277</v>
      </c>
      <c r="AC2082" t="s">
        <v>98</v>
      </c>
      <c r="AD2082" t="str">
        <f t="shared" si="163"/>
        <v>Online Class - ONLINE</v>
      </c>
      <c r="AE2082" t="s">
        <v>88</v>
      </c>
      <c r="AF2082" t="s">
        <v>89</v>
      </c>
      <c r="AG2082" t="s">
        <v>89</v>
      </c>
      <c r="AH2082" t="s">
        <v>5220</v>
      </c>
      <c r="AI2082">
        <v>35</v>
      </c>
      <c r="AJ2082">
        <v>21</v>
      </c>
      <c r="AK2082" s="22">
        <f t="shared" si="164"/>
        <v>0</v>
      </c>
      <c r="AL2082" t="s">
        <v>99</v>
      </c>
      <c r="AM2082" t="s">
        <v>534</v>
      </c>
      <c r="AN2082" t="s">
        <v>67</v>
      </c>
    </row>
    <row r="2083" spans="1:40" hidden="1" x14ac:dyDescent="0.25">
      <c r="A2083">
        <v>202430</v>
      </c>
      <c r="B2083">
        <v>43913</v>
      </c>
      <c r="C2083" t="s">
        <v>313</v>
      </c>
      <c r="D2083" t="s">
        <v>5623</v>
      </c>
      <c r="E2083" t="s">
        <v>314</v>
      </c>
      <c r="F2083">
        <v>5</v>
      </c>
      <c r="G2083" s="1">
        <v>45166</v>
      </c>
      <c r="H2083" s="1">
        <v>45276</v>
      </c>
      <c r="I2083" s="21">
        <f t="shared" si="160"/>
        <v>16.714285714285715</v>
      </c>
      <c r="J2083" s="1"/>
      <c r="K2083" s="1" t="s">
        <v>5552</v>
      </c>
      <c r="S2083" s="22">
        <f t="shared" si="161"/>
        <v>0</v>
      </c>
      <c r="T2083" s="22">
        <f t="shared" si="162"/>
        <v>0</v>
      </c>
      <c r="U2083" s="22">
        <v>0</v>
      </c>
      <c r="W2083" s="22">
        <v>0</v>
      </c>
      <c r="Y2083" t="s">
        <v>304</v>
      </c>
      <c r="Z2083" t="s">
        <v>1745</v>
      </c>
      <c r="AA2083" t="s">
        <v>1746</v>
      </c>
      <c r="AB2083" t="s">
        <v>61</v>
      </c>
      <c r="AC2083" t="s">
        <v>62</v>
      </c>
      <c r="AD2083" t="str">
        <f t="shared" si="163"/>
        <v>Online Class - ONLINE</v>
      </c>
      <c r="AE2083" t="s">
        <v>88</v>
      </c>
      <c r="AF2083" t="s">
        <v>89</v>
      </c>
      <c r="AG2083" t="s">
        <v>89</v>
      </c>
      <c r="AH2083" t="s">
        <v>5220</v>
      </c>
      <c r="AI2083">
        <v>33</v>
      </c>
      <c r="AJ2083">
        <v>23</v>
      </c>
      <c r="AK2083" s="22">
        <f t="shared" si="164"/>
        <v>0</v>
      </c>
      <c r="AL2083" t="s">
        <v>430</v>
      </c>
      <c r="AM2083" t="s">
        <v>306</v>
      </c>
      <c r="AN2083" t="s">
        <v>67</v>
      </c>
    </row>
    <row r="2084" spans="1:40" hidden="1" x14ac:dyDescent="0.25">
      <c r="A2084">
        <v>202430</v>
      </c>
      <c r="B2084">
        <v>43915</v>
      </c>
      <c r="C2084" t="s">
        <v>1774</v>
      </c>
      <c r="D2084" t="s">
        <v>5718</v>
      </c>
      <c r="E2084" t="s">
        <v>1775</v>
      </c>
      <c r="F2084">
        <v>3</v>
      </c>
      <c r="G2084" s="1">
        <v>45166</v>
      </c>
      <c r="H2084" s="1">
        <v>45276</v>
      </c>
      <c r="I2084" s="21">
        <f t="shared" si="160"/>
        <v>16.714285714285715</v>
      </c>
      <c r="J2084" s="1"/>
      <c r="K2084" s="1" t="s">
        <v>5552</v>
      </c>
      <c r="S2084" s="22">
        <f t="shared" si="161"/>
        <v>0</v>
      </c>
      <c r="T2084" s="22">
        <f t="shared" si="162"/>
        <v>0</v>
      </c>
      <c r="U2084" s="22">
        <v>0</v>
      </c>
      <c r="W2084" s="22">
        <v>0</v>
      </c>
      <c r="Y2084" t="s">
        <v>304</v>
      </c>
      <c r="Z2084" t="s">
        <v>3345</v>
      </c>
      <c r="AA2084" t="s">
        <v>3346</v>
      </c>
      <c r="AB2084" t="s">
        <v>277</v>
      </c>
      <c r="AC2084" t="s">
        <v>98</v>
      </c>
      <c r="AD2084" t="str">
        <f t="shared" si="163"/>
        <v>Online Class - ONLINE</v>
      </c>
      <c r="AE2084" t="s">
        <v>88</v>
      </c>
      <c r="AF2084" t="s">
        <v>89</v>
      </c>
      <c r="AG2084" t="s">
        <v>89</v>
      </c>
      <c r="AH2084" t="s">
        <v>5220</v>
      </c>
      <c r="AI2084">
        <v>40</v>
      </c>
      <c r="AJ2084">
        <v>17</v>
      </c>
      <c r="AK2084" s="22">
        <f t="shared" si="164"/>
        <v>0</v>
      </c>
      <c r="AL2084" t="s">
        <v>99</v>
      </c>
      <c r="AM2084" t="s">
        <v>534</v>
      </c>
      <c r="AN2084" t="s">
        <v>67</v>
      </c>
    </row>
    <row r="2085" spans="1:40" hidden="1" x14ac:dyDescent="0.25">
      <c r="A2085">
        <v>202430</v>
      </c>
      <c r="B2085">
        <v>43921</v>
      </c>
      <c r="C2085" t="s">
        <v>3347</v>
      </c>
      <c r="D2085" t="s">
        <v>5639</v>
      </c>
      <c r="E2085" t="s">
        <v>3348</v>
      </c>
      <c r="F2085">
        <v>3</v>
      </c>
      <c r="G2085" s="1">
        <v>45166</v>
      </c>
      <c r="H2085" s="1">
        <v>45276</v>
      </c>
      <c r="I2085" s="21">
        <f t="shared" si="160"/>
        <v>16.714285714285715</v>
      </c>
      <c r="J2085" s="1"/>
      <c r="K2085" s="1" t="s">
        <v>5552</v>
      </c>
      <c r="S2085" s="22">
        <f t="shared" si="161"/>
        <v>0</v>
      </c>
      <c r="T2085" s="22">
        <f t="shared" si="162"/>
        <v>0</v>
      </c>
      <c r="U2085" s="22">
        <v>0</v>
      </c>
      <c r="W2085" s="22">
        <v>0</v>
      </c>
      <c r="Y2085" t="s">
        <v>304</v>
      </c>
      <c r="Z2085" t="s">
        <v>3074</v>
      </c>
      <c r="AA2085" t="s">
        <v>3075</v>
      </c>
      <c r="AB2085" t="s">
        <v>277</v>
      </c>
      <c r="AC2085" t="s">
        <v>98</v>
      </c>
      <c r="AD2085" t="str">
        <f t="shared" si="163"/>
        <v>Online Class - ONLINE</v>
      </c>
      <c r="AE2085" t="s">
        <v>88</v>
      </c>
      <c r="AF2085" t="s">
        <v>89</v>
      </c>
      <c r="AG2085" t="s">
        <v>89</v>
      </c>
      <c r="AH2085" t="s">
        <v>5220</v>
      </c>
      <c r="AI2085">
        <v>30</v>
      </c>
      <c r="AJ2085">
        <v>15</v>
      </c>
      <c r="AK2085" s="22">
        <f t="shared" si="164"/>
        <v>0</v>
      </c>
      <c r="AL2085" t="s">
        <v>99</v>
      </c>
      <c r="AM2085" t="s">
        <v>534</v>
      </c>
      <c r="AN2085" t="s">
        <v>67</v>
      </c>
    </row>
    <row r="2086" spans="1:40" hidden="1" x14ac:dyDescent="0.25">
      <c r="A2086">
        <v>202430</v>
      </c>
      <c r="B2086">
        <v>43927</v>
      </c>
      <c r="C2086" t="s">
        <v>1824</v>
      </c>
      <c r="D2086" t="s">
        <v>5728</v>
      </c>
      <c r="E2086" t="s">
        <v>1825</v>
      </c>
      <c r="F2086">
        <v>3</v>
      </c>
      <c r="G2086" s="1">
        <v>45166</v>
      </c>
      <c r="H2086" s="1">
        <v>45276</v>
      </c>
      <c r="I2086" s="21">
        <f t="shared" si="160"/>
        <v>16.714285714285715</v>
      </c>
      <c r="J2086" s="1"/>
      <c r="K2086" s="1" t="s">
        <v>5552</v>
      </c>
      <c r="S2086" s="22">
        <f t="shared" si="161"/>
        <v>0</v>
      </c>
      <c r="T2086" s="22">
        <f t="shared" si="162"/>
        <v>0</v>
      </c>
      <c r="U2086" s="22">
        <v>0</v>
      </c>
      <c r="W2086" s="22">
        <v>0</v>
      </c>
      <c r="Y2086" t="s">
        <v>304</v>
      </c>
      <c r="Z2086" t="s">
        <v>1826</v>
      </c>
      <c r="AA2086" t="s">
        <v>1827</v>
      </c>
      <c r="AB2086" t="s">
        <v>61</v>
      </c>
      <c r="AC2086" t="s">
        <v>62</v>
      </c>
      <c r="AD2086" t="str">
        <f t="shared" si="163"/>
        <v>Online Class - ONLINE</v>
      </c>
      <c r="AE2086" t="s">
        <v>88</v>
      </c>
      <c r="AF2086" t="s">
        <v>89</v>
      </c>
      <c r="AG2086" t="s">
        <v>89</v>
      </c>
      <c r="AH2086" t="s">
        <v>5220</v>
      </c>
      <c r="AI2086">
        <v>15</v>
      </c>
      <c r="AJ2086">
        <v>6</v>
      </c>
      <c r="AK2086" s="22">
        <f t="shared" si="164"/>
        <v>0</v>
      </c>
      <c r="AL2086" t="s">
        <v>430</v>
      </c>
      <c r="AM2086" t="s">
        <v>306</v>
      </c>
      <c r="AN2086" t="s">
        <v>67</v>
      </c>
    </row>
    <row r="2087" spans="1:40" hidden="1" x14ac:dyDescent="0.25">
      <c r="A2087">
        <v>202430</v>
      </c>
      <c r="B2087">
        <v>43936</v>
      </c>
      <c r="C2087" t="s">
        <v>1535</v>
      </c>
      <c r="D2087" t="s">
        <v>5687</v>
      </c>
      <c r="E2087" t="s">
        <v>1536</v>
      </c>
      <c r="F2087">
        <v>4</v>
      </c>
      <c r="G2087" s="1">
        <v>45166</v>
      </c>
      <c r="H2087" s="1">
        <v>45276</v>
      </c>
      <c r="I2087" s="21">
        <f t="shared" si="160"/>
        <v>16.714285714285715</v>
      </c>
      <c r="J2087" s="1"/>
      <c r="K2087" s="1" t="s">
        <v>5552</v>
      </c>
      <c r="S2087" s="22">
        <f t="shared" si="161"/>
        <v>0</v>
      </c>
      <c r="T2087" s="22">
        <f t="shared" si="162"/>
        <v>0</v>
      </c>
      <c r="U2087" s="22">
        <v>0</v>
      </c>
      <c r="W2087" s="22">
        <v>0</v>
      </c>
      <c r="Y2087" t="s">
        <v>304</v>
      </c>
      <c r="Z2087" t="s">
        <v>39</v>
      </c>
      <c r="AA2087" t="s">
        <v>40</v>
      </c>
      <c r="AB2087" t="s">
        <v>41</v>
      </c>
      <c r="AC2087" t="s">
        <v>98</v>
      </c>
      <c r="AD2087" t="str">
        <f t="shared" si="163"/>
        <v>Online Class - ONLINE</v>
      </c>
      <c r="AE2087" t="s">
        <v>88</v>
      </c>
      <c r="AF2087" t="s">
        <v>89</v>
      </c>
      <c r="AG2087" t="s">
        <v>89</v>
      </c>
      <c r="AH2087" t="s">
        <v>5220</v>
      </c>
      <c r="AI2087">
        <v>0</v>
      </c>
      <c r="AJ2087">
        <v>0</v>
      </c>
      <c r="AK2087" s="22">
        <f t="shared" si="164"/>
        <v>0</v>
      </c>
      <c r="AL2087" t="s">
        <v>99</v>
      </c>
      <c r="AM2087" t="s">
        <v>534</v>
      </c>
      <c r="AN2087" t="s">
        <v>46</v>
      </c>
    </row>
    <row r="2088" spans="1:40" hidden="1" x14ac:dyDescent="0.25">
      <c r="A2088">
        <v>202430</v>
      </c>
      <c r="B2088">
        <v>43955</v>
      </c>
      <c r="C2088" t="s">
        <v>3349</v>
      </c>
      <c r="D2088" t="s">
        <v>5645</v>
      </c>
      <c r="E2088" t="s">
        <v>3350</v>
      </c>
      <c r="F2088">
        <v>4</v>
      </c>
      <c r="G2088" s="1">
        <v>45166</v>
      </c>
      <c r="H2088" s="1">
        <v>45276</v>
      </c>
      <c r="I2088" s="21">
        <f t="shared" si="160"/>
        <v>16.714285714285715</v>
      </c>
      <c r="J2088" s="1"/>
      <c r="K2088" s="1" t="s">
        <v>5552</v>
      </c>
      <c r="S2088" s="22">
        <f t="shared" si="161"/>
        <v>0</v>
      </c>
      <c r="T2088" s="22">
        <f t="shared" si="162"/>
        <v>0</v>
      </c>
      <c r="U2088" s="22">
        <v>0</v>
      </c>
      <c r="W2088" s="22">
        <v>0</v>
      </c>
      <c r="Y2088" t="s">
        <v>304</v>
      </c>
      <c r="Z2088" t="s">
        <v>2275</v>
      </c>
      <c r="AA2088" t="s">
        <v>2276</v>
      </c>
      <c r="AB2088" t="s">
        <v>646</v>
      </c>
      <c r="AC2088" t="s">
        <v>62</v>
      </c>
      <c r="AD2088" t="str">
        <f t="shared" si="163"/>
        <v>Online Class - ONLINE</v>
      </c>
      <c r="AE2088" t="s">
        <v>88</v>
      </c>
      <c r="AF2088" t="s">
        <v>89</v>
      </c>
      <c r="AG2088" t="s">
        <v>89</v>
      </c>
      <c r="AH2088" t="s">
        <v>5220</v>
      </c>
      <c r="AI2088">
        <v>25</v>
      </c>
      <c r="AJ2088">
        <v>24</v>
      </c>
      <c r="AK2088" s="22">
        <f t="shared" si="164"/>
        <v>0</v>
      </c>
      <c r="AL2088" t="s">
        <v>363</v>
      </c>
      <c r="AM2088" t="s">
        <v>306</v>
      </c>
      <c r="AN2088" t="s">
        <v>67</v>
      </c>
    </row>
    <row r="2089" spans="1:40" hidden="1" x14ac:dyDescent="0.25">
      <c r="A2089">
        <v>202430</v>
      </c>
      <c r="B2089">
        <v>43962</v>
      </c>
      <c r="C2089" t="s">
        <v>3351</v>
      </c>
      <c r="D2089" t="s">
        <v>5655</v>
      </c>
      <c r="E2089" t="s">
        <v>3348</v>
      </c>
      <c r="F2089">
        <v>3</v>
      </c>
      <c r="G2089" s="1">
        <v>45166</v>
      </c>
      <c r="H2089" s="1">
        <v>45276</v>
      </c>
      <c r="I2089" s="21">
        <f t="shared" si="160"/>
        <v>16.714285714285715</v>
      </c>
      <c r="J2089" s="1"/>
      <c r="K2089" s="1" t="s">
        <v>5552</v>
      </c>
      <c r="S2089" s="22">
        <f t="shared" si="161"/>
        <v>0</v>
      </c>
      <c r="T2089" s="22">
        <f t="shared" si="162"/>
        <v>0</v>
      </c>
      <c r="U2089" s="22">
        <v>0</v>
      </c>
      <c r="W2089" s="22">
        <v>0</v>
      </c>
      <c r="Y2089" t="s">
        <v>304</v>
      </c>
      <c r="Z2089" t="s">
        <v>3074</v>
      </c>
      <c r="AA2089" t="s">
        <v>3075</v>
      </c>
      <c r="AB2089" t="s">
        <v>41</v>
      </c>
      <c r="AC2089" t="s">
        <v>98</v>
      </c>
      <c r="AD2089" t="str">
        <f t="shared" si="163"/>
        <v>Online Class - ONLINE</v>
      </c>
      <c r="AE2089" t="s">
        <v>88</v>
      </c>
      <c r="AF2089" t="s">
        <v>89</v>
      </c>
      <c r="AG2089" t="s">
        <v>89</v>
      </c>
      <c r="AH2089" t="s">
        <v>5220</v>
      </c>
      <c r="AI2089">
        <v>30</v>
      </c>
      <c r="AJ2089">
        <v>6</v>
      </c>
      <c r="AK2089" s="22">
        <f t="shared" si="164"/>
        <v>0</v>
      </c>
      <c r="AL2089" t="s">
        <v>99</v>
      </c>
      <c r="AM2089" t="s">
        <v>534</v>
      </c>
      <c r="AN2089" t="s">
        <v>67</v>
      </c>
    </row>
    <row r="2090" spans="1:40" hidden="1" x14ac:dyDescent="0.25">
      <c r="A2090">
        <v>202430</v>
      </c>
      <c r="B2090">
        <v>43978</v>
      </c>
      <c r="C2090" t="s">
        <v>3352</v>
      </c>
      <c r="D2090" t="s">
        <v>5660</v>
      </c>
      <c r="E2090" t="s">
        <v>3353</v>
      </c>
      <c r="F2090">
        <v>3</v>
      </c>
      <c r="G2090" s="1">
        <v>45166</v>
      </c>
      <c r="H2090" s="1">
        <v>45220</v>
      </c>
      <c r="I2090" s="21">
        <f t="shared" si="160"/>
        <v>8.7142857142857153</v>
      </c>
      <c r="J2090" s="1"/>
      <c r="K2090" s="1" t="s">
        <v>5552</v>
      </c>
      <c r="S2090" s="22">
        <f t="shared" si="161"/>
        <v>0</v>
      </c>
      <c r="T2090" s="22">
        <f t="shared" si="162"/>
        <v>0</v>
      </c>
      <c r="U2090" s="22">
        <v>0</v>
      </c>
      <c r="W2090" s="22">
        <v>0</v>
      </c>
      <c r="Y2090" t="s">
        <v>304</v>
      </c>
      <c r="Z2090" t="s">
        <v>3354</v>
      </c>
      <c r="AA2090" t="s">
        <v>3355</v>
      </c>
      <c r="AB2090" t="s">
        <v>277</v>
      </c>
      <c r="AC2090" t="s">
        <v>98</v>
      </c>
      <c r="AD2090" t="str">
        <f t="shared" si="163"/>
        <v>Online Class - ONLINE</v>
      </c>
      <c r="AE2090" t="s">
        <v>88</v>
      </c>
      <c r="AF2090" t="s">
        <v>89</v>
      </c>
      <c r="AG2090" t="s">
        <v>89</v>
      </c>
      <c r="AH2090" t="s">
        <v>5220</v>
      </c>
      <c r="AI2090">
        <v>35</v>
      </c>
      <c r="AJ2090">
        <v>26</v>
      </c>
      <c r="AK2090" s="22">
        <f t="shared" si="164"/>
        <v>0</v>
      </c>
      <c r="AL2090" t="s">
        <v>99</v>
      </c>
      <c r="AM2090" t="s">
        <v>534</v>
      </c>
      <c r="AN2090" t="s">
        <v>67</v>
      </c>
    </row>
    <row r="2091" spans="1:40" hidden="1" x14ac:dyDescent="0.25">
      <c r="A2091">
        <v>202430</v>
      </c>
      <c r="B2091">
        <v>43980</v>
      </c>
      <c r="C2091" t="s">
        <v>3356</v>
      </c>
      <c r="D2091" t="s">
        <v>5614</v>
      </c>
      <c r="E2091" t="s">
        <v>3357</v>
      </c>
      <c r="F2091">
        <v>3</v>
      </c>
      <c r="G2091" s="1">
        <v>45208</v>
      </c>
      <c r="H2091" s="1">
        <v>45262</v>
      </c>
      <c r="I2091" s="21">
        <f t="shared" si="160"/>
        <v>8.7142857142857153</v>
      </c>
      <c r="J2091" s="1"/>
      <c r="K2091" s="1" t="s">
        <v>5552</v>
      </c>
      <c r="S2091" s="22">
        <f t="shared" si="161"/>
        <v>0</v>
      </c>
      <c r="T2091" s="22">
        <f t="shared" si="162"/>
        <v>0</v>
      </c>
      <c r="U2091" s="22">
        <v>0</v>
      </c>
      <c r="W2091" s="22">
        <v>0</v>
      </c>
      <c r="Y2091" t="s">
        <v>304</v>
      </c>
      <c r="Z2091" t="s">
        <v>3354</v>
      </c>
      <c r="AA2091" t="s">
        <v>3355</v>
      </c>
      <c r="AB2091" t="s">
        <v>277</v>
      </c>
      <c r="AC2091" t="s">
        <v>98</v>
      </c>
      <c r="AD2091" t="str">
        <f t="shared" si="163"/>
        <v>Online Class - ONLINE</v>
      </c>
      <c r="AE2091" t="s">
        <v>88</v>
      </c>
      <c r="AF2091" t="s">
        <v>89</v>
      </c>
      <c r="AG2091" t="s">
        <v>89</v>
      </c>
      <c r="AH2091" t="s">
        <v>5220</v>
      </c>
      <c r="AI2091">
        <v>35</v>
      </c>
      <c r="AJ2091">
        <v>8</v>
      </c>
      <c r="AK2091" s="22">
        <f t="shared" si="164"/>
        <v>0</v>
      </c>
      <c r="AL2091" t="s">
        <v>99</v>
      </c>
      <c r="AM2091" t="s">
        <v>534</v>
      </c>
      <c r="AN2091" t="s">
        <v>67</v>
      </c>
    </row>
    <row r="2092" spans="1:40" hidden="1" x14ac:dyDescent="0.25">
      <c r="A2092">
        <v>202430</v>
      </c>
      <c r="B2092">
        <v>43991</v>
      </c>
      <c r="C2092" t="s">
        <v>2442</v>
      </c>
      <c r="D2092" t="s">
        <v>5689</v>
      </c>
      <c r="E2092" t="s">
        <v>2443</v>
      </c>
      <c r="F2092">
        <v>3</v>
      </c>
      <c r="G2092" s="1">
        <v>45166</v>
      </c>
      <c r="H2092" s="1">
        <v>45248</v>
      </c>
      <c r="I2092" s="21">
        <f t="shared" si="160"/>
        <v>12.714285714285714</v>
      </c>
      <c r="J2092" s="1"/>
      <c r="K2092" s="1" t="s">
        <v>5552</v>
      </c>
      <c r="S2092" s="22">
        <f t="shared" si="161"/>
        <v>0</v>
      </c>
      <c r="T2092" s="22">
        <f t="shared" si="162"/>
        <v>0</v>
      </c>
      <c r="U2092" s="22">
        <v>0</v>
      </c>
      <c r="W2092" s="22">
        <v>0</v>
      </c>
      <c r="Y2092" t="s">
        <v>304</v>
      </c>
      <c r="Z2092" t="s">
        <v>2444</v>
      </c>
      <c r="AA2092" t="s">
        <v>2445</v>
      </c>
      <c r="AB2092" t="s">
        <v>61</v>
      </c>
      <c r="AC2092" t="s">
        <v>62</v>
      </c>
      <c r="AD2092" t="str">
        <f t="shared" si="163"/>
        <v>Online Class - ONLINE</v>
      </c>
      <c r="AE2092" t="s">
        <v>88</v>
      </c>
      <c r="AF2092" t="s">
        <v>89</v>
      </c>
      <c r="AG2092" t="s">
        <v>89</v>
      </c>
      <c r="AH2092" t="s">
        <v>5220</v>
      </c>
      <c r="AI2092">
        <v>18</v>
      </c>
      <c r="AJ2092">
        <v>16</v>
      </c>
      <c r="AK2092" s="22">
        <f t="shared" si="164"/>
        <v>0</v>
      </c>
      <c r="AL2092" t="s">
        <v>430</v>
      </c>
      <c r="AM2092" t="s">
        <v>306</v>
      </c>
      <c r="AN2092" t="s">
        <v>67</v>
      </c>
    </row>
    <row r="2093" spans="1:40" hidden="1" x14ac:dyDescent="0.25">
      <c r="A2093">
        <v>202430</v>
      </c>
      <c r="B2093">
        <v>44003</v>
      </c>
      <c r="C2093" t="s">
        <v>273</v>
      </c>
      <c r="D2093" t="s">
        <v>5617</v>
      </c>
      <c r="E2093" t="s">
        <v>274</v>
      </c>
      <c r="F2093">
        <v>3</v>
      </c>
      <c r="G2093" s="1">
        <v>45166</v>
      </c>
      <c r="H2093" s="1">
        <v>45276</v>
      </c>
      <c r="I2093" s="21">
        <f t="shared" si="160"/>
        <v>16.714285714285715</v>
      </c>
      <c r="J2093" s="1"/>
      <c r="K2093" s="1" t="s">
        <v>5552</v>
      </c>
      <c r="S2093" s="22">
        <f t="shared" si="161"/>
        <v>0</v>
      </c>
      <c r="T2093" s="22">
        <f t="shared" si="162"/>
        <v>0</v>
      </c>
      <c r="U2093" s="22">
        <v>0</v>
      </c>
      <c r="W2093" s="22">
        <v>0</v>
      </c>
      <c r="Y2093" t="s">
        <v>304</v>
      </c>
      <c r="Z2093" t="s">
        <v>1500</v>
      </c>
      <c r="AA2093" t="s">
        <v>1501</v>
      </c>
      <c r="AB2093" t="s">
        <v>61</v>
      </c>
      <c r="AC2093" t="s">
        <v>62</v>
      </c>
      <c r="AD2093" t="str">
        <f t="shared" si="163"/>
        <v>Online Class - ONLINE</v>
      </c>
      <c r="AE2093" t="s">
        <v>88</v>
      </c>
      <c r="AF2093" t="s">
        <v>89</v>
      </c>
      <c r="AG2093" t="s">
        <v>89</v>
      </c>
      <c r="AH2093" t="s">
        <v>5220</v>
      </c>
      <c r="AI2093">
        <v>30</v>
      </c>
      <c r="AJ2093">
        <v>25</v>
      </c>
      <c r="AK2093" s="22">
        <f t="shared" si="164"/>
        <v>0</v>
      </c>
      <c r="AL2093" t="s">
        <v>430</v>
      </c>
      <c r="AM2093" t="s">
        <v>306</v>
      </c>
      <c r="AN2093" t="s">
        <v>67</v>
      </c>
    </row>
    <row r="2094" spans="1:40" hidden="1" x14ac:dyDescent="0.25">
      <c r="A2094">
        <v>202430</v>
      </c>
      <c r="B2094">
        <v>44016</v>
      </c>
      <c r="C2094" t="s">
        <v>2767</v>
      </c>
      <c r="D2094" t="s">
        <v>5687</v>
      </c>
      <c r="E2094" t="s">
        <v>2768</v>
      </c>
      <c r="F2094">
        <v>0</v>
      </c>
      <c r="G2094" s="1">
        <v>45212</v>
      </c>
      <c r="H2094" s="1">
        <v>45212</v>
      </c>
      <c r="I2094" s="21">
        <f t="shared" si="160"/>
        <v>1</v>
      </c>
      <c r="J2094" s="1"/>
      <c r="K2094" s="1" t="s">
        <v>37</v>
      </c>
      <c r="P2094" t="s">
        <v>37</v>
      </c>
      <c r="S2094" s="22">
        <f t="shared" si="161"/>
        <v>0.33333333333333331</v>
      </c>
      <c r="T2094" s="22">
        <f t="shared" si="162"/>
        <v>2.02020202020202E-2</v>
      </c>
      <c r="U2094" s="22" t="s">
        <v>5367</v>
      </c>
      <c r="V2094">
        <v>830</v>
      </c>
      <c r="W2094" s="22" t="s">
        <v>5439</v>
      </c>
      <c r="X2094">
        <v>1630</v>
      </c>
      <c r="Y2094" t="s">
        <v>507</v>
      </c>
      <c r="Z2094" t="s">
        <v>2749</v>
      </c>
      <c r="AA2094" t="s">
        <v>2750</v>
      </c>
      <c r="AB2094">
        <v>10</v>
      </c>
      <c r="AC2094" t="s">
        <v>98</v>
      </c>
      <c r="AD2094" t="str">
        <f t="shared" si="163"/>
        <v>Online Class - ONLINE</v>
      </c>
      <c r="AE2094" t="s">
        <v>88</v>
      </c>
      <c r="AF2094" t="s">
        <v>89</v>
      </c>
      <c r="AG2094" t="s">
        <v>89</v>
      </c>
      <c r="AH2094" t="s">
        <v>5220</v>
      </c>
      <c r="AI2094">
        <v>24</v>
      </c>
      <c r="AJ2094">
        <v>15</v>
      </c>
      <c r="AK2094" s="22">
        <f t="shared" si="164"/>
        <v>0.30303030303030298</v>
      </c>
      <c r="AL2094" t="s">
        <v>99</v>
      </c>
      <c r="AM2094" t="s">
        <v>100</v>
      </c>
      <c r="AN2094" t="s">
        <v>67</v>
      </c>
    </row>
    <row r="2095" spans="1:40" hidden="1" x14ac:dyDescent="0.25">
      <c r="A2095">
        <v>202430</v>
      </c>
      <c r="B2095">
        <v>44025</v>
      </c>
      <c r="C2095" t="s">
        <v>3358</v>
      </c>
      <c r="D2095" t="s">
        <v>5693</v>
      </c>
      <c r="E2095" t="s">
        <v>3359</v>
      </c>
      <c r="F2095">
        <v>3</v>
      </c>
      <c r="G2095" s="1">
        <v>45222</v>
      </c>
      <c r="H2095" s="1">
        <v>45276</v>
      </c>
      <c r="I2095" s="21">
        <f t="shared" si="160"/>
        <v>8.7142857142857153</v>
      </c>
      <c r="J2095" s="1"/>
      <c r="K2095" s="1" t="s">
        <v>5552</v>
      </c>
      <c r="S2095" s="22">
        <f t="shared" si="161"/>
        <v>0</v>
      </c>
      <c r="T2095" s="22">
        <f t="shared" si="162"/>
        <v>0</v>
      </c>
      <c r="U2095" s="22">
        <v>0</v>
      </c>
      <c r="W2095" s="22">
        <v>0</v>
      </c>
      <c r="Y2095" t="s">
        <v>304</v>
      </c>
      <c r="Z2095" t="s">
        <v>3360</v>
      </c>
      <c r="AA2095" t="s">
        <v>3361</v>
      </c>
      <c r="AB2095" t="s">
        <v>277</v>
      </c>
      <c r="AC2095" t="s">
        <v>98</v>
      </c>
      <c r="AD2095" t="str">
        <f t="shared" si="163"/>
        <v>Online Class - ONLINE</v>
      </c>
      <c r="AE2095" t="s">
        <v>88</v>
      </c>
      <c r="AF2095" t="s">
        <v>89</v>
      </c>
      <c r="AG2095" t="s">
        <v>89</v>
      </c>
      <c r="AH2095" t="s">
        <v>5220</v>
      </c>
      <c r="AI2095">
        <v>40</v>
      </c>
      <c r="AJ2095">
        <v>39</v>
      </c>
      <c r="AK2095" s="22">
        <f t="shared" si="164"/>
        <v>0</v>
      </c>
      <c r="AL2095" t="s">
        <v>99</v>
      </c>
      <c r="AM2095" t="s">
        <v>534</v>
      </c>
      <c r="AN2095" t="s">
        <v>67</v>
      </c>
    </row>
    <row r="2096" spans="1:40" hidden="1" x14ac:dyDescent="0.25">
      <c r="A2096">
        <v>202430</v>
      </c>
      <c r="B2096">
        <v>44026</v>
      </c>
      <c r="C2096" t="s">
        <v>678</v>
      </c>
      <c r="D2096" t="s">
        <v>5693</v>
      </c>
      <c r="E2096" t="s">
        <v>679</v>
      </c>
      <c r="F2096">
        <v>3</v>
      </c>
      <c r="G2096" s="1">
        <v>45222</v>
      </c>
      <c r="H2096" s="1">
        <v>45276</v>
      </c>
      <c r="I2096" s="21">
        <f t="shared" si="160"/>
        <v>8.7142857142857153</v>
      </c>
      <c r="J2096" s="1"/>
      <c r="K2096" s="1" t="s">
        <v>5552</v>
      </c>
      <c r="S2096" s="22">
        <f t="shared" si="161"/>
        <v>0</v>
      </c>
      <c r="T2096" s="22">
        <f t="shared" si="162"/>
        <v>0</v>
      </c>
      <c r="U2096" s="22">
        <v>0</v>
      </c>
      <c r="W2096" s="22">
        <v>0</v>
      </c>
      <c r="Y2096" t="s">
        <v>304</v>
      </c>
      <c r="Z2096" t="s">
        <v>695</v>
      </c>
      <c r="AA2096" t="s">
        <v>696</v>
      </c>
      <c r="AB2096" t="s">
        <v>61</v>
      </c>
      <c r="AC2096" t="s">
        <v>98</v>
      </c>
      <c r="AD2096" t="str">
        <f t="shared" si="163"/>
        <v>Online Class - ONLINE</v>
      </c>
      <c r="AE2096" t="s">
        <v>88</v>
      </c>
      <c r="AF2096" t="s">
        <v>89</v>
      </c>
      <c r="AG2096" t="s">
        <v>89</v>
      </c>
      <c r="AH2096" t="s">
        <v>5220</v>
      </c>
      <c r="AI2096">
        <v>40</v>
      </c>
      <c r="AJ2096">
        <v>35</v>
      </c>
      <c r="AK2096" s="22">
        <f t="shared" si="164"/>
        <v>0</v>
      </c>
      <c r="AL2096" t="s">
        <v>99</v>
      </c>
      <c r="AM2096" t="s">
        <v>534</v>
      </c>
      <c r="AN2096" t="s">
        <v>67</v>
      </c>
    </row>
    <row r="2097" spans="1:40" hidden="1" x14ac:dyDescent="0.25">
      <c r="A2097">
        <v>202430</v>
      </c>
      <c r="B2097">
        <v>44027</v>
      </c>
      <c r="C2097" t="s">
        <v>3362</v>
      </c>
      <c r="D2097" t="s">
        <v>5693</v>
      </c>
      <c r="E2097" t="s">
        <v>3363</v>
      </c>
      <c r="F2097">
        <v>3</v>
      </c>
      <c r="G2097" s="1">
        <v>45166</v>
      </c>
      <c r="H2097" s="1">
        <v>45276</v>
      </c>
      <c r="I2097" s="21">
        <f t="shared" si="160"/>
        <v>16.714285714285715</v>
      </c>
      <c r="J2097" s="1"/>
      <c r="K2097" s="1" t="s">
        <v>5552</v>
      </c>
      <c r="S2097" s="22">
        <f t="shared" si="161"/>
        <v>0</v>
      </c>
      <c r="T2097" s="22">
        <f t="shared" si="162"/>
        <v>0</v>
      </c>
      <c r="U2097" s="22">
        <v>0</v>
      </c>
      <c r="W2097" s="22">
        <v>0</v>
      </c>
      <c r="Y2097" t="s">
        <v>304</v>
      </c>
      <c r="Z2097" t="s">
        <v>680</v>
      </c>
      <c r="AA2097" t="s">
        <v>681</v>
      </c>
      <c r="AB2097" t="s">
        <v>61</v>
      </c>
      <c r="AC2097" t="s">
        <v>98</v>
      </c>
      <c r="AD2097" t="str">
        <f t="shared" si="163"/>
        <v>Online Class - ONLINE</v>
      </c>
      <c r="AE2097" t="s">
        <v>88</v>
      </c>
      <c r="AF2097" t="s">
        <v>89</v>
      </c>
      <c r="AG2097" t="s">
        <v>89</v>
      </c>
      <c r="AH2097" t="s">
        <v>5220</v>
      </c>
      <c r="AI2097">
        <v>40</v>
      </c>
      <c r="AJ2097">
        <v>26</v>
      </c>
      <c r="AK2097" s="22">
        <f t="shared" si="164"/>
        <v>0</v>
      </c>
      <c r="AL2097" t="s">
        <v>99</v>
      </c>
      <c r="AM2097" t="s">
        <v>534</v>
      </c>
      <c r="AN2097" t="s">
        <v>67</v>
      </c>
    </row>
    <row r="2098" spans="1:40" hidden="1" x14ac:dyDescent="0.25">
      <c r="A2098">
        <v>202430</v>
      </c>
      <c r="B2098">
        <v>44029</v>
      </c>
      <c r="C2098" t="s">
        <v>3364</v>
      </c>
      <c r="D2098" t="s">
        <v>5693</v>
      </c>
      <c r="E2098" t="s">
        <v>3365</v>
      </c>
      <c r="F2098">
        <v>3</v>
      </c>
      <c r="G2098" s="1">
        <v>45222</v>
      </c>
      <c r="H2098" s="1">
        <v>45276</v>
      </c>
      <c r="I2098" s="21">
        <f t="shared" si="160"/>
        <v>8.7142857142857153</v>
      </c>
      <c r="J2098" s="1"/>
      <c r="K2098" s="1" t="s">
        <v>5552</v>
      </c>
      <c r="S2098" s="22">
        <f t="shared" si="161"/>
        <v>0</v>
      </c>
      <c r="T2098" s="22">
        <f t="shared" si="162"/>
        <v>0</v>
      </c>
      <c r="U2098" s="22">
        <v>0</v>
      </c>
      <c r="W2098" s="22">
        <v>0</v>
      </c>
      <c r="Y2098" t="s">
        <v>304</v>
      </c>
      <c r="Z2098" t="s">
        <v>3360</v>
      </c>
      <c r="AA2098" t="s">
        <v>3361</v>
      </c>
      <c r="AB2098" t="s">
        <v>277</v>
      </c>
      <c r="AC2098" t="s">
        <v>98</v>
      </c>
      <c r="AD2098" t="str">
        <f t="shared" si="163"/>
        <v>Online Class - ONLINE</v>
      </c>
      <c r="AE2098" t="s">
        <v>88</v>
      </c>
      <c r="AF2098" t="s">
        <v>89</v>
      </c>
      <c r="AG2098" t="s">
        <v>89</v>
      </c>
      <c r="AH2098" t="s">
        <v>5220</v>
      </c>
      <c r="AI2098">
        <v>40</v>
      </c>
      <c r="AJ2098">
        <v>30</v>
      </c>
      <c r="AK2098" s="22">
        <f t="shared" si="164"/>
        <v>0</v>
      </c>
      <c r="AL2098" t="s">
        <v>99</v>
      </c>
      <c r="AM2098" t="s">
        <v>534</v>
      </c>
      <c r="AN2098" t="s">
        <v>67</v>
      </c>
    </row>
    <row r="2099" spans="1:40" hidden="1" x14ac:dyDescent="0.25">
      <c r="A2099">
        <v>202430</v>
      </c>
      <c r="B2099">
        <v>44030</v>
      </c>
      <c r="C2099" t="s">
        <v>1304</v>
      </c>
      <c r="D2099" t="s">
        <v>5613</v>
      </c>
      <c r="E2099" t="s">
        <v>1305</v>
      </c>
      <c r="F2099">
        <v>0</v>
      </c>
      <c r="G2099" s="1">
        <v>45166</v>
      </c>
      <c r="H2099" s="1">
        <v>45220</v>
      </c>
      <c r="I2099" s="21">
        <f t="shared" si="160"/>
        <v>8.7142857142857153</v>
      </c>
      <c r="J2099" s="1"/>
      <c r="K2099" s="1" t="s">
        <v>36</v>
      </c>
      <c r="O2099" t="s">
        <v>36</v>
      </c>
      <c r="S2099" s="22">
        <f t="shared" si="161"/>
        <v>3.472222222222221E-2</v>
      </c>
      <c r="T2099" s="22">
        <f t="shared" si="162"/>
        <v>1.8338143338143334E-2</v>
      </c>
      <c r="U2099" s="22" t="s">
        <v>5386</v>
      </c>
      <c r="V2099">
        <v>1300</v>
      </c>
      <c r="W2099" s="22" t="s">
        <v>5408</v>
      </c>
      <c r="X2099">
        <v>1350</v>
      </c>
      <c r="Y2099" t="s">
        <v>507</v>
      </c>
      <c r="Z2099" t="s">
        <v>1962</v>
      </c>
      <c r="AA2099" t="s">
        <v>1963</v>
      </c>
      <c r="AB2099">
        <v>9</v>
      </c>
      <c r="AC2099" t="s">
        <v>98</v>
      </c>
      <c r="AD2099" t="str">
        <f t="shared" si="163"/>
        <v>Online Class - ONLINE</v>
      </c>
      <c r="AE2099" t="s">
        <v>88</v>
      </c>
      <c r="AF2099" t="s">
        <v>89</v>
      </c>
      <c r="AG2099" t="s">
        <v>89</v>
      </c>
      <c r="AH2099" t="s">
        <v>5220</v>
      </c>
      <c r="AI2099">
        <v>50</v>
      </c>
      <c r="AJ2099">
        <v>24</v>
      </c>
      <c r="AK2099" s="22">
        <f t="shared" si="164"/>
        <v>3.835291692434549</v>
      </c>
      <c r="AL2099" t="s">
        <v>99</v>
      </c>
      <c r="AM2099" t="s">
        <v>100</v>
      </c>
      <c r="AN2099" t="s">
        <v>67</v>
      </c>
    </row>
    <row r="2100" spans="1:40" hidden="1" x14ac:dyDescent="0.25">
      <c r="A2100">
        <v>202430</v>
      </c>
      <c r="B2100">
        <v>44030</v>
      </c>
      <c r="C2100" t="s">
        <v>1304</v>
      </c>
      <c r="D2100" t="s">
        <v>5613</v>
      </c>
      <c r="E2100" t="s">
        <v>1305</v>
      </c>
      <c r="F2100">
        <v>0</v>
      </c>
      <c r="G2100" s="1">
        <v>45166</v>
      </c>
      <c r="H2100" s="1">
        <v>45220</v>
      </c>
      <c r="I2100" s="21">
        <f t="shared" si="160"/>
        <v>8.7142857142857153</v>
      </c>
      <c r="J2100" s="1"/>
      <c r="K2100" s="1" t="s">
        <v>36</v>
      </c>
      <c r="O2100" t="s">
        <v>36</v>
      </c>
      <c r="S2100" s="22">
        <f t="shared" si="161"/>
        <v>7.638888888888884E-2</v>
      </c>
      <c r="T2100" s="22">
        <f t="shared" si="162"/>
        <v>4.0343915343915328E-2</v>
      </c>
      <c r="U2100" s="22" t="s">
        <v>5374</v>
      </c>
      <c r="V2100">
        <v>1400</v>
      </c>
      <c r="W2100" s="22" t="s">
        <v>5460</v>
      </c>
      <c r="X2100">
        <v>1550</v>
      </c>
      <c r="Y2100" t="s">
        <v>507</v>
      </c>
      <c r="Z2100" t="s">
        <v>1962</v>
      </c>
      <c r="AA2100" t="s">
        <v>1963</v>
      </c>
      <c r="AB2100">
        <v>9</v>
      </c>
      <c r="AC2100" t="s">
        <v>98</v>
      </c>
      <c r="AD2100" t="str">
        <f t="shared" si="163"/>
        <v>Online Class - ONLINE</v>
      </c>
      <c r="AE2100" t="s">
        <v>88</v>
      </c>
      <c r="AF2100" t="s">
        <v>89</v>
      </c>
      <c r="AG2100" t="s">
        <v>89</v>
      </c>
      <c r="AH2100" t="s">
        <v>5220</v>
      </c>
      <c r="AI2100">
        <v>50</v>
      </c>
      <c r="AJ2100">
        <v>24</v>
      </c>
      <c r="AK2100" s="22">
        <f t="shared" si="164"/>
        <v>8.4376417233560073</v>
      </c>
      <c r="AL2100" t="s">
        <v>99</v>
      </c>
      <c r="AM2100" t="s">
        <v>100</v>
      </c>
      <c r="AN2100" t="s">
        <v>67</v>
      </c>
    </row>
    <row r="2101" spans="1:40" hidden="1" x14ac:dyDescent="0.25">
      <c r="A2101">
        <v>202430</v>
      </c>
      <c r="B2101">
        <v>44031</v>
      </c>
      <c r="C2101" t="s">
        <v>1304</v>
      </c>
      <c r="D2101" t="s">
        <v>5613</v>
      </c>
      <c r="E2101" t="s">
        <v>1305</v>
      </c>
      <c r="F2101">
        <v>0</v>
      </c>
      <c r="G2101" s="1">
        <v>45222</v>
      </c>
      <c r="H2101" s="1">
        <v>45276</v>
      </c>
      <c r="I2101" s="21">
        <f t="shared" si="160"/>
        <v>8.7142857142857153</v>
      </c>
      <c r="J2101" s="1"/>
      <c r="K2101" s="1" t="s">
        <v>36</v>
      </c>
      <c r="O2101" t="s">
        <v>36</v>
      </c>
      <c r="S2101" s="22">
        <f t="shared" si="161"/>
        <v>3.472222222222221E-2</v>
      </c>
      <c r="T2101" s="22">
        <f t="shared" si="162"/>
        <v>1.8338143338143334E-2</v>
      </c>
      <c r="U2101" s="22" t="s">
        <v>5386</v>
      </c>
      <c r="V2101">
        <v>1300</v>
      </c>
      <c r="W2101" s="22" t="s">
        <v>5408</v>
      </c>
      <c r="X2101">
        <v>1350</v>
      </c>
      <c r="Y2101" t="s">
        <v>101</v>
      </c>
      <c r="Z2101" t="s">
        <v>1962</v>
      </c>
      <c r="AA2101" t="s">
        <v>1963</v>
      </c>
      <c r="AB2101">
        <v>11</v>
      </c>
      <c r="AC2101" t="s">
        <v>98</v>
      </c>
      <c r="AD2101" t="str">
        <f t="shared" si="163"/>
        <v>Online Class - ONLINE</v>
      </c>
      <c r="AE2101" t="s">
        <v>88</v>
      </c>
      <c r="AF2101" t="s">
        <v>89</v>
      </c>
      <c r="AG2101" t="s">
        <v>89</v>
      </c>
      <c r="AH2101" t="s">
        <v>5220</v>
      </c>
      <c r="AI2101">
        <v>50</v>
      </c>
      <c r="AJ2101">
        <v>20</v>
      </c>
      <c r="AK2101" s="22">
        <f t="shared" si="164"/>
        <v>3.1960764103621244</v>
      </c>
      <c r="AL2101" t="s">
        <v>99</v>
      </c>
      <c r="AM2101" t="s">
        <v>100</v>
      </c>
      <c r="AN2101" t="s">
        <v>67</v>
      </c>
    </row>
    <row r="2102" spans="1:40" hidden="1" x14ac:dyDescent="0.25">
      <c r="A2102">
        <v>202430</v>
      </c>
      <c r="B2102">
        <v>44031</v>
      </c>
      <c r="C2102" t="s">
        <v>1304</v>
      </c>
      <c r="D2102" t="s">
        <v>5613</v>
      </c>
      <c r="E2102" t="s">
        <v>1305</v>
      </c>
      <c r="F2102">
        <v>0</v>
      </c>
      <c r="G2102" s="1">
        <v>45222</v>
      </c>
      <c r="H2102" s="1">
        <v>45276</v>
      </c>
      <c r="I2102" s="21">
        <f t="shared" si="160"/>
        <v>8.7142857142857153</v>
      </c>
      <c r="J2102" s="1"/>
      <c r="K2102" s="1" t="s">
        <v>36</v>
      </c>
      <c r="O2102" t="s">
        <v>36</v>
      </c>
      <c r="S2102" s="22">
        <f t="shared" si="161"/>
        <v>7.638888888888884E-2</v>
      </c>
      <c r="T2102" s="22">
        <f t="shared" si="162"/>
        <v>4.0343915343915328E-2</v>
      </c>
      <c r="U2102" s="22" t="s">
        <v>5374</v>
      </c>
      <c r="V2102">
        <v>1400</v>
      </c>
      <c r="W2102" s="22" t="s">
        <v>5460</v>
      </c>
      <c r="X2102">
        <v>1550</v>
      </c>
      <c r="Y2102" t="s">
        <v>101</v>
      </c>
      <c r="Z2102" t="s">
        <v>1962</v>
      </c>
      <c r="AA2102" t="s">
        <v>1963</v>
      </c>
      <c r="AB2102">
        <v>11</v>
      </c>
      <c r="AC2102" t="s">
        <v>98</v>
      </c>
      <c r="AD2102" t="str">
        <f t="shared" si="163"/>
        <v>Online Class - ONLINE</v>
      </c>
      <c r="AE2102" t="s">
        <v>88</v>
      </c>
      <c r="AF2102" t="s">
        <v>89</v>
      </c>
      <c r="AG2102" t="s">
        <v>89</v>
      </c>
      <c r="AH2102" t="s">
        <v>5220</v>
      </c>
      <c r="AI2102">
        <v>50</v>
      </c>
      <c r="AJ2102">
        <v>20</v>
      </c>
      <c r="AK2102" s="22">
        <f t="shared" si="164"/>
        <v>7.0313681027966721</v>
      </c>
      <c r="AL2102" t="s">
        <v>99</v>
      </c>
      <c r="AM2102" t="s">
        <v>100</v>
      </c>
      <c r="AN2102" t="s">
        <v>67</v>
      </c>
    </row>
    <row r="2103" spans="1:40" hidden="1" x14ac:dyDescent="0.25">
      <c r="A2103">
        <v>202430</v>
      </c>
      <c r="B2103">
        <v>44034</v>
      </c>
      <c r="C2103" t="s">
        <v>2737</v>
      </c>
      <c r="D2103" t="s">
        <v>5613</v>
      </c>
      <c r="E2103" t="s">
        <v>2738</v>
      </c>
      <c r="F2103">
        <v>0</v>
      </c>
      <c r="G2103" s="1">
        <v>45166</v>
      </c>
      <c r="H2103" s="1">
        <v>45220</v>
      </c>
      <c r="I2103" s="21">
        <f t="shared" si="160"/>
        <v>8.7142857142857153</v>
      </c>
      <c r="J2103" s="1"/>
      <c r="K2103" s="1" t="s">
        <v>36</v>
      </c>
      <c r="O2103" t="s">
        <v>36</v>
      </c>
      <c r="S2103" s="22">
        <f t="shared" si="161"/>
        <v>3.819444444444442E-2</v>
      </c>
      <c r="T2103" s="22">
        <f t="shared" si="162"/>
        <v>2.0171957671957664E-2</v>
      </c>
      <c r="U2103" s="22" t="s">
        <v>5393</v>
      </c>
      <c r="V2103">
        <v>1230</v>
      </c>
      <c r="W2103" s="22" t="s">
        <v>5394</v>
      </c>
      <c r="X2103">
        <v>1325</v>
      </c>
      <c r="Y2103" t="s">
        <v>507</v>
      </c>
      <c r="Z2103" t="s">
        <v>1390</v>
      </c>
      <c r="AA2103" t="s">
        <v>1391</v>
      </c>
      <c r="AB2103" t="s">
        <v>41</v>
      </c>
      <c r="AC2103" t="s">
        <v>98</v>
      </c>
      <c r="AD2103" t="str">
        <f t="shared" si="163"/>
        <v>Online Class - ONLINE</v>
      </c>
      <c r="AE2103" t="s">
        <v>88</v>
      </c>
      <c r="AF2103" t="s">
        <v>89</v>
      </c>
      <c r="AG2103" t="s">
        <v>89</v>
      </c>
      <c r="AH2103" t="s">
        <v>5220</v>
      </c>
      <c r="AI2103">
        <v>25</v>
      </c>
      <c r="AJ2103">
        <v>20</v>
      </c>
      <c r="AK2103" s="22">
        <f t="shared" si="164"/>
        <v>3.5156840513983361</v>
      </c>
      <c r="AL2103" t="s">
        <v>99</v>
      </c>
      <c r="AM2103" t="s">
        <v>100</v>
      </c>
      <c r="AN2103" t="s">
        <v>67</v>
      </c>
    </row>
    <row r="2104" spans="1:40" hidden="1" x14ac:dyDescent="0.25">
      <c r="A2104">
        <v>202430</v>
      </c>
      <c r="B2104">
        <v>44034</v>
      </c>
      <c r="C2104" t="s">
        <v>2737</v>
      </c>
      <c r="D2104" t="s">
        <v>5613</v>
      </c>
      <c r="E2104" t="s">
        <v>2738</v>
      </c>
      <c r="F2104">
        <v>0</v>
      </c>
      <c r="G2104" s="1">
        <v>45166</v>
      </c>
      <c r="H2104" s="1">
        <v>45220</v>
      </c>
      <c r="I2104" s="21">
        <f t="shared" si="160"/>
        <v>8.7142857142857153</v>
      </c>
      <c r="J2104" s="1"/>
      <c r="K2104" s="1" t="s">
        <v>36</v>
      </c>
      <c r="O2104" t="s">
        <v>36</v>
      </c>
      <c r="S2104" s="22">
        <f t="shared" si="161"/>
        <v>7.986111111111116E-2</v>
      </c>
      <c r="T2104" s="22">
        <f t="shared" si="162"/>
        <v>4.217772967772971E-2</v>
      </c>
      <c r="U2104" s="22" t="s">
        <v>5456</v>
      </c>
      <c r="V2104">
        <v>1335</v>
      </c>
      <c r="W2104" s="22" t="s">
        <v>5423</v>
      </c>
      <c r="X2104">
        <v>1530</v>
      </c>
      <c r="Y2104" t="s">
        <v>507</v>
      </c>
      <c r="Z2104" t="s">
        <v>1390</v>
      </c>
      <c r="AA2104" t="s">
        <v>1391</v>
      </c>
      <c r="AB2104" t="s">
        <v>41</v>
      </c>
      <c r="AC2104" t="s">
        <v>98</v>
      </c>
      <c r="AD2104" t="str">
        <f t="shared" si="163"/>
        <v>Online Class - ONLINE</v>
      </c>
      <c r="AE2104" t="s">
        <v>88</v>
      </c>
      <c r="AF2104" t="s">
        <v>89</v>
      </c>
      <c r="AG2104" t="s">
        <v>89</v>
      </c>
      <c r="AH2104" t="s">
        <v>5220</v>
      </c>
      <c r="AI2104">
        <v>25</v>
      </c>
      <c r="AJ2104">
        <v>20</v>
      </c>
      <c r="AK2104" s="22">
        <f t="shared" si="164"/>
        <v>7.3509757438328922</v>
      </c>
      <c r="AL2104" t="s">
        <v>99</v>
      </c>
      <c r="AM2104" t="s">
        <v>100</v>
      </c>
      <c r="AN2104" t="s">
        <v>67</v>
      </c>
    </row>
    <row r="2105" spans="1:40" hidden="1" x14ac:dyDescent="0.25">
      <c r="A2105">
        <v>202430</v>
      </c>
      <c r="B2105">
        <v>44035</v>
      </c>
      <c r="C2105" t="s">
        <v>2737</v>
      </c>
      <c r="D2105" t="s">
        <v>5613</v>
      </c>
      <c r="E2105" t="s">
        <v>2738</v>
      </c>
      <c r="F2105">
        <v>0</v>
      </c>
      <c r="G2105" s="1">
        <v>45222</v>
      </c>
      <c r="H2105" s="1">
        <v>45276</v>
      </c>
      <c r="I2105" s="21">
        <f t="shared" si="160"/>
        <v>8.7142857142857153</v>
      </c>
      <c r="J2105" s="1"/>
      <c r="K2105" s="1" t="s">
        <v>36</v>
      </c>
      <c r="O2105" t="s">
        <v>36</v>
      </c>
      <c r="S2105" s="22">
        <f t="shared" si="161"/>
        <v>3.819444444444442E-2</v>
      </c>
      <c r="T2105" s="22">
        <f t="shared" si="162"/>
        <v>2.0171957671957664E-2</v>
      </c>
      <c r="U2105" s="22" t="s">
        <v>5393</v>
      </c>
      <c r="V2105">
        <v>1230</v>
      </c>
      <c r="W2105" s="22" t="s">
        <v>5394</v>
      </c>
      <c r="X2105">
        <v>1325</v>
      </c>
      <c r="Y2105" t="s">
        <v>101</v>
      </c>
      <c r="Z2105" t="s">
        <v>1390</v>
      </c>
      <c r="AA2105" t="s">
        <v>1391</v>
      </c>
      <c r="AB2105" t="s">
        <v>41</v>
      </c>
      <c r="AC2105" t="s">
        <v>98</v>
      </c>
      <c r="AD2105" t="str">
        <f t="shared" si="163"/>
        <v>Online Class - ONLINE</v>
      </c>
      <c r="AE2105" t="s">
        <v>88</v>
      </c>
      <c r="AF2105" t="s">
        <v>89</v>
      </c>
      <c r="AG2105" t="s">
        <v>89</v>
      </c>
      <c r="AH2105" t="s">
        <v>5220</v>
      </c>
      <c r="AI2105">
        <v>25</v>
      </c>
      <c r="AJ2105">
        <v>12</v>
      </c>
      <c r="AK2105" s="22">
        <f t="shared" si="164"/>
        <v>2.1094104308390018</v>
      </c>
      <c r="AL2105" t="s">
        <v>99</v>
      </c>
      <c r="AM2105" t="s">
        <v>100</v>
      </c>
      <c r="AN2105" t="s">
        <v>67</v>
      </c>
    </row>
    <row r="2106" spans="1:40" hidden="1" x14ac:dyDescent="0.25">
      <c r="A2106">
        <v>202430</v>
      </c>
      <c r="B2106">
        <v>44035</v>
      </c>
      <c r="C2106" t="s">
        <v>2737</v>
      </c>
      <c r="D2106" t="s">
        <v>5613</v>
      </c>
      <c r="E2106" t="s">
        <v>2738</v>
      </c>
      <c r="F2106">
        <v>0</v>
      </c>
      <c r="G2106" s="1">
        <v>45222</v>
      </c>
      <c r="H2106" s="1">
        <v>45276</v>
      </c>
      <c r="I2106" s="21">
        <f t="shared" si="160"/>
        <v>8.7142857142857153</v>
      </c>
      <c r="J2106" s="1"/>
      <c r="K2106" s="1" t="s">
        <v>36</v>
      </c>
      <c r="O2106" t="s">
        <v>36</v>
      </c>
      <c r="S2106" s="22">
        <f t="shared" si="161"/>
        <v>8.680555555555558E-2</v>
      </c>
      <c r="T2106" s="22">
        <f t="shared" si="162"/>
        <v>4.584535834535837E-2</v>
      </c>
      <c r="U2106" s="22" t="s">
        <v>5456</v>
      </c>
      <c r="V2106">
        <v>1335</v>
      </c>
      <c r="W2106" s="22" t="s">
        <v>5500</v>
      </c>
      <c r="X2106">
        <v>1540</v>
      </c>
      <c r="Y2106" t="s">
        <v>101</v>
      </c>
      <c r="Z2106" t="s">
        <v>1390</v>
      </c>
      <c r="AA2106" t="s">
        <v>1391</v>
      </c>
      <c r="AB2106" t="s">
        <v>41</v>
      </c>
      <c r="AC2106" t="s">
        <v>98</v>
      </c>
      <c r="AD2106" t="str">
        <f t="shared" si="163"/>
        <v>Online Class - ONLINE</v>
      </c>
      <c r="AE2106" t="s">
        <v>88</v>
      </c>
      <c r="AF2106" t="s">
        <v>89</v>
      </c>
      <c r="AG2106" t="s">
        <v>89</v>
      </c>
      <c r="AH2106" t="s">
        <v>5220</v>
      </c>
      <c r="AI2106">
        <v>25</v>
      </c>
      <c r="AJ2106">
        <v>12</v>
      </c>
      <c r="AK2106" s="22">
        <f t="shared" si="164"/>
        <v>4.7941146155431902</v>
      </c>
      <c r="AL2106" t="s">
        <v>99</v>
      </c>
      <c r="AM2106" t="s">
        <v>100</v>
      </c>
      <c r="AN2106" t="s">
        <v>67</v>
      </c>
    </row>
    <row r="2107" spans="1:40" hidden="1" x14ac:dyDescent="0.25">
      <c r="A2107">
        <v>202430</v>
      </c>
      <c r="B2107">
        <v>44044</v>
      </c>
      <c r="C2107" t="s">
        <v>2693</v>
      </c>
      <c r="D2107" t="s">
        <v>5702</v>
      </c>
      <c r="E2107" t="s">
        <v>2694</v>
      </c>
      <c r="F2107">
        <v>0</v>
      </c>
      <c r="G2107" s="1">
        <v>45166</v>
      </c>
      <c r="H2107" s="1">
        <v>45220</v>
      </c>
      <c r="I2107" s="21">
        <f t="shared" si="160"/>
        <v>8.7142857142857153</v>
      </c>
      <c r="J2107" s="1"/>
      <c r="K2107" s="1" t="s">
        <v>35</v>
      </c>
      <c r="N2107" t="s">
        <v>35</v>
      </c>
      <c r="S2107" s="22">
        <f t="shared" si="161"/>
        <v>4.166666666666663E-2</v>
      </c>
      <c r="T2107" s="22">
        <f t="shared" si="162"/>
        <v>2.200577200577199E-2</v>
      </c>
      <c r="U2107" s="22" t="s">
        <v>5378</v>
      </c>
      <c r="V2107">
        <v>1800</v>
      </c>
      <c r="W2107" s="22" t="s">
        <v>5406</v>
      </c>
      <c r="X2107">
        <v>1900</v>
      </c>
      <c r="Y2107" t="s">
        <v>507</v>
      </c>
      <c r="Z2107" t="s">
        <v>1986</v>
      </c>
      <c r="AA2107" t="s">
        <v>1987</v>
      </c>
      <c r="AB2107" t="s">
        <v>41</v>
      </c>
      <c r="AC2107" t="s">
        <v>98</v>
      </c>
      <c r="AD2107" t="str">
        <f t="shared" si="163"/>
        <v>Online Class - ONLINE</v>
      </c>
      <c r="AE2107" t="s">
        <v>88</v>
      </c>
      <c r="AF2107" t="s">
        <v>89</v>
      </c>
      <c r="AG2107" t="s">
        <v>89</v>
      </c>
      <c r="AH2107" t="s">
        <v>5220</v>
      </c>
      <c r="AI2107">
        <v>25</v>
      </c>
      <c r="AJ2107">
        <v>10</v>
      </c>
      <c r="AK2107" s="22">
        <f t="shared" si="164"/>
        <v>1.9176458462172739</v>
      </c>
      <c r="AL2107" t="s">
        <v>99</v>
      </c>
      <c r="AM2107" t="s">
        <v>100</v>
      </c>
      <c r="AN2107" t="s">
        <v>67</v>
      </c>
    </row>
    <row r="2108" spans="1:40" hidden="1" x14ac:dyDescent="0.25">
      <c r="A2108">
        <v>202430</v>
      </c>
      <c r="B2108">
        <v>44044</v>
      </c>
      <c r="C2108" t="s">
        <v>2693</v>
      </c>
      <c r="D2108" t="s">
        <v>5702</v>
      </c>
      <c r="E2108" t="s">
        <v>2694</v>
      </c>
      <c r="F2108">
        <v>0</v>
      </c>
      <c r="G2108" s="1">
        <v>45166</v>
      </c>
      <c r="H2108" s="1">
        <v>45220</v>
      </c>
      <c r="I2108" s="21">
        <f t="shared" si="160"/>
        <v>8.7142857142857153</v>
      </c>
      <c r="J2108" s="1"/>
      <c r="K2108" s="1" t="s">
        <v>35</v>
      </c>
      <c r="N2108" t="s">
        <v>35</v>
      </c>
      <c r="S2108" s="22">
        <f t="shared" si="161"/>
        <v>4.166666666666663E-2</v>
      </c>
      <c r="T2108" s="22">
        <f t="shared" si="162"/>
        <v>2.200577200577199E-2</v>
      </c>
      <c r="U2108" s="22" t="s">
        <v>5426</v>
      </c>
      <c r="V2108">
        <v>1910</v>
      </c>
      <c r="W2108" s="22" t="s">
        <v>5458</v>
      </c>
      <c r="X2108">
        <v>2010</v>
      </c>
      <c r="Y2108" t="s">
        <v>507</v>
      </c>
      <c r="Z2108" t="s">
        <v>1986</v>
      </c>
      <c r="AA2108" t="s">
        <v>1987</v>
      </c>
      <c r="AB2108" t="s">
        <v>41</v>
      </c>
      <c r="AC2108" t="s">
        <v>98</v>
      </c>
      <c r="AD2108" t="str">
        <f t="shared" si="163"/>
        <v>Online Class - ONLINE</v>
      </c>
      <c r="AE2108" t="s">
        <v>88</v>
      </c>
      <c r="AF2108" t="s">
        <v>89</v>
      </c>
      <c r="AG2108" t="s">
        <v>89</v>
      </c>
      <c r="AH2108" t="s">
        <v>5220</v>
      </c>
      <c r="AI2108">
        <v>25</v>
      </c>
      <c r="AJ2108">
        <v>10</v>
      </c>
      <c r="AK2108" s="22">
        <f t="shared" si="164"/>
        <v>1.9176458462172739</v>
      </c>
      <c r="AL2108" t="s">
        <v>99</v>
      </c>
      <c r="AM2108" t="s">
        <v>100</v>
      </c>
      <c r="AN2108" t="s">
        <v>67</v>
      </c>
    </row>
    <row r="2109" spans="1:40" hidden="1" x14ac:dyDescent="0.25">
      <c r="A2109">
        <v>202430</v>
      </c>
      <c r="B2109">
        <v>44065</v>
      </c>
      <c r="C2109" t="s">
        <v>195</v>
      </c>
      <c r="D2109" t="s">
        <v>5695</v>
      </c>
      <c r="E2109" t="s">
        <v>196</v>
      </c>
      <c r="F2109">
        <v>4</v>
      </c>
      <c r="G2109" s="1">
        <v>45166</v>
      </c>
      <c r="H2109" s="1">
        <v>45276</v>
      </c>
      <c r="I2109" s="21">
        <f t="shared" si="160"/>
        <v>16.714285714285715</v>
      </c>
      <c r="J2109" s="1"/>
      <c r="K2109" s="1" t="s">
        <v>5552</v>
      </c>
      <c r="S2109" s="22">
        <f t="shared" si="161"/>
        <v>0</v>
      </c>
      <c r="T2109" s="22">
        <f t="shared" si="162"/>
        <v>0</v>
      </c>
      <c r="U2109" s="22">
        <v>0</v>
      </c>
      <c r="W2109" s="22">
        <v>0</v>
      </c>
      <c r="Y2109" t="s">
        <v>304</v>
      </c>
      <c r="Z2109" t="s">
        <v>561</v>
      </c>
      <c r="AA2109" t="s">
        <v>562</v>
      </c>
      <c r="AB2109" t="s">
        <v>61</v>
      </c>
      <c r="AC2109" t="s">
        <v>98</v>
      </c>
      <c r="AD2109" t="str">
        <f t="shared" si="163"/>
        <v>Online Class - ONLINE</v>
      </c>
      <c r="AE2109" t="s">
        <v>88</v>
      </c>
      <c r="AF2109" t="s">
        <v>89</v>
      </c>
      <c r="AG2109" t="s">
        <v>89</v>
      </c>
      <c r="AH2109" t="s">
        <v>5220</v>
      </c>
      <c r="AI2109">
        <v>30</v>
      </c>
      <c r="AJ2109">
        <v>26</v>
      </c>
      <c r="AK2109" s="22">
        <f t="shared" si="164"/>
        <v>0</v>
      </c>
      <c r="AL2109" t="s">
        <v>99</v>
      </c>
      <c r="AM2109" t="s">
        <v>534</v>
      </c>
      <c r="AN2109" t="s">
        <v>67</v>
      </c>
    </row>
    <row r="2110" spans="1:40" hidden="1" x14ac:dyDescent="0.25">
      <c r="A2110">
        <v>202430</v>
      </c>
      <c r="B2110">
        <v>44065</v>
      </c>
      <c r="C2110" t="s">
        <v>195</v>
      </c>
      <c r="D2110" t="s">
        <v>5695</v>
      </c>
      <c r="E2110" t="s">
        <v>196</v>
      </c>
      <c r="F2110">
        <v>4</v>
      </c>
      <c r="G2110" s="1">
        <v>45166</v>
      </c>
      <c r="H2110" s="1">
        <v>45276</v>
      </c>
      <c r="I2110" s="21">
        <f t="shared" si="160"/>
        <v>16.714285714285715</v>
      </c>
      <c r="J2110" s="1"/>
      <c r="K2110" s="1" t="s">
        <v>5552</v>
      </c>
      <c r="S2110" s="22">
        <f t="shared" si="161"/>
        <v>0</v>
      </c>
      <c r="T2110" s="22">
        <f t="shared" si="162"/>
        <v>0</v>
      </c>
      <c r="U2110" s="22">
        <v>0</v>
      </c>
      <c r="W2110" s="22">
        <v>0</v>
      </c>
      <c r="Y2110" t="s">
        <v>304</v>
      </c>
      <c r="Z2110" t="s">
        <v>561</v>
      </c>
      <c r="AA2110" t="s">
        <v>562</v>
      </c>
      <c r="AB2110" t="s">
        <v>61</v>
      </c>
      <c r="AC2110" t="s">
        <v>98</v>
      </c>
      <c r="AD2110" t="str">
        <f t="shared" si="163"/>
        <v>Online Class - ONLINE</v>
      </c>
      <c r="AE2110" t="s">
        <v>88</v>
      </c>
      <c r="AF2110" t="s">
        <v>89</v>
      </c>
      <c r="AG2110" t="s">
        <v>89</v>
      </c>
      <c r="AH2110" t="s">
        <v>5220</v>
      </c>
      <c r="AI2110">
        <v>30</v>
      </c>
      <c r="AJ2110">
        <v>26</v>
      </c>
      <c r="AK2110" s="22">
        <f t="shared" si="164"/>
        <v>0</v>
      </c>
      <c r="AL2110" t="s">
        <v>99</v>
      </c>
      <c r="AM2110" t="s">
        <v>534</v>
      </c>
      <c r="AN2110" t="s">
        <v>67</v>
      </c>
    </row>
    <row r="2111" spans="1:40" hidden="1" x14ac:dyDescent="0.25">
      <c r="A2111">
        <v>202430</v>
      </c>
      <c r="B2111">
        <v>44067</v>
      </c>
      <c r="C2111" t="s">
        <v>2769</v>
      </c>
      <c r="D2111" t="s">
        <v>5716</v>
      </c>
      <c r="E2111" t="s">
        <v>2770</v>
      </c>
      <c r="F2111">
        <v>0</v>
      </c>
      <c r="G2111" s="1">
        <v>45233</v>
      </c>
      <c r="H2111" s="1">
        <v>45275</v>
      </c>
      <c r="I2111" s="21">
        <f t="shared" si="160"/>
        <v>7</v>
      </c>
      <c r="J2111" s="1"/>
      <c r="K2111" s="1" t="s">
        <v>37</v>
      </c>
      <c r="P2111" t="s">
        <v>37</v>
      </c>
      <c r="S2111" s="22">
        <f t="shared" si="161"/>
        <v>0.11805555555555558</v>
      </c>
      <c r="T2111" s="22">
        <f t="shared" si="162"/>
        <v>5.0084175084175099E-2</v>
      </c>
      <c r="U2111" s="22" t="s">
        <v>5390</v>
      </c>
      <c r="V2111">
        <v>900</v>
      </c>
      <c r="W2111" s="22" t="s">
        <v>5482</v>
      </c>
      <c r="X2111">
        <v>1150</v>
      </c>
      <c r="Y2111" t="s">
        <v>507</v>
      </c>
      <c r="Z2111" t="s">
        <v>545</v>
      </c>
      <c r="AA2111" t="s">
        <v>546</v>
      </c>
      <c r="AB2111">
        <v>11</v>
      </c>
      <c r="AC2111" t="s">
        <v>98</v>
      </c>
      <c r="AD2111" t="str">
        <f t="shared" si="163"/>
        <v>Online Class - ONLINE</v>
      </c>
      <c r="AE2111" t="s">
        <v>88</v>
      </c>
      <c r="AF2111" t="s">
        <v>89</v>
      </c>
      <c r="AG2111" t="s">
        <v>89</v>
      </c>
      <c r="AH2111" t="s">
        <v>5220</v>
      </c>
      <c r="AI2111">
        <v>24</v>
      </c>
      <c r="AJ2111">
        <v>18</v>
      </c>
      <c r="AK2111" s="22">
        <f t="shared" si="164"/>
        <v>6.3106060606060623</v>
      </c>
      <c r="AL2111" t="s">
        <v>99</v>
      </c>
      <c r="AM2111" t="s">
        <v>100</v>
      </c>
      <c r="AN2111" t="s">
        <v>67</v>
      </c>
    </row>
    <row r="2112" spans="1:40" hidden="1" x14ac:dyDescent="0.25">
      <c r="A2112">
        <v>202430</v>
      </c>
      <c r="B2112">
        <v>44067</v>
      </c>
      <c r="C2112" t="s">
        <v>2769</v>
      </c>
      <c r="D2112" t="s">
        <v>5716</v>
      </c>
      <c r="E2112" t="s">
        <v>2770</v>
      </c>
      <c r="F2112">
        <v>0</v>
      </c>
      <c r="G2112" s="1">
        <v>45233</v>
      </c>
      <c r="H2112" s="1">
        <v>45275</v>
      </c>
      <c r="I2112" s="21">
        <f t="shared" si="160"/>
        <v>7</v>
      </c>
      <c r="J2112" s="1"/>
      <c r="K2112" s="1" t="s">
        <v>37</v>
      </c>
      <c r="P2112" t="s">
        <v>37</v>
      </c>
      <c r="S2112" s="22">
        <f t="shared" si="161"/>
        <v>7.638888888888884E-2</v>
      </c>
      <c r="T2112" s="22">
        <f t="shared" si="162"/>
        <v>3.2407407407407385E-2</v>
      </c>
      <c r="U2112" s="22" t="s">
        <v>5457</v>
      </c>
      <c r="V2112">
        <v>1155</v>
      </c>
      <c r="W2112" s="22" t="s">
        <v>5469</v>
      </c>
      <c r="X2112">
        <v>1345</v>
      </c>
      <c r="Y2112" t="s">
        <v>507</v>
      </c>
      <c r="Z2112" t="s">
        <v>545</v>
      </c>
      <c r="AA2112" t="s">
        <v>546</v>
      </c>
      <c r="AB2112">
        <v>11</v>
      </c>
      <c r="AC2112" t="s">
        <v>98</v>
      </c>
      <c r="AD2112" t="str">
        <f t="shared" si="163"/>
        <v>Online Class - ONLINE</v>
      </c>
      <c r="AE2112" t="s">
        <v>88</v>
      </c>
      <c r="AF2112" t="s">
        <v>89</v>
      </c>
      <c r="AG2112" t="s">
        <v>89</v>
      </c>
      <c r="AH2112" t="s">
        <v>5220</v>
      </c>
      <c r="AI2112">
        <v>24</v>
      </c>
      <c r="AJ2112">
        <v>18</v>
      </c>
      <c r="AK2112" s="22">
        <f t="shared" si="164"/>
        <v>4.0833333333333304</v>
      </c>
      <c r="AL2112" t="s">
        <v>99</v>
      </c>
      <c r="AM2112" t="s">
        <v>100</v>
      </c>
      <c r="AN2112" t="s">
        <v>67</v>
      </c>
    </row>
    <row r="2113" spans="1:40" hidden="1" x14ac:dyDescent="0.25">
      <c r="A2113">
        <v>202430</v>
      </c>
      <c r="B2113">
        <v>44070</v>
      </c>
      <c r="C2113" t="s">
        <v>2447</v>
      </c>
      <c r="D2113" t="s">
        <v>5613</v>
      </c>
      <c r="E2113" t="s">
        <v>2448</v>
      </c>
      <c r="F2113">
        <v>3</v>
      </c>
      <c r="G2113" s="1">
        <v>45166</v>
      </c>
      <c r="H2113" s="1">
        <v>45248</v>
      </c>
      <c r="I2113" s="21">
        <f t="shared" si="160"/>
        <v>12.714285714285714</v>
      </c>
      <c r="J2113" s="1"/>
      <c r="K2113" s="1" t="s">
        <v>5552</v>
      </c>
      <c r="S2113" s="22">
        <f t="shared" si="161"/>
        <v>0</v>
      </c>
      <c r="T2113" s="22">
        <f t="shared" si="162"/>
        <v>0</v>
      </c>
      <c r="U2113" s="22">
        <v>0</v>
      </c>
      <c r="W2113" s="22">
        <v>0</v>
      </c>
      <c r="Y2113" t="s">
        <v>304</v>
      </c>
      <c r="Z2113" t="s">
        <v>2449</v>
      </c>
      <c r="AA2113" t="s">
        <v>2450</v>
      </c>
      <c r="AB2113" t="s">
        <v>61</v>
      </c>
      <c r="AC2113" t="s">
        <v>62</v>
      </c>
      <c r="AD2113" t="str">
        <f t="shared" si="163"/>
        <v>Online Class - ONLINE</v>
      </c>
      <c r="AE2113" t="s">
        <v>88</v>
      </c>
      <c r="AF2113" t="s">
        <v>89</v>
      </c>
      <c r="AG2113" t="s">
        <v>89</v>
      </c>
      <c r="AH2113" t="s">
        <v>5220</v>
      </c>
      <c r="AI2113">
        <v>24</v>
      </c>
      <c r="AJ2113">
        <v>20</v>
      </c>
      <c r="AK2113" s="22">
        <f t="shared" si="164"/>
        <v>0</v>
      </c>
      <c r="AL2113" t="s">
        <v>430</v>
      </c>
      <c r="AM2113" t="s">
        <v>306</v>
      </c>
      <c r="AN2113" t="s">
        <v>67</v>
      </c>
    </row>
    <row r="2114" spans="1:40" hidden="1" x14ac:dyDescent="0.25">
      <c r="A2114">
        <v>202430</v>
      </c>
      <c r="B2114">
        <v>44071</v>
      </c>
      <c r="C2114" t="s">
        <v>2447</v>
      </c>
      <c r="D2114" t="s">
        <v>5613</v>
      </c>
      <c r="E2114" t="s">
        <v>2448</v>
      </c>
      <c r="F2114">
        <v>3</v>
      </c>
      <c r="G2114" s="1">
        <v>45166</v>
      </c>
      <c r="H2114" s="1">
        <v>45248</v>
      </c>
      <c r="I2114" s="21">
        <f t="shared" ref="I2114:I2177" si="165">(DATEDIF(G2114,H2114,"d")/7)+1</f>
        <v>12.714285714285714</v>
      </c>
      <c r="J2114" s="1"/>
      <c r="K2114" s="1" t="s">
        <v>5552</v>
      </c>
      <c r="S2114" s="22">
        <f t="shared" ref="S2114:S2177" si="166">W2114-U2114</f>
        <v>0</v>
      </c>
      <c r="T2114" s="22">
        <f t="shared" ref="T2114:T2177" si="167">(LEN(K2114)*S2114)*(I2114/16.5)</f>
        <v>0</v>
      </c>
      <c r="U2114" s="22">
        <v>0</v>
      </c>
      <c r="W2114" s="22">
        <v>0</v>
      </c>
      <c r="Y2114" t="s">
        <v>304</v>
      </c>
      <c r="Z2114" t="s">
        <v>2449</v>
      </c>
      <c r="AA2114" t="s">
        <v>2450</v>
      </c>
      <c r="AB2114" t="s">
        <v>61</v>
      </c>
      <c r="AC2114" t="s">
        <v>62</v>
      </c>
      <c r="AD2114" t="str">
        <f t="shared" ref="AD2114:AD2177" si="168">CONCATENATE(AE2114," - ",AG2114)</f>
        <v>Online Class - ONLINE</v>
      </c>
      <c r="AE2114" t="s">
        <v>88</v>
      </c>
      <c r="AF2114" t="s">
        <v>89</v>
      </c>
      <c r="AG2114" t="s">
        <v>89</v>
      </c>
      <c r="AH2114" t="s">
        <v>5220</v>
      </c>
      <c r="AI2114">
        <v>24</v>
      </c>
      <c r="AJ2114">
        <v>18</v>
      </c>
      <c r="AK2114" s="22">
        <f t="shared" ref="AK2114:AK2177" si="169">I2114*T2114*AJ2114</f>
        <v>0</v>
      </c>
      <c r="AL2114" t="s">
        <v>430</v>
      </c>
      <c r="AM2114" t="s">
        <v>306</v>
      </c>
      <c r="AN2114" t="s">
        <v>67</v>
      </c>
    </row>
    <row r="2115" spans="1:40" hidden="1" x14ac:dyDescent="0.25">
      <c r="A2115">
        <v>202430</v>
      </c>
      <c r="B2115">
        <v>44109</v>
      </c>
      <c r="C2115" t="s">
        <v>3114</v>
      </c>
      <c r="D2115" t="s">
        <v>5614</v>
      </c>
      <c r="E2115" t="s">
        <v>3115</v>
      </c>
      <c r="F2115">
        <v>1</v>
      </c>
      <c r="G2115" s="1">
        <v>45222</v>
      </c>
      <c r="H2115" s="1">
        <v>45276</v>
      </c>
      <c r="I2115" s="21">
        <f t="shared" si="165"/>
        <v>8.7142857142857153</v>
      </c>
      <c r="J2115" s="1"/>
      <c r="K2115" s="1" t="s">
        <v>5552</v>
      </c>
      <c r="S2115" s="22">
        <f t="shared" si="166"/>
        <v>0</v>
      </c>
      <c r="T2115" s="22">
        <f t="shared" si="167"/>
        <v>0</v>
      </c>
      <c r="U2115" s="22">
        <v>0</v>
      </c>
      <c r="W2115" s="22">
        <v>0</v>
      </c>
      <c r="Y2115" t="s">
        <v>38</v>
      </c>
      <c r="Z2115" t="s">
        <v>3116</v>
      </c>
      <c r="AA2115" t="s">
        <v>3117</v>
      </c>
      <c r="AB2115" t="s">
        <v>41</v>
      </c>
      <c r="AC2115" t="s">
        <v>62</v>
      </c>
      <c r="AD2115" t="str">
        <f t="shared" si="168"/>
        <v>Online Class - ONLINE</v>
      </c>
      <c r="AE2115" t="s">
        <v>88</v>
      </c>
      <c r="AF2115" t="s">
        <v>89</v>
      </c>
      <c r="AG2115" t="s">
        <v>89</v>
      </c>
      <c r="AH2115" t="s">
        <v>5220</v>
      </c>
      <c r="AI2115">
        <v>10</v>
      </c>
      <c r="AJ2115">
        <v>4</v>
      </c>
      <c r="AK2115" s="22">
        <f t="shared" si="169"/>
        <v>0</v>
      </c>
      <c r="AL2115">
        <v>20</v>
      </c>
      <c r="AM2115" t="s">
        <v>172</v>
      </c>
      <c r="AN2115" t="s">
        <v>67</v>
      </c>
    </row>
    <row r="2116" spans="1:40" hidden="1" x14ac:dyDescent="0.25">
      <c r="A2116">
        <v>202430</v>
      </c>
      <c r="B2116">
        <v>44115</v>
      </c>
      <c r="C2116" t="s">
        <v>3054</v>
      </c>
      <c r="D2116" t="s">
        <v>5719</v>
      </c>
      <c r="E2116" t="s">
        <v>3055</v>
      </c>
      <c r="F2116">
        <v>4</v>
      </c>
      <c r="G2116" s="1">
        <v>45166</v>
      </c>
      <c r="H2116" s="1">
        <v>45276</v>
      </c>
      <c r="I2116" s="21">
        <f t="shared" si="165"/>
        <v>16.714285714285715</v>
      </c>
      <c r="J2116" s="1"/>
      <c r="K2116" s="1" t="s">
        <v>5552</v>
      </c>
      <c r="S2116" s="22">
        <f t="shared" si="166"/>
        <v>0</v>
      </c>
      <c r="T2116" s="22">
        <f t="shared" si="167"/>
        <v>0</v>
      </c>
      <c r="U2116" s="22">
        <v>0</v>
      </c>
      <c r="W2116" s="22">
        <v>0</v>
      </c>
      <c r="Y2116" t="s">
        <v>304</v>
      </c>
      <c r="Z2116" t="s">
        <v>2910</v>
      </c>
      <c r="AA2116" t="s">
        <v>2911</v>
      </c>
      <c r="AB2116" t="s">
        <v>41</v>
      </c>
      <c r="AC2116" t="s">
        <v>62</v>
      </c>
      <c r="AD2116" t="str">
        <f t="shared" si="168"/>
        <v>Online Class - ONLINE</v>
      </c>
      <c r="AE2116" t="s">
        <v>88</v>
      </c>
      <c r="AF2116" t="s">
        <v>89</v>
      </c>
      <c r="AG2116" t="s">
        <v>89</v>
      </c>
      <c r="AH2116" t="s">
        <v>5220</v>
      </c>
      <c r="AI2116">
        <v>13</v>
      </c>
      <c r="AJ2116">
        <v>12</v>
      </c>
      <c r="AK2116" s="22">
        <f t="shared" si="169"/>
        <v>0</v>
      </c>
      <c r="AL2116" t="s">
        <v>363</v>
      </c>
      <c r="AM2116" t="s">
        <v>306</v>
      </c>
      <c r="AN2116" t="s">
        <v>67</v>
      </c>
    </row>
    <row r="2117" spans="1:40" hidden="1" x14ac:dyDescent="0.25">
      <c r="A2117">
        <v>202430</v>
      </c>
      <c r="B2117">
        <v>44119</v>
      </c>
      <c r="C2117" t="s">
        <v>2739</v>
      </c>
      <c r="D2117" t="s">
        <v>5680</v>
      </c>
      <c r="E2117" t="s">
        <v>2740</v>
      </c>
      <c r="F2117">
        <v>0</v>
      </c>
      <c r="G2117" s="1">
        <v>45211</v>
      </c>
      <c r="H2117" s="1">
        <v>45211</v>
      </c>
      <c r="I2117" s="21">
        <f t="shared" si="165"/>
        <v>1</v>
      </c>
      <c r="J2117" s="1"/>
      <c r="K2117" s="1" t="s">
        <v>36</v>
      </c>
      <c r="O2117" t="s">
        <v>36</v>
      </c>
      <c r="S2117" s="22">
        <f t="shared" si="166"/>
        <v>0.33333333333333331</v>
      </c>
      <c r="T2117" s="22">
        <f t="shared" si="167"/>
        <v>2.02020202020202E-2</v>
      </c>
      <c r="U2117" s="22" t="s">
        <v>5367</v>
      </c>
      <c r="V2117">
        <v>830</v>
      </c>
      <c r="W2117" s="22" t="s">
        <v>5439</v>
      </c>
      <c r="X2117">
        <v>1630</v>
      </c>
      <c r="Y2117" t="s">
        <v>49</v>
      </c>
      <c r="Z2117" t="s">
        <v>1310</v>
      </c>
      <c r="AA2117" t="s">
        <v>1311</v>
      </c>
      <c r="AB2117">
        <v>10</v>
      </c>
      <c r="AC2117" t="s">
        <v>98</v>
      </c>
      <c r="AD2117" t="str">
        <f t="shared" si="168"/>
        <v>Online Class - ONLINE</v>
      </c>
      <c r="AE2117" t="s">
        <v>88</v>
      </c>
      <c r="AF2117" t="s">
        <v>89</v>
      </c>
      <c r="AG2117" t="s">
        <v>89</v>
      </c>
      <c r="AH2117" t="s">
        <v>5220</v>
      </c>
      <c r="AI2117">
        <v>30</v>
      </c>
      <c r="AJ2117">
        <v>27</v>
      </c>
      <c r="AK2117" s="22">
        <f t="shared" si="169"/>
        <v>0.54545454545454541</v>
      </c>
      <c r="AL2117" t="s">
        <v>99</v>
      </c>
      <c r="AM2117" t="s">
        <v>100</v>
      </c>
      <c r="AN2117" t="s">
        <v>67</v>
      </c>
    </row>
    <row r="2118" spans="1:40" hidden="1" x14ac:dyDescent="0.25">
      <c r="A2118">
        <v>202430</v>
      </c>
      <c r="B2118">
        <v>44120</v>
      </c>
      <c r="C2118" t="s">
        <v>2695</v>
      </c>
      <c r="D2118" t="s">
        <v>5680</v>
      </c>
      <c r="E2118" t="s">
        <v>2696</v>
      </c>
      <c r="F2118">
        <v>0</v>
      </c>
      <c r="G2118" s="1">
        <v>45224</v>
      </c>
      <c r="H2118" s="1">
        <v>45224</v>
      </c>
      <c r="I2118" s="21">
        <f t="shared" si="165"/>
        <v>1</v>
      </c>
      <c r="J2118" s="1"/>
      <c r="K2118" s="1" t="s">
        <v>35</v>
      </c>
      <c r="N2118" t="s">
        <v>35</v>
      </c>
      <c r="S2118" s="22">
        <f t="shared" si="166"/>
        <v>0.33333333333333331</v>
      </c>
      <c r="T2118" s="22">
        <f t="shared" si="167"/>
        <v>2.02020202020202E-2</v>
      </c>
      <c r="U2118" s="22" t="s">
        <v>5367</v>
      </c>
      <c r="V2118">
        <v>830</v>
      </c>
      <c r="W2118" s="22" t="s">
        <v>5439</v>
      </c>
      <c r="X2118">
        <v>1630</v>
      </c>
      <c r="Y2118" t="s">
        <v>507</v>
      </c>
      <c r="Z2118" t="s">
        <v>2685</v>
      </c>
      <c r="AA2118" t="s">
        <v>2686</v>
      </c>
      <c r="AB2118">
        <v>11</v>
      </c>
      <c r="AC2118" t="s">
        <v>98</v>
      </c>
      <c r="AD2118" t="str">
        <f t="shared" si="168"/>
        <v>Online Class - ONLINE</v>
      </c>
      <c r="AE2118" t="s">
        <v>88</v>
      </c>
      <c r="AF2118" t="s">
        <v>89</v>
      </c>
      <c r="AG2118" t="s">
        <v>89</v>
      </c>
      <c r="AH2118" t="s">
        <v>5220</v>
      </c>
      <c r="AI2118">
        <v>25</v>
      </c>
      <c r="AJ2118">
        <v>5</v>
      </c>
      <c r="AK2118" s="22">
        <f t="shared" si="169"/>
        <v>0.10101010101010099</v>
      </c>
      <c r="AL2118" t="s">
        <v>99</v>
      </c>
      <c r="AM2118" t="s">
        <v>534</v>
      </c>
      <c r="AN2118" t="s">
        <v>67</v>
      </c>
    </row>
    <row r="2119" spans="1:40" hidden="1" x14ac:dyDescent="0.25">
      <c r="A2119">
        <v>202430</v>
      </c>
      <c r="B2119">
        <v>44121</v>
      </c>
      <c r="C2119" t="s">
        <v>2741</v>
      </c>
      <c r="D2119" t="s">
        <v>5680</v>
      </c>
      <c r="E2119" t="s">
        <v>2742</v>
      </c>
      <c r="F2119">
        <v>0</v>
      </c>
      <c r="G2119" s="1">
        <v>45225</v>
      </c>
      <c r="H2119" s="1">
        <v>45225</v>
      </c>
      <c r="I2119" s="21">
        <f t="shared" si="165"/>
        <v>1</v>
      </c>
      <c r="J2119" s="1"/>
      <c r="K2119" s="1" t="s">
        <v>36</v>
      </c>
      <c r="O2119" t="s">
        <v>36</v>
      </c>
      <c r="S2119" s="22">
        <f t="shared" si="166"/>
        <v>0.33333333333333331</v>
      </c>
      <c r="T2119" s="22">
        <f t="shared" si="167"/>
        <v>2.02020202020202E-2</v>
      </c>
      <c r="U2119" s="22" t="s">
        <v>5367</v>
      </c>
      <c r="V2119">
        <v>830</v>
      </c>
      <c r="W2119" s="22" t="s">
        <v>5439</v>
      </c>
      <c r="X2119">
        <v>1630</v>
      </c>
      <c r="Y2119" t="s">
        <v>49</v>
      </c>
      <c r="Z2119" t="s">
        <v>1310</v>
      </c>
      <c r="AA2119" t="s">
        <v>1311</v>
      </c>
      <c r="AB2119">
        <v>11</v>
      </c>
      <c r="AC2119" t="s">
        <v>98</v>
      </c>
      <c r="AD2119" t="str">
        <f t="shared" si="168"/>
        <v>Online Class - ONLINE</v>
      </c>
      <c r="AE2119" t="s">
        <v>88</v>
      </c>
      <c r="AF2119" t="s">
        <v>89</v>
      </c>
      <c r="AG2119" t="s">
        <v>89</v>
      </c>
      <c r="AH2119" t="s">
        <v>5220</v>
      </c>
      <c r="AI2119">
        <v>27</v>
      </c>
      <c r="AJ2119">
        <v>25</v>
      </c>
      <c r="AK2119" s="22">
        <f t="shared" si="169"/>
        <v>0.50505050505050497</v>
      </c>
      <c r="AL2119" t="s">
        <v>99</v>
      </c>
      <c r="AM2119" t="s">
        <v>100</v>
      </c>
      <c r="AN2119" t="s">
        <v>67</v>
      </c>
    </row>
    <row r="2120" spans="1:40" hidden="1" x14ac:dyDescent="0.25">
      <c r="A2120">
        <v>202430</v>
      </c>
      <c r="B2120">
        <v>44123</v>
      </c>
      <c r="C2120" t="s">
        <v>3150</v>
      </c>
      <c r="D2120" t="s">
        <v>5669</v>
      </c>
      <c r="E2120" t="s">
        <v>3151</v>
      </c>
      <c r="F2120">
        <v>3</v>
      </c>
      <c r="G2120" s="1">
        <v>45166</v>
      </c>
      <c r="H2120" s="1">
        <v>45276</v>
      </c>
      <c r="I2120" s="21">
        <f t="shared" si="165"/>
        <v>16.714285714285715</v>
      </c>
      <c r="J2120" s="1"/>
      <c r="K2120" s="1" t="s">
        <v>5552</v>
      </c>
      <c r="S2120" s="22">
        <f t="shared" si="166"/>
        <v>0</v>
      </c>
      <c r="T2120" s="22">
        <f t="shared" si="167"/>
        <v>0</v>
      </c>
      <c r="U2120" s="22">
        <v>0</v>
      </c>
      <c r="W2120" s="22">
        <v>0</v>
      </c>
      <c r="Y2120" t="s">
        <v>304</v>
      </c>
      <c r="Z2120" t="s">
        <v>3152</v>
      </c>
      <c r="AA2120" t="s">
        <v>3153</v>
      </c>
      <c r="AB2120" t="s">
        <v>277</v>
      </c>
      <c r="AC2120" t="s">
        <v>98</v>
      </c>
      <c r="AD2120" t="str">
        <f t="shared" si="168"/>
        <v>Online Class - ONLINE</v>
      </c>
      <c r="AE2120" t="s">
        <v>88</v>
      </c>
      <c r="AF2120" t="s">
        <v>89</v>
      </c>
      <c r="AG2120" t="s">
        <v>89</v>
      </c>
      <c r="AH2120" t="s">
        <v>5220</v>
      </c>
      <c r="AI2120">
        <v>35</v>
      </c>
      <c r="AJ2120">
        <v>20</v>
      </c>
      <c r="AK2120" s="22">
        <f t="shared" si="169"/>
        <v>0</v>
      </c>
      <c r="AL2120" t="s">
        <v>99</v>
      </c>
      <c r="AM2120" t="s">
        <v>534</v>
      </c>
      <c r="AN2120" t="s">
        <v>67</v>
      </c>
    </row>
    <row r="2121" spans="1:40" hidden="1" x14ac:dyDescent="0.25">
      <c r="A2121">
        <v>202430</v>
      </c>
      <c r="B2121">
        <v>44123</v>
      </c>
      <c r="C2121" t="s">
        <v>3150</v>
      </c>
      <c r="D2121" t="s">
        <v>5669</v>
      </c>
      <c r="E2121" t="s">
        <v>3151</v>
      </c>
      <c r="F2121">
        <v>3</v>
      </c>
      <c r="G2121" s="1">
        <v>45166</v>
      </c>
      <c r="H2121" s="1">
        <v>45276</v>
      </c>
      <c r="I2121" s="21">
        <f t="shared" si="165"/>
        <v>16.714285714285715</v>
      </c>
      <c r="J2121" s="1"/>
      <c r="K2121" s="1" t="s">
        <v>5552</v>
      </c>
      <c r="S2121" s="22">
        <f t="shared" si="166"/>
        <v>0</v>
      </c>
      <c r="T2121" s="22">
        <f t="shared" si="167"/>
        <v>0</v>
      </c>
      <c r="U2121" s="22">
        <v>0</v>
      </c>
      <c r="W2121" s="22">
        <v>0</v>
      </c>
      <c r="Y2121" t="s">
        <v>304</v>
      </c>
      <c r="Z2121" t="s">
        <v>3152</v>
      </c>
      <c r="AA2121" t="s">
        <v>3153</v>
      </c>
      <c r="AB2121" t="s">
        <v>277</v>
      </c>
      <c r="AC2121" t="s">
        <v>98</v>
      </c>
      <c r="AD2121" t="str">
        <f t="shared" si="168"/>
        <v>Online Class - ONLINE</v>
      </c>
      <c r="AE2121" t="s">
        <v>88</v>
      </c>
      <c r="AF2121" t="s">
        <v>89</v>
      </c>
      <c r="AG2121" t="s">
        <v>89</v>
      </c>
      <c r="AH2121" t="s">
        <v>5220</v>
      </c>
      <c r="AI2121">
        <v>35</v>
      </c>
      <c r="AJ2121">
        <v>20</v>
      </c>
      <c r="AK2121" s="22">
        <f t="shared" si="169"/>
        <v>0</v>
      </c>
      <c r="AL2121" t="s">
        <v>99</v>
      </c>
      <c r="AM2121" t="s">
        <v>534</v>
      </c>
      <c r="AN2121" t="s">
        <v>67</v>
      </c>
    </row>
    <row r="2122" spans="1:40" hidden="1" x14ac:dyDescent="0.25">
      <c r="A2122">
        <v>202430</v>
      </c>
      <c r="B2122">
        <v>44124</v>
      </c>
      <c r="C2122" t="s">
        <v>3366</v>
      </c>
      <c r="D2122" t="s">
        <v>5638</v>
      </c>
      <c r="E2122" t="s">
        <v>3367</v>
      </c>
      <c r="F2122">
        <v>1</v>
      </c>
      <c r="G2122" s="1">
        <v>45166</v>
      </c>
      <c r="H2122" s="1">
        <v>45276</v>
      </c>
      <c r="I2122" s="21">
        <f t="shared" si="165"/>
        <v>16.714285714285715</v>
      </c>
      <c r="J2122" s="1"/>
      <c r="K2122" s="1" t="s">
        <v>5552</v>
      </c>
      <c r="S2122" s="22">
        <f t="shared" si="166"/>
        <v>0</v>
      </c>
      <c r="T2122" s="22">
        <f t="shared" si="167"/>
        <v>0</v>
      </c>
      <c r="U2122" s="22">
        <v>0</v>
      </c>
      <c r="W2122" s="22">
        <v>0</v>
      </c>
      <c r="Y2122" t="s">
        <v>2811</v>
      </c>
      <c r="Z2122" t="s">
        <v>2876</v>
      </c>
      <c r="AA2122" t="s">
        <v>2877</v>
      </c>
      <c r="AB2122" t="s">
        <v>61</v>
      </c>
      <c r="AC2122" t="s">
        <v>98</v>
      </c>
      <c r="AD2122" t="str">
        <f t="shared" si="168"/>
        <v>Online Class - ONLINE</v>
      </c>
      <c r="AE2122" t="s">
        <v>88</v>
      </c>
      <c r="AF2122" t="s">
        <v>89</v>
      </c>
      <c r="AG2122" t="s">
        <v>89</v>
      </c>
      <c r="AH2122" t="s">
        <v>5220</v>
      </c>
      <c r="AI2122">
        <v>24</v>
      </c>
      <c r="AJ2122">
        <v>17</v>
      </c>
      <c r="AK2122" s="22">
        <f t="shared" si="169"/>
        <v>0</v>
      </c>
      <c r="AL2122" t="s">
        <v>99</v>
      </c>
      <c r="AM2122" t="s">
        <v>534</v>
      </c>
      <c r="AN2122" t="s">
        <v>67</v>
      </c>
    </row>
    <row r="2123" spans="1:40" hidden="1" x14ac:dyDescent="0.25">
      <c r="A2123">
        <v>202430</v>
      </c>
      <c r="B2123">
        <v>44125</v>
      </c>
      <c r="C2123" t="s">
        <v>1308</v>
      </c>
      <c r="D2123" t="s">
        <v>5680</v>
      </c>
      <c r="E2123" t="s">
        <v>1309</v>
      </c>
      <c r="F2123">
        <v>0</v>
      </c>
      <c r="G2123" s="1">
        <v>45168</v>
      </c>
      <c r="H2123" s="1">
        <v>45168</v>
      </c>
      <c r="I2123" s="21">
        <f t="shared" si="165"/>
        <v>1</v>
      </c>
      <c r="J2123" s="1"/>
      <c r="K2123" s="1" t="s">
        <v>35</v>
      </c>
      <c r="N2123" t="s">
        <v>35</v>
      </c>
      <c r="S2123" s="22">
        <f t="shared" si="166"/>
        <v>0.33333333333333331</v>
      </c>
      <c r="T2123" s="22">
        <f t="shared" si="167"/>
        <v>2.02020202020202E-2</v>
      </c>
      <c r="U2123" s="22" t="s">
        <v>5367</v>
      </c>
      <c r="V2123">
        <v>830</v>
      </c>
      <c r="W2123" s="22" t="s">
        <v>5439</v>
      </c>
      <c r="X2123">
        <v>1630</v>
      </c>
      <c r="Y2123" t="s">
        <v>507</v>
      </c>
      <c r="Z2123" t="s">
        <v>1310</v>
      </c>
      <c r="AA2123" t="s">
        <v>1311</v>
      </c>
      <c r="AB2123">
        <v>9</v>
      </c>
      <c r="AC2123" t="s">
        <v>98</v>
      </c>
      <c r="AD2123" t="str">
        <f t="shared" si="168"/>
        <v>Online Class - ONLINE</v>
      </c>
      <c r="AE2123" t="s">
        <v>88</v>
      </c>
      <c r="AF2123" t="s">
        <v>89</v>
      </c>
      <c r="AG2123" t="s">
        <v>89</v>
      </c>
      <c r="AH2123" t="s">
        <v>5220</v>
      </c>
      <c r="AI2123">
        <v>35</v>
      </c>
      <c r="AJ2123">
        <v>33</v>
      </c>
      <c r="AK2123" s="22">
        <f t="shared" si="169"/>
        <v>0.66666666666666663</v>
      </c>
      <c r="AL2123" t="s">
        <v>99</v>
      </c>
      <c r="AM2123" t="s">
        <v>100</v>
      </c>
      <c r="AN2123" t="s">
        <v>67</v>
      </c>
    </row>
    <row r="2124" spans="1:40" hidden="1" x14ac:dyDescent="0.25">
      <c r="A2124">
        <v>202430</v>
      </c>
      <c r="B2124">
        <v>44135</v>
      </c>
      <c r="C2124" t="s">
        <v>1393</v>
      </c>
      <c r="D2124" t="s">
        <v>5607</v>
      </c>
      <c r="E2124" t="s">
        <v>1394</v>
      </c>
      <c r="F2124">
        <v>0</v>
      </c>
      <c r="G2124" s="1">
        <v>45168</v>
      </c>
      <c r="H2124" s="1">
        <v>45238</v>
      </c>
      <c r="I2124" s="21">
        <f t="shared" si="165"/>
        <v>11</v>
      </c>
      <c r="J2124" s="1"/>
      <c r="K2124" s="1" t="s">
        <v>35</v>
      </c>
      <c r="N2124" t="s">
        <v>35</v>
      </c>
      <c r="S2124" s="22">
        <f t="shared" si="166"/>
        <v>4.861111111111116E-2</v>
      </c>
      <c r="T2124" s="22">
        <f t="shared" si="167"/>
        <v>3.240740740740744E-2</v>
      </c>
      <c r="U2124" s="22" t="s">
        <v>5371</v>
      </c>
      <c r="V2124">
        <v>1500</v>
      </c>
      <c r="W2124" s="22" t="s">
        <v>5478</v>
      </c>
      <c r="X2124">
        <v>1610</v>
      </c>
      <c r="Y2124" t="s">
        <v>101</v>
      </c>
      <c r="Z2124" t="s">
        <v>408</v>
      </c>
      <c r="AA2124" t="s">
        <v>409</v>
      </c>
      <c r="AB2124">
        <v>9</v>
      </c>
      <c r="AC2124" t="s">
        <v>98</v>
      </c>
      <c r="AD2124" t="str">
        <f t="shared" si="168"/>
        <v>Online Class - ONLINE</v>
      </c>
      <c r="AE2124" t="s">
        <v>88</v>
      </c>
      <c r="AF2124" t="s">
        <v>89</v>
      </c>
      <c r="AG2124" t="s">
        <v>89</v>
      </c>
      <c r="AH2124" t="s">
        <v>5220</v>
      </c>
      <c r="AI2124">
        <v>40</v>
      </c>
      <c r="AJ2124">
        <v>39</v>
      </c>
      <c r="AK2124" s="22">
        <f t="shared" si="169"/>
        <v>13.902777777777793</v>
      </c>
      <c r="AL2124" t="s">
        <v>99</v>
      </c>
      <c r="AM2124" t="s">
        <v>100</v>
      </c>
      <c r="AN2124" t="s">
        <v>67</v>
      </c>
    </row>
    <row r="2125" spans="1:40" hidden="1" x14ac:dyDescent="0.25">
      <c r="A2125">
        <v>202430</v>
      </c>
      <c r="B2125">
        <v>44135</v>
      </c>
      <c r="C2125" t="s">
        <v>1393</v>
      </c>
      <c r="D2125" t="s">
        <v>5607</v>
      </c>
      <c r="E2125" t="s">
        <v>1394</v>
      </c>
      <c r="F2125">
        <v>0</v>
      </c>
      <c r="G2125" s="1">
        <v>45245</v>
      </c>
      <c r="H2125" s="1">
        <v>45259</v>
      </c>
      <c r="I2125" s="21">
        <f t="shared" si="165"/>
        <v>3</v>
      </c>
      <c r="J2125" s="1"/>
      <c r="K2125" s="1" t="s">
        <v>35</v>
      </c>
      <c r="N2125" t="s">
        <v>35</v>
      </c>
      <c r="S2125" s="22">
        <f t="shared" si="166"/>
        <v>4.861111111111116E-2</v>
      </c>
      <c r="T2125" s="22">
        <f t="shared" si="167"/>
        <v>8.8383838383838485E-3</v>
      </c>
      <c r="U2125" s="22" t="s">
        <v>5371</v>
      </c>
      <c r="V2125">
        <v>1500</v>
      </c>
      <c r="W2125" s="22" t="s">
        <v>5478</v>
      </c>
      <c r="X2125">
        <v>1610</v>
      </c>
      <c r="Y2125" t="s">
        <v>101</v>
      </c>
      <c r="Z2125" t="s">
        <v>408</v>
      </c>
      <c r="AA2125" t="s">
        <v>409</v>
      </c>
      <c r="AB2125">
        <v>11</v>
      </c>
      <c r="AC2125" t="s">
        <v>98</v>
      </c>
      <c r="AD2125" t="str">
        <f t="shared" si="168"/>
        <v>Online Class - ONLINE</v>
      </c>
      <c r="AE2125" t="s">
        <v>88</v>
      </c>
      <c r="AF2125" t="s">
        <v>89</v>
      </c>
      <c r="AG2125" t="s">
        <v>89</v>
      </c>
      <c r="AH2125" t="s">
        <v>5220</v>
      </c>
      <c r="AI2125">
        <v>40</v>
      </c>
      <c r="AJ2125">
        <v>39</v>
      </c>
      <c r="AK2125" s="22">
        <f t="shared" si="169"/>
        <v>1.0340909090909103</v>
      </c>
      <c r="AL2125" t="s">
        <v>99</v>
      </c>
      <c r="AM2125" t="s">
        <v>100</v>
      </c>
      <c r="AN2125" t="s">
        <v>67</v>
      </c>
    </row>
    <row r="2126" spans="1:40" hidden="1" x14ac:dyDescent="0.25">
      <c r="A2126">
        <v>202430</v>
      </c>
      <c r="B2126">
        <v>44149</v>
      </c>
      <c r="C2126" t="s">
        <v>3368</v>
      </c>
      <c r="D2126" t="s">
        <v>5622</v>
      </c>
      <c r="E2126" t="s">
        <v>3369</v>
      </c>
      <c r="F2126">
        <v>3</v>
      </c>
      <c r="G2126" s="1">
        <v>45222</v>
      </c>
      <c r="H2126" s="1">
        <v>45276</v>
      </c>
      <c r="I2126" s="21">
        <f t="shared" si="165"/>
        <v>8.7142857142857153</v>
      </c>
      <c r="J2126" s="1"/>
      <c r="K2126" s="1" t="s">
        <v>5552</v>
      </c>
      <c r="S2126" s="22">
        <f t="shared" si="166"/>
        <v>0</v>
      </c>
      <c r="T2126" s="22">
        <f t="shared" si="167"/>
        <v>0</v>
      </c>
      <c r="U2126" s="22">
        <v>0</v>
      </c>
      <c r="W2126" s="22">
        <v>0</v>
      </c>
      <c r="Y2126" t="s">
        <v>304</v>
      </c>
      <c r="Z2126" t="s">
        <v>3213</v>
      </c>
      <c r="AA2126" t="s">
        <v>3214</v>
      </c>
      <c r="AB2126" t="s">
        <v>277</v>
      </c>
      <c r="AC2126" t="s">
        <v>98</v>
      </c>
      <c r="AD2126" t="str">
        <f t="shared" si="168"/>
        <v>Online Class - ONLINE</v>
      </c>
      <c r="AE2126" t="s">
        <v>88</v>
      </c>
      <c r="AF2126" t="s">
        <v>89</v>
      </c>
      <c r="AG2126" t="s">
        <v>89</v>
      </c>
      <c r="AH2126" t="s">
        <v>5220</v>
      </c>
      <c r="AI2126">
        <v>35</v>
      </c>
      <c r="AJ2126">
        <v>23</v>
      </c>
      <c r="AK2126" s="22">
        <f t="shared" si="169"/>
        <v>0</v>
      </c>
      <c r="AL2126" t="s">
        <v>99</v>
      </c>
      <c r="AM2126" t="s">
        <v>534</v>
      </c>
      <c r="AN2126" t="s">
        <v>67</v>
      </c>
    </row>
    <row r="2127" spans="1:40" hidden="1" x14ac:dyDescent="0.25">
      <c r="A2127">
        <v>202430</v>
      </c>
      <c r="B2127">
        <v>44175</v>
      </c>
      <c r="C2127" t="s">
        <v>1976</v>
      </c>
      <c r="D2127" t="s">
        <v>5687</v>
      </c>
      <c r="E2127" t="s">
        <v>1977</v>
      </c>
      <c r="F2127">
        <v>0</v>
      </c>
      <c r="G2127" s="1">
        <v>45181</v>
      </c>
      <c r="H2127" s="1">
        <v>45244</v>
      </c>
      <c r="I2127" s="21">
        <f t="shared" si="165"/>
        <v>10</v>
      </c>
      <c r="J2127" s="1"/>
      <c r="K2127" s="1" t="s">
        <v>34</v>
      </c>
      <c r="M2127" t="s">
        <v>34</v>
      </c>
      <c r="S2127" s="22">
        <f t="shared" si="166"/>
        <v>5.208333333333337E-2</v>
      </c>
      <c r="T2127" s="22">
        <f t="shared" si="167"/>
        <v>3.1565656565656589E-2</v>
      </c>
      <c r="U2127" s="22" t="s">
        <v>5386</v>
      </c>
      <c r="V2127">
        <v>1300</v>
      </c>
      <c r="W2127" s="22" t="s">
        <v>5402</v>
      </c>
      <c r="X2127">
        <v>1415</v>
      </c>
      <c r="Y2127" t="s">
        <v>101</v>
      </c>
      <c r="Z2127" t="s">
        <v>1298</v>
      </c>
      <c r="AA2127" t="s">
        <v>1299</v>
      </c>
      <c r="AB2127" t="s">
        <v>41</v>
      </c>
      <c r="AC2127" t="s">
        <v>98</v>
      </c>
      <c r="AD2127" t="str">
        <f t="shared" si="168"/>
        <v>Online Class - ONLINE</v>
      </c>
      <c r="AE2127" t="s">
        <v>88</v>
      </c>
      <c r="AF2127" t="s">
        <v>89</v>
      </c>
      <c r="AG2127" t="s">
        <v>89</v>
      </c>
      <c r="AH2127" t="s">
        <v>5220</v>
      </c>
      <c r="AI2127">
        <v>20</v>
      </c>
      <c r="AJ2127">
        <v>12</v>
      </c>
      <c r="AK2127" s="22">
        <f t="shared" si="169"/>
        <v>3.7878787878787903</v>
      </c>
      <c r="AL2127" t="s">
        <v>99</v>
      </c>
      <c r="AM2127" t="s">
        <v>100</v>
      </c>
      <c r="AN2127" t="s">
        <v>67</v>
      </c>
    </row>
    <row r="2128" spans="1:40" hidden="1" x14ac:dyDescent="0.25">
      <c r="A2128">
        <v>202430</v>
      </c>
      <c r="B2128">
        <v>44175</v>
      </c>
      <c r="C2128" t="s">
        <v>1976</v>
      </c>
      <c r="D2128" t="s">
        <v>5687</v>
      </c>
      <c r="E2128" t="s">
        <v>1977</v>
      </c>
      <c r="F2128">
        <v>0</v>
      </c>
      <c r="G2128" s="1">
        <v>45181</v>
      </c>
      <c r="H2128" s="1">
        <v>45244</v>
      </c>
      <c r="I2128" s="21">
        <f t="shared" si="165"/>
        <v>10</v>
      </c>
      <c r="J2128" s="1"/>
      <c r="K2128" s="1" t="s">
        <v>34</v>
      </c>
      <c r="M2128" t="s">
        <v>34</v>
      </c>
      <c r="S2128" s="22">
        <f t="shared" si="166"/>
        <v>3.819444444444442E-2</v>
      </c>
      <c r="T2128" s="22">
        <f t="shared" si="167"/>
        <v>2.3148148148148133E-2</v>
      </c>
      <c r="U2128" s="22" t="s">
        <v>5379</v>
      </c>
      <c r="V2128">
        <v>1420</v>
      </c>
      <c r="W2128" s="22" t="s">
        <v>5388</v>
      </c>
      <c r="X2128">
        <v>1515</v>
      </c>
      <c r="Y2128" t="s">
        <v>101</v>
      </c>
      <c r="Z2128" t="s">
        <v>1298</v>
      </c>
      <c r="AA2128" t="s">
        <v>1299</v>
      </c>
      <c r="AB2128" t="s">
        <v>41</v>
      </c>
      <c r="AC2128" t="s">
        <v>98</v>
      </c>
      <c r="AD2128" t="str">
        <f t="shared" si="168"/>
        <v>Online Class - ONLINE</v>
      </c>
      <c r="AE2128" t="s">
        <v>88</v>
      </c>
      <c r="AF2128" t="s">
        <v>89</v>
      </c>
      <c r="AG2128" t="s">
        <v>89</v>
      </c>
      <c r="AH2128" t="s">
        <v>5220</v>
      </c>
      <c r="AI2128">
        <v>20</v>
      </c>
      <c r="AJ2128">
        <v>12</v>
      </c>
      <c r="AK2128" s="22">
        <f t="shared" si="169"/>
        <v>2.7777777777777759</v>
      </c>
      <c r="AL2128" t="s">
        <v>99</v>
      </c>
      <c r="AM2128" t="s">
        <v>100</v>
      </c>
      <c r="AN2128" t="s">
        <v>67</v>
      </c>
    </row>
    <row r="2129" spans="1:40" hidden="1" x14ac:dyDescent="0.25">
      <c r="A2129">
        <v>202430</v>
      </c>
      <c r="B2129">
        <v>44185</v>
      </c>
      <c r="C2129" t="s">
        <v>2693</v>
      </c>
      <c r="D2129" t="s">
        <v>5702</v>
      </c>
      <c r="E2129" t="s">
        <v>2694</v>
      </c>
      <c r="F2129">
        <v>0</v>
      </c>
      <c r="G2129" s="1">
        <v>45222</v>
      </c>
      <c r="H2129" s="1">
        <v>45276</v>
      </c>
      <c r="I2129" s="21">
        <f t="shared" si="165"/>
        <v>8.7142857142857153</v>
      </c>
      <c r="J2129" s="1"/>
      <c r="K2129" s="1" t="s">
        <v>35</v>
      </c>
      <c r="N2129" t="s">
        <v>35</v>
      </c>
      <c r="S2129" s="22">
        <f t="shared" si="166"/>
        <v>4.166666666666663E-2</v>
      </c>
      <c r="T2129" s="22">
        <f t="shared" si="167"/>
        <v>2.200577200577199E-2</v>
      </c>
      <c r="U2129" s="22" t="s">
        <v>5378</v>
      </c>
      <c r="V2129">
        <v>1800</v>
      </c>
      <c r="W2129" s="22" t="s">
        <v>5406</v>
      </c>
      <c r="X2129">
        <v>1900</v>
      </c>
      <c r="Y2129" t="s">
        <v>101</v>
      </c>
      <c r="Z2129" t="s">
        <v>1986</v>
      </c>
      <c r="AA2129" t="s">
        <v>1987</v>
      </c>
      <c r="AB2129" t="s">
        <v>41</v>
      </c>
      <c r="AC2129" t="s">
        <v>98</v>
      </c>
      <c r="AD2129" t="str">
        <f t="shared" si="168"/>
        <v>Online Class - ONLINE</v>
      </c>
      <c r="AE2129" t="s">
        <v>88</v>
      </c>
      <c r="AF2129" t="s">
        <v>89</v>
      </c>
      <c r="AG2129" t="s">
        <v>89</v>
      </c>
      <c r="AH2129" t="s">
        <v>5220</v>
      </c>
      <c r="AI2129">
        <v>25</v>
      </c>
      <c r="AJ2129">
        <v>10</v>
      </c>
      <c r="AK2129" s="22">
        <f t="shared" si="169"/>
        <v>1.9176458462172739</v>
      </c>
      <c r="AL2129" t="s">
        <v>99</v>
      </c>
      <c r="AM2129" t="s">
        <v>100</v>
      </c>
      <c r="AN2129" t="s">
        <v>67</v>
      </c>
    </row>
    <row r="2130" spans="1:40" hidden="1" x14ac:dyDescent="0.25">
      <c r="A2130">
        <v>202430</v>
      </c>
      <c r="B2130">
        <v>44185</v>
      </c>
      <c r="C2130" t="s">
        <v>2693</v>
      </c>
      <c r="D2130" t="s">
        <v>5702</v>
      </c>
      <c r="E2130" t="s">
        <v>2694</v>
      </c>
      <c r="F2130">
        <v>0</v>
      </c>
      <c r="G2130" s="1">
        <v>45222</v>
      </c>
      <c r="H2130" s="1">
        <v>45276</v>
      </c>
      <c r="I2130" s="21">
        <f t="shared" si="165"/>
        <v>8.7142857142857153</v>
      </c>
      <c r="J2130" s="1"/>
      <c r="K2130" s="1" t="s">
        <v>35</v>
      </c>
      <c r="N2130" t="s">
        <v>35</v>
      </c>
      <c r="S2130" s="22">
        <f t="shared" si="166"/>
        <v>4.166666666666663E-2</v>
      </c>
      <c r="T2130" s="22">
        <f t="shared" si="167"/>
        <v>2.200577200577199E-2</v>
      </c>
      <c r="U2130" s="22" t="s">
        <v>5426</v>
      </c>
      <c r="V2130">
        <v>1910</v>
      </c>
      <c r="W2130" s="22" t="s">
        <v>5458</v>
      </c>
      <c r="X2130">
        <v>2010</v>
      </c>
      <c r="Y2130" t="s">
        <v>101</v>
      </c>
      <c r="Z2130" t="s">
        <v>1986</v>
      </c>
      <c r="AA2130" t="s">
        <v>1987</v>
      </c>
      <c r="AB2130" t="s">
        <v>41</v>
      </c>
      <c r="AC2130" t="s">
        <v>98</v>
      </c>
      <c r="AD2130" t="str">
        <f t="shared" si="168"/>
        <v>Online Class - ONLINE</v>
      </c>
      <c r="AE2130" t="s">
        <v>88</v>
      </c>
      <c r="AF2130" t="s">
        <v>89</v>
      </c>
      <c r="AG2130" t="s">
        <v>89</v>
      </c>
      <c r="AH2130" t="s">
        <v>5220</v>
      </c>
      <c r="AI2130">
        <v>25</v>
      </c>
      <c r="AJ2130">
        <v>10</v>
      </c>
      <c r="AK2130" s="22">
        <f t="shared" si="169"/>
        <v>1.9176458462172739</v>
      </c>
      <c r="AL2130" t="s">
        <v>99</v>
      </c>
      <c r="AM2130" t="s">
        <v>100</v>
      </c>
      <c r="AN2130" t="s">
        <v>67</v>
      </c>
    </row>
    <row r="2131" spans="1:40" hidden="1" x14ac:dyDescent="0.25">
      <c r="A2131">
        <v>202430</v>
      </c>
      <c r="B2131">
        <v>44186</v>
      </c>
      <c r="C2131" t="s">
        <v>2697</v>
      </c>
      <c r="D2131" t="s">
        <v>5702</v>
      </c>
      <c r="E2131" t="s">
        <v>2698</v>
      </c>
      <c r="F2131">
        <v>0</v>
      </c>
      <c r="G2131" s="1">
        <v>45166</v>
      </c>
      <c r="H2131" s="1">
        <v>45220</v>
      </c>
      <c r="I2131" s="21">
        <f t="shared" si="165"/>
        <v>8.7142857142857153</v>
      </c>
      <c r="J2131" s="1"/>
      <c r="K2131" s="1" t="s">
        <v>35</v>
      </c>
      <c r="N2131" t="s">
        <v>35</v>
      </c>
      <c r="S2131" s="22">
        <f t="shared" si="166"/>
        <v>7.6388888888888895E-2</v>
      </c>
      <c r="T2131" s="22">
        <f t="shared" si="167"/>
        <v>4.0343915343915356E-2</v>
      </c>
      <c r="U2131" s="22" t="s">
        <v>5383</v>
      </c>
      <c r="V2131">
        <v>930</v>
      </c>
      <c r="W2131" s="22" t="s">
        <v>5452</v>
      </c>
      <c r="X2131">
        <v>1120</v>
      </c>
      <c r="Y2131" t="s">
        <v>507</v>
      </c>
      <c r="Z2131" t="s">
        <v>1986</v>
      </c>
      <c r="AA2131" t="s">
        <v>1987</v>
      </c>
      <c r="AB2131" t="s">
        <v>41</v>
      </c>
      <c r="AC2131" t="s">
        <v>98</v>
      </c>
      <c r="AD2131" t="str">
        <f t="shared" si="168"/>
        <v>Online Class - ONLINE</v>
      </c>
      <c r="AE2131" t="s">
        <v>88</v>
      </c>
      <c r="AF2131" t="s">
        <v>89</v>
      </c>
      <c r="AG2131" t="s">
        <v>89</v>
      </c>
      <c r="AH2131" t="s">
        <v>5220</v>
      </c>
      <c r="AI2131">
        <v>25</v>
      </c>
      <c r="AJ2131">
        <v>6</v>
      </c>
      <c r="AK2131" s="22">
        <f t="shared" si="169"/>
        <v>2.1094104308390031</v>
      </c>
      <c r="AL2131" t="s">
        <v>99</v>
      </c>
      <c r="AM2131" t="s">
        <v>100</v>
      </c>
      <c r="AN2131" t="s">
        <v>67</v>
      </c>
    </row>
    <row r="2132" spans="1:40" hidden="1" x14ac:dyDescent="0.25">
      <c r="A2132">
        <v>202430</v>
      </c>
      <c r="B2132">
        <v>44187</v>
      </c>
      <c r="C2132" t="s">
        <v>2697</v>
      </c>
      <c r="D2132" t="s">
        <v>5702</v>
      </c>
      <c r="E2132" t="s">
        <v>2698</v>
      </c>
      <c r="F2132">
        <v>0</v>
      </c>
      <c r="G2132" s="1">
        <v>45222</v>
      </c>
      <c r="H2132" s="1">
        <v>45276</v>
      </c>
      <c r="I2132" s="21">
        <f t="shared" si="165"/>
        <v>8.7142857142857153</v>
      </c>
      <c r="J2132" s="1"/>
      <c r="K2132" s="1" t="s">
        <v>35</v>
      </c>
      <c r="N2132" t="s">
        <v>35</v>
      </c>
      <c r="S2132" s="22">
        <f t="shared" si="166"/>
        <v>7.6388888888888895E-2</v>
      </c>
      <c r="T2132" s="22">
        <f t="shared" si="167"/>
        <v>4.0343915343915356E-2</v>
      </c>
      <c r="U2132" s="22" t="s">
        <v>5383</v>
      </c>
      <c r="V2132">
        <v>930</v>
      </c>
      <c r="W2132" s="22" t="s">
        <v>5452</v>
      </c>
      <c r="X2132">
        <v>1120</v>
      </c>
      <c r="Y2132" t="s">
        <v>101</v>
      </c>
      <c r="Z2132" t="s">
        <v>1986</v>
      </c>
      <c r="AA2132" t="s">
        <v>1987</v>
      </c>
      <c r="AB2132" t="s">
        <v>41</v>
      </c>
      <c r="AC2132" t="s">
        <v>98</v>
      </c>
      <c r="AD2132" t="str">
        <f t="shared" si="168"/>
        <v>Online Class - ONLINE</v>
      </c>
      <c r="AE2132" t="s">
        <v>88</v>
      </c>
      <c r="AF2132" t="s">
        <v>89</v>
      </c>
      <c r="AG2132" t="s">
        <v>89</v>
      </c>
      <c r="AH2132" t="s">
        <v>5220</v>
      </c>
      <c r="AI2132">
        <v>25</v>
      </c>
      <c r="AJ2132">
        <v>4</v>
      </c>
      <c r="AK2132" s="22">
        <f t="shared" si="169"/>
        <v>1.4062736205593354</v>
      </c>
      <c r="AL2132" t="s">
        <v>52</v>
      </c>
      <c r="AM2132" t="s">
        <v>100</v>
      </c>
      <c r="AN2132" t="s">
        <v>67</v>
      </c>
    </row>
    <row r="2133" spans="1:40" hidden="1" x14ac:dyDescent="0.25">
      <c r="A2133">
        <v>202430</v>
      </c>
      <c r="B2133">
        <v>44191</v>
      </c>
      <c r="C2133" t="s">
        <v>503</v>
      </c>
      <c r="D2133" t="s">
        <v>5687</v>
      </c>
      <c r="E2133" t="s">
        <v>504</v>
      </c>
      <c r="F2133">
        <v>0</v>
      </c>
      <c r="G2133" s="1">
        <v>45222</v>
      </c>
      <c r="H2133" s="1">
        <v>45276</v>
      </c>
      <c r="I2133" s="21">
        <f t="shared" si="165"/>
        <v>8.7142857142857153</v>
      </c>
      <c r="J2133" s="1"/>
      <c r="K2133" s="1" t="s">
        <v>5551</v>
      </c>
      <c r="L2133" t="s">
        <v>33</v>
      </c>
      <c r="N2133" t="s">
        <v>35</v>
      </c>
      <c r="O2133" t="s">
        <v>36</v>
      </c>
      <c r="S2133" s="22">
        <f t="shared" si="166"/>
        <v>8.333333333333337E-2</v>
      </c>
      <c r="T2133" s="22">
        <f t="shared" si="167"/>
        <v>0.13203463203463212</v>
      </c>
      <c r="U2133" s="22" t="s">
        <v>5380</v>
      </c>
      <c r="V2133">
        <v>1730</v>
      </c>
      <c r="W2133" s="22" t="s">
        <v>5509</v>
      </c>
      <c r="X2133">
        <v>1930</v>
      </c>
      <c r="Y2133" t="s">
        <v>101</v>
      </c>
      <c r="Z2133" t="s">
        <v>501</v>
      </c>
      <c r="AA2133" t="s">
        <v>502</v>
      </c>
      <c r="AB2133">
        <v>11</v>
      </c>
      <c r="AC2133" t="s">
        <v>98</v>
      </c>
      <c r="AD2133" t="str">
        <f t="shared" si="168"/>
        <v>Online Class - ONLINE</v>
      </c>
      <c r="AE2133" t="s">
        <v>88</v>
      </c>
      <c r="AF2133" t="s">
        <v>89</v>
      </c>
      <c r="AG2133" t="s">
        <v>89</v>
      </c>
      <c r="AH2133" t="s">
        <v>5220</v>
      </c>
      <c r="AI2133">
        <v>40</v>
      </c>
      <c r="AJ2133">
        <v>15</v>
      </c>
      <c r="AK2133" s="22">
        <f t="shared" si="169"/>
        <v>17.258812615955488</v>
      </c>
      <c r="AL2133" t="s">
        <v>99</v>
      </c>
      <c r="AM2133" t="s">
        <v>100</v>
      </c>
      <c r="AN2133" t="s">
        <v>67</v>
      </c>
    </row>
    <row r="2134" spans="1:40" hidden="1" x14ac:dyDescent="0.25">
      <c r="A2134">
        <v>202430</v>
      </c>
      <c r="B2134">
        <v>44205</v>
      </c>
      <c r="C2134" t="s">
        <v>1916</v>
      </c>
      <c r="D2134" t="s">
        <v>5716</v>
      </c>
      <c r="E2134" t="s">
        <v>1917</v>
      </c>
      <c r="F2134">
        <v>0</v>
      </c>
      <c r="G2134" s="1">
        <v>45258</v>
      </c>
      <c r="H2134" s="1">
        <v>45274</v>
      </c>
      <c r="I2134" s="21">
        <f t="shared" si="165"/>
        <v>3.2857142857142856</v>
      </c>
      <c r="J2134" s="1"/>
      <c r="K2134" s="1" t="s">
        <v>5537</v>
      </c>
      <c r="M2134" t="s">
        <v>34</v>
      </c>
      <c r="O2134" t="s">
        <v>36</v>
      </c>
      <c r="S2134" s="22">
        <f t="shared" si="166"/>
        <v>9.375E-2</v>
      </c>
      <c r="T2134" s="22">
        <f t="shared" si="167"/>
        <v>3.7337662337662336E-2</v>
      </c>
      <c r="U2134" s="22" t="s">
        <v>5390</v>
      </c>
      <c r="V2134">
        <v>900</v>
      </c>
      <c r="W2134" s="22" t="s">
        <v>5420</v>
      </c>
      <c r="X2134">
        <v>1115</v>
      </c>
      <c r="Y2134" t="s">
        <v>507</v>
      </c>
      <c r="Z2134" t="s">
        <v>545</v>
      </c>
      <c r="AA2134" t="s">
        <v>546</v>
      </c>
      <c r="AB2134">
        <v>12</v>
      </c>
      <c r="AC2134" t="s">
        <v>98</v>
      </c>
      <c r="AD2134" t="str">
        <f t="shared" si="168"/>
        <v>Online Class - ONLINE</v>
      </c>
      <c r="AE2134" t="s">
        <v>88</v>
      </c>
      <c r="AF2134" t="s">
        <v>89</v>
      </c>
      <c r="AG2134" t="s">
        <v>89</v>
      </c>
      <c r="AH2134" t="s">
        <v>5220</v>
      </c>
      <c r="AI2134">
        <v>24</v>
      </c>
      <c r="AJ2134">
        <v>14</v>
      </c>
      <c r="AK2134" s="22">
        <f t="shared" si="169"/>
        <v>1.7175324675324672</v>
      </c>
      <c r="AL2134" t="s">
        <v>99</v>
      </c>
      <c r="AM2134" t="s">
        <v>100</v>
      </c>
      <c r="AN2134" t="s">
        <v>67</v>
      </c>
    </row>
    <row r="2135" spans="1:40" hidden="1" x14ac:dyDescent="0.25">
      <c r="A2135">
        <v>202430</v>
      </c>
      <c r="B2135">
        <v>44205</v>
      </c>
      <c r="C2135" t="s">
        <v>1916</v>
      </c>
      <c r="D2135" t="s">
        <v>5716</v>
      </c>
      <c r="E2135" t="s">
        <v>1917</v>
      </c>
      <c r="F2135">
        <v>0</v>
      </c>
      <c r="G2135" s="1">
        <v>45258</v>
      </c>
      <c r="H2135" s="1">
        <v>45274</v>
      </c>
      <c r="I2135" s="21">
        <f t="shared" si="165"/>
        <v>3.2857142857142856</v>
      </c>
      <c r="J2135" s="1"/>
      <c r="K2135" s="1" t="s">
        <v>5537</v>
      </c>
      <c r="M2135" t="s">
        <v>34</v>
      </c>
      <c r="O2135" t="s">
        <v>36</v>
      </c>
      <c r="S2135" s="22">
        <f t="shared" si="166"/>
        <v>5.902777777777779E-2</v>
      </c>
      <c r="T2135" s="22">
        <f t="shared" si="167"/>
        <v>2.3508898508898514E-2</v>
      </c>
      <c r="U2135" s="22" t="s">
        <v>5452</v>
      </c>
      <c r="V2135">
        <v>1120</v>
      </c>
      <c r="W2135" s="22" t="s">
        <v>5377</v>
      </c>
      <c r="X2135">
        <v>1245</v>
      </c>
      <c r="Y2135" t="s">
        <v>507</v>
      </c>
      <c r="Z2135" t="s">
        <v>545</v>
      </c>
      <c r="AA2135" t="s">
        <v>546</v>
      </c>
      <c r="AB2135">
        <v>12</v>
      </c>
      <c r="AC2135" t="s">
        <v>98</v>
      </c>
      <c r="AD2135" t="str">
        <f t="shared" si="168"/>
        <v>Online Class - ONLINE</v>
      </c>
      <c r="AE2135" t="s">
        <v>88</v>
      </c>
      <c r="AF2135" t="s">
        <v>89</v>
      </c>
      <c r="AG2135" t="s">
        <v>89</v>
      </c>
      <c r="AH2135" t="s">
        <v>5220</v>
      </c>
      <c r="AI2135">
        <v>24</v>
      </c>
      <c r="AJ2135">
        <v>14</v>
      </c>
      <c r="AK2135" s="22">
        <f t="shared" si="169"/>
        <v>1.0814093314093316</v>
      </c>
      <c r="AL2135" t="s">
        <v>99</v>
      </c>
      <c r="AM2135" t="s">
        <v>100</v>
      </c>
      <c r="AN2135" t="s">
        <v>67</v>
      </c>
    </row>
    <row r="2136" spans="1:40" hidden="1" x14ac:dyDescent="0.25">
      <c r="A2136">
        <v>202430</v>
      </c>
      <c r="B2136">
        <v>44208</v>
      </c>
      <c r="C2136" t="s">
        <v>1296</v>
      </c>
      <c r="D2136" t="s">
        <v>5687</v>
      </c>
      <c r="E2136" t="s">
        <v>1297</v>
      </c>
      <c r="F2136">
        <v>0</v>
      </c>
      <c r="G2136" s="1">
        <v>45180</v>
      </c>
      <c r="H2136" s="1">
        <v>45201</v>
      </c>
      <c r="I2136" s="21">
        <f t="shared" si="165"/>
        <v>4</v>
      </c>
      <c r="J2136" s="1"/>
      <c r="K2136" s="1" t="s">
        <v>33</v>
      </c>
      <c r="L2136" t="s">
        <v>33</v>
      </c>
      <c r="S2136" s="22">
        <f t="shared" si="166"/>
        <v>5.208333333333337E-2</v>
      </c>
      <c r="T2136" s="22">
        <f t="shared" si="167"/>
        <v>1.2626262626262636E-2</v>
      </c>
      <c r="U2136" s="22" t="s">
        <v>5383</v>
      </c>
      <c r="V2136">
        <v>930</v>
      </c>
      <c r="W2136" s="22" t="s">
        <v>5401</v>
      </c>
      <c r="X2136">
        <v>1045</v>
      </c>
      <c r="Y2136" t="s">
        <v>101</v>
      </c>
      <c r="Z2136" t="s">
        <v>1298</v>
      </c>
      <c r="AA2136" t="s">
        <v>1299</v>
      </c>
      <c r="AB2136" t="s">
        <v>41</v>
      </c>
      <c r="AC2136" t="s">
        <v>98</v>
      </c>
      <c r="AD2136" t="str">
        <f t="shared" si="168"/>
        <v>Online Class - ONLINE</v>
      </c>
      <c r="AE2136" t="s">
        <v>88</v>
      </c>
      <c r="AF2136" t="s">
        <v>89</v>
      </c>
      <c r="AG2136" t="s">
        <v>89</v>
      </c>
      <c r="AH2136" t="s">
        <v>5220</v>
      </c>
      <c r="AI2136">
        <v>18</v>
      </c>
      <c r="AJ2136">
        <v>4</v>
      </c>
      <c r="AK2136" s="22">
        <f t="shared" si="169"/>
        <v>0.20202020202020218</v>
      </c>
      <c r="AL2136" t="s">
        <v>99</v>
      </c>
      <c r="AM2136" t="s">
        <v>100</v>
      </c>
      <c r="AN2136" t="s">
        <v>67</v>
      </c>
    </row>
    <row r="2137" spans="1:40" hidden="1" x14ac:dyDescent="0.25">
      <c r="A2137">
        <v>202430</v>
      </c>
      <c r="B2137">
        <v>44208</v>
      </c>
      <c r="C2137" t="s">
        <v>1296</v>
      </c>
      <c r="D2137" t="s">
        <v>5687</v>
      </c>
      <c r="E2137" t="s">
        <v>1297</v>
      </c>
      <c r="F2137">
        <v>0</v>
      </c>
      <c r="G2137" s="1">
        <v>45180</v>
      </c>
      <c r="H2137" s="1">
        <v>45201</v>
      </c>
      <c r="I2137" s="21">
        <f t="shared" si="165"/>
        <v>4</v>
      </c>
      <c r="J2137" s="1"/>
      <c r="K2137" s="1" t="s">
        <v>33</v>
      </c>
      <c r="L2137" t="s">
        <v>33</v>
      </c>
      <c r="S2137" s="22">
        <f t="shared" si="166"/>
        <v>4.1666666666666685E-2</v>
      </c>
      <c r="T2137" s="22">
        <f t="shared" si="167"/>
        <v>1.0101010101010105E-2</v>
      </c>
      <c r="U2137" s="22" t="s">
        <v>5450</v>
      </c>
      <c r="V2137">
        <v>1050</v>
      </c>
      <c r="W2137" s="22" t="s">
        <v>5482</v>
      </c>
      <c r="X2137">
        <v>1150</v>
      </c>
      <c r="Y2137" t="s">
        <v>101</v>
      </c>
      <c r="Z2137" t="s">
        <v>1298</v>
      </c>
      <c r="AA2137" t="s">
        <v>1299</v>
      </c>
      <c r="AB2137" t="s">
        <v>41</v>
      </c>
      <c r="AC2137" t="s">
        <v>98</v>
      </c>
      <c r="AD2137" t="str">
        <f t="shared" si="168"/>
        <v>Online Class - ONLINE</v>
      </c>
      <c r="AE2137" t="s">
        <v>88</v>
      </c>
      <c r="AF2137" t="s">
        <v>89</v>
      </c>
      <c r="AG2137" t="s">
        <v>89</v>
      </c>
      <c r="AH2137" t="s">
        <v>5220</v>
      </c>
      <c r="AI2137">
        <v>18</v>
      </c>
      <c r="AJ2137">
        <v>4</v>
      </c>
      <c r="AK2137" s="22">
        <f t="shared" si="169"/>
        <v>0.16161616161616169</v>
      </c>
      <c r="AL2137" t="s">
        <v>99</v>
      </c>
      <c r="AM2137" t="s">
        <v>100</v>
      </c>
      <c r="AN2137" t="s">
        <v>67</v>
      </c>
    </row>
    <row r="2138" spans="1:40" hidden="1" x14ac:dyDescent="0.25">
      <c r="A2138">
        <v>202430</v>
      </c>
      <c r="B2138">
        <v>44210</v>
      </c>
      <c r="C2138" t="s">
        <v>1300</v>
      </c>
      <c r="D2138" t="s">
        <v>5687</v>
      </c>
      <c r="E2138" t="s">
        <v>1301</v>
      </c>
      <c r="F2138">
        <v>0</v>
      </c>
      <c r="G2138" s="1">
        <v>45236</v>
      </c>
      <c r="H2138" s="1">
        <v>45250</v>
      </c>
      <c r="I2138" s="21">
        <f t="shared" si="165"/>
        <v>3</v>
      </c>
      <c r="J2138" s="1"/>
      <c r="K2138" s="1" t="s">
        <v>33</v>
      </c>
      <c r="L2138" t="s">
        <v>33</v>
      </c>
      <c r="S2138" s="22">
        <f t="shared" si="166"/>
        <v>0.10069444444444448</v>
      </c>
      <c r="T2138" s="22">
        <f t="shared" si="167"/>
        <v>1.8308080808080815E-2</v>
      </c>
      <c r="U2138" s="22" t="s">
        <v>5383</v>
      </c>
      <c r="V2138">
        <v>930</v>
      </c>
      <c r="W2138" s="22" t="s">
        <v>5457</v>
      </c>
      <c r="X2138">
        <v>1155</v>
      </c>
      <c r="Y2138" t="s">
        <v>101</v>
      </c>
      <c r="Z2138" t="s">
        <v>1298</v>
      </c>
      <c r="AA2138" t="s">
        <v>1299</v>
      </c>
      <c r="AB2138" t="s">
        <v>41</v>
      </c>
      <c r="AC2138" t="s">
        <v>98</v>
      </c>
      <c r="AD2138" t="str">
        <f t="shared" si="168"/>
        <v>Online Class - ONLINE</v>
      </c>
      <c r="AE2138" t="s">
        <v>88</v>
      </c>
      <c r="AF2138" t="s">
        <v>89</v>
      </c>
      <c r="AG2138" t="s">
        <v>89</v>
      </c>
      <c r="AH2138" t="s">
        <v>5220</v>
      </c>
      <c r="AI2138">
        <v>24</v>
      </c>
      <c r="AJ2138">
        <v>7</v>
      </c>
      <c r="AK2138" s="22">
        <f t="shared" si="169"/>
        <v>0.38446969696969713</v>
      </c>
      <c r="AL2138" t="s">
        <v>99</v>
      </c>
      <c r="AM2138" t="s">
        <v>100</v>
      </c>
      <c r="AN2138" t="s">
        <v>67</v>
      </c>
    </row>
    <row r="2139" spans="1:40" hidden="1" x14ac:dyDescent="0.25">
      <c r="A2139">
        <v>202430</v>
      </c>
      <c r="B2139">
        <v>44217</v>
      </c>
      <c r="C2139" t="s">
        <v>2697</v>
      </c>
      <c r="D2139" t="s">
        <v>5702</v>
      </c>
      <c r="E2139" t="s">
        <v>2698</v>
      </c>
      <c r="F2139">
        <v>0</v>
      </c>
      <c r="G2139" s="1">
        <v>45166</v>
      </c>
      <c r="H2139" s="1">
        <v>45220</v>
      </c>
      <c r="I2139" s="21">
        <f t="shared" si="165"/>
        <v>8.7142857142857153</v>
      </c>
      <c r="J2139" s="1"/>
      <c r="K2139" s="1" t="s">
        <v>37</v>
      </c>
      <c r="P2139" t="s">
        <v>37</v>
      </c>
      <c r="S2139" s="22">
        <f t="shared" si="166"/>
        <v>8.333333333333337E-2</v>
      </c>
      <c r="T2139" s="22">
        <f t="shared" si="167"/>
        <v>4.4011544011544036E-2</v>
      </c>
      <c r="U2139" s="22" t="s">
        <v>5378</v>
      </c>
      <c r="V2139">
        <v>1800</v>
      </c>
      <c r="W2139" s="22" t="s">
        <v>5432</v>
      </c>
      <c r="X2139">
        <v>2000</v>
      </c>
      <c r="Y2139" t="s">
        <v>101</v>
      </c>
      <c r="Z2139" t="s">
        <v>2743</v>
      </c>
      <c r="AA2139" t="s">
        <v>2744</v>
      </c>
      <c r="AB2139" t="s">
        <v>41</v>
      </c>
      <c r="AC2139" t="s">
        <v>98</v>
      </c>
      <c r="AD2139" t="str">
        <f t="shared" si="168"/>
        <v>Online Class - ONLINE</v>
      </c>
      <c r="AE2139" t="s">
        <v>88</v>
      </c>
      <c r="AF2139" t="s">
        <v>89</v>
      </c>
      <c r="AG2139" t="s">
        <v>89</v>
      </c>
      <c r="AH2139" t="s">
        <v>5220</v>
      </c>
      <c r="AI2139">
        <v>20</v>
      </c>
      <c r="AJ2139">
        <v>3</v>
      </c>
      <c r="AK2139" s="22">
        <f t="shared" si="169"/>
        <v>1.1505875077303656</v>
      </c>
      <c r="AL2139" t="s">
        <v>99</v>
      </c>
      <c r="AM2139" t="s">
        <v>100</v>
      </c>
      <c r="AN2139" t="s">
        <v>67</v>
      </c>
    </row>
    <row r="2140" spans="1:40" hidden="1" x14ac:dyDescent="0.25">
      <c r="A2140">
        <v>202430</v>
      </c>
      <c r="B2140">
        <v>44218</v>
      </c>
      <c r="C2140" t="s">
        <v>2697</v>
      </c>
      <c r="D2140" t="s">
        <v>5702</v>
      </c>
      <c r="E2140" t="s">
        <v>2698</v>
      </c>
      <c r="F2140">
        <v>0</v>
      </c>
      <c r="G2140" s="1">
        <v>45222</v>
      </c>
      <c r="H2140" s="1">
        <v>45276</v>
      </c>
      <c r="I2140" s="21">
        <f t="shared" si="165"/>
        <v>8.7142857142857153</v>
      </c>
      <c r="J2140" s="1"/>
      <c r="K2140" s="1" t="s">
        <v>37</v>
      </c>
      <c r="P2140" t="s">
        <v>37</v>
      </c>
      <c r="S2140" s="22">
        <f t="shared" si="166"/>
        <v>0.10069444444444442</v>
      </c>
      <c r="T2140" s="22">
        <f t="shared" si="167"/>
        <v>5.3180615680615675E-2</v>
      </c>
      <c r="U2140" s="22" t="s">
        <v>5378</v>
      </c>
      <c r="V2140">
        <v>1800</v>
      </c>
      <c r="W2140" s="22" t="s">
        <v>5522</v>
      </c>
      <c r="X2140">
        <v>2025</v>
      </c>
      <c r="Y2140" t="s">
        <v>101</v>
      </c>
      <c r="Z2140" t="s">
        <v>2743</v>
      </c>
      <c r="AA2140" t="s">
        <v>2744</v>
      </c>
      <c r="AB2140" t="s">
        <v>41</v>
      </c>
      <c r="AC2140" t="s">
        <v>98</v>
      </c>
      <c r="AD2140" t="str">
        <f t="shared" si="168"/>
        <v>Online Class - ONLINE</v>
      </c>
      <c r="AE2140" t="s">
        <v>88</v>
      </c>
      <c r="AF2140" t="s">
        <v>89</v>
      </c>
      <c r="AG2140" t="s">
        <v>89</v>
      </c>
      <c r="AH2140" t="s">
        <v>5220</v>
      </c>
      <c r="AI2140">
        <v>20</v>
      </c>
      <c r="AJ2140">
        <v>7</v>
      </c>
      <c r="AK2140" s="22">
        <f t="shared" si="169"/>
        <v>3.2440175565175564</v>
      </c>
      <c r="AL2140" t="s">
        <v>99</v>
      </c>
      <c r="AM2140" t="s">
        <v>100</v>
      </c>
      <c r="AN2140" t="s">
        <v>67</v>
      </c>
    </row>
    <row r="2141" spans="1:40" hidden="1" x14ac:dyDescent="0.25">
      <c r="A2141">
        <v>202430</v>
      </c>
      <c r="B2141">
        <v>44219</v>
      </c>
      <c r="C2141" t="s">
        <v>2693</v>
      </c>
      <c r="D2141" t="s">
        <v>5702</v>
      </c>
      <c r="E2141" t="s">
        <v>2694</v>
      </c>
      <c r="F2141">
        <v>0</v>
      </c>
      <c r="G2141" s="1">
        <v>45166</v>
      </c>
      <c r="H2141" s="1">
        <v>45220</v>
      </c>
      <c r="I2141" s="21">
        <f t="shared" si="165"/>
        <v>8.7142857142857153</v>
      </c>
      <c r="J2141" s="1"/>
      <c r="K2141" s="1" t="s">
        <v>36</v>
      </c>
      <c r="O2141" t="s">
        <v>36</v>
      </c>
      <c r="S2141" s="22">
        <f t="shared" si="166"/>
        <v>3.819444444444442E-2</v>
      </c>
      <c r="T2141" s="22">
        <f t="shared" si="167"/>
        <v>2.0171957671957664E-2</v>
      </c>
      <c r="U2141" s="22" t="s">
        <v>5378</v>
      </c>
      <c r="V2141">
        <v>1800</v>
      </c>
      <c r="W2141" s="22" t="s">
        <v>5405</v>
      </c>
      <c r="X2141">
        <v>1855</v>
      </c>
      <c r="Y2141" t="s">
        <v>101</v>
      </c>
      <c r="Z2141" t="s">
        <v>2743</v>
      </c>
      <c r="AA2141" t="s">
        <v>2744</v>
      </c>
      <c r="AB2141" t="s">
        <v>41</v>
      </c>
      <c r="AC2141" t="s">
        <v>98</v>
      </c>
      <c r="AD2141" t="str">
        <f t="shared" si="168"/>
        <v>Online Class - ONLINE</v>
      </c>
      <c r="AE2141" t="s">
        <v>88</v>
      </c>
      <c r="AF2141" t="s">
        <v>89</v>
      </c>
      <c r="AG2141" t="s">
        <v>89</v>
      </c>
      <c r="AH2141" t="s">
        <v>5220</v>
      </c>
      <c r="AI2141">
        <v>20</v>
      </c>
      <c r="AJ2141">
        <v>2</v>
      </c>
      <c r="AK2141" s="22">
        <f t="shared" si="169"/>
        <v>0.35156840513983362</v>
      </c>
      <c r="AL2141" t="s">
        <v>99</v>
      </c>
      <c r="AM2141" t="s">
        <v>100</v>
      </c>
      <c r="AN2141" t="s">
        <v>67</v>
      </c>
    </row>
    <row r="2142" spans="1:40" hidden="1" x14ac:dyDescent="0.25">
      <c r="A2142">
        <v>202430</v>
      </c>
      <c r="B2142">
        <v>44219</v>
      </c>
      <c r="C2142" t="s">
        <v>2693</v>
      </c>
      <c r="D2142" t="s">
        <v>5702</v>
      </c>
      <c r="E2142" t="s">
        <v>2694</v>
      </c>
      <c r="F2142">
        <v>0</v>
      </c>
      <c r="G2142" s="1">
        <v>45166</v>
      </c>
      <c r="H2142" s="1">
        <v>45220</v>
      </c>
      <c r="I2142" s="21">
        <f t="shared" si="165"/>
        <v>8.7142857142857153</v>
      </c>
      <c r="J2142" s="1"/>
      <c r="K2142" s="1" t="s">
        <v>36</v>
      </c>
      <c r="O2142" t="s">
        <v>36</v>
      </c>
      <c r="S2142" s="22">
        <f t="shared" si="166"/>
        <v>4.1666666666666741E-2</v>
      </c>
      <c r="T2142" s="22">
        <f t="shared" si="167"/>
        <v>2.2005772005772049E-2</v>
      </c>
      <c r="U2142" s="22" t="s">
        <v>5406</v>
      </c>
      <c r="V2142">
        <v>1900</v>
      </c>
      <c r="W2142" s="22" t="s">
        <v>5432</v>
      </c>
      <c r="X2142">
        <v>2000</v>
      </c>
      <c r="Y2142" t="s">
        <v>101</v>
      </c>
      <c r="Z2142" t="s">
        <v>2743</v>
      </c>
      <c r="AA2142" t="s">
        <v>2744</v>
      </c>
      <c r="AB2142" t="s">
        <v>41</v>
      </c>
      <c r="AC2142" t="s">
        <v>98</v>
      </c>
      <c r="AD2142" t="str">
        <f t="shared" si="168"/>
        <v>Online Class - ONLINE</v>
      </c>
      <c r="AE2142" t="s">
        <v>88</v>
      </c>
      <c r="AF2142" t="s">
        <v>89</v>
      </c>
      <c r="AG2142" t="s">
        <v>89</v>
      </c>
      <c r="AH2142" t="s">
        <v>5220</v>
      </c>
      <c r="AI2142">
        <v>20</v>
      </c>
      <c r="AJ2142">
        <v>2</v>
      </c>
      <c r="AK2142" s="22">
        <f t="shared" si="169"/>
        <v>0.38352916924345576</v>
      </c>
      <c r="AL2142" t="s">
        <v>99</v>
      </c>
      <c r="AM2142" t="s">
        <v>100</v>
      </c>
      <c r="AN2142" t="s">
        <v>67</v>
      </c>
    </row>
    <row r="2143" spans="1:40" hidden="1" x14ac:dyDescent="0.25">
      <c r="A2143">
        <v>202430</v>
      </c>
      <c r="B2143">
        <v>44220</v>
      </c>
      <c r="C2143" t="s">
        <v>2693</v>
      </c>
      <c r="D2143" t="s">
        <v>5702</v>
      </c>
      <c r="E2143" t="s">
        <v>2694</v>
      </c>
      <c r="F2143">
        <v>0</v>
      </c>
      <c r="G2143" s="1">
        <v>45222</v>
      </c>
      <c r="H2143" s="1">
        <v>45276</v>
      </c>
      <c r="I2143" s="21">
        <f t="shared" si="165"/>
        <v>8.7142857142857153</v>
      </c>
      <c r="J2143" s="1"/>
      <c r="K2143" s="1" t="s">
        <v>36</v>
      </c>
      <c r="O2143" t="s">
        <v>36</v>
      </c>
      <c r="S2143" s="22">
        <f t="shared" si="166"/>
        <v>3.819444444444442E-2</v>
      </c>
      <c r="T2143" s="22">
        <f t="shared" si="167"/>
        <v>2.0171957671957664E-2</v>
      </c>
      <c r="U2143" s="22" t="s">
        <v>5378</v>
      </c>
      <c r="V2143">
        <v>1800</v>
      </c>
      <c r="W2143" s="22" t="s">
        <v>5405</v>
      </c>
      <c r="X2143">
        <v>1855</v>
      </c>
      <c r="Y2143" t="s">
        <v>101</v>
      </c>
      <c r="Z2143" t="s">
        <v>2743</v>
      </c>
      <c r="AA2143" t="s">
        <v>2744</v>
      </c>
      <c r="AB2143" t="s">
        <v>41</v>
      </c>
      <c r="AC2143" t="s">
        <v>98</v>
      </c>
      <c r="AD2143" t="str">
        <f t="shared" si="168"/>
        <v>Online Class - ONLINE</v>
      </c>
      <c r="AE2143" t="s">
        <v>88</v>
      </c>
      <c r="AF2143" t="s">
        <v>89</v>
      </c>
      <c r="AG2143" t="s">
        <v>89</v>
      </c>
      <c r="AH2143" t="s">
        <v>5220</v>
      </c>
      <c r="AI2143">
        <v>20</v>
      </c>
      <c r="AJ2143">
        <v>0</v>
      </c>
      <c r="AK2143" s="22">
        <f t="shared" si="169"/>
        <v>0</v>
      </c>
      <c r="AL2143" t="s">
        <v>99</v>
      </c>
      <c r="AM2143" t="s">
        <v>100</v>
      </c>
      <c r="AN2143" t="s">
        <v>67</v>
      </c>
    </row>
    <row r="2144" spans="1:40" hidden="1" x14ac:dyDescent="0.25">
      <c r="A2144">
        <v>202430</v>
      </c>
      <c r="B2144">
        <v>44220</v>
      </c>
      <c r="C2144" t="s">
        <v>2693</v>
      </c>
      <c r="D2144" t="s">
        <v>5702</v>
      </c>
      <c r="E2144" t="s">
        <v>2694</v>
      </c>
      <c r="F2144">
        <v>0</v>
      </c>
      <c r="G2144" s="1">
        <v>45222</v>
      </c>
      <c r="H2144" s="1">
        <v>45276</v>
      </c>
      <c r="I2144" s="21">
        <f t="shared" si="165"/>
        <v>8.7142857142857153</v>
      </c>
      <c r="J2144" s="1"/>
      <c r="K2144" s="1" t="s">
        <v>36</v>
      </c>
      <c r="O2144" t="s">
        <v>36</v>
      </c>
      <c r="S2144" s="22">
        <f t="shared" si="166"/>
        <v>4.1666666666666741E-2</v>
      </c>
      <c r="T2144" s="22">
        <f t="shared" si="167"/>
        <v>2.2005772005772049E-2</v>
      </c>
      <c r="U2144" s="22" t="s">
        <v>5406</v>
      </c>
      <c r="V2144">
        <v>1900</v>
      </c>
      <c r="W2144" s="22" t="s">
        <v>5432</v>
      </c>
      <c r="X2144">
        <v>2000</v>
      </c>
      <c r="Y2144" t="s">
        <v>101</v>
      </c>
      <c r="Z2144" t="s">
        <v>2743</v>
      </c>
      <c r="AA2144" t="s">
        <v>2744</v>
      </c>
      <c r="AB2144" t="s">
        <v>41</v>
      </c>
      <c r="AC2144" t="s">
        <v>98</v>
      </c>
      <c r="AD2144" t="str">
        <f t="shared" si="168"/>
        <v>Online Class - ONLINE</v>
      </c>
      <c r="AE2144" t="s">
        <v>88</v>
      </c>
      <c r="AF2144" t="s">
        <v>89</v>
      </c>
      <c r="AG2144" t="s">
        <v>89</v>
      </c>
      <c r="AH2144" t="s">
        <v>5220</v>
      </c>
      <c r="AI2144">
        <v>20</v>
      </c>
      <c r="AJ2144">
        <v>0</v>
      </c>
      <c r="AK2144" s="22">
        <f t="shared" si="169"/>
        <v>0</v>
      </c>
      <c r="AL2144" t="s">
        <v>99</v>
      </c>
      <c r="AM2144" t="s">
        <v>100</v>
      </c>
      <c r="AN2144" t="s">
        <v>67</v>
      </c>
    </row>
    <row r="2145" spans="1:40" hidden="1" x14ac:dyDescent="0.25">
      <c r="A2145">
        <v>202430</v>
      </c>
      <c r="B2145">
        <v>44228</v>
      </c>
      <c r="C2145" t="s">
        <v>283</v>
      </c>
      <c r="D2145" t="s">
        <v>5623</v>
      </c>
      <c r="E2145" t="s">
        <v>284</v>
      </c>
      <c r="F2145">
        <v>4</v>
      </c>
      <c r="G2145" s="1">
        <v>45166</v>
      </c>
      <c r="H2145" s="1">
        <v>45276</v>
      </c>
      <c r="I2145" s="21">
        <f t="shared" si="165"/>
        <v>16.714285714285715</v>
      </c>
      <c r="J2145" s="1"/>
      <c r="K2145" s="1" t="s">
        <v>5552</v>
      </c>
      <c r="S2145" s="22">
        <f t="shared" si="166"/>
        <v>0</v>
      </c>
      <c r="T2145" s="22">
        <f t="shared" si="167"/>
        <v>0</v>
      </c>
      <c r="U2145" s="22">
        <v>0</v>
      </c>
      <c r="W2145" s="22">
        <v>0</v>
      </c>
      <c r="Y2145" t="s">
        <v>304</v>
      </c>
      <c r="Z2145" t="s">
        <v>2606</v>
      </c>
      <c r="AA2145" t="s">
        <v>2607</v>
      </c>
      <c r="AB2145" t="s">
        <v>61</v>
      </c>
      <c r="AC2145" t="s">
        <v>62</v>
      </c>
      <c r="AD2145" t="str">
        <f t="shared" si="168"/>
        <v>Online Class - ONLINE</v>
      </c>
      <c r="AE2145" t="s">
        <v>88</v>
      </c>
      <c r="AF2145" t="s">
        <v>89</v>
      </c>
      <c r="AG2145" t="s">
        <v>89</v>
      </c>
      <c r="AH2145" t="s">
        <v>5220</v>
      </c>
      <c r="AI2145">
        <v>30</v>
      </c>
      <c r="AJ2145">
        <v>10</v>
      </c>
      <c r="AK2145" s="22">
        <f t="shared" si="169"/>
        <v>0</v>
      </c>
      <c r="AL2145" t="s">
        <v>430</v>
      </c>
      <c r="AM2145" t="s">
        <v>306</v>
      </c>
      <c r="AN2145" t="s">
        <v>67</v>
      </c>
    </row>
    <row r="2146" spans="1:40" hidden="1" x14ac:dyDescent="0.25">
      <c r="A2146">
        <v>202430</v>
      </c>
      <c r="B2146">
        <v>44229</v>
      </c>
      <c r="C2146" t="s">
        <v>283</v>
      </c>
      <c r="D2146" t="s">
        <v>5623</v>
      </c>
      <c r="E2146" t="s">
        <v>284</v>
      </c>
      <c r="F2146">
        <v>4</v>
      </c>
      <c r="G2146" s="1">
        <v>45166</v>
      </c>
      <c r="H2146" s="1">
        <v>45276</v>
      </c>
      <c r="I2146" s="21">
        <f t="shared" si="165"/>
        <v>16.714285714285715</v>
      </c>
      <c r="J2146" s="1"/>
      <c r="K2146" s="1" t="s">
        <v>5552</v>
      </c>
      <c r="S2146" s="22">
        <f t="shared" si="166"/>
        <v>0</v>
      </c>
      <c r="T2146" s="22">
        <f t="shared" si="167"/>
        <v>0</v>
      </c>
      <c r="U2146" s="22">
        <v>0</v>
      </c>
      <c r="W2146" s="22">
        <v>0</v>
      </c>
      <c r="Y2146" t="s">
        <v>304</v>
      </c>
      <c r="Z2146" t="s">
        <v>2606</v>
      </c>
      <c r="AA2146" t="s">
        <v>2607</v>
      </c>
      <c r="AB2146" t="s">
        <v>61</v>
      </c>
      <c r="AC2146" t="s">
        <v>62</v>
      </c>
      <c r="AD2146" t="str">
        <f t="shared" si="168"/>
        <v>Online Class - ONLINE</v>
      </c>
      <c r="AE2146" t="s">
        <v>88</v>
      </c>
      <c r="AF2146" t="s">
        <v>89</v>
      </c>
      <c r="AG2146" t="s">
        <v>89</v>
      </c>
      <c r="AH2146" t="s">
        <v>5220</v>
      </c>
      <c r="AI2146">
        <v>30</v>
      </c>
      <c r="AJ2146">
        <v>17</v>
      </c>
      <c r="AK2146" s="22">
        <f t="shared" si="169"/>
        <v>0</v>
      </c>
      <c r="AL2146" t="s">
        <v>430</v>
      </c>
      <c r="AM2146" t="s">
        <v>306</v>
      </c>
      <c r="AN2146" t="s">
        <v>67</v>
      </c>
    </row>
    <row r="2147" spans="1:40" hidden="1" x14ac:dyDescent="0.25">
      <c r="A2147">
        <v>202430</v>
      </c>
      <c r="B2147">
        <v>44231</v>
      </c>
      <c r="C2147" t="s">
        <v>1502</v>
      </c>
      <c r="D2147" t="s">
        <v>5617</v>
      </c>
      <c r="E2147" t="s">
        <v>1503</v>
      </c>
      <c r="F2147">
        <v>3</v>
      </c>
      <c r="G2147" s="1">
        <v>45166</v>
      </c>
      <c r="H2147" s="1">
        <v>45276</v>
      </c>
      <c r="I2147" s="21">
        <f t="shared" si="165"/>
        <v>16.714285714285715</v>
      </c>
      <c r="J2147" s="1"/>
      <c r="K2147" s="1" t="s">
        <v>5552</v>
      </c>
      <c r="S2147" s="22">
        <f t="shared" si="166"/>
        <v>0</v>
      </c>
      <c r="T2147" s="22">
        <f t="shared" si="167"/>
        <v>0</v>
      </c>
      <c r="U2147" s="22">
        <v>0</v>
      </c>
      <c r="W2147" s="22">
        <v>0</v>
      </c>
      <c r="Y2147" t="s">
        <v>304</v>
      </c>
      <c r="Z2147" t="s">
        <v>1500</v>
      </c>
      <c r="AA2147" t="s">
        <v>1501</v>
      </c>
      <c r="AB2147" t="s">
        <v>61</v>
      </c>
      <c r="AC2147" t="s">
        <v>98</v>
      </c>
      <c r="AD2147" t="str">
        <f t="shared" si="168"/>
        <v>Online Class - ONLINE</v>
      </c>
      <c r="AE2147" t="s">
        <v>88</v>
      </c>
      <c r="AF2147" t="s">
        <v>89</v>
      </c>
      <c r="AG2147" t="s">
        <v>89</v>
      </c>
      <c r="AH2147" t="s">
        <v>5220</v>
      </c>
      <c r="AI2147">
        <v>30</v>
      </c>
      <c r="AJ2147">
        <v>23</v>
      </c>
      <c r="AK2147" s="22">
        <f t="shared" si="169"/>
        <v>0</v>
      </c>
      <c r="AL2147" t="s">
        <v>99</v>
      </c>
      <c r="AM2147" t="s">
        <v>534</v>
      </c>
      <c r="AN2147" t="s">
        <v>67</v>
      </c>
    </row>
    <row r="2148" spans="1:40" hidden="1" x14ac:dyDescent="0.25">
      <c r="A2148">
        <v>202430</v>
      </c>
      <c r="B2148">
        <v>44232</v>
      </c>
      <c r="C2148" t="s">
        <v>1824</v>
      </c>
      <c r="D2148" t="s">
        <v>5728</v>
      </c>
      <c r="E2148" t="s">
        <v>1825</v>
      </c>
      <c r="F2148">
        <v>3</v>
      </c>
      <c r="G2148" s="1">
        <v>45166</v>
      </c>
      <c r="H2148" s="1">
        <v>45276</v>
      </c>
      <c r="I2148" s="21">
        <f t="shared" si="165"/>
        <v>16.714285714285715</v>
      </c>
      <c r="J2148" s="1"/>
      <c r="K2148" s="1" t="s">
        <v>5552</v>
      </c>
      <c r="S2148" s="22">
        <f t="shared" si="166"/>
        <v>0</v>
      </c>
      <c r="T2148" s="22">
        <f t="shared" si="167"/>
        <v>0</v>
      </c>
      <c r="U2148" s="22">
        <v>0</v>
      </c>
      <c r="W2148" s="22">
        <v>0</v>
      </c>
      <c r="Y2148" t="s">
        <v>304</v>
      </c>
      <c r="Z2148" t="s">
        <v>1826</v>
      </c>
      <c r="AA2148" t="s">
        <v>1827</v>
      </c>
      <c r="AB2148" t="s">
        <v>41</v>
      </c>
      <c r="AC2148" t="s">
        <v>98</v>
      </c>
      <c r="AD2148" t="str">
        <f t="shared" si="168"/>
        <v>Online Class - ONLINE</v>
      </c>
      <c r="AE2148" t="s">
        <v>88</v>
      </c>
      <c r="AF2148" t="s">
        <v>89</v>
      </c>
      <c r="AG2148" t="s">
        <v>89</v>
      </c>
      <c r="AH2148" t="s">
        <v>5220</v>
      </c>
      <c r="AI2148">
        <v>15</v>
      </c>
      <c r="AJ2148">
        <v>3</v>
      </c>
      <c r="AK2148" s="22">
        <f t="shared" si="169"/>
        <v>0</v>
      </c>
      <c r="AL2148" t="s">
        <v>99</v>
      </c>
      <c r="AM2148" t="s">
        <v>534</v>
      </c>
      <c r="AN2148" t="s">
        <v>67</v>
      </c>
    </row>
    <row r="2149" spans="1:40" hidden="1" x14ac:dyDescent="0.25">
      <c r="A2149">
        <v>202430</v>
      </c>
      <c r="B2149">
        <v>44232</v>
      </c>
      <c r="C2149" t="s">
        <v>1824</v>
      </c>
      <c r="D2149" t="s">
        <v>5728</v>
      </c>
      <c r="E2149" t="s">
        <v>1825</v>
      </c>
      <c r="F2149">
        <v>3</v>
      </c>
      <c r="G2149" s="1">
        <v>45166</v>
      </c>
      <c r="H2149" s="1">
        <v>45276</v>
      </c>
      <c r="I2149" s="21">
        <f t="shared" si="165"/>
        <v>16.714285714285715</v>
      </c>
      <c r="J2149" s="1"/>
      <c r="K2149" s="1" t="s">
        <v>5552</v>
      </c>
      <c r="S2149" s="22">
        <f t="shared" si="166"/>
        <v>0</v>
      </c>
      <c r="T2149" s="22">
        <f t="shared" si="167"/>
        <v>0</v>
      </c>
      <c r="U2149" s="22">
        <v>0</v>
      </c>
      <c r="W2149" s="22">
        <v>0</v>
      </c>
      <c r="Y2149" t="s">
        <v>304</v>
      </c>
      <c r="Z2149" t="s">
        <v>1826</v>
      </c>
      <c r="AA2149" t="s">
        <v>1827</v>
      </c>
      <c r="AB2149" t="s">
        <v>41</v>
      </c>
      <c r="AC2149" t="s">
        <v>98</v>
      </c>
      <c r="AD2149" t="str">
        <f t="shared" si="168"/>
        <v>Online Class - ONLINE</v>
      </c>
      <c r="AE2149" t="s">
        <v>88</v>
      </c>
      <c r="AF2149" t="s">
        <v>89</v>
      </c>
      <c r="AG2149" t="s">
        <v>89</v>
      </c>
      <c r="AH2149" t="s">
        <v>5220</v>
      </c>
      <c r="AI2149">
        <v>15</v>
      </c>
      <c r="AJ2149">
        <v>3</v>
      </c>
      <c r="AK2149" s="22">
        <f t="shared" si="169"/>
        <v>0</v>
      </c>
      <c r="AL2149" t="s">
        <v>99</v>
      </c>
      <c r="AM2149" t="s">
        <v>534</v>
      </c>
      <c r="AN2149" t="s">
        <v>67</v>
      </c>
    </row>
    <row r="2150" spans="1:40" hidden="1" x14ac:dyDescent="0.25">
      <c r="A2150">
        <v>202430</v>
      </c>
      <c r="B2150">
        <v>44234</v>
      </c>
      <c r="C2150" t="s">
        <v>1476</v>
      </c>
      <c r="D2150" t="s">
        <v>5650</v>
      </c>
      <c r="E2150" t="s">
        <v>1477</v>
      </c>
      <c r="F2150">
        <v>3</v>
      </c>
      <c r="G2150" s="1">
        <v>45209</v>
      </c>
      <c r="H2150" s="1">
        <v>45276</v>
      </c>
      <c r="I2150" s="21">
        <f t="shared" si="165"/>
        <v>10.571428571428571</v>
      </c>
      <c r="J2150" s="1"/>
      <c r="K2150" s="1" t="s">
        <v>5552</v>
      </c>
      <c r="S2150" s="22">
        <f t="shared" si="166"/>
        <v>0</v>
      </c>
      <c r="T2150" s="22">
        <f t="shared" si="167"/>
        <v>0</v>
      </c>
      <c r="U2150" s="22">
        <v>0</v>
      </c>
      <c r="W2150" s="22">
        <v>0</v>
      </c>
      <c r="Y2150" t="s">
        <v>304</v>
      </c>
      <c r="Z2150" t="s">
        <v>2152</v>
      </c>
      <c r="AA2150" t="s">
        <v>2153</v>
      </c>
      <c r="AB2150" t="s">
        <v>277</v>
      </c>
      <c r="AC2150" t="s">
        <v>62</v>
      </c>
      <c r="AD2150" t="str">
        <f t="shared" si="168"/>
        <v>Online Class - ONLINE</v>
      </c>
      <c r="AE2150" t="s">
        <v>88</v>
      </c>
      <c r="AF2150" t="s">
        <v>89</v>
      </c>
      <c r="AG2150" t="s">
        <v>89</v>
      </c>
      <c r="AH2150" t="s">
        <v>5220</v>
      </c>
      <c r="AI2150">
        <v>15</v>
      </c>
      <c r="AJ2150">
        <v>13</v>
      </c>
      <c r="AK2150" s="22">
        <f t="shared" si="169"/>
        <v>0</v>
      </c>
      <c r="AL2150" t="s">
        <v>430</v>
      </c>
      <c r="AM2150" t="s">
        <v>306</v>
      </c>
      <c r="AN2150" t="s">
        <v>67</v>
      </c>
    </row>
    <row r="2151" spans="1:40" hidden="1" x14ac:dyDescent="0.25">
      <c r="A2151">
        <v>202430</v>
      </c>
      <c r="B2151">
        <v>44237</v>
      </c>
      <c r="C2151" t="s">
        <v>2699</v>
      </c>
      <c r="D2151" t="s">
        <v>5658</v>
      </c>
      <c r="E2151" t="s">
        <v>2700</v>
      </c>
      <c r="F2151">
        <v>0</v>
      </c>
      <c r="G2151" s="1">
        <v>45182</v>
      </c>
      <c r="H2151" s="1">
        <v>45217</v>
      </c>
      <c r="I2151" s="21">
        <f t="shared" si="165"/>
        <v>6</v>
      </c>
      <c r="J2151" s="1"/>
      <c r="K2151" s="1" t="s">
        <v>35</v>
      </c>
      <c r="N2151" t="s">
        <v>35</v>
      </c>
      <c r="S2151" s="22">
        <f t="shared" si="166"/>
        <v>9.375E-2</v>
      </c>
      <c r="T2151" s="22">
        <f t="shared" si="167"/>
        <v>3.4090909090909088E-2</v>
      </c>
      <c r="U2151" s="22" t="s">
        <v>5378</v>
      </c>
      <c r="V2151">
        <v>1800</v>
      </c>
      <c r="W2151" s="22" t="s">
        <v>5476</v>
      </c>
      <c r="X2151">
        <v>2015</v>
      </c>
      <c r="Y2151" t="s">
        <v>101</v>
      </c>
      <c r="Z2151" t="s">
        <v>2701</v>
      </c>
      <c r="AA2151" t="s">
        <v>2702</v>
      </c>
      <c r="AB2151" t="s">
        <v>41</v>
      </c>
      <c r="AC2151" t="s">
        <v>98</v>
      </c>
      <c r="AD2151" t="str">
        <f t="shared" si="168"/>
        <v>Online Class - ONLINE</v>
      </c>
      <c r="AE2151" t="s">
        <v>88</v>
      </c>
      <c r="AF2151" t="s">
        <v>89</v>
      </c>
      <c r="AG2151" t="s">
        <v>89</v>
      </c>
      <c r="AH2151" t="s">
        <v>5220</v>
      </c>
      <c r="AI2151">
        <v>12</v>
      </c>
      <c r="AJ2151">
        <v>1</v>
      </c>
      <c r="AK2151" s="22">
        <f t="shared" si="169"/>
        <v>0.20454545454545453</v>
      </c>
      <c r="AL2151" t="s">
        <v>99</v>
      </c>
      <c r="AM2151" t="s">
        <v>100</v>
      </c>
      <c r="AN2151" t="s">
        <v>67</v>
      </c>
    </row>
    <row r="2152" spans="1:40" hidden="1" x14ac:dyDescent="0.25">
      <c r="A2152">
        <v>202430</v>
      </c>
      <c r="B2152">
        <v>44238</v>
      </c>
      <c r="C2152" t="s">
        <v>2703</v>
      </c>
      <c r="D2152" t="s">
        <v>5658</v>
      </c>
      <c r="E2152" t="s">
        <v>2704</v>
      </c>
      <c r="F2152">
        <v>0</v>
      </c>
      <c r="G2152" s="1">
        <v>45231</v>
      </c>
      <c r="H2152" s="1">
        <v>45245</v>
      </c>
      <c r="I2152" s="21">
        <f t="shared" si="165"/>
        <v>3</v>
      </c>
      <c r="J2152" s="1"/>
      <c r="K2152" s="1" t="s">
        <v>35</v>
      </c>
      <c r="N2152" t="s">
        <v>35</v>
      </c>
      <c r="S2152" s="22">
        <f t="shared" si="166"/>
        <v>9.375E-2</v>
      </c>
      <c r="T2152" s="22">
        <f t="shared" si="167"/>
        <v>1.7045454545454544E-2</v>
      </c>
      <c r="U2152" s="22" t="s">
        <v>5378</v>
      </c>
      <c r="V2152">
        <v>1800</v>
      </c>
      <c r="W2152" s="22" t="s">
        <v>5476</v>
      </c>
      <c r="X2152">
        <v>2015</v>
      </c>
      <c r="Y2152" t="s">
        <v>101</v>
      </c>
      <c r="Z2152" t="s">
        <v>2701</v>
      </c>
      <c r="AA2152" t="s">
        <v>2702</v>
      </c>
      <c r="AB2152" t="s">
        <v>41</v>
      </c>
      <c r="AC2152" t="s">
        <v>98</v>
      </c>
      <c r="AD2152" t="str">
        <f t="shared" si="168"/>
        <v>Online Class - ONLINE</v>
      </c>
      <c r="AE2152" t="s">
        <v>88</v>
      </c>
      <c r="AF2152" t="s">
        <v>89</v>
      </c>
      <c r="AG2152" t="s">
        <v>89</v>
      </c>
      <c r="AH2152" t="s">
        <v>5220</v>
      </c>
      <c r="AI2152">
        <v>12</v>
      </c>
      <c r="AJ2152">
        <v>3</v>
      </c>
      <c r="AK2152" s="22">
        <f t="shared" si="169"/>
        <v>0.15340909090909088</v>
      </c>
      <c r="AL2152" t="s">
        <v>99</v>
      </c>
      <c r="AM2152" t="s">
        <v>100</v>
      </c>
      <c r="AN2152" t="s">
        <v>67</v>
      </c>
    </row>
    <row r="2153" spans="1:40" hidden="1" x14ac:dyDescent="0.25">
      <c r="A2153">
        <v>202430</v>
      </c>
      <c r="B2153">
        <v>44238</v>
      </c>
      <c r="C2153" t="s">
        <v>2703</v>
      </c>
      <c r="D2153" t="s">
        <v>5658</v>
      </c>
      <c r="E2153" t="s">
        <v>2704</v>
      </c>
      <c r="F2153">
        <v>0</v>
      </c>
      <c r="G2153" s="1">
        <v>45259</v>
      </c>
      <c r="H2153" s="1">
        <v>45273</v>
      </c>
      <c r="I2153" s="21">
        <f t="shared" si="165"/>
        <v>3</v>
      </c>
      <c r="J2153" s="1"/>
      <c r="K2153" s="1" t="s">
        <v>35</v>
      </c>
      <c r="N2153" t="s">
        <v>35</v>
      </c>
      <c r="S2153" s="22">
        <f t="shared" si="166"/>
        <v>9.375E-2</v>
      </c>
      <c r="T2153" s="22">
        <f t="shared" si="167"/>
        <v>1.7045454545454544E-2</v>
      </c>
      <c r="U2153" s="22" t="s">
        <v>5378</v>
      </c>
      <c r="V2153">
        <v>1800</v>
      </c>
      <c r="W2153" s="22" t="s">
        <v>5476</v>
      </c>
      <c r="X2153">
        <v>2015</v>
      </c>
      <c r="Y2153" t="s">
        <v>101</v>
      </c>
      <c r="Z2153" t="s">
        <v>2701</v>
      </c>
      <c r="AA2153" t="s">
        <v>2702</v>
      </c>
      <c r="AB2153" t="s">
        <v>41</v>
      </c>
      <c r="AC2153" t="s">
        <v>98</v>
      </c>
      <c r="AD2153" t="str">
        <f t="shared" si="168"/>
        <v>Online Class - ONLINE</v>
      </c>
      <c r="AE2153" t="s">
        <v>88</v>
      </c>
      <c r="AF2153" t="s">
        <v>89</v>
      </c>
      <c r="AG2153" t="s">
        <v>89</v>
      </c>
      <c r="AH2153" t="s">
        <v>5220</v>
      </c>
      <c r="AI2153">
        <v>12</v>
      </c>
      <c r="AJ2153">
        <v>3</v>
      </c>
      <c r="AK2153" s="22">
        <f t="shared" si="169"/>
        <v>0.15340909090909088</v>
      </c>
      <c r="AL2153" t="s">
        <v>99</v>
      </c>
      <c r="AM2153" t="s">
        <v>100</v>
      </c>
      <c r="AN2153" t="s">
        <v>67</v>
      </c>
    </row>
    <row r="2154" spans="1:40" hidden="1" x14ac:dyDescent="0.25">
      <c r="A2154">
        <v>202430</v>
      </c>
      <c r="B2154">
        <v>44240</v>
      </c>
      <c r="C2154" t="s">
        <v>543</v>
      </c>
      <c r="D2154" t="s">
        <v>5716</v>
      </c>
      <c r="E2154" t="s">
        <v>544</v>
      </c>
      <c r="F2154">
        <v>0</v>
      </c>
      <c r="G2154" s="1">
        <v>45257</v>
      </c>
      <c r="H2154" s="1">
        <v>45273</v>
      </c>
      <c r="I2154" s="21">
        <f t="shared" si="165"/>
        <v>3.2857142857142856</v>
      </c>
      <c r="J2154" s="1"/>
      <c r="K2154" s="1" t="s">
        <v>5536</v>
      </c>
      <c r="L2154" t="s">
        <v>33</v>
      </c>
      <c r="N2154" t="s">
        <v>35</v>
      </c>
      <c r="S2154" s="22">
        <f t="shared" si="166"/>
        <v>9.375E-2</v>
      </c>
      <c r="T2154" s="22">
        <f t="shared" si="167"/>
        <v>3.7337662337662336E-2</v>
      </c>
      <c r="U2154" s="22" t="s">
        <v>5387</v>
      </c>
      <c r="V2154">
        <v>1700</v>
      </c>
      <c r="W2154" s="22" t="s">
        <v>5451</v>
      </c>
      <c r="X2154">
        <v>1915</v>
      </c>
      <c r="Y2154" t="s">
        <v>101</v>
      </c>
      <c r="Z2154" t="s">
        <v>545</v>
      </c>
      <c r="AA2154" t="s">
        <v>546</v>
      </c>
      <c r="AB2154">
        <v>12</v>
      </c>
      <c r="AC2154" t="s">
        <v>98</v>
      </c>
      <c r="AD2154" t="str">
        <f t="shared" si="168"/>
        <v>Online Class - ONLINE</v>
      </c>
      <c r="AE2154" t="s">
        <v>88</v>
      </c>
      <c r="AF2154" t="s">
        <v>89</v>
      </c>
      <c r="AG2154" t="s">
        <v>89</v>
      </c>
      <c r="AH2154" t="s">
        <v>5220</v>
      </c>
      <c r="AI2154">
        <v>24</v>
      </c>
      <c r="AJ2154">
        <v>17</v>
      </c>
      <c r="AK2154" s="22">
        <f t="shared" si="169"/>
        <v>2.0855751391465676</v>
      </c>
      <c r="AL2154" t="s">
        <v>99</v>
      </c>
      <c r="AM2154" t="s">
        <v>100</v>
      </c>
      <c r="AN2154" t="s">
        <v>67</v>
      </c>
    </row>
    <row r="2155" spans="1:40" hidden="1" x14ac:dyDescent="0.25">
      <c r="A2155">
        <v>202430</v>
      </c>
      <c r="B2155">
        <v>44240</v>
      </c>
      <c r="C2155" t="s">
        <v>543</v>
      </c>
      <c r="D2155" t="s">
        <v>5716</v>
      </c>
      <c r="E2155" t="s">
        <v>544</v>
      </c>
      <c r="F2155">
        <v>0</v>
      </c>
      <c r="G2155" s="1">
        <v>45257</v>
      </c>
      <c r="H2155" s="1">
        <v>45273</v>
      </c>
      <c r="I2155" s="21">
        <f t="shared" si="165"/>
        <v>3.2857142857142856</v>
      </c>
      <c r="J2155" s="1"/>
      <c r="K2155" s="1" t="s">
        <v>5536</v>
      </c>
      <c r="L2155" t="s">
        <v>33</v>
      </c>
      <c r="N2155" t="s">
        <v>35</v>
      </c>
      <c r="S2155" s="22">
        <f t="shared" si="166"/>
        <v>5.902777777777779E-2</v>
      </c>
      <c r="T2155" s="22">
        <f t="shared" si="167"/>
        <v>2.3508898508898514E-2</v>
      </c>
      <c r="U2155" s="22" t="s">
        <v>5448</v>
      </c>
      <c r="V2155">
        <v>1920</v>
      </c>
      <c r="W2155" s="22" t="s">
        <v>5517</v>
      </c>
      <c r="X2155">
        <v>2045</v>
      </c>
      <c r="Y2155" t="s">
        <v>101</v>
      </c>
      <c r="Z2155" t="s">
        <v>545</v>
      </c>
      <c r="AA2155" t="s">
        <v>546</v>
      </c>
      <c r="AB2155">
        <v>12</v>
      </c>
      <c r="AC2155" t="s">
        <v>98</v>
      </c>
      <c r="AD2155" t="str">
        <f t="shared" si="168"/>
        <v>Online Class - ONLINE</v>
      </c>
      <c r="AE2155" t="s">
        <v>88</v>
      </c>
      <c r="AF2155" t="s">
        <v>89</v>
      </c>
      <c r="AG2155" t="s">
        <v>89</v>
      </c>
      <c r="AH2155" t="s">
        <v>5220</v>
      </c>
      <c r="AI2155">
        <v>24</v>
      </c>
      <c r="AJ2155">
        <v>17</v>
      </c>
      <c r="AK2155" s="22">
        <f t="shared" si="169"/>
        <v>1.313139902425617</v>
      </c>
      <c r="AL2155" t="s">
        <v>99</v>
      </c>
      <c r="AM2155" t="s">
        <v>100</v>
      </c>
      <c r="AN2155" t="s">
        <v>67</v>
      </c>
    </row>
    <row r="2156" spans="1:40" hidden="1" x14ac:dyDescent="0.25">
      <c r="A2156">
        <v>202430</v>
      </c>
      <c r="B2156">
        <v>44242</v>
      </c>
      <c r="C2156" t="s">
        <v>1462</v>
      </c>
      <c r="D2156" t="s">
        <v>5646</v>
      </c>
      <c r="E2156" t="s">
        <v>1463</v>
      </c>
      <c r="F2156">
        <v>3</v>
      </c>
      <c r="G2156" s="1">
        <v>45208</v>
      </c>
      <c r="H2156" s="1">
        <v>45262</v>
      </c>
      <c r="I2156" s="21">
        <f t="shared" si="165"/>
        <v>8.7142857142857153</v>
      </c>
      <c r="J2156" s="1"/>
      <c r="K2156" s="1" t="s">
        <v>5552</v>
      </c>
      <c r="S2156" s="22">
        <f t="shared" si="166"/>
        <v>0</v>
      </c>
      <c r="T2156" s="22">
        <f t="shared" si="167"/>
        <v>0</v>
      </c>
      <c r="U2156" s="22">
        <v>0</v>
      </c>
      <c r="W2156" s="22">
        <v>0</v>
      </c>
      <c r="Y2156" t="s">
        <v>304</v>
      </c>
      <c r="Z2156" t="s">
        <v>1464</v>
      </c>
      <c r="AA2156" t="s">
        <v>1465</v>
      </c>
      <c r="AB2156" t="s">
        <v>61</v>
      </c>
      <c r="AC2156" t="s">
        <v>98</v>
      </c>
      <c r="AD2156" t="str">
        <f t="shared" si="168"/>
        <v>Online Class - ONLINE</v>
      </c>
      <c r="AE2156" t="s">
        <v>88</v>
      </c>
      <c r="AF2156" t="s">
        <v>89</v>
      </c>
      <c r="AG2156" t="s">
        <v>89</v>
      </c>
      <c r="AH2156" t="s">
        <v>5220</v>
      </c>
      <c r="AI2156">
        <v>35</v>
      </c>
      <c r="AJ2156">
        <v>18</v>
      </c>
      <c r="AK2156" s="22">
        <f t="shared" si="169"/>
        <v>0</v>
      </c>
      <c r="AL2156" t="s">
        <v>99</v>
      </c>
      <c r="AM2156" t="s">
        <v>534</v>
      </c>
      <c r="AN2156" t="s">
        <v>67</v>
      </c>
    </row>
    <row r="2157" spans="1:40" hidden="1" x14ac:dyDescent="0.25">
      <c r="A2157">
        <v>202430</v>
      </c>
      <c r="B2157">
        <v>44246</v>
      </c>
      <c r="C2157" t="s">
        <v>1830</v>
      </c>
      <c r="D2157" t="s">
        <v>5728</v>
      </c>
      <c r="E2157" t="s">
        <v>1831</v>
      </c>
      <c r="F2157">
        <v>3</v>
      </c>
      <c r="G2157" s="1">
        <v>45166</v>
      </c>
      <c r="H2157" s="1">
        <v>45276</v>
      </c>
      <c r="I2157" s="21">
        <f t="shared" si="165"/>
        <v>16.714285714285715</v>
      </c>
      <c r="J2157" s="1"/>
      <c r="K2157" s="1" t="s">
        <v>5552</v>
      </c>
      <c r="S2157" s="22">
        <f t="shared" si="166"/>
        <v>0</v>
      </c>
      <c r="T2157" s="22">
        <f t="shared" si="167"/>
        <v>0</v>
      </c>
      <c r="U2157" s="22">
        <v>0</v>
      </c>
      <c r="W2157" s="22">
        <v>0</v>
      </c>
      <c r="Y2157" t="s">
        <v>304</v>
      </c>
      <c r="Z2157" t="s">
        <v>1832</v>
      </c>
      <c r="AA2157" t="s">
        <v>1833</v>
      </c>
      <c r="AB2157" t="s">
        <v>41</v>
      </c>
      <c r="AC2157" t="s">
        <v>98</v>
      </c>
      <c r="AD2157" t="str">
        <f t="shared" si="168"/>
        <v>Online Class - ONLINE</v>
      </c>
      <c r="AE2157" t="s">
        <v>88</v>
      </c>
      <c r="AF2157" t="s">
        <v>89</v>
      </c>
      <c r="AG2157" t="s">
        <v>89</v>
      </c>
      <c r="AH2157" t="s">
        <v>5220</v>
      </c>
      <c r="AI2157">
        <v>14</v>
      </c>
      <c r="AJ2157">
        <v>9</v>
      </c>
      <c r="AK2157" s="22">
        <f t="shared" si="169"/>
        <v>0</v>
      </c>
      <c r="AL2157" t="s">
        <v>99</v>
      </c>
      <c r="AM2157" t="s">
        <v>534</v>
      </c>
      <c r="AN2157" t="s">
        <v>67</v>
      </c>
    </row>
    <row r="2158" spans="1:40" hidden="1" x14ac:dyDescent="0.25">
      <c r="A2158">
        <v>202430</v>
      </c>
      <c r="B2158">
        <v>44246</v>
      </c>
      <c r="C2158" t="s">
        <v>1830</v>
      </c>
      <c r="D2158" t="s">
        <v>5728</v>
      </c>
      <c r="E2158" t="s">
        <v>1831</v>
      </c>
      <c r="F2158">
        <v>3</v>
      </c>
      <c r="G2158" s="1">
        <v>45166</v>
      </c>
      <c r="H2158" s="1">
        <v>45276</v>
      </c>
      <c r="I2158" s="21">
        <f t="shared" si="165"/>
        <v>16.714285714285715</v>
      </c>
      <c r="J2158" s="1"/>
      <c r="K2158" s="1" t="s">
        <v>5552</v>
      </c>
      <c r="S2158" s="22">
        <f t="shared" si="166"/>
        <v>0</v>
      </c>
      <c r="T2158" s="22">
        <f t="shared" si="167"/>
        <v>0</v>
      </c>
      <c r="U2158" s="22">
        <v>0</v>
      </c>
      <c r="W2158" s="22">
        <v>0</v>
      </c>
      <c r="Y2158" t="s">
        <v>304</v>
      </c>
      <c r="Z2158" t="s">
        <v>1832</v>
      </c>
      <c r="AA2158" t="s">
        <v>1833</v>
      </c>
      <c r="AB2158" t="s">
        <v>41</v>
      </c>
      <c r="AC2158" t="s">
        <v>98</v>
      </c>
      <c r="AD2158" t="str">
        <f t="shared" si="168"/>
        <v>Online Class - ONLINE</v>
      </c>
      <c r="AE2158" t="s">
        <v>88</v>
      </c>
      <c r="AF2158" t="s">
        <v>89</v>
      </c>
      <c r="AG2158" t="s">
        <v>89</v>
      </c>
      <c r="AH2158" t="s">
        <v>5220</v>
      </c>
      <c r="AI2158">
        <v>14</v>
      </c>
      <c r="AJ2158">
        <v>9</v>
      </c>
      <c r="AK2158" s="22">
        <f t="shared" si="169"/>
        <v>0</v>
      </c>
      <c r="AL2158" t="s">
        <v>99</v>
      </c>
      <c r="AM2158" t="s">
        <v>534</v>
      </c>
      <c r="AN2158" t="s">
        <v>67</v>
      </c>
    </row>
    <row r="2159" spans="1:40" hidden="1" x14ac:dyDescent="0.25">
      <c r="A2159">
        <v>202430</v>
      </c>
      <c r="B2159">
        <v>44247</v>
      </c>
      <c r="C2159" t="s">
        <v>218</v>
      </c>
      <c r="D2159" t="s">
        <v>5622</v>
      </c>
      <c r="E2159" t="s">
        <v>219</v>
      </c>
      <c r="F2159">
        <v>3</v>
      </c>
      <c r="G2159" s="1">
        <v>45243</v>
      </c>
      <c r="H2159" s="1">
        <v>45276</v>
      </c>
      <c r="I2159" s="21">
        <f t="shared" si="165"/>
        <v>5.7142857142857144</v>
      </c>
      <c r="J2159" s="1"/>
      <c r="K2159" s="1" t="s">
        <v>5552</v>
      </c>
      <c r="S2159" s="22">
        <f t="shared" si="166"/>
        <v>0</v>
      </c>
      <c r="T2159" s="22">
        <f t="shared" si="167"/>
        <v>0</v>
      </c>
      <c r="U2159" s="22">
        <v>0</v>
      </c>
      <c r="W2159" s="22">
        <v>0</v>
      </c>
      <c r="Y2159" t="s">
        <v>304</v>
      </c>
      <c r="Z2159" t="s">
        <v>1464</v>
      </c>
      <c r="AA2159" t="s">
        <v>1465</v>
      </c>
      <c r="AB2159" t="s">
        <v>61</v>
      </c>
      <c r="AC2159" t="s">
        <v>98</v>
      </c>
      <c r="AD2159" t="str">
        <f t="shared" si="168"/>
        <v>Online Class - ONLINE</v>
      </c>
      <c r="AE2159" t="s">
        <v>88</v>
      </c>
      <c r="AF2159" t="s">
        <v>89</v>
      </c>
      <c r="AG2159" t="s">
        <v>89</v>
      </c>
      <c r="AH2159" t="s">
        <v>5220</v>
      </c>
      <c r="AI2159">
        <v>35</v>
      </c>
      <c r="AJ2159">
        <v>33</v>
      </c>
      <c r="AK2159" s="22">
        <f t="shared" si="169"/>
        <v>0</v>
      </c>
      <c r="AL2159" t="s">
        <v>99</v>
      </c>
      <c r="AM2159" t="s">
        <v>534</v>
      </c>
      <c r="AN2159" t="s">
        <v>67</v>
      </c>
    </row>
    <row r="2160" spans="1:40" hidden="1" x14ac:dyDescent="0.25">
      <c r="A2160">
        <v>202430</v>
      </c>
      <c r="B2160">
        <v>44248</v>
      </c>
      <c r="C2160" t="s">
        <v>840</v>
      </c>
      <c r="D2160" t="s">
        <v>5645</v>
      </c>
      <c r="E2160" t="s">
        <v>841</v>
      </c>
      <c r="F2160">
        <v>3</v>
      </c>
      <c r="G2160" s="1">
        <v>45215</v>
      </c>
      <c r="H2160" s="1">
        <v>45269</v>
      </c>
      <c r="I2160" s="21">
        <f t="shared" si="165"/>
        <v>8.7142857142857153</v>
      </c>
      <c r="J2160" s="1"/>
      <c r="K2160" s="1" t="s">
        <v>5552</v>
      </c>
      <c r="S2160" s="22">
        <f t="shared" si="166"/>
        <v>0</v>
      </c>
      <c r="T2160" s="22">
        <f t="shared" si="167"/>
        <v>0</v>
      </c>
      <c r="U2160" s="22">
        <v>0</v>
      </c>
      <c r="W2160" s="22">
        <v>0</v>
      </c>
      <c r="Y2160" t="s">
        <v>304</v>
      </c>
      <c r="Z2160" t="s">
        <v>842</v>
      </c>
      <c r="AA2160" t="s">
        <v>843</v>
      </c>
      <c r="AB2160" t="s">
        <v>61</v>
      </c>
      <c r="AC2160" t="s">
        <v>98</v>
      </c>
      <c r="AD2160" t="str">
        <f t="shared" si="168"/>
        <v>Online Class - ONLINE</v>
      </c>
      <c r="AE2160" t="s">
        <v>88</v>
      </c>
      <c r="AF2160" t="s">
        <v>89</v>
      </c>
      <c r="AG2160" t="s">
        <v>89</v>
      </c>
      <c r="AH2160" t="s">
        <v>5220</v>
      </c>
      <c r="AI2160">
        <v>35</v>
      </c>
      <c r="AJ2160">
        <v>40</v>
      </c>
      <c r="AK2160" s="22">
        <f t="shared" si="169"/>
        <v>0</v>
      </c>
      <c r="AL2160" t="s">
        <v>99</v>
      </c>
      <c r="AM2160" t="s">
        <v>534</v>
      </c>
      <c r="AN2160" t="s">
        <v>46</v>
      </c>
    </row>
    <row r="2161" spans="1:40" hidden="1" x14ac:dyDescent="0.25">
      <c r="A2161">
        <v>202430</v>
      </c>
      <c r="B2161">
        <v>44248</v>
      </c>
      <c r="C2161" t="s">
        <v>840</v>
      </c>
      <c r="D2161" t="s">
        <v>5645</v>
      </c>
      <c r="E2161" t="s">
        <v>841</v>
      </c>
      <c r="F2161">
        <v>3</v>
      </c>
      <c r="G2161" s="1">
        <v>45215</v>
      </c>
      <c r="H2161" s="1">
        <v>45269</v>
      </c>
      <c r="I2161" s="21">
        <f t="shared" si="165"/>
        <v>8.7142857142857153</v>
      </c>
      <c r="J2161" s="1"/>
      <c r="K2161" s="1" t="s">
        <v>5552</v>
      </c>
      <c r="S2161" s="22">
        <f t="shared" si="166"/>
        <v>0</v>
      </c>
      <c r="T2161" s="22">
        <f t="shared" si="167"/>
        <v>0</v>
      </c>
      <c r="U2161" s="22">
        <v>0</v>
      </c>
      <c r="W2161" s="22">
        <v>0</v>
      </c>
      <c r="Y2161" t="s">
        <v>304</v>
      </c>
      <c r="Z2161" t="s">
        <v>842</v>
      </c>
      <c r="AA2161" t="s">
        <v>843</v>
      </c>
      <c r="AB2161" t="s">
        <v>61</v>
      </c>
      <c r="AC2161" t="s">
        <v>98</v>
      </c>
      <c r="AD2161" t="str">
        <f t="shared" si="168"/>
        <v>Online Class - ONLINE</v>
      </c>
      <c r="AE2161" t="s">
        <v>88</v>
      </c>
      <c r="AF2161" t="s">
        <v>89</v>
      </c>
      <c r="AG2161" t="s">
        <v>89</v>
      </c>
      <c r="AH2161" t="s">
        <v>5220</v>
      </c>
      <c r="AI2161">
        <v>35</v>
      </c>
      <c r="AJ2161">
        <v>40</v>
      </c>
      <c r="AK2161" s="22">
        <f t="shared" si="169"/>
        <v>0</v>
      </c>
      <c r="AL2161" t="s">
        <v>99</v>
      </c>
      <c r="AM2161" t="s">
        <v>534</v>
      </c>
      <c r="AN2161" t="s">
        <v>46</v>
      </c>
    </row>
    <row r="2162" spans="1:40" hidden="1" x14ac:dyDescent="0.25">
      <c r="A2162">
        <v>202430</v>
      </c>
      <c r="B2162">
        <v>44261</v>
      </c>
      <c r="C2162" t="s">
        <v>1918</v>
      </c>
      <c r="D2162" t="s">
        <v>5687</v>
      </c>
      <c r="E2162" t="s">
        <v>1919</v>
      </c>
      <c r="F2162">
        <v>0</v>
      </c>
      <c r="G2162" s="1">
        <v>45181</v>
      </c>
      <c r="H2162" s="1">
        <v>45197</v>
      </c>
      <c r="I2162" s="21">
        <f t="shared" si="165"/>
        <v>3.2857142857142856</v>
      </c>
      <c r="J2162" s="1"/>
      <c r="K2162" s="1" t="s">
        <v>5537</v>
      </c>
      <c r="M2162" t="s">
        <v>34</v>
      </c>
      <c r="O2162" t="s">
        <v>36</v>
      </c>
      <c r="S2162" s="22">
        <f t="shared" si="166"/>
        <v>8.3333333333333315E-2</v>
      </c>
      <c r="T2162" s="22">
        <f t="shared" si="167"/>
        <v>3.3189033189033185E-2</v>
      </c>
      <c r="U2162" s="22" t="s">
        <v>5390</v>
      </c>
      <c r="V2162">
        <v>900</v>
      </c>
      <c r="W2162" s="22" t="s">
        <v>5437</v>
      </c>
      <c r="X2162">
        <v>1100</v>
      </c>
      <c r="Y2162" t="s">
        <v>101</v>
      </c>
      <c r="Z2162" t="s">
        <v>545</v>
      </c>
      <c r="AA2162" t="s">
        <v>546</v>
      </c>
      <c r="AB2162" t="s">
        <v>41</v>
      </c>
      <c r="AC2162" t="s">
        <v>98</v>
      </c>
      <c r="AD2162" t="str">
        <f t="shared" si="168"/>
        <v>Online Class - ONLINE</v>
      </c>
      <c r="AE2162" t="s">
        <v>88</v>
      </c>
      <c r="AF2162" t="s">
        <v>89</v>
      </c>
      <c r="AG2162" t="s">
        <v>89</v>
      </c>
      <c r="AH2162" t="s">
        <v>5220</v>
      </c>
      <c r="AI2162">
        <v>12</v>
      </c>
      <c r="AJ2162">
        <v>9</v>
      </c>
      <c r="AK2162" s="22">
        <f t="shared" si="169"/>
        <v>0.98144712430426706</v>
      </c>
      <c r="AL2162" t="s">
        <v>99</v>
      </c>
      <c r="AM2162" t="s">
        <v>100</v>
      </c>
      <c r="AN2162" t="s">
        <v>67</v>
      </c>
    </row>
    <row r="2163" spans="1:40" hidden="1" x14ac:dyDescent="0.25">
      <c r="A2163">
        <v>202430</v>
      </c>
      <c r="B2163">
        <v>44261</v>
      </c>
      <c r="C2163" t="s">
        <v>1918</v>
      </c>
      <c r="D2163" t="s">
        <v>5687</v>
      </c>
      <c r="E2163" t="s">
        <v>1919</v>
      </c>
      <c r="F2163">
        <v>0</v>
      </c>
      <c r="G2163" s="1">
        <v>45181</v>
      </c>
      <c r="H2163" s="1">
        <v>45197</v>
      </c>
      <c r="I2163" s="21">
        <f t="shared" si="165"/>
        <v>3.2857142857142856</v>
      </c>
      <c r="J2163" s="1"/>
      <c r="K2163" s="1" t="s">
        <v>5537</v>
      </c>
      <c r="M2163" t="s">
        <v>34</v>
      </c>
      <c r="O2163" t="s">
        <v>36</v>
      </c>
      <c r="S2163" s="22">
        <f t="shared" si="166"/>
        <v>4.8611111111111049E-2</v>
      </c>
      <c r="T2163" s="22">
        <f t="shared" si="167"/>
        <v>1.9360269360269335E-2</v>
      </c>
      <c r="U2163" s="22" t="s">
        <v>5413</v>
      </c>
      <c r="V2163">
        <v>1105</v>
      </c>
      <c r="W2163" s="22" t="s">
        <v>5410</v>
      </c>
      <c r="X2163">
        <v>1215</v>
      </c>
      <c r="Y2163" t="s">
        <v>101</v>
      </c>
      <c r="Z2163" t="s">
        <v>545</v>
      </c>
      <c r="AA2163" t="s">
        <v>546</v>
      </c>
      <c r="AB2163" t="s">
        <v>41</v>
      </c>
      <c r="AC2163" t="s">
        <v>98</v>
      </c>
      <c r="AD2163" t="str">
        <f t="shared" si="168"/>
        <v>Online Class - ONLINE</v>
      </c>
      <c r="AE2163" t="s">
        <v>88</v>
      </c>
      <c r="AF2163" t="s">
        <v>89</v>
      </c>
      <c r="AG2163" t="s">
        <v>89</v>
      </c>
      <c r="AH2163" t="s">
        <v>5220</v>
      </c>
      <c r="AI2163">
        <v>12</v>
      </c>
      <c r="AJ2163">
        <v>9</v>
      </c>
      <c r="AK2163" s="22">
        <f t="shared" si="169"/>
        <v>0.57251082251082175</v>
      </c>
      <c r="AL2163" t="s">
        <v>99</v>
      </c>
      <c r="AM2163" t="s">
        <v>100</v>
      </c>
      <c r="AN2163" t="s">
        <v>67</v>
      </c>
    </row>
    <row r="2164" spans="1:40" hidden="1" x14ac:dyDescent="0.25">
      <c r="A2164">
        <v>202430</v>
      </c>
      <c r="B2164">
        <v>44262</v>
      </c>
      <c r="C2164" t="s">
        <v>1920</v>
      </c>
      <c r="D2164" t="s">
        <v>5663</v>
      </c>
      <c r="E2164" t="s">
        <v>1921</v>
      </c>
      <c r="F2164">
        <v>0</v>
      </c>
      <c r="G2164" s="1">
        <v>45202</v>
      </c>
      <c r="H2164" s="1">
        <v>45218</v>
      </c>
      <c r="I2164" s="21">
        <f t="shared" si="165"/>
        <v>3.2857142857142856</v>
      </c>
      <c r="J2164" s="1"/>
      <c r="K2164" s="1" t="s">
        <v>5537</v>
      </c>
      <c r="M2164" t="s">
        <v>34</v>
      </c>
      <c r="O2164" t="s">
        <v>36</v>
      </c>
      <c r="S2164" s="22">
        <f t="shared" si="166"/>
        <v>8.3333333333333315E-2</v>
      </c>
      <c r="T2164" s="22">
        <f t="shared" si="167"/>
        <v>3.3189033189033185E-2</v>
      </c>
      <c r="U2164" s="22" t="s">
        <v>5390</v>
      </c>
      <c r="V2164">
        <v>900</v>
      </c>
      <c r="W2164" s="22" t="s">
        <v>5437</v>
      </c>
      <c r="X2164">
        <v>1100</v>
      </c>
      <c r="Y2164" t="s">
        <v>101</v>
      </c>
      <c r="Z2164" t="s">
        <v>545</v>
      </c>
      <c r="AA2164" t="s">
        <v>546</v>
      </c>
      <c r="AB2164" t="s">
        <v>41</v>
      </c>
      <c r="AC2164" t="s">
        <v>98</v>
      </c>
      <c r="AD2164" t="str">
        <f t="shared" si="168"/>
        <v>Online Class - ONLINE</v>
      </c>
      <c r="AE2164" t="s">
        <v>88</v>
      </c>
      <c r="AF2164" t="s">
        <v>89</v>
      </c>
      <c r="AG2164" t="s">
        <v>89</v>
      </c>
      <c r="AH2164" t="s">
        <v>5220</v>
      </c>
      <c r="AI2164">
        <v>12</v>
      </c>
      <c r="AJ2164">
        <v>9</v>
      </c>
      <c r="AK2164" s="22">
        <f t="shared" si="169"/>
        <v>0.98144712430426706</v>
      </c>
      <c r="AL2164" t="s">
        <v>99</v>
      </c>
      <c r="AM2164" t="s">
        <v>100</v>
      </c>
      <c r="AN2164" t="s">
        <v>67</v>
      </c>
    </row>
    <row r="2165" spans="1:40" hidden="1" x14ac:dyDescent="0.25">
      <c r="A2165">
        <v>202430</v>
      </c>
      <c r="B2165">
        <v>44262</v>
      </c>
      <c r="C2165" t="s">
        <v>1920</v>
      </c>
      <c r="D2165" t="s">
        <v>5663</v>
      </c>
      <c r="E2165" t="s">
        <v>1921</v>
      </c>
      <c r="F2165">
        <v>0</v>
      </c>
      <c r="G2165" s="1">
        <v>45202</v>
      </c>
      <c r="H2165" s="1">
        <v>45218</v>
      </c>
      <c r="I2165" s="21">
        <f t="shared" si="165"/>
        <v>3.2857142857142856</v>
      </c>
      <c r="J2165" s="1"/>
      <c r="K2165" s="1" t="s">
        <v>5537</v>
      </c>
      <c r="M2165" t="s">
        <v>34</v>
      </c>
      <c r="O2165" t="s">
        <v>36</v>
      </c>
      <c r="S2165" s="22">
        <f t="shared" si="166"/>
        <v>4.8611111111111049E-2</v>
      </c>
      <c r="T2165" s="22">
        <f t="shared" si="167"/>
        <v>1.9360269360269335E-2</v>
      </c>
      <c r="U2165" s="22" t="s">
        <v>5413</v>
      </c>
      <c r="V2165">
        <v>1105</v>
      </c>
      <c r="W2165" s="22" t="s">
        <v>5410</v>
      </c>
      <c r="X2165">
        <v>1215</v>
      </c>
      <c r="Y2165" t="s">
        <v>101</v>
      </c>
      <c r="Z2165" t="s">
        <v>545</v>
      </c>
      <c r="AA2165" t="s">
        <v>546</v>
      </c>
      <c r="AB2165" t="s">
        <v>41</v>
      </c>
      <c r="AC2165" t="s">
        <v>98</v>
      </c>
      <c r="AD2165" t="str">
        <f t="shared" si="168"/>
        <v>Online Class - ONLINE</v>
      </c>
      <c r="AE2165" t="s">
        <v>88</v>
      </c>
      <c r="AF2165" t="s">
        <v>89</v>
      </c>
      <c r="AG2165" t="s">
        <v>89</v>
      </c>
      <c r="AH2165" t="s">
        <v>5220</v>
      </c>
      <c r="AI2165">
        <v>12</v>
      </c>
      <c r="AJ2165">
        <v>9</v>
      </c>
      <c r="AK2165" s="22">
        <f t="shared" si="169"/>
        <v>0.57251082251082175</v>
      </c>
      <c r="AL2165" t="s">
        <v>99</v>
      </c>
      <c r="AM2165" t="s">
        <v>100</v>
      </c>
      <c r="AN2165" t="s">
        <v>67</v>
      </c>
    </row>
    <row r="2166" spans="1:40" hidden="1" x14ac:dyDescent="0.25">
      <c r="A2166">
        <v>202430</v>
      </c>
      <c r="B2166">
        <v>44263</v>
      </c>
      <c r="C2166" t="s">
        <v>1922</v>
      </c>
      <c r="D2166" t="s">
        <v>5663</v>
      </c>
      <c r="E2166" t="s">
        <v>1923</v>
      </c>
      <c r="F2166">
        <v>0</v>
      </c>
      <c r="G2166" s="1">
        <v>45223</v>
      </c>
      <c r="H2166" s="1">
        <v>45239</v>
      </c>
      <c r="I2166" s="21">
        <f t="shared" si="165"/>
        <v>3.2857142857142856</v>
      </c>
      <c r="J2166" s="1"/>
      <c r="K2166" s="1" t="s">
        <v>5537</v>
      </c>
      <c r="M2166" t="s">
        <v>34</v>
      </c>
      <c r="O2166" t="s">
        <v>36</v>
      </c>
      <c r="S2166" s="22">
        <f t="shared" si="166"/>
        <v>8.3333333333333315E-2</v>
      </c>
      <c r="T2166" s="22">
        <f t="shared" si="167"/>
        <v>3.3189033189033185E-2</v>
      </c>
      <c r="U2166" s="22" t="s">
        <v>5390</v>
      </c>
      <c r="V2166">
        <v>900</v>
      </c>
      <c r="W2166" s="22" t="s">
        <v>5437</v>
      </c>
      <c r="X2166">
        <v>1100</v>
      </c>
      <c r="Y2166" t="s">
        <v>101</v>
      </c>
      <c r="Z2166" t="s">
        <v>545</v>
      </c>
      <c r="AA2166" t="s">
        <v>546</v>
      </c>
      <c r="AB2166" t="s">
        <v>41</v>
      </c>
      <c r="AC2166" t="s">
        <v>98</v>
      </c>
      <c r="AD2166" t="str">
        <f t="shared" si="168"/>
        <v>Online Class - ONLINE</v>
      </c>
      <c r="AE2166" t="s">
        <v>88</v>
      </c>
      <c r="AF2166" t="s">
        <v>89</v>
      </c>
      <c r="AG2166" t="s">
        <v>89</v>
      </c>
      <c r="AH2166" t="s">
        <v>5220</v>
      </c>
      <c r="AI2166">
        <v>12</v>
      </c>
      <c r="AJ2166">
        <v>10</v>
      </c>
      <c r="AK2166" s="22">
        <f t="shared" si="169"/>
        <v>1.090496804782519</v>
      </c>
      <c r="AL2166" t="s">
        <v>99</v>
      </c>
      <c r="AM2166" t="s">
        <v>100</v>
      </c>
      <c r="AN2166" t="s">
        <v>67</v>
      </c>
    </row>
    <row r="2167" spans="1:40" hidden="1" x14ac:dyDescent="0.25">
      <c r="A2167">
        <v>202430</v>
      </c>
      <c r="B2167">
        <v>44263</v>
      </c>
      <c r="C2167" t="s">
        <v>1922</v>
      </c>
      <c r="D2167" t="s">
        <v>5663</v>
      </c>
      <c r="E2167" t="s">
        <v>1923</v>
      </c>
      <c r="F2167">
        <v>0</v>
      </c>
      <c r="G2167" s="1">
        <v>45223</v>
      </c>
      <c r="H2167" s="1">
        <v>45239</v>
      </c>
      <c r="I2167" s="21">
        <f t="shared" si="165"/>
        <v>3.2857142857142856</v>
      </c>
      <c r="J2167" s="1"/>
      <c r="K2167" s="1" t="s">
        <v>5537</v>
      </c>
      <c r="M2167" t="s">
        <v>34</v>
      </c>
      <c r="O2167" t="s">
        <v>36</v>
      </c>
      <c r="S2167" s="22">
        <f t="shared" si="166"/>
        <v>4.8611111111111049E-2</v>
      </c>
      <c r="T2167" s="22">
        <f t="shared" si="167"/>
        <v>1.9360269360269335E-2</v>
      </c>
      <c r="U2167" s="22" t="s">
        <v>5413</v>
      </c>
      <c r="V2167">
        <v>1105</v>
      </c>
      <c r="W2167" s="22" t="s">
        <v>5410</v>
      </c>
      <c r="X2167">
        <v>1215</v>
      </c>
      <c r="Y2167" t="s">
        <v>101</v>
      </c>
      <c r="Z2167" t="s">
        <v>545</v>
      </c>
      <c r="AA2167" t="s">
        <v>546</v>
      </c>
      <c r="AB2167" t="s">
        <v>41</v>
      </c>
      <c r="AC2167" t="s">
        <v>98</v>
      </c>
      <c r="AD2167" t="str">
        <f t="shared" si="168"/>
        <v>Online Class - ONLINE</v>
      </c>
      <c r="AE2167" t="s">
        <v>88</v>
      </c>
      <c r="AF2167" t="s">
        <v>89</v>
      </c>
      <c r="AG2167" t="s">
        <v>89</v>
      </c>
      <c r="AH2167" t="s">
        <v>5220</v>
      </c>
      <c r="AI2167">
        <v>12</v>
      </c>
      <c r="AJ2167">
        <v>10</v>
      </c>
      <c r="AK2167" s="22">
        <f t="shared" si="169"/>
        <v>0.6361231361231352</v>
      </c>
      <c r="AL2167" t="s">
        <v>99</v>
      </c>
      <c r="AM2167" t="s">
        <v>100</v>
      </c>
      <c r="AN2167" t="s">
        <v>67</v>
      </c>
    </row>
    <row r="2168" spans="1:40" hidden="1" x14ac:dyDescent="0.25">
      <c r="A2168">
        <v>202430</v>
      </c>
      <c r="B2168">
        <v>44264</v>
      </c>
      <c r="C2168" t="s">
        <v>3370</v>
      </c>
      <c r="D2168" t="s">
        <v>5722</v>
      </c>
      <c r="E2168" t="s">
        <v>3371</v>
      </c>
      <c r="F2168">
        <v>5</v>
      </c>
      <c r="G2168" s="1">
        <v>45166</v>
      </c>
      <c r="H2168" s="1">
        <v>45276</v>
      </c>
      <c r="I2168" s="21">
        <f t="shared" si="165"/>
        <v>16.714285714285715</v>
      </c>
      <c r="J2168" s="1"/>
      <c r="K2168" s="1" t="s">
        <v>5552</v>
      </c>
      <c r="S2168" s="22">
        <f t="shared" si="166"/>
        <v>0</v>
      </c>
      <c r="T2168" s="22">
        <f t="shared" si="167"/>
        <v>0</v>
      </c>
      <c r="U2168" s="22">
        <v>0</v>
      </c>
      <c r="W2168" s="22">
        <v>0</v>
      </c>
      <c r="Y2168" t="s">
        <v>304</v>
      </c>
      <c r="Z2168" t="s">
        <v>2816</v>
      </c>
      <c r="AA2168" t="s">
        <v>2817</v>
      </c>
      <c r="AB2168" t="s">
        <v>61</v>
      </c>
      <c r="AC2168" t="s">
        <v>98</v>
      </c>
      <c r="AD2168" t="str">
        <f t="shared" si="168"/>
        <v>Online Class - ONLINE</v>
      </c>
      <c r="AE2168" t="s">
        <v>88</v>
      </c>
      <c r="AF2168" t="s">
        <v>89</v>
      </c>
      <c r="AG2168" t="s">
        <v>89</v>
      </c>
      <c r="AH2168" t="s">
        <v>5220</v>
      </c>
      <c r="AI2168">
        <v>30</v>
      </c>
      <c r="AJ2168">
        <v>14</v>
      </c>
      <c r="AK2168" s="22">
        <f t="shared" si="169"/>
        <v>0</v>
      </c>
      <c r="AL2168" t="s">
        <v>99</v>
      </c>
      <c r="AM2168" t="s">
        <v>534</v>
      </c>
      <c r="AN2168" t="s">
        <v>67</v>
      </c>
    </row>
    <row r="2169" spans="1:40" hidden="1" x14ac:dyDescent="0.25">
      <c r="A2169">
        <v>202430</v>
      </c>
      <c r="B2169">
        <v>44272</v>
      </c>
      <c r="C2169" t="s">
        <v>2539</v>
      </c>
      <c r="D2169" t="s">
        <v>5716</v>
      </c>
      <c r="E2169" t="s">
        <v>2540</v>
      </c>
      <c r="F2169">
        <v>3</v>
      </c>
      <c r="G2169" s="1">
        <v>45166</v>
      </c>
      <c r="H2169" s="1">
        <v>45276</v>
      </c>
      <c r="I2169" s="21">
        <f t="shared" si="165"/>
        <v>16.714285714285715</v>
      </c>
      <c r="J2169" s="1"/>
      <c r="K2169" s="1" t="s">
        <v>5552</v>
      </c>
      <c r="S2169" s="22">
        <f t="shared" si="166"/>
        <v>0</v>
      </c>
      <c r="T2169" s="22">
        <f t="shared" si="167"/>
        <v>0</v>
      </c>
      <c r="U2169" s="22">
        <v>0</v>
      </c>
      <c r="W2169" s="22">
        <v>0</v>
      </c>
      <c r="Y2169" t="s">
        <v>304</v>
      </c>
      <c r="Z2169" t="s">
        <v>1826</v>
      </c>
      <c r="AA2169" t="s">
        <v>1827</v>
      </c>
      <c r="AB2169" t="s">
        <v>41</v>
      </c>
      <c r="AC2169" t="s">
        <v>98</v>
      </c>
      <c r="AD2169" t="str">
        <f t="shared" si="168"/>
        <v>Online Class - ONLINE</v>
      </c>
      <c r="AE2169" t="s">
        <v>88</v>
      </c>
      <c r="AF2169" t="s">
        <v>89</v>
      </c>
      <c r="AG2169" t="s">
        <v>89</v>
      </c>
      <c r="AH2169" t="s">
        <v>5220</v>
      </c>
      <c r="AI2169">
        <v>14</v>
      </c>
      <c r="AJ2169">
        <v>10</v>
      </c>
      <c r="AK2169" s="22">
        <f t="shared" si="169"/>
        <v>0</v>
      </c>
      <c r="AL2169" t="s">
        <v>99</v>
      </c>
      <c r="AM2169" t="s">
        <v>534</v>
      </c>
      <c r="AN2169" t="s">
        <v>67</v>
      </c>
    </row>
    <row r="2170" spans="1:40" hidden="1" x14ac:dyDescent="0.25">
      <c r="A2170">
        <v>202430</v>
      </c>
      <c r="B2170">
        <v>44272</v>
      </c>
      <c r="C2170" t="s">
        <v>2539</v>
      </c>
      <c r="D2170" t="s">
        <v>5716</v>
      </c>
      <c r="E2170" t="s">
        <v>2540</v>
      </c>
      <c r="F2170">
        <v>3</v>
      </c>
      <c r="G2170" s="1">
        <v>45166</v>
      </c>
      <c r="H2170" s="1">
        <v>45276</v>
      </c>
      <c r="I2170" s="21">
        <f t="shared" si="165"/>
        <v>16.714285714285715</v>
      </c>
      <c r="J2170" s="1"/>
      <c r="K2170" s="1" t="s">
        <v>5552</v>
      </c>
      <c r="S2170" s="22">
        <f t="shared" si="166"/>
        <v>0</v>
      </c>
      <c r="T2170" s="22">
        <f t="shared" si="167"/>
        <v>0</v>
      </c>
      <c r="U2170" s="22">
        <v>0</v>
      </c>
      <c r="W2170" s="22">
        <v>0</v>
      </c>
      <c r="Y2170" t="s">
        <v>304</v>
      </c>
      <c r="Z2170" t="s">
        <v>1826</v>
      </c>
      <c r="AA2170" t="s">
        <v>1827</v>
      </c>
      <c r="AB2170" t="s">
        <v>41</v>
      </c>
      <c r="AC2170" t="s">
        <v>98</v>
      </c>
      <c r="AD2170" t="str">
        <f t="shared" si="168"/>
        <v>Online Class - ONLINE</v>
      </c>
      <c r="AE2170" t="s">
        <v>88</v>
      </c>
      <c r="AF2170" t="s">
        <v>89</v>
      </c>
      <c r="AG2170" t="s">
        <v>89</v>
      </c>
      <c r="AH2170" t="s">
        <v>5220</v>
      </c>
      <c r="AI2170">
        <v>14</v>
      </c>
      <c r="AJ2170">
        <v>10</v>
      </c>
      <c r="AK2170" s="22">
        <f t="shared" si="169"/>
        <v>0</v>
      </c>
      <c r="AL2170" t="s">
        <v>99</v>
      </c>
      <c r="AM2170" t="s">
        <v>534</v>
      </c>
      <c r="AN2170" t="s">
        <v>67</v>
      </c>
    </row>
    <row r="2171" spans="1:40" hidden="1" x14ac:dyDescent="0.25">
      <c r="A2171">
        <v>202430</v>
      </c>
      <c r="B2171">
        <v>44273</v>
      </c>
      <c r="C2171" t="s">
        <v>2689</v>
      </c>
      <c r="D2171" t="s">
        <v>5611</v>
      </c>
      <c r="E2171" t="s">
        <v>2690</v>
      </c>
      <c r="F2171">
        <v>0</v>
      </c>
      <c r="G2171" s="1">
        <v>45233</v>
      </c>
      <c r="H2171" s="1">
        <v>45233</v>
      </c>
      <c r="I2171" s="21">
        <f t="shared" si="165"/>
        <v>1</v>
      </c>
      <c r="J2171" s="1"/>
      <c r="K2171" s="1" t="s">
        <v>37</v>
      </c>
      <c r="P2171" t="s">
        <v>37</v>
      </c>
      <c r="S2171" s="22">
        <f t="shared" si="166"/>
        <v>0.16666666666666674</v>
      </c>
      <c r="T2171" s="22">
        <f t="shared" si="167"/>
        <v>1.0101010101010105E-2</v>
      </c>
      <c r="U2171" s="22" t="s">
        <v>5386</v>
      </c>
      <c r="V2171">
        <v>1300</v>
      </c>
      <c r="W2171" s="22" t="s">
        <v>5387</v>
      </c>
      <c r="X2171">
        <v>1700</v>
      </c>
      <c r="Y2171" t="s">
        <v>101</v>
      </c>
      <c r="Z2171" t="s">
        <v>2771</v>
      </c>
      <c r="AA2171" t="s">
        <v>2772</v>
      </c>
      <c r="AB2171">
        <v>11</v>
      </c>
      <c r="AC2171" t="s">
        <v>87</v>
      </c>
      <c r="AD2171" t="str">
        <f t="shared" si="168"/>
        <v>Online Class - ONLINE</v>
      </c>
      <c r="AE2171" t="s">
        <v>88</v>
      </c>
      <c r="AF2171" t="s">
        <v>89</v>
      </c>
      <c r="AG2171" t="s">
        <v>89</v>
      </c>
      <c r="AH2171" t="s">
        <v>5220</v>
      </c>
      <c r="AI2171">
        <v>18</v>
      </c>
      <c r="AJ2171">
        <v>11</v>
      </c>
      <c r="AK2171" s="22">
        <f t="shared" si="169"/>
        <v>0.11111111111111116</v>
      </c>
      <c r="AL2171" t="s">
        <v>52</v>
      </c>
      <c r="AM2171" t="s">
        <v>66</v>
      </c>
      <c r="AN2171" t="s">
        <v>67</v>
      </c>
    </row>
    <row r="2172" spans="1:40" hidden="1" x14ac:dyDescent="0.25">
      <c r="A2172">
        <v>202430</v>
      </c>
      <c r="B2172">
        <v>44273</v>
      </c>
      <c r="C2172" t="s">
        <v>2689</v>
      </c>
      <c r="D2172" t="s">
        <v>5611</v>
      </c>
      <c r="E2172" t="s">
        <v>2690</v>
      </c>
      <c r="F2172">
        <v>0</v>
      </c>
      <c r="G2172" s="1">
        <v>45234</v>
      </c>
      <c r="H2172" s="1">
        <v>45234</v>
      </c>
      <c r="I2172" s="21">
        <f t="shared" si="165"/>
        <v>1</v>
      </c>
      <c r="J2172" s="1"/>
      <c r="K2172" s="1" t="s">
        <v>2245</v>
      </c>
      <c r="Q2172" t="s">
        <v>2245</v>
      </c>
      <c r="S2172" s="22">
        <f t="shared" si="166"/>
        <v>0.16666666666666669</v>
      </c>
      <c r="T2172" s="22">
        <f t="shared" si="167"/>
        <v>1.0101010101010102E-2</v>
      </c>
      <c r="U2172" s="22" t="s">
        <v>5391</v>
      </c>
      <c r="V2172">
        <v>1000</v>
      </c>
      <c r="W2172" s="22" t="s">
        <v>5374</v>
      </c>
      <c r="X2172">
        <v>1400</v>
      </c>
      <c r="Y2172" t="s">
        <v>101</v>
      </c>
      <c r="Z2172" t="s">
        <v>2771</v>
      </c>
      <c r="AA2172" t="s">
        <v>2772</v>
      </c>
      <c r="AB2172">
        <v>11</v>
      </c>
      <c r="AC2172" t="s">
        <v>87</v>
      </c>
      <c r="AD2172" t="str">
        <f t="shared" si="168"/>
        <v>Online Class - ONLINE</v>
      </c>
      <c r="AE2172" t="s">
        <v>88</v>
      </c>
      <c r="AF2172" t="s">
        <v>89</v>
      </c>
      <c r="AG2172" t="s">
        <v>89</v>
      </c>
      <c r="AH2172" t="s">
        <v>5220</v>
      </c>
      <c r="AI2172">
        <v>18</v>
      </c>
      <c r="AJ2172">
        <v>11</v>
      </c>
      <c r="AK2172" s="22">
        <f t="shared" si="169"/>
        <v>0.11111111111111112</v>
      </c>
      <c r="AL2172" t="s">
        <v>52</v>
      </c>
      <c r="AM2172" t="s">
        <v>66</v>
      </c>
      <c r="AN2172" t="s">
        <v>67</v>
      </c>
    </row>
    <row r="2173" spans="1:40" hidden="1" x14ac:dyDescent="0.25">
      <c r="A2173">
        <v>202430</v>
      </c>
      <c r="B2173">
        <v>44274</v>
      </c>
      <c r="C2173" t="s">
        <v>120</v>
      </c>
      <c r="D2173" t="s">
        <v>5681</v>
      </c>
      <c r="E2173" t="s">
        <v>121</v>
      </c>
      <c r="F2173">
        <v>0</v>
      </c>
      <c r="G2173" s="1">
        <v>45166</v>
      </c>
      <c r="H2173" s="1">
        <v>45220</v>
      </c>
      <c r="I2173" s="21">
        <f t="shared" si="165"/>
        <v>8.7142857142857153</v>
      </c>
      <c r="J2173" s="1"/>
      <c r="K2173" s="1" t="s">
        <v>5540</v>
      </c>
      <c r="L2173" t="s">
        <v>33</v>
      </c>
      <c r="M2173" t="s">
        <v>34</v>
      </c>
      <c r="N2173" t="s">
        <v>35</v>
      </c>
      <c r="O2173" t="s">
        <v>36</v>
      </c>
      <c r="S2173" s="22">
        <f t="shared" si="166"/>
        <v>9.722222222222221E-2</v>
      </c>
      <c r="T2173" s="22">
        <f t="shared" si="167"/>
        <v>0.2053872053872054</v>
      </c>
      <c r="U2173" s="22" t="s">
        <v>5390</v>
      </c>
      <c r="V2173">
        <v>900</v>
      </c>
      <c r="W2173" s="22" t="s">
        <v>5452</v>
      </c>
      <c r="X2173">
        <v>1120</v>
      </c>
      <c r="Y2173" t="s">
        <v>101</v>
      </c>
      <c r="Z2173" t="s">
        <v>106</v>
      </c>
      <c r="AA2173" t="s">
        <v>107</v>
      </c>
      <c r="AB2173" t="s">
        <v>41</v>
      </c>
      <c r="AC2173" t="s">
        <v>98</v>
      </c>
      <c r="AD2173" t="str">
        <f t="shared" si="168"/>
        <v>Online Class - ONLINE</v>
      </c>
      <c r="AE2173" t="s">
        <v>88</v>
      </c>
      <c r="AF2173" t="s">
        <v>89</v>
      </c>
      <c r="AG2173" t="s">
        <v>89</v>
      </c>
      <c r="AH2173" t="s">
        <v>5220</v>
      </c>
      <c r="AI2173">
        <v>50</v>
      </c>
      <c r="AJ2173">
        <v>10</v>
      </c>
      <c r="AK2173" s="22">
        <f t="shared" si="169"/>
        <v>17.898027898027902</v>
      </c>
      <c r="AL2173" t="s">
        <v>52</v>
      </c>
      <c r="AM2173" t="s">
        <v>100</v>
      </c>
      <c r="AN2173" t="s">
        <v>67</v>
      </c>
    </row>
    <row r="2174" spans="1:40" hidden="1" x14ac:dyDescent="0.25">
      <c r="A2174">
        <v>202430</v>
      </c>
      <c r="B2174">
        <v>44276</v>
      </c>
      <c r="C2174" t="s">
        <v>3102</v>
      </c>
      <c r="D2174" t="s">
        <v>5667</v>
      </c>
      <c r="E2174" t="s">
        <v>3103</v>
      </c>
      <c r="F2174">
        <v>3</v>
      </c>
      <c r="G2174" s="1">
        <v>45222</v>
      </c>
      <c r="H2174" s="1">
        <v>45276</v>
      </c>
      <c r="I2174" s="21">
        <f t="shared" si="165"/>
        <v>8.7142857142857153</v>
      </c>
      <c r="J2174" s="1"/>
      <c r="K2174" s="1" t="s">
        <v>5552</v>
      </c>
      <c r="S2174" s="22">
        <f t="shared" si="166"/>
        <v>0</v>
      </c>
      <c r="T2174" s="22">
        <f t="shared" si="167"/>
        <v>0</v>
      </c>
      <c r="U2174" s="22">
        <v>0</v>
      </c>
      <c r="W2174" s="22">
        <v>0</v>
      </c>
      <c r="Y2174" t="s">
        <v>304</v>
      </c>
      <c r="Z2174" t="s">
        <v>831</v>
      </c>
      <c r="AA2174" t="s">
        <v>832</v>
      </c>
      <c r="AB2174" t="s">
        <v>61</v>
      </c>
      <c r="AC2174" t="s">
        <v>98</v>
      </c>
      <c r="AD2174" t="str">
        <f t="shared" si="168"/>
        <v>Online Class - ONLINE</v>
      </c>
      <c r="AE2174" t="s">
        <v>88</v>
      </c>
      <c r="AF2174" t="s">
        <v>89</v>
      </c>
      <c r="AG2174" t="s">
        <v>89</v>
      </c>
      <c r="AH2174" t="s">
        <v>5220</v>
      </c>
      <c r="AI2174">
        <v>35</v>
      </c>
      <c r="AJ2174">
        <v>21</v>
      </c>
      <c r="AK2174" s="22">
        <f t="shared" si="169"/>
        <v>0</v>
      </c>
      <c r="AL2174" t="s">
        <v>99</v>
      </c>
      <c r="AM2174" t="s">
        <v>534</v>
      </c>
      <c r="AN2174" t="s">
        <v>67</v>
      </c>
    </row>
    <row r="2175" spans="1:40" hidden="1" x14ac:dyDescent="0.25">
      <c r="A2175">
        <v>202430</v>
      </c>
      <c r="B2175">
        <v>44277</v>
      </c>
      <c r="C2175" t="s">
        <v>418</v>
      </c>
      <c r="D2175" t="s">
        <v>5718</v>
      </c>
      <c r="E2175" t="s">
        <v>419</v>
      </c>
      <c r="F2175">
        <v>3</v>
      </c>
      <c r="G2175" s="1">
        <v>45166</v>
      </c>
      <c r="H2175" s="1">
        <v>45276</v>
      </c>
      <c r="I2175" s="21">
        <f t="shared" si="165"/>
        <v>16.714285714285715</v>
      </c>
      <c r="J2175" s="1"/>
      <c r="K2175" s="1" t="s">
        <v>5552</v>
      </c>
      <c r="S2175" s="22">
        <f t="shared" si="166"/>
        <v>0</v>
      </c>
      <c r="T2175" s="22">
        <f t="shared" si="167"/>
        <v>0</v>
      </c>
      <c r="U2175" s="22">
        <v>0</v>
      </c>
      <c r="W2175" s="22">
        <v>0</v>
      </c>
      <c r="Y2175" t="s">
        <v>304</v>
      </c>
      <c r="Z2175" t="s">
        <v>1772</v>
      </c>
      <c r="AA2175" t="s">
        <v>1773</v>
      </c>
      <c r="AB2175" t="s">
        <v>41</v>
      </c>
      <c r="AC2175" t="s">
        <v>98</v>
      </c>
      <c r="AD2175" t="str">
        <f t="shared" si="168"/>
        <v>Online Class - ONLINE</v>
      </c>
      <c r="AE2175" t="s">
        <v>88</v>
      </c>
      <c r="AF2175" t="s">
        <v>89</v>
      </c>
      <c r="AG2175" t="s">
        <v>89</v>
      </c>
      <c r="AH2175" t="s">
        <v>5220</v>
      </c>
      <c r="AI2175">
        <v>0</v>
      </c>
      <c r="AJ2175">
        <v>0</v>
      </c>
      <c r="AK2175" s="22">
        <f t="shared" si="169"/>
        <v>0</v>
      </c>
      <c r="AL2175" t="s">
        <v>99</v>
      </c>
      <c r="AM2175" t="s">
        <v>534</v>
      </c>
      <c r="AN2175" t="s">
        <v>46</v>
      </c>
    </row>
    <row r="2176" spans="1:40" hidden="1" x14ac:dyDescent="0.25">
      <c r="A2176">
        <v>202430</v>
      </c>
      <c r="B2176">
        <v>44280</v>
      </c>
      <c r="C2176" t="s">
        <v>840</v>
      </c>
      <c r="D2176" t="s">
        <v>5645</v>
      </c>
      <c r="E2176" t="s">
        <v>841</v>
      </c>
      <c r="F2176">
        <v>3</v>
      </c>
      <c r="G2176" s="1">
        <v>45194</v>
      </c>
      <c r="H2176" s="1">
        <v>45276</v>
      </c>
      <c r="I2176" s="21">
        <f t="shared" si="165"/>
        <v>12.714285714285714</v>
      </c>
      <c r="J2176" s="1"/>
      <c r="K2176" s="1" t="s">
        <v>5552</v>
      </c>
      <c r="S2176" s="22">
        <f t="shared" si="166"/>
        <v>0</v>
      </c>
      <c r="T2176" s="22">
        <f t="shared" si="167"/>
        <v>0</v>
      </c>
      <c r="U2176" s="22">
        <v>0</v>
      </c>
      <c r="W2176" s="22">
        <v>0</v>
      </c>
      <c r="Y2176" t="s">
        <v>304</v>
      </c>
      <c r="Z2176" t="s">
        <v>3104</v>
      </c>
      <c r="AA2176" t="s">
        <v>3105</v>
      </c>
      <c r="AB2176" t="s">
        <v>277</v>
      </c>
      <c r="AC2176" t="s">
        <v>62</v>
      </c>
      <c r="AD2176" t="str">
        <f t="shared" si="168"/>
        <v>Online Class - ONLINE</v>
      </c>
      <c r="AE2176" t="s">
        <v>88</v>
      </c>
      <c r="AF2176" t="s">
        <v>89</v>
      </c>
      <c r="AG2176" t="s">
        <v>89</v>
      </c>
      <c r="AH2176" t="s">
        <v>5220</v>
      </c>
      <c r="AI2176">
        <v>35</v>
      </c>
      <c r="AJ2176">
        <v>35</v>
      </c>
      <c r="AK2176" s="22">
        <f t="shared" si="169"/>
        <v>0</v>
      </c>
      <c r="AL2176" t="s">
        <v>430</v>
      </c>
      <c r="AM2176" t="s">
        <v>306</v>
      </c>
      <c r="AN2176" t="s">
        <v>46</v>
      </c>
    </row>
    <row r="2177" spans="1:40" hidden="1" x14ac:dyDescent="0.25">
      <c r="A2177">
        <v>202430</v>
      </c>
      <c r="B2177">
        <v>44290</v>
      </c>
      <c r="C2177" t="s">
        <v>189</v>
      </c>
      <c r="D2177" t="s">
        <v>5719</v>
      </c>
      <c r="E2177" t="s">
        <v>190</v>
      </c>
      <c r="F2177">
        <v>3</v>
      </c>
      <c r="G2177" s="1">
        <v>45229</v>
      </c>
      <c r="H2177" s="1">
        <v>45270</v>
      </c>
      <c r="I2177" s="21">
        <f t="shared" si="165"/>
        <v>6.8571428571428568</v>
      </c>
      <c r="J2177" s="1"/>
      <c r="K2177" s="1" t="s">
        <v>5552</v>
      </c>
      <c r="S2177" s="22">
        <f t="shared" si="166"/>
        <v>0</v>
      </c>
      <c r="T2177" s="22">
        <f t="shared" si="167"/>
        <v>0</v>
      </c>
      <c r="U2177" s="22">
        <v>0</v>
      </c>
      <c r="W2177" s="22">
        <v>0</v>
      </c>
      <c r="Y2177" t="s">
        <v>304</v>
      </c>
      <c r="Z2177" t="s">
        <v>532</v>
      </c>
      <c r="AA2177" t="s">
        <v>533</v>
      </c>
      <c r="AB2177" t="s">
        <v>277</v>
      </c>
      <c r="AC2177" t="s">
        <v>98</v>
      </c>
      <c r="AD2177" t="str">
        <f t="shared" si="168"/>
        <v>Online Class - ONLINE</v>
      </c>
      <c r="AE2177" t="s">
        <v>88</v>
      </c>
      <c r="AF2177" t="s">
        <v>89</v>
      </c>
      <c r="AG2177" t="s">
        <v>89</v>
      </c>
      <c r="AH2177" t="s">
        <v>5220</v>
      </c>
      <c r="AI2177">
        <v>40</v>
      </c>
      <c r="AJ2177">
        <v>22</v>
      </c>
      <c r="AK2177" s="22">
        <f t="shared" si="169"/>
        <v>0</v>
      </c>
      <c r="AL2177" t="s">
        <v>99</v>
      </c>
      <c r="AM2177" t="s">
        <v>534</v>
      </c>
      <c r="AN2177" t="s">
        <v>67</v>
      </c>
    </row>
    <row r="2178" spans="1:40" hidden="1" x14ac:dyDescent="0.25">
      <c r="A2178">
        <v>202430</v>
      </c>
      <c r="B2178">
        <v>44308</v>
      </c>
      <c r="C2178" t="s">
        <v>1978</v>
      </c>
      <c r="D2178" t="s">
        <v>5680</v>
      </c>
      <c r="E2178" t="s">
        <v>1979</v>
      </c>
      <c r="F2178">
        <v>0</v>
      </c>
      <c r="G2178" s="1">
        <v>45223</v>
      </c>
      <c r="H2178" s="1">
        <v>45223</v>
      </c>
      <c r="I2178" s="21">
        <f t="shared" ref="I2178:I2241" si="170">(DATEDIF(G2178,H2178,"d")/7)+1</f>
        <v>1</v>
      </c>
      <c r="J2178" s="1"/>
      <c r="K2178" s="1" t="s">
        <v>34</v>
      </c>
      <c r="M2178" t="s">
        <v>34</v>
      </c>
      <c r="S2178" s="22">
        <f t="shared" ref="S2178:S2241" si="171">W2178-U2178</f>
        <v>0.33333333333333331</v>
      </c>
      <c r="T2178" s="22">
        <f t="shared" ref="T2178:T2241" si="172">(LEN(K2178)*S2178)*(I2178/16.5)</f>
        <v>2.02020202020202E-2</v>
      </c>
      <c r="U2178" s="22" t="s">
        <v>5367</v>
      </c>
      <c r="V2178">
        <v>830</v>
      </c>
      <c r="W2178" s="22" t="s">
        <v>5439</v>
      </c>
      <c r="X2178">
        <v>1630</v>
      </c>
      <c r="Y2178" t="s">
        <v>101</v>
      </c>
      <c r="Z2178" t="s">
        <v>1310</v>
      </c>
      <c r="AA2178" t="s">
        <v>1311</v>
      </c>
      <c r="AB2178" t="s">
        <v>41</v>
      </c>
      <c r="AC2178" t="s">
        <v>98</v>
      </c>
      <c r="AD2178" t="str">
        <f t="shared" ref="AD2178:AD2241" si="173">CONCATENATE(AE2178," - ",AG2178)</f>
        <v>Online Class - ONLINE</v>
      </c>
      <c r="AE2178" t="s">
        <v>88</v>
      </c>
      <c r="AF2178" t="s">
        <v>89</v>
      </c>
      <c r="AG2178" t="s">
        <v>89</v>
      </c>
      <c r="AH2178" t="s">
        <v>5220</v>
      </c>
      <c r="AI2178">
        <v>12</v>
      </c>
      <c r="AJ2178">
        <v>8</v>
      </c>
      <c r="AK2178" s="22">
        <f t="shared" ref="AK2178:AK2241" si="174">I2178*T2178*AJ2178</f>
        <v>0.1616161616161616</v>
      </c>
      <c r="AL2178" t="s">
        <v>99</v>
      </c>
      <c r="AM2178" t="s">
        <v>534</v>
      </c>
      <c r="AN2178" t="s">
        <v>67</v>
      </c>
    </row>
    <row r="2179" spans="1:40" hidden="1" x14ac:dyDescent="0.25">
      <c r="A2179">
        <v>202430</v>
      </c>
      <c r="B2179">
        <v>44310</v>
      </c>
      <c r="C2179" t="s">
        <v>2705</v>
      </c>
      <c r="D2179" t="s">
        <v>5680</v>
      </c>
      <c r="E2179" t="s">
        <v>2706</v>
      </c>
      <c r="F2179">
        <v>0</v>
      </c>
      <c r="G2179" s="1">
        <v>45231</v>
      </c>
      <c r="H2179" s="1">
        <v>45231</v>
      </c>
      <c r="I2179" s="21">
        <f t="shared" si="170"/>
        <v>1</v>
      </c>
      <c r="J2179" s="1"/>
      <c r="K2179" s="1" t="s">
        <v>35</v>
      </c>
      <c r="N2179" t="s">
        <v>35</v>
      </c>
      <c r="S2179" s="22">
        <f t="shared" si="171"/>
        <v>0.33333333333333331</v>
      </c>
      <c r="T2179" s="22">
        <f t="shared" si="172"/>
        <v>2.02020202020202E-2</v>
      </c>
      <c r="U2179" s="22" t="s">
        <v>5367</v>
      </c>
      <c r="V2179">
        <v>830</v>
      </c>
      <c r="W2179" s="22" t="s">
        <v>5439</v>
      </c>
      <c r="X2179">
        <v>1630</v>
      </c>
      <c r="Y2179" t="s">
        <v>101</v>
      </c>
      <c r="Z2179" t="s">
        <v>2707</v>
      </c>
      <c r="AA2179" t="s">
        <v>2708</v>
      </c>
      <c r="AB2179" t="s">
        <v>41</v>
      </c>
      <c r="AC2179" t="s">
        <v>98</v>
      </c>
      <c r="AD2179" t="str">
        <f t="shared" si="173"/>
        <v>Online Class - ONLINE</v>
      </c>
      <c r="AE2179" t="s">
        <v>88</v>
      </c>
      <c r="AF2179" t="s">
        <v>89</v>
      </c>
      <c r="AG2179" t="s">
        <v>89</v>
      </c>
      <c r="AH2179" t="s">
        <v>5220</v>
      </c>
      <c r="AI2179">
        <v>12</v>
      </c>
      <c r="AJ2179">
        <v>3</v>
      </c>
      <c r="AK2179" s="22">
        <f t="shared" si="174"/>
        <v>6.0606060606060601E-2</v>
      </c>
      <c r="AL2179" t="s">
        <v>99</v>
      </c>
      <c r="AM2179" t="s">
        <v>100</v>
      </c>
      <c r="AN2179" t="s">
        <v>67</v>
      </c>
    </row>
    <row r="2180" spans="1:40" hidden="1" x14ac:dyDescent="0.25">
      <c r="A2180">
        <v>202430</v>
      </c>
      <c r="B2180">
        <v>44311</v>
      </c>
      <c r="C2180" t="s">
        <v>2745</v>
      </c>
      <c r="D2180" t="s">
        <v>5618</v>
      </c>
      <c r="E2180" t="s">
        <v>2746</v>
      </c>
      <c r="F2180">
        <v>0</v>
      </c>
      <c r="G2180" s="1">
        <v>45246</v>
      </c>
      <c r="H2180" s="1">
        <v>45246</v>
      </c>
      <c r="I2180" s="21">
        <f t="shared" si="170"/>
        <v>1</v>
      </c>
      <c r="J2180" s="1"/>
      <c r="K2180" s="1" t="s">
        <v>36</v>
      </c>
      <c r="O2180" t="s">
        <v>36</v>
      </c>
      <c r="S2180" s="22">
        <f t="shared" si="171"/>
        <v>0.33333333333333331</v>
      </c>
      <c r="T2180" s="22">
        <f t="shared" si="172"/>
        <v>2.02020202020202E-2</v>
      </c>
      <c r="U2180" s="22" t="s">
        <v>5367</v>
      </c>
      <c r="V2180">
        <v>830</v>
      </c>
      <c r="W2180" s="22" t="s">
        <v>5439</v>
      </c>
      <c r="X2180">
        <v>1630</v>
      </c>
      <c r="Y2180" t="s">
        <v>49</v>
      </c>
      <c r="Z2180" t="s">
        <v>1310</v>
      </c>
      <c r="AA2180" t="s">
        <v>1311</v>
      </c>
      <c r="AB2180" t="s">
        <v>41</v>
      </c>
      <c r="AC2180" t="s">
        <v>98</v>
      </c>
      <c r="AD2180" t="str">
        <f t="shared" si="173"/>
        <v>Online Class - ONLINE</v>
      </c>
      <c r="AE2180" t="s">
        <v>88</v>
      </c>
      <c r="AF2180" t="s">
        <v>89</v>
      </c>
      <c r="AG2180" t="s">
        <v>89</v>
      </c>
      <c r="AH2180" t="s">
        <v>5220</v>
      </c>
      <c r="AI2180">
        <v>12</v>
      </c>
      <c r="AJ2180">
        <v>8</v>
      </c>
      <c r="AK2180" s="22">
        <f t="shared" si="174"/>
        <v>0.1616161616161616</v>
      </c>
      <c r="AL2180" t="s">
        <v>52</v>
      </c>
      <c r="AM2180" t="s">
        <v>100</v>
      </c>
      <c r="AN2180" t="s">
        <v>67</v>
      </c>
    </row>
    <row r="2181" spans="1:40" hidden="1" x14ac:dyDescent="0.25">
      <c r="A2181">
        <v>202430</v>
      </c>
      <c r="B2181">
        <v>44313</v>
      </c>
      <c r="C2181" t="s">
        <v>2709</v>
      </c>
      <c r="D2181" t="s">
        <v>5680</v>
      </c>
      <c r="E2181" t="s">
        <v>2710</v>
      </c>
      <c r="F2181">
        <v>0</v>
      </c>
      <c r="G2181" s="1">
        <v>45182</v>
      </c>
      <c r="H2181" s="1">
        <v>45182</v>
      </c>
      <c r="I2181" s="21">
        <f t="shared" si="170"/>
        <v>1</v>
      </c>
      <c r="J2181" s="1"/>
      <c r="K2181" s="1" t="s">
        <v>35</v>
      </c>
      <c r="N2181" t="s">
        <v>35</v>
      </c>
      <c r="S2181" s="22">
        <f t="shared" si="171"/>
        <v>0.33333333333333331</v>
      </c>
      <c r="T2181" s="22">
        <f t="shared" si="172"/>
        <v>2.02020202020202E-2</v>
      </c>
      <c r="U2181" s="22" t="s">
        <v>5367</v>
      </c>
      <c r="V2181">
        <v>830</v>
      </c>
      <c r="W2181" s="22" t="s">
        <v>5439</v>
      </c>
      <c r="X2181">
        <v>1630</v>
      </c>
      <c r="Y2181" t="s">
        <v>507</v>
      </c>
      <c r="Z2181" t="s">
        <v>1310</v>
      </c>
      <c r="AA2181" t="s">
        <v>1311</v>
      </c>
      <c r="AB2181" t="s">
        <v>41</v>
      </c>
      <c r="AC2181" t="s">
        <v>98</v>
      </c>
      <c r="AD2181" t="str">
        <f t="shared" si="173"/>
        <v>Online Class - ONLINE</v>
      </c>
      <c r="AE2181" t="s">
        <v>88</v>
      </c>
      <c r="AF2181" t="s">
        <v>89</v>
      </c>
      <c r="AG2181" t="s">
        <v>89</v>
      </c>
      <c r="AH2181" t="s">
        <v>5220</v>
      </c>
      <c r="AI2181">
        <v>12</v>
      </c>
      <c r="AJ2181">
        <v>4</v>
      </c>
      <c r="AK2181" s="22">
        <f t="shared" si="174"/>
        <v>8.0808080808080801E-2</v>
      </c>
      <c r="AL2181" t="s">
        <v>99</v>
      </c>
      <c r="AM2181" t="s">
        <v>100</v>
      </c>
      <c r="AN2181" t="s">
        <v>67</v>
      </c>
    </row>
    <row r="2182" spans="1:40" hidden="1" x14ac:dyDescent="0.25">
      <c r="A2182">
        <v>202430</v>
      </c>
      <c r="B2182">
        <v>44317</v>
      </c>
      <c r="C2182" t="s">
        <v>2711</v>
      </c>
      <c r="D2182" t="s">
        <v>5680</v>
      </c>
      <c r="E2182" t="s">
        <v>2712</v>
      </c>
      <c r="F2182">
        <v>0</v>
      </c>
      <c r="G2182" s="1">
        <v>45203</v>
      </c>
      <c r="H2182" s="1">
        <v>45203</v>
      </c>
      <c r="I2182" s="21">
        <f t="shared" si="170"/>
        <v>1</v>
      </c>
      <c r="J2182" s="1"/>
      <c r="K2182" s="1" t="s">
        <v>35</v>
      </c>
      <c r="N2182" t="s">
        <v>35</v>
      </c>
      <c r="S2182" s="22">
        <f t="shared" si="171"/>
        <v>0.33333333333333331</v>
      </c>
      <c r="T2182" s="22">
        <f t="shared" si="172"/>
        <v>2.02020202020202E-2</v>
      </c>
      <c r="U2182" s="22" t="s">
        <v>5367</v>
      </c>
      <c r="V2182">
        <v>830</v>
      </c>
      <c r="W2182" s="22" t="s">
        <v>5439</v>
      </c>
      <c r="X2182">
        <v>1630</v>
      </c>
      <c r="Y2182" t="s">
        <v>101</v>
      </c>
      <c r="Z2182" t="s">
        <v>1310</v>
      </c>
      <c r="AA2182" t="s">
        <v>1311</v>
      </c>
      <c r="AB2182" t="s">
        <v>41</v>
      </c>
      <c r="AC2182" t="s">
        <v>98</v>
      </c>
      <c r="AD2182" t="str">
        <f t="shared" si="173"/>
        <v>Online Class - ONLINE</v>
      </c>
      <c r="AE2182" t="s">
        <v>88</v>
      </c>
      <c r="AF2182" t="s">
        <v>89</v>
      </c>
      <c r="AG2182" t="s">
        <v>89</v>
      </c>
      <c r="AH2182" t="s">
        <v>5220</v>
      </c>
      <c r="AI2182">
        <v>11</v>
      </c>
      <c r="AJ2182">
        <v>7</v>
      </c>
      <c r="AK2182" s="22">
        <f t="shared" si="174"/>
        <v>0.14141414141414141</v>
      </c>
      <c r="AL2182" t="s">
        <v>99</v>
      </c>
      <c r="AM2182" t="s">
        <v>100</v>
      </c>
      <c r="AN2182" t="s">
        <v>67</v>
      </c>
    </row>
    <row r="2183" spans="1:40" hidden="1" x14ac:dyDescent="0.25">
      <c r="A2183">
        <v>202430</v>
      </c>
      <c r="B2183">
        <v>44319</v>
      </c>
      <c r="C2183" t="s">
        <v>1980</v>
      </c>
      <c r="D2183" t="s">
        <v>5680</v>
      </c>
      <c r="E2183" t="s">
        <v>1981</v>
      </c>
      <c r="F2183">
        <v>0</v>
      </c>
      <c r="G2183" s="1">
        <v>45258</v>
      </c>
      <c r="H2183" s="1">
        <v>45258</v>
      </c>
      <c r="I2183" s="21">
        <f t="shared" si="170"/>
        <v>1</v>
      </c>
      <c r="J2183" s="1"/>
      <c r="K2183" s="1" t="s">
        <v>34</v>
      </c>
      <c r="M2183" t="s">
        <v>34</v>
      </c>
      <c r="S2183" s="22">
        <f t="shared" si="171"/>
        <v>0.33333333333333331</v>
      </c>
      <c r="T2183" s="22">
        <f t="shared" si="172"/>
        <v>2.02020202020202E-2</v>
      </c>
      <c r="U2183" s="22" t="s">
        <v>5367</v>
      </c>
      <c r="V2183">
        <v>830</v>
      </c>
      <c r="W2183" s="22" t="s">
        <v>5439</v>
      </c>
      <c r="X2183">
        <v>1630</v>
      </c>
      <c r="Y2183" t="s">
        <v>101</v>
      </c>
      <c r="Z2183" t="s">
        <v>1310</v>
      </c>
      <c r="AA2183" t="s">
        <v>1311</v>
      </c>
      <c r="AB2183" t="s">
        <v>41</v>
      </c>
      <c r="AC2183" t="s">
        <v>98</v>
      </c>
      <c r="AD2183" t="str">
        <f t="shared" si="173"/>
        <v>Online Class - ONLINE</v>
      </c>
      <c r="AE2183" t="s">
        <v>88</v>
      </c>
      <c r="AF2183" t="s">
        <v>89</v>
      </c>
      <c r="AG2183" t="s">
        <v>89</v>
      </c>
      <c r="AH2183" t="s">
        <v>5220</v>
      </c>
      <c r="AI2183">
        <v>12</v>
      </c>
      <c r="AJ2183">
        <v>9</v>
      </c>
      <c r="AK2183" s="22">
        <f t="shared" si="174"/>
        <v>0.1818181818181818</v>
      </c>
      <c r="AL2183" t="s">
        <v>99</v>
      </c>
      <c r="AM2183" t="s">
        <v>100</v>
      </c>
      <c r="AN2183" t="s">
        <v>67</v>
      </c>
    </row>
    <row r="2184" spans="1:40" hidden="1" x14ac:dyDescent="0.25">
      <c r="A2184">
        <v>202430</v>
      </c>
      <c r="B2184">
        <v>44320</v>
      </c>
      <c r="C2184" t="s">
        <v>1982</v>
      </c>
      <c r="D2184" t="s">
        <v>5618</v>
      </c>
      <c r="E2184" t="s">
        <v>1983</v>
      </c>
      <c r="F2184">
        <v>0</v>
      </c>
      <c r="G2184" s="1">
        <v>45251</v>
      </c>
      <c r="H2184" s="1">
        <v>45251</v>
      </c>
      <c r="I2184" s="21">
        <f t="shared" si="170"/>
        <v>1</v>
      </c>
      <c r="J2184" s="1"/>
      <c r="K2184" s="1" t="s">
        <v>34</v>
      </c>
      <c r="M2184" t="s">
        <v>34</v>
      </c>
      <c r="S2184" s="22">
        <f t="shared" si="171"/>
        <v>0.33333333333333331</v>
      </c>
      <c r="T2184" s="22">
        <f t="shared" si="172"/>
        <v>2.02020202020202E-2</v>
      </c>
      <c r="U2184" s="22" t="s">
        <v>5367</v>
      </c>
      <c r="V2184">
        <v>830</v>
      </c>
      <c r="W2184" s="22" t="s">
        <v>5439</v>
      </c>
      <c r="X2184">
        <v>1630</v>
      </c>
      <c r="Y2184" t="s">
        <v>101</v>
      </c>
      <c r="Z2184" t="s">
        <v>1310</v>
      </c>
      <c r="AA2184" t="s">
        <v>1311</v>
      </c>
      <c r="AB2184" t="s">
        <v>41</v>
      </c>
      <c r="AC2184" t="s">
        <v>98</v>
      </c>
      <c r="AD2184" t="str">
        <f t="shared" si="173"/>
        <v>Online Class - ONLINE</v>
      </c>
      <c r="AE2184" t="s">
        <v>88</v>
      </c>
      <c r="AF2184" t="s">
        <v>89</v>
      </c>
      <c r="AG2184" t="s">
        <v>89</v>
      </c>
      <c r="AH2184" t="s">
        <v>5220</v>
      </c>
      <c r="AI2184">
        <v>12</v>
      </c>
      <c r="AJ2184">
        <v>6</v>
      </c>
      <c r="AK2184" s="22">
        <f t="shared" si="174"/>
        <v>0.1212121212121212</v>
      </c>
      <c r="AL2184" t="s">
        <v>99</v>
      </c>
      <c r="AM2184" t="s">
        <v>100</v>
      </c>
      <c r="AN2184" t="s">
        <v>67</v>
      </c>
    </row>
    <row r="2185" spans="1:40" hidden="1" x14ac:dyDescent="0.25">
      <c r="A2185">
        <v>202430</v>
      </c>
      <c r="B2185">
        <v>44323</v>
      </c>
      <c r="C2185" t="s">
        <v>2713</v>
      </c>
      <c r="D2185" t="s">
        <v>5618</v>
      </c>
      <c r="E2185" t="s">
        <v>2714</v>
      </c>
      <c r="F2185">
        <v>0</v>
      </c>
      <c r="G2185" s="1">
        <v>45196</v>
      </c>
      <c r="H2185" s="1">
        <v>45196</v>
      </c>
      <c r="I2185" s="21">
        <f t="shared" si="170"/>
        <v>1</v>
      </c>
      <c r="J2185" s="1"/>
      <c r="K2185" s="1" t="s">
        <v>35</v>
      </c>
      <c r="N2185" t="s">
        <v>35</v>
      </c>
      <c r="S2185" s="22">
        <f t="shared" si="171"/>
        <v>0.33333333333333331</v>
      </c>
      <c r="T2185" s="22">
        <f t="shared" si="172"/>
        <v>2.02020202020202E-2</v>
      </c>
      <c r="U2185" s="22" t="s">
        <v>5367</v>
      </c>
      <c r="V2185">
        <v>830</v>
      </c>
      <c r="W2185" s="22" t="s">
        <v>5439</v>
      </c>
      <c r="X2185">
        <v>1630</v>
      </c>
      <c r="Y2185" t="s">
        <v>101</v>
      </c>
      <c r="Z2185" t="s">
        <v>1310</v>
      </c>
      <c r="AA2185" t="s">
        <v>1311</v>
      </c>
      <c r="AB2185" t="s">
        <v>41</v>
      </c>
      <c r="AC2185" t="s">
        <v>98</v>
      </c>
      <c r="AD2185" t="str">
        <f t="shared" si="173"/>
        <v>Online Class - ONLINE</v>
      </c>
      <c r="AE2185" t="s">
        <v>88</v>
      </c>
      <c r="AF2185" t="s">
        <v>89</v>
      </c>
      <c r="AG2185" t="s">
        <v>89</v>
      </c>
      <c r="AH2185" t="s">
        <v>5220</v>
      </c>
      <c r="AI2185">
        <v>20</v>
      </c>
      <c r="AJ2185">
        <v>8</v>
      </c>
      <c r="AK2185" s="22">
        <f t="shared" si="174"/>
        <v>0.1616161616161616</v>
      </c>
      <c r="AL2185" t="s">
        <v>99</v>
      </c>
      <c r="AM2185" t="s">
        <v>100</v>
      </c>
      <c r="AN2185" t="s">
        <v>67</v>
      </c>
    </row>
    <row r="2186" spans="1:40" hidden="1" x14ac:dyDescent="0.25">
      <c r="A2186">
        <v>202430</v>
      </c>
      <c r="B2186">
        <v>44330</v>
      </c>
      <c r="C2186" t="s">
        <v>936</v>
      </c>
      <c r="D2186" t="s">
        <v>5702</v>
      </c>
      <c r="E2186" t="s">
        <v>937</v>
      </c>
      <c r="F2186">
        <v>3</v>
      </c>
      <c r="G2186" s="1">
        <v>45194</v>
      </c>
      <c r="H2186" s="1">
        <v>45276</v>
      </c>
      <c r="I2186" s="21">
        <f t="shared" si="170"/>
        <v>12.714285714285714</v>
      </c>
      <c r="J2186" s="1"/>
      <c r="K2186" s="1" t="s">
        <v>5552</v>
      </c>
      <c r="S2186" s="22">
        <f t="shared" si="171"/>
        <v>0</v>
      </c>
      <c r="T2186" s="22">
        <f t="shared" si="172"/>
        <v>0</v>
      </c>
      <c r="U2186" s="22">
        <v>0</v>
      </c>
      <c r="W2186" s="22">
        <v>0</v>
      </c>
      <c r="Y2186" t="s">
        <v>304</v>
      </c>
      <c r="Z2186" t="s">
        <v>2341</v>
      </c>
      <c r="AA2186" t="s">
        <v>2342</v>
      </c>
      <c r="AB2186" t="s">
        <v>277</v>
      </c>
      <c r="AC2186" t="s">
        <v>98</v>
      </c>
      <c r="AD2186" t="str">
        <f t="shared" si="173"/>
        <v>Online Class - ONLINE</v>
      </c>
      <c r="AE2186" t="s">
        <v>88</v>
      </c>
      <c r="AF2186" t="s">
        <v>89</v>
      </c>
      <c r="AG2186" t="s">
        <v>89</v>
      </c>
      <c r="AH2186" t="s">
        <v>5220</v>
      </c>
      <c r="AI2186">
        <v>40</v>
      </c>
      <c r="AJ2186">
        <v>33</v>
      </c>
      <c r="AK2186" s="22">
        <f t="shared" si="174"/>
        <v>0</v>
      </c>
      <c r="AL2186" t="s">
        <v>99</v>
      </c>
      <c r="AM2186" t="s">
        <v>534</v>
      </c>
      <c r="AN2186" t="s">
        <v>67</v>
      </c>
    </row>
    <row r="2187" spans="1:40" hidden="1" x14ac:dyDescent="0.25">
      <c r="A2187">
        <v>202430</v>
      </c>
      <c r="B2187">
        <v>44331</v>
      </c>
      <c r="C2187" t="s">
        <v>3372</v>
      </c>
      <c r="D2187" t="s">
        <v>5687</v>
      </c>
      <c r="E2187" t="s">
        <v>3373</v>
      </c>
      <c r="F2187">
        <v>1</v>
      </c>
      <c r="G2187" s="1">
        <v>45236</v>
      </c>
      <c r="H2187" s="1">
        <v>45276</v>
      </c>
      <c r="I2187" s="21">
        <f t="shared" si="170"/>
        <v>6.7142857142857144</v>
      </c>
      <c r="J2187" s="1"/>
      <c r="K2187" s="1" t="s">
        <v>5552</v>
      </c>
      <c r="S2187" s="22">
        <f t="shared" si="171"/>
        <v>0</v>
      </c>
      <c r="T2187" s="22">
        <f t="shared" si="172"/>
        <v>0</v>
      </c>
      <c r="U2187" s="22">
        <v>0</v>
      </c>
      <c r="W2187" s="22">
        <v>0</v>
      </c>
      <c r="Y2187" t="s">
        <v>304</v>
      </c>
      <c r="Z2187" t="s">
        <v>3374</v>
      </c>
      <c r="AA2187" t="s">
        <v>3375</v>
      </c>
      <c r="AB2187" t="s">
        <v>277</v>
      </c>
      <c r="AC2187" t="s">
        <v>98</v>
      </c>
      <c r="AD2187" t="str">
        <f t="shared" si="173"/>
        <v>Online Class - ONLINE</v>
      </c>
      <c r="AE2187" t="s">
        <v>88</v>
      </c>
      <c r="AF2187" t="s">
        <v>89</v>
      </c>
      <c r="AG2187" t="s">
        <v>89</v>
      </c>
      <c r="AH2187" t="s">
        <v>5220</v>
      </c>
      <c r="AI2187">
        <v>30</v>
      </c>
      <c r="AJ2187">
        <v>24</v>
      </c>
      <c r="AK2187" s="22">
        <f t="shared" si="174"/>
        <v>0</v>
      </c>
      <c r="AL2187" t="s">
        <v>99</v>
      </c>
      <c r="AM2187" t="s">
        <v>534</v>
      </c>
      <c r="AN2187" t="s">
        <v>67</v>
      </c>
    </row>
    <row r="2188" spans="1:40" hidden="1" x14ac:dyDescent="0.25">
      <c r="A2188">
        <v>202430</v>
      </c>
      <c r="B2188">
        <v>44332</v>
      </c>
      <c r="C2188" t="s">
        <v>823</v>
      </c>
      <c r="D2188" t="s">
        <v>5592</v>
      </c>
      <c r="E2188" t="s">
        <v>824</v>
      </c>
      <c r="F2188">
        <v>5</v>
      </c>
      <c r="G2188" s="1">
        <v>45229</v>
      </c>
      <c r="H2188" s="1">
        <v>45276</v>
      </c>
      <c r="I2188" s="21">
        <f t="shared" si="170"/>
        <v>7.7142857142857144</v>
      </c>
      <c r="J2188" s="1"/>
      <c r="K2188" s="1" t="s">
        <v>5552</v>
      </c>
      <c r="S2188" s="22">
        <f t="shared" si="171"/>
        <v>0</v>
      </c>
      <c r="T2188" s="22">
        <f t="shared" si="172"/>
        <v>0</v>
      </c>
      <c r="U2188" s="22">
        <v>0</v>
      </c>
      <c r="W2188" s="22">
        <v>0</v>
      </c>
      <c r="Y2188" t="s">
        <v>304</v>
      </c>
      <c r="Z2188" t="s">
        <v>825</v>
      </c>
      <c r="AA2188" t="s">
        <v>826</v>
      </c>
      <c r="AB2188" t="s">
        <v>41</v>
      </c>
      <c r="AC2188" t="s">
        <v>98</v>
      </c>
      <c r="AD2188" t="str">
        <f t="shared" si="173"/>
        <v>Online Class - ONLINE</v>
      </c>
      <c r="AE2188" t="s">
        <v>88</v>
      </c>
      <c r="AF2188" t="s">
        <v>89</v>
      </c>
      <c r="AG2188" t="s">
        <v>89</v>
      </c>
      <c r="AH2188" t="s">
        <v>5220</v>
      </c>
      <c r="AI2188">
        <v>0</v>
      </c>
      <c r="AJ2188">
        <v>0</v>
      </c>
      <c r="AK2188" s="22">
        <f t="shared" si="174"/>
        <v>0</v>
      </c>
      <c r="AL2188" t="s">
        <v>99</v>
      </c>
      <c r="AM2188" t="s">
        <v>534</v>
      </c>
      <c r="AN2188" t="s">
        <v>46</v>
      </c>
    </row>
    <row r="2189" spans="1:40" hidden="1" x14ac:dyDescent="0.25">
      <c r="A2189">
        <v>202430</v>
      </c>
      <c r="B2189">
        <v>44334</v>
      </c>
      <c r="C2189" t="s">
        <v>1510</v>
      </c>
      <c r="D2189" t="s">
        <v>5614</v>
      </c>
      <c r="E2189" t="s">
        <v>1511</v>
      </c>
      <c r="F2189">
        <v>3</v>
      </c>
      <c r="G2189" s="1">
        <v>45174</v>
      </c>
      <c r="H2189" s="1">
        <v>45227</v>
      </c>
      <c r="I2189" s="21">
        <f t="shared" si="170"/>
        <v>8.5714285714285712</v>
      </c>
      <c r="J2189" s="1"/>
      <c r="K2189" s="1" t="s">
        <v>5552</v>
      </c>
      <c r="S2189" s="22">
        <f t="shared" si="171"/>
        <v>0</v>
      </c>
      <c r="T2189" s="22">
        <f t="shared" si="172"/>
        <v>0</v>
      </c>
      <c r="U2189" s="22">
        <v>0</v>
      </c>
      <c r="W2189" s="22">
        <v>0</v>
      </c>
      <c r="Y2189" t="s">
        <v>304</v>
      </c>
      <c r="Z2189" t="s">
        <v>831</v>
      </c>
      <c r="AA2189" t="s">
        <v>832</v>
      </c>
      <c r="AB2189" t="s">
        <v>61</v>
      </c>
      <c r="AC2189" t="s">
        <v>98</v>
      </c>
      <c r="AD2189" t="str">
        <f t="shared" si="173"/>
        <v>Online Class - ONLINE</v>
      </c>
      <c r="AE2189" t="s">
        <v>88</v>
      </c>
      <c r="AF2189" t="s">
        <v>89</v>
      </c>
      <c r="AG2189" t="s">
        <v>89</v>
      </c>
      <c r="AH2189" t="s">
        <v>5220</v>
      </c>
      <c r="AI2189">
        <v>35</v>
      </c>
      <c r="AJ2189">
        <v>23</v>
      </c>
      <c r="AK2189" s="22">
        <f t="shared" si="174"/>
        <v>0</v>
      </c>
      <c r="AL2189" t="s">
        <v>99</v>
      </c>
      <c r="AM2189" t="s">
        <v>534</v>
      </c>
      <c r="AN2189" t="s">
        <v>67</v>
      </c>
    </row>
    <row r="2190" spans="1:40" hidden="1" x14ac:dyDescent="0.25">
      <c r="A2190">
        <v>202430</v>
      </c>
      <c r="B2190">
        <v>44342</v>
      </c>
      <c r="C2190" t="s">
        <v>1984</v>
      </c>
      <c r="D2190" t="s">
        <v>5702</v>
      </c>
      <c r="E2190" t="s">
        <v>1985</v>
      </c>
      <c r="F2190">
        <v>0</v>
      </c>
      <c r="G2190" s="1">
        <v>45222</v>
      </c>
      <c r="H2190" s="1">
        <v>45276</v>
      </c>
      <c r="I2190" s="21">
        <f t="shared" si="170"/>
        <v>8.7142857142857153</v>
      </c>
      <c r="J2190" s="1"/>
      <c r="K2190" s="1" t="s">
        <v>34</v>
      </c>
      <c r="M2190" t="s">
        <v>34</v>
      </c>
      <c r="S2190" s="22">
        <f t="shared" si="171"/>
        <v>3.819444444444442E-2</v>
      </c>
      <c r="T2190" s="22">
        <f t="shared" si="172"/>
        <v>2.0171957671957664E-2</v>
      </c>
      <c r="U2190" s="22" t="s">
        <v>5378</v>
      </c>
      <c r="V2190">
        <v>1800</v>
      </c>
      <c r="W2190" s="22" t="s">
        <v>5405</v>
      </c>
      <c r="X2190">
        <v>1855</v>
      </c>
      <c r="Y2190" t="s">
        <v>507</v>
      </c>
      <c r="Z2190" t="s">
        <v>1986</v>
      </c>
      <c r="AA2190" t="s">
        <v>1987</v>
      </c>
      <c r="AB2190" t="s">
        <v>41</v>
      </c>
      <c r="AC2190" t="s">
        <v>98</v>
      </c>
      <c r="AD2190" t="str">
        <f t="shared" si="173"/>
        <v>Online Class - ONLINE</v>
      </c>
      <c r="AE2190" t="s">
        <v>88</v>
      </c>
      <c r="AF2190" t="s">
        <v>89</v>
      </c>
      <c r="AG2190" t="s">
        <v>89</v>
      </c>
      <c r="AH2190" t="s">
        <v>5220</v>
      </c>
      <c r="AI2190">
        <v>10</v>
      </c>
      <c r="AJ2190">
        <v>6</v>
      </c>
      <c r="AK2190" s="22">
        <f t="shared" si="174"/>
        <v>1.0547052154195009</v>
      </c>
      <c r="AL2190" t="s">
        <v>99</v>
      </c>
      <c r="AM2190" t="s">
        <v>100</v>
      </c>
      <c r="AN2190" t="s">
        <v>67</v>
      </c>
    </row>
    <row r="2191" spans="1:40" hidden="1" x14ac:dyDescent="0.25">
      <c r="A2191">
        <v>202430</v>
      </c>
      <c r="B2191">
        <v>44342</v>
      </c>
      <c r="C2191" t="s">
        <v>1984</v>
      </c>
      <c r="D2191" t="s">
        <v>5702</v>
      </c>
      <c r="E2191" t="s">
        <v>1985</v>
      </c>
      <c r="F2191">
        <v>0</v>
      </c>
      <c r="G2191" s="1">
        <v>45222</v>
      </c>
      <c r="H2191" s="1">
        <v>45276</v>
      </c>
      <c r="I2191" s="21">
        <f t="shared" si="170"/>
        <v>8.7142857142857153</v>
      </c>
      <c r="J2191" s="1"/>
      <c r="K2191" s="1" t="s">
        <v>34</v>
      </c>
      <c r="M2191" t="s">
        <v>34</v>
      </c>
      <c r="S2191" s="22">
        <f t="shared" si="171"/>
        <v>4.1666666666666741E-2</v>
      </c>
      <c r="T2191" s="22">
        <f t="shared" si="172"/>
        <v>2.2005772005772049E-2</v>
      </c>
      <c r="U2191" s="22" t="s">
        <v>5406</v>
      </c>
      <c r="V2191">
        <v>1900</v>
      </c>
      <c r="W2191" s="22" t="s">
        <v>5432</v>
      </c>
      <c r="X2191">
        <v>2000</v>
      </c>
      <c r="Y2191" t="s">
        <v>507</v>
      </c>
      <c r="Z2191" t="s">
        <v>1986</v>
      </c>
      <c r="AA2191" t="s">
        <v>1987</v>
      </c>
      <c r="AB2191" t="s">
        <v>41</v>
      </c>
      <c r="AC2191" t="s">
        <v>98</v>
      </c>
      <c r="AD2191" t="str">
        <f t="shared" si="173"/>
        <v>Online Class - ONLINE</v>
      </c>
      <c r="AE2191" t="s">
        <v>88</v>
      </c>
      <c r="AF2191" t="s">
        <v>89</v>
      </c>
      <c r="AG2191" t="s">
        <v>89</v>
      </c>
      <c r="AH2191" t="s">
        <v>5220</v>
      </c>
      <c r="AI2191">
        <v>10</v>
      </c>
      <c r="AJ2191">
        <v>6</v>
      </c>
      <c r="AK2191" s="22">
        <f t="shared" si="174"/>
        <v>1.1505875077303673</v>
      </c>
      <c r="AL2191" t="s">
        <v>99</v>
      </c>
      <c r="AM2191" t="s">
        <v>100</v>
      </c>
      <c r="AN2191" t="s">
        <v>67</v>
      </c>
    </row>
    <row r="2192" spans="1:40" hidden="1" x14ac:dyDescent="0.25">
      <c r="A2192">
        <v>202430</v>
      </c>
      <c r="B2192">
        <v>44349</v>
      </c>
      <c r="C2192" t="s">
        <v>516</v>
      </c>
      <c r="D2192" t="s">
        <v>5713</v>
      </c>
      <c r="E2192" t="s">
        <v>517</v>
      </c>
      <c r="F2192">
        <v>0</v>
      </c>
      <c r="G2192" s="1">
        <v>45166</v>
      </c>
      <c r="H2192" s="1">
        <v>45220</v>
      </c>
      <c r="I2192" s="21">
        <f t="shared" si="170"/>
        <v>8.7142857142857153</v>
      </c>
      <c r="J2192" s="1"/>
      <c r="K2192" s="1" t="s">
        <v>5536</v>
      </c>
      <c r="L2192" t="s">
        <v>33</v>
      </c>
      <c r="N2192" t="s">
        <v>35</v>
      </c>
      <c r="S2192" s="22">
        <f t="shared" si="171"/>
        <v>0.10069444444444442</v>
      </c>
      <c r="T2192" s="22">
        <f t="shared" si="172"/>
        <v>0.10636123136123135</v>
      </c>
      <c r="U2192" s="22" t="s">
        <v>5387</v>
      </c>
      <c r="V2192">
        <v>1700</v>
      </c>
      <c r="W2192" s="22" t="s">
        <v>5510</v>
      </c>
      <c r="X2192">
        <v>1925</v>
      </c>
      <c r="Y2192" t="s">
        <v>101</v>
      </c>
      <c r="Z2192" t="s">
        <v>124</v>
      </c>
      <c r="AA2192" t="s">
        <v>125</v>
      </c>
      <c r="AB2192">
        <v>9</v>
      </c>
      <c r="AC2192" t="s">
        <v>98</v>
      </c>
      <c r="AD2192" t="str">
        <f t="shared" si="173"/>
        <v>Online Class - ONLINE</v>
      </c>
      <c r="AE2192" t="s">
        <v>88</v>
      </c>
      <c r="AF2192" t="s">
        <v>89</v>
      </c>
      <c r="AG2192" t="s">
        <v>89</v>
      </c>
      <c r="AH2192" t="s">
        <v>5220</v>
      </c>
      <c r="AI2192">
        <v>20</v>
      </c>
      <c r="AJ2192">
        <v>19</v>
      </c>
      <c r="AK2192" s="22">
        <f t="shared" si="174"/>
        <v>17.610381021095307</v>
      </c>
      <c r="AL2192" t="s">
        <v>99</v>
      </c>
      <c r="AM2192" t="s">
        <v>100</v>
      </c>
      <c r="AN2192" t="s">
        <v>67</v>
      </c>
    </row>
    <row r="2193" spans="1:40" hidden="1" x14ac:dyDescent="0.25">
      <c r="A2193">
        <v>202430</v>
      </c>
      <c r="B2193">
        <v>44353</v>
      </c>
      <c r="C2193" t="s">
        <v>2715</v>
      </c>
      <c r="D2193" t="s">
        <v>5592</v>
      </c>
      <c r="E2193" t="s">
        <v>2716</v>
      </c>
      <c r="F2193">
        <v>0</v>
      </c>
      <c r="G2193" s="1">
        <v>45168</v>
      </c>
      <c r="H2193" s="1">
        <v>45189</v>
      </c>
      <c r="I2193" s="21">
        <f t="shared" si="170"/>
        <v>4</v>
      </c>
      <c r="J2193" s="1"/>
      <c r="K2193" s="1" t="s">
        <v>35</v>
      </c>
      <c r="N2193" t="s">
        <v>35</v>
      </c>
      <c r="S2193" s="22">
        <f t="shared" si="171"/>
        <v>0.125</v>
      </c>
      <c r="T2193" s="22">
        <f t="shared" si="172"/>
        <v>3.0303030303030304E-2</v>
      </c>
      <c r="U2193" s="22" t="s">
        <v>5384</v>
      </c>
      <c r="V2193">
        <v>1200</v>
      </c>
      <c r="W2193" s="22" t="s">
        <v>5371</v>
      </c>
      <c r="X2193">
        <v>1500</v>
      </c>
      <c r="Y2193" t="s">
        <v>507</v>
      </c>
      <c r="Z2193" t="s">
        <v>1942</v>
      </c>
      <c r="AA2193" t="s">
        <v>1943</v>
      </c>
      <c r="AB2193">
        <v>9</v>
      </c>
      <c r="AC2193" t="s">
        <v>98</v>
      </c>
      <c r="AD2193" t="str">
        <f t="shared" si="173"/>
        <v>Online Class - ONLINE</v>
      </c>
      <c r="AE2193" t="s">
        <v>88</v>
      </c>
      <c r="AF2193" t="s">
        <v>89</v>
      </c>
      <c r="AG2193" t="s">
        <v>89</v>
      </c>
      <c r="AH2193" t="s">
        <v>5220</v>
      </c>
      <c r="AI2193">
        <v>24</v>
      </c>
      <c r="AJ2193">
        <v>24</v>
      </c>
      <c r="AK2193" s="22">
        <f t="shared" si="174"/>
        <v>2.9090909090909092</v>
      </c>
      <c r="AL2193" t="s">
        <v>99</v>
      </c>
      <c r="AM2193" t="s">
        <v>100</v>
      </c>
      <c r="AN2193" t="s">
        <v>46</v>
      </c>
    </row>
    <row r="2194" spans="1:40" hidden="1" x14ac:dyDescent="0.25">
      <c r="A2194">
        <v>202430</v>
      </c>
      <c r="B2194">
        <v>44354</v>
      </c>
      <c r="C2194" t="s">
        <v>2717</v>
      </c>
      <c r="D2194" t="s">
        <v>5592</v>
      </c>
      <c r="E2194" t="s">
        <v>2718</v>
      </c>
      <c r="F2194">
        <v>0</v>
      </c>
      <c r="G2194" s="1">
        <v>45196</v>
      </c>
      <c r="H2194" s="1">
        <v>45217</v>
      </c>
      <c r="I2194" s="21">
        <f t="shared" si="170"/>
        <v>4</v>
      </c>
      <c r="J2194" s="1"/>
      <c r="K2194" s="1" t="s">
        <v>35</v>
      </c>
      <c r="N2194" t="s">
        <v>35</v>
      </c>
      <c r="S2194" s="22">
        <f t="shared" si="171"/>
        <v>0.125</v>
      </c>
      <c r="T2194" s="22">
        <f t="shared" si="172"/>
        <v>3.0303030303030304E-2</v>
      </c>
      <c r="U2194" s="22" t="s">
        <v>5384</v>
      </c>
      <c r="V2194">
        <v>1200</v>
      </c>
      <c r="W2194" s="22" t="s">
        <v>5371</v>
      </c>
      <c r="X2194">
        <v>1500</v>
      </c>
      <c r="Y2194" t="s">
        <v>507</v>
      </c>
      <c r="Z2194" t="s">
        <v>1942</v>
      </c>
      <c r="AA2194" t="s">
        <v>1943</v>
      </c>
      <c r="AB2194">
        <v>10</v>
      </c>
      <c r="AC2194" t="s">
        <v>98</v>
      </c>
      <c r="AD2194" t="str">
        <f t="shared" si="173"/>
        <v>Online Class - ONLINE</v>
      </c>
      <c r="AE2194" t="s">
        <v>88</v>
      </c>
      <c r="AF2194" t="s">
        <v>89</v>
      </c>
      <c r="AG2194" t="s">
        <v>89</v>
      </c>
      <c r="AH2194" t="s">
        <v>5220</v>
      </c>
      <c r="AI2194">
        <v>24</v>
      </c>
      <c r="AJ2194">
        <v>18</v>
      </c>
      <c r="AK2194" s="22">
        <f t="shared" si="174"/>
        <v>2.1818181818181817</v>
      </c>
      <c r="AL2194" t="s">
        <v>99</v>
      </c>
      <c r="AM2194" t="s">
        <v>100</v>
      </c>
      <c r="AN2194" t="s">
        <v>67</v>
      </c>
    </row>
    <row r="2195" spans="1:40" hidden="1" x14ac:dyDescent="0.25">
      <c r="A2195">
        <v>202430</v>
      </c>
      <c r="B2195">
        <v>44357</v>
      </c>
      <c r="C2195" t="s">
        <v>128</v>
      </c>
      <c r="D2195" t="s">
        <v>5681</v>
      </c>
      <c r="E2195" t="s">
        <v>129</v>
      </c>
      <c r="F2195">
        <v>0</v>
      </c>
      <c r="G2195" s="1">
        <v>45166</v>
      </c>
      <c r="H2195" s="1">
        <v>45220</v>
      </c>
      <c r="I2195" s="21">
        <f t="shared" si="170"/>
        <v>8.7142857142857153</v>
      </c>
      <c r="J2195" s="1"/>
      <c r="K2195" s="1" t="s">
        <v>5540</v>
      </c>
      <c r="L2195" t="s">
        <v>33</v>
      </c>
      <c r="M2195" t="s">
        <v>34</v>
      </c>
      <c r="N2195" t="s">
        <v>35</v>
      </c>
      <c r="O2195" t="s">
        <v>36</v>
      </c>
      <c r="S2195" s="22">
        <f t="shared" si="171"/>
        <v>9.722222222222221E-2</v>
      </c>
      <c r="T2195" s="22">
        <f t="shared" si="172"/>
        <v>0.2053872053872054</v>
      </c>
      <c r="U2195" s="22" t="s">
        <v>5390</v>
      </c>
      <c r="V2195">
        <v>900</v>
      </c>
      <c r="W2195" s="22" t="s">
        <v>5452</v>
      </c>
      <c r="X2195">
        <v>1120</v>
      </c>
      <c r="Y2195" t="s">
        <v>101</v>
      </c>
      <c r="Z2195" t="s">
        <v>106</v>
      </c>
      <c r="AA2195" t="s">
        <v>107</v>
      </c>
      <c r="AB2195" t="s">
        <v>41</v>
      </c>
      <c r="AC2195" t="s">
        <v>98</v>
      </c>
      <c r="AD2195" t="str">
        <f t="shared" si="173"/>
        <v>Online Class - ONLINE</v>
      </c>
      <c r="AE2195" t="s">
        <v>88</v>
      </c>
      <c r="AF2195" t="s">
        <v>89</v>
      </c>
      <c r="AG2195" t="s">
        <v>89</v>
      </c>
      <c r="AH2195" t="s">
        <v>5220</v>
      </c>
      <c r="AI2195">
        <v>20</v>
      </c>
      <c r="AJ2195">
        <v>7</v>
      </c>
      <c r="AK2195" s="22">
        <f t="shared" si="174"/>
        <v>12.528619528619531</v>
      </c>
      <c r="AL2195" t="s">
        <v>52</v>
      </c>
      <c r="AM2195" t="s">
        <v>100</v>
      </c>
      <c r="AN2195" t="s">
        <v>67</v>
      </c>
    </row>
    <row r="2196" spans="1:40" hidden="1" x14ac:dyDescent="0.25">
      <c r="A2196">
        <v>202430</v>
      </c>
      <c r="B2196">
        <v>44358</v>
      </c>
      <c r="C2196" t="s">
        <v>132</v>
      </c>
      <c r="D2196" t="s">
        <v>5681</v>
      </c>
      <c r="E2196" t="s">
        <v>133</v>
      </c>
      <c r="F2196">
        <v>0</v>
      </c>
      <c r="G2196" s="1">
        <v>45222</v>
      </c>
      <c r="H2196" s="1">
        <v>45276</v>
      </c>
      <c r="I2196" s="21">
        <f t="shared" si="170"/>
        <v>8.7142857142857153</v>
      </c>
      <c r="J2196" s="1"/>
      <c r="K2196" s="1" t="s">
        <v>5540</v>
      </c>
      <c r="L2196" t="s">
        <v>33</v>
      </c>
      <c r="M2196" t="s">
        <v>34</v>
      </c>
      <c r="N2196" t="s">
        <v>35</v>
      </c>
      <c r="O2196" t="s">
        <v>36</v>
      </c>
      <c r="S2196" s="22">
        <f t="shared" si="171"/>
        <v>9.722222222222221E-2</v>
      </c>
      <c r="T2196" s="22">
        <f t="shared" si="172"/>
        <v>0.2053872053872054</v>
      </c>
      <c r="U2196" s="22" t="s">
        <v>5390</v>
      </c>
      <c r="V2196">
        <v>900</v>
      </c>
      <c r="W2196" s="22" t="s">
        <v>5452</v>
      </c>
      <c r="X2196">
        <v>1120</v>
      </c>
      <c r="Y2196" t="s">
        <v>49</v>
      </c>
      <c r="Z2196" t="s">
        <v>106</v>
      </c>
      <c r="AA2196" t="s">
        <v>107</v>
      </c>
      <c r="AB2196">
        <v>11</v>
      </c>
      <c r="AC2196" t="s">
        <v>98</v>
      </c>
      <c r="AD2196" t="str">
        <f t="shared" si="173"/>
        <v>Online Class - ONLINE</v>
      </c>
      <c r="AE2196" t="s">
        <v>88</v>
      </c>
      <c r="AF2196" t="s">
        <v>89</v>
      </c>
      <c r="AG2196" t="s">
        <v>89</v>
      </c>
      <c r="AH2196" t="s">
        <v>5220</v>
      </c>
      <c r="AI2196">
        <v>20</v>
      </c>
      <c r="AJ2196">
        <v>9</v>
      </c>
      <c r="AK2196" s="22">
        <f t="shared" si="174"/>
        <v>16.108225108225113</v>
      </c>
      <c r="AL2196" t="s">
        <v>99</v>
      </c>
      <c r="AM2196" t="s">
        <v>177</v>
      </c>
      <c r="AN2196" t="s">
        <v>67</v>
      </c>
    </row>
    <row r="2197" spans="1:40" hidden="1" x14ac:dyDescent="0.25">
      <c r="A2197">
        <v>202430</v>
      </c>
      <c r="B2197">
        <v>44359</v>
      </c>
      <c r="C2197" t="s">
        <v>2773</v>
      </c>
      <c r="D2197" t="s">
        <v>5687</v>
      </c>
      <c r="E2197" t="s">
        <v>2774</v>
      </c>
      <c r="F2197">
        <v>0</v>
      </c>
      <c r="G2197" s="1">
        <v>45233</v>
      </c>
      <c r="H2197" s="1">
        <v>45233</v>
      </c>
      <c r="I2197" s="21">
        <f t="shared" si="170"/>
        <v>1</v>
      </c>
      <c r="J2197" s="1"/>
      <c r="K2197" s="1" t="s">
        <v>37</v>
      </c>
      <c r="P2197" t="s">
        <v>37</v>
      </c>
      <c r="S2197" s="22">
        <f t="shared" si="171"/>
        <v>0.33333333333333331</v>
      </c>
      <c r="T2197" s="22">
        <f t="shared" si="172"/>
        <v>2.02020202020202E-2</v>
      </c>
      <c r="U2197" s="22" t="s">
        <v>5367</v>
      </c>
      <c r="V2197">
        <v>830</v>
      </c>
      <c r="W2197" s="22" t="s">
        <v>5439</v>
      </c>
      <c r="X2197">
        <v>1630</v>
      </c>
      <c r="Y2197" t="s">
        <v>507</v>
      </c>
      <c r="Z2197" t="s">
        <v>2765</v>
      </c>
      <c r="AA2197" t="s">
        <v>2766</v>
      </c>
      <c r="AB2197">
        <v>11</v>
      </c>
      <c r="AC2197" t="s">
        <v>98</v>
      </c>
      <c r="AD2197" t="str">
        <f t="shared" si="173"/>
        <v>Online Class - ONLINE</v>
      </c>
      <c r="AE2197" t="s">
        <v>88</v>
      </c>
      <c r="AF2197" t="s">
        <v>89</v>
      </c>
      <c r="AG2197" t="s">
        <v>89</v>
      </c>
      <c r="AH2197" t="s">
        <v>5220</v>
      </c>
      <c r="AI2197">
        <v>24</v>
      </c>
      <c r="AJ2197">
        <v>3</v>
      </c>
      <c r="AK2197" s="22">
        <f t="shared" si="174"/>
        <v>6.0606060606060601E-2</v>
      </c>
      <c r="AL2197" t="s">
        <v>99</v>
      </c>
      <c r="AM2197" t="s">
        <v>100</v>
      </c>
      <c r="AN2197" t="s">
        <v>67</v>
      </c>
    </row>
    <row r="2198" spans="1:40" hidden="1" x14ac:dyDescent="0.25">
      <c r="A2198">
        <v>202430</v>
      </c>
      <c r="B2198">
        <v>44360</v>
      </c>
      <c r="C2198" t="s">
        <v>2775</v>
      </c>
      <c r="D2198" t="s">
        <v>5687</v>
      </c>
      <c r="E2198" t="s">
        <v>2776</v>
      </c>
      <c r="F2198">
        <v>0</v>
      </c>
      <c r="G2198" s="1">
        <v>45177</v>
      </c>
      <c r="H2198" s="1">
        <v>45177</v>
      </c>
      <c r="I2198" s="21">
        <f t="shared" si="170"/>
        <v>1</v>
      </c>
      <c r="J2198" s="1"/>
      <c r="K2198" s="1" t="s">
        <v>37</v>
      </c>
      <c r="P2198" t="s">
        <v>37</v>
      </c>
      <c r="S2198" s="22">
        <f t="shared" si="171"/>
        <v>0.33333333333333331</v>
      </c>
      <c r="T2198" s="22">
        <f t="shared" si="172"/>
        <v>2.02020202020202E-2</v>
      </c>
      <c r="U2198" s="22" t="s">
        <v>5367</v>
      </c>
      <c r="V2198">
        <v>830</v>
      </c>
      <c r="W2198" s="22" t="s">
        <v>5439</v>
      </c>
      <c r="X2198">
        <v>1630</v>
      </c>
      <c r="Y2198" t="s">
        <v>507</v>
      </c>
      <c r="Z2198" t="s">
        <v>2765</v>
      </c>
      <c r="AA2198" t="s">
        <v>2766</v>
      </c>
      <c r="AB2198">
        <v>9</v>
      </c>
      <c r="AC2198" t="s">
        <v>98</v>
      </c>
      <c r="AD2198" t="str">
        <f t="shared" si="173"/>
        <v>Online Class - ONLINE</v>
      </c>
      <c r="AE2198" t="s">
        <v>88</v>
      </c>
      <c r="AF2198" t="s">
        <v>89</v>
      </c>
      <c r="AG2198" t="s">
        <v>89</v>
      </c>
      <c r="AH2198" t="s">
        <v>5220</v>
      </c>
      <c r="AI2198">
        <v>24</v>
      </c>
      <c r="AJ2198">
        <v>11</v>
      </c>
      <c r="AK2198" s="22">
        <f t="shared" si="174"/>
        <v>0.22222222222222221</v>
      </c>
      <c r="AL2198" t="s">
        <v>99</v>
      </c>
      <c r="AM2198" t="s">
        <v>100</v>
      </c>
      <c r="AN2198" t="s">
        <v>67</v>
      </c>
    </row>
    <row r="2199" spans="1:40" hidden="1" x14ac:dyDescent="0.25">
      <c r="A2199">
        <v>202430</v>
      </c>
      <c r="B2199">
        <v>44362</v>
      </c>
      <c r="C2199" t="s">
        <v>2777</v>
      </c>
      <c r="D2199" t="s">
        <v>5687</v>
      </c>
      <c r="E2199" t="s">
        <v>2778</v>
      </c>
      <c r="F2199">
        <v>0</v>
      </c>
      <c r="G2199" s="1">
        <v>45268</v>
      </c>
      <c r="H2199" s="1">
        <v>45268</v>
      </c>
      <c r="I2199" s="21">
        <f t="shared" si="170"/>
        <v>1</v>
      </c>
      <c r="J2199" s="1"/>
      <c r="K2199" s="1" t="s">
        <v>37</v>
      </c>
      <c r="P2199" t="s">
        <v>37</v>
      </c>
      <c r="S2199" s="22">
        <f t="shared" si="171"/>
        <v>0.33333333333333331</v>
      </c>
      <c r="T2199" s="22">
        <f t="shared" si="172"/>
        <v>2.02020202020202E-2</v>
      </c>
      <c r="U2199" s="22" t="s">
        <v>5367</v>
      </c>
      <c r="V2199">
        <v>830</v>
      </c>
      <c r="W2199" s="22" t="s">
        <v>5439</v>
      </c>
      <c r="X2199">
        <v>1630</v>
      </c>
      <c r="Y2199" t="s">
        <v>507</v>
      </c>
      <c r="Z2199" t="s">
        <v>1990</v>
      </c>
      <c r="AA2199" t="s">
        <v>1991</v>
      </c>
      <c r="AB2199">
        <v>12</v>
      </c>
      <c r="AC2199" t="s">
        <v>98</v>
      </c>
      <c r="AD2199" t="str">
        <f t="shared" si="173"/>
        <v>Online Class - ONLINE</v>
      </c>
      <c r="AE2199" t="s">
        <v>88</v>
      </c>
      <c r="AF2199" t="s">
        <v>89</v>
      </c>
      <c r="AG2199" t="s">
        <v>89</v>
      </c>
      <c r="AH2199" t="s">
        <v>5220</v>
      </c>
      <c r="AI2199">
        <v>24</v>
      </c>
      <c r="AJ2199">
        <v>1</v>
      </c>
      <c r="AK2199" s="22">
        <f t="shared" si="174"/>
        <v>2.02020202020202E-2</v>
      </c>
      <c r="AL2199" t="s">
        <v>99</v>
      </c>
      <c r="AM2199" t="s">
        <v>100</v>
      </c>
      <c r="AN2199" t="s">
        <v>67</v>
      </c>
    </row>
    <row r="2200" spans="1:40" hidden="1" x14ac:dyDescent="0.25">
      <c r="A2200">
        <v>202430</v>
      </c>
      <c r="B2200">
        <v>44364</v>
      </c>
      <c r="C2200" t="s">
        <v>1302</v>
      </c>
      <c r="D2200" t="s">
        <v>5687</v>
      </c>
      <c r="E2200" t="s">
        <v>1303</v>
      </c>
      <c r="F2200">
        <v>0</v>
      </c>
      <c r="G2200" s="1">
        <v>45208</v>
      </c>
      <c r="H2200" s="1">
        <v>45229</v>
      </c>
      <c r="I2200" s="21">
        <f t="shared" si="170"/>
        <v>4</v>
      </c>
      <c r="J2200" s="1"/>
      <c r="K2200" s="1" t="s">
        <v>33</v>
      </c>
      <c r="L2200" t="s">
        <v>33</v>
      </c>
      <c r="S2200" s="22">
        <f t="shared" si="171"/>
        <v>5.208333333333337E-2</v>
      </c>
      <c r="T2200" s="22">
        <f t="shared" si="172"/>
        <v>1.2626262626262636E-2</v>
      </c>
      <c r="U2200" s="22" t="s">
        <v>5383</v>
      </c>
      <c r="V2200">
        <v>930</v>
      </c>
      <c r="W2200" s="22" t="s">
        <v>5401</v>
      </c>
      <c r="X2200">
        <v>1045</v>
      </c>
      <c r="Y2200" t="s">
        <v>101</v>
      </c>
      <c r="Z2200" t="s">
        <v>1298</v>
      </c>
      <c r="AA2200" t="s">
        <v>1299</v>
      </c>
      <c r="AB2200" t="s">
        <v>41</v>
      </c>
      <c r="AC2200" t="s">
        <v>98</v>
      </c>
      <c r="AD2200" t="str">
        <f t="shared" si="173"/>
        <v>Online Class - ONLINE</v>
      </c>
      <c r="AE2200" t="s">
        <v>88</v>
      </c>
      <c r="AF2200" t="s">
        <v>89</v>
      </c>
      <c r="AG2200" t="s">
        <v>89</v>
      </c>
      <c r="AH2200" t="s">
        <v>5220</v>
      </c>
      <c r="AI2200">
        <v>20</v>
      </c>
      <c r="AJ2200">
        <v>3</v>
      </c>
      <c r="AK2200" s="22">
        <f t="shared" si="174"/>
        <v>0.15151515151515163</v>
      </c>
      <c r="AL2200" t="s">
        <v>99</v>
      </c>
      <c r="AM2200" t="s">
        <v>100</v>
      </c>
      <c r="AN2200" t="s">
        <v>67</v>
      </c>
    </row>
    <row r="2201" spans="1:40" hidden="1" x14ac:dyDescent="0.25">
      <c r="A2201">
        <v>202430</v>
      </c>
      <c r="B2201">
        <v>44364</v>
      </c>
      <c r="C2201" t="s">
        <v>1302</v>
      </c>
      <c r="D2201" t="s">
        <v>5687</v>
      </c>
      <c r="E2201" t="s">
        <v>1303</v>
      </c>
      <c r="F2201">
        <v>0</v>
      </c>
      <c r="G2201" s="1">
        <v>45208</v>
      </c>
      <c r="H2201" s="1">
        <v>45229</v>
      </c>
      <c r="I2201" s="21">
        <f t="shared" si="170"/>
        <v>4</v>
      </c>
      <c r="J2201" s="1"/>
      <c r="K2201" s="1" t="s">
        <v>33</v>
      </c>
      <c r="L2201" t="s">
        <v>33</v>
      </c>
      <c r="S2201" s="22">
        <f t="shared" si="171"/>
        <v>4.1666666666666685E-2</v>
      </c>
      <c r="T2201" s="22">
        <f t="shared" si="172"/>
        <v>1.0101010101010105E-2</v>
      </c>
      <c r="U2201" s="22" t="s">
        <v>5450</v>
      </c>
      <c r="V2201">
        <v>1050</v>
      </c>
      <c r="W2201" s="22" t="s">
        <v>5482</v>
      </c>
      <c r="X2201">
        <v>1150</v>
      </c>
      <c r="Y2201" t="s">
        <v>101</v>
      </c>
      <c r="Z2201" t="s">
        <v>1298</v>
      </c>
      <c r="AA2201" t="s">
        <v>1299</v>
      </c>
      <c r="AB2201" t="s">
        <v>41</v>
      </c>
      <c r="AC2201" t="s">
        <v>98</v>
      </c>
      <c r="AD2201" t="str">
        <f t="shared" si="173"/>
        <v>Online Class - ONLINE</v>
      </c>
      <c r="AE2201" t="s">
        <v>88</v>
      </c>
      <c r="AF2201" t="s">
        <v>89</v>
      </c>
      <c r="AG2201" t="s">
        <v>89</v>
      </c>
      <c r="AH2201" t="s">
        <v>5220</v>
      </c>
      <c r="AI2201">
        <v>20</v>
      </c>
      <c r="AJ2201">
        <v>3</v>
      </c>
      <c r="AK2201" s="22">
        <f t="shared" si="174"/>
        <v>0.12121212121212127</v>
      </c>
      <c r="AL2201" t="s">
        <v>99</v>
      </c>
      <c r="AM2201" t="s">
        <v>100</v>
      </c>
      <c r="AN2201" t="s">
        <v>67</v>
      </c>
    </row>
    <row r="2202" spans="1:40" hidden="1" x14ac:dyDescent="0.25">
      <c r="A2202">
        <v>202430</v>
      </c>
      <c r="B2202">
        <v>44389</v>
      </c>
      <c r="C2202" t="s">
        <v>1988</v>
      </c>
      <c r="D2202" t="s">
        <v>5680</v>
      </c>
      <c r="E2202" t="s">
        <v>1989</v>
      </c>
      <c r="F2202">
        <v>0</v>
      </c>
      <c r="G2202" s="1">
        <v>45181</v>
      </c>
      <c r="H2202" s="1">
        <v>45181</v>
      </c>
      <c r="I2202" s="21">
        <f t="shared" si="170"/>
        <v>1</v>
      </c>
      <c r="J2202" s="1"/>
      <c r="K2202" s="1" t="s">
        <v>34</v>
      </c>
      <c r="M2202" t="s">
        <v>34</v>
      </c>
      <c r="S2202" s="22">
        <f t="shared" si="171"/>
        <v>0.33333333333333331</v>
      </c>
      <c r="T2202" s="22">
        <f t="shared" si="172"/>
        <v>2.02020202020202E-2</v>
      </c>
      <c r="U2202" s="22" t="s">
        <v>5367</v>
      </c>
      <c r="V2202">
        <v>830</v>
      </c>
      <c r="W2202" s="22" t="s">
        <v>5439</v>
      </c>
      <c r="X2202">
        <v>1630</v>
      </c>
      <c r="Y2202" t="s">
        <v>507</v>
      </c>
      <c r="Z2202" t="s">
        <v>1990</v>
      </c>
      <c r="AA2202" t="s">
        <v>1991</v>
      </c>
      <c r="AB2202" t="s">
        <v>41</v>
      </c>
      <c r="AC2202" t="s">
        <v>98</v>
      </c>
      <c r="AD2202" t="str">
        <f t="shared" si="173"/>
        <v>Online Class - ONLINE</v>
      </c>
      <c r="AE2202" t="s">
        <v>88</v>
      </c>
      <c r="AF2202" t="s">
        <v>89</v>
      </c>
      <c r="AG2202" t="s">
        <v>89</v>
      </c>
      <c r="AH2202" t="s">
        <v>5220</v>
      </c>
      <c r="AI2202">
        <v>15</v>
      </c>
      <c r="AJ2202">
        <v>1</v>
      </c>
      <c r="AK2202" s="22">
        <f t="shared" si="174"/>
        <v>2.02020202020202E-2</v>
      </c>
      <c r="AL2202" t="s">
        <v>99</v>
      </c>
      <c r="AM2202" t="s">
        <v>100</v>
      </c>
      <c r="AN2202" t="s">
        <v>67</v>
      </c>
    </row>
    <row r="2203" spans="1:40" hidden="1" x14ac:dyDescent="0.25">
      <c r="A2203">
        <v>202430</v>
      </c>
      <c r="B2203">
        <v>44391</v>
      </c>
      <c r="C2203" t="s">
        <v>2719</v>
      </c>
      <c r="D2203" t="s">
        <v>5680</v>
      </c>
      <c r="E2203" t="s">
        <v>2720</v>
      </c>
      <c r="F2203">
        <v>0</v>
      </c>
      <c r="G2203" s="1">
        <v>45245</v>
      </c>
      <c r="H2203" s="1">
        <v>45245</v>
      </c>
      <c r="I2203" s="21">
        <f t="shared" si="170"/>
        <v>1</v>
      </c>
      <c r="J2203" s="1"/>
      <c r="K2203" s="1" t="s">
        <v>35</v>
      </c>
      <c r="N2203" t="s">
        <v>35</v>
      </c>
      <c r="S2203" s="22">
        <f t="shared" si="171"/>
        <v>0.33333333333333331</v>
      </c>
      <c r="T2203" s="22">
        <f t="shared" si="172"/>
        <v>2.02020202020202E-2</v>
      </c>
      <c r="U2203" s="22" t="s">
        <v>5367</v>
      </c>
      <c r="V2203">
        <v>830</v>
      </c>
      <c r="W2203" s="22" t="s">
        <v>5439</v>
      </c>
      <c r="X2203">
        <v>1630</v>
      </c>
      <c r="Y2203" t="s">
        <v>507</v>
      </c>
      <c r="Z2203" t="s">
        <v>1310</v>
      </c>
      <c r="AA2203" t="s">
        <v>1311</v>
      </c>
      <c r="AB2203">
        <v>11</v>
      </c>
      <c r="AC2203" t="s">
        <v>98</v>
      </c>
      <c r="AD2203" t="str">
        <f t="shared" si="173"/>
        <v>Online Class - ONLINE</v>
      </c>
      <c r="AE2203" t="s">
        <v>88</v>
      </c>
      <c r="AF2203" t="s">
        <v>89</v>
      </c>
      <c r="AG2203" t="s">
        <v>89</v>
      </c>
      <c r="AH2203" t="s">
        <v>5220</v>
      </c>
      <c r="AI2203">
        <v>24</v>
      </c>
      <c r="AJ2203">
        <v>2</v>
      </c>
      <c r="AK2203" s="22">
        <f t="shared" si="174"/>
        <v>4.0404040404040401E-2</v>
      </c>
      <c r="AL2203" t="s">
        <v>99</v>
      </c>
      <c r="AM2203" t="s">
        <v>100</v>
      </c>
      <c r="AN2203" t="s">
        <v>67</v>
      </c>
    </row>
    <row r="2204" spans="1:40" hidden="1" x14ac:dyDescent="0.25">
      <c r="A2204">
        <v>202430</v>
      </c>
      <c r="B2204">
        <v>44392</v>
      </c>
      <c r="C2204" t="s">
        <v>2719</v>
      </c>
      <c r="D2204" t="s">
        <v>5680</v>
      </c>
      <c r="E2204" t="s">
        <v>2720</v>
      </c>
      <c r="F2204">
        <v>0</v>
      </c>
      <c r="G2204" s="1">
        <v>45245</v>
      </c>
      <c r="H2204" s="1">
        <v>45245</v>
      </c>
      <c r="I2204" s="21">
        <f t="shared" si="170"/>
        <v>1</v>
      </c>
      <c r="J2204" s="1"/>
      <c r="K2204" s="1" t="s">
        <v>35</v>
      </c>
      <c r="N2204" t="s">
        <v>35</v>
      </c>
      <c r="S2204" s="22">
        <f t="shared" si="171"/>
        <v>0.33333333333333331</v>
      </c>
      <c r="T2204" s="22">
        <f t="shared" si="172"/>
        <v>2.02020202020202E-2</v>
      </c>
      <c r="U2204" s="22" t="s">
        <v>5367</v>
      </c>
      <c r="V2204">
        <v>830</v>
      </c>
      <c r="W2204" s="22" t="s">
        <v>5439</v>
      </c>
      <c r="X2204">
        <v>1630</v>
      </c>
      <c r="Y2204" t="s">
        <v>101</v>
      </c>
      <c r="Z2204" t="s">
        <v>1310</v>
      </c>
      <c r="AA2204" t="s">
        <v>1311</v>
      </c>
      <c r="AB2204" t="s">
        <v>41</v>
      </c>
      <c r="AC2204" t="s">
        <v>98</v>
      </c>
      <c r="AD2204" t="str">
        <f t="shared" si="173"/>
        <v>Online Class - ONLINE</v>
      </c>
      <c r="AE2204" t="s">
        <v>88</v>
      </c>
      <c r="AF2204" t="s">
        <v>89</v>
      </c>
      <c r="AG2204" t="s">
        <v>89</v>
      </c>
      <c r="AH2204" t="s">
        <v>5220</v>
      </c>
      <c r="AI2204">
        <v>15</v>
      </c>
      <c r="AJ2204">
        <v>5</v>
      </c>
      <c r="AK2204" s="22">
        <f t="shared" si="174"/>
        <v>0.10101010101010099</v>
      </c>
      <c r="AL2204" t="s">
        <v>99</v>
      </c>
      <c r="AM2204" t="s">
        <v>100</v>
      </c>
      <c r="AN2204" t="s">
        <v>67</v>
      </c>
    </row>
    <row r="2205" spans="1:40" hidden="1" x14ac:dyDescent="0.25">
      <c r="A2205">
        <v>202430</v>
      </c>
      <c r="B2205">
        <v>44394</v>
      </c>
      <c r="C2205" t="s">
        <v>1992</v>
      </c>
      <c r="D2205" t="s">
        <v>5680</v>
      </c>
      <c r="E2205" t="s">
        <v>1993</v>
      </c>
      <c r="F2205">
        <v>0</v>
      </c>
      <c r="G2205" s="1">
        <v>45216</v>
      </c>
      <c r="H2205" s="1">
        <v>45216</v>
      </c>
      <c r="I2205" s="21">
        <f t="shared" si="170"/>
        <v>1</v>
      </c>
      <c r="J2205" s="1"/>
      <c r="K2205" s="1" t="s">
        <v>34</v>
      </c>
      <c r="M2205" t="s">
        <v>34</v>
      </c>
      <c r="S2205" s="22">
        <f t="shared" si="171"/>
        <v>0.33333333333333331</v>
      </c>
      <c r="T2205" s="22">
        <f t="shared" si="172"/>
        <v>2.02020202020202E-2</v>
      </c>
      <c r="U2205" s="22" t="s">
        <v>5367</v>
      </c>
      <c r="V2205">
        <v>830</v>
      </c>
      <c r="W2205" s="22" t="s">
        <v>5439</v>
      </c>
      <c r="X2205">
        <v>1630</v>
      </c>
      <c r="Y2205" t="s">
        <v>101</v>
      </c>
      <c r="Z2205" t="s">
        <v>1994</v>
      </c>
      <c r="AA2205" t="s">
        <v>1995</v>
      </c>
      <c r="AB2205">
        <v>10</v>
      </c>
      <c r="AC2205" t="s">
        <v>98</v>
      </c>
      <c r="AD2205" t="str">
        <f t="shared" si="173"/>
        <v>Online Class - ONLINE</v>
      </c>
      <c r="AE2205" t="s">
        <v>88</v>
      </c>
      <c r="AF2205" t="s">
        <v>89</v>
      </c>
      <c r="AG2205" t="s">
        <v>89</v>
      </c>
      <c r="AH2205" t="s">
        <v>5220</v>
      </c>
      <c r="AI2205">
        <v>25</v>
      </c>
      <c r="AJ2205">
        <v>9</v>
      </c>
      <c r="AK2205" s="22">
        <f t="shared" si="174"/>
        <v>0.1818181818181818</v>
      </c>
      <c r="AL2205" t="s">
        <v>99</v>
      </c>
      <c r="AM2205" t="s">
        <v>100</v>
      </c>
      <c r="AN2205" t="s">
        <v>67</v>
      </c>
    </row>
    <row r="2206" spans="1:40" hidden="1" x14ac:dyDescent="0.25">
      <c r="A2206">
        <v>202430</v>
      </c>
      <c r="B2206">
        <v>44395</v>
      </c>
      <c r="C2206" t="s">
        <v>2721</v>
      </c>
      <c r="D2206" t="s">
        <v>5680</v>
      </c>
      <c r="E2206" t="s">
        <v>2722</v>
      </c>
      <c r="F2206">
        <v>0</v>
      </c>
      <c r="G2206" s="1">
        <v>45189</v>
      </c>
      <c r="H2206" s="1">
        <v>45189</v>
      </c>
      <c r="I2206" s="21">
        <f t="shared" si="170"/>
        <v>1</v>
      </c>
      <c r="J2206" s="1"/>
      <c r="K2206" s="1" t="s">
        <v>35</v>
      </c>
      <c r="N2206" t="s">
        <v>35</v>
      </c>
      <c r="S2206" s="22">
        <f t="shared" si="171"/>
        <v>0.33333333333333331</v>
      </c>
      <c r="T2206" s="22">
        <f t="shared" si="172"/>
        <v>2.02020202020202E-2</v>
      </c>
      <c r="U2206" s="22" t="s">
        <v>5367</v>
      </c>
      <c r="V2206">
        <v>830</v>
      </c>
      <c r="W2206" s="22" t="s">
        <v>5439</v>
      </c>
      <c r="X2206">
        <v>1630</v>
      </c>
      <c r="Y2206" t="s">
        <v>507</v>
      </c>
      <c r="Z2206" t="s">
        <v>1994</v>
      </c>
      <c r="AA2206" t="s">
        <v>1995</v>
      </c>
      <c r="AB2206" t="s">
        <v>41</v>
      </c>
      <c r="AC2206" t="s">
        <v>98</v>
      </c>
      <c r="AD2206" t="str">
        <f t="shared" si="173"/>
        <v>Online Class - ONLINE</v>
      </c>
      <c r="AE2206" t="s">
        <v>88</v>
      </c>
      <c r="AF2206" t="s">
        <v>89</v>
      </c>
      <c r="AG2206" t="s">
        <v>89</v>
      </c>
      <c r="AH2206" t="s">
        <v>5220</v>
      </c>
      <c r="AI2206">
        <v>8</v>
      </c>
      <c r="AJ2206">
        <v>6</v>
      </c>
      <c r="AK2206" s="22">
        <f t="shared" si="174"/>
        <v>0.1212121212121212</v>
      </c>
      <c r="AL2206" t="s">
        <v>99</v>
      </c>
      <c r="AM2206" t="s">
        <v>534</v>
      </c>
      <c r="AN2206" t="s">
        <v>67</v>
      </c>
    </row>
    <row r="2207" spans="1:40" hidden="1" x14ac:dyDescent="0.25">
      <c r="A2207">
        <v>202430</v>
      </c>
      <c r="B2207">
        <v>44405</v>
      </c>
      <c r="C2207" t="s">
        <v>1539</v>
      </c>
      <c r="D2207" t="s">
        <v>5736</v>
      </c>
      <c r="E2207" t="s">
        <v>1540</v>
      </c>
      <c r="F2207">
        <v>3</v>
      </c>
      <c r="G2207" s="1">
        <v>45166</v>
      </c>
      <c r="H2207" s="1">
        <v>45276</v>
      </c>
      <c r="I2207" s="21">
        <f t="shared" si="170"/>
        <v>16.714285714285715</v>
      </c>
      <c r="J2207" s="1"/>
      <c r="K2207" s="1" t="s">
        <v>5552</v>
      </c>
      <c r="S2207" s="22">
        <f t="shared" si="171"/>
        <v>0</v>
      </c>
      <c r="T2207" s="22">
        <f t="shared" si="172"/>
        <v>0</v>
      </c>
      <c r="U2207" s="22">
        <v>0</v>
      </c>
      <c r="W2207" s="22">
        <v>0</v>
      </c>
      <c r="Y2207" t="s">
        <v>304</v>
      </c>
      <c r="Z2207" t="s">
        <v>2928</v>
      </c>
      <c r="AA2207" t="s">
        <v>2929</v>
      </c>
      <c r="AB2207" t="s">
        <v>61</v>
      </c>
      <c r="AC2207" t="s">
        <v>98</v>
      </c>
      <c r="AD2207" t="str">
        <f t="shared" si="173"/>
        <v>Online Class - ONLINE</v>
      </c>
      <c r="AE2207" t="s">
        <v>88</v>
      </c>
      <c r="AF2207" t="s">
        <v>89</v>
      </c>
      <c r="AG2207" t="s">
        <v>89</v>
      </c>
      <c r="AH2207" t="s">
        <v>5220</v>
      </c>
      <c r="AI2207">
        <v>40</v>
      </c>
      <c r="AJ2207">
        <v>37</v>
      </c>
      <c r="AK2207" s="22">
        <f t="shared" si="174"/>
        <v>0</v>
      </c>
      <c r="AL2207" t="s">
        <v>99</v>
      </c>
      <c r="AM2207" t="s">
        <v>534</v>
      </c>
      <c r="AN2207" t="s">
        <v>67</v>
      </c>
    </row>
    <row r="2208" spans="1:40" hidden="1" x14ac:dyDescent="0.25">
      <c r="A2208">
        <v>202430</v>
      </c>
      <c r="B2208">
        <v>44406</v>
      </c>
      <c r="C2208" t="s">
        <v>1539</v>
      </c>
      <c r="D2208" t="s">
        <v>5736</v>
      </c>
      <c r="E2208" t="s">
        <v>1540</v>
      </c>
      <c r="F2208">
        <v>3</v>
      </c>
      <c r="G2208" s="1">
        <v>45166</v>
      </c>
      <c r="H2208" s="1">
        <v>45276</v>
      </c>
      <c r="I2208" s="21">
        <f t="shared" si="170"/>
        <v>16.714285714285715</v>
      </c>
      <c r="J2208" s="1"/>
      <c r="K2208" s="1" t="s">
        <v>5552</v>
      </c>
      <c r="S2208" s="22">
        <f t="shared" si="171"/>
        <v>0</v>
      </c>
      <c r="T2208" s="22">
        <f t="shared" si="172"/>
        <v>0</v>
      </c>
      <c r="U2208" s="22">
        <v>0</v>
      </c>
      <c r="W2208" s="22">
        <v>0</v>
      </c>
      <c r="Y2208" t="s">
        <v>304</v>
      </c>
      <c r="Z2208" t="s">
        <v>2527</v>
      </c>
      <c r="AA2208" t="s">
        <v>2528</v>
      </c>
      <c r="AB2208" t="s">
        <v>277</v>
      </c>
      <c r="AC2208" t="s">
        <v>98</v>
      </c>
      <c r="AD2208" t="str">
        <f t="shared" si="173"/>
        <v>Online Class - ONLINE</v>
      </c>
      <c r="AE2208" t="s">
        <v>88</v>
      </c>
      <c r="AF2208" t="s">
        <v>89</v>
      </c>
      <c r="AG2208" t="s">
        <v>89</v>
      </c>
      <c r="AH2208" t="s">
        <v>5220</v>
      </c>
      <c r="AI2208">
        <v>40</v>
      </c>
      <c r="AJ2208">
        <v>33</v>
      </c>
      <c r="AK2208" s="22">
        <f t="shared" si="174"/>
        <v>0</v>
      </c>
      <c r="AL2208" t="s">
        <v>99</v>
      </c>
      <c r="AM2208" t="s">
        <v>534</v>
      </c>
      <c r="AN2208" t="s">
        <v>67</v>
      </c>
    </row>
    <row r="2209" spans="1:40" hidden="1" x14ac:dyDescent="0.25">
      <c r="A2209">
        <v>202430</v>
      </c>
      <c r="B2209">
        <v>44407</v>
      </c>
      <c r="C2209" t="s">
        <v>3376</v>
      </c>
      <c r="D2209" t="s">
        <v>5736</v>
      </c>
      <c r="E2209" t="s">
        <v>3377</v>
      </c>
      <c r="F2209">
        <v>3</v>
      </c>
      <c r="G2209" s="1">
        <v>45166</v>
      </c>
      <c r="H2209" s="1">
        <v>45276</v>
      </c>
      <c r="I2209" s="21">
        <f t="shared" si="170"/>
        <v>16.714285714285715</v>
      </c>
      <c r="J2209" s="1"/>
      <c r="K2209" s="1" t="s">
        <v>5552</v>
      </c>
      <c r="S2209" s="22">
        <f t="shared" si="171"/>
        <v>0</v>
      </c>
      <c r="T2209" s="22">
        <f t="shared" si="172"/>
        <v>0</v>
      </c>
      <c r="U2209" s="22">
        <v>0</v>
      </c>
      <c r="W2209" s="22">
        <v>0</v>
      </c>
      <c r="Y2209" t="s">
        <v>304</v>
      </c>
      <c r="Z2209" t="s">
        <v>2928</v>
      </c>
      <c r="AA2209" t="s">
        <v>2929</v>
      </c>
      <c r="AB2209" t="s">
        <v>61</v>
      </c>
      <c r="AC2209" t="s">
        <v>98</v>
      </c>
      <c r="AD2209" t="str">
        <f t="shared" si="173"/>
        <v>Online Class - ONLINE</v>
      </c>
      <c r="AE2209" t="s">
        <v>88</v>
      </c>
      <c r="AF2209" t="s">
        <v>89</v>
      </c>
      <c r="AG2209" t="s">
        <v>89</v>
      </c>
      <c r="AH2209" t="s">
        <v>5220</v>
      </c>
      <c r="AI2209">
        <v>40</v>
      </c>
      <c r="AJ2209">
        <v>39</v>
      </c>
      <c r="AK2209" s="22">
        <f t="shared" si="174"/>
        <v>0</v>
      </c>
      <c r="AL2209" t="s">
        <v>99</v>
      </c>
      <c r="AM2209" t="s">
        <v>534</v>
      </c>
      <c r="AN2209" t="s">
        <v>67</v>
      </c>
    </row>
    <row r="2210" spans="1:40" hidden="1" x14ac:dyDescent="0.25">
      <c r="A2210">
        <v>202430</v>
      </c>
      <c r="B2210">
        <v>44409</v>
      </c>
      <c r="C2210" t="s">
        <v>3378</v>
      </c>
      <c r="D2210" t="s">
        <v>5617</v>
      </c>
      <c r="E2210" t="s">
        <v>3379</v>
      </c>
      <c r="F2210">
        <v>3</v>
      </c>
      <c r="G2210" s="1">
        <v>45166</v>
      </c>
      <c r="H2210" s="1">
        <v>45276</v>
      </c>
      <c r="I2210" s="21">
        <f t="shared" si="170"/>
        <v>16.714285714285715</v>
      </c>
      <c r="J2210" s="1"/>
      <c r="K2210" s="1" t="s">
        <v>5552</v>
      </c>
      <c r="S2210" s="22">
        <f t="shared" si="171"/>
        <v>0</v>
      </c>
      <c r="T2210" s="22">
        <f t="shared" si="172"/>
        <v>0</v>
      </c>
      <c r="U2210" s="22">
        <v>0</v>
      </c>
      <c r="W2210" s="22">
        <v>0</v>
      </c>
      <c r="Y2210" t="s">
        <v>304</v>
      </c>
      <c r="Z2210" t="s">
        <v>2161</v>
      </c>
      <c r="AA2210" t="s">
        <v>2162</v>
      </c>
      <c r="AB2210" t="s">
        <v>61</v>
      </c>
      <c r="AC2210" t="s">
        <v>98</v>
      </c>
      <c r="AD2210" t="str">
        <f t="shared" si="173"/>
        <v>Online Class - ONLINE</v>
      </c>
      <c r="AE2210" t="s">
        <v>88</v>
      </c>
      <c r="AF2210" t="s">
        <v>89</v>
      </c>
      <c r="AG2210" t="s">
        <v>89</v>
      </c>
      <c r="AH2210" t="s">
        <v>5220</v>
      </c>
      <c r="AI2210">
        <v>30</v>
      </c>
      <c r="AJ2210">
        <v>22</v>
      </c>
      <c r="AK2210" s="22">
        <f t="shared" si="174"/>
        <v>0</v>
      </c>
      <c r="AL2210" t="s">
        <v>99</v>
      </c>
      <c r="AM2210" t="s">
        <v>534</v>
      </c>
      <c r="AN2210" t="s">
        <v>67</v>
      </c>
    </row>
    <row r="2211" spans="1:40" hidden="1" x14ac:dyDescent="0.25">
      <c r="A2211">
        <v>202430</v>
      </c>
      <c r="B2211">
        <v>44410</v>
      </c>
      <c r="C2211" t="s">
        <v>1502</v>
      </c>
      <c r="D2211" t="s">
        <v>5617</v>
      </c>
      <c r="E2211" t="s">
        <v>1503</v>
      </c>
      <c r="F2211">
        <v>3</v>
      </c>
      <c r="G2211" s="1">
        <v>45166</v>
      </c>
      <c r="H2211" s="1">
        <v>45276</v>
      </c>
      <c r="I2211" s="21">
        <f t="shared" si="170"/>
        <v>16.714285714285715</v>
      </c>
      <c r="J2211" s="1"/>
      <c r="K2211" s="1" t="s">
        <v>5552</v>
      </c>
      <c r="S2211" s="22">
        <f t="shared" si="171"/>
        <v>0</v>
      </c>
      <c r="T2211" s="22">
        <f t="shared" si="172"/>
        <v>0</v>
      </c>
      <c r="U2211" s="22">
        <v>0</v>
      </c>
      <c r="W2211" s="22">
        <v>0</v>
      </c>
      <c r="Y2211" t="s">
        <v>304</v>
      </c>
      <c r="Z2211" t="s">
        <v>1500</v>
      </c>
      <c r="AA2211" t="s">
        <v>1501</v>
      </c>
      <c r="AB2211" t="s">
        <v>61</v>
      </c>
      <c r="AC2211" t="s">
        <v>98</v>
      </c>
      <c r="AD2211" t="str">
        <f t="shared" si="173"/>
        <v>Online Class - ONLINE</v>
      </c>
      <c r="AE2211" t="s">
        <v>88</v>
      </c>
      <c r="AF2211" t="s">
        <v>89</v>
      </c>
      <c r="AG2211" t="s">
        <v>89</v>
      </c>
      <c r="AH2211" t="s">
        <v>5220</v>
      </c>
      <c r="AI2211">
        <v>30</v>
      </c>
      <c r="AJ2211">
        <v>26</v>
      </c>
      <c r="AK2211" s="22">
        <f t="shared" si="174"/>
        <v>0</v>
      </c>
      <c r="AL2211" t="s">
        <v>99</v>
      </c>
      <c r="AM2211" t="s">
        <v>534</v>
      </c>
      <c r="AN2211" t="s">
        <v>67</v>
      </c>
    </row>
    <row r="2212" spans="1:40" hidden="1" x14ac:dyDescent="0.25">
      <c r="A2212">
        <v>202430</v>
      </c>
      <c r="B2212">
        <v>44413</v>
      </c>
      <c r="C2212" t="s">
        <v>1807</v>
      </c>
      <c r="D2212" t="s">
        <v>5704</v>
      </c>
      <c r="E2212" t="s">
        <v>1808</v>
      </c>
      <c r="F2212">
        <v>3</v>
      </c>
      <c r="G2212" s="1">
        <v>45166</v>
      </c>
      <c r="H2212" s="1">
        <v>45276</v>
      </c>
      <c r="I2212" s="21">
        <f t="shared" si="170"/>
        <v>16.714285714285715</v>
      </c>
      <c r="J2212" s="1"/>
      <c r="K2212" s="1" t="s">
        <v>5552</v>
      </c>
      <c r="S2212" s="22">
        <f t="shared" si="171"/>
        <v>0</v>
      </c>
      <c r="T2212" s="22">
        <f t="shared" si="172"/>
        <v>0</v>
      </c>
      <c r="U2212" s="22">
        <v>0</v>
      </c>
      <c r="W2212" s="22">
        <v>0</v>
      </c>
      <c r="Y2212" t="s">
        <v>304</v>
      </c>
      <c r="Z2212" t="s">
        <v>2918</v>
      </c>
      <c r="AA2212" t="s">
        <v>2919</v>
      </c>
      <c r="AB2212" t="s">
        <v>61</v>
      </c>
      <c r="AC2212" t="s">
        <v>98</v>
      </c>
      <c r="AD2212" t="str">
        <f t="shared" si="173"/>
        <v>Online Class - ONLINE</v>
      </c>
      <c r="AE2212" t="s">
        <v>88</v>
      </c>
      <c r="AF2212" t="s">
        <v>89</v>
      </c>
      <c r="AG2212" t="s">
        <v>89</v>
      </c>
      <c r="AH2212" t="s">
        <v>5220</v>
      </c>
      <c r="AI2212">
        <v>50</v>
      </c>
      <c r="AJ2212">
        <v>39</v>
      </c>
      <c r="AK2212" s="22">
        <f t="shared" si="174"/>
        <v>0</v>
      </c>
      <c r="AL2212" t="s">
        <v>99</v>
      </c>
      <c r="AM2212" t="s">
        <v>534</v>
      </c>
      <c r="AN2212" t="s">
        <v>67</v>
      </c>
    </row>
    <row r="2213" spans="1:40" hidden="1" x14ac:dyDescent="0.25">
      <c r="A2213">
        <v>202430</v>
      </c>
      <c r="B2213">
        <v>44415</v>
      </c>
      <c r="C2213" t="s">
        <v>438</v>
      </c>
      <c r="D2213" t="s">
        <v>5704</v>
      </c>
      <c r="E2213" t="s">
        <v>439</v>
      </c>
      <c r="F2213">
        <v>3</v>
      </c>
      <c r="G2213" s="1">
        <v>45166</v>
      </c>
      <c r="H2213" s="1">
        <v>45276</v>
      </c>
      <c r="I2213" s="21">
        <f t="shared" si="170"/>
        <v>16.714285714285715</v>
      </c>
      <c r="J2213" s="1"/>
      <c r="K2213" s="1" t="s">
        <v>5552</v>
      </c>
      <c r="S2213" s="22">
        <f t="shared" si="171"/>
        <v>0</v>
      </c>
      <c r="T2213" s="22">
        <f t="shared" si="172"/>
        <v>0</v>
      </c>
      <c r="U2213" s="22">
        <v>0</v>
      </c>
      <c r="W2213" s="22">
        <v>0</v>
      </c>
      <c r="Y2213" t="s">
        <v>304</v>
      </c>
      <c r="Z2213" t="s">
        <v>2918</v>
      </c>
      <c r="AA2213" t="s">
        <v>2919</v>
      </c>
      <c r="AB2213" t="s">
        <v>61</v>
      </c>
      <c r="AC2213" t="s">
        <v>98</v>
      </c>
      <c r="AD2213" t="str">
        <f t="shared" si="173"/>
        <v>Online Class - ONLINE</v>
      </c>
      <c r="AE2213" t="s">
        <v>88</v>
      </c>
      <c r="AF2213" t="s">
        <v>89</v>
      </c>
      <c r="AG2213" t="s">
        <v>89</v>
      </c>
      <c r="AH2213" t="s">
        <v>5220</v>
      </c>
      <c r="AI2213">
        <v>50</v>
      </c>
      <c r="AJ2213">
        <v>39</v>
      </c>
      <c r="AK2213" s="22">
        <f t="shared" si="174"/>
        <v>0</v>
      </c>
      <c r="AL2213" t="s">
        <v>99</v>
      </c>
      <c r="AM2213" t="s">
        <v>534</v>
      </c>
      <c r="AN2213" t="s">
        <v>67</v>
      </c>
    </row>
    <row r="2214" spans="1:40" hidden="1" x14ac:dyDescent="0.25">
      <c r="A2214">
        <v>202430</v>
      </c>
      <c r="B2214">
        <v>44433</v>
      </c>
      <c r="C2214" t="s">
        <v>1655</v>
      </c>
      <c r="D2214" t="s">
        <v>5684</v>
      </c>
      <c r="E2214" t="s">
        <v>1656</v>
      </c>
      <c r="F2214">
        <v>4</v>
      </c>
      <c r="G2214" s="1">
        <v>45166</v>
      </c>
      <c r="H2214" s="1">
        <v>45276</v>
      </c>
      <c r="I2214" s="21">
        <f t="shared" si="170"/>
        <v>16.714285714285715</v>
      </c>
      <c r="J2214" s="1"/>
      <c r="K2214" s="1" t="s">
        <v>5552</v>
      </c>
      <c r="S2214" s="22">
        <f t="shared" si="171"/>
        <v>0</v>
      </c>
      <c r="T2214" s="22">
        <f t="shared" si="172"/>
        <v>0</v>
      </c>
      <c r="U2214" s="22">
        <v>0</v>
      </c>
      <c r="W2214" s="22">
        <v>0</v>
      </c>
      <c r="Y2214" t="s">
        <v>304</v>
      </c>
      <c r="Z2214" t="s">
        <v>1024</v>
      </c>
      <c r="AA2214" t="s">
        <v>1025</v>
      </c>
      <c r="AB2214" t="s">
        <v>41</v>
      </c>
      <c r="AC2214" t="s">
        <v>62</v>
      </c>
      <c r="AD2214" t="str">
        <f t="shared" si="173"/>
        <v>Online Class - ONLINE</v>
      </c>
      <c r="AE2214" t="s">
        <v>88</v>
      </c>
      <c r="AF2214" t="s">
        <v>89</v>
      </c>
      <c r="AG2214" t="s">
        <v>89</v>
      </c>
      <c r="AH2214" t="s">
        <v>5220</v>
      </c>
      <c r="AI2214">
        <v>24</v>
      </c>
      <c r="AJ2214">
        <v>17</v>
      </c>
      <c r="AK2214" s="22">
        <f t="shared" si="174"/>
        <v>0</v>
      </c>
      <c r="AL2214" t="s">
        <v>430</v>
      </c>
      <c r="AM2214" t="s">
        <v>66</v>
      </c>
      <c r="AN2214" t="s">
        <v>67</v>
      </c>
    </row>
    <row r="2215" spans="1:40" hidden="1" x14ac:dyDescent="0.25">
      <c r="A2215">
        <v>202430</v>
      </c>
      <c r="B2215">
        <v>44441</v>
      </c>
      <c r="C2215" t="s">
        <v>3380</v>
      </c>
      <c r="D2215" t="s">
        <v>5602</v>
      </c>
      <c r="E2215" t="s">
        <v>3381</v>
      </c>
      <c r="F2215">
        <v>3</v>
      </c>
      <c r="G2215" s="1">
        <v>45166</v>
      </c>
      <c r="H2215" s="1">
        <v>45276</v>
      </c>
      <c r="I2215" s="21">
        <f t="shared" si="170"/>
        <v>16.714285714285715</v>
      </c>
      <c r="J2215" s="1"/>
      <c r="K2215" s="1" t="s">
        <v>5552</v>
      </c>
      <c r="S2215" s="22">
        <f t="shared" si="171"/>
        <v>0</v>
      </c>
      <c r="T2215" s="22">
        <f t="shared" si="172"/>
        <v>0</v>
      </c>
      <c r="U2215" s="22">
        <v>0</v>
      </c>
      <c r="W2215" s="22">
        <v>0</v>
      </c>
      <c r="Y2215" t="s">
        <v>304</v>
      </c>
      <c r="Z2215" t="s">
        <v>2958</v>
      </c>
      <c r="AA2215" t="s">
        <v>2959</v>
      </c>
      <c r="AB2215" t="s">
        <v>61</v>
      </c>
      <c r="AC2215" t="s">
        <v>98</v>
      </c>
      <c r="AD2215" t="str">
        <f t="shared" si="173"/>
        <v>Online Class - ONLINE</v>
      </c>
      <c r="AE2215" t="s">
        <v>88</v>
      </c>
      <c r="AF2215" t="s">
        <v>89</v>
      </c>
      <c r="AG2215" t="s">
        <v>89</v>
      </c>
      <c r="AH2215" t="s">
        <v>5220</v>
      </c>
      <c r="AI2215">
        <v>30</v>
      </c>
      <c r="AJ2215">
        <v>13</v>
      </c>
      <c r="AK2215" s="22">
        <f t="shared" si="174"/>
        <v>0</v>
      </c>
      <c r="AL2215" t="s">
        <v>99</v>
      </c>
      <c r="AM2215" t="s">
        <v>534</v>
      </c>
      <c r="AN2215" t="s">
        <v>67</v>
      </c>
    </row>
    <row r="2216" spans="1:40" hidden="1" x14ac:dyDescent="0.25">
      <c r="A2216">
        <v>202430</v>
      </c>
      <c r="B2216">
        <v>44442</v>
      </c>
      <c r="C2216" t="s">
        <v>195</v>
      </c>
      <c r="D2216" t="s">
        <v>5695</v>
      </c>
      <c r="E2216" t="s">
        <v>196</v>
      </c>
      <c r="F2216">
        <v>4</v>
      </c>
      <c r="G2216" s="1">
        <v>45166</v>
      </c>
      <c r="H2216" s="1">
        <v>45276</v>
      </c>
      <c r="I2216" s="21">
        <f t="shared" si="170"/>
        <v>16.714285714285715</v>
      </c>
      <c r="J2216" s="1"/>
      <c r="K2216" s="1" t="s">
        <v>5536</v>
      </c>
      <c r="L2216" t="s">
        <v>33</v>
      </c>
      <c r="N2216" t="s">
        <v>35</v>
      </c>
      <c r="S2216" s="22">
        <f t="shared" si="171"/>
        <v>5.555555555555558E-2</v>
      </c>
      <c r="T2216" s="22">
        <f t="shared" si="172"/>
        <v>0.11255411255411261</v>
      </c>
      <c r="U2216" s="22" t="s">
        <v>5377</v>
      </c>
      <c r="V2216">
        <v>1245</v>
      </c>
      <c r="W2216" s="22" t="s">
        <v>5398</v>
      </c>
      <c r="X2216">
        <v>1405</v>
      </c>
      <c r="Y2216" t="s">
        <v>507</v>
      </c>
      <c r="Z2216" t="s">
        <v>547</v>
      </c>
      <c r="AA2216" t="s">
        <v>548</v>
      </c>
      <c r="AB2216" t="s">
        <v>61</v>
      </c>
      <c r="AC2216" t="s">
        <v>98</v>
      </c>
      <c r="AD2216" t="str">
        <f t="shared" si="173"/>
        <v>Online Class - ONLINE</v>
      </c>
      <c r="AE2216" t="s">
        <v>88</v>
      </c>
      <c r="AF2216" t="s">
        <v>89</v>
      </c>
      <c r="AG2216" t="s">
        <v>89</v>
      </c>
      <c r="AH2216" t="s">
        <v>5220</v>
      </c>
      <c r="AI2216">
        <v>30</v>
      </c>
      <c r="AJ2216">
        <v>17</v>
      </c>
      <c r="AK2216" s="22">
        <f t="shared" si="174"/>
        <v>31.981447124304285</v>
      </c>
      <c r="AL2216" t="s">
        <v>99</v>
      </c>
      <c r="AM2216" t="s">
        <v>100</v>
      </c>
      <c r="AN2216" t="s">
        <v>67</v>
      </c>
    </row>
    <row r="2217" spans="1:40" hidden="1" x14ac:dyDescent="0.25">
      <c r="A2217">
        <v>202430</v>
      </c>
      <c r="B2217">
        <v>44442</v>
      </c>
      <c r="C2217" t="s">
        <v>195</v>
      </c>
      <c r="D2217" t="s">
        <v>5695</v>
      </c>
      <c r="E2217" t="s">
        <v>196</v>
      </c>
      <c r="F2217">
        <v>4</v>
      </c>
      <c r="G2217" s="1">
        <v>45166</v>
      </c>
      <c r="H2217" s="1">
        <v>45276</v>
      </c>
      <c r="I2217" s="21">
        <f t="shared" si="170"/>
        <v>16.714285714285715</v>
      </c>
      <c r="J2217" s="1"/>
      <c r="K2217" s="1" t="s">
        <v>35</v>
      </c>
      <c r="N2217" t="s">
        <v>35</v>
      </c>
      <c r="S2217" s="22">
        <f t="shared" si="171"/>
        <v>0.12500000000000006</v>
      </c>
      <c r="T2217" s="22">
        <f t="shared" si="172"/>
        <v>0.12662337662337669</v>
      </c>
      <c r="U2217" s="22" t="s">
        <v>5383</v>
      </c>
      <c r="V2217">
        <v>930</v>
      </c>
      <c r="W2217" s="22" t="s">
        <v>5393</v>
      </c>
      <c r="X2217">
        <v>1230</v>
      </c>
      <c r="Y2217" t="s">
        <v>507</v>
      </c>
      <c r="Z2217" t="s">
        <v>547</v>
      </c>
      <c r="AA2217" t="s">
        <v>548</v>
      </c>
      <c r="AB2217" t="s">
        <v>61</v>
      </c>
      <c r="AC2217" t="s">
        <v>98</v>
      </c>
      <c r="AD2217" t="str">
        <f t="shared" si="173"/>
        <v>Online Class - ONLINE</v>
      </c>
      <c r="AE2217" t="s">
        <v>88</v>
      </c>
      <c r="AF2217" t="s">
        <v>89</v>
      </c>
      <c r="AG2217" t="s">
        <v>89</v>
      </c>
      <c r="AH2217" t="s">
        <v>5220</v>
      </c>
      <c r="AI2217">
        <v>30</v>
      </c>
      <c r="AJ2217">
        <v>17</v>
      </c>
      <c r="AK2217" s="22">
        <f t="shared" si="174"/>
        <v>35.979128014842324</v>
      </c>
      <c r="AL2217" t="s">
        <v>99</v>
      </c>
      <c r="AM2217" t="s">
        <v>100</v>
      </c>
      <c r="AN2217" t="s">
        <v>67</v>
      </c>
    </row>
    <row r="2218" spans="1:40" hidden="1" x14ac:dyDescent="0.25">
      <c r="A2218">
        <v>202430</v>
      </c>
      <c r="B2218">
        <v>44443</v>
      </c>
      <c r="C2218" t="s">
        <v>195</v>
      </c>
      <c r="D2218" t="s">
        <v>5695</v>
      </c>
      <c r="E2218" t="s">
        <v>196</v>
      </c>
      <c r="F2218">
        <v>4</v>
      </c>
      <c r="G2218" s="1">
        <v>45166</v>
      </c>
      <c r="H2218" s="1">
        <v>45276</v>
      </c>
      <c r="I2218" s="21">
        <f t="shared" si="170"/>
        <v>16.714285714285715</v>
      </c>
      <c r="J2218" s="1"/>
      <c r="K2218" s="1" t="s">
        <v>5552</v>
      </c>
      <c r="S2218" s="22">
        <f t="shared" si="171"/>
        <v>0</v>
      </c>
      <c r="T2218" s="22">
        <f t="shared" si="172"/>
        <v>0</v>
      </c>
      <c r="U2218" s="22">
        <v>0</v>
      </c>
      <c r="W2218" s="22">
        <v>0</v>
      </c>
      <c r="Y2218" t="s">
        <v>304</v>
      </c>
      <c r="Z2218" t="s">
        <v>561</v>
      </c>
      <c r="AA2218" t="s">
        <v>562</v>
      </c>
      <c r="AB2218" t="s">
        <v>61</v>
      </c>
      <c r="AC2218" t="s">
        <v>98</v>
      </c>
      <c r="AD2218" t="str">
        <f t="shared" si="173"/>
        <v>Online Class - ONLINE</v>
      </c>
      <c r="AE2218" t="s">
        <v>88</v>
      </c>
      <c r="AF2218" t="s">
        <v>89</v>
      </c>
      <c r="AG2218" t="s">
        <v>89</v>
      </c>
      <c r="AH2218" t="s">
        <v>5220</v>
      </c>
      <c r="AI2218">
        <v>30</v>
      </c>
      <c r="AJ2218">
        <v>26</v>
      </c>
      <c r="AK2218" s="22">
        <f t="shared" si="174"/>
        <v>0</v>
      </c>
      <c r="AL2218" t="s">
        <v>99</v>
      </c>
      <c r="AM2218" t="s">
        <v>534</v>
      </c>
      <c r="AN2218" t="s">
        <v>67</v>
      </c>
    </row>
    <row r="2219" spans="1:40" hidden="1" x14ac:dyDescent="0.25">
      <c r="A2219">
        <v>202430</v>
      </c>
      <c r="B2219">
        <v>44443</v>
      </c>
      <c r="C2219" t="s">
        <v>195</v>
      </c>
      <c r="D2219" t="s">
        <v>5695</v>
      </c>
      <c r="E2219" t="s">
        <v>196</v>
      </c>
      <c r="F2219">
        <v>4</v>
      </c>
      <c r="G2219" s="1">
        <v>45166</v>
      </c>
      <c r="H2219" s="1">
        <v>45276</v>
      </c>
      <c r="I2219" s="21">
        <f t="shared" si="170"/>
        <v>16.714285714285715</v>
      </c>
      <c r="J2219" s="1"/>
      <c r="K2219" s="1" t="s">
        <v>5552</v>
      </c>
      <c r="S2219" s="22">
        <f t="shared" si="171"/>
        <v>0</v>
      </c>
      <c r="T2219" s="22">
        <f t="shared" si="172"/>
        <v>0</v>
      </c>
      <c r="U2219" s="22">
        <v>0</v>
      </c>
      <c r="W2219" s="22">
        <v>0</v>
      </c>
      <c r="Y2219" t="s">
        <v>304</v>
      </c>
      <c r="Z2219" t="s">
        <v>561</v>
      </c>
      <c r="AA2219" t="s">
        <v>562</v>
      </c>
      <c r="AB2219" t="s">
        <v>61</v>
      </c>
      <c r="AC2219" t="s">
        <v>98</v>
      </c>
      <c r="AD2219" t="str">
        <f t="shared" si="173"/>
        <v>Online Class - ONLINE</v>
      </c>
      <c r="AE2219" t="s">
        <v>88</v>
      </c>
      <c r="AF2219" t="s">
        <v>89</v>
      </c>
      <c r="AG2219" t="s">
        <v>89</v>
      </c>
      <c r="AH2219" t="s">
        <v>5220</v>
      </c>
      <c r="AI2219">
        <v>30</v>
      </c>
      <c r="AJ2219">
        <v>26</v>
      </c>
      <c r="AK2219" s="22">
        <f t="shared" si="174"/>
        <v>0</v>
      </c>
      <c r="AL2219" t="s">
        <v>99</v>
      </c>
      <c r="AM2219" t="s">
        <v>534</v>
      </c>
      <c r="AN2219" t="s">
        <v>67</v>
      </c>
    </row>
    <row r="2220" spans="1:40" hidden="1" x14ac:dyDescent="0.25">
      <c r="A2220">
        <v>202430</v>
      </c>
      <c r="B2220">
        <v>44446</v>
      </c>
      <c r="C2220" t="s">
        <v>823</v>
      </c>
      <c r="D2220" t="s">
        <v>5592</v>
      </c>
      <c r="E2220" t="s">
        <v>824</v>
      </c>
      <c r="F2220">
        <v>5</v>
      </c>
      <c r="G2220" s="1">
        <v>45166</v>
      </c>
      <c r="H2220" s="1">
        <v>45219</v>
      </c>
      <c r="I2220" s="21">
        <f t="shared" si="170"/>
        <v>8.5714285714285712</v>
      </c>
      <c r="J2220" s="1"/>
      <c r="K2220" s="1" t="s">
        <v>5552</v>
      </c>
      <c r="S2220" s="22">
        <f t="shared" si="171"/>
        <v>0</v>
      </c>
      <c r="T2220" s="22">
        <f t="shared" si="172"/>
        <v>0</v>
      </c>
      <c r="U2220" s="22">
        <v>0</v>
      </c>
      <c r="W2220" s="22">
        <v>0</v>
      </c>
      <c r="Y2220" t="s">
        <v>304</v>
      </c>
      <c r="Z2220" t="s">
        <v>1527</v>
      </c>
      <c r="AA2220" t="s">
        <v>1528</v>
      </c>
      <c r="AB2220" t="s">
        <v>61</v>
      </c>
      <c r="AC2220" t="s">
        <v>98</v>
      </c>
      <c r="AD2220" t="str">
        <f t="shared" si="173"/>
        <v>Online Class - ONLINE</v>
      </c>
      <c r="AE2220" t="s">
        <v>88</v>
      </c>
      <c r="AF2220" t="s">
        <v>89</v>
      </c>
      <c r="AG2220" t="s">
        <v>89</v>
      </c>
      <c r="AH2220" t="s">
        <v>5220</v>
      </c>
      <c r="AI2220">
        <v>35</v>
      </c>
      <c r="AJ2220">
        <v>18</v>
      </c>
      <c r="AK2220" s="22">
        <f t="shared" si="174"/>
        <v>0</v>
      </c>
      <c r="AL2220" t="s">
        <v>99</v>
      </c>
      <c r="AM2220" t="s">
        <v>534</v>
      </c>
      <c r="AN2220" t="s">
        <v>67</v>
      </c>
    </row>
    <row r="2221" spans="1:40" hidden="1" x14ac:dyDescent="0.25">
      <c r="A2221">
        <v>202430</v>
      </c>
      <c r="B2221">
        <v>44449</v>
      </c>
      <c r="C2221" t="s">
        <v>809</v>
      </c>
      <c r="D2221" t="s">
        <v>5592</v>
      </c>
      <c r="E2221" t="s">
        <v>810</v>
      </c>
      <c r="F2221">
        <v>4</v>
      </c>
      <c r="G2221" s="1">
        <v>45222</v>
      </c>
      <c r="H2221" s="1">
        <v>45276</v>
      </c>
      <c r="I2221" s="21">
        <f t="shared" si="170"/>
        <v>8.7142857142857153</v>
      </c>
      <c r="J2221" s="1"/>
      <c r="K2221" s="1" t="s">
        <v>5552</v>
      </c>
      <c r="S2221" s="22">
        <f t="shared" si="171"/>
        <v>0</v>
      </c>
      <c r="T2221" s="22">
        <f t="shared" si="172"/>
        <v>0</v>
      </c>
      <c r="U2221" s="22">
        <v>0</v>
      </c>
      <c r="W2221" s="22">
        <v>0</v>
      </c>
      <c r="Y2221" t="s">
        <v>304</v>
      </c>
      <c r="Z2221" t="s">
        <v>1527</v>
      </c>
      <c r="AA2221" t="s">
        <v>1528</v>
      </c>
      <c r="AB2221" t="s">
        <v>61</v>
      </c>
      <c r="AC2221" t="s">
        <v>98</v>
      </c>
      <c r="AD2221" t="str">
        <f t="shared" si="173"/>
        <v>Online Class - ONLINE</v>
      </c>
      <c r="AE2221" t="s">
        <v>88</v>
      </c>
      <c r="AF2221" t="s">
        <v>89</v>
      </c>
      <c r="AG2221" t="s">
        <v>89</v>
      </c>
      <c r="AH2221" t="s">
        <v>5220</v>
      </c>
      <c r="AI2221">
        <v>35</v>
      </c>
      <c r="AJ2221">
        <v>20</v>
      </c>
      <c r="AK2221" s="22">
        <f t="shared" si="174"/>
        <v>0</v>
      </c>
      <c r="AL2221" t="s">
        <v>99</v>
      </c>
      <c r="AM2221" t="s">
        <v>534</v>
      </c>
      <c r="AN2221" t="s">
        <v>67</v>
      </c>
    </row>
    <row r="2222" spans="1:40" hidden="1" x14ac:dyDescent="0.25">
      <c r="A2222">
        <v>202430</v>
      </c>
      <c r="B2222">
        <v>44452</v>
      </c>
      <c r="C2222" t="s">
        <v>865</v>
      </c>
      <c r="D2222" t="s">
        <v>5677</v>
      </c>
      <c r="E2222" t="s">
        <v>866</v>
      </c>
      <c r="F2222">
        <v>3</v>
      </c>
      <c r="G2222" s="1">
        <v>45166</v>
      </c>
      <c r="H2222" s="1">
        <v>45276</v>
      </c>
      <c r="I2222" s="21">
        <f t="shared" si="170"/>
        <v>16.714285714285715</v>
      </c>
      <c r="J2222" s="1"/>
      <c r="K2222" s="1" t="s">
        <v>5552</v>
      </c>
      <c r="S2222" s="22">
        <f t="shared" si="171"/>
        <v>0</v>
      </c>
      <c r="T2222" s="22">
        <f t="shared" si="172"/>
        <v>0</v>
      </c>
      <c r="U2222" s="22">
        <v>0</v>
      </c>
      <c r="W2222" s="22">
        <v>0</v>
      </c>
      <c r="Y2222" t="s">
        <v>304</v>
      </c>
      <c r="Z2222" t="s">
        <v>1835</v>
      </c>
      <c r="AA2222" t="s">
        <v>1836</v>
      </c>
      <c r="AB2222" t="s">
        <v>41</v>
      </c>
      <c r="AC2222" t="s">
        <v>98</v>
      </c>
      <c r="AD2222" t="str">
        <f t="shared" si="173"/>
        <v>Online Class - ONLINE</v>
      </c>
      <c r="AE2222" t="s">
        <v>88</v>
      </c>
      <c r="AF2222" t="s">
        <v>89</v>
      </c>
      <c r="AG2222" t="s">
        <v>89</v>
      </c>
      <c r="AH2222" t="s">
        <v>5220</v>
      </c>
      <c r="AI2222">
        <v>25</v>
      </c>
      <c r="AJ2222">
        <v>6</v>
      </c>
      <c r="AK2222" s="22">
        <f t="shared" si="174"/>
        <v>0</v>
      </c>
      <c r="AL2222" t="s">
        <v>99</v>
      </c>
      <c r="AM2222" t="s">
        <v>534</v>
      </c>
      <c r="AN2222" t="s">
        <v>67</v>
      </c>
    </row>
    <row r="2223" spans="1:40" hidden="1" x14ac:dyDescent="0.25">
      <c r="A2223">
        <v>202430</v>
      </c>
      <c r="B2223">
        <v>44452</v>
      </c>
      <c r="C2223" t="s">
        <v>865</v>
      </c>
      <c r="D2223" t="s">
        <v>5677</v>
      </c>
      <c r="E2223" t="s">
        <v>866</v>
      </c>
      <c r="F2223">
        <v>3</v>
      </c>
      <c r="G2223" s="1">
        <v>45166</v>
      </c>
      <c r="H2223" s="1">
        <v>45276</v>
      </c>
      <c r="I2223" s="21">
        <f t="shared" si="170"/>
        <v>16.714285714285715</v>
      </c>
      <c r="J2223" s="1"/>
      <c r="K2223" s="1" t="s">
        <v>5552</v>
      </c>
      <c r="S2223" s="22">
        <f t="shared" si="171"/>
        <v>0</v>
      </c>
      <c r="T2223" s="22">
        <f t="shared" si="172"/>
        <v>0</v>
      </c>
      <c r="U2223" s="22">
        <v>0</v>
      </c>
      <c r="W2223" s="22">
        <v>0</v>
      </c>
      <c r="Y2223" t="s">
        <v>304</v>
      </c>
      <c r="Z2223" t="s">
        <v>1835</v>
      </c>
      <c r="AA2223" t="s">
        <v>1836</v>
      </c>
      <c r="AB2223" t="s">
        <v>41</v>
      </c>
      <c r="AC2223" t="s">
        <v>98</v>
      </c>
      <c r="AD2223" t="str">
        <f t="shared" si="173"/>
        <v>Online Class - ONLINE</v>
      </c>
      <c r="AE2223" t="s">
        <v>88</v>
      </c>
      <c r="AF2223" t="s">
        <v>89</v>
      </c>
      <c r="AG2223" t="s">
        <v>89</v>
      </c>
      <c r="AH2223" t="s">
        <v>5220</v>
      </c>
      <c r="AI2223">
        <v>25</v>
      </c>
      <c r="AJ2223">
        <v>6</v>
      </c>
      <c r="AK2223" s="22">
        <f t="shared" si="174"/>
        <v>0</v>
      </c>
      <c r="AL2223" t="s">
        <v>99</v>
      </c>
      <c r="AM2223" t="s">
        <v>534</v>
      </c>
      <c r="AN2223" t="s">
        <v>67</v>
      </c>
    </row>
    <row r="2224" spans="1:40" hidden="1" x14ac:dyDescent="0.25">
      <c r="A2224">
        <v>202430</v>
      </c>
      <c r="B2224">
        <v>44455</v>
      </c>
      <c r="C2224" t="s">
        <v>2552</v>
      </c>
      <c r="D2224" t="s">
        <v>5661</v>
      </c>
      <c r="E2224" t="s">
        <v>2553</v>
      </c>
      <c r="F2224">
        <v>3</v>
      </c>
      <c r="G2224" s="1">
        <v>45166</v>
      </c>
      <c r="H2224" s="1">
        <v>45276</v>
      </c>
      <c r="I2224" s="21">
        <f t="shared" si="170"/>
        <v>16.714285714285715</v>
      </c>
      <c r="J2224" s="1"/>
      <c r="K2224" s="1" t="s">
        <v>5552</v>
      </c>
      <c r="S2224" s="22">
        <f t="shared" si="171"/>
        <v>0</v>
      </c>
      <c r="T2224" s="22">
        <f t="shared" si="172"/>
        <v>0</v>
      </c>
      <c r="U2224" s="22">
        <v>0</v>
      </c>
      <c r="W2224" s="22">
        <v>0</v>
      </c>
      <c r="Y2224" t="s">
        <v>304</v>
      </c>
      <c r="Z2224" t="s">
        <v>1835</v>
      </c>
      <c r="AA2224" t="s">
        <v>1836</v>
      </c>
      <c r="AB2224" t="s">
        <v>41</v>
      </c>
      <c r="AC2224" t="s">
        <v>98</v>
      </c>
      <c r="AD2224" t="str">
        <f t="shared" si="173"/>
        <v>Online Class - ONLINE</v>
      </c>
      <c r="AE2224" t="s">
        <v>88</v>
      </c>
      <c r="AF2224" t="s">
        <v>89</v>
      </c>
      <c r="AG2224" t="s">
        <v>89</v>
      </c>
      <c r="AH2224" t="s">
        <v>5220</v>
      </c>
      <c r="AI2224">
        <v>15</v>
      </c>
      <c r="AJ2224">
        <v>8</v>
      </c>
      <c r="AK2224" s="22">
        <f t="shared" si="174"/>
        <v>0</v>
      </c>
      <c r="AL2224" t="s">
        <v>99</v>
      </c>
      <c r="AM2224" t="s">
        <v>534</v>
      </c>
      <c r="AN2224" t="s">
        <v>67</v>
      </c>
    </row>
    <row r="2225" spans="1:40" hidden="1" x14ac:dyDescent="0.25">
      <c r="A2225">
        <v>202430</v>
      </c>
      <c r="B2225">
        <v>44455</v>
      </c>
      <c r="C2225" t="s">
        <v>2552</v>
      </c>
      <c r="D2225" t="s">
        <v>5661</v>
      </c>
      <c r="E2225" t="s">
        <v>2553</v>
      </c>
      <c r="F2225">
        <v>3</v>
      </c>
      <c r="G2225" s="1">
        <v>45166</v>
      </c>
      <c r="H2225" s="1">
        <v>45276</v>
      </c>
      <c r="I2225" s="21">
        <f t="shared" si="170"/>
        <v>16.714285714285715</v>
      </c>
      <c r="J2225" s="1"/>
      <c r="K2225" s="1" t="s">
        <v>5552</v>
      </c>
      <c r="S2225" s="22">
        <f t="shared" si="171"/>
        <v>0</v>
      </c>
      <c r="T2225" s="22">
        <f t="shared" si="172"/>
        <v>0</v>
      </c>
      <c r="U2225" s="22">
        <v>0</v>
      </c>
      <c r="W2225" s="22">
        <v>0</v>
      </c>
      <c r="Y2225" t="s">
        <v>304</v>
      </c>
      <c r="Z2225" t="s">
        <v>1835</v>
      </c>
      <c r="AA2225" t="s">
        <v>1836</v>
      </c>
      <c r="AB2225" t="s">
        <v>41</v>
      </c>
      <c r="AC2225" t="s">
        <v>98</v>
      </c>
      <c r="AD2225" t="str">
        <f t="shared" si="173"/>
        <v>Online Class - ONLINE</v>
      </c>
      <c r="AE2225" t="s">
        <v>88</v>
      </c>
      <c r="AF2225" t="s">
        <v>89</v>
      </c>
      <c r="AG2225" t="s">
        <v>89</v>
      </c>
      <c r="AH2225" t="s">
        <v>5220</v>
      </c>
      <c r="AI2225">
        <v>15</v>
      </c>
      <c r="AJ2225">
        <v>8</v>
      </c>
      <c r="AK2225" s="22">
        <f t="shared" si="174"/>
        <v>0</v>
      </c>
      <c r="AL2225" t="s">
        <v>99</v>
      </c>
      <c r="AM2225" t="s">
        <v>534</v>
      </c>
      <c r="AN2225" t="s">
        <v>67</v>
      </c>
    </row>
    <row r="2226" spans="1:40" hidden="1" x14ac:dyDescent="0.25">
      <c r="A2226">
        <v>202430</v>
      </c>
      <c r="B2226">
        <v>44462</v>
      </c>
      <c r="C2226" t="s">
        <v>1535</v>
      </c>
      <c r="D2226" t="s">
        <v>5687</v>
      </c>
      <c r="E2226" t="s">
        <v>1536</v>
      </c>
      <c r="F2226">
        <v>4</v>
      </c>
      <c r="G2226" s="1">
        <v>45236</v>
      </c>
      <c r="H2226" s="1">
        <v>45276</v>
      </c>
      <c r="I2226" s="21">
        <f t="shared" si="170"/>
        <v>6.7142857142857144</v>
      </c>
      <c r="J2226" s="1"/>
      <c r="K2226" s="1" t="s">
        <v>5552</v>
      </c>
      <c r="S2226" s="22">
        <f t="shared" si="171"/>
        <v>0</v>
      </c>
      <c r="T2226" s="22">
        <f t="shared" si="172"/>
        <v>0</v>
      </c>
      <c r="U2226" s="22">
        <v>0</v>
      </c>
      <c r="W2226" s="22">
        <v>0</v>
      </c>
      <c r="Y2226" t="s">
        <v>304</v>
      </c>
      <c r="Z2226" t="s">
        <v>2964</v>
      </c>
      <c r="AA2226" t="s">
        <v>2965</v>
      </c>
      <c r="AB2226" t="s">
        <v>277</v>
      </c>
      <c r="AC2226" t="s">
        <v>98</v>
      </c>
      <c r="AD2226" t="str">
        <f t="shared" si="173"/>
        <v>Online Class - ONLINE</v>
      </c>
      <c r="AE2226" t="s">
        <v>88</v>
      </c>
      <c r="AF2226" t="s">
        <v>89</v>
      </c>
      <c r="AG2226" t="s">
        <v>89</v>
      </c>
      <c r="AH2226" t="s">
        <v>5220</v>
      </c>
      <c r="AI2226">
        <v>30</v>
      </c>
      <c r="AJ2226">
        <v>10</v>
      </c>
      <c r="AK2226" s="22">
        <f t="shared" si="174"/>
        <v>0</v>
      </c>
      <c r="AL2226" t="s">
        <v>99</v>
      </c>
      <c r="AM2226" t="s">
        <v>534</v>
      </c>
      <c r="AN2226" t="s">
        <v>67</v>
      </c>
    </row>
    <row r="2227" spans="1:40" hidden="1" x14ac:dyDescent="0.25">
      <c r="A2227">
        <v>202430</v>
      </c>
      <c r="B2227">
        <v>44463</v>
      </c>
      <c r="C2227" t="s">
        <v>3042</v>
      </c>
      <c r="D2227" t="s">
        <v>5687</v>
      </c>
      <c r="E2227" t="s">
        <v>3043</v>
      </c>
      <c r="F2227">
        <v>4</v>
      </c>
      <c r="G2227" s="1">
        <v>45222</v>
      </c>
      <c r="H2227" s="1">
        <v>45276</v>
      </c>
      <c r="I2227" s="21">
        <f t="shared" si="170"/>
        <v>8.7142857142857153</v>
      </c>
      <c r="J2227" s="1"/>
      <c r="K2227" s="1" t="s">
        <v>5552</v>
      </c>
      <c r="S2227" s="22">
        <f t="shared" si="171"/>
        <v>0</v>
      </c>
      <c r="T2227" s="22">
        <f t="shared" si="172"/>
        <v>0</v>
      </c>
      <c r="U2227" s="22">
        <v>0</v>
      </c>
      <c r="W2227" s="22">
        <v>0</v>
      </c>
      <c r="Y2227" t="s">
        <v>304</v>
      </c>
      <c r="Z2227" t="s">
        <v>2962</v>
      </c>
      <c r="AA2227" t="s">
        <v>2963</v>
      </c>
      <c r="AB2227" t="s">
        <v>61</v>
      </c>
      <c r="AC2227" t="s">
        <v>98</v>
      </c>
      <c r="AD2227" t="str">
        <f t="shared" si="173"/>
        <v>Online Class - ONLINE</v>
      </c>
      <c r="AE2227" t="s">
        <v>88</v>
      </c>
      <c r="AF2227" t="s">
        <v>89</v>
      </c>
      <c r="AG2227" t="s">
        <v>89</v>
      </c>
      <c r="AH2227" t="s">
        <v>5220</v>
      </c>
      <c r="AI2227">
        <v>35</v>
      </c>
      <c r="AJ2227">
        <v>24</v>
      </c>
      <c r="AK2227" s="22">
        <f t="shared" si="174"/>
        <v>0</v>
      </c>
      <c r="AL2227" t="s">
        <v>99</v>
      </c>
      <c r="AM2227" t="s">
        <v>534</v>
      </c>
      <c r="AN2227" t="s">
        <v>67</v>
      </c>
    </row>
    <row r="2228" spans="1:40" hidden="1" x14ac:dyDescent="0.25">
      <c r="A2228">
        <v>202430</v>
      </c>
      <c r="B2228">
        <v>44481</v>
      </c>
      <c r="C2228" t="s">
        <v>3382</v>
      </c>
      <c r="D2228" t="s">
        <v>5674</v>
      </c>
      <c r="E2228" t="s">
        <v>3383</v>
      </c>
      <c r="F2228">
        <v>4</v>
      </c>
      <c r="G2228" s="1">
        <v>45166</v>
      </c>
      <c r="H2228" s="1">
        <v>45276</v>
      </c>
      <c r="I2228" s="21">
        <f t="shared" si="170"/>
        <v>16.714285714285715</v>
      </c>
      <c r="J2228" s="1"/>
      <c r="K2228" s="1" t="s">
        <v>5552</v>
      </c>
      <c r="S2228" s="22">
        <f t="shared" si="171"/>
        <v>0</v>
      </c>
      <c r="T2228" s="22">
        <f t="shared" si="172"/>
        <v>0</v>
      </c>
      <c r="U2228" s="22">
        <v>0</v>
      </c>
      <c r="W2228" s="22">
        <v>0</v>
      </c>
      <c r="Y2228" t="s">
        <v>304</v>
      </c>
      <c r="Z2228" t="s">
        <v>2271</v>
      </c>
      <c r="AA2228" t="s">
        <v>2272</v>
      </c>
      <c r="AB2228" t="s">
        <v>61</v>
      </c>
      <c r="AC2228" t="s">
        <v>98</v>
      </c>
      <c r="AD2228" t="str">
        <f t="shared" si="173"/>
        <v>Online Class - ONLINE</v>
      </c>
      <c r="AE2228" t="s">
        <v>88</v>
      </c>
      <c r="AF2228" t="s">
        <v>89</v>
      </c>
      <c r="AG2228" t="s">
        <v>89</v>
      </c>
      <c r="AH2228" t="s">
        <v>5220</v>
      </c>
      <c r="AI2228">
        <v>30</v>
      </c>
      <c r="AJ2228">
        <v>13</v>
      </c>
      <c r="AK2228" s="22">
        <f t="shared" si="174"/>
        <v>0</v>
      </c>
      <c r="AL2228" t="s">
        <v>99</v>
      </c>
      <c r="AM2228" t="s">
        <v>534</v>
      </c>
      <c r="AN2228" t="s">
        <v>67</v>
      </c>
    </row>
    <row r="2229" spans="1:40" hidden="1" x14ac:dyDescent="0.25">
      <c r="A2229">
        <v>202430</v>
      </c>
      <c r="B2229">
        <v>44492</v>
      </c>
      <c r="C2229" t="s">
        <v>283</v>
      </c>
      <c r="D2229" t="s">
        <v>5623</v>
      </c>
      <c r="E2229" t="s">
        <v>284</v>
      </c>
      <c r="F2229">
        <v>4</v>
      </c>
      <c r="G2229" s="1">
        <v>45166</v>
      </c>
      <c r="H2229" s="1">
        <v>45276</v>
      </c>
      <c r="I2229" s="21">
        <f t="shared" si="170"/>
        <v>16.714285714285715</v>
      </c>
      <c r="J2229" s="1"/>
      <c r="K2229" s="1" t="s">
        <v>5552</v>
      </c>
      <c r="S2229" s="22">
        <f t="shared" si="171"/>
        <v>0</v>
      </c>
      <c r="T2229" s="22">
        <f t="shared" si="172"/>
        <v>0</v>
      </c>
      <c r="U2229" s="22">
        <v>0</v>
      </c>
      <c r="W2229" s="22">
        <v>0</v>
      </c>
      <c r="Y2229" t="s">
        <v>304</v>
      </c>
      <c r="Z2229" t="s">
        <v>2606</v>
      </c>
      <c r="AA2229" t="s">
        <v>2607</v>
      </c>
      <c r="AB2229" t="s">
        <v>61</v>
      </c>
      <c r="AC2229" t="s">
        <v>62</v>
      </c>
      <c r="AD2229" t="str">
        <f t="shared" si="173"/>
        <v>Online Class - ONLINE</v>
      </c>
      <c r="AE2229" t="s">
        <v>88</v>
      </c>
      <c r="AF2229" t="s">
        <v>89</v>
      </c>
      <c r="AG2229" t="s">
        <v>89</v>
      </c>
      <c r="AH2229" t="s">
        <v>5220</v>
      </c>
      <c r="AI2229">
        <v>30</v>
      </c>
      <c r="AJ2229">
        <v>15</v>
      </c>
      <c r="AK2229" s="22">
        <f t="shared" si="174"/>
        <v>0</v>
      </c>
      <c r="AL2229" t="s">
        <v>430</v>
      </c>
      <c r="AM2229" t="s">
        <v>306</v>
      </c>
      <c r="AN2229" t="s">
        <v>67</v>
      </c>
    </row>
    <row r="2230" spans="1:40" hidden="1" x14ac:dyDescent="0.25">
      <c r="A2230">
        <v>202430</v>
      </c>
      <c r="B2230">
        <v>44493</v>
      </c>
      <c r="C2230" t="s">
        <v>2454</v>
      </c>
      <c r="D2230" t="s">
        <v>5689</v>
      </c>
      <c r="E2230" t="s">
        <v>2455</v>
      </c>
      <c r="F2230">
        <v>3</v>
      </c>
      <c r="G2230" s="1">
        <v>45166</v>
      </c>
      <c r="H2230" s="1">
        <v>45248</v>
      </c>
      <c r="I2230" s="21">
        <f t="shared" si="170"/>
        <v>12.714285714285714</v>
      </c>
      <c r="J2230" s="1"/>
      <c r="K2230" s="1" t="s">
        <v>5552</v>
      </c>
      <c r="S2230" s="22">
        <f t="shared" si="171"/>
        <v>0</v>
      </c>
      <c r="T2230" s="22">
        <f t="shared" si="172"/>
        <v>0</v>
      </c>
      <c r="U2230" s="22">
        <v>0</v>
      </c>
      <c r="W2230" s="22">
        <v>0</v>
      </c>
      <c r="Y2230" t="s">
        <v>304</v>
      </c>
      <c r="Z2230" t="s">
        <v>2456</v>
      </c>
      <c r="AA2230" t="s">
        <v>2457</v>
      </c>
      <c r="AB2230" t="s">
        <v>61</v>
      </c>
      <c r="AC2230" t="s">
        <v>62</v>
      </c>
      <c r="AD2230" t="str">
        <f t="shared" si="173"/>
        <v>Online Class - ONLINE</v>
      </c>
      <c r="AE2230" t="s">
        <v>88</v>
      </c>
      <c r="AF2230" t="s">
        <v>89</v>
      </c>
      <c r="AG2230" t="s">
        <v>89</v>
      </c>
      <c r="AH2230" t="s">
        <v>5220</v>
      </c>
      <c r="AI2230">
        <v>24</v>
      </c>
      <c r="AJ2230">
        <v>23</v>
      </c>
      <c r="AK2230" s="22">
        <f t="shared" si="174"/>
        <v>0</v>
      </c>
      <c r="AL2230" t="s">
        <v>430</v>
      </c>
      <c r="AM2230" t="s">
        <v>306</v>
      </c>
      <c r="AN2230" t="s">
        <v>67</v>
      </c>
    </row>
    <row r="2231" spans="1:40" hidden="1" x14ac:dyDescent="0.25">
      <c r="A2231">
        <v>202430</v>
      </c>
      <c r="B2231">
        <v>44495</v>
      </c>
      <c r="C2231" t="s">
        <v>1100</v>
      </c>
      <c r="D2231" t="s">
        <v>5689</v>
      </c>
      <c r="E2231" t="s">
        <v>1101</v>
      </c>
      <c r="F2231">
        <v>3</v>
      </c>
      <c r="G2231" s="1">
        <v>45166</v>
      </c>
      <c r="H2231" s="1">
        <v>45276</v>
      </c>
      <c r="I2231" s="21">
        <f t="shared" si="170"/>
        <v>16.714285714285715</v>
      </c>
      <c r="J2231" s="1"/>
      <c r="K2231" s="1" t="s">
        <v>5552</v>
      </c>
      <c r="S2231" s="22">
        <f t="shared" si="171"/>
        <v>0</v>
      </c>
      <c r="T2231" s="22">
        <f t="shared" si="172"/>
        <v>0</v>
      </c>
      <c r="U2231" s="22">
        <v>0</v>
      </c>
      <c r="W2231" s="22">
        <v>0</v>
      </c>
      <c r="Y2231" t="s">
        <v>304</v>
      </c>
      <c r="Z2231" t="s">
        <v>1105</v>
      </c>
      <c r="AA2231" t="s">
        <v>1106</v>
      </c>
      <c r="AB2231" t="s">
        <v>277</v>
      </c>
      <c r="AC2231" t="s">
        <v>98</v>
      </c>
      <c r="AD2231" t="str">
        <f t="shared" si="173"/>
        <v>Online Class - ONLINE</v>
      </c>
      <c r="AE2231" t="s">
        <v>88</v>
      </c>
      <c r="AF2231" t="s">
        <v>89</v>
      </c>
      <c r="AG2231" t="s">
        <v>89</v>
      </c>
      <c r="AH2231" t="s">
        <v>5220</v>
      </c>
      <c r="AI2231">
        <v>60</v>
      </c>
      <c r="AJ2231">
        <v>33</v>
      </c>
      <c r="AK2231" s="22">
        <f t="shared" si="174"/>
        <v>0</v>
      </c>
      <c r="AL2231" t="s">
        <v>99</v>
      </c>
      <c r="AM2231" t="s">
        <v>534</v>
      </c>
      <c r="AN2231" t="s">
        <v>67</v>
      </c>
    </row>
    <row r="2232" spans="1:40" hidden="1" x14ac:dyDescent="0.25">
      <c r="A2232">
        <v>202430</v>
      </c>
      <c r="B2232">
        <v>44496</v>
      </c>
      <c r="C2232" t="s">
        <v>3384</v>
      </c>
      <c r="D2232" t="s">
        <v>5689</v>
      </c>
      <c r="E2232" t="s">
        <v>3385</v>
      </c>
      <c r="F2232">
        <v>3</v>
      </c>
      <c r="G2232" s="1">
        <v>45166</v>
      </c>
      <c r="H2232" s="1">
        <v>45276</v>
      </c>
      <c r="I2232" s="21">
        <f t="shared" si="170"/>
        <v>16.714285714285715</v>
      </c>
      <c r="J2232" s="1"/>
      <c r="K2232" s="1" t="s">
        <v>5552</v>
      </c>
      <c r="S2232" s="22">
        <f t="shared" si="171"/>
        <v>0</v>
      </c>
      <c r="T2232" s="22">
        <f t="shared" si="172"/>
        <v>0</v>
      </c>
      <c r="U2232" s="22">
        <v>0</v>
      </c>
      <c r="W2232" s="22">
        <v>0</v>
      </c>
      <c r="Y2232" t="s">
        <v>304</v>
      </c>
      <c r="Z2232" t="s">
        <v>1695</v>
      </c>
      <c r="AA2232" t="s">
        <v>1696</v>
      </c>
      <c r="AB2232" t="s">
        <v>61</v>
      </c>
      <c r="AC2232" t="s">
        <v>98</v>
      </c>
      <c r="AD2232" t="str">
        <f t="shared" si="173"/>
        <v>Online Class - ONLINE</v>
      </c>
      <c r="AE2232" t="s">
        <v>88</v>
      </c>
      <c r="AF2232" t="s">
        <v>89</v>
      </c>
      <c r="AG2232" t="s">
        <v>89</v>
      </c>
      <c r="AH2232" t="s">
        <v>5220</v>
      </c>
      <c r="AI2232">
        <v>35</v>
      </c>
      <c r="AJ2232">
        <v>28</v>
      </c>
      <c r="AK2232" s="22">
        <f t="shared" si="174"/>
        <v>0</v>
      </c>
      <c r="AL2232" t="s">
        <v>99</v>
      </c>
      <c r="AM2232" t="s">
        <v>534</v>
      </c>
      <c r="AN2232" t="s">
        <v>67</v>
      </c>
    </row>
    <row r="2233" spans="1:40" hidden="1" x14ac:dyDescent="0.25">
      <c r="A2233">
        <v>202430</v>
      </c>
      <c r="B2233">
        <v>44498</v>
      </c>
      <c r="C2233" t="s">
        <v>3386</v>
      </c>
      <c r="D2233" t="s">
        <v>5692</v>
      </c>
      <c r="E2233" t="s">
        <v>3387</v>
      </c>
      <c r="F2233">
        <v>3</v>
      </c>
      <c r="G2233" s="1">
        <v>45208</v>
      </c>
      <c r="H2233" s="1">
        <v>45262</v>
      </c>
      <c r="I2233" s="21">
        <f t="shared" si="170"/>
        <v>8.7142857142857153</v>
      </c>
      <c r="J2233" s="1"/>
      <c r="K2233" s="1" t="s">
        <v>5552</v>
      </c>
      <c r="S2233" s="22">
        <f t="shared" si="171"/>
        <v>0</v>
      </c>
      <c r="T2233" s="22">
        <f t="shared" si="172"/>
        <v>0</v>
      </c>
      <c r="U2233" s="22">
        <v>0</v>
      </c>
      <c r="W2233" s="22">
        <v>0</v>
      </c>
      <c r="Y2233" t="s">
        <v>304</v>
      </c>
      <c r="Z2233" t="s">
        <v>1695</v>
      </c>
      <c r="AA2233" t="s">
        <v>1696</v>
      </c>
      <c r="AB2233" t="s">
        <v>61</v>
      </c>
      <c r="AC2233" t="s">
        <v>98</v>
      </c>
      <c r="AD2233" t="str">
        <f t="shared" si="173"/>
        <v>Online Class - ONLINE</v>
      </c>
      <c r="AE2233" t="s">
        <v>88</v>
      </c>
      <c r="AF2233" t="s">
        <v>89</v>
      </c>
      <c r="AG2233" t="s">
        <v>89</v>
      </c>
      <c r="AH2233" t="s">
        <v>5220</v>
      </c>
      <c r="AI2233">
        <v>60</v>
      </c>
      <c r="AJ2233">
        <v>41</v>
      </c>
      <c r="AK2233" s="22">
        <f t="shared" si="174"/>
        <v>0</v>
      </c>
      <c r="AL2233" t="s">
        <v>99</v>
      </c>
      <c r="AM2233" t="s">
        <v>534</v>
      </c>
      <c r="AN2233" t="s">
        <v>67</v>
      </c>
    </row>
    <row r="2234" spans="1:40" hidden="1" x14ac:dyDescent="0.25">
      <c r="A2234">
        <v>202430</v>
      </c>
      <c r="B2234">
        <v>44505</v>
      </c>
      <c r="C2234" t="s">
        <v>760</v>
      </c>
      <c r="D2234" t="s">
        <v>5637</v>
      </c>
      <c r="E2234" t="s">
        <v>761</v>
      </c>
      <c r="F2234">
        <v>3</v>
      </c>
      <c r="G2234" s="1">
        <v>45208</v>
      </c>
      <c r="H2234" s="1">
        <v>45276</v>
      </c>
      <c r="I2234" s="21">
        <f t="shared" si="170"/>
        <v>10.714285714285714</v>
      </c>
      <c r="J2234" s="1"/>
      <c r="K2234" s="1" t="s">
        <v>5552</v>
      </c>
      <c r="S2234" s="22">
        <f t="shared" si="171"/>
        <v>0</v>
      </c>
      <c r="T2234" s="22">
        <f t="shared" si="172"/>
        <v>0</v>
      </c>
      <c r="U2234" s="22">
        <v>0</v>
      </c>
      <c r="W2234" s="22">
        <v>0</v>
      </c>
      <c r="Y2234" t="s">
        <v>304</v>
      </c>
      <c r="Z2234" t="s">
        <v>3016</v>
      </c>
      <c r="AA2234" t="s">
        <v>3017</v>
      </c>
      <c r="AB2234" t="s">
        <v>277</v>
      </c>
      <c r="AC2234" t="s">
        <v>98</v>
      </c>
      <c r="AD2234" t="str">
        <f t="shared" si="173"/>
        <v>Online Class - ONLINE</v>
      </c>
      <c r="AE2234" t="s">
        <v>88</v>
      </c>
      <c r="AF2234" t="s">
        <v>89</v>
      </c>
      <c r="AG2234" t="s">
        <v>89</v>
      </c>
      <c r="AH2234" t="s">
        <v>5220</v>
      </c>
      <c r="AI2234">
        <v>40</v>
      </c>
      <c r="AJ2234">
        <v>35</v>
      </c>
      <c r="AK2234" s="22">
        <f t="shared" si="174"/>
        <v>0</v>
      </c>
      <c r="AL2234" t="s">
        <v>99</v>
      </c>
      <c r="AM2234" t="s">
        <v>534</v>
      </c>
      <c r="AN2234" t="s">
        <v>67</v>
      </c>
    </row>
    <row r="2235" spans="1:40" hidden="1" x14ac:dyDescent="0.25">
      <c r="A2235">
        <v>202430</v>
      </c>
      <c r="B2235">
        <v>44510</v>
      </c>
      <c r="C2235" t="s">
        <v>3388</v>
      </c>
      <c r="D2235" t="s">
        <v>5693</v>
      </c>
      <c r="E2235" t="s">
        <v>3389</v>
      </c>
      <c r="F2235">
        <v>3</v>
      </c>
      <c r="G2235" s="1">
        <v>45166</v>
      </c>
      <c r="H2235" s="1">
        <v>45276</v>
      </c>
      <c r="I2235" s="21">
        <f t="shared" si="170"/>
        <v>16.714285714285715</v>
      </c>
      <c r="J2235" s="1"/>
      <c r="K2235" s="1" t="s">
        <v>5552</v>
      </c>
      <c r="S2235" s="22">
        <f t="shared" si="171"/>
        <v>0</v>
      </c>
      <c r="T2235" s="22">
        <f t="shared" si="172"/>
        <v>0</v>
      </c>
      <c r="U2235" s="22">
        <v>0</v>
      </c>
      <c r="W2235" s="22">
        <v>0</v>
      </c>
      <c r="Y2235" t="s">
        <v>304</v>
      </c>
      <c r="Z2235" t="s">
        <v>39</v>
      </c>
      <c r="AA2235" t="s">
        <v>40</v>
      </c>
      <c r="AB2235" t="s">
        <v>41</v>
      </c>
      <c r="AC2235" t="s">
        <v>98</v>
      </c>
      <c r="AD2235" t="str">
        <f t="shared" si="173"/>
        <v>Online Class - ONLINE</v>
      </c>
      <c r="AE2235" t="s">
        <v>88</v>
      </c>
      <c r="AF2235" t="s">
        <v>89</v>
      </c>
      <c r="AG2235" t="s">
        <v>89</v>
      </c>
      <c r="AH2235" t="s">
        <v>5220</v>
      </c>
      <c r="AI2235">
        <v>0</v>
      </c>
      <c r="AJ2235">
        <v>0</v>
      </c>
      <c r="AK2235" s="22">
        <f t="shared" si="174"/>
        <v>0</v>
      </c>
      <c r="AL2235" t="s">
        <v>99</v>
      </c>
      <c r="AM2235" t="s">
        <v>534</v>
      </c>
      <c r="AN2235" t="s">
        <v>46</v>
      </c>
    </row>
    <row r="2236" spans="1:40" hidden="1" x14ac:dyDescent="0.25">
      <c r="A2236">
        <v>202430</v>
      </c>
      <c r="B2236">
        <v>44526</v>
      </c>
      <c r="C2236" t="s">
        <v>1996</v>
      </c>
      <c r="D2236" t="s">
        <v>5680</v>
      </c>
      <c r="E2236" t="s">
        <v>1997</v>
      </c>
      <c r="F2236">
        <v>0</v>
      </c>
      <c r="G2236" s="1">
        <v>45265</v>
      </c>
      <c r="H2236" s="1">
        <v>45272</v>
      </c>
      <c r="I2236" s="21">
        <f t="shared" si="170"/>
        <v>2</v>
      </c>
      <c r="J2236" s="1"/>
      <c r="K2236" s="1" t="s">
        <v>34</v>
      </c>
      <c r="M2236" t="s">
        <v>34</v>
      </c>
      <c r="S2236" s="22">
        <f t="shared" si="171"/>
        <v>0.33333333333333331</v>
      </c>
      <c r="T2236" s="22">
        <f t="shared" si="172"/>
        <v>4.0404040404040401E-2</v>
      </c>
      <c r="U2236" s="22" t="s">
        <v>5367</v>
      </c>
      <c r="V2236">
        <v>830</v>
      </c>
      <c r="W2236" s="22" t="s">
        <v>5439</v>
      </c>
      <c r="X2236">
        <v>1630</v>
      </c>
      <c r="Y2236" t="s">
        <v>101</v>
      </c>
      <c r="Z2236" t="s">
        <v>1310</v>
      </c>
      <c r="AA2236" t="s">
        <v>1311</v>
      </c>
      <c r="AB2236" t="s">
        <v>41</v>
      </c>
      <c r="AC2236" t="s">
        <v>98</v>
      </c>
      <c r="AD2236" t="str">
        <f t="shared" si="173"/>
        <v>Online Class - ONLINE</v>
      </c>
      <c r="AE2236" t="s">
        <v>88</v>
      </c>
      <c r="AF2236" t="s">
        <v>89</v>
      </c>
      <c r="AG2236" t="s">
        <v>89</v>
      </c>
      <c r="AH2236" t="s">
        <v>5220</v>
      </c>
      <c r="AI2236">
        <v>15</v>
      </c>
      <c r="AJ2236">
        <v>9</v>
      </c>
      <c r="AK2236" s="22">
        <f t="shared" si="174"/>
        <v>0.72727272727272718</v>
      </c>
      <c r="AL2236" t="s">
        <v>99</v>
      </c>
      <c r="AM2236" t="s">
        <v>100</v>
      </c>
      <c r="AN2236" t="s">
        <v>67</v>
      </c>
    </row>
    <row r="2237" spans="1:40" hidden="1" x14ac:dyDescent="0.25">
      <c r="A2237">
        <v>202430</v>
      </c>
      <c r="B2237">
        <v>44527</v>
      </c>
      <c r="C2237" t="s">
        <v>1998</v>
      </c>
      <c r="D2237" t="s">
        <v>5680</v>
      </c>
      <c r="E2237" t="s">
        <v>1999</v>
      </c>
      <c r="F2237">
        <v>0</v>
      </c>
      <c r="G2237" s="1">
        <v>45237</v>
      </c>
      <c r="H2237" s="1">
        <v>45237</v>
      </c>
      <c r="I2237" s="21">
        <f t="shared" si="170"/>
        <v>1</v>
      </c>
      <c r="J2237" s="1"/>
      <c r="K2237" s="1" t="s">
        <v>34</v>
      </c>
      <c r="M2237" t="s">
        <v>34</v>
      </c>
      <c r="S2237" s="22">
        <f t="shared" si="171"/>
        <v>0.33333333333333331</v>
      </c>
      <c r="T2237" s="22">
        <f t="shared" si="172"/>
        <v>2.02020202020202E-2</v>
      </c>
      <c r="U2237" s="22" t="s">
        <v>5367</v>
      </c>
      <c r="V2237">
        <v>830</v>
      </c>
      <c r="W2237" s="22" t="s">
        <v>5439</v>
      </c>
      <c r="X2237">
        <v>1630</v>
      </c>
      <c r="Y2237" t="s">
        <v>101</v>
      </c>
      <c r="Z2237" t="s">
        <v>1310</v>
      </c>
      <c r="AA2237" t="s">
        <v>1311</v>
      </c>
      <c r="AB2237">
        <v>11</v>
      </c>
      <c r="AC2237" t="s">
        <v>98</v>
      </c>
      <c r="AD2237" t="str">
        <f t="shared" si="173"/>
        <v>Online Class - ONLINE</v>
      </c>
      <c r="AE2237" t="s">
        <v>88</v>
      </c>
      <c r="AF2237" t="s">
        <v>89</v>
      </c>
      <c r="AG2237" t="s">
        <v>89</v>
      </c>
      <c r="AH2237" t="s">
        <v>5220</v>
      </c>
      <c r="AI2237">
        <v>25</v>
      </c>
      <c r="AJ2237">
        <v>9</v>
      </c>
      <c r="AK2237" s="22">
        <f t="shared" si="174"/>
        <v>0.1818181818181818</v>
      </c>
      <c r="AL2237" t="s">
        <v>99</v>
      </c>
      <c r="AM2237" t="s">
        <v>100</v>
      </c>
      <c r="AN2237" t="s">
        <v>67</v>
      </c>
    </row>
    <row r="2238" spans="1:40" hidden="1" x14ac:dyDescent="0.25">
      <c r="A2238">
        <v>202430</v>
      </c>
      <c r="B2238">
        <v>44532</v>
      </c>
      <c r="C2238" t="s">
        <v>2747</v>
      </c>
      <c r="D2238" t="s">
        <v>5680</v>
      </c>
      <c r="E2238" t="s">
        <v>2748</v>
      </c>
      <c r="F2238">
        <v>0</v>
      </c>
      <c r="G2238" s="1">
        <v>45218</v>
      </c>
      <c r="H2238" s="1">
        <v>45218</v>
      </c>
      <c r="I2238" s="21">
        <f t="shared" si="170"/>
        <v>1</v>
      </c>
      <c r="J2238" s="1"/>
      <c r="K2238" s="1" t="s">
        <v>36</v>
      </c>
      <c r="O2238" t="s">
        <v>36</v>
      </c>
      <c r="S2238" s="22">
        <f t="shared" si="171"/>
        <v>0.33333333333333331</v>
      </c>
      <c r="T2238" s="22">
        <f t="shared" si="172"/>
        <v>2.02020202020202E-2</v>
      </c>
      <c r="U2238" s="22" t="s">
        <v>5367</v>
      </c>
      <c r="V2238">
        <v>830</v>
      </c>
      <c r="W2238" s="22" t="s">
        <v>5439</v>
      </c>
      <c r="X2238">
        <v>1630</v>
      </c>
      <c r="Y2238" t="s">
        <v>101</v>
      </c>
      <c r="Z2238" t="s">
        <v>2749</v>
      </c>
      <c r="AA2238" t="s">
        <v>2750</v>
      </c>
      <c r="AB2238" t="s">
        <v>41</v>
      </c>
      <c r="AC2238" t="s">
        <v>98</v>
      </c>
      <c r="AD2238" t="str">
        <f t="shared" si="173"/>
        <v>Online Class - ONLINE</v>
      </c>
      <c r="AE2238" t="s">
        <v>88</v>
      </c>
      <c r="AF2238" t="s">
        <v>89</v>
      </c>
      <c r="AG2238" t="s">
        <v>89</v>
      </c>
      <c r="AH2238" t="s">
        <v>5220</v>
      </c>
      <c r="AI2238">
        <v>15</v>
      </c>
      <c r="AJ2238">
        <v>3</v>
      </c>
      <c r="AK2238" s="22">
        <f t="shared" si="174"/>
        <v>6.0606060606060601E-2</v>
      </c>
      <c r="AL2238" t="s">
        <v>99</v>
      </c>
      <c r="AM2238" t="s">
        <v>100</v>
      </c>
      <c r="AN2238" t="s">
        <v>67</v>
      </c>
    </row>
    <row r="2239" spans="1:40" hidden="1" x14ac:dyDescent="0.25">
      <c r="A2239">
        <v>202430</v>
      </c>
      <c r="B2239">
        <v>44535</v>
      </c>
      <c r="C2239" t="s">
        <v>2723</v>
      </c>
      <c r="D2239" t="s">
        <v>5618</v>
      </c>
      <c r="E2239" t="s">
        <v>2724</v>
      </c>
      <c r="F2239">
        <v>0</v>
      </c>
      <c r="G2239" s="1">
        <v>45238</v>
      </c>
      <c r="H2239" s="1">
        <v>45238</v>
      </c>
      <c r="I2239" s="21">
        <f t="shared" si="170"/>
        <v>1</v>
      </c>
      <c r="J2239" s="1"/>
      <c r="K2239" s="1" t="s">
        <v>35</v>
      </c>
      <c r="N2239" t="s">
        <v>35</v>
      </c>
      <c r="S2239" s="22">
        <f t="shared" si="171"/>
        <v>0.33333333333333331</v>
      </c>
      <c r="T2239" s="22">
        <f t="shared" si="172"/>
        <v>2.02020202020202E-2</v>
      </c>
      <c r="U2239" s="22" t="s">
        <v>5367</v>
      </c>
      <c r="V2239">
        <v>830</v>
      </c>
      <c r="W2239" s="22" t="s">
        <v>5439</v>
      </c>
      <c r="X2239">
        <v>1630</v>
      </c>
      <c r="Y2239" t="s">
        <v>101</v>
      </c>
      <c r="Z2239" t="s">
        <v>1310</v>
      </c>
      <c r="AA2239" t="s">
        <v>1311</v>
      </c>
      <c r="AB2239" t="s">
        <v>41</v>
      </c>
      <c r="AC2239" t="s">
        <v>98</v>
      </c>
      <c r="AD2239" t="str">
        <f t="shared" si="173"/>
        <v>Online Class - ONLINE</v>
      </c>
      <c r="AE2239" t="s">
        <v>88</v>
      </c>
      <c r="AF2239" t="s">
        <v>89</v>
      </c>
      <c r="AG2239" t="s">
        <v>89</v>
      </c>
      <c r="AH2239" t="s">
        <v>5220</v>
      </c>
      <c r="AI2239">
        <v>15</v>
      </c>
      <c r="AJ2239">
        <v>5</v>
      </c>
      <c r="AK2239" s="22">
        <f t="shared" si="174"/>
        <v>0.10101010101010099</v>
      </c>
      <c r="AL2239" t="s">
        <v>99</v>
      </c>
      <c r="AM2239" t="s">
        <v>100</v>
      </c>
      <c r="AN2239" t="s">
        <v>67</v>
      </c>
    </row>
    <row r="2240" spans="1:40" hidden="1" x14ac:dyDescent="0.25">
      <c r="A2240">
        <v>202430</v>
      </c>
      <c r="B2240">
        <v>44536</v>
      </c>
      <c r="C2240" t="s">
        <v>2725</v>
      </c>
      <c r="D2240" t="s">
        <v>5618</v>
      </c>
      <c r="E2240" t="s">
        <v>2726</v>
      </c>
      <c r="F2240">
        <v>0</v>
      </c>
      <c r="G2240" s="1">
        <v>45266</v>
      </c>
      <c r="H2240" s="1">
        <v>45266</v>
      </c>
      <c r="I2240" s="21">
        <f t="shared" si="170"/>
        <v>1</v>
      </c>
      <c r="J2240" s="1"/>
      <c r="K2240" s="1" t="s">
        <v>35</v>
      </c>
      <c r="N2240" t="s">
        <v>35</v>
      </c>
      <c r="S2240" s="22">
        <f t="shared" si="171"/>
        <v>0.33333333333333331</v>
      </c>
      <c r="T2240" s="22">
        <f t="shared" si="172"/>
        <v>2.02020202020202E-2</v>
      </c>
      <c r="U2240" s="22" t="s">
        <v>5367</v>
      </c>
      <c r="V2240">
        <v>830</v>
      </c>
      <c r="W2240" s="22" t="s">
        <v>5439</v>
      </c>
      <c r="X2240">
        <v>1630</v>
      </c>
      <c r="Y2240" t="s">
        <v>101</v>
      </c>
      <c r="Z2240" t="s">
        <v>1310</v>
      </c>
      <c r="AA2240" t="s">
        <v>1311</v>
      </c>
      <c r="AB2240" t="s">
        <v>41</v>
      </c>
      <c r="AC2240" t="s">
        <v>98</v>
      </c>
      <c r="AD2240" t="str">
        <f t="shared" si="173"/>
        <v>Online Class - ONLINE</v>
      </c>
      <c r="AE2240" t="s">
        <v>88</v>
      </c>
      <c r="AF2240" t="s">
        <v>89</v>
      </c>
      <c r="AG2240" t="s">
        <v>89</v>
      </c>
      <c r="AH2240" t="s">
        <v>5220</v>
      </c>
      <c r="AI2240">
        <v>15</v>
      </c>
      <c r="AJ2240">
        <v>8</v>
      </c>
      <c r="AK2240" s="22">
        <f t="shared" si="174"/>
        <v>0.1616161616161616</v>
      </c>
      <c r="AL2240" t="s">
        <v>99</v>
      </c>
      <c r="AM2240" t="s">
        <v>100</v>
      </c>
      <c r="AN2240" t="s">
        <v>67</v>
      </c>
    </row>
    <row r="2241" spans="1:40" hidden="1" x14ac:dyDescent="0.25">
      <c r="A2241">
        <v>202430</v>
      </c>
      <c r="B2241">
        <v>44537</v>
      </c>
      <c r="C2241" t="s">
        <v>1027</v>
      </c>
      <c r="D2241" t="s">
        <v>5603</v>
      </c>
      <c r="E2241" t="s">
        <v>1028</v>
      </c>
      <c r="F2241">
        <v>4</v>
      </c>
      <c r="G2241" s="1">
        <v>45166</v>
      </c>
      <c r="H2241" s="1">
        <v>45276</v>
      </c>
      <c r="I2241" s="21">
        <f t="shared" si="170"/>
        <v>16.714285714285715</v>
      </c>
      <c r="J2241" s="1"/>
      <c r="K2241" s="1" t="s">
        <v>5552</v>
      </c>
      <c r="S2241" s="22">
        <f t="shared" si="171"/>
        <v>0</v>
      </c>
      <c r="T2241" s="22">
        <f t="shared" si="172"/>
        <v>0</v>
      </c>
      <c r="U2241" s="22">
        <v>0</v>
      </c>
      <c r="W2241" s="22">
        <v>0</v>
      </c>
      <c r="Y2241" t="s">
        <v>304</v>
      </c>
      <c r="Z2241" t="s">
        <v>1039</v>
      </c>
      <c r="AA2241" t="s">
        <v>1040</v>
      </c>
      <c r="AB2241" t="s">
        <v>41</v>
      </c>
      <c r="AC2241" t="s">
        <v>62</v>
      </c>
      <c r="AD2241" t="str">
        <f t="shared" si="173"/>
        <v>Online Class - ONLINE</v>
      </c>
      <c r="AE2241" t="s">
        <v>88</v>
      </c>
      <c r="AF2241" t="s">
        <v>89</v>
      </c>
      <c r="AG2241" t="s">
        <v>89</v>
      </c>
      <c r="AH2241" t="s">
        <v>5220</v>
      </c>
      <c r="AI2241">
        <v>24</v>
      </c>
      <c r="AJ2241">
        <v>20</v>
      </c>
      <c r="AK2241" s="22">
        <f t="shared" si="174"/>
        <v>0</v>
      </c>
      <c r="AL2241" t="s">
        <v>430</v>
      </c>
      <c r="AM2241" t="s">
        <v>66</v>
      </c>
      <c r="AN2241" t="s">
        <v>67</v>
      </c>
    </row>
    <row r="2242" spans="1:40" hidden="1" x14ac:dyDescent="0.25">
      <c r="A2242">
        <v>202430</v>
      </c>
      <c r="B2242">
        <v>44559</v>
      </c>
      <c r="C2242" t="s">
        <v>1984</v>
      </c>
      <c r="D2242" t="s">
        <v>5702</v>
      </c>
      <c r="E2242" t="s">
        <v>1985</v>
      </c>
      <c r="F2242">
        <v>0</v>
      </c>
      <c r="G2242" s="1">
        <v>45166</v>
      </c>
      <c r="H2242" s="1">
        <v>45220</v>
      </c>
      <c r="I2242" s="21">
        <f t="shared" ref="I2242:I2305" si="175">(DATEDIF(G2242,H2242,"d")/7)+1</f>
        <v>8.7142857142857153</v>
      </c>
      <c r="J2242" s="1"/>
      <c r="K2242" s="1" t="s">
        <v>34</v>
      </c>
      <c r="M2242" t="s">
        <v>34</v>
      </c>
      <c r="S2242" s="22">
        <f t="shared" ref="S2242:S2305" si="176">W2242-U2242</f>
        <v>3.819444444444442E-2</v>
      </c>
      <c r="T2242" s="22">
        <f t="shared" ref="T2242:T2305" si="177">(LEN(K2242)*S2242)*(I2242/16.5)</f>
        <v>2.0171957671957664E-2</v>
      </c>
      <c r="U2242" s="22" t="s">
        <v>5378</v>
      </c>
      <c r="V2242">
        <v>1800</v>
      </c>
      <c r="W2242" s="22" t="s">
        <v>5405</v>
      </c>
      <c r="X2242">
        <v>1855</v>
      </c>
      <c r="Y2242" t="s">
        <v>101</v>
      </c>
      <c r="Z2242" t="s">
        <v>1986</v>
      </c>
      <c r="AA2242" t="s">
        <v>1987</v>
      </c>
      <c r="AB2242" t="s">
        <v>41</v>
      </c>
      <c r="AC2242" t="s">
        <v>98</v>
      </c>
      <c r="AD2242" t="str">
        <f t="shared" ref="AD2242:AD2305" si="178">CONCATENATE(AE2242," - ",AG2242)</f>
        <v>Online Class - ONLINE</v>
      </c>
      <c r="AE2242" t="s">
        <v>88</v>
      </c>
      <c r="AF2242" t="s">
        <v>89</v>
      </c>
      <c r="AG2242" t="s">
        <v>89</v>
      </c>
      <c r="AH2242" t="s">
        <v>5220</v>
      </c>
      <c r="AI2242">
        <v>10</v>
      </c>
      <c r="AJ2242">
        <v>16</v>
      </c>
      <c r="AK2242" s="22">
        <f t="shared" ref="AK2242:AK2305" si="179">I2242*T2242*AJ2242</f>
        <v>2.8125472411186689</v>
      </c>
      <c r="AL2242" t="s">
        <v>99</v>
      </c>
      <c r="AM2242" t="s">
        <v>100</v>
      </c>
      <c r="AN2242" t="s">
        <v>46</v>
      </c>
    </row>
    <row r="2243" spans="1:40" hidden="1" x14ac:dyDescent="0.25">
      <c r="A2243">
        <v>202430</v>
      </c>
      <c r="B2243">
        <v>44559</v>
      </c>
      <c r="C2243" t="s">
        <v>1984</v>
      </c>
      <c r="D2243" t="s">
        <v>5702</v>
      </c>
      <c r="E2243" t="s">
        <v>1985</v>
      </c>
      <c r="F2243">
        <v>0</v>
      </c>
      <c r="G2243" s="1">
        <v>45166</v>
      </c>
      <c r="H2243" s="1">
        <v>45220</v>
      </c>
      <c r="I2243" s="21">
        <f t="shared" si="175"/>
        <v>8.7142857142857153</v>
      </c>
      <c r="J2243" s="1"/>
      <c r="K2243" s="1" t="s">
        <v>34</v>
      </c>
      <c r="M2243" t="s">
        <v>34</v>
      </c>
      <c r="S2243" s="22">
        <f t="shared" si="176"/>
        <v>4.1666666666666741E-2</v>
      </c>
      <c r="T2243" s="22">
        <f t="shared" si="177"/>
        <v>2.2005772005772049E-2</v>
      </c>
      <c r="U2243" s="22" t="s">
        <v>5406</v>
      </c>
      <c r="V2243">
        <v>1900</v>
      </c>
      <c r="W2243" s="22" t="s">
        <v>5432</v>
      </c>
      <c r="X2243">
        <v>2000</v>
      </c>
      <c r="Y2243" t="s">
        <v>101</v>
      </c>
      <c r="Z2243" t="s">
        <v>1986</v>
      </c>
      <c r="AA2243" t="s">
        <v>1987</v>
      </c>
      <c r="AB2243" t="s">
        <v>41</v>
      </c>
      <c r="AC2243" t="s">
        <v>98</v>
      </c>
      <c r="AD2243" t="str">
        <f t="shared" si="178"/>
        <v>Online Class - ONLINE</v>
      </c>
      <c r="AE2243" t="s">
        <v>88</v>
      </c>
      <c r="AF2243" t="s">
        <v>89</v>
      </c>
      <c r="AG2243" t="s">
        <v>89</v>
      </c>
      <c r="AH2243" t="s">
        <v>5220</v>
      </c>
      <c r="AI2243">
        <v>10</v>
      </c>
      <c r="AJ2243">
        <v>16</v>
      </c>
      <c r="AK2243" s="22">
        <f t="shared" si="179"/>
        <v>3.0682333539476461</v>
      </c>
      <c r="AL2243" t="s">
        <v>99</v>
      </c>
      <c r="AM2243" t="s">
        <v>100</v>
      </c>
      <c r="AN2243" t="s">
        <v>46</v>
      </c>
    </row>
    <row r="2244" spans="1:40" hidden="1" x14ac:dyDescent="0.25">
      <c r="A2244">
        <v>202430</v>
      </c>
      <c r="B2244">
        <v>44576</v>
      </c>
      <c r="C2244" t="s">
        <v>3390</v>
      </c>
      <c r="D2244" t="s">
        <v>5595</v>
      </c>
      <c r="E2244" t="s">
        <v>3391</v>
      </c>
      <c r="F2244">
        <v>3</v>
      </c>
      <c r="G2244" s="1">
        <v>45166</v>
      </c>
      <c r="H2244" s="1">
        <v>45276</v>
      </c>
      <c r="I2244" s="21">
        <f t="shared" si="175"/>
        <v>16.714285714285715</v>
      </c>
      <c r="J2244" s="1"/>
      <c r="K2244" s="1" t="s">
        <v>5552</v>
      </c>
      <c r="S2244" s="22">
        <f t="shared" si="176"/>
        <v>0</v>
      </c>
      <c r="T2244" s="22">
        <f t="shared" si="177"/>
        <v>0</v>
      </c>
      <c r="U2244" s="22">
        <v>0</v>
      </c>
      <c r="W2244" s="22">
        <v>0</v>
      </c>
      <c r="Y2244" t="s">
        <v>304</v>
      </c>
      <c r="Z2244" t="s">
        <v>3392</v>
      </c>
      <c r="AA2244" t="s">
        <v>3393</v>
      </c>
      <c r="AB2244" t="s">
        <v>277</v>
      </c>
      <c r="AC2244" t="s">
        <v>62</v>
      </c>
      <c r="AD2244" t="str">
        <f t="shared" si="178"/>
        <v>Online Class - ONLINE</v>
      </c>
      <c r="AE2244" t="s">
        <v>88</v>
      </c>
      <c r="AF2244" t="s">
        <v>89</v>
      </c>
      <c r="AG2244" t="s">
        <v>89</v>
      </c>
      <c r="AH2244" t="s">
        <v>5220</v>
      </c>
      <c r="AI2244">
        <v>30</v>
      </c>
      <c r="AJ2244">
        <v>34</v>
      </c>
      <c r="AK2244" s="22">
        <f t="shared" si="179"/>
        <v>0</v>
      </c>
      <c r="AL2244" t="s">
        <v>430</v>
      </c>
      <c r="AM2244" t="s">
        <v>306</v>
      </c>
      <c r="AN2244" t="s">
        <v>46</v>
      </c>
    </row>
    <row r="2245" spans="1:40" hidden="1" x14ac:dyDescent="0.25">
      <c r="A2245">
        <v>202430</v>
      </c>
      <c r="B2245">
        <v>44578</v>
      </c>
      <c r="C2245" t="s">
        <v>1304</v>
      </c>
      <c r="D2245" t="s">
        <v>5613</v>
      </c>
      <c r="E2245" t="s">
        <v>1305</v>
      </c>
      <c r="F2245">
        <v>0</v>
      </c>
      <c r="G2245" s="1">
        <v>45166</v>
      </c>
      <c r="H2245" s="1">
        <v>45220</v>
      </c>
      <c r="I2245" s="21">
        <f t="shared" si="175"/>
        <v>8.7142857142857153</v>
      </c>
      <c r="J2245" s="1"/>
      <c r="K2245" s="1" t="s">
        <v>33</v>
      </c>
      <c r="L2245" t="s">
        <v>33</v>
      </c>
      <c r="S2245" s="22">
        <f t="shared" si="176"/>
        <v>3.472222222222221E-2</v>
      </c>
      <c r="T2245" s="22">
        <f t="shared" si="177"/>
        <v>1.8338143338143334E-2</v>
      </c>
      <c r="U2245" s="22" t="s">
        <v>5390</v>
      </c>
      <c r="V2245">
        <v>900</v>
      </c>
      <c r="W2245" s="22" t="s">
        <v>5468</v>
      </c>
      <c r="X2245">
        <v>950</v>
      </c>
      <c r="Y2245" t="s">
        <v>101</v>
      </c>
      <c r="Z2245" t="s">
        <v>1306</v>
      </c>
      <c r="AA2245" t="s">
        <v>1307</v>
      </c>
      <c r="AB2245">
        <v>9</v>
      </c>
      <c r="AC2245" t="s">
        <v>98</v>
      </c>
      <c r="AD2245" t="str">
        <f t="shared" si="178"/>
        <v>Online Class - ONLINE</v>
      </c>
      <c r="AE2245" t="s">
        <v>88</v>
      </c>
      <c r="AF2245" t="s">
        <v>89</v>
      </c>
      <c r="AG2245" t="s">
        <v>89</v>
      </c>
      <c r="AH2245" t="s">
        <v>5220</v>
      </c>
      <c r="AI2245">
        <v>50</v>
      </c>
      <c r="AJ2245">
        <v>34</v>
      </c>
      <c r="AK2245" s="22">
        <f t="shared" si="179"/>
        <v>5.4333298976156108</v>
      </c>
      <c r="AL2245" t="s">
        <v>99</v>
      </c>
      <c r="AM2245" t="s">
        <v>100</v>
      </c>
      <c r="AN2245" t="s">
        <v>67</v>
      </c>
    </row>
    <row r="2246" spans="1:40" hidden="1" x14ac:dyDescent="0.25">
      <c r="A2246">
        <v>202430</v>
      </c>
      <c r="B2246">
        <v>44578</v>
      </c>
      <c r="C2246" t="s">
        <v>1304</v>
      </c>
      <c r="D2246" t="s">
        <v>5613</v>
      </c>
      <c r="E2246" t="s">
        <v>1305</v>
      </c>
      <c r="F2246">
        <v>0</v>
      </c>
      <c r="G2246" s="1">
        <v>45166</v>
      </c>
      <c r="H2246" s="1">
        <v>45220</v>
      </c>
      <c r="I2246" s="21">
        <f t="shared" si="175"/>
        <v>8.7142857142857153</v>
      </c>
      <c r="J2246" s="1"/>
      <c r="K2246" s="1" t="s">
        <v>33</v>
      </c>
      <c r="L2246" t="s">
        <v>33</v>
      </c>
      <c r="S2246" s="22">
        <f t="shared" si="176"/>
        <v>8.3333333333333315E-2</v>
      </c>
      <c r="T2246" s="22">
        <f t="shared" si="177"/>
        <v>4.4011544011544008E-2</v>
      </c>
      <c r="U2246" s="22" t="s">
        <v>5391</v>
      </c>
      <c r="V2246">
        <v>1000</v>
      </c>
      <c r="W2246" s="22" t="s">
        <v>5384</v>
      </c>
      <c r="X2246">
        <v>1200</v>
      </c>
      <c r="Y2246" t="s">
        <v>101</v>
      </c>
      <c r="Z2246" t="s">
        <v>1306</v>
      </c>
      <c r="AA2246" t="s">
        <v>1307</v>
      </c>
      <c r="AB2246">
        <v>9</v>
      </c>
      <c r="AC2246" t="s">
        <v>98</v>
      </c>
      <c r="AD2246" t="str">
        <f t="shared" si="178"/>
        <v>Online Class - ONLINE</v>
      </c>
      <c r="AE2246" t="s">
        <v>88</v>
      </c>
      <c r="AF2246" t="s">
        <v>89</v>
      </c>
      <c r="AG2246" t="s">
        <v>89</v>
      </c>
      <c r="AH2246" t="s">
        <v>5220</v>
      </c>
      <c r="AI2246">
        <v>50</v>
      </c>
      <c r="AJ2246">
        <v>34</v>
      </c>
      <c r="AK2246" s="22">
        <f t="shared" si="179"/>
        <v>13.039991754277469</v>
      </c>
      <c r="AL2246" t="s">
        <v>99</v>
      </c>
      <c r="AM2246" t="s">
        <v>100</v>
      </c>
      <c r="AN2246" t="s">
        <v>67</v>
      </c>
    </row>
    <row r="2247" spans="1:40" hidden="1" x14ac:dyDescent="0.25">
      <c r="A2247">
        <v>202430</v>
      </c>
      <c r="B2247">
        <v>44579</v>
      </c>
      <c r="C2247" t="s">
        <v>1304</v>
      </c>
      <c r="D2247" t="s">
        <v>5613</v>
      </c>
      <c r="E2247" t="s">
        <v>1305</v>
      </c>
      <c r="F2247">
        <v>0</v>
      </c>
      <c r="G2247" s="1">
        <v>45222</v>
      </c>
      <c r="H2247" s="1">
        <v>45276</v>
      </c>
      <c r="I2247" s="21">
        <f t="shared" si="175"/>
        <v>8.7142857142857153</v>
      </c>
      <c r="J2247" s="1"/>
      <c r="K2247" s="1" t="s">
        <v>33</v>
      </c>
      <c r="L2247" t="s">
        <v>33</v>
      </c>
      <c r="S2247" s="22">
        <f t="shared" si="176"/>
        <v>3.472222222222221E-2</v>
      </c>
      <c r="T2247" s="22">
        <f t="shared" si="177"/>
        <v>1.8338143338143334E-2</v>
      </c>
      <c r="U2247" s="22" t="s">
        <v>5390</v>
      </c>
      <c r="V2247">
        <v>900</v>
      </c>
      <c r="W2247" s="22" t="s">
        <v>5468</v>
      </c>
      <c r="X2247">
        <v>950</v>
      </c>
      <c r="Y2247" t="s">
        <v>49</v>
      </c>
      <c r="Z2247" t="s">
        <v>1306</v>
      </c>
      <c r="AA2247" t="s">
        <v>1307</v>
      </c>
      <c r="AB2247">
        <v>11</v>
      </c>
      <c r="AC2247" t="s">
        <v>98</v>
      </c>
      <c r="AD2247" t="str">
        <f t="shared" si="178"/>
        <v>Online Class - ONLINE</v>
      </c>
      <c r="AE2247" t="s">
        <v>88</v>
      </c>
      <c r="AF2247" t="s">
        <v>89</v>
      </c>
      <c r="AG2247" t="s">
        <v>89</v>
      </c>
      <c r="AH2247" t="s">
        <v>5220</v>
      </c>
      <c r="AI2247">
        <v>50</v>
      </c>
      <c r="AJ2247">
        <v>35</v>
      </c>
      <c r="AK2247" s="22">
        <f t="shared" si="179"/>
        <v>5.5931337181337177</v>
      </c>
      <c r="AL2247" t="s">
        <v>52</v>
      </c>
      <c r="AM2247" t="s">
        <v>100</v>
      </c>
      <c r="AN2247" t="s">
        <v>67</v>
      </c>
    </row>
    <row r="2248" spans="1:40" hidden="1" x14ac:dyDescent="0.25">
      <c r="A2248">
        <v>202430</v>
      </c>
      <c r="B2248">
        <v>44579</v>
      </c>
      <c r="C2248" t="s">
        <v>1304</v>
      </c>
      <c r="D2248" t="s">
        <v>5613</v>
      </c>
      <c r="E2248" t="s">
        <v>1305</v>
      </c>
      <c r="F2248">
        <v>0</v>
      </c>
      <c r="G2248" s="1">
        <v>45222</v>
      </c>
      <c r="H2248" s="1">
        <v>45276</v>
      </c>
      <c r="I2248" s="21">
        <f t="shared" si="175"/>
        <v>8.7142857142857153</v>
      </c>
      <c r="J2248" s="1"/>
      <c r="K2248" s="1" t="s">
        <v>33</v>
      </c>
      <c r="L2248" t="s">
        <v>33</v>
      </c>
      <c r="S2248" s="22">
        <f t="shared" si="176"/>
        <v>8.3333333333333315E-2</v>
      </c>
      <c r="T2248" s="22">
        <f t="shared" si="177"/>
        <v>4.4011544011544008E-2</v>
      </c>
      <c r="U2248" s="22" t="s">
        <v>5391</v>
      </c>
      <c r="V2248">
        <v>1000</v>
      </c>
      <c r="W2248" s="22" t="s">
        <v>5384</v>
      </c>
      <c r="X2248">
        <v>1200</v>
      </c>
      <c r="Y2248" t="s">
        <v>49</v>
      </c>
      <c r="Z2248" t="s">
        <v>1306</v>
      </c>
      <c r="AA2248" t="s">
        <v>1307</v>
      </c>
      <c r="AB2248">
        <v>11</v>
      </c>
      <c r="AC2248" t="s">
        <v>98</v>
      </c>
      <c r="AD2248" t="str">
        <f t="shared" si="178"/>
        <v>Online Class - ONLINE</v>
      </c>
      <c r="AE2248" t="s">
        <v>88</v>
      </c>
      <c r="AF2248" t="s">
        <v>89</v>
      </c>
      <c r="AG2248" t="s">
        <v>89</v>
      </c>
      <c r="AH2248" t="s">
        <v>5220</v>
      </c>
      <c r="AI2248">
        <v>50</v>
      </c>
      <c r="AJ2248">
        <v>35</v>
      </c>
      <c r="AK2248" s="22">
        <f t="shared" si="179"/>
        <v>13.423520923520924</v>
      </c>
      <c r="AL2248" t="s">
        <v>52</v>
      </c>
      <c r="AM2248" t="s">
        <v>100</v>
      </c>
      <c r="AN2248" t="s">
        <v>67</v>
      </c>
    </row>
    <row r="2249" spans="1:40" hidden="1" x14ac:dyDescent="0.25">
      <c r="A2249">
        <v>202430</v>
      </c>
      <c r="B2249">
        <v>44581</v>
      </c>
      <c r="C2249" t="s">
        <v>3394</v>
      </c>
      <c r="D2249" t="s">
        <v>5736</v>
      </c>
      <c r="E2249" t="s">
        <v>3395</v>
      </c>
      <c r="F2249">
        <v>3</v>
      </c>
      <c r="G2249" s="1">
        <v>45166</v>
      </c>
      <c r="H2249" s="1">
        <v>45276</v>
      </c>
      <c r="I2249" s="21">
        <f t="shared" si="175"/>
        <v>16.714285714285715</v>
      </c>
      <c r="J2249" s="1"/>
      <c r="K2249" s="1" t="s">
        <v>5552</v>
      </c>
      <c r="S2249" s="22">
        <f t="shared" si="176"/>
        <v>0</v>
      </c>
      <c r="T2249" s="22">
        <f t="shared" si="177"/>
        <v>0</v>
      </c>
      <c r="U2249" s="22">
        <v>0</v>
      </c>
      <c r="W2249" s="22">
        <v>0</v>
      </c>
      <c r="Y2249" t="s">
        <v>304</v>
      </c>
      <c r="Z2249" t="s">
        <v>2936</v>
      </c>
      <c r="AA2249" t="s">
        <v>2937</v>
      </c>
      <c r="AB2249" t="s">
        <v>277</v>
      </c>
      <c r="AC2249" t="s">
        <v>98</v>
      </c>
      <c r="AD2249" t="str">
        <f t="shared" si="178"/>
        <v>Online Class - ONLINE</v>
      </c>
      <c r="AE2249" t="s">
        <v>88</v>
      </c>
      <c r="AF2249" t="s">
        <v>89</v>
      </c>
      <c r="AG2249" t="s">
        <v>89</v>
      </c>
      <c r="AH2249" t="s">
        <v>5220</v>
      </c>
      <c r="AI2249">
        <v>40</v>
      </c>
      <c r="AJ2249">
        <v>29</v>
      </c>
      <c r="AK2249" s="22">
        <f t="shared" si="179"/>
        <v>0</v>
      </c>
      <c r="AL2249" t="s">
        <v>99</v>
      </c>
      <c r="AM2249" t="s">
        <v>534</v>
      </c>
      <c r="AN2249" t="s">
        <v>67</v>
      </c>
    </row>
    <row r="2250" spans="1:40" hidden="1" x14ac:dyDescent="0.25">
      <c r="A2250">
        <v>202430</v>
      </c>
      <c r="B2250">
        <v>44592</v>
      </c>
      <c r="C2250" t="s">
        <v>1924</v>
      </c>
      <c r="D2250" t="s">
        <v>5668</v>
      </c>
      <c r="E2250" t="s">
        <v>1925</v>
      </c>
      <c r="F2250">
        <v>4</v>
      </c>
      <c r="G2250" s="1">
        <v>45166</v>
      </c>
      <c r="H2250" s="1">
        <v>45276</v>
      </c>
      <c r="I2250" s="21">
        <f t="shared" si="175"/>
        <v>16.714285714285715</v>
      </c>
      <c r="J2250" s="1"/>
      <c r="K2250" s="1" t="s">
        <v>5537</v>
      </c>
      <c r="M2250" t="s">
        <v>34</v>
      </c>
      <c r="O2250" t="s">
        <v>36</v>
      </c>
      <c r="S2250" s="22">
        <f t="shared" si="176"/>
        <v>8.680555555555558E-2</v>
      </c>
      <c r="T2250" s="22">
        <f t="shared" si="177"/>
        <v>0.17586580086580095</v>
      </c>
      <c r="U2250" s="22" t="s">
        <v>5376</v>
      </c>
      <c r="V2250">
        <v>1110</v>
      </c>
      <c r="W2250" s="22" t="s">
        <v>5455</v>
      </c>
      <c r="X2250">
        <v>1315</v>
      </c>
      <c r="Y2250" t="s">
        <v>507</v>
      </c>
      <c r="Z2250" t="s">
        <v>1926</v>
      </c>
      <c r="AA2250" t="s">
        <v>1927</v>
      </c>
      <c r="AB2250" t="s">
        <v>277</v>
      </c>
      <c r="AC2250" t="s">
        <v>98</v>
      </c>
      <c r="AD2250" t="str">
        <f t="shared" si="178"/>
        <v>Online Class - ONLINE</v>
      </c>
      <c r="AE2250" t="s">
        <v>88</v>
      </c>
      <c r="AF2250" t="s">
        <v>89</v>
      </c>
      <c r="AG2250" t="s">
        <v>89</v>
      </c>
      <c r="AH2250" t="s">
        <v>5220</v>
      </c>
      <c r="AI2250">
        <v>30</v>
      </c>
      <c r="AJ2250">
        <v>8</v>
      </c>
      <c r="AK2250" s="22">
        <f t="shared" si="179"/>
        <v>23.515769944341386</v>
      </c>
      <c r="AL2250" t="s">
        <v>99</v>
      </c>
      <c r="AM2250" t="s">
        <v>534</v>
      </c>
      <c r="AN2250" t="s">
        <v>67</v>
      </c>
    </row>
    <row r="2251" spans="1:40" hidden="1" x14ac:dyDescent="0.25">
      <c r="A2251">
        <v>202430</v>
      </c>
      <c r="B2251">
        <v>44594</v>
      </c>
      <c r="C2251" t="s">
        <v>2751</v>
      </c>
      <c r="D2251" t="s">
        <v>5618</v>
      </c>
      <c r="E2251" t="s">
        <v>2752</v>
      </c>
      <c r="F2251">
        <v>0</v>
      </c>
      <c r="G2251" s="1">
        <v>45260</v>
      </c>
      <c r="H2251" s="1">
        <v>45260</v>
      </c>
      <c r="I2251" s="21">
        <f t="shared" si="175"/>
        <v>1</v>
      </c>
      <c r="J2251" s="1"/>
      <c r="K2251" s="1" t="s">
        <v>36</v>
      </c>
      <c r="O2251" t="s">
        <v>36</v>
      </c>
      <c r="S2251" s="22">
        <f t="shared" si="176"/>
        <v>0.33333333333333331</v>
      </c>
      <c r="T2251" s="22">
        <f t="shared" si="177"/>
        <v>2.02020202020202E-2</v>
      </c>
      <c r="U2251" s="22" t="s">
        <v>5367</v>
      </c>
      <c r="V2251">
        <v>830</v>
      </c>
      <c r="W2251" s="22" t="s">
        <v>5439</v>
      </c>
      <c r="X2251">
        <v>1630</v>
      </c>
      <c r="Y2251" t="s">
        <v>101</v>
      </c>
      <c r="Z2251" t="s">
        <v>2753</v>
      </c>
      <c r="AA2251" t="s">
        <v>2754</v>
      </c>
      <c r="AB2251" t="s">
        <v>41</v>
      </c>
      <c r="AC2251" t="s">
        <v>98</v>
      </c>
      <c r="AD2251" t="str">
        <f t="shared" si="178"/>
        <v>Online Class - ONLINE</v>
      </c>
      <c r="AE2251" t="s">
        <v>88</v>
      </c>
      <c r="AF2251" t="s">
        <v>89</v>
      </c>
      <c r="AG2251" t="s">
        <v>89</v>
      </c>
      <c r="AH2251" t="s">
        <v>5220</v>
      </c>
      <c r="AI2251">
        <v>15</v>
      </c>
      <c r="AJ2251">
        <v>14</v>
      </c>
      <c r="AK2251" s="22">
        <f t="shared" si="179"/>
        <v>0.28282828282828282</v>
      </c>
      <c r="AL2251" t="s">
        <v>52</v>
      </c>
      <c r="AM2251" t="s">
        <v>100</v>
      </c>
      <c r="AN2251" t="s">
        <v>67</v>
      </c>
    </row>
    <row r="2252" spans="1:40" hidden="1" x14ac:dyDescent="0.25">
      <c r="A2252">
        <v>202430</v>
      </c>
      <c r="B2252">
        <v>44603</v>
      </c>
      <c r="C2252" t="s">
        <v>1308</v>
      </c>
      <c r="D2252" t="s">
        <v>5680</v>
      </c>
      <c r="E2252" t="s">
        <v>1309</v>
      </c>
      <c r="F2252">
        <v>0</v>
      </c>
      <c r="G2252" s="1">
        <v>45229</v>
      </c>
      <c r="H2252" s="1">
        <v>45229</v>
      </c>
      <c r="I2252" s="21">
        <f t="shared" si="175"/>
        <v>1</v>
      </c>
      <c r="J2252" s="1"/>
      <c r="K2252" s="1" t="s">
        <v>33</v>
      </c>
      <c r="L2252" t="s">
        <v>33</v>
      </c>
      <c r="S2252" s="22">
        <f t="shared" si="176"/>
        <v>0.33333333333333331</v>
      </c>
      <c r="T2252" s="22">
        <f t="shared" si="177"/>
        <v>2.02020202020202E-2</v>
      </c>
      <c r="U2252" s="22" t="s">
        <v>5367</v>
      </c>
      <c r="V2252">
        <v>830</v>
      </c>
      <c r="W2252" s="22" t="s">
        <v>5439</v>
      </c>
      <c r="X2252">
        <v>1630</v>
      </c>
      <c r="Y2252" t="s">
        <v>101</v>
      </c>
      <c r="Z2252" t="s">
        <v>1310</v>
      </c>
      <c r="AA2252" t="s">
        <v>1311</v>
      </c>
      <c r="AB2252" t="s">
        <v>41</v>
      </c>
      <c r="AC2252" t="s">
        <v>98</v>
      </c>
      <c r="AD2252" t="str">
        <f t="shared" si="178"/>
        <v>Online Class - ONLINE</v>
      </c>
      <c r="AE2252" t="s">
        <v>88</v>
      </c>
      <c r="AF2252" t="s">
        <v>89</v>
      </c>
      <c r="AG2252" t="s">
        <v>89</v>
      </c>
      <c r="AH2252" t="s">
        <v>5220</v>
      </c>
      <c r="AI2252">
        <v>15</v>
      </c>
      <c r="AJ2252">
        <v>10</v>
      </c>
      <c r="AK2252" s="22">
        <f t="shared" si="179"/>
        <v>0.20202020202020199</v>
      </c>
      <c r="AL2252" t="s">
        <v>52</v>
      </c>
      <c r="AM2252" t="s">
        <v>100</v>
      </c>
      <c r="AN2252" t="s">
        <v>67</v>
      </c>
    </row>
    <row r="2253" spans="1:40" hidden="1" x14ac:dyDescent="0.25">
      <c r="A2253">
        <v>202430</v>
      </c>
      <c r="B2253">
        <v>44615</v>
      </c>
      <c r="C2253" t="s">
        <v>318</v>
      </c>
      <c r="D2253" t="s">
        <v>5623</v>
      </c>
      <c r="E2253" t="s">
        <v>319</v>
      </c>
      <c r="F2253">
        <v>5</v>
      </c>
      <c r="G2253" s="1">
        <v>45166</v>
      </c>
      <c r="H2253" s="1">
        <v>45276</v>
      </c>
      <c r="I2253" s="21">
        <f t="shared" si="175"/>
        <v>16.714285714285715</v>
      </c>
      <c r="J2253" s="1"/>
      <c r="K2253" s="1" t="s">
        <v>5552</v>
      </c>
      <c r="S2253" s="22">
        <f t="shared" si="176"/>
        <v>0</v>
      </c>
      <c r="T2253" s="22">
        <f t="shared" si="177"/>
        <v>0</v>
      </c>
      <c r="U2253" s="22">
        <v>0</v>
      </c>
      <c r="W2253" s="22">
        <v>0</v>
      </c>
      <c r="Y2253" t="s">
        <v>304</v>
      </c>
      <c r="Z2253" t="s">
        <v>1764</v>
      </c>
      <c r="AA2253" t="s">
        <v>1765</v>
      </c>
      <c r="AB2253" t="s">
        <v>61</v>
      </c>
      <c r="AC2253" t="s">
        <v>62</v>
      </c>
      <c r="AD2253" t="str">
        <f t="shared" si="178"/>
        <v>Online Class - ONLINE</v>
      </c>
      <c r="AE2253" t="s">
        <v>88</v>
      </c>
      <c r="AF2253" t="s">
        <v>89</v>
      </c>
      <c r="AG2253" t="s">
        <v>89</v>
      </c>
      <c r="AH2253" t="s">
        <v>5220</v>
      </c>
      <c r="AI2253">
        <v>33</v>
      </c>
      <c r="AJ2253">
        <v>20</v>
      </c>
      <c r="AK2253" s="22">
        <f t="shared" si="179"/>
        <v>0</v>
      </c>
      <c r="AL2253" t="s">
        <v>430</v>
      </c>
      <c r="AM2253" t="s">
        <v>306</v>
      </c>
      <c r="AN2253" t="s">
        <v>67</v>
      </c>
    </row>
    <row r="2254" spans="1:40" hidden="1" x14ac:dyDescent="0.25">
      <c r="A2254">
        <v>202430</v>
      </c>
      <c r="B2254">
        <v>44618</v>
      </c>
      <c r="C2254" t="s">
        <v>3396</v>
      </c>
      <c r="D2254" t="s">
        <v>5702</v>
      </c>
      <c r="E2254" t="s">
        <v>3397</v>
      </c>
      <c r="F2254">
        <v>3</v>
      </c>
      <c r="G2254" s="1">
        <v>45194</v>
      </c>
      <c r="H2254" s="1">
        <v>45276</v>
      </c>
      <c r="I2254" s="21">
        <f t="shared" si="175"/>
        <v>12.714285714285714</v>
      </c>
      <c r="J2254" s="1"/>
      <c r="K2254" s="1" t="s">
        <v>5552</v>
      </c>
      <c r="S2254" s="22">
        <f t="shared" si="176"/>
        <v>0</v>
      </c>
      <c r="T2254" s="22">
        <f t="shared" si="177"/>
        <v>0</v>
      </c>
      <c r="U2254" s="22">
        <v>0</v>
      </c>
      <c r="W2254" s="22">
        <v>0</v>
      </c>
      <c r="Y2254" t="s">
        <v>304</v>
      </c>
      <c r="Z2254" t="s">
        <v>3398</v>
      </c>
      <c r="AA2254" t="s">
        <v>3399</v>
      </c>
      <c r="AB2254" t="s">
        <v>277</v>
      </c>
      <c r="AC2254" t="s">
        <v>98</v>
      </c>
      <c r="AD2254" t="str">
        <f t="shared" si="178"/>
        <v>Online Class - ONLINE</v>
      </c>
      <c r="AE2254" t="s">
        <v>88</v>
      </c>
      <c r="AF2254" t="s">
        <v>89</v>
      </c>
      <c r="AG2254" t="s">
        <v>89</v>
      </c>
      <c r="AH2254" t="s">
        <v>5220</v>
      </c>
      <c r="AI2254">
        <v>40</v>
      </c>
      <c r="AJ2254">
        <v>18</v>
      </c>
      <c r="AK2254" s="22">
        <f t="shared" si="179"/>
        <v>0</v>
      </c>
      <c r="AL2254" t="s">
        <v>99</v>
      </c>
      <c r="AM2254" t="s">
        <v>534</v>
      </c>
      <c r="AN2254" t="s">
        <v>67</v>
      </c>
    </row>
    <row r="2255" spans="1:40" hidden="1" x14ac:dyDescent="0.25">
      <c r="A2255">
        <v>202430</v>
      </c>
      <c r="B2255">
        <v>44620</v>
      </c>
      <c r="C2255" t="s">
        <v>2000</v>
      </c>
      <c r="D2255" t="s">
        <v>5702</v>
      </c>
      <c r="E2255" t="s">
        <v>2001</v>
      </c>
      <c r="F2255">
        <v>0</v>
      </c>
      <c r="G2255" s="1">
        <v>45166</v>
      </c>
      <c r="H2255" s="1">
        <v>45220</v>
      </c>
      <c r="I2255" s="21">
        <f t="shared" si="175"/>
        <v>8.7142857142857153</v>
      </c>
      <c r="J2255" s="1"/>
      <c r="K2255" s="1" t="s">
        <v>34</v>
      </c>
      <c r="M2255" t="s">
        <v>34</v>
      </c>
      <c r="S2255" s="22">
        <f t="shared" si="176"/>
        <v>7.6388888888888895E-2</v>
      </c>
      <c r="T2255" s="22">
        <f t="shared" si="177"/>
        <v>4.0343915343915356E-2</v>
      </c>
      <c r="U2255" s="22" t="s">
        <v>5383</v>
      </c>
      <c r="V2255">
        <v>930</v>
      </c>
      <c r="W2255" s="22" t="s">
        <v>5452</v>
      </c>
      <c r="X2255">
        <v>1120</v>
      </c>
      <c r="Y2255" t="s">
        <v>507</v>
      </c>
      <c r="Z2255" t="s">
        <v>1986</v>
      </c>
      <c r="AA2255" t="s">
        <v>1987</v>
      </c>
      <c r="AB2255" t="s">
        <v>41</v>
      </c>
      <c r="AC2255" t="s">
        <v>98</v>
      </c>
      <c r="AD2255" t="str">
        <f t="shared" si="178"/>
        <v>Online Class - ONLINE</v>
      </c>
      <c r="AE2255" t="s">
        <v>88</v>
      </c>
      <c r="AF2255" t="s">
        <v>89</v>
      </c>
      <c r="AG2255" t="s">
        <v>89</v>
      </c>
      <c r="AH2255" t="s">
        <v>5220</v>
      </c>
      <c r="AI2255">
        <v>25</v>
      </c>
      <c r="AJ2255">
        <v>9</v>
      </c>
      <c r="AK2255" s="22">
        <f t="shared" si="179"/>
        <v>3.1641156462585047</v>
      </c>
      <c r="AL2255" t="s">
        <v>99</v>
      </c>
      <c r="AM2255" t="s">
        <v>100</v>
      </c>
      <c r="AN2255" t="s">
        <v>67</v>
      </c>
    </row>
    <row r="2256" spans="1:40" hidden="1" x14ac:dyDescent="0.25">
      <c r="A2256">
        <v>202430</v>
      </c>
      <c r="B2256">
        <v>44623</v>
      </c>
      <c r="C2256" t="s">
        <v>2000</v>
      </c>
      <c r="D2256" t="s">
        <v>5702</v>
      </c>
      <c r="E2256" t="s">
        <v>2001</v>
      </c>
      <c r="F2256">
        <v>0</v>
      </c>
      <c r="G2256" s="1">
        <v>45222</v>
      </c>
      <c r="H2256" s="1">
        <v>45276</v>
      </c>
      <c r="I2256" s="21">
        <f t="shared" si="175"/>
        <v>8.7142857142857153</v>
      </c>
      <c r="J2256" s="1"/>
      <c r="K2256" s="1" t="s">
        <v>34</v>
      </c>
      <c r="M2256" t="s">
        <v>34</v>
      </c>
      <c r="S2256" s="22">
        <f t="shared" si="176"/>
        <v>7.6388888888888895E-2</v>
      </c>
      <c r="T2256" s="22">
        <f t="shared" si="177"/>
        <v>4.0343915343915356E-2</v>
      </c>
      <c r="U2256" s="22" t="s">
        <v>5383</v>
      </c>
      <c r="V2256">
        <v>930</v>
      </c>
      <c r="W2256" s="22" t="s">
        <v>5452</v>
      </c>
      <c r="X2256">
        <v>1120</v>
      </c>
      <c r="Y2256" t="s">
        <v>101</v>
      </c>
      <c r="Z2256" t="s">
        <v>1986</v>
      </c>
      <c r="AA2256" t="s">
        <v>1987</v>
      </c>
      <c r="AB2256" t="s">
        <v>41</v>
      </c>
      <c r="AC2256" t="s">
        <v>98</v>
      </c>
      <c r="AD2256" t="str">
        <f t="shared" si="178"/>
        <v>Online Class - ONLINE</v>
      </c>
      <c r="AE2256" t="s">
        <v>88</v>
      </c>
      <c r="AF2256" t="s">
        <v>89</v>
      </c>
      <c r="AG2256" t="s">
        <v>89</v>
      </c>
      <c r="AH2256" t="s">
        <v>5220</v>
      </c>
      <c r="AI2256">
        <v>25</v>
      </c>
      <c r="AJ2256">
        <v>4</v>
      </c>
      <c r="AK2256" s="22">
        <f t="shared" si="179"/>
        <v>1.4062736205593354</v>
      </c>
      <c r="AL2256" t="s">
        <v>99</v>
      </c>
      <c r="AM2256" t="s">
        <v>100</v>
      </c>
      <c r="AN2256" t="s">
        <v>67</v>
      </c>
    </row>
    <row r="2257" spans="1:40" hidden="1" x14ac:dyDescent="0.25">
      <c r="A2257">
        <v>202430</v>
      </c>
      <c r="B2257">
        <v>44629</v>
      </c>
      <c r="C2257" t="s">
        <v>2755</v>
      </c>
      <c r="D2257" t="s">
        <v>5702</v>
      </c>
      <c r="E2257" t="s">
        <v>2756</v>
      </c>
      <c r="F2257">
        <v>0</v>
      </c>
      <c r="G2257" s="1">
        <v>45166</v>
      </c>
      <c r="H2257" s="1">
        <v>45220</v>
      </c>
      <c r="I2257" s="21">
        <f t="shared" si="175"/>
        <v>8.7142857142857153</v>
      </c>
      <c r="J2257" s="1"/>
      <c r="K2257" s="1" t="s">
        <v>36</v>
      </c>
      <c r="O2257" t="s">
        <v>36</v>
      </c>
      <c r="S2257" s="22">
        <f t="shared" si="176"/>
        <v>8.680555555555558E-2</v>
      </c>
      <c r="T2257" s="22">
        <f t="shared" si="177"/>
        <v>4.584535834535837E-2</v>
      </c>
      <c r="U2257" s="22" t="s">
        <v>5383</v>
      </c>
      <c r="V2257">
        <v>930</v>
      </c>
      <c r="W2257" s="22" t="s">
        <v>5464</v>
      </c>
      <c r="X2257">
        <v>1135</v>
      </c>
      <c r="Y2257" t="s">
        <v>507</v>
      </c>
      <c r="Z2257" t="s">
        <v>1986</v>
      </c>
      <c r="AA2257" t="s">
        <v>1987</v>
      </c>
      <c r="AB2257" t="s">
        <v>41</v>
      </c>
      <c r="AC2257" t="s">
        <v>98</v>
      </c>
      <c r="AD2257" t="str">
        <f t="shared" si="178"/>
        <v>Online Class - ONLINE</v>
      </c>
      <c r="AE2257" t="s">
        <v>88</v>
      </c>
      <c r="AF2257" t="s">
        <v>89</v>
      </c>
      <c r="AG2257" t="s">
        <v>89</v>
      </c>
      <c r="AH2257" t="s">
        <v>5220</v>
      </c>
      <c r="AI2257">
        <v>25</v>
      </c>
      <c r="AJ2257">
        <v>5</v>
      </c>
      <c r="AK2257" s="22">
        <f t="shared" si="179"/>
        <v>1.9975477564763291</v>
      </c>
      <c r="AL2257" t="s">
        <v>99</v>
      </c>
      <c r="AM2257" t="s">
        <v>100</v>
      </c>
      <c r="AN2257" t="s">
        <v>67</v>
      </c>
    </row>
    <row r="2258" spans="1:40" hidden="1" x14ac:dyDescent="0.25">
      <c r="A2258">
        <v>202430</v>
      </c>
      <c r="B2258">
        <v>44631</v>
      </c>
      <c r="C2258" t="s">
        <v>2755</v>
      </c>
      <c r="D2258" t="s">
        <v>5702</v>
      </c>
      <c r="E2258" t="s">
        <v>2756</v>
      </c>
      <c r="F2258">
        <v>0</v>
      </c>
      <c r="G2258" s="1">
        <v>45222</v>
      </c>
      <c r="H2258" s="1">
        <v>45276</v>
      </c>
      <c r="I2258" s="21">
        <f t="shared" si="175"/>
        <v>8.7142857142857153</v>
      </c>
      <c r="J2258" s="1"/>
      <c r="K2258" s="1" t="s">
        <v>36</v>
      </c>
      <c r="O2258" t="s">
        <v>36</v>
      </c>
      <c r="S2258" s="22">
        <f t="shared" si="176"/>
        <v>8.680555555555558E-2</v>
      </c>
      <c r="T2258" s="22">
        <f t="shared" si="177"/>
        <v>4.584535834535837E-2</v>
      </c>
      <c r="U2258" s="22" t="s">
        <v>5383</v>
      </c>
      <c r="V2258">
        <v>930</v>
      </c>
      <c r="W2258" s="22" t="s">
        <v>5464</v>
      </c>
      <c r="X2258">
        <v>1135</v>
      </c>
      <c r="Y2258" t="s">
        <v>101</v>
      </c>
      <c r="Z2258" t="s">
        <v>1986</v>
      </c>
      <c r="AA2258" t="s">
        <v>1987</v>
      </c>
      <c r="AB2258" t="s">
        <v>41</v>
      </c>
      <c r="AC2258" t="s">
        <v>98</v>
      </c>
      <c r="AD2258" t="str">
        <f t="shared" si="178"/>
        <v>Online Class - ONLINE</v>
      </c>
      <c r="AE2258" t="s">
        <v>88</v>
      </c>
      <c r="AF2258" t="s">
        <v>89</v>
      </c>
      <c r="AG2258" t="s">
        <v>89</v>
      </c>
      <c r="AH2258" t="s">
        <v>5220</v>
      </c>
      <c r="AI2258">
        <v>25</v>
      </c>
      <c r="AJ2258">
        <v>2</v>
      </c>
      <c r="AK2258" s="22">
        <f t="shared" si="179"/>
        <v>0.79901910259053166</v>
      </c>
      <c r="AL2258" t="s">
        <v>99</v>
      </c>
      <c r="AM2258" t="s">
        <v>100</v>
      </c>
      <c r="AN2258" t="s">
        <v>67</v>
      </c>
    </row>
    <row r="2259" spans="1:40" hidden="1" x14ac:dyDescent="0.25">
      <c r="A2259">
        <v>202430</v>
      </c>
      <c r="B2259">
        <v>44649</v>
      </c>
      <c r="C2259" t="s">
        <v>1535</v>
      </c>
      <c r="D2259" t="s">
        <v>5687</v>
      </c>
      <c r="E2259" t="s">
        <v>1536</v>
      </c>
      <c r="F2259">
        <v>4</v>
      </c>
      <c r="G2259" s="1">
        <v>45166</v>
      </c>
      <c r="H2259" s="1">
        <v>45276</v>
      </c>
      <c r="I2259" s="21">
        <f t="shared" si="175"/>
        <v>16.714285714285715</v>
      </c>
      <c r="J2259" s="1"/>
      <c r="K2259" s="1" t="s">
        <v>34</v>
      </c>
      <c r="M2259" t="s">
        <v>34</v>
      </c>
      <c r="S2259" s="22">
        <f t="shared" si="176"/>
        <v>0.17013888888888895</v>
      </c>
      <c r="T2259" s="22">
        <f t="shared" si="177"/>
        <v>0.17234848484848492</v>
      </c>
      <c r="U2259" s="22" t="s">
        <v>5380</v>
      </c>
      <c r="V2259">
        <v>1730</v>
      </c>
      <c r="W2259" s="22" t="s">
        <v>5515</v>
      </c>
      <c r="X2259">
        <v>2135</v>
      </c>
      <c r="Y2259" t="s">
        <v>507</v>
      </c>
      <c r="Z2259" t="s">
        <v>545</v>
      </c>
      <c r="AA2259" t="s">
        <v>546</v>
      </c>
      <c r="AB2259" t="s">
        <v>41</v>
      </c>
      <c r="AC2259" t="s">
        <v>98</v>
      </c>
      <c r="AD2259" t="str">
        <f t="shared" si="178"/>
        <v>Online Class - ONLINE</v>
      </c>
      <c r="AE2259" t="s">
        <v>88</v>
      </c>
      <c r="AF2259" t="s">
        <v>89</v>
      </c>
      <c r="AG2259" t="s">
        <v>89</v>
      </c>
      <c r="AH2259" t="s">
        <v>5220</v>
      </c>
      <c r="AI2259">
        <v>15</v>
      </c>
      <c r="AJ2259">
        <v>5</v>
      </c>
      <c r="AK2259" s="22">
        <f t="shared" si="179"/>
        <v>14.403409090909099</v>
      </c>
      <c r="AL2259" t="s">
        <v>99</v>
      </c>
      <c r="AM2259" t="s">
        <v>100</v>
      </c>
      <c r="AN2259" t="s">
        <v>67</v>
      </c>
    </row>
    <row r="2260" spans="1:40" hidden="1" x14ac:dyDescent="0.25">
      <c r="A2260">
        <v>202430</v>
      </c>
      <c r="B2260">
        <v>44655</v>
      </c>
      <c r="C2260" t="s">
        <v>2695</v>
      </c>
      <c r="D2260" t="s">
        <v>5680</v>
      </c>
      <c r="E2260" t="s">
        <v>2696</v>
      </c>
      <c r="F2260">
        <v>0</v>
      </c>
      <c r="G2260" s="1">
        <v>45231</v>
      </c>
      <c r="H2260" s="1">
        <v>45231</v>
      </c>
      <c r="I2260" s="21">
        <f t="shared" si="175"/>
        <v>1</v>
      </c>
      <c r="J2260" s="1"/>
      <c r="K2260" s="1" t="s">
        <v>35</v>
      </c>
      <c r="N2260" t="s">
        <v>35</v>
      </c>
      <c r="S2260" s="22">
        <f t="shared" si="176"/>
        <v>0.33333333333333331</v>
      </c>
      <c r="T2260" s="22">
        <f t="shared" si="177"/>
        <v>2.02020202020202E-2</v>
      </c>
      <c r="U2260" s="22" t="s">
        <v>5367</v>
      </c>
      <c r="V2260">
        <v>830</v>
      </c>
      <c r="W2260" s="22" t="s">
        <v>5439</v>
      </c>
      <c r="X2260">
        <v>1630</v>
      </c>
      <c r="Y2260" t="s">
        <v>507</v>
      </c>
      <c r="Z2260" t="s">
        <v>1310</v>
      </c>
      <c r="AA2260" t="s">
        <v>1311</v>
      </c>
      <c r="AB2260">
        <v>11</v>
      </c>
      <c r="AC2260" t="s">
        <v>98</v>
      </c>
      <c r="AD2260" t="str">
        <f t="shared" si="178"/>
        <v>Online Class - ONLINE</v>
      </c>
      <c r="AE2260" t="s">
        <v>88</v>
      </c>
      <c r="AF2260" t="s">
        <v>89</v>
      </c>
      <c r="AG2260" t="s">
        <v>89</v>
      </c>
      <c r="AH2260" t="s">
        <v>5220</v>
      </c>
      <c r="AI2260">
        <v>28</v>
      </c>
      <c r="AJ2260">
        <v>24</v>
      </c>
      <c r="AK2260" s="22">
        <f t="shared" si="179"/>
        <v>0.48484848484848481</v>
      </c>
      <c r="AL2260" t="s">
        <v>99</v>
      </c>
      <c r="AM2260" t="s">
        <v>100</v>
      </c>
      <c r="AN2260" t="s">
        <v>67</v>
      </c>
    </row>
    <row r="2261" spans="1:40" hidden="1" x14ac:dyDescent="0.25">
      <c r="A2261">
        <v>202430</v>
      </c>
      <c r="B2261">
        <v>44657</v>
      </c>
      <c r="C2261" t="s">
        <v>1276</v>
      </c>
      <c r="D2261" t="s">
        <v>5605</v>
      </c>
      <c r="E2261" t="s">
        <v>1277</v>
      </c>
      <c r="F2261">
        <v>0</v>
      </c>
      <c r="G2261" s="1">
        <v>45166</v>
      </c>
      <c r="H2261" s="1">
        <v>45220</v>
      </c>
      <c r="I2261" s="21">
        <f t="shared" si="175"/>
        <v>8.7142857142857153</v>
      </c>
      <c r="J2261" s="1"/>
      <c r="K2261" s="1" t="s">
        <v>34</v>
      </c>
      <c r="M2261" t="s">
        <v>34</v>
      </c>
      <c r="S2261" s="22">
        <f t="shared" si="176"/>
        <v>8.3333333333333315E-2</v>
      </c>
      <c r="T2261" s="22">
        <f t="shared" si="177"/>
        <v>4.4011544011544008E-2</v>
      </c>
      <c r="U2261" s="22" t="s">
        <v>5391</v>
      </c>
      <c r="V2261">
        <v>1000</v>
      </c>
      <c r="W2261" s="22" t="s">
        <v>5384</v>
      </c>
      <c r="X2261">
        <v>1200</v>
      </c>
      <c r="Y2261" t="s">
        <v>101</v>
      </c>
      <c r="Z2261" t="s">
        <v>1974</v>
      </c>
      <c r="AA2261" t="s">
        <v>1975</v>
      </c>
      <c r="AB2261">
        <v>9</v>
      </c>
      <c r="AC2261" t="s">
        <v>98</v>
      </c>
      <c r="AD2261" t="str">
        <f t="shared" si="178"/>
        <v>Online Class - ONLINE</v>
      </c>
      <c r="AE2261" t="s">
        <v>88</v>
      </c>
      <c r="AF2261" t="s">
        <v>89</v>
      </c>
      <c r="AG2261" t="s">
        <v>89</v>
      </c>
      <c r="AH2261" t="s">
        <v>5220</v>
      </c>
      <c r="AI2261">
        <v>45</v>
      </c>
      <c r="AJ2261">
        <v>25</v>
      </c>
      <c r="AK2261" s="22">
        <f t="shared" si="179"/>
        <v>9.588229231086375</v>
      </c>
      <c r="AL2261" t="s">
        <v>99</v>
      </c>
      <c r="AM2261" t="s">
        <v>100</v>
      </c>
      <c r="AN2261" t="s">
        <v>67</v>
      </c>
    </row>
    <row r="2262" spans="1:40" hidden="1" x14ac:dyDescent="0.25">
      <c r="A2262">
        <v>202430</v>
      </c>
      <c r="B2262">
        <v>44662</v>
      </c>
      <c r="C2262" t="s">
        <v>1514</v>
      </c>
      <c r="D2262" t="s">
        <v>5635</v>
      </c>
      <c r="E2262" t="s">
        <v>1515</v>
      </c>
      <c r="F2262">
        <v>4</v>
      </c>
      <c r="G2262" s="1">
        <v>45215</v>
      </c>
      <c r="H2262" s="1">
        <v>45269</v>
      </c>
      <c r="I2262" s="21">
        <f t="shared" si="175"/>
        <v>8.7142857142857153</v>
      </c>
      <c r="J2262" s="1"/>
      <c r="K2262" s="1" t="s">
        <v>5552</v>
      </c>
      <c r="S2262" s="22">
        <f t="shared" si="176"/>
        <v>0</v>
      </c>
      <c r="T2262" s="22">
        <f t="shared" si="177"/>
        <v>0</v>
      </c>
      <c r="U2262" s="22">
        <v>0</v>
      </c>
      <c r="W2262" s="22">
        <v>0</v>
      </c>
      <c r="Y2262" t="s">
        <v>304</v>
      </c>
      <c r="Z2262" t="s">
        <v>3400</v>
      </c>
      <c r="AA2262" t="s">
        <v>3401</v>
      </c>
      <c r="AB2262" t="s">
        <v>277</v>
      </c>
      <c r="AC2262" t="s">
        <v>98</v>
      </c>
      <c r="AD2262" t="str">
        <f t="shared" si="178"/>
        <v>Online Class - ONLINE</v>
      </c>
      <c r="AE2262" t="s">
        <v>88</v>
      </c>
      <c r="AF2262" t="s">
        <v>89</v>
      </c>
      <c r="AG2262" t="s">
        <v>89</v>
      </c>
      <c r="AH2262" t="s">
        <v>5220</v>
      </c>
      <c r="AI2262">
        <v>35</v>
      </c>
      <c r="AJ2262">
        <v>30</v>
      </c>
      <c r="AK2262" s="22">
        <f t="shared" si="179"/>
        <v>0</v>
      </c>
      <c r="AL2262" t="s">
        <v>99</v>
      </c>
      <c r="AM2262" t="s">
        <v>534</v>
      </c>
      <c r="AN2262" t="s">
        <v>67</v>
      </c>
    </row>
    <row r="2263" spans="1:40" hidden="1" x14ac:dyDescent="0.25">
      <c r="A2263">
        <v>202430</v>
      </c>
      <c r="B2263">
        <v>44680</v>
      </c>
      <c r="C2263" t="s">
        <v>549</v>
      </c>
      <c r="D2263" t="s">
        <v>5687</v>
      </c>
      <c r="E2263" t="s">
        <v>550</v>
      </c>
      <c r="F2263">
        <v>0</v>
      </c>
      <c r="G2263" s="1">
        <v>45166</v>
      </c>
      <c r="H2263" s="1">
        <v>45220</v>
      </c>
      <c r="I2263" s="21">
        <f t="shared" si="175"/>
        <v>8.7142857142857153</v>
      </c>
      <c r="J2263" s="1"/>
      <c r="K2263" s="1" t="s">
        <v>5536</v>
      </c>
      <c r="L2263" t="s">
        <v>33</v>
      </c>
      <c r="N2263" t="s">
        <v>35</v>
      </c>
      <c r="S2263" s="22">
        <f t="shared" si="176"/>
        <v>0.10069444444444453</v>
      </c>
      <c r="T2263" s="22">
        <f t="shared" si="177"/>
        <v>0.10636123136123148</v>
      </c>
      <c r="U2263" s="22" t="s">
        <v>5449</v>
      </c>
      <c r="V2263">
        <v>1435</v>
      </c>
      <c r="W2263" s="22" t="s">
        <v>5387</v>
      </c>
      <c r="X2263">
        <v>1700</v>
      </c>
      <c r="Y2263" t="s">
        <v>507</v>
      </c>
      <c r="Z2263" t="s">
        <v>551</v>
      </c>
      <c r="AA2263" t="s">
        <v>552</v>
      </c>
      <c r="AB2263" t="s">
        <v>41</v>
      </c>
      <c r="AC2263" t="s">
        <v>98</v>
      </c>
      <c r="AD2263" t="str">
        <f t="shared" si="178"/>
        <v>Online Class - ONLINE</v>
      </c>
      <c r="AE2263" t="s">
        <v>88</v>
      </c>
      <c r="AF2263" t="s">
        <v>89</v>
      </c>
      <c r="AG2263" t="s">
        <v>89</v>
      </c>
      <c r="AH2263" t="s">
        <v>5220</v>
      </c>
      <c r="AI2263">
        <v>24</v>
      </c>
      <c r="AJ2263">
        <v>13</v>
      </c>
      <c r="AK2263" s="22">
        <f t="shared" si="179"/>
        <v>12.049208067065225</v>
      </c>
      <c r="AL2263" t="s">
        <v>99</v>
      </c>
      <c r="AM2263" t="s">
        <v>534</v>
      </c>
      <c r="AN2263" t="s">
        <v>67</v>
      </c>
    </row>
    <row r="2264" spans="1:40" hidden="1" x14ac:dyDescent="0.25">
      <c r="A2264">
        <v>202430</v>
      </c>
      <c r="B2264">
        <v>44682</v>
      </c>
      <c r="C2264" t="s">
        <v>238</v>
      </c>
      <c r="D2264" t="s">
        <v>5687</v>
      </c>
      <c r="E2264" t="s">
        <v>239</v>
      </c>
      <c r="F2264">
        <v>0</v>
      </c>
      <c r="G2264" s="1">
        <v>45166</v>
      </c>
      <c r="H2264" s="1">
        <v>45220</v>
      </c>
      <c r="I2264" s="21">
        <f t="shared" si="175"/>
        <v>8.7142857142857153</v>
      </c>
      <c r="J2264" s="1"/>
      <c r="K2264" s="1" t="s">
        <v>5537</v>
      </c>
      <c r="M2264" t="s">
        <v>34</v>
      </c>
      <c r="O2264" t="s">
        <v>36</v>
      </c>
      <c r="S2264" s="22">
        <f t="shared" si="176"/>
        <v>0.10069444444444453</v>
      </c>
      <c r="T2264" s="22">
        <f t="shared" si="177"/>
        <v>0.10636123136123148</v>
      </c>
      <c r="U2264" s="22" t="s">
        <v>5449</v>
      </c>
      <c r="V2264">
        <v>1435</v>
      </c>
      <c r="W2264" s="22" t="s">
        <v>5387</v>
      </c>
      <c r="X2264">
        <v>1700</v>
      </c>
      <c r="Y2264" t="s">
        <v>507</v>
      </c>
      <c r="Z2264" t="s">
        <v>551</v>
      </c>
      <c r="AA2264" t="s">
        <v>552</v>
      </c>
      <c r="AB2264" t="s">
        <v>41</v>
      </c>
      <c r="AC2264" t="s">
        <v>98</v>
      </c>
      <c r="AD2264" t="str">
        <f t="shared" si="178"/>
        <v>Online Class - ONLINE</v>
      </c>
      <c r="AE2264" t="s">
        <v>88</v>
      </c>
      <c r="AF2264" t="s">
        <v>89</v>
      </c>
      <c r="AG2264" t="s">
        <v>89</v>
      </c>
      <c r="AH2264" t="s">
        <v>5220</v>
      </c>
      <c r="AI2264">
        <v>24</v>
      </c>
      <c r="AJ2264">
        <v>14</v>
      </c>
      <c r="AK2264" s="22">
        <f t="shared" si="179"/>
        <v>12.976070226070242</v>
      </c>
      <c r="AL2264" t="s">
        <v>99</v>
      </c>
      <c r="AM2264" t="s">
        <v>534</v>
      </c>
      <c r="AN2264" t="s">
        <v>67</v>
      </c>
    </row>
    <row r="2265" spans="1:40" hidden="1" x14ac:dyDescent="0.25">
      <c r="A2265">
        <v>202430</v>
      </c>
      <c r="B2265">
        <v>44684</v>
      </c>
      <c r="C2265" t="s">
        <v>553</v>
      </c>
      <c r="D2265" t="s">
        <v>5687</v>
      </c>
      <c r="E2265" t="s">
        <v>554</v>
      </c>
      <c r="F2265">
        <v>0</v>
      </c>
      <c r="G2265" s="1">
        <v>45222</v>
      </c>
      <c r="H2265" s="1">
        <v>45276</v>
      </c>
      <c r="I2265" s="21">
        <f t="shared" si="175"/>
        <v>8.7142857142857153</v>
      </c>
      <c r="J2265" s="1"/>
      <c r="K2265" s="1" t="s">
        <v>5536</v>
      </c>
      <c r="L2265" t="s">
        <v>33</v>
      </c>
      <c r="N2265" t="s">
        <v>35</v>
      </c>
      <c r="S2265" s="22">
        <f t="shared" si="176"/>
        <v>0.10069444444444453</v>
      </c>
      <c r="T2265" s="22">
        <f t="shared" si="177"/>
        <v>0.10636123136123148</v>
      </c>
      <c r="U2265" s="22" t="s">
        <v>5449</v>
      </c>
      <c r="V2265">
        <v>1435</v>
      </c>
      <c r="W2265" s="22" t="s">
        <v>5387</v>
      </c>
      <c r="X2265">
        <v>1700</v>
      </c>
      <c r="Y2265" t="s">
        <v>507</v>
      </c>
      <c r="Z2265" t="s">
        <v>551</v>
      </c>
      <c r="AA2265" t="s">
        <v>552</v>
      </c>
      <c r="AB2265" t="s">
        <v>41</v>
      </c>
      <c r="AC2265" t="s">
        <v>98</v>
      </c>
      <c r="AD2265" t="str">
        <f t="shared" si="178"/>
        <v>Online Class - ONLINE</v>
      </c>
      <c r="AE2265" t="s">
        <v>88</v>
      </c>
      <c r="AF2265" t="s">
        <v>89</v>
      </c>
      <c r="AG2265" t="s">
        <v>89</v>
      </c>
      <c r="AH2265" t="s">
        <v>5220</v>
      </c>
      <c r="AI2265">
        <v>24</v>
      </c>
      <c r="AJ2265">
        <v>13</v>
      </c>
      <c r="AK2265" s="22">
        <f t="shared" si="179"/>
        <v>12.049208067065225</v>
      </c>
      <c r="AL2265" t="s">
        <v>99</v>
      </c>
      <c r="AM2265" t="s">
        <v>534</v>
      </c>
      <c r="AN2265" t="s">
        <v>67</v>
      </c>
    </row>
    <row r="2266" spans="1:40" hidden="1" x14ac:dyDescent="0.25">
      <c r="A2266">
        <v>202430</v>
      </c>
      <c r="B2266">
        <v>44686</v>
      </c>
      <c r="C2266" t="s">
        <v>2757</v>
      </c>
      <c r="D2266" t="s">
        <v>5680</v>
      </c>
      <c r="E2266" t="s">
        <v>2758</v>
      </c>
      <c r="F2266">
        <v>0</v>
      </c>
      <c r="G2266" s="1">
        <v>45211</v>
      </c>
      <c r="H2266" s="1">
        <v>45211</v>
      </c>
      <c r="I2266" s="21">
        <f t="shared" si="175"/>
        <v>1</v>
      </c>
      <c r="J2266" s="1"/>
      <c r="K2266" s="1" t="s">
        <v>36</v>
      </c>
      <c r="O2266" t="s">
        <v>36</v>
      </c>
      <c r="S2266" s="22">
        <f t="shared" si="176"/>
        <v>0.33333333333333331</v>
      </c>
      <c r="T2266" s="22">
        <f t="shared" si="177"/>
        <v>2.02020202020202E-2</v>
      </c>
      <c r="U2266" s="22" t="s">
        <v>5367</v>
      </c>
      <c r="V2266">
        <v>830</v>
      </c>
      <c r="W2266" s="22" t="s">
        <v>5439</v>
      </c>
      <c r="X2266">
        <v>1630</v>
      </c>
      <c r="Y2266" t="s">
        <v>507</v>
      </c>
      <c r="Z2266" t="s">
        <v>2079</v>
      </c>
      <c r="AA2266" t="s">
        <v>2080</v>
      </c>
      <c r="AB2266" t="s">
        <v>41</v>
      </c>
      <c r="AC2266" t="s">
        <v>98</v>
      </c>
      <c r="AD2266" t="str">
        <f t="shared" si="178"/>
        <v>Online Class - ONLINE</v>
      </c>
      <c r="AE2266" t="s">
        <v>88</v>
      </c>
      <c r="AF2266" t="s">
        <v>89</v>
      </c>
      <c r="AG2266" t="s">
        <v>89</v>
      </c>
      <c r="AH2266" t="s">
        <v>5220</v>
      </c>
      <c r="AI2266">
        <v>15</v>
      </c>
      <c r="AJ2266">
        <v>4</v>
      </c>
      <c r="AK2266" s="22">
        <f t="shared" si="179"/>
        <v>8.0808080808080801E-2</v>
      </c>
      <c r="AL2266" t="s">
        <v>99</v>
      </c>
      <c r="AM2266" t="s">
        <v>66</v>
      </c>
      <c r="AN2266" t="s">
        <v>67</v>
      </c>
    </row>
    <row r="2267" spans="1:40" hidden="1" x14ac:dyDescent="0.25">
      <c r="A2267">
        <v>202430</v>
      </c>
      <c r="B2267">
        <v>44691</v>
      </c>
      <c r="C2267" t="s">
        <v>2548</v>
      </c>
      <c r="D2267" t="s">
        <v>5632</v>
      </c>
      <c r="E2267" t="s">
        <v>2549</v>
      </c>
      <c r="F2267">
        <v>3</v>
      </c>
      <c r="G2267" s="1">
        <v>45173</v>
      </c>
      <c r="H2267" s="1">
        <v>45276</v>
      </c>
      <c r="I2267" s="21">
        <f t="shared" si="175"/>
        <v>15.714285714285714</v>
      </c>
      <c r="J2267" s="1"/>
      <c r="K2267" s="1" t="s">
        <v>5552</v>
      </c>
      <c r="S2267" s="22">
        <f t="shared" si="176"/>
        <v>0</v>
      </c>
      <c r="T2267" s="22">
        <f t="shared" si="177"/>
        <v>0</v>
      </c>
      <c r="U2267" s="22">
        <v>0</v>
      </c>
      <c r="W2267" s="22">
        <v>0</v>
      </c>
      <c r="Y2267" t="s">
        <v>304</v>
      </c>
      <c r="Z2267" t="s">
        <v>2550</v>
      </c>
      <c r="AA2267" t="s">
        <v>2551</v>
      </c>
      <c r="AB2267" t="s">
        <v>277</v>
      </c>
      <c r="AC2267" t="s">
        <v>62</v>
      </c>
      <c r="AD2267" t="str">
        <f t="shared" si="178"/>
        <v>Online Class - ONLINE</v>
      </c>
      <c r="AE2267" t="s">
        <v>88</v>
      </c>
      <c r="AF2267" t="s">
        <v>89</v>
      </c>
      <c r="AG2267" t="s">
        <v>89</v>
      </c>
      <c r="AH2267" t="s">
        <v>5220</v>
      </c>
      <c r="AI2267">
        <v>25</v>
      </c>
      <c r="AJ2267">
        <v>23</v>
      </c>
      <c r="AK2267" s="22">
        <f t="shared" si="179"/>
        <v>0</v>
      </c>
      <c r="AL2267" t="s">
        <v>430</v>
      </c>
      <c r="AM2267" t="s">
        <v>306</v>
      </c>
      <c r="AN2267" t="s">
        <v>67</v>
      </c>
    </row>
    <row r="2268" spans="1:40" hidden="1" x14ac:dyDescent="0.25">
      <c r="A2268">
        <v>202430</v>
      </c>
      <c r="B2268">
        <v>44700</v>
      </c>
      <c r="C2268" t="s">
        <v>2002</v>
      </c>
      <c r="D2268" t="s">
        <v>5687</v>
      </c>
      <c r="E2268" t="s">
        <v>2003</v>
      </c>
      <c r="F2268">
        <v>0</v>
      </c>
      <c r="G2268" s="1">
        <v>45251</v>
      </c>
      <c r="H2268" s="1">
        <v>45272</v>
      </c>
      <c r="I2268" s="21">
        <f t="shared" si="175"/>
        <v>4</v>
      </c>
      <c r="J2268" s="1"/>
      <c r="K2268" s="1" t="s">
        <v>34</v>
      </c>
      <c r="M2268" t="s">
        <v>34</v>
      </c>
      <c r="S2268" s="22">
        <f t="shared" si="176"/>
        <v>5.208333333333337E-2</v>
      </c>
      <c r="T2268" s="22">
        <f t="shared" si="177"/>
        <v>1.2626262626262636E-2</v>
      </c>
      <c r="U2268" s="22" t="s">
        <v>5386</v>
      </c>
      <c r="V2268">
        <v>1300</v>
      </c>
      <c r="W2268" s="22" t="s">
        <v>5402</v>
      </c>
      <c r="X2268">
        <v>1415</v>
      </c>
      <c r="Y2268" t="s">
        <v>507</v>
      </c>
      <c r="Z2268" t="s">
        <v>1298</v>
      </c>
      <c r="AA2268" t="s">
        <v>1299</v>
      </c>
      <c r="AB2268" t="s">
        <v>41</v>
      </c>
      <c r="AC2268" t="s">
        <v>98</v>
      </c>
      <c r="AD2268" t="str">
        <f t="shared" si="178"/>
        <v>Online Class - ONLINE</v>
      </c>
      <c r="AE2268" t="s">
        <v>88</v>
      </c>
      <c r="AF2268" t="s">
        <v>89</v>
      </c>
      <c r="AG2268" t="s">
        <v>89</v>
      </c>
      <c r="AH2268" t="s">
        <v>5220</v>
      </c>
      <c r="AI2268">
        <v>15</v>
      </c>
      <c r="AJ2268">
        <v>5</v>
      </c>
      <c r="AK2268" s="22">
        <f t="shared" si="179"/>
        <v>0.25252525252525271</v>
      </c>
      <c r="AL2268" t="s">
        <v>99</v>
      </c>
      <c r="AM2268" t="s">
        <v>534</v>
      </c>
      <c r="AN2268" t="s">
        <v>67</v>
      </c>
    </row>
    <row r="2269" spans="1:40" hidden="1" x14ac:dyDescent="0.25">
      <c r="A2269">
        <v>202430</v>
      </c>
      <c r="B2269">
        <v>44700</v>
      </c>
      <c r="C2269" t="s">
        <v>2002</v>
      </c>
      <c r="D2269" t="s">
        <v>5687</v>
      </c>
      <c r="E2269" t="s">
        <v>2003</v>
      </c>
      <c r="F2269">
        <v>0</v>
      </c>
      <c r="G2269" s="1">
        <v>45251</v>
      </c>
      <c r="H2269" s="1">
        <v>45272</v>
      </c>
      <c r="I2269" s="21">
        <f t="shared" si="175"/>
        <v>4</v>
      </c>
      <c r="J2269" s="1"/>
      <c r="K2269" s="1" t="s">
        <v>34</v>
      </c>
      <c r="M2269" t="s">
        <v>34</v>
      </c>
      <c r="S2269" s="22">
        <f t="shared" si="176"/>
        <v>4.166666666666663E-2</v>
      </c>
      <c r="T2269" s="22">
        <f t="shared" si="177"/>
        <v>1.0101010101010091E-2</v>
      </c>
      <c r="U2269" s="22" t="s">
        <v>5379</v>
      </c>
      <c r="V2269">
        <v>1420</v>
      </c>
      <c r="W2269" s="22" t="s">
        <v>5490</v>
      </c>
      <c r="X2269">
        <v>1520</v>
      </c>
      <c r="Y2269" t="s">
        <v>507</v>
      </c>
      <c r="Z2269" t="s">
        <v>1298</v>
      </c>
      <c r="AA2269" t="s">
        <v>1299</v>
      </c>
      <c r="AB2269" t="s">
        <v>41</v>
      </c>
      <c r="AC2269" t="s">
        <v>98</v>
      </c>
      <c r="AD2269" t="str">
        <f t="shared" si="178"/>
        <v>Online Class - ONLINE</v>
      </c>
      <c r="AE2269" t="s">
        <v>88</v>
      </c>
      <c r="AF2269" t="s">
        <v>89</v>
      </c>
      <c r="AG2269" t="s">
        <v>89</v>
      </c>
      <c r="AH2269" t="s">
        <v>5220</v>
      </c>
      <c r="AI2269">
        <v>15</v>
      </c>
      <c r="AJ2269">
        <v>5</v>
      </c>
      <c r="AK2269" s="22">
        <f t="shared" si="179"/>
        <v>0.20202020202020182</v>
      </c>
      <c r="AL2269" t="s">
        <v>99</v>
      </c>
      <c r="AM2269" t="s">
        <v>534</v>
      </c>
      <c r="AN2269" t="s">
        <v>67</v>
      </c>
    </row>
    <row r="2270" spans="1:40" hidden="1" x14ac:dyDescent="0.25">
      <c r="A2270">
        <v>202430</v>
      </c>
      <c r="B2270">
        <v>44701</v>
      </c>
      <c r="C2270" t="s">
        <v>2727</v>
      </c>
      <c r="D2270" t="s">
        <v>5687</v>
      </c>
      <c r="E2270" t="s">
        <v>2728</v>
      </c>
      <c r="F2270">
        <v>0</v>
      </c>
      <c r="G2270" s="1">
        <v>45231</v>
      </c>
      <c r="H2270" s="1">
        <v>45259</v>
      </c>
      <c r="I2270" s="21">
        <f t="shared" si="175"/>
        <v>5</v>
      </c>
      <c r="J2270" s="1"/>
      <c r="K2270" s="1" t="s">
        <v>35</v>
      </c>
      <c r="N2270" t="s">
        <v>35</v>
      </c>
      <c r="S2270" s="22">
        <f t="shared" si="176"/>
        <v>9.375E-2</v>
      </c>
      <c r="T2270" s="22">
        <f t="shared" si="177"/>
        <v>2.8409090909090912E-2</v>
      </c>
      <c r="U2270" s="22" t="s">
        <v>5383</v>
      </c>
      <c r="V2270">
        <v>930</v>
      </c>
      <c r="W2270" s="22" t="s">
        <v>5429</v>
      </c>
      <c r="X2270">
        <v>1145</v>
      </c>
      <c r="Y2270" t="s">
        <v>507</v>
      </c>
      <c r="Z2270" t="s">
        <v>1298</v>
      </c>
      <c r="AA2270" t="s">
        <v>1299</v>
      </c>
      <c r="AB2270" t="s">
        <v>41</v>
      </c>
      <c r="AC2270" t="s">
        <v>98</v>
      </c>
      <c r="AD2270" t="str">
        <f t="shared" si="178"/>
        <v>Online Class - ONLINE</v>
      </c>
      <c r="AE2270" t="s">
        <v>88</v>
      </c>
      <c r="AF2270" t="s">
        <v>89</v>
      </c>
      <c r="AG2270" t="s">
        <v>89</v>
      </c>
      <c r="AH2270" t="s">
        <v>5220</v>
      </c>
      <c r="AI2270">
        <v>15</v>
      </c>
      <c r="AJ2270">
        <v>3</v>
      </c>
      <c r="AK2270" s="22">
        <f t="shared" si="179"/>
        <v>0.42613636363636365</v>
      </c>
      <c r="AL2270" t="s">
        <v>52</v>
      </c>
      <c r="AM2270" t="s">
        <v>534</v>
      </c>
      <c r="AN2270" t="s">
        <v>67</v>
      </c>
    </row>
    <row r="2271" spans="1:40" hidden="1" x14ac:dyDescent="0.25">
      <c r="A2271">
        <v>202430</v>
      </c>
      <c r="B2271">
        <v>44722</v>
      </c>
      <c r="C2271" t="s">
        <v>1928</v>
      </c>
      <c r="D2271" t="s">
        <v>5687</v>
      </c>
      <c r="E2271" t="s">
        <v>1929</v>
      </c>
      <c r="F2271">
        <v>0</v>
      </c>
      <c r="G2271" s="1">
        <v>45222</v>
      </c>
      <c r="H2271" s="1">
        <v>45276</v>
      </c>
      <c r="I2271" s="21">
        <f t="shared" si="175"/>
        <v>8.7142857142857153</v>
      </c>
      <c r="J2271" s="1"/>
      <c r="K2271" s="1" t="s">
        <v>5537</v>
      </c>
      <c r="M2271" t="s">
        <v>34</v>
      </c>
      <c r="O2271" t="s">
        <v>36</v>
      </c>
      <c r="S2271" s="22">
        <f t="shared" si="176"/>
        <v>0.10069444444444453</v>
      </c>
      <c r="T2271" s="22">
        <f t="shared" si="177"/>
        <v>0.10636123136123148</v>
      </c>
      <c r="U2271" s="22" t="s">
        <v>5449</v>
      </c>
      <c r="V2271">
        <v>1435</v>
      </c>
      <c r="W2271" s="22" t="s">
        <v>5387</v>
      </c>
      <c r="X2271">
        <v>1700</v>
      </c>
      <c r="Y2271" t="s">
        <v>101</v>
      </c>
      <c r="Z2271" t="s">
        <v>551</v>
      </c>
      <c r="AA2271" t="s">
        <v>552</v>
      </c>
      <c r="AB2271" t="s">
        <v>41</v>
      </c>
      <c r="AC2271" t="s">
        <v>98</v>
      </c>
      <c r="AD2271" t="str">
        <f t="shared" si="178"/>
        <v>Online Class - ONLINE</v>
      </c>
      <c r="AE2271" t="s">
        <v>88</v>
      </c>
      <c r="AF2271" t="s">
        <v>89</v>
      </c>
      <c r="AG2271" t="s">
        <v>89</v>
      </c>
      <c r="AH2271" t="s">
        <v>5220</v>
      </c>
      <c r="AI2271">
        <v>20</v>
      </c>
      <c r="AJ2271">
        <v>13</v>
      </c>
      <c r="AK2271" s="22">
        <f t="shared" si="179"/>
        <v>12.049208067065225</v>
      </c>
      <c r="AL2271" t="s">
        <v>99</v>
      </c>
      <c r="AM2271" t="s">
        <v>100</v>
      </c>
      <c r="AN2271" t="s">
        <v>67</v>
      </c>
    </row>
    <row r="2272" spans="1:40" hidden="1" x14ac:dyDescent="0.25">
      <c r="A2272">
        <v>202430</v>
      </c>
      <c r="B2272">
        <v>44758</v>
      </c>
      <c r="C2272" t="s">
        <v>3136</v>
      </c>
      <c r="D2272" t="s">
        <v>5601</v>
      </c>
      <c r="E2272" t="s">
        <v>3137</v>
      </c>
      <c r="F2272">
        <v>3</v>
      </c>
      <c r="G2272" s="1">
        <v>45180</v>
      </c>
      <c r="H2272" s="1">
        <v>45234</v>
      </c>
      <c r="I2272" s="21">
        <f t="shared" si="175"/>
        <v>8.7142857142857153</v>
      </c>
      <c r="J2272" s="1"/>
      <c r="K2272" s="1" t="s">
        <v>5552</v>
      </c>
      <c r="S2272" s="22">
        <f t="shared" si="176"/>
        <v>0</v>
      </c>
      <c r="T2272" s="22">
        <f t="shared" si="177"/>
        <v>0</v>
      </c>
      <c r="U2272" s="22">
        <v>0</v>
      </c>
      <c r="W2272" s="22">
        <v>0</v>
      </c>
      <c r="Y2272" t="s">
        <v>304</v>
      </c>
      <c r="Z2272" t="s">
        <v>3223</v>
      </c>
      <c r="AA2272" t="s">
        <v>3224</v>
      </c>
      <c r="AB2272" t="s">
        <v>277</v>
      </c>
      <c r="AC2272" t="s">
        <v>98</v>
      </c>
      <c r="AD2272" t="str">
        <f t="shared" si="178"/>
        <v>Online Class - ONLINE</v>
      </c>
      <c r="AE2272" t="s">
        <v>88</v>
      </c>
      <c r="AF2272" t="s">
        <v>89</v>
      </c>
      <c r="AG2272" t="s">
        <v>89</v>
      </c>
      <c r="AH2272" t="s">
        <v>5220</v>
      </c>
      <c r="AI2272">
        <v>35</v>
      </c>
      <c r="AJ2272">
        <v>27</v>
      </c>
      <c r="AK2272" s="22">
        <f t="shared" si="179"/>
        <v>0</v>
      </c>
      <c r="AL2272" t="s">
        <v>99</v>
      </c>
      <c r="AM2272" t="s">
        <v>534</v>
      </c>
      <c r="AN2272" t="s">
        <v>67</v>
      </c>
    </row>
    <row r="2273" spans="1:40" hidden="1" x14ac:dyDescent="0.25">
      <c r="A2273">
        <v>202430</v>
      </c>
      <c r="B2273">
        <v>44773</v>
      </c>
      <c r="C2273" t="s">
        <v>1510</v>
      </c>
      <c r="D2273" t="s">
        <v>5614</v>
      </c>
      <c r="E2273" t="s">
        <v>1511</v>
      </c>
      <c r="F2273">
        <v>3</v>
      </c>
      <c r="G2273" s="1">
        <v>45236</v>
      </c>
      <c r="H2273" s="1">
        <v>45276</v>
      </c>
      <c r="I2273" s="21">
        <f t="shared" si="175"/>
        <v>6.7142857142857144</v>
      </c>
      <c r="J2273" s="1"/>
      <c r="K2273" s="1" t="s">
        <v>5552</v>
      </c>
      <c r="S2273" s="22">
        <f t="shared" si="176"/>
        <v>0</v>
      </c>
      <c r="T2273" s="22">
        <f t="shared" si="177"/>
        <v>0</v>
      </c>
      <c r="U2273" s="22">
        <v>0</v>
      </c>
      <c r="W2273" s="22">
        <v>0</v>
      </c>
      <c r="Y2273" t="s">
        <v>304</v>
      </c>
      <c r="Z2273" t="s">
        <v>2267</v>
      </c>
      <c r="AA2273" t="s">
        <v>2268</v>
      </c>
      <c r="AB2273" t="s">
        <v>277</v>
      </c>
      <c r="AC2273" t="s">
        <v>62</v>
      </c>
      <c r="AD2273" t="str">
        <f t="shared" si="178"/>
        <v>Online Class - ONLINE</v>
      </c>
      <c r="AE2273" t="s">
        <v>88</v>
      </c>
      <c r="AF2273" t="s">
        <v>89</v>
      </c>
      <c r="AG2273" t="s">
        <v>89</v>
      </c>
      <c r="AH2273" t="s">
        <v>5220</v>
      </c>
      <c r="AI2273">
        <v>35</v>
      </c>
      <c r="AJ2273">
        <v>17</v>
      </c>
      <c r="AK2273" s="22">
        <f t="shared" si="179"/>
        <v>0</v>
      </c>
      <c r="AL2273" t="s">
        <v>430</v>
      </c>
      <c r="AM2273" t="s">
        <v>306</v>
      </c>
      <c r="AN2273" t="s">
        <v>67</v>
      </c>
    </row>
    <row r="2274" spans="1:40" hidden="1" x14ac:dyDescent="0.25">
      <c r="A2274">
        <v>202430</v>
      </c>
      <c r="B2274">
        <v>44775</v>
      </c>
      <c r="C2274" t="s">
        <v>802</v>
      </c>
      <c r="D2274" t="s">
        <v>5617</v>
      </c>
      <c r="E2274" t="s">
        <v>803</v>
      </c>
      <c r="F2274">
        <v>3</v>
      </c>
      <c r="G2274" s="1">
        <v>45180</v>
      </c>
      <c r="H2274" s="1">
        <v>45276</v>
      </c>
      <c r="I2274" s="21">
        <f t="shared" si="175"/>
        <v>14.714285714285714</v>
      </c>
      <c r="J2274" s="1"/>
      <c r="K2274" s="1" t="s">
        <v>5552</v>
      </c>
      <c r="S2274" s="22">
        <f t="shared" si="176"/>
        <v>0</v>
      </c>
      <c r="T2274" s="22">
        <f t="shared" si="177"/>
        <v>0</v>
      </c>
      <c r="U2274" s="22">
        <v>0</v>
      </c>
      <c r="W2274" s="22">
        <v>0</v>
      </c>
      <c r="Y2274" t="s">
        <v>304</v>
      </c>
      <c r="Z2274" t="s">
        <v>2161</v>
      </c>
      <c r="AA2274" t="s">
        <v>2162</v>
      </c>
      <c r="AB2274" t="s">
        <v>61</v>
      </c>
      <c r="AC2274" t="s">
        <v>62</v>
      </c>
      <c r="AD2274" t="str">
        <f t="shared" si="178"/>
        <v>Online Class - ONLINE</v>
      </c>
      <c r="AE2274" t="s">
        <v>88</v>
      </c>
      <c r="AF2274" t="s">
        <v>89</v>
      </c>
      <c r="AG2274" t="s">
        <v>89</v>
      </c>
      <c r="AH2274" t="s">
        <v>5220</v>
      </c>
      <c r="AI2274">
        <v>30</v>
      </c>
      <c r="AJ2274">
        <v>25</v>
      </c>
      <c r="AK2274" s="22">
        <f t="shared" si="179"/>
        <v>0</v>
      </c>
      <c r="AL2274" t="s">
        <v>430</v>
      </c>
      <c r="AM2274" t="s">
        <v>306</v>
      </c>
      <c r="AN2274" t="s">
        <v>67</v>
      </c>
    </row>
    <row r="2275" spans="1:40" hidden="1" x14ac:dyDescent="0.25">
      <c r="A2275">
        <v>202430</v>
      </c>
      <c r="B2275">
        <v>44779</v>
      </c>
      <c r="C2275" t="s">
        <v>1758</v>
      </c>
      <c r="D2275" t="s">
        <v>5623</v>
      </c>
      <c r="E2275" t="s">
        <v>1759</v>
      </c>
      <c r="F2275">
        <v>4</v>
      </c>
      <c r="G2275" s="1">
        <v>45180</v>
      </c>
      <c r="H2275" s="1">
        <v>45276</v>
      </c>
      <c r="I2275" s="21">
        <f t="shared" si="175"/>
        <v>14.714285714285714</v>
      </c>
      <c r="J2275" s="1"/>
      <c r="K2275" s="1" t="s">
        <v>5552</v>
      </c>
      <c r="S2275" s="22">
        <f t="shared" si="176"/>
        <v>0</v>
      </c>
      <c r="T2275" s="22">
        <f t="shared" si="177"/>
        <v>0</v>
      </c>
      <c r="U2275" s="22">
        <v>0</v>
      </c>
      <c r="W2275" s="22">
        <v>0</v>
      </c>
      <c r="Y2275" t="s">
        <v>304</v>
      </c>
      <c r="Z2275" t="s">
        <v>1250</v>
      </c>
      <c r="AA2275" t="s">
        <v>1251</v>
      </c>
      <c r="AB2275" t="s">
        <v>61</v>
      </c>
      <c r="AC2275" t="s">
        <v>62</v>
      </c>
      <c r="AD2275" t="str">
        <f t="shared" si="178"/>
        <v>Online Class - ONLINE</v>
      </c>
      <c r="AE2275" t="s">
        <v>88</v>
      </c>
      <c r="AF2275" t="s">
        <v>89</v>
      </c>
      <c r="AG2275" t="s">
        <v>89</v>
      </c>
      <c r="AH2275" t="s">
        <v>5220</v>
      </c>
      <c r="AI2275">
        <v>33</v>
      </c>
      <c r="AJ2275">
        <v>19</v>
      </c>
      <c r="AK2275" s="22">
        <f t="shared" si="179"/>
        <v>0</v>
      </c>
      <c r="AL2275" t="s">
        <v>430</v>
      </c>
      <c r="AM2275" t="s">
        <v>306</v>
      </c>
      <c r="AN2275" t="s">
        <v>67</v>
      </c>
    </row>
    <row r="2276" spans="1:40" hidden="1" x14ac:dyDescent="0.25">
      <c r="A2276">
        <v>202430</v>
      </c>
      <c r="B2276">
        <v>44780</v>
      </c>
      <c r="C2276" t="s">
        <v>1758</v>
      </c>
      <c r="D2276" t="s">
        <v>5623</v>
      </c>
      <c r="E2276" t="s">
        <v>1759</v>
      </c>
      <c r="F2276">
        <v>4</v>
      </c>
      <c r="G2276" s="1">
        <v>45180</v>
      </c>
      <c r="H2276" s="1">
        <v>45276</v>
      </c>
      <c r="I2276" s="21">
        <f t="shared" si="175"/>
        <v>14.714285714285714</v>
      </c>
      <c r="J2276" s="1"/>
      <c r="K2276" s="1" t="s">
        <v>5552</v>
      </c>
      <c r="S2276" s="22">
        <f t="shared" si="176"/>
        <v>0</v>
      </c>
      <c r="T2276" s="22">
        <f t="shared" si="177"/>
        <v>0</v>
      </c>
      <c r="U2276" s="22">
        <v>0</v>
      </c>
      <c r="W2276" s="22">
        <v>0</v>
      </c>
      <c r="Y2276" t="s">
        <v>304</v>
      </c>
      <c r="Z2276" t="s">
        <v>1250</v>
      </c>
      <c r="AA2276" t="s">
        <v>1251</v>
      </c>
      <c r="AB2276" t="s">
        <v>61</v>
      </c>
      <c r="AC2276" t="s">
        <v>62</v>
      </c>
      <c r="AD2276" t="str">
        <f t="shared" si="178"/>
        <v>Online Class - ONLINE</v>
      </c>
      <c r="AE2276" t="s">
        <v>88</v>
      </c>
      <c r="AF2276" t="s">
        <v>89</v>
      </c>
      <c r="AG2276" t="s">
        <v>89</v>
      </c>
      <c r="AH2276" t="s">
        <v>5220</v>
      </c>
      <c r="AI2276">
        <v>33</v>
      </c>
      <c r="AJ2276">
        <v>21</v>
      </c>
      <c r="AK2276" s="22">
        <f t="shared" si="179"/>
        <v>0</v>
      </c>
      <c r="AL2276" t="s">
        <v>430</v>
      </c>
      <c r="AM2276" t="s">
        <v>306</v>
      </c>
      <c r="AN2276" t="s">
        <v>67</v>
      </c>
    </row>
    <row r="2277" spans="1:40" hidden="1" x14ac:dyDescent="0.25">
      <c r="A2277">
        <v>202430</v>
      </c>
      <c r="B2277">
        <v>44781</v>
      </c>
      <c r="C2277" t="s">
        <v>2454</v>
      </c>
      <c r="D2277" t="s">
        <v>5689</v>
      </c>
      <c r="E2277" t="s">
        <v>2455</v>
      </c>
      <c r="F2277">
        <v>3</v>
      </c>
      <c r="G2277" s="1">
        <v>45229</v>
      </c>
      <c r="H2277" s="1">
        <v>45276</v>
      </c>
      <c r="I2277" s="21">
        <f t="shared" si="175"/>
        <v>7.7142857142857144</v>
      </c>
      <c r="J2277" s="1"/>
      <c r="K2277" s="1" t="s">
        <v>5552</v>
      </c>
      <c r="S2277" s="22">
        <f t="shared" si="176"/>
        <v>0</v>
      </c>
      <c r="T2277" s="22">
        <f t="shared" si="177"/>
        <v>0</v>
      </c>
      <c r="U2277" s="22">
        <v>0</v>
      </c>
      <c r="W2277" s="22">
        <v>0</v>
      </c>
      <c r="Y2277" t="s">
        <v>304</v>
      </c>
      <c r="Z2277" t="s">
        <v>2449</v>
      </c>
      <c r="AA2277" t="s">
        <v>2450</v>
      </c>
      <c r="AB2277" t="s">
        <v>61</v>
      </c>
      <c r="AC2277" t="s">
        <v>98</v>
      </c>
      <c r="AD2277" t="str">
        <f t="shared" si="178"/>
        <v>Online Class - ONLINE</v>
      </c>
      <c r="AE2277" t="s">
        <v>88</v>
      </c>
      <c r="AF2277" t="s">
        <v>89</v>
      </c>
      <c r="AG2277" t="s">
        <v>89</v>
      </c>
      <c r="AH2277" t="s">
        <v>5220</v>
      </c>
      <c r="AI2277">
        <v>24</v>
      </c>
      <c r="AJ2277">
        <v>22</v>
      </c>
      <c r="AK2277" s="22">
        <f t="shared" si="179"/>
        <v>0</v>
      </c>
      <c r="AL2277" t="s">
        <v>99</v>
      </c>
      <c r="AM2277" t="s">
        <v>534</v>
      </c>
      <c r="AN2277" t="s">
        <v>67</v>
      </c>
    </row>
    <row r="2278" spans="1:40" hidden="1" x14ac:dyDescent="0.25">
      <c r="A2278">
        <v>202430</v>
      </c>
      <c r="B2278">
        <v>44781</v>
      </c>
      <c r="C2278" t="s">
        <v>2454</v>
      </c>
      <c r="D2278" t="s">
        <v>5689</v>
      </c>
      <c r="E2278" t="s">
        <v>2455</v>
      </c>
      <c r="F2278">
        <v>3</v>
      </c>
      <c r="G2278" s="1">
        <v>45229</v>
      </c>
      <c r="H2278" s="1">
        <v>45276</v>
      </c>
      <c r="I2278" s="21">
        <f t="shared" si="175"/>
        <v>7.7142857142857144</v>
      </c>
      <c r="J2278" s="1"/>
      <c r="K2278" s="1" t="s">
        <v>5552</v>
      </c>
      <c r="S2278" s="22">
        <f t="shared" si="176"/>
        <v>0</v>
      </c>
      <c r="T2278" s="22">
        <f t="shared" si="177"/>
        <v>0</v>
      </c>
      <c r="U2278" s="22">
        <v>0</v>
      </c>
      <c r="W2278" s="22">
        <v>0</v>
      </c>
      <c r="Y2278" t="s">
        <v>304</v>
      </c>
      <c r="Z2278" t="s">
        <v>2449</v>
      </c>
      <c r="AA2278" t="s">
        <v>2450</v>
      </c>
      <c r="AB2278" t="s">
        <v>61</v>
      </c>
      <c r="AC2278" t="s">
        <v>98</v>
      </c>
      <c r="AD2278" t="str">
        <f t="shared" si="178"/>
        <v>Online Class - ONLINE</v>
      </c>
      <c r="AE2278" t="s">
        <v>88</v>
      </c>
      <c r="AF2278" t="s">
        <v>89</v>
      </c>
      <c r="AG2278" t="s">
        <v>89</v>
      </c>
      <c r="AH2278" t="s">
        <v>5220</v>
      </c>
      <c r="AI2278">
        <v>24</v>
      </c>
      <c r="AJ2278">
        <v>22</v>
      </c>
      <c r="AK2278" s="22">
        <f t="shared" si="179"/>
        <v>0</v>
      </c>
      <c r="AL2278" t="s">
        <v>99</v>
      </c>
      <c r="AM2278" t="s">
        <v>534</v>
      </c>
      <c r="AN2278" t="s">
        <v>67</v>
      </c>
    </row>
    <row r="2279" spans="1:40" hidden="1" x14ac:dyDescent="0.25">
      <c r="A2279">
        <v>202430</v>
      </c>
      <c r="B2279">
        <v>44795</v>
      </c>
      <c r="C2279" t="s">
        <v>555</v>
      </c>
      <c r="D2279" t="s">
        <v>5681</v>
      </c>
      <c r="E2279" t="s">
        <v>556</v>
      </c>
      <c r="F2279">
        <v>4</v>
      </c>
      <c r="G2279" s="1">
        <v>45166</v>
      </c>
      <c r="H2279" s="1">
        <v>45276</v>
      </c>
      <c r="I2279" s="21">
        <f t="shared" si="175"/>
        <v>16.714285714285715</v>
      </c>
      <c r="J2279" s="1"/>
      <c r="K2279" s="1" t="s">
        <v>5536</v>
      </c>
      <c r="L2279" t="s">
        <v>33</v>
      </c>
      <c r="N2279" t="s">
        <v>35</v>
      </c>
      <c r="S2279" s="22">
        <f t="shared" si="176"/>
        <v>7.638888888888884E-2</v>
      </c>
      <c r="T2279" s="22">
        <f t="shared" si="177"/>
        <v>0.15476190476190468</v>
      </c>
      <c r="U2279" s="22" t="s">
        <v>5378</v>
      </c>
      <c r="V2279">
        <v>1800</v>
      </c>
      <c r="W2279" s="22" t="s">
        <v>5446</v>
      </c>
      <c r="X2279">
        <v>1950</v>
      </c>
      <c r="Y2279" t="s">
        <v>507</v>
      </c>
      <c r="Z2279" t="s">
        <v>537</v>
      </c>
      <c r="AA2279" t="s">
        <v>538</v>
      </c>
      <c r="AB2279" t="s">
        <v>41</v>
      </c>
      <c r="AC2279" t="s">
        <v>98</v>
      </c>
      <c r="AD2279" t="str">
        <f t="shared" si="178"/>
        <v>Online Class - ONLINE</v>
      </c>
      <c r="AE2279" t="s">
        <v>88</v>
      </c>
      <c r="AF2279" t="s">
        <v>89</v>
      </c>
      <c r="AG2279" t="s">
        <v>89</v>
      </c>
      <c r="AH2279" t="s">
        <v>5220</v>
      </c>
      <c r="AI2279">
        <v>28</v>
      </c>
      <c r="AJ2279">
        <v>5</v>
      </c>
      <c r="AK2279" s="22">
        <f t="shared" si="179"/>
        <v>12.933673469387749</v>
      </c>
      <c r="AL2279" t="s">
        <v>99</v>
      </c>
      <c r="AM2279" t="s">
        <v>100</v>
      </c>
      <c r="AN2279" t="s">
        <v>67</v>
      </c>
    </row>
    <row r="2280" spans="1:40" hidden="1" x14ac:dyDescent="0.25">
      <c r="A2280">
        <v>202430</v>
      </c>
      <c r="B2280">
        <v>44810</v>
      </c>
      <c r="C2280" t="s">
        <v>3203</v>
      </c>
      <c r="D2280" t="s">
        <v>5706</v>
      </c>
      <c r="E2280" t="s">
        <v>3204</v>
      </c>
      <c r="F2280">
        <v>3</v>
      </c>
      <c r="G2280" s="1">
        <v>45208</v>
      </c>
      <c r="H2280" s="1">
        <v>45276</v>
      </c>
      <c r="I2280" s="21">
        <f t="shared" si="175"/>
        <v>10.714285714285714</v>
      </c>
      <c r="J2280" s="1"/>
      <c r="K2280" s="1" t="s">
        <v>5552</v>
      </c>
      <c r="S2280" s="22">
        <f t="shared" si="176"/>
        <v>0</v>
      </c>
      <c r="T2280" s="22">
        <f t="shared" si="177"/>
        <v>0</v>
      </c>
      <c r="U2280" s="22">
        <v>0</v>
      </c>
      <c r="W2280" s="22">
        <v>0</v>
      </c>
      <c r="Y2280" t="s">
        <v>304</v>
      </c>
      <c r="Z2280" t="s">
        <v>3247</v>
      </c>
      <c r="AA2280" t="s">
        <v>3248</v>
      </c>
      <c r="AB2280" t="s">
        <v>61</v>
      </c>
      <c r="AC2280" t="s">
        <v>98</v>
      </c>
      <c r="AD2280" t="str">
        <f t="shared" si="178"/>
        <v>Online Class - ONLINE</v>
      </c>
      <c r="AE2280" t="s">
        <v>88</v>
      </c>
      <c r="AF2280" t="s">
        <v>89</v>
      </c>
      <c r="AG2280" t="s">
        <v>89</v>
      </c>
      <c r="AH2280" t="s">
        <v>5220</v>
      </c>
      <c r="AI2280">
        <v>25</v>
      </c>
      <c r="AJ2280">
        <v>16</v>
      </c>
      <c r="AK2280" s="22">
        <f t="shared" si="179"/>
        <v>0</v>
      </c>
      <c r="AL2280" t="s">
        <v>99</v>
      </c>
      <c r="AM2280" t="s">
        <v>534</v>
      </c>
      <c r="AN2280" t="s">
        <v>67</v>
      </c>
    </row>
    <row r="2281" spans="1:40" hidden="1" x14ac:dyDescent="0.25">
      <c r="A2281">
        <v>202430</v>
      </c>
      <c r="B2281">
        <v>44811</v>
      </c>
      <c r="C2281" t="s">
        <v>840</v>
      </c>
      <c r="D2281" t="s">
        <v>5645</v>
      </c>
      <c r="E2281" t="s">
        <v>841</v>
      </c>
      <c r="F2281">
        <v>3</v>
      </c>
      <c r="G2281" s="1">
        <v>45215</v>
      </c>
      <c r="H2281" s="1">
        <v>45269</v>
      </c>
      <c r="I2281" s="21">
        <f t="shared" si="175"/>
        <v>8.7142857142857153</v>
      </c>
      <c r="J2281" s="1"/>
      <c r="K2281" s="1" t="s">
        <v>5552</v>
      </c>
      <c r="S2281" s="22">
        <f t="shared" si="176"/>
        <v>0</v>
      </c>
      <c r="T2281" s="22">
        <f t="shared" si="177"/>
        <v>0</v>
      </c>
      <c r="U2281" s="22">
        <v>0</v>
      </c>
      <c r="W2281" s="22">
        <v>0</v>
      </c>
      <c r="Y2281" t="s">
        <v>304</v>
      </c>
      <c r="Z2281" t="s">
        <v>3237</v>
      </c>
      <c r="AA2281" t="s">
        <v>3238</v>
      </c>
      <c r="AB2281" t="s">
        <v>277</v>
      </c>
      <c r="AC2281" t="s">
        <v>98</v>
      </c>
      <c r="AD2281" t="str">
        <f t="shared" si="178"/>
        <v>Online Class - ONLINE</v>
      </c>
      <c r="AE2281" t="s">
        <v>88</v>
      </c>
      <c r="AF2281" t="s">
        <v>89</v>
      </c>
      <c r="AG2281" t="s">
        <v>89</v>
      </c>
      <c r="AH2281" t="s">
        <v>5220</v>
      </c>
      <c r="AI2281">
        <v>35</v>
      </c>
      <c r="AJ2281">
        <v>26</v>
      </c>
      <c r="AK2281" s="22">
        <f t="shared" si="179"/>
        <v>0</v>
      </c>
      <c r="AL2281" t="s">
        <v>99</v>
      </c>
      <c r="AM2281" t="s">
        <v>534</v>
      </c>
      <c r="AN2281" t="s">
        <v>67</v>
      </c>
    </row>
    <row r="2282" spans="1:40" hidden="1" x14ac:dyDescent="0.25">
      <c r="A2282">
        <v>202430</v>
      </c>
      <c r="B2282">
        <v>44811</v>
      </c>
      <c r="C2282" t="s">
        <v>840</v>
      </c>
      <c r="D2282" t="s">
        <v>5645</v>
      </c>
      <c r="E2282" t="s">
        <v>841</v>
      </c>
      <c r="F2282">
        <v>3</v>
      </c>
      <c r="G2282" s="1">
        <v>45215</v>
      </c>
      <c r="H2282" s="1">
        <v>45269</v>
      </c>
      <c r="I2282" s="21">
        <f t="shared" si="175"/>
        <v>8.7142857142857153</v>
      </c>
      <c r="J2282" s="1"/>
      <c r="K2282" s="1" t="s">
        <v>5552</v>
      </c>
      <c r="S2282" s="22">
        <f t="shared" si="176"/>
        <v>0</v>
      </c>
      <c r="T2282" s="22">
        <f t="shared" si="177"/>
        <v>0</v>
      </c>
      <c r="U2282" s="22">
        <v>0</v>
      </c>
      <c r="W2282" s="22">
        <v>0</v>
      </c>
      <c r="Y2282" t="s">
        <v>304</v>
      </c>
      <c r="Z2282" t="s">
        <v>3237</v>
      </c>
      <c r="AA2282" t="s">
        <v>3238</v>
      </c>
      <c r="AB2282" t="s">
        <v>277</v>
      </c>
      <c r="AC2282" t="s">
        <v>98</v>
      </c>
      <c r="AD2282" t="str">
        <f t="shared" si="178"/>
        <v>Online Class - ONLINE</v>
      </c>
      <c r="AE2282" t="s">
        <v>88</v>
      </c>
      <c r="AF2282" t="s">
        <v>89</v>
      </c>
      <c r="AG2282" t="s">
        <v>89</v>
      </c>
      <c r="AH2282" t="s">
        <v>5220</v>
      </c>
      <c r="AI2282">
        <v>35</v>
      </c>
      <c r="AJ2282">
        <v>26</v>
      </c>
      <c r="AK2282" s="22">
        <f t="shared" si="179"/>
        <v>0</v>
      </c>
      <c r="AL2282" t="s">
        <v>99</v>
      </c>
      <c r="AM2282" t="s">
        <v>534</v>
      </c>
      <c r="AN2282" t="s">
        <v>67</v>
      </c>
    </row>
    <row r="2283" spans="1:40" hidden="1" x14ac:dyDescent="0.25">
      <c r="A2283">
        <v>202430</v>
      </c>
      <c r="B2283">
        <v>44813</v>
      </c>
      <c r="C2283" t="s">
        <v>936</v>
      </c>
      <c r="D2283" t="s">
        <v>5702</v>
      </c>
      <c r="E2283" t="s">
        <v>937</v>
      </c>
      <c r="F2283">
        <v>3</v>
      </c>
      <c r="G2283" s="1">
        <v>45215</v>
      </c>
      <c r="H2283" s="1">
        <v>45276</v>
      </c>
      <c r="I2283" s="21">
        <f t="shared" si="175"/>
        <v>9.7142857142857135</v>
      </c>
      <c r="J2283" s="1"/>
      <c r="K2283" s="1" t="s">
        <v>5552</v>
      </c>
      <c r="S2283" s="22">
        <f t="shared" si="176"/>
        <v>0</v>
      </c>
      <c r="T2283" s="22">
        <f t="shared" si="177"/>
        <v>0</v>
      </c>
      <c r="U2283" s="22">
        <v>0</v>
      </c>
      <c r="W2283" s="22">
        <v>0</v>
      </c>
      <c r="Y2283" t="s">
        <v>304</v>
      </c>
      <c r="Z2283" t="s">
        <v>2341</v>
      </c>
      <c r="AA2283" t="s">
        <v>2342</v>
      </c>
      <c r="AB2283" t="s">
        <v>277</v>
      </c>
      <c r="AC2283" t="s">
        <v>98</v>
      </c>
      <c r="AD2283" t="str">
        <f t="shared" si="178"/>
        <v>Online Class - ONLINE</v>
      </c>
      <c r="AE2283" t="s">
        <v>88</v>
      </c>
      <c r="AF2283" t="s">
        <v>89</v>
      </c>
      <c r="AG2283" t="s">
        <v>89</v>
      </c>
      <c r="AH2283" t="s">
        <v>5220</v>
      </c>
      <c r="AI2283">
        <v>40</v>
      </c>
      <c r="AJ2283">
        <v>41</v>
      </c>
      <c r="AK2283" s="22">
        <f t="shared" si="179"/>
        <v>0</v>
      </c>
      <c r="AL2283" t="s">
        <v>99</v>
      </c>
      <c r="AM2283" t="s">
        <v>534</v>
      </c>
      <c r="AN2283" t="s">
        <v>46</v>
      </c>
    </row>
    <row r="2284" spans="1:40" hidden="1" x14ac:dyDescent="0.25">
      <c r="A2284">
        <v>202430</v>
      </c>
      <c r="B2284">
        <v>44819</v>
      </c>
      <c r="C2284" t="s">
        <v>3108</v>
      </c>
      <c r="D2284" t="s">
        <v>5607</v>
      </c>
      <c r="E2284" t="s">
        <v>3109</v>
      </c>
      <c r="F2284">
        <v>3</v>
      </c>
      <c r="G2284" s="1">
        <v>45208</v>
      </c>
      <c r="H2284" s="1">
        <v>45276</v>
      </c>
      <c r="I2284" s="21">
        <f t="shared" si="175"/>
        <v>10.714285714285714</v>
      </c>
      <c r="J2284" s="1"/>
      <c r="K2284" s="1" t="s">
        <v>5552</v>
      </c>
      <c r="S2284" s="22">
        <f t="shared" si="176"/>
        <v>0</v>
      </c>
      <c r="T2284" s="22">
        <f t="shared" si="177"/>
        <v>0</v>
      </c>
      <c r="U2284" s="22">
        <v>0</v>
      </c>
      <c r="W2284" s="22">
        <v>0</v>
      </c>
      <c r="Y2284" t="s">
        <v>304</v>
      </c>
      <c r="Z2284" t="s">
        <v>383</v>
      </c>
      <c r="AA2284" t="s">
        <v>384</v>
      </c>
      <c r="AB2284" t="s">
        <v>61</v>
      </c>
      <c r="AC2284" t="s">
        <v>98</v>
      </c>
      <c r="AD2284" t="str">
        <f t="shared" si="178"/>
        <v>Online Class - ONLINE</v>
      </c>
      <c r="AE2284" t="s">
        <v>88</v>
      </c>
      <c r="AF2284" t="s">
        <v>89</v>
      </c>
      <c r="AG2284" t="s">
        <v>89</v>
      </c>
      <c r="AH2284" t="s">
        <v>5220</v>
      </c>
      <c r="AI2284">
        <v>35</v>
      </c>
      <c r="AJ2284">
        <v>32</v>
      </c>
      <c r="AK2284" s="22">
        <f t="shared" si="179"/>
        <v>0</v>
      </c>
      <c r="AL2284" t="s">
        <v>99</v>
      </c>
      <c r="AM2284" t="s">
        <v>534</v>
      </c>
      <c r="AN2284" t="s">
        <v>67</v>
      </c>
    </row>
    <row r="2285" spans="1:40" hidden="1" x14ac:dyDescent="0.25">
      <c r="A2285">
        <v>202430</v>
      </c>
      <c r="B2285">
        <v>44823</v>
      </c>
      <c r="C2285" t="s">
        <v>193</v>
      </c>
      <c r="D2285" t="s">
        <v>5719</v>
      </c>
      <c r="E2285" t="s">
        <v>194</v>
      </c>
      <c r="F2285">
        <v>3</v>
      </c>
      <c r="G2285" s="1">
        <v>45229</v>
      </c>
      <c r="H2285" s="1">
        <v>45276</v>
      </c>
      <c r="I2285" s="21">
        <f t="shared" si="175"/>
        <v>7.7142857142857144</v>
      </c>
      <c r="J2285" s="1"/>
      <c r="K2285" s="1" t="s">
        <v>5552</v>
      </c>
      <c r="S2285" s="22">
        <f t="shared" si="176"/>
        <v>0</v>
      </c>
      <c r="T2285" s="22">
        <f t="shared" si="177"/>
        <v>0</v>
      </c>
      <c r="U2285" s="22">
        <v>0</v>
      </c>
      <c r="W2285" s="22">
        <v>0</v>
      </c>
      <c r="Y2285" t="s">
        <v>304</v>
      </c>
      <c r="Z2285" t="s">
        <v>2904</v>
      </c>
      <c r="AA2285" t="s">
        <v>2905</v>
      </c>
      <c r="AB2285" t="s">
        <v>61</v>
      </c>
      <c r="AC2285" t="s">
        <v>98</v>
      </c>
      <c r="AD2285" t="str">
        <f t="shared" si="178"/>
        <v>Online Class - ONLINE</v>
      </c>
      <c r="AE2285" t="s">
        <v>88</v>
      </c>
      <c r="AF2285" t="s">
        <v>89</v>
      </c>
      <c r="AG2285" t="s">
        <v>89</v>
      </c>
      <c r="AH2285" t="s">
        <v>5220</v>
      </c>
      <c r="AI2285">
        <v>40</v>
      </c>
      <c r="AJ2285">
        <v>38</v>
      </c>
      <c r="AK2285" s="22">
        <f t="shared" si="179"/>
        <v>0</v>
      </c>
      <c r="AL2285" t="s">
        <v>99</v>
      </c>
      <c r="AM2285" t="s">
        <v>534</v>
      </c>
      <c r="AN2285" t="s">
        <v>67</v>
      </c>
    </row>
    <row r="2286" spans="1:40" hidden="1" x14ac:dyDescent="0.25">
      <c r="A2286">
        <v>202430</v>
      </c>
      <c r="B2286">
        <v>44825</v>
      </c>
      <c r="C2286" t="s">
        <v>218</v>
      </c>
      <c r="D2286" t="s">
        <v>5622</v>
      </c>
      <c r="E2286" t="s">
        <v>219</v>
      </c>
      <c r="F2286">
        <v>3</v>
      </c>
      <c r="G2286" s="1">
        <v>45250</v>
      </c>
      <c r="H2286" s="1">
        <v>45276</v>
      </c>
      <c r="I2286" s="21">
        <f t="shared" si="175"/>
        <v>4.7142857142857144</v>
      </c>
      <c r="J2286" s="1"/>
      <c r="K2286" s="1" t="s">
        <v>5552</v>
      </c>
      <c r="S2286" s="22">
        <f t="shared" si="176"/>
        <v>0</v>
      </c>
      <c r="T2286" s="22">
        <f t="shared" si="177"/>
        <v>0</v>
      </c>
      <c r="U2286" s="22">
        <v>0</v>
      </c>
      <c r="W2286" s="22">
        <v>0</v>
      </c>
      <c r="Y2286" t="s">
        <v>304</v>
      </c>
      <c r="Z2286" t="s">
        <v>2793</v>
      </c>
      <c r="AA2286" t="s">
        <v>2794</v>
      </c>
      <c r="AB2286" t="s">
        <v>61</v>
      </c>
      <c r="AC2286" t="s">
        <v>98</v>
      </c>
      <c r="AD2286" t="str">
        <f t="shared" si="178"/>
        <v>Online Class - ONLINE</v>
      </c>
      <c r="AE2286" t="s">
        <v>88</v>
      </c>
      <c r="AF2286" t="s">
        <v>89</v>
      </c>
      <c r="AG2286" t="s">
        <v>89</v>
      </c>
      <c r="AH2286" t="s">
        <v>5220</v>
      </c>
      <c r="AI2286">
        <v>35</v>
      </c>
      <c r="AJ2286">
        <v>36</v>
      </c>
      <c r="AK2286" s="22">
        <f t="shared" si="179"/>
        <v>0</v>
      </c>
      <c r="AL2286" t="s">
        <v>99</v>
      </c>
      <c r="AM2286" t="s">
        <v>534</v>
      </c>
      <c r="AN2286" t="s">
        <v>46</v>
      </c>
    </row>
    <row r="2287" spans="1:40" hidden="1" x14ac:dyDescent="0.25">
      <c r="A2287">
        <v>202430</v>
      </c>
      <c r="B2287">
        <v>44829</v>
      </c>
      <c r="C2287" t="s">
        <v>1980</v>
      </c>
      <c r="D2287" t="s">
        <v>5680</v>
      </c>
      <c r="E2287" t="s">
        <v>1981</v>
      </c>
      <c r="F2287">
        <v>0</v>
      </c>
      <c r="G2287" s="1">
        <v>45273</v>
      </c>
      <c r="H2287" s="1">
        <v>45273</v>
      </c>
      <c r="I2287" s="21">
        <f t="shared" si="175"/>
        <v>1</v>
      </c>
      <c r="J2287" s="1"/>
      <c r="K2287" s="1" t="s">
        <v>35</v>
      </c>
      <c r="N2287" t="s">
        <v>35</v>
      </c>
      <c r="S2287" s="22">
        <f t="shared" si="176"/>
        <v>0.33333333333333331</v>
      </c>
      <c r="T2287" s="22">
        <f t="shared" si="177"/>
        <v>2.02020202020202E-2</v>
      </c>
      <c r="U2287" s="22" t="s">
        <v>5367</v>
      </c>
      <c r="V2287">
        <v>830</v>
      </c>
      <c r="W2287" s="22" t="s">
        <v>5439</v>
      </c>
      <c r="X2287">
        <v>1630</v>
      </c>
      <c r="Y2287" t="s">
        <v>507</v>
      </c>
      <c r="Z2287" t="s">
        <v>1310</v>
      </c>
      <c r="AA2287" t="s">
        <v>1311</v>
      </c>
      <c r="AB2287" t="s">
        <v>41</v>
      </c>
      <c r="AC2287" t="s">
        <v>98</v>
      </c>
      <c r="AD2287" t="str">
        <f t="shared" si="178"/>
        <v>Online Class - ONLINE</v>
      </c>
      <c r="AE2287" t="s">
        <v>88</v>
      </c>
      <c r="AF2287" t="s">
        <v>89</v>
      </c>
      <c r="AG2287" t="s">
        <v>89</v>
      </c>
      <c r="AH2287" t="s">
        <v>5220</v>
      </c>
      <c r="AI2287">
        <v>25</v>
      </c>
      <c r="AJ2287">
        <v>0</v>
      </c>
      <c r="AK2287" s="22">
        <f t="shared" si="179"/>
        <v>0</v>
      </c>
      <c r="AL2287" t="s">
        <v>99</v>
      </c>
      <c r="AM2287" t="s">
        <v>100</v>
      </c>
      <c r="AN2287" t="s">
        <v>67</v>
      </c>
    </row>
    <row r="2288" spans="1:40" hidden="1" x14ac:dyDescent="0.25">
      <c r="A2288">
        <v>202430</v>
      </c>
      <c r="B2288">
        <v>35242</v>
      </c>
      <c r="C2288" t="s">
        <v>2517</v>
      </c>
      <c r="D2288" t="s">
        <v>5671</v>
      </c>
      <c r="E2288" t="s">
        <v>2256</v>
      </c>
      <c r="F2288">
        <v>1</v>
      </c>
      <c r="G2288" s="1">
        <v>45166</v>
      </c>
      <c r="H2288" s="1">
        <v>45268</v>
      </c>
      <c r="I2288" s="21">
        <f t="shared" si="175"/>
        <v>15.571428571428571</v>
      </c>
      <c r="J2288" s="1"/>
      <c r="K2288" s="1" t="s">
        <v>5552</v>
      </c>
      <c r="S2288" s="22">
        <f t="shared" si="176"/>
        <v>0</v>
      </c>
      <c r="T2288" s="22">
        <f t="shared" si="177"/>
        <v>0</v>
      </c>
      <c r="U2288" s="22">
        <v>0</v>
      </c>
      <c r="W2288" s="22">
        <v>0</v>
      </c>
      <c r="Y2288" t="s">
        <v>49</v>
      </c>
      <c r="Z2288" t="s">
        <v>2616</v>
      </c>
      <c r="AA2288" t="s">
        <v>2617</v>
      </c>
      <c r="AB2288" t="s">
        <v>277</v>
      </c>
      <c r="AC2288" t="s">
        <v>62</v>
      </c>
      <c r="AD2288" t="str">
        <f t="shared" si="178"/>
        <v>Pershing Park - PERPRK</v>
      </c>
      <c r="AE2288" t="s">
        <v>559</v>
      </c>
      <c r="AF2288" t="s">
        <v>560</v>
      </c>
      <c r="AG2288" t="s">
        <v>560</v>
      </c>
      <c r="AH2288" t="s">
        <v>5220</v>
      </c>
      <c r="AI2288">
        <v>15</v>
      </c>
      <c r="AJ2288">
        <v>12</v>
      </c>
      <c r="AK2288" s="22">
        <f t="shared" si="179"/>
        <v>0</v>
      </c>
      <c r="AL2288" t="s">
        <v>52</v>
      </c>
      <c r="AM2288" t="s">
        <v>172</v>
      </c>
      <c r="AN2288" t="s">
        <v>67</v>
      </c>
    </row>
    <row r="2289" spans="1:40" hidden="1" x14ac:dyDescent="0.25">
      <c r="A2289">
        <v>202430</v>
      </c>
      <c r="B2289">
        <v>35242</v>
      </c>
      <c r="C2289" t="s">
        <v>2517</v>
      </c>
      <c r="D2289" t="s">
        <v>5671</v>
      </c>
      <c r="E2289" t="s">
        <v>2256</v>
      </c>
      <c r="F2289">
        <v>1</v>
      </c>
      <c r="G2289" s="1">
        <v>45166</v>
      </c>
      <c r="H2289" s="1">
        <v>45268</v>
      </c>
      <c r="I2289" s="21">
        <f t="shared" si="175"/>
        <v>15.571428571428571</v>
      </c>
      <c r="J2289" s="1"/>
      <c r="K2289" s="1" t="s">
        <v>5552</v>
      </c>
      <c r="S2289" s="22">
        <f t="shared" si="176"/>
        <v>0</v>
      </c>
      <c r="T2289" s="22">
        <f t="shared" si="177"/>
        <v>0</v>
      </c>
      <c r="U2289" s="22">
        <v>0</v>
      </c>
      <c r="W2289" s="22">
        <v>0</v>
      </c>
      <c r="Y2289" t="s">
        <v>49</v>
      </c>
      <c r="Z2289" t="s">
        <v>2616</v>
      </c>
      <c r="AA2289" t="s">
        <v>2617</v>
      </c>
      <c r="AB2289" t="s">
        <v>277</v>
      </c>
      <c r="AC2289" t="s">
        <v>62</v>
      </c>
      <c r="AD2289" t="str">
        <f t="shared" si="178"/>
        <v>Pershing Park - PERPRK</v>
      </c>
      <c r="AE2289" t="s">
        <v>559</v>
      </c>
      <c r="AF2289" t="s">
        <v>560</v>
      </c>
      <c r="AG2289" t="s">
        <v>560</v>
      </c>
      <c r="AH2289" t="s">
        <v>5220</v>
      </c>
      <c r="AI2289">
        <v>15</v>
      </c>
      <c r="AJ2289">
        <v>12</v>
      </c>
      <c r="AK2289" s="22">
        <f t="shared" si="179"/>
        <v>0</v>
      </c>
      <c r="AL2289" t="s">
        <v>52</v>
      </c>
      <c r="AM2289" t="s">
        <v>172</v>
      </c>
      <c r="AN2289" t="s">
        <v>67</v>
      </c>
    </row>
    <row r="2290" spans="1:40" hidden="1" x14ac:dyDescent="0.25">
      <c r="A2290">
        <v>202430</v>
      </c>
      <c r="B2290">
        <v>36976</v>
      </c>
      <c r="C2290" t="s">
        <v>3402</v>
      </c>
      <c r="D2290" t="s">
        <v>5732</v>
      </c>
      <c r="E2290" t="s">
        <v>3403</v>
      </c>
      <c r="F2290">
        <v>1.5</v>
      </c>
      <c r="G2290" s="1">
        <v>45166</v>
      </c>
      <c r="H2290" s="1">
        <v>45268</v>
      </c>
      <c r="I2290" s="21">
        <f t="shared" si="175"/>
        <v>15.571428571428571</v>
      </c>
      <c r="J2290" s="1"/>
      <c r="K2290" s="1" t="s">
        <v>5552</v>
      </c>
      <c r="S2290" s="22">
        <f t="shared" si="176"/>
        <v>0</v>
      </c>
      <c r="T2290" s="22">
        <f t="shared" si="177"/>
        <v>0</v>
      </c>
      <c r="U2290" s="22">
        <v>0</v>
      </c>
      <c r="W2290" s="22">
        <v>0</v>
      </c>
      <c r="Y2290" t="s">
        <v>49</v>
      </c>
      <c r="Z2290" t="s">
        <v>672</v>
      </c>
      <c r="AA2290" t="s">
        <v>673</v>
      </c>
      <c r="AB2290" t="s">
        <v>61</v>
      </c>
      <c r="AC2290" t="s">
        <v>62</v>
      </c>
      <c r="AD2290" t="str">
        <f t="shared" si="178"/>
        <v>Pershing Park - PERPRK</v>
      </c>
      <c r="AE2290" t="s">
        <v>559</v>
      </c>
      <c r="AF2290" t="s">
        <v>560</v>
      </c>
      <c r="AG2290" t="s">
        <v>560</v>
      </c>
      <c r="AH2290" t="s">
        <v>5220</v>
      </c>
      <c r="AI2290">
        <v>40</v>
      </c>
      <c r="AJ2290">
        <v>40</v>
      </c>
      <c r="AK2290" s="22">
        <f t="shared" si="179"/>
        <v>0</v>
      </c>
      <c r="AL2290" t="s">
        <v>52</v>
      </c>
      <c r="AM2290" t="s">
        <v>66</v>
      </c>
      <c r="AN2290" t="s">
        <v>46</v>
      </c>
    </row>
    <row r="2291" spans="1:40" hidden="1" x14ac:dyDescent="0.25">
      <c r="A2291">
        <v>202430</v>
      </c>
      <c r="B2291">
        <v>36976</v>
      </c>
      <c r="C2291" t="s">
        <v>3402</v>
      </c>
      <c r="D2291" t="s">
        <v>5732</v>
      </c>
      <c r="E2291" t="s">
        <v>3403</v>
      </c>
      <c r="F2291">
        <v>1.5</v>
      </c>
      <c r="G2291" s="1">
        <v>45166</v>
      </c>
      <c r="H2291" s="1">
        <v>45268</v>
      </c>
      <c r="I2291" s="21">
        <f t="shared" si="175"/>
        <v>15.571428571428571</v>
      </c>
      <c r="J2291" s="1"/>
      <c r="K2291" s="1" t="s">
        <v>5552</v>
      </c>
      <c r="S2291" s="22">
        <f t="shared" si="176"/>
        <v>0</v>
      </c>
      <c r="T2291" s="22">
        <f t="shared" si="177"/>
        <v>0</v>
      </c>
      <c r="U2291" s="22">
        <v>0</v>
      </c>
      <c r="W2291" s="22">
        <v>0</v>
      </c>
      <c r="Y2291" t="s">
        <v>49</v>
      </c>
      <c r="Z2291" t="s">
        <v>672</v>
      </c>
      <c r="AA2291" t="s">
        <v>673</v>
      </c>
      <c r="AB2291" t="s">
        <v>61</v>
      </c>
      <c r="AC2291" t="s">
        <v>62</v>
      </c>
      <c r="AD2291" t="str">
        <f t="shared" si="178"/>
        <v>Pershing Park - PERPRK</v>
      </c>
      <c r="AE2291" t="s">
        <v>559</v>
      </c>
      <c r="AF2291" t="s">
        <v>560</v>
      </c>
      <c r="AG2291" t="s">
        <v>560</v>
      </c>
      <c r="AH2291" t="s">
        <v>5220</v>
      </c>
      <c r="AI2291">
        <v>40</v>
      </c>
      <c r="AJ2291">
        <v>40</v>
      </c>
      <c r="AK2291" s="22">
        <f t="shared" si="179"/>
        <v>0</v>
      </c>
      <c r="AL2291" t="s">
        <v>52</v>
      </c>
      <c r="AM2291" t="s">
        <v>66</v>
      </c>
      <c r="AN2291" t="s">
        <v>46</v>
      </c>
    </row>
    <row r="2292" spans="1:40" hidden="1" x14ac:dyDescent="0.25">
      <c r="A2292">
        <v>202430</v>
      </c>
      <c r="B2292">
        <v>37493</v>
      </c>
      <c r="C2292" t="s">
        <v>3402</v>
      </c>
      <c r="D2292" t="s">
        <v>5732</v>
      </c>
      <c r="E2292" t="s">
        <v>3403</v>
      </c>
      <c r="F2292">
        <v>1.5</v>
      </c>
      <c r="G2292" s="1">
        <v>45166</v>
      </c>
      <c r="H2292" s="1">
        <v>45268</v>
      </c>
      <c r="I2292" s="21">
        <f t="shared" si="175"/>
        <v>15.571428571428571</v>
      </c>
      <c r="J2292" s="1"/>
      <c r="K2292" s="1" t="s">
        <v>5552</v>
      </c>
      <c r="S2292" s="22">
        <f t="shared" si="176"/>
        <v>0</v>
      </c>
      <c r="T2292" s="22">
        <f t="shared" si="177"/>
        <v>0</v>
      </c>
      <c r="U2292" s="22">
        <v>0</v>
      </c>
      <c r="W2292" s="22">
        <v>0</v>
      </c>
      <c r="Y2292" t="s">
        <v>49</v>
      </c>
      <c r="Z2292" t="s">
        <v>3404</v>
      </c>
      <c r="AA2292" t="s">
        <v>3405</v>
      </c>
      <c r="AB2292" t="s">
        <v>277</v>
      </c>
      <c r="AC2292" t="s">
        <v>62</v>
      </c>
      <c r="AD2292" t="str">
        <f t="shared" si="178"/>
        <v>Pershing Park - PERPRK</v>
      </c>
      <c r="AE2292" t="s">
        <v>559</v>
      </c>
      <c r="AF2292" t="s">
        <v>560</v>
      </c>
      <c r="AG2292" t="s">
        <v>560</v>
      </c>
      <c r="AH2292" t="s">
        <v>5220</v>
      </c>
      <c r="AI2292">
        <v>40</v>
      </c>
      <c r="AJ2292">
        <v>36</v>
      </c>
      <c r="AK2292" s="22">
        <f t="shared" si="179"/>
        <v>0</v>
      </c>
      <c r="AL2292" t="s">
        <v>52</v>
      </c>
      <c r="AM2292" t="s">
        <v>66</v>
      </c>
      <c r="AN2292" t="s">
        <v>67</v>
      </c>
    </row>
    <row r="2293" spans="1:40" hidden="1" x14ac:dyDescent="0.25">
      <c r="A2293">
        <v>202430</v>
      </c>
      <c r="B2293">
        <v>37493</v>
      </c>
      <c r="C2293" t="s">
        <v>3402</v>
      </c>
      <c r="D2293" t="s">
        <v>5732</v>
      </c>
      <c r="E2293" t="s">
        <v>3403</v>
      </c>
      <c r="F2293">
        <v>1.5</v>
      </c>
      <c r="G2293" s="1">
        <v>45166</v>
      </c>
      <c r="H2293" s="1">
        <v>45268</v>
      </c>
      <c r="I2293" s="21">
        <f t="shared" si="175"/>
        <v>15.571428571428571</v>
      </c>
      <c r="J2293" s="1"/>
      <c r="K2293" s="1" t="s">
        <v>5552</v>
      </c>
      <c r="S2293" s="22">
        <f t="shared" si="176"/>
        <v>0</v>
      </c>
      <c r="T2293" s="22">
        <f t="shared" si="177"/>
        <v>0</v>
      </c>
      <c r="U2293" s="22">
        <v>0</v>
      </c>
      <c r="W2293" s="22">
        <v>0</v>
      </c>
      <c r="Y2293" t="s">
        <v>49</v>
      </c>
      <c r="Z2293" t="s">
        <v>3404</v>
      </c>
      <c r="AA2293" t="s">
        <v>3405</v>
      </c>
      <c r="AB2293" t="s">
        <v>277</v>
      </c>
      <c r="AC2293" t="s">
        <v>62</v>
      </c>
      <c r="AD2293" t="str">
        <f t="shared" si="178"/>
        <v>Pershing Park - PERPRK</v>
      </c>
      <c r="AE2293" t="s">
        <v>559</v>
      </c>
      <c r="AF2293" t="s">
        <v>560</v>
      </c>
      <c r="AG2293" t="s">
        <v>560</v>
      </c>
      <c r="AH2293" t="s">
        <v>5220</v>
      </c>
      <c r="AI2293">
        <v>40</v>
      </c>
      <c r="AJ2293">
        <v>36</v>
      </c>
      <c r="AK2293" s="22">
        <f t="shared" si="179"/>
        <v>0</v>
      </c>
      <c r="AL2293" t="s">
        <v>52</v>
      </c>
      <c r="AM2293" t="s">
        <v>66</v>
      </c>
      <c r="AN2293" t="s">
        <v>67</v>
      </c>
    </row>
    <row r="2294" spans="1:40" hidden="1" x14ac:dyDescent="0.25">
      <c r="A2294">
        <v>202430</v>
      </c>
      <c r="B2294">
        <v>37522</v>
      </c>
      <c r="C2294" t="s">
        <v>3406</v>
      </c>
      <c r="D2294" t="s">
        <v>5671</v>
      </c>
      <c r="E2294" t="s">
        <v>2256</v>
      </c>
      <c r="F2294">
        <v>1.5</v>
      </c>
      <c r="G2294" s="1">
        <v>45166</v>
      </c>
      <c r="H2294" s="1">
        <v>45268</v>
      </c>
      <c r="I2294" s="21">
        <f t="shared" si="175"/>
        <v>15.571428571428571</v>
      </c>
      <c r="J2294" s="1"/>
      <c r="K2294" s="1" t="s">
        <v>5552</v>
      </c>
      <c r="S2294" s="22">
        <f t="shared" si="176"/>
        <v>0</v>
      </c>
      <c r="T2294" s="22">
        <f t="shared" si="177"/>
        <v>0</v>
      </c>
      <c r="U2294" s="22">
        <v>0</v>
      </c>
      <c r="W2294" s="22">
        <v>0</v>
      </c>
      <c r="Y2294" t="s">
        <v>49</v>
      </c>
      <c r="Z2294" t="s">
        <v>672</v>
      </c>
      <c r="AA2294" t="s">
        <v>673</v>
      </c>
      <c r="AB2294" t="s">
        <v>61</v>
      </c>
      <c r="AC2294" t="s">
        <v>62</v>
      </c>
      <c r="AD2294" t="str">
        <f t="shared" si="178"/>
        <v>Pershing Park - PERPRK</v>
      </c>
      <c r="AE2294" t="s">
        <v>559</v>
      </c>
      <c r="AF2294" t="s">
        <v>560</v>
      </c>
      <c r="AG2294" t="s">
        <v>560</v>
      </c>
      <c r="AH2294" t="s">
        <v>5220</v>
      </c>
      <c r="AI2294">
        <v>30</v>
      </c>
      <c r="AJ2294">
        <v>31</v>
      </c>
      <c r="AK2294" s="22">
        <f t="shared" si="179"/>
        <v>0</v>
      </c>
      <c r="AL2294" t="s">
        <v>52</v>
      </c>
      <c r="AM2294" t="s">
        <v>172</v>
      </c>
      <c r="AN2294" t="s">
        <v>46</v>
      </c>
    </row>
    <row r="2295" spans="1:40" hidden="1" x14ac:dyDescent="0.25">
      <c r="A2295">
        <v>202430</v>
      </c>
      <c r="B2295">
        <v>37522</v>
      </c>
      <c r="C2295" t="s">
        <v>3406</v>
      </c>
      <c r="D2295" t="s">
        <v>5671</v>
      </c>
      <c r="E2295" t="s">
        <v>2256</v>
      </c>
      <c r="F2295">
        <v>1.5</v>
      </c>
      <c r="G2295" s="1">
        <v>45166</v>
      </c>
      <c r="H2295" s="1">
        <v>45268</v>
      </c>
      <c r="I2295" s="21">
        <f t="shared" si="175"/>
        <v>15.571428571428571</v>
      </c>
      <c r="J2295" s="1"/>
      <c r="K2295" s="1" t="s">
        <v>5552</v>
      </c>
      <c r="S2295" s="22">
        <f t="shared" si="176"/>
        <v>0</v>
      </c>
      <c r="T2295" s="22">
        <f t="shared" si="177"/>
        <v>0</v>
      </c>
      <c r="U2295" s="22">
        <v>0</v>
      </c>
      <c r="W2295" s="22">
        <v>0</v>
      </c>
      <c r="Y2295" t="s">
        <v>49</v>
      </c>
      <c r="Z2295" t="s">
        <v>672</v>
      </c>
      <c r="AA2295" t="s">
        <v>673</v>
      </c>
      <c r="AB2295" t="s">
        <v>61</v>
      </c>
      <c r="AC2295" t="s">
        <v>62</v>
      </c>
      <c r="AD2295" t="str">
        <f t="shared" si="178"/>
        <v>Pershing Park - PERPRK</v>
      </c>
      <c r="AE2295" t="s">
        <v>559</v>
      </c>
      <c r="AF2295" t="s">
        <v>560</v>
      </c>
      <c r="AG2295" t="s">
        <v>560</v>
      </c>
      <c r="AH2295" t="s">
        <v>5220</v>
      </c>
      <c r="AI2295">
        <v>30</v>
      </c>
      <c r="AJ2295">
        <v>31</v>
      </c>
      <c r="AK2295" s="22">
        <f t="shared" si="179"/>
        <v>0</v>
      </c>
      <c r="AL2295" t="s">
        <v>52</v>
      </c>
      <c r="AM2295" t="s">
        <v>172</v>
      </c>
      <c r="AN2295" t="s">
        <v>46</v>
      </c>
    </row>
    <row r="2296" spans="1:40" hidden="1" x14ac:dyDescent="0.25">
      <c r="A2296">
        <v>202430</v>
      </c>
      <c r="B2296">
        <v>37544</v>
      </c>
      <c r="C2296" t="s">
        <v>2614</v>
      </c>
      <c r="D2296" t="s">
        <v>5643</v>
      </c>
      <c r="E2296" t="s">
        <v>2615</v>
      </c>
      <c r="F2296">
        <v>1.5</v>
      </c>
      <c r="G2296" s="1">
        <v>45166</v>
      </c>
      <c r="H2296" s="1">
        <v>45268</v>
      </c>
      <c r="I2296" s="21">
        <f t="shared" si="175"/>
        <v>15.571428571428571</v>
      </c>
      <c r="J2296" s="1"/>
      <c r="K2296" s="1" t="s">
        <v>5552</v>
      </c>
      <c r="S2296" s="22">
        <f t="shared" si="176"/>
        <v>0</v>
      </c>
      <c r="T2296" s="22">
        <f t="shared" si="177"/>
        <v>0</v>
      </c>
      <c r="U2296" s="22">
        <v>0</v>
      </c>
      <c r="W2296" s="22">
        <v>0</v>
      </c>
      <c r="Y2296" t="s">
        <v>49</v>
      </c>
      <c r="Z2296" t="s">
        <v>2616</v>
      </c>
      <c r="AA2296" t="s">
        <v>2617</v>
      </c>
      <c r="AB2296" t="s">
        <v>277</v>
      </c>
      <c r="AC2296" t="s">
        <v>62</v>
      </c>
      <c r="AD2296" t="str">
        <f t="shared" si="178"/>
        <v>Pershing Park - PERPRK</v>
      </c>
      <c r="AE2296" t="s">
        <v>559</v>
      </c>
      <c r="AF2296" t="s">
        <v>560</v>
      </c>
      <c r="AG2296" t="s">
        <v>560</v>
      </c>
      <c r="AH2296" t="s">
        <v>5220</v>
      </c>
      <c r="AI2296">
        <v>20</v>
      </c>
      <c r="AJ2296">
        <v>13</v>
      </c>
      <c r="AK2296" s="22">
        <f t="shared" si="179"/>
        <v>0</v>
      </c>
      <c r="AL2296" t="s">
        <v>52</v>
      </c>
      <c r="AM2296" t="s">
        <v>66</v>
      </c>
      <c r="AN2296" t="s">
        <v>67</v>
      </c>
    </row>
    <row r="2297" spans="1:40" hidden="1" x14ac:dyDescent="0.25">
      <c r="A2297">
        <v>202430</v>
      </c>
      <c r="B2297">
        <v>41041</v>
      </c>
      <c r="C2297" t="s">
        <v>3406</v>
      </c>
      <c r="D2297" t="s">
        <v>5671</v>
      </c>
      <c r="E2297" t="s">
        <v>2256</v>
      </c>
      <c r="F2297">
        <v>1.5</v>
      </c>
      <c r="G2297" s="1">
        <v>45166</v>
      </c>
      <c r="H2297" s="1">
        <v>45268</v>
      </c>
      <c r="I2297" s="21">
        <f t="shared" si="175"/>
        <v>15.571428571428571</v>
      </c>
      <c r="J2297" s="1"/>
      <c r="K2297" s="1" t="s">
        <v>5552</v>
      </c>
      <c r="S2297" s="22">
        <f t="shared" si="176"/>
        <v>0</v>
      </c>
      <c r="T2297" s="22">
        <f t="shared" si="177"/>
        <v>0</v>
      </c>
      <c r="U2297" s="22">
        <v>0</v>
      </c>
      <c r="W2297" s="22">
        <v>0</v>
      </c>
      <c r="Y2297" t="s">
        <v>49</v>
      </c>
      <c r="Z2297" t="s">
        <v>672</v>
      </c>
      <c r="AA2297" t="s">
        <v>673</v>
      </c>
      <c r="AB2297" t="s">
        <v>61</v>
      </c>
      <c r="AC2297" t="s">
        <v>62</v>
      </c>
      <c r="AD2297" t="str">
        <f t="shared" si="178"/>
        <v>Pershing Park - PERPRK</v>
      </c>
      <c r="AE2297" t="s">
        <v>559</v>
      </c>
      <c r="AF2297" t="s">
        <v>560</v>
      </c>
      <c r="AG2297" t="s">
        <v>560</v>
      </c>
      <c r="AH2297" t="s">
        <v>5220</v>
      </c>
      <c r="AI2297">
        <v>30</v>
      </c>
      <c r="AJ2297">
        <v>37</v>
      </c>
      <c r="AK2297" s="22">
        <f t="shared" si="179"/>
        <v>0</v>
      </c>
      <c r="AL2297" t="s">
        <v>52</v>
      </c>
      <c r="AM2297" t="s">
        <v>172</v>
      </c>
      <c r="AN2297" t="s">
        <v>46</v>
      </c>
    </row>
    <row r="2298" spans="1:40" hidden="1" x14ac:dyDescent="0.25">
      <c r="A2298">
        <v>202430</v>
      </c>
      <c r="B2298">
        <v>41041</v>
      </c>
      <c r="C2298" t="s">
        <v>3406</v>
      </c>
      <c r="D2298" t="s">
        <v>5671</v>
      </c>
      <c r="E2298" t="s">
        <v>2256</v>
      </c>
      <c r="F2298">
        <v>1.5</v>
      </c>
      <c r="G2298" s="1">
        <v>45166</v>
      </c>
      <c r="H2298" s="1">
        <v>45268</v>
      </c>
      <c r="I2298" s="21">
        <f t="shared" si="175"/>
        <v>15.571428571428571</v>
      </c>
      <c r="J2298" s="1"/>
      <c r="K2298" s="1" t="s">
        <v>5552</v>
      </c>
      <c r="S2298" s="22">
        <f t="shared" si="176"/>
        <v>0</v>
      </c>
      <c r="T2298" s="22">
        <f t="shared" si="177"/>
        <v>0</v>
      </c>
      <c r="U2298" s="22">
        <v>0</v>
      </c>
      <c r="W2298" s="22">
        <v>0</v>
      </c>
      <c r="Y2298" t="s">
        <v>49</v>
      </c>
      <c r="Z2298" t="s">
        <v>672</v>
      </c>
      <c r="AA2298" t="s">
        <v>673</v>
      </c>
      <c r="AB2298" t="s">
        <v>61</v>
      </c>
      <c r="AC2298" t="s">
        <v>62</v>
      </c>
      <c r="AD2298" t="str">
        <f t="shared" si="178"/>
        <v>Pershing Park - PERPRK</v>
      </c>
      <c r="AE2298" t="s">
        <v>559</v>
      </c>
      <c r="AF2298" t="s">
        <v>560</v>
      </c>
      <c r="AG2298" t="s">
        <v>560</v>
      </c>
      <c r="AH2298" t="s">
        <v>5220</v>
      </c>
      <c r="AI2298">
        <v>30</v>
      </c>
      <c r="AJ2298">
        <v>37</v>
      </c>
      <c r="AK2298" s="22">
        <f t="shared" si="179"/>
        <v>0</v>
      </c>
      <c r="AL2298" t="s">
        <v>52</v>
      </c>
      <c r="AM2298" t="s">
        <v>172</v>
      </c>
      <c r="AN2298" t="s">
        <v>46</v>
      </c>
    </row>
    <row r="2299" spans="1:40" hidden="1" x14ac:dyDescent="0.25">
      <c r="A2299">
        <v>202430</v>
      </c>
      <c r="B2299">
        <v>42798</v>
      </c>
      <c r="C2299" t="s">
        <v>2517</v>
      </c>
      <c r="D2299" t="s">
        <v>5671</v>
      </c>
      <c r="E2299" t="s">
        <v>2256</v>
      </c>
      <c r="F2299">
        <v>1</v>
      </c>
      <c r="G2299" s="1">
        <v>45166</v>
      </c>
      <c r="H2299" s="1">
        <v>45268</v>
      </c>
      <c r="I2299" s="21">
        <f t="shared" si="175"/>
        <v>15.571428571428571</v>
      </c>
      <c r="J2299" s="1"/>
      <c r="K2299" s="1" t="s">
        <v>5552</v>
      </c>
      <c r="S2299" s="22">
        <f t="shared" si="176"/>
        <v>0</v>
      </c>
      <c r="T2299" s="22">
        <f t="shared" si="177"/>
        <v>0</v>
      </c>
      <c r="U2299" s="22">
        <v>0</v>
      </c>
      <c r="W2299" s="22">
        <v>0</v>
      </c>
      <c r="Y2299" t="s">
        <v>205</v>
      </c>
      <c r="Z2299" t="s">
        <v>389</v>
      </c>
      <c r="AA2299" t="s">
        <v>390</v>
      </c>
      <c r="AB2299" t="s">
        <v>61</v>
      </c>
      <c r="AC2299" t="s">
        <v>62</v>
      </c>
      <c r="AD2299" t="str">
        <f t="shared" si="178"/>
        <v>Pershing Park - PERPRK</v>
      </c>
      <c r="AE2299" t="s">
        <v>559</v>
      </c>
      <c r="AF2299" t="s">
        <v>560</v>
      </c>
      <c r="AG2299" t="s">
        <v>560</v>
      </c>
      <c r="AH2299" t="s">
        <v>5220</v>
      </c>
      <c r="AI2299">
        <v>20</v>
      </c>
      <c r="AJ2299">
        <v>15</v>
      </c>
      <c r="AK2299" s="22">
        <f t="shared" si="179"/>
        <v>0</v>
      </c>
      <c r="AL2299" t="s">
        <v>52</v>
      </c>
      <c r="AM2299" t="s">
        <v>172</v>
      </c>
      <c r="AN2299" t="s">
        <v>67</v>
      </c>
    </row>
    <row r="2300" spans="1:40" hidden="1" x14ac:dyDescent="0.25">
      <c r="A2300">
        <v>202430</v>
      </c>
      <c r="B2300">
        <v>42798</v>
      </c>
      <c r="C2300" t="s">
        <v>2517</v>
      </c>
      <c r="D2300" t="s">
        <v>5671</v>
      </c>
      <c r="E2300" t="s">
        <v>2256</v>
      </c>
      <c r="F2300">
        <v>1</v>
      </c>
      <c r="G2300" s="1">
        <v>45166</v>
      </c>
      <c r="H2300" s="1">
        <v>45268</v>
      </c>
      <c r="I2300" s="21">
        <f t="shared" si="175"/>
        <v>15.571428571428571</v>
      </c>
      <c r="J2300" s="1"/>
      <c r="K2300" s="1" t="s">
        <v>5552</v>
      </c>
      <c r="S2300" s="22">
        <f t="shared" si="176"/>
        <v>0</v>
      </c>
      <c r="T2300" s="22">
        <f t="shared" si="177"/>
        <v>0</v>
      </c>
      <c r="U2300" s="22">
        <v>0</v>
      </c>
      <c r="W2300" s="22">
        <v>0</v>
      </c>
      <c r="Y2300" t="s">
        <v>205</v>
      </c>
      <c r="Z2300" t="s">
        <v>389</v>
      </c>
      <c r="AA2300" t="s">
        <v>390</v>
      </c>
      <c r="AB2300" t="s">
        <v>61</v>
      </c>
      <c r="AC2300" t="s">
        <v>62</v>
      </c>
      <c r="AD2300" t="str">
        <f t="shared" si="178"/>
        <v>Pershing Park - PERPRK</v>
      </c>
      <c r="AE2300" t="s">
        <v>559</v>
      </c>
      <c r="AF2300" t="s">
        <v>560</v>
      </c>
      <c r="AG2300" t="s">
        <v>560</v>
      </c>
      <c r="AH2300" t="s">
        <v>5220</v>
      </c>
      <c r="AI2300">
        <v>20</v>
      </c>
      <c r="AJ2300">
        <v>15</v>
      </c>
      <c r="AK2300" s="22">
        <f t="shared" si="179"/>
        <v>0</v>
      </c>
      <c r="AL2300" t="s">
        <v>52</v>
      </c>
      <c r="AM2300" t="s">
        <v>172</v>
      </c>
      <c r="AN2300" t="s">
        <v>67</v>
      </c>
    </row>
    <row r="2301" spans="1:40" hidden="1" x14ac:dyDescent="0.25">
      <c r="A2301">
        <v>202430</v>
      </c>
      <c r="B2301">
        <v>43959</v>
      </c>
      <c r="C2301" t="s">
        <v>557</v>
      </c>
      <c r="D2301" t="s">
        <v>5732</v>
      </c>
      <c r="E2301" t="s">
        <v>558</v>
      </c>
      <c r="F2301">
        <v>1.5</v>
      </c>
      <c r="G2301" s="1">
        <v>45166</v>
      </c>
      <c r="H2301" s="1">
        <v>45276</v>
      </c>
      <c r="I2301" s="21">
        <f t="shared" si="175"/>
        <v>16.714285714285715</v>
      </c>
      <c r="J2301" s="1"/>
      <c r="K2301" s="1" t="s">
        <v>5536</v>
      </c>
      <c r="L2301" t="s">
        <v>33</v>
      </c>
      <c r="N2301" t="s">
        <v>35</v>
      </c>
      <c r="S2301" s="22">
        <f t="shared" si="176"/>
        <v>5.5555555555555525E-2</v>
      </c>
      <c r="T2301" s="22">
        <f t="shared" si="177"/>
        <v>0.1125541125541125</v>
      </c>
      <c r="U2301" s="22" t="s">
        <v>5375</v>
      </c>
      <c r="V2301">
        <v>935</v>
      </c>
      <c r="W2301" s="22" t="s">
        <v>5474</v>
      </c>
      <c r="X2301">
        <v>1055</v>
      </c>
      <c r="Y2301" t="s">
        <v>49</v>
      </c>
      <c r="Z2301" t="s">
        <v>396</v>
      </c>
      <c r="AA2301" t="s">
        <v>397</v>
      </c>
      <c r="AB2301" t="s">
        <v>41</v>
      </c>
      <c r="AC2301" t="s">
        <v>62</v>
      </c>
      <c r="AD2301" t="str">
        <f t="shared" si="178"/>
        <v>Pershing Park - PERPRK</v>
      </c>
      <c r="AE2301" t="s">
        <v>559</v>
      </c>
      <c r="AF2301" t="s">
        <v>560</v>
      </c>
      <c r="AG2301" t="s">
        <v>560</v>
      </c>
      <c r="AH2301" t="s">
        <v>5220</v>
      </c>
      <c r="AI2301">
        <v>28</v>
      </c>
      <c r="AJ2301">
        <v>28</v>
      </c>
      <c r="AK2301" s="22">
        <f t="shared" si="179"/>
        <v>52.675324675324653</v>
      </c>
      <c r="AL2301" t="s">
        <v>52</v>
      </c>
      <c r="AM2301" t="s">
        <v>66</v>
      </c>
      <c r="AN2301" t="s">
        <v>46</v>
      </c>
    </row>
    <row r="2302" spans="1:40" x14ac:dyDescent="0.25">
      <c r="A2302" s="77">
        <v>202430</v>
      </c>
      <c r="B2302" s="77">
        <v>30334</v>
      </c>
      <c r="C2302" s="77" t="s">
        <v>195</v>
      </c>
      <c r="D2302" s="77" t="s">
        <v>5695</v>
      </c>
      <c r="E2302" s="77" t="s">
        <v>196</v>
      </c>
      <c r="F2302" s="77">
        <v>4</v>
      </c>
      <c r="G2302" s="78">
        <v>45166</v>
      </c>
      <c r="H2302" s="78">
        <v>45276</v>
      </c>
      <c r="I2302" s="79">
        <f t="shared" si="175"/>
        <v>16.714285714285715</v>
      </c>
      <c r="J2302" s="78"/>
      <c r="K2302" s="78" t="s">
        <v>5536</v>
      </c>
      <c r="L2302" s="77" t="s">
        <v>33</v>
      </c>
      <c r="M2302" s="77"/>
      <c r="N2302" s="77" t="s">
        <v>35</v>
      </c>
      <c r="O2302" s="77"/>
      <c r="P2302" s="77"/>
      <c r="Q2302" s="77"/>
      <c r="R2302" s="77"/>
      <c r="S2302" s="80">
        <f t="shared" si="176"/>
        <v>5.555555555555558E-2</v>
      </c>
      <c r="T2302" s="80">
        <f t="shared" si="177"/>
        <v>0.11255411255411261</v>
      </c>
      <c r="U2302" s="80" t="s">
        <v>5369</v>
      </c>
      <c r="V2302" s="77">
        <v>800</v>
      </c>
      <c r="W2302" s="80" t="s">
        <v>5433</v>
      </c>
      <c r="X2302" s="77">
        <v>920</v>
      </c>
      <c r="Y2302" s="77" t="s">
        <v>49</v>
      </c>
      <c r="Z2302" s="77" t="s">
        <v>561</v>
      </c>
      <c r="AA2302" s="77" t="s">
        <v>562</v>
      </c>
      <c r="AB2302" s="77" t="s">
        <v>61</v>
      </c>
      <c r="AC2302" s="77" t="s">
        <v>62</v>
      </c>
      <c r="AD2302" s="77" t="str">
        <f t="shared" si="178"/>
        <v>Physical Science Building - PS101</v>
      </c>
      <c r="AE2302" s="77" t="s">
        <v>563</v>
      </c>
      <c r="AF2302" s="77" t="s">
        <v>564</v>
      </c>
      <c r="AG2302" s="77" t="s">
        <v>565</v>
      </c>
      <c r="AH2302" s="77" t="s">
        <v>3688</v>
      </c>
      <c r="AI2302" s="77">
        <v>22</v>
      </c>
      <c r="AJ2302" s="77">
        <v>22</v>
      </c>
      <c r="AK2302" s="80">
        <f t="shared" si="179"/>
        <v>41.387755102040842</v>
      </c>
      <c r="AL2302" s="77" t="s">
        <v>52</v>
      </c>
      <c r="AM2302" s="77" t="s">
        <v>66</v>
      </c>
      <c r="AN2302" s="77" t="s">
        <v>46</v>
      </c>
    </row>
    <row r="2303" spans="1:40" x14ac:dyDescent="0.25">
      <c r="A2303">
        <v>202430</v>
      </c>
      <c r="B2303">
        <v>30350</v>
      </c>
      <c r="C2303" t="s">
        <v>574</v>
      </c>
      <c r="D2303" t="s">
        <v>5695</v>
      </c>
      <c r="E2303" t="s">
        <v>575</v>
      </c>
      <c r="F2303">
        <v>5</v>
      </c>
      <c r="G2303" s="1">
        <v>45166</v>
      </c>
      <c r="H2303" s="1">
        <v>45276</v>
      </c>
      <c r="I2303" s="21">
        <f t="shared" si="175"/>
        <v>16.714285714285715</v>
      </c>
      <c r="J2303" s="1"/>
      <c r="K2303" s="1" t="s">
        <v>5536</v>
      </c>
      <c r="L2303" t="s">
        <v>33</v>
      </c>
      <c r="N2303" t="s">
        <v>35</v>
      </c>
      <c r="S2303" s="22">
        <f t="shared" si="176"/>
        <v>5.555555555555558E-2</v>
      </c>
      <c r="T2303" s="22">
        <f t="shared" si="177"/>
        <v>0.11255411255411261</v>
      </c>
      <c r="U2303" s="22" t="s">
        <v>5377</v>
      </c>
      <c r="V2303">
        <v>1245</v>
      </c>
      <c r="W2303" s="22" t="s">
        <v>5398</v>
      </c>
      <c r="X2303">
        <v>1405</v>
      </c>
      <c r="Y2303" t="s">
        <v>49</v>
      </c>
      <c r="Z2303" t="s">
        <v>576</v>
      </c>
      <c r="AA2303" t="s">
        <v>577</v>
      </c>
      <c r="AB2303" t="s">
        <v>61</v>
      </c>
      <c r="AC2303" t="s">
        <v>62</v>
      </c>
      <c r="AD2303" t="str">
        <f t="shared" si="178"/>
        <v>Physical Science Building - PS101</v>
      </c>
      <c r="AE2303" t="s">
        <v>563</v>
      </c>
      <c r="AF2303" t="s">
        <v>564</v>
      </c>
      <c r="AG2303" t="s">
        <v>565</v>
      </c>
      <c r="AH2303" t="s">
        <v>3688</v>
      </c>
      <c r="AI2303">
        <v>24</v>
      </c>
      <c r="AJ2303">
        <v>22</v>
      </c>
      <c r="AK2303" s="22">
        <f t="shared" si="179"/>
        <v>41.387755102040842</v>
      </c>
      <c r="AL2303" t="s">
        <v>52</v>
      </c>
      <c r="AM2303" t="s">
        <v>66</v>
      </c>
      <c r="AN2303" t="s">
        <v>67</v>
      </c>
    </row>
    <row r="2304" spans="1:40" x14ac:dyDescent="0.25">
      <c r="A2304" s="77">
        <v>202430</v>
      </c>
      <c r="B2304" s="77">
        <v>30352</v>
      </c>
      <c r="C2304" s="77" t="s">
        <v>574</v>
      </c>
      <c r="D2304" s="77" t="s">
        <v>5695</v>
      </c>
      <c r="E2304" s="77" t="s">
        <v>575</v>
      </c>
      <c r="F2304" s="77">
        <v>5</v>
      </c>
      <c r="G2304" s="78">
        <v>45166</v>
      </c>
      <c r="H2304" s="78">
        <v>45276</v>
      </c>
      <c r="I2304" s="79">
        <f t="shared" si="175"/>
        <v>16.714285714285715</v>
      </c>
      <c r="J2304" s="78" t="s">
        <v>393</v>
      </c>
      <c r="K2304" s="78" t="s">
        <v>5536</v>
      </c>
      <c r="L2304" s="77" t="s">
        <v>33</v>
      </c>
      <c r="M2304" s="77"/>
      <c r="N2304" s="77" t="s">
        <v>35</v>
      </c>
      <c r="O2304" s="77"/>
      <c r="P2304" s="77"/>
      <c r="Q2304" s="77"/>
      <c r="R2304" s="77"/>
      <c r="S2304" s="80">
        <f t="shared" si="176"/>
        <v>5.555555555555558E-2</v>
      </c>
      <c r="T2304" s="80">
        <f t="shared" si="177"/>
        <v>0.11255411255411261</v>
      </c>
      <c r="U2304" s="80" t="s">
        <v>5377</v>
      </c>
      <c r="V2304" s="77">
        <v>1245</v>
      </c>
      <c r="W2304" s="80" t="s">
        <v>5398</v>
      </c>
      <c r="X2304" s="77">
        <v>1405</v>
      </c>
      <c r="Y2304" s="77" t="s">
        <v>49</v>
      </c>
      <c r="Z2304" s="77" t="s">
        <v>576</v>
      </c>
      <c r="AA2304" s="77" t="s">
        <v>577</v>
      </c>
      <c r="AB2304" s="77" t="s">
        <v>41</v>
      </c>
      <c r="AC2304" s="77" t="s">
        <v>62</v>
      </c>
      <c r="AD2304" s="77" t="str">
        <f t="shared" si="178"/>
        <v>Physical Science Building - PS101</v>
      </c>
      <c r="AE2304" s="77" t="s">
        <v>563</v>
      </c>
      <c r="AF2304" s="77" t="s">
        <v>564</v>
      </c>
      <c r="AG2304" s="77" t="s">
        <v>565</v>
      </c>
      <c r="AH2304" s="77" t="s">
        <v>3688</v>
      </c>
      <c r="AI2304" s="77">
        <v>24</v>
      </c>
      <c r="AJ2304" s="77">
        <v>24</v>
      </c>
      <c r="AK2304" s="80">
        <f t="shared" si="179"/>
        <v>45.150278293135457</v>
      </c>
      <c r="AL2304" s="77" t="s">
        <v>52</v>
      </c>
      <c r="AM2304" s="77" t="s">
        <v>66</v>
      </c>
      <c r="AN2304" s="77" t="s">
        <v>46</v>
      </c>
    </row>
    <row r="2305" spans="1:40" x14ac:dyDescent="0.25">
      <c r="A2305">
        <v>202430</v>
      </c>
      <c r="B2305">
        <v>30353</v>
      </c>
      <c r="C2305" t="s">
        <v>574</v>
      </c>
      <c r="D2305" t="s">
        <v>5695</v>
      </c>
      <c r="E2305" t="s">
        <v>575</v>
      </c>
      <c r="F2305">
        <v>5</v>
      </c>
      <c r="G2305" s="1">
        <v>45166</v>
      </c>
      <c r="H2305" s="1">
        <v>45276</v>
      </c>
      <c r="I2305" s="21">
        <f t="shared" si="175"/>
        <v>16.714285714285715</v>
      </c>
      <c r="J2305" s="1" t="s">
        <v>393</v>
      </c>
      <c r="K2305" s="1" t="s">
        <v>5536</v>
      </c>
      <c r="L2305" t="s">
        <v>33</v>
      </c>
      <c r="N2305" t="s">
        <v>35</v>
      </c>
      <c r="S2305" s="22">
        <f t="shared" si="176"/>
        <v>5.555555555555558E-2</v>
      </c>
      <c r="T2305" s="22">
        <f t="shared" si="177"/>
        <v>0.11255411255411261</v>
      </c>
      <c r="U2305" s="22" t="s">
        <v>5377</v>
      </c>
      <c r="V2305">
        <v>1245</v>
      </c>
      <c r="W2305" s="22" t="s">
        <v>5398</v>
      </c>
      <c r="X2305">
        <v>1405</v>
      </c>
      <c r="Y2305" t="s">
        <v>49</v>
      </c>
      <c r="Z2305" t="s">
        <v>576</v>
      </c>
      <c r="AA2305" t="s">
        <v>577</v>
      </c>
      <c r="AB2305" t="s">
        <v>41</v>
      </c>
      <c r="AC2305" t="s">
        <v>62</v>
      </c>
      <c r="AD2305" t="str">
        <f t="shared" si="178"/>
        <v>Physical Science Building - PS101</v>
      </c>
      <c r="AE2305" t="s">
        <v>563</v>
      </c>
      <c r="AF2305" t="s">
        <v>564</v>
      </c>
      <c r="AG2305" t="s">
        <v>565</v>
      </c>
      <c r="AH2305" t="s">
        <v>3688</v>
      </c>
      <c r="AI2305">
        <v>24</v>
      </c>
      <c r="AJ2305">
        <v>20</v>
      </c>
      <c r="AK2305" s="22">
        <f t="shared" si="179"/>
        <v>37.625231910946219</v>
      </c>
      <c r="AL2305" t="s">
        <v>52</v>
      </c>
      <c r="AM2305" t="s">
        <v>66</v>
      </c>
      <c r="AN2305" t="s">
        <v>67</v>
      </c>
    </row>
    <row r="2306" spans="1:40" x14ac:dyDescent="0.25">
      <c r="A2306">
        <v>202430</v>
      </c>
      <c r="B2306">
        <v>30354</v>
      </c>
      <c r="C2306" t="s">
        <v>574</v>
      </c>
      <c r="D2306" t="s">
        <v>5695</v>
      </c>
      <c r="E2306" t="s">
        <v>575</v>
      </c>
      <c r="F2306">
        <v>5</v>
      </c>
      <c r="G2306" s="1">
        <v>45166</v>
      </c>
      <c r="H2306" s="1">
        <v>45276</v>
      </c>
      <c r="I2306" s="21">
        <f t="shared" ref="I2306:I2369" si="180">(DATEDIF(G2306,H2306,"d")/7)+1</f>
        <v>16.714285714285715</v>
      </c>
      <c r="J2306" s="1"/>
      <c r="K2306" s="1" t="s">
        <v>5536</v>
      </c>
      <c r="L2306" t="s">
        <v>33</v>
      </c>
      <c r="N2306" t="s">
        <v>35</v>
      </c>
      <c r="S2306" s="22">
        <f t="shared" ref="S2306:S2369" si="181">W2306-U2306</f>
        <v>5.555555555555558E-2</v>
      </c>
      <c r="T2306" s="22">
        <f t="shared" ref="T2306:T2369" si="182">(LEN(K2306)*S2306)*(I2306/16.5)</f>
        <v>0.11255411255411261</v>
      </c>
      <c r="U2306" s="22" t="s">
        <v>5379</v>
      </c>
      <c r="V2306">
        <v>1420</v>
      </c>
      <c r="W2306" s="22" t="s">
        <v>5500</v>
      </c>
      <c r="X2306">
        <v>1540</v>
      </c>
      <c r="Y2306" t="s">
        <v>49</v>
      </c>
      <c r="Z2306" t="s">
        <v>576</v>
      </c>
      <c r="AA2306" t="s">
        <v>577</v>
      </c>
      <c r="AB2306" t="s">
        <v>61</v>
      </c>
      <c r="AC2306" t="s">
        <v>62</v>
      </c>
      <c r="AD2306" t="str">
        <f t="shared" ref="AD2306:AD2369" si="183">CONCATENATE(AE2306," - ",AG2306)</f>
        <v>Physical Science Building - PS101</v>
      </c>
      <c r="AE2306" t="s">
        <v>563</v>
      </c>
      <c r="AF2306" t="s">
        <v>564</v>
      </c>
      <c r="AG2306" t="s">
        <v>565</v>
      </c>
      <c r="AH2306" t="s">
        <v>3688</v>
      </c>
      <c r="AI2306">
        <v>24</v>
      </c>
      <c r="AJ2306">
        <v>22</v>
      </c>
      <c r="AK2306" s="22">
        <f t="shared" ref="AK2306:AK2369" si="184">I2306*T2306*AJ2306</f>
        <v>41.387755102040842</v>
      </c>
      <c r="AL2306" t="s">
        <v>52</v>
      </c>
      <c r="AM2306" t="s">
        <v>66</v>
      </c>
      <c r="AN2306" t="s">
        <v>67</v>
      </c>
    </row>
    <row r="2307" spans="1:40" x14ac:dyDescent="0.25">
      <c r="A2307">
        <v>202430</v>
      </c>
      <c r="B2307">
        <v>30364</v>
      </c>
      <c r="C2307" t="s">
        <v>570</v>
      </c>
      <c r="D2307" t="s">
        <v>5695</v>
      </c>
      <c r="E2307" t="s">
        <v>571</v>
      </c>
      <c r="F2307">
        <v>3</v>
      </c>
      <c r="G2307" s="1">
        <v>45166</v>
      </c>
      <c r="H2307" s="1">
        <v>45276</v>
      </c>
      <c r="I2307" s="21">
        <f t="shared" si="180"/>
        <v>16.714285714285715</v>
      </c>
      <c r="J2307" s="1"/>
      <c r="K2307" s="1" t="s">
        <v>5536</v>
      </c>
      <c r="L2307" t="s">
        <v>33</v>
      </c>
      <c r="N2307" t="s">
        <v>35</v>
      </c>
      <c r="S2307" s="22">
        <f t="shared" si="181"/>
        <v>5.555555555555558E-2</v>
      </c>
      <c r="T2307" s="22">
        <f t="shared" si="182"/>
        <v>0.11255411255411261</v>
      </c>
      <c r="U2307" s="22" t="s">
        <v>5376</v>
      </c>
      <c r="V2307">
        <v>1110</v>
      </c>
      <c r="W2307" s="22" t="s">
        <v>5393</v>
      </c>
      <c r="X2307">
        <v>1230</v>
      </c>
      <c r="Y2307" t="s">
        <v>49</v>
      </c>
      <c r="Z2307" t="s">
        <v>572</v>
      </c>
      <c r="AA2307" t="s">
        <v>573</v>
      </c>
      <c r="AB2307" t="s">
        <v>61</v>
      </c>
      <c r="AC2307" t="s">
        <v>62</v>
      </c>
      <c r="AD2307" t="str">
        <f t="shared" si="183"/>
        <v>Physical Science Building - PS101</v>
      </c>
      <c r="AE2307" t="s">
        <v>563</v>
      </c>
      <c r="AF2307" t="s">
        <v>564</v>
      </c>
      <c r="AG2307" t="s">
        <v>565</v>
      </c>
      <c r="AH2307" t="s">
        <v>3688</v>
      </c>
      <c r="AI2307">
        <v>100</v>
      </c>
      <c r="AJ2307">
        <v>83</v>
      </c>
      <c r="AK2307" s="22">
        <f t="shared" si="184"/>
        <v>156.14471243042681</v>
      </c>
      <c r="AL2307" t="s">
        <v>52</v>
      </c>
      <c r="AM2307" t="s">
        <v>66</v>
      </c>
      <c r="AN2307" t="s">
        <v>67</v>
      </c>
    </row>
    <row r="2308" spans="1:40" x14ac:dyDescent="0.25">
      <c r="A2308">
        <v>202430</v>
      </c>
      <c r="B2308">
        <v>30371</v>
      </c>
      <c r="C2308" t="s">
        <v>566</v>
      </c>
      <c r="D2308" t="s">
        <v>5710</v>
      </c>
      <c r="E2308" t="s">
        <v>567</v>
      </c>
      <c r="F2308">
        <v>3</v>
      </c>
      <c r="G2308" s="1">
        <v>45166</v>
      </c>
      <c r="H2308" s="1">
        <v>45276</v>
      </c>
      <c r="I2308" s="21">
        <f t="shared" si="180"/>
        <v>16.714285714285715</v>
      </c>
      <c r="J2308" s="1"/>
      <c r="K2308" s="1" t="s">
        <v>5536</v>
      </c>
      <c r="L2308" t="s">
        <v>33</v>
      </c>
      <c r="N2308" t="s">
        <v>35</v>
      </c>
      <c r="S2308" s="22">
        <f t="shared" si="181"/>
        <v>5.5555555555555525E-2</v>
      </c>
      <c r="T2308" s="22">
        <f t="shared" si="182"/>
        <v>0.1125541125541125</v>
      </c>
      <c r="U2308" s="22" t="s">
        <v>5375</v>
      </c>
      <c r="V2308">
        <v>935</v>
      </c>
      <c r="W2308" s="22" t="s">
        <v>5474</v>
      </c>
      <c r="X2308">
        <v>1055</v>
      </c>
      <c r="Y2308" t="s">
        <v>49</v>
      </c>
      <c r="Z2308" t="s">
        <v>568</v>
      </c>
      <c r="AA2308" t="s">
        <v>569</v>
      </c>
      <c r="AB2308" t="s">
        <v>277</v>
      </c>
      <c r="AC2308" t="s">
        <v>62</v>
      </c>
      <c r="AD2308" t="str">
        <f t="shared" si="183"/>
        <v>Physical Science Building - PS101</v>
      </c>
      <c r="AE2308" t="s">
        <v>563</v>
      </c>
      <c r="AF2308" t="s">
        <v>564</v>
      </c>
      <c r="AG2308" t="s">
        <v>565</v>
      </c>
      <c r="AH2308" t="s">
        <v>3688</v>
      </c>
      <c r="AI2308">
        <v>130</v>
      </c>
      <c r="AJ2308">
        <v>51</v>
      </c>
      <c r="AK2308" s="22">
        <f t="shared" si="184"/>
        <v>95.94434137291276</v>
      </c>
      <c r="AL2308" t="s">
        <v>52</v>
      </c>
      <c r="AM2308" t="s">
        <v>66</v>
      </c>
      <c r="AN2308" t="s">
        <v>67</v>
      </c>
    </row>
    <row r="2309" spans="1:40" x14ac:dyDescent="0.25">
      <c r="A2309">
        <v>202430</v>
      </c>
      <c r="B2309">
        <v>30373</v>
      </c>
      <c r="C2309" t="s">
        <v>566</v>
      </c>
      <c r="D2309" t="s">
        <v>5710</v>
      </c>
      <c r="E2309" t="s">
        <v>567</v>
      </c>
      <c r="F2309">
        <v>3</v>
      </c>
      <c r="G2309" s="1">
        <v>45166</v>
      </c>
      <c r="H2309" s="1">
        <v>45276</v>
      </c>
      <c r="I2309" s="21">
        <f t="shared" si="180"/>
        <v>16.714285714285715</v>
      </c>
      <c r="J2309" s="1"/>
      <c r="K2309" s="1" t="s">
        <v>5537</v>
      </c>
      <c r="M2309" t="s">
        <v>34</v>
      </c>
      <c r="O2309" t="s">
        <v>36</v>
      </c>
      <c r="S2309" s="22">
        <f t="shared" si="181"/>
        <v>5.555555555555558E-2</v>
      </c>
      <c r="T2309" s="22">
        <f t="shared" si="182"/>
        <v>0.11255411255411261</v>
      </c>
      <c r="U2309" s="22" t="s">
        <v>5369</v>
      </c>
      <c r="V2309">
        <v>800</v>
      </c>
      <c r="W2309" s="22" t="s">
        <v>5433</v>
      </c>
      <c r="X2309">
        <v>920</v>
      </c>
      <c r="Y2309" t="s">
        <v>49</v>
      </c>
      <c r="Z2309" t="s">
        <v>580</v>
      </c>
      <c r="AA2309" t="s">
        <v>581</v>
      </c>
      <c r="AB2309" t="s">
        <v>61</v>
      </c>
      <c r="AC2309" t="s">
        <v>62</v>
      </c>
      <c r="AD2309" t="str">
        <f t="shared" si="183"/>
        <v>Physical Science Building - PS101</v>
      </c>
      <c r="AE2309" t="s">
        <v>563</v>
      </c>
      <c r="AF2309" t="s">
        <v>564</v>
      </c>
      <c r="AG2309" t="s">
        <v>565</v>
      </c>
      <c r="AH2309" t="s">
        <v>3688</v>
      </c>
      <c r="AI2309">
        <v>130</v>
      </c>
      <c r="AJ2309">
        <v>51</v>
      </c>
      <c r="AK2309" s="22">
        <f t="shared" si="184"/>
        <v>95.944341372912859</v>
      </c>
      <c r="AL2309" t="s">
        <v>52</v>
      </c>
      <c r="AM2309" t="s">
        <v>66</v>
      </c>
      <c r="AN2309" t="s">
        <v>67</v>
      </c>
    </row>
    <row r="2310" spans="1:40" x14ac:dyDescent="0.25">
      <c r="A2310">
        <v>202430</v>
      </c>
      <c r="B2310">
        <v>30374</v>
      </c>
      <c r="C2310" t="s">
        <v>566</v>
      </c>
      <c r="D2310" t="s">
        <v>5710</v>
      </c>
      <c r="E2310" t="s">
        <v>567</v>
      </c>
      <c r="F2310">
        <v>3</v>
      </c>
      <c r="G2310" s="1">
        <v>45166</v>
      </c>
      <c r="H2310" s="1">
        <v>45276</v>
      </c>
      <c r="I2310" s="21">
        <f t="shared" si="180"/>
        <v>16.714285714285715</v>
      </c>
      <c r="J2310" s="1"/>
      <c r="K2310" s="1" t="s">
        <v>5537</v>
      </c>
      <c r="M2310" t="s">
        <v>34</v>
      </c>
      <c r="O2310" t="s">
        <v>36</v>
      </c>
      <c r="S2310" s="22">
        <f t="shared" si="181"/>
        <v>5.5555555555555525E-2</v>
      </c>
      <c r="T2310" s="22">
        <f t="shared" si="182"/>
        <v>0.1125541125541125</v>
      </c>
      <c r="U2310" s="22" t="s">
        <v>5375</v>
      </c>
      <c r="V2310">
        <v>935</v>
      </c>
      <c r="W2310" s="22" t="s">
        <v>5474</v>
      </c>
      <c r="X2310">
        <v>1055</v>
      </c>
      <c r="Y2310" t="s">
        <v>49</v>
      </c>
      <c r="Z2310" t="s">
        <v>580</v>
      </c>
      <c r="AA2310" t="s">
        <v>581</v>
      </c>
      <c r="AB2310" t="s">
        <v>61</v>
      </c>
      <c r="AC2310" t="s">
        <v>62</v>
      </c>
      <c r="AD2310" t="str">
        <f t="shared" si="183"/>
        <v>Physical Science Building - PS101</v>
      </c>
      <c r="AE2310" t="s">
        <v>563</v>
      </c>
      <c r="AF2310" t="s">
        <v>564</v>
      </c>
      <c r="AG2310" t="s">
        <v>565</v>
      </c>
      <c r="AH2310" t="s">
        <v>3688</v>
      </c>
      <c r="AI2310">
        <v>130</v>
      </c>
      <c r="AJ2310">
        <v>123</v>
      </c>
      <c r="AK2310" s="22">
        <f t="shared" si="184"/>
        <v>231.39517625231903</v>
      </c>
      <c r="AL2310" t="s">
        <v>52</v>
      </c>
      <c r="AM2310" t="s">
        <v>66</v>
      </c>
      <c r="AN2310" t="s">
        <v>67</v>
      </c>
    </row>
    <row r="2311" spans="1:40" x14ac:dyDescent="0.25">
      <c r="A2311">
        <v>202430</v>
      </c>
      <c r="B2311">
        <v>31643</v>
      </c>
      <c r="C2311" t="s">
        <v>2004</v>
      </c>
      <c r="D2311" t="s">
        <v>5593</v>
      </c>
      <c r="E2311" t="s">
        <v>2005</v>
      </c>
      <c r="F2311">
        <v>3</v>
      </c>
      <c r="G2311" s="1">
        <v>45166</v>
      </c>
      <c r="H2311" s="1">
        <v>45276</v>
      </c>
      <c r="I2311" s="21">
        <f t="shared" si="180"/>
        <v>16.714285714285715</v>
      </c>
      <c r="J2311" s="1"/>
      <c r="K2311" s="1" t="s">
        <v>5537</v>
      </c>
      <c r="M2311" t="s">
        <v>34</v>
      </c>
      <c r="O2311" t="s">
        <v>36</v>
      </c>
      <c r="S2311" s="22">
        <f t="shared" si="181"/>
        <v>5.555555555555558E-2</v>
      </c>
      <c r="T2311" s="22">
        <f t="shared" si="182"/>
        <v>0.11255411255411261</v>
      </c>
      <c r="U2311" s="22" t="s">
        <v>5376</v>
      </c>
      <c r="V2311">
        <v>1110</v>
      </c>
      <c r="W2311" s="22" t="s">
        <v>5393</v>
      </c>
      <c r="X2311">
        <v>1230</v>
      </c>
      <c r="Y2311" t="s">
        <v>49</v>
      </c>
      <c r="Z2311" t="s">
        <v>2006</v>
      </c>
      <c r="AA2311" t="s">
        <v>2007</v>
      </c>
      <c r="AB2311" t="s">
        <v>61</v>
      </c>
      <c r="AC2311" t="s">
        <v>62</v>
      </c>
      <c r="AD2311" t="str">
        <f t="shared" si="183"/>
        <v>Physical Science Building - PS101</v>
      </c>
      <c r="AE2311" t="s">
        <v>563</v>
      </c>
      <c r="AF2311" t="s">
        <v>564</v>
      </c>
      <c r="AG2311" t="s">
        <v>565</v>
      </c>
      <c r="AH2311" t="s">
        <v>3688</v>
      </c>
      <c r="AI2311">
        <v>85</v>
      </c>
      <c r="AJ2311">
        <v>76</v>
      </c>
      <c r="AK2311" s="22">
        <f t="shared" si="184"/>
        <v>142.97588126159562</v>
      </c>
      <c r="AL2311" t="s">
        <v>52</v>
      </c>
      <c r="AM2311" t="s">
        <v>66</v>
      </c>
      <c r="AN2311" t="s">
        <v>67</v>
      </c>
    </row>
    <row r="2312" spans="1:40" x14ac:dyDescent="0.25">
      <c r="A2312">
        <v>202430</v>
      </c>
      <c r="B2312">
        <v>36106</v>
      </c>
      <c r="C2312" t="s">
        <v>195</v>
      </c>
      <c r="D2312" t="s">
        <v>5695</v>
      </c>
      <c r="E2312" t="s">
        <v>196</v>
      </c>
      <c r="F2312">
        <v>4</v>
      </c>
      <c r="G2312" s="1">
        <v>45166</v>
      </c>
      <c r="H2312" s="1">
        <v>45276</v>
      </c>
      <c r="I2312" s="21">
        <f t="shared" si="180"/>
        <v>16.714285714285715</v>
      </c>
      <c r="J2312" s="1" t="s">
        <v>393</v>
      </c>
      <c r="K2312" s="1" t="s">
        <v>5536</v>
      </c>
      <c r="L2312" t="s">
        <v>33</v>
      </c>
      <c r="N2312" t="s">
        <v>35</v>
      </c>
      <c r="S2312" s="22">
        <f t="shared" si="181"/>
        <v>5.555555555555558E-2</v>
      </c>
      <c r="T2312" s="22">
        <f t="shared" si="182"/>
        <v>0.11255411255411261</v>
      </c>
      <c r="U2312" s="22" t="s">
        <v>5369</v>
      </c>
      <c r="V2312">
        <v>800</v>
      </c>
      <c r="W2312" s="22" t="s">
        <v>5433</v>
      </c>
      <c r="X2312">
        <v>920</v>
      </c>
      <c r="Y2312" t="s">
        <v>49</v>
      </c>
      <c r="Z2312" t="s">
        <v>561</v>
      </c>
      <c r="AA2312" t="s">
        <v>562</v>
      </c>
      <c r="AB2312" t="s">
        <v>41</v>
      </c>
      <c r="AC2312" t="s">
        <v>62</v>
      </c>
      <c r="AD2312" t="str">
        <f t="shared" si="183"/>
        <v>Physical Science Building - PS101</v>
      </c>
      <c r="AE2312" t="s">
        <v>563</v>
      </c>
      <c r="AF2312" t="s">
        <v>564</v>
      </c>
      <c r="AG2312" t="s">
        <v>565</v>
      </c>
      <c r="AH2312" t="s">
        <v>3688</v>
      </c>
      <c r="AI2312">
        <v>22</v>
      </c>
      <c r="AJ2312">
        <v>22</v>
      </c>
      <c r="AK2312" s="22">
        <f t="shared" si="184"/>
        <v>41.387755102040842</v>
      </c>
      <c r="AL2312" t="s">
        <v>52</v>
      </c>
      <c r="AM2312" t="s">
        <v>66</v>
      </c>
      <c r="AN2312" t="s">
        <v>46</v>
      </c>
    </row>
    <row r="2313" spans="1:40" x14ac:dyDescent="0.25">
      <c r="A2313">
        <v>202430</v>
      </c>
      <c r="B2313">
        <v>36107</v>
      </c>
      <c r="C2313" t="s">
        <v>195</v>
      </c>
      <c r="D2313" t="s">
        <v>5695</v>
      </c>
      <c r="E2313" t="s">
        <v>196</v>
      </c>
      <c r="F2313">
        <v>4</v>
      </c>
      <c r="G2313" s="1">
        <v>45166</v>
      </c>
      <c r="H2313" s="1">
        <v>45276</v>
      </c>
      <c r="I2313" s="21">
        <f t="shared" si="180"/>
        <v>16.714285714285715</v>
      </c>
      <c r="J2313" s="1"/>
      <c r="K2313" s="1" t="s">
        <v>5537</v>
      </c>
      <c r="M2313" t="s">
        <v>34</v>
      </c>
      <c r="O2313" t="s">
        <v>36</v>
      </c>
      <c r="S2313" s="22">
        <f t="shared" si="181"/>
        <v>5.555555555555558E-2</v>
      </c>
      <c r="T2313" s="22">
        <f t="shared" si="182"/>
        <v>0.11255411255411261</v>
      </c>
      <c r="U2313" s="22" t="s">
        <v>5377</v>
      </c>
      <c r="V2313">
        <v>1245</v>
      </c>
      <c r="W2313" s="22" t="s">
        <v>5398</v>
      </c>
      <c r="X2313">
        <v>1405</v>
      </c>
      <c r="Y2313" t="s">
        <v>49</v>
      </c>
      <c r="Z2313" t="s">
        <v>547</v>
      </c>
      <c r="AA2313" t="s">
        <v>548</v>
      </c>
      <c r="AB2313" t="s">
        <v>646</v>
      </c>
      <c r="AC2313" t="s">
        <v>62</v>
      </c>
      <c r="AD2313" t="str">
        <f t="shared" si="183"/>
        <v>Physical Science Building - PS101</v>
      </c>
      <c r="AE2313" t="s">
        <v>563</v>
      </c>
      <c r="AF2313" t="s">
        <v>564</v>
      </c>
      <c r="AG2313" t="s">
        <v>565</v>
      </c>
      <c r="AH2313" t="s">
        <v>3688</v>
      </c>
      <c r="AI2313">
        <v>24</v>
      </c>
      <c r="AJ2313">
        <v>22</v>
      </c>
      <c r="AK2313" s="22">
        <f t="shared" si="184"/>
        <v>41.387755102040842</v>
      </c>
      <c r="AL2313" t="s">
        <v>52</v>
      </c>
      <c r="AM2313" t="s">
        <v>66</v>
      </c>
      <c r="AN2313" t="s">
        <v>67</v>
      </c>
    </row>
    <row r="2314" spans="1:40" x14ac:dyDescent="0.25">
      <c r="A2314">
        <v>202430</v>
      </c>
      <c r="B2314">
        <v>36109</v>
      </c>
      <c r="C2314" t="s">
        <v>195</v>
      </c>
      <c r="D2314" t="s">
        <v>5695</v>
      </c>
      <c r="E2314" t="s">
        <v>196</v>
      </c>
      <c r="F2314">
        <v>4</v>
      </c>
      <c r="G2314" s="1">
        <v>45166</v>
      </c>
      <c r="H2314" s="1">
        <v>45276</v>
      </c>
      <c r="I2314" s="21">
        <f t="shared" si="180"/>
        <v>16.714285714285715</v>
      </c>
      <c r="J2314" s="1" t="s">
        <v>393</v>
      </c>
      <c r="K2314" s="1" t="s">
        <v>5537</v>
      </c>
      <c r="M2314" t="s">
        <v>34</v>
      </c>
      <c r="O2314" t="s">
        <v>36</v>
      </c>
      <c r="S2314" s="22">
        <f t="shared" si="181"/>
        <v>5.555555555555558E-2</v>
      </c>
      <c r="T2314" s="22">
        <f t="shared" si="182"/>
        <v>0.11255411255411261</v>
      </c>
      <c r="U2314" s="22" t="s">
        <v>5377</v>
      </c>
      <c r="V2314">
        <v>1245</v>
      </c>
      <c r="W2314" s="22" t="s">
        <v>5398</v>
      </c>
      <c r="X2314">
        <v>1405</v>
      </c>
      <c r="Y2314" t="s">
        <v>49</v>
      </c>
      <c r="Z2314" t="s">
        <v>547</v>
      </c>
      <c r="AA2314" t="s">
        <v>548</v>
      </c>
      <c r="AB2314" t="s">
        <v>41</v>
      </c>
      <c r="AC2314" t="s">
        <v>62</v>
      </c>
      <c r="AD2314" t="str">
        <f t="shared" si="183"/>
        <v>Physical Science Building - PS101</v>
      </c>
      <c r="AE2314" t="s">
        <v>563</v>
      </c>
      <c r="AF2314" t="s">
        <v>564</v>
      </c>
      <c r="AG2314" t="s">
        <v>565</v>
      </c>
      <c r="AH2314" t="s">
        <v>3688</v>
      </c>
      <c r="AI2314">
        <v>24</v>
      </c>
      <c r="AJ2314">
        <v>23</v>
      </c>
      <c r="AK2314" s="22">
        <f t="shared" si="184"/>
        <v>43.26901669758815</v>
      </c>
      <c r="AL2314" t="s">
        <v>52</v>
      </c>
      <c r="AM2314" t="s">
        <v>66</v>
      </c>
      <c r="AN2314" t="s">
        <v>67</v>
      </c>
    </row>
    <row r="2315" spans="1:40" x14ac:dyDescent="0.25">
      <c r="A2315">
        <v>202430</v>
      </c>
      <c r="B2315">
        <v>36111</v>
      </c>
      <c r="C2315" t="s">
        <v>195</v>
      </c>
      <c r="D2315" t="s">
        <v>5695</v>
      </c>
      <c r="E2315" t="s">
        <v>196</v>
      </c>
      <c r="F2315">
        <v>4</v>
      </c>
      <c r="G2315" s="1">
        <v>45166</v>
      </c>
      <c r="H2315" s="1">
        <v>45276</v>
      </c>
      <c r="I2315" s="21">
        <f t="shared" si="180"/>
        <v>16.714285714285715</v>
      </c>
      <c r="J2315" s="1" t="s">
        <v>393</v>
      </c>
      <c r="K2315" s="1" t="s">
        <v>5536</v>
      </c>
      <c r="L2315" t="s">
        <v>33</v>
      </c>
      <c r="N2315" t="s">
        <v>35</v>
      </c>
      <c r="S2315" s="22">
        <f t="shared" si="181"/>
        <v>5.555555555555558E-2</v>
      </c>
      <c r="T2315" s="22">
        <f t="shared" si="182"/>
        <v>0.11255411255411261</v>
      </c>
      <c r="U2315" s="22" t="s">
        <v>5369</v>
      </c>
      <c r="V2315">
        <v>800</v>
      </c>
      <c r="W2315" s="22" t="s">
        <v>5433</v>
      </c>
      <c r="X2315">
        <v>920</v>
      </c>
      <c r="Y2315" t="s">
        <v>49</v>
      </c>
      <c r="Z2315" t="s">
        <v>561</v>
      </c>
      <c r="AA2315" t="s">
        <v>562</v>
      </c>
      <c r="AB2315" t="s">
        <v>41</v>
      </c>
      <c r="AC2315" t="s">
        <v>62</v>
      </c>
      <c r="AD2315" t="str">
        <f t="shared" si="183"/>
        <v>Physical Science Building - PS101</v>
      </c>
      <c r="AE2315" t="s">
        <v>563</v>
      </c>
      <c r="AF2315" t="s">
        <v>564</v>
      </c>
      <c r="AG2315" t="s">
        <v>565</v>
      </c>
      <c r="AH2315" t="s">
        <v>3688</v>
      </c>
      <c r="AI2315">
        <v>22</v>
      </c>
      <c r="AJ2315">
        <v>21</v>
      </c>
      <c r="AK2315" s="22">
        <f t="shared" si="184"/>
        <v>39.506493506493527</v>
      </c>
      <c r="AL2315" t="s">
        <v>52</v>
      </c>
      <c r="AM2315" t="s">
        <v>66</v>
      </c>
      <c r="AN2315" t="s">
        <v>67</v>
      </c>
    </row>
    <row r="2316" spans="1:40" x14ac:dyDescent="0.25">
      <c r="A2316">
        <v>202430</v>
      </c>
      <c r="B2316">
        <v>36743</v>
      </c>
      <c r="C2316" t="s">
        <v>195</v>
      </c>
      <c r="D2316" t="s">
        <v>5695</v>
      </c>
      <c r="E2316" t="s">
        <v>196</v>
      </c>
      <c r="F2316">
        <v>4</v>
      </c>
      <c r="G2316" s="1">
        <v>45166</v>
      </c>
      <c r="H2316" s="1">
        <v>45276</v>
      </c>
      <c r="I2316" s="21">
        <f t="shared" si="180"/>
        <v>16.714285714285715</v>
      </c>
      <c r="J2316" s="1" t="s">
        <v>393</v>
      </c>
      <c r="K2316" s="1" t="s">
        <v>5536</v>
      </c>
      <c r="L2316" t="s">
        <v>33</v>
      </c>
      <c r="N2316" t="s">
        <v>35</v>
      </c>
      <c r="S2316" s="22">
        <f t="shared" si="181"/>
        <v>5.555555555555558E-2</v>
      </c>
      <c r="T2316" s="22">
        <f t="shared" si="182"/>
        <v>0.11255411255411261</v>
      </c>
      <c r="U2316" s="22" t="s">
        <v>5369</v>
      </c>
      <c r="V2316">
        <v>800</v>
      </c>
      <c r="W2316" s="22" t="s">
        <v>5433</v>
      </c>
      <c r="X2316">
        <v>920</v>
      </c>
      <c r="Y2316" t="s">
        <v>49</v>
      </c>
      <c r="Z2316" t="s">
        <v>561</v>
      </c>
      <c r="AA2316" t="s">
        <v>562</v>
      </c>
      <c r="AB2316" t="s">
        <v>41</v>
      </c>
      <c r="AC2316" t="s">
        <v>62</v>
      </c>
      <c r="AD2316" t="str">
        <f t="shared" si="183"/>
        <v>Physical Science Building - PS101</v>
      </c>
      <c r="AE2316" t="s">
        <v>563</v>
      </c>
      <c r="AF2316" t="s">
        <v>564</v>
      </c>
      <c r="AG2316" t="s">
        <v>565</v>
      </c>
      <c r="AH2316" t="s">
        <v>3688</v>
      </c>
      <c r="AI2316">
        <v>22</v>
      </c>
      <c r="AJ2316">
        <v>23</v>
      </c>
      <c r="AK2316" s="22">
        <f t="shared" si="184"/>
        <v>43.26901669758815</v>
      </c>
      <c r="AL2316" t="s">
        <v>52</v>
      </c>
      <c r="AM2316" t="s">
        <v>66</v>
      </c>
      <c r="AN2316" t="s">
        <v>46</v>
      </c>
    </row>
    <row r="2317" spans="1:40" x14ac:dyDescent="0.25">
      <c r="A2317">
        <v>202430</v>
      </c>
      <c r="B2317">
        <v>40513</v>
      </c>
      <c r="C2317" t="s">
        <v>574</v>
      </c>
      <c r="D2317" t="s">
        <v>5695</v>
      </c>
      <c r="E2317" t="s">
        <v>575</v>
      </c>
      <c r="F2317">
        <v>5</v>
      </c>
      <c r="G2317" s="1">
        <v>45166</v>
      </c>
      <c r="H2317" s="1">
        <v>45276</v>
      </c>
      <c r="I2317" s="21">
        <f t="shared" si="180"/>
        <v>16.714285714285715</v>
      </c>
      <c r="J2317" s="1" t="s">
        <v>393</v>
      </c>
      <c r="K2317" s="1" t="s">
        <v>5536</v>
      </c>
      <c r="L2317" t="s">
        <v>33</v>
      </c>
      <c r="N2317" t="s">
        <v>35</v>
      </c>
      <c r="S2317" s="22">
        <f t="shared" si="181"/>
        <v>5.555555555555558E-2</v>
      </c>
      <c r="T2317" s="22">
        <f t="shared" si="182"/>
        <v>0.11255411255411261</v>
      </c>
      <c r="U2317" s="22" t="s">
        <v>5379</v>
      </c>
      <c r="V2317">
        <v>1420</v>
      </c>
      <c r="W2317" s="22" t="s">
        <v>5500</v>
      </c>
      <c r="X2317">
        <v>1540</v>
      </c>
      <c r="Y2317" t="s">
        <v>49</v>
      </c>
      <c r="Z2317" t="s">
        <v>576</v>
      </c>
      <c r="AA2317" t="s">
        <v>577</v>
      </c>
      <c r="AB2317" t="s">
        <v>41</v>
      </c>
      <c r="AC2317" t="s">
        <v>62</v>
      </c>
      <c r="AD2317" t="str">
        <f t="shared" si="183"/>
        <v>Physical Science Building - PS101</v>
      </c>
      <c r="AE2317" t="s">
        <v>563</v>
      </c>
      <c r="AF2317" t="s">
        <v>564</v>
      </c>
      <c r="AG2317" t="s">
        <v>565</v>
      </c>
      <c r="AH2317" t="s">
        <v>3688</v>
      </c>
      <c r="AI2317">
        <v>24</v>
      </c>
      <c r="AJ2317">
        <v>15</v>
      </c>
      <c r="AK2317" s="22">
        <f t="shared" si="184"/>
        <v>28.218923933209663</v>
      </c>
      <c r="AL2317" t="s">
        <v>52</v>
      </c>
      <c r="AM2317" t="s">
        <v>66</v>
      </c>
      <c r="AN2317" t="s">
        <v>67</v>
      </c>
    </row>
    <row r="2318" spans="1:40" x14ac:dyDescent="0.25">
      <c r="A2318">
        <v>202430</v>
      </c>
      <c r="B2318">
        <v>33131</v>
      </c>
      <c r="C2318" t="s">
        <v>566</v>
      </c>
      <c r="D2318" t="s">
        <v>5710</v>
      </c>
      <c r="E2318" t="s">
        <v>567</v>
      </c>
      <c r="F2318">
        <v>3</v>
      </c>
      <c r="G2318" s="1">
        <v>45166</v>
      </c>
      <c r="H2318" s="1">
        <v>45276</v>
      </c>
      <c r="I2318" s="21">
        <f t="shared" si="180"/>
        <v>16.714285714285715</v>
      </c>
      <c r="J2318" s="1"/>
      <c r="K2318" s="1" t="s">
        <v>34</v>
      </c>
      <c r="M2318" t="s">
        <v>34</v>
      </c>
      <c r="S2318" s="22">
        <f t="shared" si="181"/>
        <v>6.25E-2</v>
      </c>
      <c r="T2318" s="22">
        <f t="shared" si="182"/>
        <v>6.3311688311688319E-2</v>
      </c>
      <c r="U2318" s="22" t="s">
        <v>5378</v>
      </c>
      <c r="V2318">
        <v>1800</v>
      </c>
      <c r="W2318" s="22" t="s">
        <v>5509</v>
      </c>
      <c r="X2318">
        <v>1930</v>
      </c>
      <c r="Y2318" t="s">
        <v>304</v>
      </c>
      <c r="Z2318" t="s">
        <v>568</v>
      </c>
      <c r="AA2318" t="s">
        <v>569</v>
      </c>
      <c r="AB2318" t="s">
        <v>277</v>
      </c>
      <c r="AC2318" t="s">
        <v>62</v>
      </c>
      <c r="AD2318" t="str">
        <f t="shared" si="183"/>
        <v>Physical Science Building - PS101</v>
      </c>
      <c r="AE2318" t="s">
        <v>563</v>
      </c>
      <c r="AF2318" t="s">
        <v>564</v>
      </c>
      <c r="AG2318" t="s">
        <v>565</v>
      </c>
      <c r="AH2318" t="s">
        <v>3688</v>
      </c>
      <c r="AI2318">
        <v>130</v>
      </c>
      <c r="AJ2318">
        <v>40</v>
      </c>
      <c r="AK2318" s="22">
        <f t="shared" si="184"/>
        <v>42.328385899814478</v>
      </c>
      <c r="AL2318" t="s">
        <v>430</v>
      </c>
      <c r="AM2318" t="s">
        <v>306</v>
      </c>
      <c r="AN2318" t="s">
        <v>67</v>
      </c>
    </row>
    <row r="2319" spans="1:40" hidden="1" x14ac:dyDescent="0.25">
      <c r="A2319">
        <v>202430</v>
      </c>
      <c r="B2319">
        <v>43387</v>
      </c>
      <c r="C2319" t="s">
        <v>2378</v>
      </c>
      <c r="D2319" t="s">
        <v>5664</v>
      </c>
      <c r="E2319" t="s">
        <v>2379</v>
      </c>
      <c r="F2319">
        <v>0.5</v>
      </c>
      <c r="G2319" s="1">
        <v>45161</v>
      </c>
      <c r="H2319" s="1">
        <v>45163</v>
      </c>
      <c r="I2319" s="21">
        <f t="shared" si="180"/>
        <v>1.2857142857142856</v>
      </c>
      <c r="J2319" s="1"/>
      <c r="K2319" s="1" t="s">
        <v>5548</v>
      </c>
      <c r="N2319" t="s">
        <v>35</v>
      </c>
      <c r="O2319" t="s">
        <v>36</v>
      </c>
      <c r="P2319" t="s">
        <v>37</v>
      </c>
      <c r="S2319" s="22">
        <f t="shared" si="181"/>
        <v>0.11458333333333331</v>
      </c>
      <c r="T2319" s="22">
        <f t="shared" si="182"/>
        <v>2.6785714285714281E-2</v>
      </c>
      <c r="U2319" s="22" t="s">
        <v>5390</v>
      </c>
      <c r="V2319">
        <v>900</v>
      </c>
      <c r="W2319" s="22" t="s">
        <v>5429</v>
      </c>
      <c r="X2319">
        <v>1145</v>
      </c>
      <c r="Y2319" t="s">
        <v>49</v>
      </c>
      <c r="Z2319" t="s">
        <v>2610</v>
      </c>
      <c r="AA2319" t="s">
        <v>2611</v>
      </c>
      <c r="AB2319" t="s">
        <v>277</v>
      </c>
      <c r="AC2319" t="s">
        <v>62</v>
      </c>
      <c r="AD2319" t="str">
        <f t="shared" si="183"/>
        <v>Physical Science Building - PS101</v>
      </c>
      <c r="AE2319" t="s">
        <v>563</v>
      </c>
      <c r="AF2319" t="s">
        <v>564</v>
      </c>
      <c r="AG2319" t="s">
        <v>565</v>
      </c>
      <c r="AH2319" t="s">
        <v>3688</v>
      </c>
      <c r="AI2319">
        <v>25</v>
      </c>
      <c r="AJ2319">
        <v>31</v>
      </c>
      <c r="AK2319" s="22">
        <f t="shared" si="184"/>
        <v>1.0676020408163263</v>
      </c>
      <c r="AL2319" t="s">
        <v>52</v>
      </c>
      <c r="AM2319" t="s">
        <v>66</v>
      </c>
      <c r="AN2319" t="s">
        <v>46</v>
      </c>
    </row>
    <row r="2320" spans="1:40" hidden="1" x14ac:dyDescent="0.25">
      <c r="A2320">
        <v>202430</v>
      </c>
      <c r="B2320">
        <v>43389</v>
      </c>
      <c r="C2320" t="s">
        <v>2378</v>
      </c>
      <c r="D2320" t="s">
        <v>5664</v>
      </c>
      <c r="E2320" t="s">
        <v>2379</v>
      </c>
      <c r="F2320">
        <v>0.5</v>
      </c>
      <c r="G2320" s="1">
        <v>45161</v>
      </c>
      <c r="H2320" s="1">
        <v>45163</v>
      </c>
      <c r="I2320" s="21">
        <f t="shared" si="180"/>
        <v>1.2857142857142856</v>
      </c>
      <c r="J2320" s="1"/>
      <c r="K2320" s="1" t="s">
        <v>5548</v>
      </c>
      <c r="N2320" t="s">
        <v>35</v>
      </c>
      <c r="O2320" t="s">
        <v>36</v>
      </c>
      <c r="P2320" t="s">
        <v>37</v>
      </c>
      <c r="S2320" s="22">
        <f t="shared" si="181"/>
        <v>0.11458333333333337</v>
      </c>
      <c r="T2320" s="22">
        <f t="shared" si="182"/>
        <v>2.6785714285714295E-2</v>
      </c>
      <c r="U2320" s="22" t="s">
        <v>5384</v>
      </c>
      <c r="V2320">
        <v>1200</v>
      </c>
      <c r="W2320" s="22" t="s">
        <v>5443</v>
      </c>
      <c r="X2320">
        <v>1445</v>
      </c>
      <c r="Y2320" t="s">
        <v>49</v>
      </c>
      <c r="Z2320" t="s">
        <v>2610</v>
      </c>
      <c r="AA2320" t="s">
        <v>2611</v>
      </c>
      <c r="AB2320" t="s">
        <v>277</v>
      </c>
      <c r="AC2320" t="s">
        <v>62</v>
      </c>
      <c r="AD2320" t="str">
        <f t="shared" si="183"/>
        <v>Physical Science Building - PS101</v>
      </c>
      <c r="AE2320" t="s">
        <v>563</v>
      </c>
      <c r="AF2320" t="s">
        <v>564</v>
      </c>
      <c r="AG2320" t="s">
        <v>565</v>
      </c>
      <c r="AH2320" t="s">
        <v>3688</v>
      </c>
      <c r="AI2320">
        <v>25</v>
      </c>
      <c r="AJ2320">
        <v>31</v>
      </c>
      <c r="AK2320" s="22">
        <f t="shared" si="184"/>
        <v>1.0676020408163269</v>
      </c>
      <c r="AL2320" t="s">
        <v>52</v>
      </c>
      <c r="AM2320" t="s">
        <v>66</v>
      </c>
      <c r="AN2320" t="s">
        <v>46</v>
      </c>
    </row>
    <row r="2321" spans="1:40" hidden="1" x14ac:dyDescent="0.25">
      <c r="A2321">
        <v>202430</v>
      </c>
      <c r="B2321">
        <v>43391</v>
      </c>
      <c r="C2321" t="s">
        <v>2378</v>
      </c>
      <c r="D2321" t="s">
        <v>5664</v>
      </c>
      <c r="E2321" t="s">
        <v>2379</v>
      </c>
      <c r="F2321">
        <v>0.5</v>
      </c>
      <c r="G2321" s="1">
        <v>45161</v>
      </c>
      <c r="H2321" s="1">
        <v>45163</v>
      </c>
      <c r="I2321" s="21">
        <f t="shared" si="180"/>
        <v>1.2857142857142856</v>
      </c>
      <c r="J2321" s="1"/>
      <c r="K2321" s="1" t="s">
        <v>5548</v>
      </c>
      <c r="N2321" t="s">
        <v>35</v>
      </c>
      <c r="O2321" t="s">
        <v>36</v>
      </c>
      <c r="P2321" t="s">
        <v>37</v>
      </c>
      <c r="S2321" s="22">
        <f t="shared" si="181"/>
        <v>0.11458333333333337</v>
      </c>
      <c r="T2321" s="22">
        <f t="shared" si="182"/>
        <v>2.6785714285714295E-2</v>
      </c>
      <c r="U2321" s="22" t="s">
        <v>5371</v>
      </c>
      <c r="V2321">
        <v>1500</v>
      </c>
      <c r="W2321" s="22" t="s">
        <v>5473</v>
      </c>
      <c r="X2321">
        <v>1745</v>
      </c>
      <c r="Y2321" t="s">
        <v>49</v>
      </c>
      <c r="Z2321" t="s">
        <v>2610</v>
      </c>
      <c r="AA2321" t="s">
        <v>2611</v>
      </c>
      <c r="AB2321" t="s">
        <v>277</v>
      </c>
      <c r="AC2321" t="s">
        <v>62</v>
      </c>
      <c r="AD2321" t="str">
        <f t="shared" si="183"/>
        <v>Physical Science Building - PS101</v>
      </c>
      <c r="AE2321" t="s">
        <v>563</v>
      </c>
      <c r="AF2321" t="s">
        <v>564</v>
      </c>
      <c r="AG2321" t="s">
        <v>565</v>
      </c>
      <c r="AH2321" t="s">
        <v>3688</v>
      </c>
      <c r="AI2321">
        <v>25</v>
      </c>
      <c r="AJ2321">
        <v>36</v>
      </c>
      <c r="AK2321" s="22">
        <f t="shared" si="184"/>
        <v>1.2397959183673473</v>
      </c>
      <c r="AL2321" t="s">
        <v>52</v>
      </c>
      <c r="AM2321" t="s">
        <v>66</v>
      </c>
      <c r="AN2321" t="s">
        <v>46</v>
      </c>
    </row>
    <row r="2322" spans="1:40" x14ac:dyDescent="0.25">
      <c r="A2322">
        <v>202430</v>
      </c>
      <c r="B2322">
        <v>43458</v>
      </c>
      <c r="C2322" t="s">
        <v>2378</v>
      </c>
      <c r="D2322" t="s">
        <v>5664</v>
      </c>
      <c r="E2322" t="s">
        <v>2379</v>
      </c>
      <c r="F2322">
        <v>0.5</v>
      </c>
      <c r="G2322" s="1">
        <v>45177</v>
      </c>
      <c r="H2322" s="1">
        <v>45191</v>
      </c>
      <c r="I2322" s="21">
        <f t="shared" si="180"/>
        <v>3</v>
      </c>
      <c r="J2322" s="1"/>
      <c r="K2322" s="1" t="s">
        <v>37</v>
      </c>
      <c r="P2322" t="s">
        <v>37</v>
      </c>
      <c r="S2322" s="22">
        <f t="shared" si="181"/>
        <v>0.11458333333333337</v>
      </c>
      <c r="T2322" s="22">
        <f t="shared" si="182"/>
        <v>2.0833333333333339E-2</v>
      </c>
      <c r="U2322" s="22" t="s">
        <v>5384</v>
      </c>
      <c r="V2322">
        <v>1200</v>
      </c>
      <c r="W2322" s="22" t="s">
        <v>5443</v>
      </c>
      <c r="X2322">
        <v>1445</v>
      </c>
      <c r="Y2322" t="s">
        <v>49</v>
      </c>
      <c r="Z2322" t="s">
        <v>2610</v>
      </c>
      <c r="AA2322" t="s">
        <v>2611</v>
      </c>
      <c r="AB2322" t="s">
        <v>277</v>
      </c>
      <c r="AC2322" t="s">
        <v>62</v>
      </c>
      <c r="AD2322" t="str">
        <f t="shared" si="183"/>
        <v>Physical Science Building - PS101</v>
      </c>
      <c r="AE2322" t="s">
        <v>563</v>
      </c>
      <c r="AF2322" t="s">
        <v>564</v>
      </c>
      <c r="AG2322" t="s">
        <v>565</v>
      </c>
      <c r="AH2322" t="s">
        <v>3688</v>
      </c>
      <c r="AI2322">
        <v>25</v>
      </c>
      <c r="AJ2322">
        <v>13</v>
      </c>
      <c r="AK2322" s="22">
        <f t="shared" si="184"/>
        <v>0.81250000000000022</v>
      </c>
      <c r="AL2322" t="s">
        <v>52</v>
      </c>
      <c r="AM2322" t="s">
        <v>66</v>
      </c>
      <c r="AN2322" t="s">
        <v>67</v>
      </c>
    </row>
    <row r="2323" spans="1:40" x14ac:dyDescent="0.25">
      <c r="A2323">
        <v>202430</v>
      </c>
      <c r="B2323">
        <v>43616</v>
      </c>
      <c r="C2323" t="s">
        <v>574</v>
      </c>
      <c r="D2323" t="s">
        <v>5695</v>
      </c>
      <c r="E2323" t="s">
        <v>575</v>
      </c>
      <c r="F2323">
        <v>5</v>
      </c>
      <c r="G2323" s="1">
        <v>45166</v>
      </c>
      <c r="H2323" s="1">
        <v>45276</v>
      </c>
      <c r="I2323" s="21">
        <f t="shared" si="180"/>
        <v>16.714285714285715</v>
      </c>
      <c r="J2323" s="1" t="s">
        <v>393</v>
      </c>
      <c r="K2323" s="1" t="s">
        <v>5536</v>
      </c>
      <c r="L2323" t="s">
        <v>33</v>
      </c>
      <c r="N2323" t="s">
        <v>35</v>
      </c>
      <c r="S2323" s="22">
        <f t="shared" si="181"/>
        <v>5.555555555555558E-2</v>
      </c>
      <c r="T2323" s="22">
        <f t="shared" si="182"/>
        <v>0.11255411255411261</v>
      </c>
      <c r="U2323" s="22" t="s">
        <v>5379</v>
      </c>
      <c r="V2323">
        <v>1420</v>
      </c>
      <c r="W2323" s="22" t="s">
        <v>5500</v>
      </c>
      <c r="X2323">
        <v>1540</v>
      </c>
      <c r="Y2323" t="s">
        <v>49</v>
      </c>
      <c r="Z2323" t="s">
        <v>576</v>
      </c>
      <c r="AA2323" t="s">
        <v>577</v>
      </c>
      <c r="AB2323" t="s">
        <v>41</v>
      </c>
      <c r="AC2323" t="s">
        <v>62</v>
      </c>
      <c r="AD2323" t="str">
        <f t="shared" si="183"/>
        <v>Physical Science Building - PS101</v>
      </c>
      <c r="AE2323" t="s">
        <v>563</v>
      </c>
      <c r="AF2323" t="s">
        <v>564</v>
      </c>
      <c r="AG2323" t="s">
        <v>565</v>
      </c>
      <c r="AH2323" t="s">
        <v>3688</v>
      </c>
      <c r="AI2323">
        <v>24</v>
      </c>
      <c r="AJ2323">
        <v>23</v>
      </c>
      <c r="AK2323" s="22">
        <f t="shared" si="184"/>
        <v>43.26901669758815</v>
      </c>
      <c r="AL2323" t="s">
        <v>52</v>
      </c>
      <c r="AM2323" t="s">
        <v>66</v>
      </c>
      <c r="AN2323" t="s">
        <v>67</v>
      </c>
    </row>
    <row r="2324" spans="1:40" x14ac:dyDescent="0.25">
      <c r="A2324">
        <v>202430</v>
      </c>
      <c r="B2324">
        <v>44021</v>
      </c>
      <c r="C2324" t="s">
        <v>195</v>
      </c>
      <c r="D2324" t="s">
        <v>5695</v>
      </c>
      <c r="E2324" t="s">
        <v>196</v>
      </c>
      <c r="F2324">
        <v>4</v>
      </c>
      <c r="G2324" s="1">
        <v>45166</v>
      </c>
      <c r="H2324" s="1">
        <v>45276</v>
      </c>
      <c r="I2324" s="21">
        <f t="shared" si="180"/>
        <v>16.714285714285715</v>
      </c>
      <c r="J2324" s="1" t="s">
        <v>393</v>
      </c>
      <c r="K2324" s="1" t="s">
        <v>5537</v>
      </c>
      <c r="M2324" t="s">
        <v>34</v>
      </c>
      <c r="O2324" t="s">
        <v>36</v>
      </c>
      <c r="S2324" s="22">
        <f t="shared" si="181"/>
        <v>5.555555555555558E-2</v>
      </c>
      <c r="T2324" s="22">
        <f t="shared" si="182"/>
        <v>0.11255411255411261</v>
      </c>
      <c r="U2324" s="22" t="s">
        <v>5377</v>
      </c>
      <c r="V2324">
        <v>1245</v>
      </c>
      <c r="W2324" s="22" t="s">
        <v>5398</v>
      </c>
      <c r="X2324">
        <v>1405</v>
      </c>
      <c r="Y2324" t="s">
        <v>49</v>
      </c>
      <c r="Z2324" t="s">
        <v>547</v>
      </c>
      <c r="AA2324" t="s">
        <v>548</v>
      </c>
      <c r="AB2324" t="s">
        <v>41</v>
      </c>
      <c r="AC2324" t="s">
        <v>62</v>
      </c>
      <c r="AD2324" t="str">
        <f t="shared" si="183"/>
        <v>Physical Science Building - PS101</v>
      </c>
      <c r="AE2324" t="s">
        <v>563</v>
      </c>
      <c r="AF2324" t="s">
        <v>564</v>
      </c>
      <c r="AG2324" t="s">
        <v>565</v>
      </c>
      <c r="AH2324" t="s">
        <v>3688</v>
      </c>
      <c r="AI2324">
        <v>24</v>
      </c>
      <c r="AJ2324">
        <v>24</v>
      </c>
      <c r="AK2324" s="22">
        <f t="shared" si="184"/>
        <v>45.150278293135457</v>
      </c>
      <c r="AL2324" t="s">
        <v>52</v>
      </c>
      <c r="AM2324" t="s">
        <v>66</v>
      </c>
      <c r="AN2324" t="s">
        <v>46</v>
      </c>
    </row>
    <row r="2325" spans="1:40" hidden="1" x14ac:dyDescent="0.25">
      <c r="A2325" s="77">
        <v>202430</v>
      </c>
      <c r="B2325" s="77">
        <v>30334</v>
      </c>
      <c r="C2325" s="77" t="s">
        <v>5778</v>
      </c>
      <c r="D2325" s="77" t="s">
        <v>5779</v>
      </c>
      <c r="E2325" s="77" t="s">
        <v>196</v>
      </c>
      <c r="F2325" s="77">
        <v>5</v>
      </c>
      <c r="G2325" s="78">
        <v>45166</v>
      </c>
      <c r="H2325" s="78">
        <v>45276</v>
      </c>
      <c r="I2325" s="79">
        <f t="shared" si="180"/>
        <v>16.714285714285715</v>
      </c>
      <c r="J2325" s="78"/>
      <c r="K2325" s="78" t="s">
        <v>5536</v>
      </c>
      <c r="L2325" s="77" t="s">
        <v>33</v>
      </c>
      <c r="M2325" s="77"/>
      <c r="N2325" s="77" t="s">
        <v>35</v>
      </c>
      <c r="O2325" s="77"/>
      <c r="P2325" s="77"/>
      <c r="Q2325" s="77"/>
      <c r="R2325" s="77"/>
      <c r="S2325" s="80">
        <f t="shared" si="181"/>
        <v>5.555555555555558E-2</v>
      </c>
      <c r="T2325" s="80">
        <f t="shared" si="182"/>
        <v>0.11255411255411261</v>
      </c>
      <c r="U2325" s="80" t="s">
        <v>5780</v>
      </c>
      <c r="V2325" s="77">
        <v>801</v>
      </c>
      <c r="W2325" s="80" t="s">
        <v>5781</v>
      </c>
      <c r="X2325" s="77">
        <v>921</v>
      </c>
      <c r="Y2325" s="77" t="s">
        <v>49</v>
      </c>
      <c r="Z2325" s="77" t="s">
        <v>561</v>
      </c>
      <c r="AA2325" s="77" t="s">
        <v>5782</v>
      </c>
      <c r="AB2325" s="77" t="s">
        <v>61</v>
      </c>
      <c r="AC2325" s="77" t="s">
        <v>62</v>
      </c>
      <c r="AD2325" s="77" t="str">
        <f t="shared" si="183"/>
        <v>Physical Science Building - PS102</v>
      </c>
      <c r="AE2325" s="77" t="s">
        <v>563</v>
      </c>
      <c r="AF2325" s="77" t="s">
        <v>564</v>
      </c>
      <c r="AG2325" s="77" t="s">
        <v>5783</v>
      </c>
      <c r="AH2325" s="77" t="s">
        <v>5784</v>
      </c>
      <c r="AI2325" s="77">
        <v>22</v>
      </c>
      <c r="AJ2325" s="77">
        <v>22</v>
      </c>
      <c r="AK2325" s="80">
        <f t="shared" si="184"/>
        <v>41.387755102040842</v>
      </c>
      <c r="AL2325" s="77" t="s">
        <v>52</v>
      </c>
      <c r="AM2325" s="77" t="s">
        <v>66</v>
      </c>
      <c r="AN2325" s="77" t="s">
        <v>46</v>
      </c>
    </row>
    <row r="2326" spans="1:40" x14ac:dyDescent="0.25">
      <c r="A2326">
        <v>202430</v>
      </c>
      <c r="B2326">
        <v>31493</v>
      </c>
      <c r="C2326" t="s">
        <v>1312</v>
      </c>
      <c r="D2326" t="s">
        <v>5610</v>
      </c>
      <c r="E2326" t="s">
        <v>1313</v>
      </c>
      <c r="F2326">
        <v>4</v>
      </c>
      <c r="G2326" s="1">
        <v>45166</v>
      </c>
      <c r="H2326" s="1">
        <v>45276</v>
      </c>
      <c r="I2326" s="21">
        <f t="shared" si="180"/>
        <v>16.714285714285715</v>
      </c>
      <c r="J2326" s="1"/>
      <c r="K2326" s="1" t="s">
        <v>33</v>
      </c>
      <c r="L2326" t="s">
        <v>33</v>
      </c>
      <c r="S2326" s="22">
        <f t="shared" si="181"/>
        <v>0.12847222222222221</v>
      </c>
      <c r="T2326" s="22">
        <f t="shared" si="182"/>
        <v>0.13014069264069264</v>
      </c>
      <c r="U2326" s="22" t="s">
        <v>5375</v>
      </c>
      <c r="V2326">
        <v>935</v>
      </c>
      <c r="W2326" s="22" t="s">
        <v>5421</v>
      </c>
      <c r="X2326">
        <v>1240</v>
      </c>
      <c r="Y2326" t="s">
        <v>49</v>
      </c>
      <c r="Z2326" t="s">
        <v>1314</v>
      </c>
      <c r="AA2326" t="s">
        <v>1315</v>
      </c>
      <c r="AB2326" t="s">
        <v>277</v>
      </c>
      <c r="AC2326" t="s">
        <v>62</v>
      </c>
      <c r="AD2326" t="str">
        <f t="shared" si="183"/>
        <v>Physical Science Building - PS116</v>
      </c>
      <c r="AE2326" t="s">
        <v>563</v>
      </c>
      <c r="AF2326" t="s">
        <v>564</v>
      </c>
      <c r="AG2326" t="s">
        <v>1316</v>
      </c>
      <c r="AH2326" t="s">
        <v>4162</v>
      </c>
      <c r="AI2326">
        <v>38</v>
      </c>
      <c r="AJ2326">
        <v>37</v>
      </c>
      <c r="AK2326" s="22">
        <f t="shared" si="184"/>
        <v>80.482722634508349</v>
      </c>
      <c r="AL2326" t="s">
        <v>52</v>
      </c>
      <c r="AM2326" t="s">
        <v>66</v>
      </c>
      <c r="AN2326" t="s">
        <v>67</v>
      </c>
    </row>
    <row r="2327" spans="1:40" x14ac:dyDescent="0.25">
      <c r="A2327">
        <v>202430</v>
      </c>
      <c r="B2327">
        <v>31494</v>
      </c>
      <c r="C2327" t="s">
        <v>1312</v>
      </c>
      <c r="D2327" t="s">
        <v>5610</v>
      </c>
      <c r="E2327" t="s">
        <v>1313</v>
      </c>
      <c r="F2327">
        <v>4</v>
      </c>
      <c r="G2327" s="1">
        <v>45166</v>
      </c>
      <c r="H2327" s="1">
        <v>45276</v>
      </c>
      <c r="I2327" s="21">
        <f t="shared" si="180"/>
        <v>16.714285714285715</v>
      </c>
      <c r="J2327" s="1"/>
      <c r="K2327" s="1" t="s">
        <v>33</v>
      </c>
      <c r="L2327" t="s">
        <v>33</v>
      </c>
      <c r="S2327" s="22">
        <f t="shared" si="181"/>
        <v>0.12847222222222221</v>
      </c>
      <c r="T2327" s="22">
        <f t="shared" si="182"/>
        <v>0.13014069264069264</v>
      </c>
      <c r="U2327" s="22" t="s">
        <v>5377</v>
      </c>
      <c r="V2327">
        <v>1245</v>
      </c>
      <c r="W2327" s="22" t="s">
        <v>5460</v>
      </c>
      <c r="X2327">
        <v>1550</v>
      </c>
      <c r="Y2327" t="s">
        <v>49</v>
      </c>
      <c r="Z2327" t="s">
        <v>1314</v>
      </c>
      <c r="AA2327" t="s">
        <v>1315</v>
      </c>
      <c r="AB2327" t="s">
        <v>277</v>
      </c>
      <c r="AC2327" t="s">
        <v>62</v>
      </c>
      <c r="AD2327" t="str">
        <f t="shared" si="183"/>
        <v>Physical Science Building - PS116</v>
      </c>
      <c r="AE2327" t="s">
        <v>563</v>
      </c>
      <c r="AF2327" t="s">
        <v>564</v>
      </c>
      <c r="AG2327" t="s">
        <v>1316</v>
      </c>
      <c r="AH2327" t="s">
        <v>4162</v>
      </c>
      <c r="AI2327">
        <v>38</v>
      </c>
      <c r="AJ2327">
        <v>37</v>
      </c>
      <c r="AK2327" s="22">
        <f t="shared" si="184"/>
        <v>80.482722634508349</v>
      </c>
      <c r="AL2327" t="s">
        <v>52</v>
      </c>
      <c r="AM2327" t="s">
        <v>66</v>
      </c>
      <c r="AN2327" t="s">
        <v>67</v>
      </c>
    </row>
    <row r="2328" spans="1:40" x14ac:dyDescent="0.25">
      <c r="A2328">
        <v>202430</v>
      </c>
      <c r="B2328">
        <v>33325</v>
      </c>
      <c r="C2328" t="s">
        <v>1317</v>
      </c>
      <c r="D2328" t="s">
        <v>5675</v>
      </c>
      <c r="E2328" t="s">
        <v>1318</v>
      </c>
      <c r="F2328">
        <v>1</v>
      </c>
      <c r="G2328" s="1">
        <v>45166</v>
      </c>
      <c r="H2328" s="1">
        <v>45276</v>
      </c>
      <c r="I2328" s="21">
        <f t="shared" si="180"/>
        <v>16.714285714285715</v>
      </c>
      <c r="J2328" s="1"/>
      <c r="K2328" s="1" t="s">
        <v>33</v>
      </c>
      <c r="L2328" t="s">
        <v>33</v>
      </c>
      <c r="S2328" s="22">
        <f t="shared" si="181"/>
        <v>0.12847222222222221</v>
      </c>
      <c r="T2328" s="22">
        <f t="shared" si="182"/>
        <v>0.13014069264069264</v>
      </c>
      <c r="U2328" s="22" t="s">
        <v>5380</v>
      </c>
      <c r="V2328">
        <v>1730</v>
      </c>
      <c r="W2328" s="22" t="s">
        <v>5514</v>
      </c>
      <c r="X2328">
        <v>2035</v>
      </c>
      <c r="Y2328" t="s">
        <v>205</v>
      </c>
      <c r="Z2328" t="s">
        <v>585</v>
      </c>
      <c r="AA2328" t="s">
        <v>586</v>
      </c>
      <c r="AB2328" t="s">
        <v>61</v>
      </c>
      <c r="AC2328" t="s">
        <v>62</v>
      </c>
      <c r="AD2328" t="str">
        <f t="shared" si="183"/>
        <v>Physical Science Building - PS116</v>
      </c>
      <c r="AE2328" t="s">
        <v>563</v>
      </c>
      <c r="AF2328" t="s">
        <v>564</v>
      </c>
      <c r="AG2328" t="s">
        <v>1316</v>
      </c>
      <c r="AH2328" t="s">
        <v>4162</v>
      </c>
      <c r="AI2328">
        <v>35</v>
      </c>
      <c r="AJ2328">
        <v>28</v>
      </c>
      <c r="AK2328" s="22">
        <f t="shared" si="184"/>
        <v>60.905844155844157</v>
      </c>
      <c r="AL2328" t="s">
        <v>52</v>
      </c>
      <c r="AM2328" t="s">
        <v>182</v>
      </c>
      <c r="AN2328" t="s">
        <v>67</v>
      </c>
    </row>
    <row r="2329" spans="1:40" x14ac:dyDescent="0.25">
      <c r="A2329">
        <v>202430</v>
      </c>
      <c r="B2329">
        <v>36484</v>
      </c>
      <c r="C2329" t="s">
        <v>1312</v>
      </c>
      <c r="D2329" t="s">
        <v>5610</v>
      </c>
      <c r="E2329" t="s">
        <v>1313</v>
      </c>
      <c r="F2329">
        <v>4</v>
      </c>
      <c r="G2329" s="1">
        <v>45166</v>
      </c>
      <c r="H2329" s="1">
        <v>45276</v>
      </c>
      <c r="I2329" s="21">
        <f t="shared" si="180"/>
        <v>16.714285714285715</v>
      </c>
      <c r="J2329" s="1"/>
      <c r="K2329" s="1" t="s">
        <v>34</v>
      </c>
      <c r="M2329" t="s">
        <v>34</v>
      </c>
      <c r="S2329" s="22">
        <f t="shared" si="181"/>
        <v>0.12847222222222221</v>
      </c>
      <c r="T2329" s="22">
        <f t="shared" si="182"/>
        <v>0.13014069264069264</v>
      </c>
      <c r="U2329" s="22" t="s">
        <v>5375</v>
      </c>
      <c r="V2329">
        <v>935</v>
      </c>
      <c r="W2329" s="22" t="s">
        <v>5421</v>
      </c>
      <c r="X2329">
        <v>1240</v>
      </c>
      <c r="Y2329" t="s">
        <v>49</v>
      </c>
      <c r="Z2329" t="s">
        <v>1314</v>
      </c>
      <c r="AA2329" t="s">
        <v>1315</v>
      </c>
      <c r="AB2329" t="s">
        <v>277</v>
      </c>
      <c r="AC2329" t="s">
        <v>62</v>
      </c>
      <c r="AD2329" t="str">
        <f t="shared" si="183"/>
        <v>Physical Science Building - PS116</v>
      </c>
      <c r="AE2329" t="s">
        <v>563</v>
      </c>
      <c r="AF2329" t="s">
        <v>564</v>
      </c>
      <c r="AG2329" t="s">
        <v>1316</v>
      </c>
      <c r="AH2329" t="s">
        <v>4162</v>
      </c>
      <c r="AI2329">
        <v>38</v>
      </c>
      <c r="AJ2329">
        <v>39</v>
      </c>
      <c r="AK2329" s="22">
        <f t="shared" si="184"/>
        <v>84.833140074211499</v>
      </c>
      <c r="AL2329" t="s">
        <v>52</v>
      </c>
      <c r="AM2329" t="s">
        <v>66</v>
      </c>
      <c r="AN2329" t="s">
        <v>46</v>
      </c>
    </row>
    <row r="2330" spans="1:40" x14ac:dyDescent="0.25">
      <c r="A2330">
        <v>202430</v>
      </c>
      <c r="B2330">
        <v>37113</v>
      </c>
      <c r="C2330" t="s">
        <v>3409</v>
      </c>
      <c r="D2330" t="s">
        <v>5610</v>
      </c>
      <c r="E2330" t="s">
        <v>3410</v>
      </c>
      <c r="F2330">
        <v>1</v>
      </c>
      <c r="G2330" s="1">
        <v>45166</v>
      </c>
      <c r="H2330" s="1">
        <v>45276</v>
      </c>
      <c r="I2330" s="21">
        <f t="shared" si="180"/>
        <v>16.714285714285715</v>
      </c>
      <c r="J2330" s="1"/>
      <c r="K2330" s="1" t="s">
        <v>37</v>
      </c>
      <c r="P2330" t="s">
        <v>37</v>
      </c>
      <c r="S2330" s="22">
        <f t="shared" si="181"/>
        <v>0.12847222222222221</v>
      </c>
      <c r="T2330" s="22">
        <f t="shared" si="182"/>
        <v>0.13014069264069264</v>
      </c>
      <c r="U2330" s="22" t="s">
        <v>5402</v>
      </c>
      <c r="V2330">
        <v>1415</v>
      </c>
      <c r="W2330" s="22" t="s">
        <v>5503</v>
      </c>
      <c r="X2330">
        <v>1720</v>
      </c>
      <c r="Y2330" t="s">
        <v>205</v>
      </c>
      <c r="Z2330" t="s">
        <v>1314</v>
      </c>
      <c r="AA2330" t="s">
        <v>1315</v>
      </c>
      <c r="AB2330" t="s">
        <v>61</v>
      </c>
      <c r="AC2330" t="s">
        <v>62</v>
      </c>
      <c r="AD2330" t="str">
        <f t="shared" si="183"/>
        <v>Physical Science Building - PS116</v>
      </c>
      <c r="AE2330" t="s">
        <v>563</v>
      </c>
      <c r="AF2330" t="s">
        <v>564</v>
      </c>
      <c r="AG2330" t="s">
        <v>1316</v>
      </c>
      <c r="AH2330" t="s">
        <v>4162</v>
      </c>
      <c r="AI2330">
        <v>35</v>
      </c>
      <c r="AJ2330">
        <v>26</v>
      </c>
      <c r="AK2330" s="22">
        <f t="shared" si="184"/>
        <v>56.555426716141</v>
      </c>
      <c r="AL2330" t="s">
        <v>52</v>
      </c>
      <c r="AM2330" t="s">
        <v>534</v>
      </c>
      <c r="AN2330" t="s">
        <v>67</v>
      </c>
    </row>
    <row r="2331" spans="1:40" x14ac:dyDescent="0.25">
      <c r="A2331">
        <v>202430</v>
      </c>
      <c r="B2331">
        <v>37481</v>
      </c>
      <c r="C2331" t="s">
        <v>3407</v>
      </c>
      <c r="D2331" t="s">
        <v>5610</v>
      </c>
      <c r="E2331" t="s">
        <v>3408</v>
      </c>
      <c r="F2331">
        <v>1</v>
      </c>
      <c r="G2331" s="1">
        <v>45166</v>
      </c>
      <c r="H2331" s="1">
        <v>45276</v>
      </c>
      <c r="I2331" s="21">
        <f t="shared" si="180"/>
        <v>16.714285714285715</v>
      </c>
      <c r="J2331" s="1"/>
      <c r="K2331" s="1" t="s">
        <v>37</v>
      </c>
      <c r="P2331" t="s">
        <v>37</v>
      </c>
      <c r="S2331" s="22">
        <f t="shared" si="181"/>
        <v>0.125</v>
      </c>
      <c r="T2331" s="22">
        <f t="shared" si="182"/>
        <v>0.12662337662337664</v>
      </c>
      <c r="U2331" s="22" t="s">
        <v>5376</v>
      </c>
      <c r="V2331">
        <v>1110</v>
      </c>
      <c r="W2331" s="22" t="s">
        <v>5435</v>
      </c>
      <c r="X2331">
        <v>1410</v>
      </c>
      <c r="Y2331" t="s">
        <v>205</v>
      </c>
      <c r="Z2331" t="s">
        <v>1314</v>
      </c>
      <c r="AA2331" t="s">
        <v>1315</v>
      </c>
      <c r="AB2331" t="s">
        <v>61</v>
      </c>
      <c r="AC2331" t="s">
        <v>62</v>
      </c>
      <c r="AD2331" t="str">
        <f t="shared" si="183"/>
        <v>Physical Science Building - PS116</v>
      </c>
      <c r="AE2331" t="s">
        <v>563</v>
      </c>
      <c r="AF2331" t="s">
        <v>564</v>
      </c>
      <c r="AG2331" t="s">
        <v>1316</v>
      </c>
      <c r="AH2331" t="s">
        <v>4162</v>
      </c>
      <c r="AI2331">
        <v>35</v>
      </c>
      <c r="AJ2331">
        <v>19</v>
      </c>
      <c r="AK2331" s="22">
        <f t="shared" si="184"/>
        <v>40.211966604823758</v>
      </c>
      <c r="AL2331" t="s">
        <v>52</v>
      </c>
      <c r="AM2331" t="s">
        <v>66</v>
      </c>
      <c r="AN2331" t="s">
        <v>67</v>
      </c>
    </row>
    <row r="2332" spans="1:40" x14ac:dyDescent="0.25">
      <c r="A2332">
        <v>202430</v>
      </c>
      <c r="B2332">
        <v>31514</v>
      </c>
      <c r="C2332" t="s">
        <v>2900</v>
      </c>
      <c r="D2332" t="s">
        <v>5647</v>
      </c>
      <c r="E2332" t="s">
        <v>2901</v>
      </c>
      <c r="F2332">
        <v>4</v>
      </c>
      <c r="G2332" s="1">
        <v>45166</v>
      </c>
      <c r="H2332" s="1">
        <v>45276</v>
      </c>
      <c r="I2332" s="21">
        <f t="shared" si="180"/>
        <v>16.714285714285715</v>
      </c>
      <c r="J2332" s="1"/>
      <c r="K2332" s="1" t="s">
        <v>35</v>
      </c>
      <c r="N2332" t="s">
        <v>35</v>
      </c>
      <c r="S2332" s="22">
        <f t="shared" si="181"/>
        <v>0.12847222222222221</v>
      </c>
      <c r="T2332" s="22">
        <f t="shared" si="182"/>
        <v>0.13014069264069264</v>
      </c>
      <c r="U2332" s="22" t="s">
        <v>5375</v>
      </c>
      <c r="V2332">
        <v>935</v>
      </c>
      <c r="W2332" s="22" t="s">
        <v>5421</v>
      </c>
      <c r="X2332">
        <v>1240</v>
      </c>
      <c r="Y2332" t="s">
        <v>304</v>
      </c>
      <c r="Z2332" t="s">
        <v>2902</v>
      </c>
      <c r="AA2332" t="s">
        <v>2903</v>
      </c>
      <c r="AB2332" t="s">
        <v>277</v>
      </c>
      <c r="AC2332" t="s">
        <v>62</v>
      </c>
      <c r="AD2332" t="str">
        <f t="shared" si="183"/>
        <v>Physical Science Building - PS116</v>
      </c>
      <c r="AE2332" t="s">
        <v>563</v>
      </c>
      <c r="AF2332" t="s">
        <v>564</v>
      </c>
      <c r="AG2332" t="s">
        <v>1316</v>
      </c>
      <c r="AH2332" t="s">
        <v>4162</v>
      </c>
      <c r="AI2332">
        <v>24</v>
      </c>
      <c r="AJ2332">
        <v>22</v>
      </c>
      <c r="AK2332" s="22">
        <f t="shared" si="184"/>
        <v>47.854591836734699</v>
      </c>
      <c r="AL2332" t="s">
        <v>430</v>
      </c>
      <c r="AM2332" t="s">
        <v>306</v>
      </c>
      <c r="AN2332" t="s">
        <v>67</v>
      </c>
    </row>
    <row r="2333" spans="1:40" x14ac:dyDescent="0.25">
      <c r="A2333">
        <v>202430</v>
      </c>
      <c r="B2333">
        <v>31515</v>
      </c>
      <c r="C2333" t="s">
        <v>2900</v>
      </c>
      <c r="D2333" t="s">
        <v>5647</v>
      </c>
      <c r="E2333" t="s">
        <v>2901</v>
      </c>
      <c r="F2333">
        <v>4</v>
      </c>
      <c r="G2333" s="1">
        <v>45166</v>
      </c>
      <c r="H2333" s="1">
        <v>45276</v>
      </c>
      <c r="I2333" s="21">
        <f t="shared" si="180"/>
        <v>16.714285714285715</v>
      </c>
      <c r="J2333" s="1"/>
      <c r="K2333" s="1" t="s">
        <v>35</v>
      </c>
      <c r="N2333" t="s">
        <v>35</v>
      </c>
      <c r="S2333" s="22">
        <f t="shared" si="181"/>
        <v>0.12847222222222221</v>
      </c>
      <c r="T2333" s="22">
        <f t="shared" si="182"/>
        <v>0.13014069264069264</v>
      </c>
      <c r="U2333" s="22" t="s">
        <v>5377</v>
      </c>
      <c r="V2333">
        <v>1245</v>
      </c>
      <c r="W2333" s="22" t="s">
        <v>5460</v>
      </c>
      <c r="X2333">
        <v>1550</v>
      </c>
      <c r="Y2333" t="s">
        <v>304</v>
      </c>
      <c r="Z2333" t="s">
        <v>2902</v>
      </c>
      <c r="AA2333" t="s">
        <v>2903</v>
      </c>
      <c r="AB2333" t="s">
        <v>277</v>
      </c>
      <c r="AC2333" t="s">
        <v>62</v>
      </c>
      <c r="AD2333" t="str">
        <f t="shared" si="183"/>
        <v>Physical Science Building - PS116</v>
      </c>
      <c r="AE2333" t="s">
        <v>563</v>
      </c>
      <c r="AF2333" t="s">
        <v>564</v>
      </c>
      <c r="AG2333" t="s">
        <v>1316</v>
      </c>
      <c r="AH2333" t="s">
        <v>4162</v>
      </c>
      <c r="AI2333">
        <v>24</v>
      </c>
      <c r="AJ2333">
        <v>17</v>
      </c>
      <c r="AK2333" s="22">
        <f t="shared" si="184"/>
        <v>36.978548237476808</v>
      </c>
      <c r="AL2333" t="s">
        <v>430</v>
      </c>
      <c r="AM2333" t="s">
        <v>306</v>
      </c>
      <c r="AN2333" t="s">
        <v>67</v>
      </c>
    </row>
    <row r="2334" spans="1:40" x14ac:dyDescent="0.25">
      <c r="A2334">
        <v>202430</v>
      </c>
      <c r="B2334">
        <v>31496</v>
      </c>
      <c r="C2334" t="s">
        <v>596</v>
      </c>
      <c r="D2334" t="s">
        <v>5610</v>
      </c>
      <c r="E2334" t="s">
        <v>597</v>
      </c>
      <c r="F2334">
        <v>4</v>
      </c>
      <c r="G2334" s="1">
        <v>45166</v>
      </c>
      <c r="H2334" s="1">
        <v>45276</v>
      </c>
      <c r="I2334" s="21">
        <f t="shared" si="180"/>
        <v>16.714285714285715</v>
      </c>
      <c r="J2334" s="1"/>
      <c r="K2334" s="1" t="s">
        <v>34</v>
      </c>
      <c r="M2334" t="s">
        <v>34</v>
      </c>
      <c r="S2334" s="22">
        <f t="shared" si="181"/>
        <v>0.125</v>
      </c>
      <c r="T2334" s="22">
        <f t="shared" si="182"/>
        <v>0.12662337662337664</v>
      </c>
      <c r="U2334" s="22" t="s">
        <v>5369</v>
      </c>
      <c r="V2334">
        <v>800</v>
      </c>
      <c r="W2334" s="22" t="s">
        <v>5437</v>
      </c>
      <c r="X2334">
        <v>1100</v>
      </c>
      <c r="Y2334" t="s">
        <v>49</v>
      </c>
      <c r="Z2334" t="s">
        <v>598</v>
      </c>
      <c r="AA2334" t="s">
        <v>599</v>
      </c>
      <c r="AB2334" t="s">
        <v>277</v>
      </c>
      <c r="AC2334" t="s">
        <v>62</v>
      </c>
      <c r="AD2334" t="str">
        <f t="shared" si="183"/>
        <v>Physical Science Building - PS117</v>
      </c>
      <c r="AE2334" t="s">
        <v>563</v>
      </c>
      <c r="AF2334" t="s">
        <v>564</v>
      </c>
      <c r="AG2334" t="s">
        <v>1319</v>
      </c>
      <c r="AH2334" t="s">
        <v>4162</v>
      </c>
      <c r="AI2334">
        <v>20</v>
      </c>
      <c r="AJ2334">
        <v>17</v>
      </c>
      <c r="AK2334" s="22">
        <f t="shared" si="184"/>
        <v>35.979128014842303</v>
      </c>
      <c r="AL2334" t="s">
        <v>52</v>
      </c>
      <c r="AM2334" t="s">
        <v>66</v>
      </c>
      <c r="AN2334" t="s">
        <v>67</v>
      </c>
    </row>
    <row r="2335" spans="1:40" x14ac:dyDescent="0.25">
      <c r="A2335">
        <v>202430</v>
      </c>
      <c r="B2335">
        <v>31507</v>
      </c>
      <c r="C2335" t="s">
        <v>2010</v>
      </c>
      <c r="D2335" t="s">
        <v>5610</v>
      </c>
      <c r="E2335" t="s">
        <v>2011</v>
      </c>
      <c r="F2335">
        <v>5</v>
      </c>
      <c r="G2335" s="1">
        <v>45166</v>
      </c>
      <c r="H2335" s="1">
        <v>45276</v>
      </c>
      <c r="I2335" s="21">
        <f t="shared" si="180"/>
        <v>16.714285714285715</v>
      </c>
      <c r="J2335" s="1"/>
      <c r="K2335" s="1" t="s">
        <v>36</v>
      </c>
      <c r="O2335" t="s">
        <v>36</v>
      </c>
      <c r="S2335" s="22">
        <f t="shared" si="181"/>
        <v>0.125</v>
      </c>
      <c r="T2335" s="22">
        <f t="shared" si="182"/>
        <v>0.12662337662337664</v>
      </c>
      <c r="U2335" s="22" t="s">
        <v>5402</v>
      </c>
      <c r="V2335">
        <v>1415</v>
      </c>
      <c r="W2335" s="22" t="s">
        <v>5445</v>
      </c>
      <c r="X2335">
        <v>1715</v>
      </c>
      <c r="Y2335" t="s">
        <v>49</v>
      </c>
      <c r="Z2335" t="s">
        <v>1314</v>
      </c>
      <c r="AA2335" t="s">
        <v>1315</v>
      </c>
      <c r="AB2335" t="s">
        <v>646</v>
      </c>
      <c r="AC2335" t="s">
        <v>62</v>
      </c>
      <c r="AD2335" t="str">
        <f t="shared" si="183"/>
        <v>Physical Science Building - PS117</v>
      </c>
      <c r="AE2335" t="s">
        <v>563</v>
      </c>
      <c r="AF2335" t="s">
        <v>564</v>
      </c>
      <c r="AG2335" t="s">
        <v>1319</v>
      </c>
      <c r="AH2335" t="s">
        <v>4162</v>
      </c>
      <c r="AI2335">
        <v>22</v>
      </c>
      <c r="AJ2335">
        <v>20</v>
      </c>
      <c r="AK2335" s="22">
        <f t="shared" si="184"/>
        <v>42.328385899814478</v>
      </c>
      <c r="AL2335" t="s">
        <v>52</v>
      </c>
      <c r="AM2335" t="s">
        <v>66</v>
      </c>
      <c r="AN2335" t="s">
        <v>67</v>
      </c>
    </row>
    <row r="2336" spans="1:40" x14ac:dyDescent="0.25">
      <c r="A2336">
        <v>202430</v>
      </c>
      <c r="B2336">
        <v>31508</v>
      </c>
      <c r="C2336" t="s">
        <v>2010</v>
      </c>
      <c r="D2336" t="s">
        <v>5610</v>
      </c>
      <c r="E2336" t="s">
        <v>2011</v>
      </c>
      <c r="F2336">
        <v>5</v>
      </c>
      <c r="G2336" s="1">
        <v>45166</v>
      </c>
      <c r="H2336" s="1">
        <v>45276</v>
      </c>
      <c r="I2336" s="21">
        <f t="shared" si="180"/>
        <v>16.714285714285715</v>
      </c>
      <c r="J2336" s="1"/>
      <c r="K2336" s="1" t="s">
        <v>37</v>
      </c>
      <c r="P2336" t="s">
        <v>37</v>
      </c>
      <c r="S2336" s="22">
        <f t="shared" si="181"/>
        <v>0.125</v>
      </c>
      <c r="T2336" s="22">
        <f t="shared" si="182"/>
        <v>0.12662337662337664</v>
      </c>
      <c r="U2336" s="22" t="s">
        <v>5369</v>
      </c>
      <c r="V2336">
        <v>800</v>
      </c>
      <c r="W2336" s="22" t="s">
        <v>5437</v>
      </c>
      <c r="X2336">
        <v>1100</v>
      </c>
      <c r="Y2336" t="s">
        <v>49</v>
      </c>
      <c r="Z2336" t="s">
        <v>1314</v>
      </c>
      <c r="AA2336" t="s">
        <v>1315</v>
      </c>
      <c r="AB2336" t="s">
        <v>646</v>
      </c>
      <c r="AC2336" t="s">
        <v>62</v>
      </c>
      <c r="AD2336" t="str">
        <f t="shared" si="183"/>
        <v>Physical Science Building - PS117</v>
      </c>
      <c r="AE2336" t="s">
        <v>563</v>
      </c>
      <c r="AF2336" t="s">
        <v>564</v>
      </c>
      <c r="AG2336" t="s">
        <v>1319</v>
      </c>
      <c r="AH2336" t="s">
        <v>4162</v>
      </c>
      <c r="AI2336">
        <v>22</v>
      </c>
      <c r="AJ2336">
        <v>15</v>
      </c>
      <c r="AK2336" s="22">
        <f t="shared" si="184"/>
        <v>31.746289424860858</v>
      </c>
      <c r="AL2336" t="s">
        <v>52</v>
      </c>
      <c r="AM2336" t="s">
        <v>66</v>
      </c>
      <c r="AN2336" t="s">
        <v>67</v>
      </c>
    </row>
    <row r="2337" spans="1:40" x14ac:dyDescent="0.25">
      <c r="A2337">
        <v>202430</v>
      </c>
      <c r="B2337">
        <v>36740</v>
      </c>
      <c r="C2337" t="s">
        <v>596</v>
      </c>
      <c r="D2337" t="s">
        <v>5610</v>
      </c>
      <c r="E2337" t="s">
        <v>597</v>
      </c>
      <c r="F2337">
        <v>4</v>
      </c>
      <c r="G2337" s="1">
        <v>45166</v>
      </c>
      <c r="H2337" s="1">
        <v>45276</v>
      </c>
      <c r="I2337" s="21">
        <f t="shared" si="180"/>
        <v>16.714285714285715</v>
      </c>
      <c r="J2337" s="1"/>
      <c r="K2337" s="1" t="s">
        <v>36</v>
      </c>
      <c r="O2337" t="s">
        <v>36</v>
      </c>
      <c r="S2337" s="22">
        <f t="shared" si="181"/>
        <v>0.12847222222222221</v>
      </c>
      <c r="T2337" s="22">
        <f t="shared" si="182"/>
        <v>0.13014069264069264</v>
      </c>
      <c r="U2337" s="22" t="s">
        <v>5376</v>
      </c>
      <c r="V2337">
        <v>1110</v>
      </c>
      <c r="W2337" s="22" t="s">
        <v>5402</v>
      </c>
      <c r="X2337">
        <v>1415</v>
      </c>
      <c r="Y2337" t="s">
        <v>49</v>
      </c>
      <c r="Z2337" t="s">
        <v>598</v>
      </c>
      <c r="AA2337" t="s">
        <v>599</v>
      </c>
      <c r="AB2337" t="s">
        <v>277</v>
      </c>
      <c r="AC2337" t="s">
        <v>62</v>
      </c>
      <c r="AD2337" t="str">
        <f t="shared" si="183"/>
        <v>Physical Science Building - PS117</v>
      </c>
      <c r="AE2337" t="s">
        <v>563</v>
      </c>
      <c r="AF2337" t="s">
        <v>564</v>
      </c>
      <c r="AG2337" t="s">
        <v>1319</v>
      </c>
      <c r="AH2337" t="s">
        <v>4162</v>
      </c>
      <c r="AI2337">
        <v>20</v>
      </c>
      <c r="AJ2337">
        <v>13</v>
      </c>
      <c r="AK2337" s="22">
        <f t="shared" si="184"/>
        <v>28.2777133580705</v>
      </c>
      <c r="AL2337" t="s">
        <v>52</v>
      </c>
      <c r="AM2337" t="s">
        <v>66</v>
      </c>
      <c r="AN2337" t="s">
        <v>67</v>
      </c>
    </row>
    <row r="2338" spans="1:40" x14ac:dyDescent="0.25">
      <c r="A2338">
        <v>202430</v>
      </c>
      <c r="B2338">
        <v>42282</v>
      </c>
      <c r="C2338" t="s">
        <v>587</v>
      </c>
      <c r="D2338" t="s">
        <v>5610</v>
      </c>
      <c r="E2338" t="s">
        <v>588</v>
      </c>
      <c r="F2338">
        <v>5</v>
      </c>
      <c r="G2338" s="1">
        <v>45166</v>
      </c>
      <c r="H2338" s="1">
        <v>45276</v>
      </c>
      <c r="I2338" s="21">
        <f t="shared" si="180"/>
        <v>16.714285714285715</v>
      </c>
      <c r="J2338" s="1" t="s">
        <v>393</v>
      </c>
      <c r="K2338" s="1" t="s">
        <v>33</v>
      </c>
      <c r="L2338" t="s">
        <v>33</v>
      </c>
      <c r="S2338" s="22">
        <f t="shared" si="181"/>
        <v>0.125</v>
      </c>
      <c r="T2338" s="22">
        <f t="shared" si="182"/>
        <v>0.12662337662337664</v>
      </c>
      <c r="U2338" s="22" t="s">
        <v>5376</v>
      </c>
      <c r="V2338">
        <v>1110</v>
      </c>
      <c r="W2338" s="22" t="s">
        <v>5435</v>
      </c>
      <c r="X2338">
        <v>1410</v>
      </c>
      <c r="Y2338" t="s">
        <v>49</v>
      </c>
      <c r="Z2338" t="s">
        <v>589</v>
      </c>
      <c r="AA2338" t="s">
        <v>590</v>
      </c>
      <c r="AB2338" t="s">
        <v>41</v>
      </c>
      <c r="AC2338" t="s">
        <v>62</v>
      </c>
      <c r="AD2338" t="str">
        <f t="shared" si="183"/>
        <v>Physical Science Building - PS117</v>
      </c>
      <c r="AE2338" t="s">
        <v>563</v>
      </c>
      <c r="AF2338" t="s">
        <v>564</v>
      </c>
      <c r="AG2338" t="s">
        <v>1319</v>
      </c>
      <c r="AH2338" t="s">
        <v>4162</v>
      </c>
      <c r="AI2338">
        <v>20</v>
      </c>
      <c r="AJ2338">
        <v>13</v>
      </c>
      <c r="AK2338" s="22">
        <f t="shared" si="184"/>
        <v>27.513450834879411</v>
      </c>
      <c r="AL2338" t="s">
        <v>52</v>
      </c>
      <c r="AM2338" t="s">
        <v>66</v>
      </c>
      <c r="AN2338" t="s">
        <v>67</v>
      </c>
    </row>
    <row r="2339" spans="1:40" x14ac:dyDescent="0.25">
      <c r="A2339">
        <v>202430</v>
      </c>
      <c r="B2339">
        <v>42284</v>
      </c>
      <c r="C2339" t="s">
        <v>587</v>
      </c>
      <c r="D2339" t="s">
        <v>5610</v>
      </c>
      <c r="E2339" t="s">
        <v>588</v>
      </c>
      <c r="F2339">
        <v>5</v>
      </c>
      <c r="G2339" s="1">
        <v>45166</v>
      </c>
      <c r="H2339" s="1">
        <v>45276</v>
      </c>
      <c r="I2339" s="21">
        <f t="shared" si="180"/>
        <v>16.714285714285715</v>
      </c>
      <c r="J2339" s="1" t="s">
        <v>393</v>
      </c>
      <c r="K2339" s="1" t="s">
        <v>33</v>
      </c>
      <c r="L2339" t="s">
        <v>33</v>
      </c>
      <c r="S2339" s="22">
        <f t="shared" si="181"/>
        <v>0.125</v>
      </c>
      <c r="T2339" s="22">
        <f t="shared" si="182"/>
        <v>0.12662337662337664</v>
      </c>
      <c r="U2339" s="22" t="s">
        <v>5402</v>
      </c>
      <c r="V2339">
        <v>1415</v>
      </c>
      <c r="W2339" s="22" t="s">
        <v>5445</v>
      </c>
      <c r="X2339">
        <v>1715</v>
      </c>
      <c r="Y2339" t="s">
        <v>49</v>
      </c>
      <c r="Z2339" t="s">
        <v>589</v>
      </c>
      <c r="AA2339" t="s">
        <v>590</v>
      </c>
      <c r="AB2339" t="s">
        <v>41</v>
      </c>
      <c r="AC2339" t="s">
        <v>62</v>
      </c>
      <c r="AD2339" t="str">
        <f t="shared" si="183"/>
        <v>Physical Science Building - PS117</v>
      </c>
      <c r="AE2339" t="s">
        <v>563</v>
      </c>
      <c r="AF2339" t="s">
        <v>564</v>
      </c>
      <c r="AG2339" t="s">
        <v>1319</v>
      </c>
      <c r="AH2339" t="s">
        <v>4162</v>
      </c>
      <c r="AI2339">
        <v>20</v>
      </c>
      <c r="AJ2339">
        <v>6</v>
      </c>
      <c r="AK2339" s="22">
        <f t="shared" si="184"/>
        <v>12.698515769944343</v>
      </c>
      <c r="AL2339" t="s">
        <v>52</v>
      </c>
      <c r="AM2339" t="s">
        <v>66</v>
      </c>
      <c r="AN2339" t="s">
        <v>67</v>
      </c>
    </row>
    <row r="2340" spans="1:40" x14ac:dyDescent="0.25">
      <c r="A2340">
        <v>202430</v>
      </c>
      <c r="B2340">
        <v>37478</v>
      </c>
      <c r="C2340" t="s">
        <v>2010</v>
      </c>
      <c r="D2340" t="s">
        <v>5610</v>
      </c>
      <c r="E2340" t="s">
        <v>2011</v>
      </c>
      <c r="F2340">
        <v>5</v>
      </c>
      <c r="G2340" s="1">
        <v>45166</v>
      </c>
      <c r="H2340" s="1">
        <v>45276</v>
      </c>
      <c r="I2340" s="21">
        <f t="shared" si="180"/>
        <v>16.714285714285715</v>
      </c>
      <c r="J2340" s="1" t="s">
        <v>393</v>
      </c>
      <c r="K2340" s="1" t="s">
        <v>36</v>
      </c>
      <c r="O2340" t="s">
        <v>36</v>
      </c>
      <c r="S2340" s="22">
        <f t="shared" si="181"/>
        <v>0.125</v>
      </c>
      <c r="T2340" s="22">
        <f t="shared" si="182"/>
        <v>0.12662337662337664</v>
      </c>
      <c r="U2340" s="22" t="s">
        <v>5402</v>
      </c>
      <c r="V2340">
        <v>1415</v>
      </c>
      <c r="W2340" s="22" t="s">
        <v>5445</v>
      </c>
      <c r="X2340">
        <v>1715</v>
      </c>
      <c r="Y2340" t="s">
        <v>304</v>
      </c>
      <c r="Z2340" t="s">
        <v>1314</v>
      </c>
      <c r="AA2340" t="s">
        <v>1315</v>
      </c>
      <c r="AB2340" t="s">
        <v>41</v>
      </c>
      <c r="AC2340" t="s">
        <v>62</v>
      </c>
      <c r="AD2340" t="str">
        <f t="shared" si="183"/>
        <v>Physical Science Building - PS117</v>
      </c>
      <c r="AE2340" t="s">
        <v>563</v>
      </c>
      <c r="AF2340" t="s">
        <v>564</v>
      </c>
      <c r="AG2340" t="s">
        <v>1319</v>
      </c>
      <c r="AH2340" t="s">
        <v>4162</v>
      </c>
      <c r="AI2340">
        <v>19</v>
      </c>
      <c r="AJ2340">
        <v>12</v>
      </c>
      <c r="AK2340" s="22">
        <f t="shared" si="184"/>
        <v>25.397031539888687</v>
      </c>
      <c r="AL2340" t="s">
        <v>430</v>
      </c>
      <c r="AM2340" t="s">
        <v>306</v>
      </c>
      <c r="AN2340" t="s">
        <v>67</v>
      </c>
    </row>
    <row r="2341" spans="1:40" x14ac:dyDescent="0.25">
      <c r="A2341">
        <v>202430</v>
      </c>
      <c r="B2341">
        <v>37479</v>
      </c>
      <c r="C2341" t="s">
        <v>2010</v>
      </c>
      <c r="D2341" t="s">
        <v>5610</v>
      </c>
      <c r="E2341" t="s">
        <v>2011</v>
      </c>
      <c r="F2341">
        <v>5</v>
      </c>
      <c r="G2341" s="1">
        <v>45166</v>
      </c>
      <c r="H2341" s="1">
        <v>45276</v>
      </c>
      <c r="I2341" s="21">
        <f t="shared" si="180"/>
        <v>16.714285714285715</v>
      </c>
      <c r="J2341" s="1" t="s">
        <v>393</v>
      </c>
      <c r="K2341" s="1" t="s">
        <v>37</v>
      </c>
      <c r="P2341" t="s">
        <v>37</v>
      </c>
      <c r="S2341" s="22">
        <f t="shared" si="181"/>
        <v>0.125</v>
      </c>
      <c r="T2341" s="22">
        <f t="shared" si="182"/>
        <v>0.12662337662337664</v>
      </c>
      <c r="U2341" s="22" t="s">
        <v>5369</v>
      </c>
      <c r="V2341">
        <v>800</v>
      </c>
      <c r="W2341" s="22" t="s">
        <v>5437</v>
      </c>
      <c r="X2341">
        <v>1100</v>
      </c>
      <c r="Y2341" t="s">
        <v>304</v>
      </c>
      <c r="Z2341" t="s">
        <v>1314</v>
      </c>
      <c r="AA2341" t="s">
        <v>1315</v>
      </c>
      <c r="AB2341" t="s">
        <v>41</v>
      </c>
      <c r="AC2341" t="s">
        <v>62</v>
      </c>
      <c r="AD2341" t="str">
        <f t="shared" si="183"/>
        <v>Physical Science Building - PS117</v>
      </c>
      <c r="AE2341" t="s">
        <v>563</v>
      </c>
      <c r="AF2341" t="s">
        <v>564</v>
      </c>
      <c r="AG2341" t="s">
        <v>1319</v>
      </c>
      <c r="AH2341" t="s">
        <v>4162</v>
      </c>
      <c r="AI2341">
        <v>15</v>
      </c>
      <c r="AJ2341">
        <v>11</v>
      </c>
      <c r="AK2341" s="22">
        <f t="shared" si="184"/>
        <v>23.280612244897963</v>
      </c>
      <c r="AL2341" t="s">
        <v>430</v>
      </c>
      <c r="AM2341" t="s">
        <v>306</v>
      </c>
      <c r="AN2341" t="s">
        <v>67</v>
      </c>
    </row>
    <row r="2342" spans="1:40" x14ac:dyDescent="0.25">
      <c r="A2342">
        <v>202430</v>
      </c>
      <c r="B2342">
        <v>42278</v>
      </c>
      <c r="C2342" t="s">
        <v>587</v>
      </c>
      <c r="D2342" t="s">
        <v>5610</v>
      </c>
      <c r="E2342" t="s">
        <v>588</v>
      </c>
      <c r="F2342">
        <v>5</v>
      </c>
      <c r="G2342" s="1">
        <v>45166</v>
      </c>
      <c r="H2342" s="1">
        <v>45276</v>
      </c>
      <c r="I2342" s="21">
        <f t="shared" si="180"/>
        <v>16.714285714285715</v>
      </c>
      <c r="J2342" s="1"/>
      <c r="K2342" s="1" t="s">
        <v>33</v>
      </c>
      <c r="L2342" t="s">
        <v>33</v>
      </c>
      <c r="S2342" s="22">
        <f t="shared" si="181"/>
        <v>0.125</v>
      </c>
      <c r="T2342" s="22">
        <f t="shared" si="182"/>
        <v>0.12662337662337664</v>
      </c>
      <c r="U2342" s="22" t="s">
        <v>5376</v>
      </c>
      <c r="V2342">
        <v>1110</v>
      </c>
      <c r="W2342" s="22" t="s">
        <v>5435</v>
      </c>
      <c r="X2342">
        <v>1410</v>
      </c>
      <c r="Y2342" t="s">
        <v>304</v>
      </c>
      <c r="Z2342" t="s">
        <v>589</v>
      </c>
      <c r="AA2342" t="s">
        <v>590</v>
      </c>
      <c r="AB2342" t="s">
        <v>61</v>
      </c>
      <c r="AC2342" t="s">
        <v>62</v>
      </c>
      <c r="AD2342" t="str">
        <f t="shared" si="183"/>
        <v>Physical Science Building - PS117</v>
      </c>
      <c r="AE2342" t="s">
        <v>563</v>
      </c>
      <c r="AF2342" t="s">
        <v>564</v>
      </c>
      <c r="AG2342" t="s">
        <v>1319</v>
      </c>
      <c r="AH2342" t="s">
        <v>4162</v>
      </c>
      <c r="AI2342">
        <v>20</v>
      </c>
      <c r="AJ2342">
        <v>10</v>
      </c>
      <c r="AK2342" s="22">
        <f t="shared" si="184"/>
        <v>21.164192949907239</v>
      </c>
      <c r="AL2342" t="s">
        <v>430</v>
      </c>
      <c r="AM2342" t="s">
        <v>306</v>
      </c>
      <c r="AN2342" t="s">
        <v>67</v>
      </c>
    </row>
    <row r="2343" spans="1:40" x14ac:dyDescent="0.25">
      <c r="A2343">
        <v>202430</v>
      </c>
      <c r="B2343">
        <v>42279</v>
      </c>
      <c r="C2343" t="s">
        <v>587</v>
      </c>
      <c r="D2343" t="s">
        <v>5610</v>
      </c>
      <c r="E2343" t="s">
        <v>588</v>
      </c>
      <c r="F2343">
        <v>5</v>
      </c>
      <c r="G2343" s="1">
        <v>45166</v>
      </c>
      <c r="H2343" s="1">
        <v>45276</v>
      </c>
      <c r="I2343" s="21">
        <f t="shared" si="180"/>
        <v>16.714285714285715</v>
      </c>
      <c r="J2343" s="1"/>
      <c r="K2343" s="1" t="s">
        <v>33</v>
      </c>
      <c r="L2343" t="s">
        <v>33</v>
      </c>
      <c r="S2343" s="22">
        <f t="shared" si="181"/>
        <v>0.125</v>
      </c>
      <c r="T2343" s="22">
        <f t="shared" si="182"/>
        <v>0.12662337662337664</v>
      </c>
      <c r="U2343" s="22" t="s">
        <v>5402</v>
      </c>
      <c r="V2343">
        <v>1415</v>
      </c>
      <c r="W2343" s="22" t="s">
        <v>5445</v>
      </c>
      <c r="X2343">
        <v>1715</v>
      </c>
      <c r="Y2343" t="s">
        <v>304</v>
      </c>
      <c r="Z2343" t="s">
        <v>589</v>
      </c>
      <c r="AA2343" t="s">
        <v>590</v>
      </c>
      <c r="AB2343" t="s">
        <v>61</v>
      </c>
      <c r="AC2343" t="s">
        <v>62</v>
      </c>
      <c r="AD2343" t="str">
        <f t="shared" si="183"/>
        <v>Physical Science Building - PS117</v>
      </c>
      <c r="AE2343" t="s">
        <v>563</v>
      </c>
      <c r="AF2343" t="s">
        <v>564</v>
      </c>
      <c r="AG2343" t="s">
        <v>1319</v>
      </c>
      <c r="AH2343" t="s">
        <v>4162</v>
      </c>
      <c r="AI2343">
        <v>20</v>
      </c>
      <c r="AJ2343">
        <v>10</v>
      </c>
      <c r="AK2343" s="22">
        <f t="shared" si="184"/>
        <v>21.164192949907239</v>
      </c>
      <c r="AL2343" t="s">
        <v>430</v>
      </c>
      <c r="AM2343" t="s">
        <v>306</v>
      </c>
      <c r="AN2343" t="s">
        <v>67</v>
      </c>
    </row>
    <row r="2344" spans="1:40" x14ac:dyDescent="0.25">
      <c r="A2344">
        <v>202430</v>
      </c>
      <c r="B2344">
        <v>31486</v>
      </c>
      <c r="C2344" t="s">
        <v>2008</v>
      </c>
      <c r="D2344" t="s">
        <v>5656</v>
      </c>
      <c r="E2344" t="s">
        <v>2009</v>
      </c>
      <c r="F2344">
        <v>4</v>
      </c>
      <c r="G2344" s="1">
        <v>45166</v>
      </c>
      <c r="H2344" s="1">
        <v>45276</v>
      </c>
      <c r="I2344" s="21">
        <f t="shared" si="180"/>
        <v>16.714285714285715</v>
      </c>
      <c r="J2344" s="1"/>
      <c r="K2344" s="1" t="s">
        <v>5539</v>
      </c>
      <c r="M2344" t="s">
        <v>34</v>
      </c>
      <c r="O2344" t="s">
        <v>36</v>
      </c>
      <c r="P2344" t="s">
        <v>37</v>
      </c>
      <c r="S2344" s="22">
        <f t="shared" si="181"/>
        <v>4.8611111111111049E-2</v>
      </c>
      <c r="T2344" s="22">
        <f t="shared" si="182"/>
        <v>0.14772727272727257</v>
      </c>
      <c r="U2344" s="22" t="s">
        <v>5376</v>
      </c>
      <c r="V2344">
        <v>1110</v>
      </c>
      <c r="W2344" s="22" t="s">
        <v>5489</v>
      </c>
      <c r="X2344">
        <v>1220</v>
      </c>
      <c r="Y2344" t="s">
        <v>49</v>
      </c>
      <c r="Z2344" t="s">
        <v>585</v>
      </c>
      <c r="AA2344" t="s">
        <v>586</v>
      </c>
      <c r="AB2344" t="s">
        <v>61</v>
      </c>
      <c r="AC2344" t="s">
        <v>62</v>
      </c>
      <c r="AD2344" t="str">
        <f t="shared" si="183"/>
        <v>Physical Science Building - PS128</v>
      </c>
      <c r="AE2344" t="s">
        <v>563</v>
      </c>
      <c r="AF2344" t="s">
        <v>564</v>
      </c>
      <c r="AG2344" t="s">
        <v>582</v>
      </c>
      <c r="AH2344" t="s">
        <v>3688</v>
      </c>
      <c r="AI2344">
        <v>55</v>
      </c>
      <c r="AJ2344">
        <v>35</v>
      </c>
      <c r="AK2344" s="22">
        <f t="shared" si="184"/>
        <v>86.420454545454447</v>
      </c>
      <c r="AL2344" t="s">
        <v>52</v>
      </c>
      <c r="AM2344" t="s">
        <v>66</v>
      </c>
      <c r="AN2344" t="s">
        <v>67</v>
      </c>
    </row>
    <row r="2345" spans="1:40" x14ac:dyDescent="0.25">
      <c r="A2345">
        <v>202430</v>
      </c>
      <c r="B2345">
        <v>31487</v>
      </c>
      <c r="C2345" t="s">
        <v>583</v>
      </c>
      <c r="D2345" t="s">
        <v>5675</v>
      </c>
      <c r="E2345" t="s">
        <v>584</v>
      </c>
      <c r="F2345">
        <v>3</v>
      </c>
      <c r="G2345" s="1">
        <v>45166</v>
      </c>
      <c r="H2345" s="1">
        <v>45276</v>
      </c>
      <c r="I2345" s="21">
        <f t="shared" si="180"/>
        <v>16.714285714285715</v>
      </c>
      <c r="J2345" s="1"/>
      <c r="K2345" s="1" t="s">
        <v>5536</v>
      </c>
      <c r="L2345" t="s">
        <v>33</v>
      </c>
      <c r="N2345" t="s">
        <v>35</v>
      </c>
      <c r="S2345" s="22">
        <f t="shared" si="181"/>
        <v>5.555555555555558E-2</v>
      </c>
      <c r="T2345" s="22">
        <f t="shared" si="182"/>
        <v>0.11255411255411261</v>
      </c>
      <c r="U2345" s="22" t="s">
        <v>5404</v>
      </c>
      <c r="V2345">
        <v>1555</v>
      </c>
      <c r="W2345" s="22" t="s">
        <v>5445</v>
      </c>
      <c r="X2345">
        <v>1715</v>
      </c>
      <c r="Y2345" t="s">
        <v>49</v>
      </c>
      <c r="Z2345" t="s">
        <v>585</v>
      </c>
      <c r="AA2345" t="s">
        <v>586</v>
      </c>
      <c r="AB2345" t="s">
        <v>61</v>
      </c>
      <c r="AC2345" t="s">
        <v>62</v>
      </c>
      <c r="AD2345" t="str">
        <f t="shared" si="183"/>
        <v>Physical Science Building - PS128</v>
      </c>
      <c r="AE2345" t="s">
        <v>563</v>
      </c>
      <c r="AF2345" t="s">
        <v>564</v>
      </c>
      <c r="AG2345" t="s">
        <v>582</v>
      </c>
      <c r="AH2345" t="s">
        <v>3688</v>
      </c>
      <c r="AI2345">
        <v>55</v>
      </c>
      <c r="AJ2345">
        <v>30</v>
      </c>
      <c r="AK2345" s="22">
        <f t="shared" si="184"/>
        <v>56.437847866419325</v>
      </c>
      <c r="AL2345" t="s">
        <v>52</v>
      </c>
      <c r="AM2345" t="s">
        <v>66</v>
      </c>
      <c r="AN2345" t="s">
        <v>67</v>
      </c>
    </row>
    <row r="2346" spans="1:40" x14ac:dyDescent="0.25">
      <c r="A2346">
        <v>202430</v>
      </c>
      <c r="B2346">
        <v>34379</v>
      </c>
      <c r="C2346" t="s">
        <v>578</v>
      </c>
      <c r="D2346" t="s">
        <v>5710</v>
      </c>
      <c r="E2346" t="s">
        <v>579</v>
      </c>
      <c r="F2346">
        <v>3</v>
      </c>
      <c r="G2346" s="1">
        <v>45166</v>
      </c>
      <c r="H2346" s="1">
        <v>45276</v>
      </c>
      <c r="I2346" s="21">
        <f t="shared" si="180"/>
        <v>16.714285714285715</v>
      </c>
      <c r="J2346" s="1"/>
      <c r="K2346" s="1" t="s">
        <v>5536</v>
      </c>
      <c r="L2346" t="s">
        <v>33</v>
      </c>
      <c r="N2346" t="s">
        <v>35</v>
      </c>
      <c r="S2346" s="22">
        <f t="shared" si="181"/>
        <v>5.555555555555558E-2</v>
      </c>
      <c r="T2346" s="22">
        <f t="shared" si="182"/>
        <v>0.11255411255411261</v>
      </c>
      <c r="U2346" s="22" t="s">
        <v>5376</v>
      </c>
      <c r="V2346">
        <v>1110</v>
      </c>
      <c r="W2346" s="22" t="s">
        <v>5393</v>
      </c>
      <c r="X2346">
        <v>1230</v>
      </c>
      <c r="Y2346" t="s">
        <v>49</v>
      </c>
      <c r="Z2346" t="s">
        <v>580</v>
      </c>
      <c r="AA2346" t="s">
        <v>581</v>
      </c>
      <c r="AB2346" t="s">
        <v>61</v>
      </c>
      <c r="AC2346" t="s">
        <v>62</v>
      </c>
      <c r="AD2346" t="str">
        <f t="shared" si="183"/>
        <v>Physical Science Building - PS128</v>
      </c>
      <c r="AE2346" t="s">
        <v>563</v>
      </c>
      <c r="AF2346" t="s">
        <v>564</v>
      </c>
      <c r="AG2346" t="s">
        <v>582</v>
      </c>
      <c r="AH2346" t="s">
        <v>3688</v>
      </c>
      <c r="AI2346">
        <v>50</v>
      </c>
      <c r="AJ2346">
        <v>24</v>
      </c>
      <c r="AK2346" s="22">
        <f t="shared" si="184"/>
        <v>45.150278293135457</v>
      </c>
      <c r="AL2346" t="s">
        <v>52</v>
      </c>
      <c r="AM2346" t="s">
        <v>66</v>
      </c>
      <c r="AN2346" t="s">
        <v>67</v>
      </c>
    </row>
    <row r="2347" spans="1:40" x14ac:dyDescent="0.25">
      <c r="A2347">
        <v>202430</v>
      </c>
      <c r="B2347">
        <v>43817</v>
      </c>
      <c r="C2347" t="s">
        <v>887</v>
      </c>
      <c r="D2347" t="s">
        <v>5688</v>
      </c>
      <c r="E2347" t="s">
        <v>888</v>
      </c>
      <c r="F2347">
        <v>2</v>
      </c>
      <c r="G2347" s="1">
        <v>45166</v>
      </c>
      <c r="H2347" s="1">
        <v>45247</v>
      </c>
      <c r="I2347" s="21">
        <f t="shared" si="180"/>
        <v>12.571428571428571</v>
      </c>
      <c r="J2347" s="1"/>
      <c r="K2347" s="1" t="s">
        <v>5542</v>
      </c>
      <c r="N2347" t="s">
        <v>35</v>
      </c>
      <c r="P2347" t="s">
        <v>37</v>
      </c>
      <c r="S2347" s="22">
        <f t="shared" si="181"/>
        <v>5.555555555555558E-2</v>
      </c>
      <c r="T2347" s="22">
        <f t="shared" si="182"/>
        <v>8.4656084656084693E-2</v>
      </c>
      <c r="U2347" s="22" t="s">
        <v>5377</v>
      </c>
      <c r="V2347">
        <v>1245</v>
      </c>
      <c r="W2347" s="22" t="s">
        <v>5398</v>
      </c>
      <c r="X2347">
        <v>1405</v>
      </c>
      <c r="Y2347" t="s">
        <v>49</v>
      </c>
      <c r="Z2347" t="s">
        <v>585</v>
      </c>
      <c r="AA2347" t="s">
        <v>586</v>
      </c>
      <c r="AB2347" t="s">
        <v>61</v>
      </c>
      <c r="AC2347" t="s">
        <v>62</v>
      </c>
      <c r="AD2347" t="str">
        <f t="shared" si="183"/>
        <v>Physical Science Building - PS128</v>
      </c>
      <c r="AE2347" t="s">
        <v>563</v>
      </c>
      <c r="AF2347" t="s">
        <v>564</v>
      </c>
      <c r="AG2347" t="s">
        <v>582</v>
      </c>
      <c r="AH2347" t="s">
        <v>3688</v>
      </c>
      <c r="AI2347">
        <v>50</v>
      </c>
      <c r="AJ2347">
        <v>47</v>
      </c>
      <c r="AK2347" s="22">
        <f t="shared" si="184"/>
        <v>50.019652305366613</v>
      </c>
      <c r="AL2347" t="s">
        <v>52</v>
      </c>
      <c r="AM2347" t="s">
        <v>66</v>
      </c>
      <c r="AN2347" t="s">
        <v>67</v>
      </c>
    </row>
    <row r="2348" spans="1:40" x14ac:dyDescent="0.25">
      <c r="A2348">
        <v>202430</v>
      </c>
      <c r="B2348">
        <v>30360</v>
      </c>
      <c r="C2348" t="s">
        <v>592</v>
      </c>
      <c r="D2348" t="s">
        <v>5695</v>
      </c>
      <c r="E2348" t="s">
        <v>593</v>
      </c>
      <c r="F2348">
        <v>5</v>
      </c>
      <c r="G2348" s="1">
        <v>45166</v>
      </c>
      <c r="H2348" s="1">
        <v>45276</v>
      </c>
      <c r="I2348" s="21">
        <f t="shared" si="180"/>
        <v>16.714285714285715</v>
      </c>
      <c r="J2348" s="1"/>
      <c r="K2348" s="1" t="s">
        <v>5536</v>
      </c>
      <c r="L2348" t="s">
        <v>33</v>
      </c>
      <c r="N2348" t="s">
        <v>35</v>
      </c>
      <c r="S2348" s="22">
        <f t="shared" si="181"/>
        <v>5.555555555555558E-2</v>
      </c>
      <c r="T2348" s="22">
        <f t="shared" si="182"/>
        <v>0.11255411255411261</v>
      </c>
      <c r="U2348" s="22" t="s">
        <v>5376</v>
      </c>
      <c r="V2348">
        <v>1110</v>
      </c>
      <c r="W2348" s="22" t="s">
        <v>5393</v>
      </c>
      <c r="X2348">
        <v>1230</v>
      </c>
      <c r="Y2348" t="s">
        <v>49</v>
      </c>
      <c r="Z2348" t="s">
        <v>594</v>
      </c>
      <c r="AA2348" t="s">
        <v>595</v>
      </c>
      <c r="AB2348" t="s">
        <v>61</v>
      </c>
      <c r="AC2348" t="s">
        <v>62</v>
      </c>
      <c r="AD2348" t="str">
        <f t="shared" si="183"/>
        <v>Physical Science Building - PS130</v>
      </c>
      <c r="AE2348" t="s">
        <v>563</v>
      </c>
      <c r="AF2348" t="s">
        <v>564</v>
      </c>
      <c r="AG2348" t="s">
        <v>591</v>
      </c>
      <c r="AH2348" t="s">
        <v>3688</v>
      </c>
      <c r="AI2348">
        <v>24</v>
      </c>
      <c r="AJ2348">
        <v>21</v>
      </c>
      <c r="AK2348" s="22">
        <f t="shared" si="184"/>
        <v>39.506493506493527</v>
      </c>
      <c r="AL2348" t="s">
        <v>52</v>
      </c>
      <c r="AM2348" t="s">
        <v>66</v>
      </c>
      <c r="AN2348" t="s">
        <v>67</v>
      </c>
    </row>
    <row r="2349" spans="1:40" x14ac:dyDescent="0.25">
      <c r="A2349">
        <v>202430</v>
      </c>
      <c r="B2349">
        <v>30362</v>
      </c>
      <c r="C2349" t="s">
        <v>592</v>
      </c>
      <c r="D2349" t="s">
        <v>5695</v>
      </c>
      <c r="E2349" t="s">
        <v>593</v>
      </c>
      <c r="F2349">
        <v>5</v>
      </c>
      <c r="G2349" s="1">
        <v>45166</v>
      </c>
      <c r="H2349" s="1">
        <v>45276</v>
      </c>
      <c r="I2349" s="21">
        <f t="shared" si="180"/>
        <v>16.714285714285715</v>
      </c>
      <c r="J2349" s="1" t="s">
        <v>393</v>
      </c>
      <c r="K2349" s="1" t="s">
        <v>5536</v>
      </c>
      <c r="L2349" t="s">
        <v>33</v>
      </c>
      <c r="N2349" t="s">
        <v>35</v>
      </c>
      <c r="S2349" s="22">
        <f t="shared" si="181"/>
        <v>5.555555555555558E-2</v>
      </c>
      <c r="T2349" s="22">
        <f t="shared" si="182"/>
        <v>0.11255411255411261</v>
      </c>
      <c r="U2349" s="22" t="s">
        <v>5376</v>
      </c>
      <c r="V2349">
        <v>1110</v>
      </c>
      <c r="W2349" s="22" t="s">
        <v>5393</v>
      </c>
      <c r="X2349">
        <v>1230</v>
      </c>
      <c r="Y2349" t="s">
        <v>49</v>
      </c>
      <c r="Z2349" t="s">
        <v>594</v>
      </c>
      <c r="AA2349" t="s">
        <v>595</v>
      </c>
      <c r="AB2349" t="s">
        <v>41</v>
      </c>
      <c r="AC2349" t="s">
        <v>62</v>
      </c>
      <c r="AD2349" t="str">
        <f t="shared" si="183"/>
        <v>Physical Science Building - PS130</v>
      </c>
      <c r="AE2349" t="s">
        <v>563</v>
      </c>
      <c r="AF2349" t="s">
        <v>564</v>
      </c>
      <c r="AG2349" t="s">
        <v>591</v>
      </c>
      <c r="AH2349" t="s">
        <v>3688</v>
      </c>
      <c r="AI2349">
        <v>24</v>
      </c>
      <c r="AJ2349">
        <v>23</v>
      </c>
      <c r="AK2349" s="22">
        <f t="shared" si="184"/>
        <v>43.26901669758815</v>
      </c>
      <c r="AL2349" t="s">
        <v>52</v>
      </c>
      <c r="AM2349" t="s">
        <v>66</v>
      </c>
      <c r="AN2349" t="s">
        <v>67</v>
      </c>
    </row>
    <row r="2350" spans="1:40" x14ac:dyDescent="0.25">
      <c r="A2350">
        <v>202430</v>
      </c>
      <c r="B2350">
        <v>31493</v>
      </c>
      <c r="C2350" t="s">
        <v>1312</v>
      </c>
      <c r="D2350" t="s">
        <v>5610</v>
      </c>
      <c r="E2350" t="s">
        <v>1313</v>
      </c>
      <c r="F2350">
        <v>4</v>
      </c>
      <c r="G2350" s="1">
        <v>45166</v>
      </c>
      <c r="H2350" s="1">
        <v>45276</v>
      </c>
      <c r="I2350" s="21">
        <f t="shared" si="180"/>
        <v>16.714285714285715</v>
      </c>
      <c r="J2350" s="1"/>
      <c r="K2350" s="1" t="s">
        <v>5537</v>
      </c>
      <c r="M2350" t="s">
        <v>34</v>
      </c>
      <c r="O2350" t="s">
        <v>36</v>
      </c>
      <c r="S2350" s="22">
        <f t="shared" si="181"/>
        <v>5.555555555555558E-2</v>
      </c>
      <c r="T2350" s="22">
        <f t="shared" si="182"/>
        <v>0.11255411255411261</v>
      </c>
      <c r="U2350" s="22" t="s">
        <v>5377</v>
      </c>
      <c r="V2350">
        <v>1245</v>
      </c>
      <c r="W2350" s="22" t="s">
        <v>5398</v>
      </c>
      <c r="X2350">
        <v>1405</v>
      </c>
      <c r="Y2350" t="s">
        <v>49</v>
      </c>
      <c r="Z2350" t="s">
        <v>1314</v>
      </c>
      <c r="AA2350" t="s">
        <v>1315</v>
      </c>
      <c r="AB2350" t="s">
        <v>646</v>
      </c>
      <c r="AC2350" t="s">
        <v>62</v>
      </c>
      <c r="AD2350" t="str">
        <f t="shared" si="183"/>
        <v>Physical Science Building - PS130</v>
      </c>
      <c r="AE2350" t="s">
        <v>563</v>
      </c>
      <c r="AF2350" t="s">
        <v>564</v>
      </c>
      <c r="AG2350" t="s">
        <v>591</v>
      </c>
      <c r="AH2350" t="s">
        <v>3688</v>
      </c>
      <c r="AI2350">
        <v>38</v>
      </c>
      <c r="AJ2350">
        <v>37</v>
      </c>
      <c r="AK2350" s="22">
        <f t="shared" si="184"/>
        <v>69.606679035250508</v>
      </c>
      <c r="AL2350" t="s">
        <v>52</v>
      </c>
      <c r="AM2350" t="s">
        <v>66</v>
      </c>
      <c r="AN2350" t="s">
        <v>67</v>
      </c>
    </row>
    <row r="2351" spans="1:40" x14ac:dyDescent="0.25">
      <c r="A2351">
        <v>202430</v>
      </c>
      <c r="B2351">
        <v>31494</v>
      </c>
      <c r="C2351" t="s">
        <v>1312</v>
      </c>
      <c r="D2351" t="s">
        <v>5610</v>
      </c>
      <c r="E2351" t="s">
        <v>1313</v>
      </c>
      <c r="F2351">
        <v>4</v>
      </c>
      <c r="G2351" s="1">
        <v>45166</v>
      </c>
      <c r="H2351" s="1">
        <v>45276</v>
      </c>
      <c r="I2351" s="21">
        <f t="shared" si="180"/>
        <v>16.714285714285715</v>
      </c>
      <c r="J2351" s="1" t="s">
        <v>393</v>
      </c>
      <c r="K2351" s="1" t="s">
        <v>5537</v>
      </c>
      <c r="M2351" t="s">
        <v>34</v>
      </c>
      <c r="O2351" t="s">
        <v>36</v>
      </c>
      <c r="S2351" s="22">
        <f t="shared" si="181"/>
        <v>5.555555555555558E-2</v>
      </c>
      <c r="T2351" s="22">
        <f t="shared" si="182"/>
        <v>0.11255411255411261</v>
      </c>
      <c r="U2351" s="22" t="s">
        <v>5377</v>
      </c>
      <c r="V2351">
        <v>1245</v>
      </c>
      <c r="W2351" s="22" t="s">
        <v>5398</v>
      </c>
      <c r="X2351">
        <v>1405</v>
      </c>
      <c r="Y2351" t="s">
        <v>49</v>
      </c>
      <c r="Z2351" t="s">
        <v>1314</v>
      </c>
      <c r="AA2351" t="s">
        <v>1315</v>
      </c>
      <c r="AB2351" t="s">
        <v>41</v>
      </c>
      <c r="AC2351" t="s">
        <v>62</v>
      </c>
      <c r="AD2351" t="str">
        <f t="shared" si="183"/>
        <v>Physical Science Building - PS130</v>
      </c>
      <c r="AE2351" t="s">
        <v>563</v>
      </c>
      <c r="AF2351" t="s">
        <v>564</v>
      </c>
      <c r="AG2351" t="s">
        <v>591</v>
      </c>
      <c r="AH2351" t="s">
        <v>3688</v>
      </c>
      <c r="AI2351">
        <v>38</v>
      </c>
      <c r="AJ2351">
        <v>37</v>
      </c>
      <c r="AK2351" s="22">
        <f t="shared" si="184"/>
        <v>69.606679035250508</v>
      </c>
      <c r="AL2351" t="s">
        <v>52</v>
      </c>
      <c r="AM2351" t="s">
        <v>66</v>
      </c>
      <c r="AN2351" t="s">
        <v>67</v>
      </c>
    </row>
    <row r="2352" spans="1:40" x14ac:dyDescent="0.25">
      <c r="A2352">
        <v>202430</v>
      </c>
      <c r="B2352">
        <v>31496</v>
      </c>
      <c r="C2352" t="s">
        <v>596</v>
      </c>
      <c r="D2352" t="s">
        <v>5610</v>
      </c>
      <c r="E2352" t="s">
        <v>597</v>
      </c>
      <c r="F2352">
        <v>4</v>
      </c>
      <c r="G2352" s="1">
        <v>45166</v>
      </c>
      <c r="H2352" s="1">
        <v>45276</v>
      </c>
      <c r="I2352" s="21">
        <f t="shared" si="180"/>
        <v>16.714285714285715</v>
      </c>
      <c r="J2352" s="1"/>
      <c r="K2352" s="1" t="s">
        <v>5536</v>
      </c>
      <c r="L2352" t="s">
        <v>33</v>
      </c>
      <c r="N2352" t="s">
        <v>35</v>
      </c>
      <c r="S2352" s="22">
        <f t="shared" si="181"/>
        <v>5.555555555555558E-2</v>
      </c>
      <c r="T2352" s="22">
        <f t="shared" si="182"/>
        <v>0.11255411255411261</v>
      </c>
      <c r="U2352" s="22" t="s">
        <v>5377</v>
      </c>
      <c r="V2352">
        <v>1245</v>
      </c>
      <c r="W2352" s="22" t="s">
        <v>5398</v>
      </c>
      <c r="X2352">
        <v>1405</v>
      </c>
      <c r="Y2352" t="s">
        <v>49</v>
      </c>
      <c r="Z2352" t="s">
        <v>598</v>
      </c>
      <c r="AA2352" t="s">
        <v>599</v>
      </c>
      <c r="AB2352" t="s">
        <v>277</v>
      </c>
      <c r="AC2352" t="s">
        <v>62</v>
      </c>
      <c r="AD2352" t="str">
        <f t="shared" si="183"/>
        <v>Physical Science Building - PS130</v>
      </c>
      <c r="AE2352" t="s">
        <v>563</v>
      </c>
      <c r="AF2352" t="s">
        <v>564</v>
      </c>
      <c r="AG2352" t="s">
        <v>591</v>
      </c>
      <c r="AH2352" t="s">
        <v>3688</v>
      </c>
      <c r="AI2352">
        <v>20</v>
      </c>
      <c r="AJ2352">
        <v>17</v>
      </c>
      <c r="AK2352" s="22">
        <f t="shared" si="184"/>
        <v>31.981447124304285</v>
      </c>
      <c r="AL2352" t="s">
        <v>52</v>
      </c>
      <c r="AM2352" t="s">
        <v>66</v>
      </c>
      <c r="AN2352" t="s">
        <v>67</v>
      </c>
    </row>
    <row r="2353" spans="1:40" x14ac:dyDescent="0.25">
      <c r="A2353">
        <v>202430</v>
      </c>
      <c r="B2353">
        <v>31507</v>
      </c>
      <c r="C2353" t="s">
        <v>2010</v>
      </c>
      <c r="D2353" t="s">
        <v>5610</v>
      </c>
      <c r="E2353" t="s">
        <v>2011</v>
      </c>
      <c r="F2353">
        <v>5</v>
      </c>
      <c r="G2353" s="1">
        <v>45166</v>
      </c>
      <c r="H2353" s="1">
        <v>45276</v>
      </c>
      <c r="I2353" s="21">
        <f t="shared" si="180"/>
        <v>16.714285714285715</v>
      </c>
      <c r="J2353" s="1"/>
      <c r="K2353" s="1" t="s">
        <v>5537</v>
      </c>
      <c r="M2353" t="s">
        <v>34</v>
      </c>
      <c r="O2353" t="s">
        <v>36</v>
      </c>
      <c r="S2353" s="22">
        <f t="shared" si="181"/>
        <v>8.680555555555558E-2</v>
      </c>
      <c r="T2353" s="22">
        <f t="shared" si="182"/>
        <v>0.17586580086580095</v>
      </c>
      <c r="U2353" s="22" t="s">
        <v>5369</v>
      </c>
      <c r="V2353">
        <v>800</v>
      </c>
      <c r="W2353" s="22" t="s">
        <v>5392</v>
      </c>
      <c r="X2353">
        <v>1005</v>
      </c>
      <c r="Y2353" t="s">
        <v>49</v>
      </c>
      <c r="Z2353" t="s">
        <v>1314</v>
      </c>
      <c r="AA2353" t="s">
        <v>1315</v>
      </c>
      <c r="AB2353" t="s">
        <v>646</v>
      </c>
      <c r="AC2353" t="s">
        <v>62</v>
      </c>
      <c r="AD2353" t="str">
        <f t="shared" si="183"/>
        <v>Physical Science Building - PS130</v>
      </c>
      <c r="AE2353" t="s">
        <v>563</v>
      </c>
      <c r="AF2353" t="s">
        <v>564</v>
      </c>
      <c r="AG2353" t="s">
        <v>591</v>
      </c>
      <c r="AH2353" t="s">
        <v>3688</v>
      </c>
      <c r="AI2353">
        <v>22</v>
      </c>
      <c r="AJ2353">
        <v>20</v>
      </c>
      <c r="AK2353" s="22">
        <f t="shared" si="184"/>
        <v>58.789424860853465</v>
      </c>
      <c r="AL2353" t="s">
        <v>52</v>
      </c>
      <c r="AM2353" t="s">
        <v>66</v>
      </c>
      <c r="AN2353" t="s">
        <v>67</v>
      </c>
    </row>
    <row r="2354" spans="1:40" x14ac:dyDescent="0.25">
      <c r="A2354">
        <v>202430</v>
      </c>
      <c r="B2354">
        <v>31508</v>
      </c>
      <c r="C2354" t="s">
        <v>2010</v>
      </c>
      <c r="D2354" t="s">
        <v>5610</v>
      </c>
      <c r="E2354" t="s">
        <v>2011</v>
      </c>
      <c r="F2354">
        <v>5</v>
      </c>
      <c r="G2354" s="1">
        <v>45166</v>
      </c>
      <c r="H2354" s="1">
        <v>45276</v>
      </c>
      <c r="I2354" s="21">
        <f t="shared" si="180"/>
        <v>16.714285714285715</v>
      </c>
      <c r="J2354" s="1" t="s">
        <v>393</v>
      </c>
      <c r="K2354" s="1" t="s">
        <v>5537</v>
      </c>
      <c r="M2354" t="s">
        <v>34</v>
      </c>
      <c r="O2354" t="s">
        <v>36</v>
      </c>
      <c r="S2354" s="22">
        <f t="shared" si="181"/>
        <v>8.680555555555558E-2</v>
      </c>
      <c r="T2354" s="22">
        <f t="shared" si="182"/>
        <v>0.17586580086580095</v>
      </c>
      <c r="U2354" s="22" t="s">
        <v>5369</v>
      </c>
      <c r="V2354">
        <v>800</v>
      </c>
      <c r="W2354" s="22" t="s">
        <v>5392</v>
      </c>
      <c r="X2354">
        <v>1005</v>
      </c>
      <c r="Y2354" t="s">
        <v>49</v>
      </c>
      <c r="Z2354" t="s">
        <v>1314</v>
      </c>
      <c r="AA2354" t="s">
        <v>1315</v>
      </c>
      <c r="AB2354" t="s">
        <v>41</v>
      </c>
      <c r="AC2354" t="s">
        <v>62</v>
      </c>
      <c r="AD2354" t="str">
        <f t="shared" si="183"/>
        <v>Physical Science Building - PS130</v>
      </c>
      <c r="AE2354" t="s">
        <v>563</v>
      </c>
      <c r="AF2354" t="s">
        <v>564</v>
      </c>
      <c r="AG2354" t="s">
        <v>591</v>
      </c>
      <c r="AH2354" t="s">
        <v>3688</v>
      </c>
      <c r="AI2354">
        <v>22</v>
      </c>
      <c r="AJ2354">
        <v>15</v>
      </c>
      <c r="AK2354" s="22">
        <f t="shared" si="184"/>
        <v>44.092068645640097</v>
      </c>
      <c r="AL2354" t="s">
        <v>52</v>
      </c>
      <c r="AM2354" t="s">
        <v>66</v>
      </c>
      <c r="AN2354" t="s">
        <v>67</v>
      </c>
    </row>
    <row r="2355" spans="1:40" x14ac:dyDescent="0.25">
      <c r="A2355">
        <v>202430</v>
      </c>
      <c r="B2355">
        <v>31556</v>
      </c>
      <c r="C2355" t="s">
        <v>332</v>
      </c>
      <c r="D2355" t="s">
        <v>5735</v>
      </c>
      <c r="E2355" t="s">
        <v>333</v>
      </c>
      <c r="F2355">
        <v>3</v>
      </c>
      <c r="G2355" s="1">
        <v>45166</v>
      </c>
      <c r="H2355" s="1">
        <v>45276</v>
      </c>
      <c r="I2355" s="21">
        <f t="shared" si="180"/>
        <v>16.714285714285715</v>
      </c>
      <c r="J2355" s="1"/>
      <c r="K2355" s="1" t="s">
        <v>5537</v>
      </c>
      <c r="M2355" t="s">
        <v>34</v>
      </c>
      <c r="O2355" t="s">
        <v>36</v>
      </c>
      <c r="S2355" s="22">
        <f t="shared" si="181"/>
        <v>5.555555555555558E-2</v>
      </c>
      <c r="T2355" s="22">
        <f t="shared" si="182"/>
        <v>0.11255411255411261</v>
      </c>
      <c r="U2355" s="22" t="s">
        <v>5376</v>
      </c>
      <c r="V2355">
        <v>1110</v>
      </c>
      <c r="W2355" s="22" t="s">
        <v>5393</v>
      </c>
      <c r="X2355">
        <v>1230</v>
      </c>
      <c r="Y2355" t="s">
        <v>49</v>
      </c>
      <c r="Z2355" t="s">
        <v>753</v>
      </c>
      <c r="AA2355" t="s">
        <v>754</v>
      </c>
      <c r="AB2355" t="s">
        <v>61</v>
      </c>
      <c r="AC2355" t="s">
        <v>62</v>
      </c>
      <c r="AD2355" t="str">
        <f t="shared" si="183"/>
        <v>Physical Science Building - PS130</v>
      </c>
      <c r="AE2355" t="s">
        <v>563</v>
      </c>
      <c r="AF2355" t="s">
        <v>564</v>
      </c>
      <c r="AG2355" t="s">
        <v>591</v>
      </c>
      <c r="AH2355" t="s">
        <v>3688</v>
      </c>
      <c r="AI2355">
        <v>30</v>
      </c>
      <c r="AJ2355">
        <v>31</v>
      </c>
      <c r="AK2355" s="22">
        <f t="shared" si="184"/>
        <v>58.31910946196664</v>
      </c>
      <c r="AL2355" t="s">
        <v>52</v>
      </c>
      <c r="AM2355" t="s">
        <v>66</v>
      </c>
      <c r="AN2355" t="s">
        <v>46</v>
      </c>
    </row>
    <row r="2356" spans="1:40" x14ac:dyDescent="0.25">
      <c r="A2356">
        <v>202430</v>
      </c>
      <c r="B2356">
        <v>33128</v>
      </c>
      <c r="C2356" t="s">
        <v>574</v>
      </c>
      <c r="D2356" t="s">
        <v>5695</v>
      </c>
      <c r="E2356" t="s">
        <v>575</v>
      </c>
      <c r="F2356">
        <v>5</v>
      </c>
      <c r="G2356" s="1">
        <v>45166</v>
      </c>
      <c r="H2356" s="1">
        <v>45276</v>
      </c>
      <c r="I2356" s="21">
        <f t="shared" si="180"/>
        <v>16.714285714285715</v>
      </c>
      <c r="J2356" s="1"/>
      <c r="K2356" s="1" t="s">
        <v>36</v>
      </c>
      <c r="O2356" t="s">
        <v>36</v>
      </c>
      <c r="S2356" s="22">
        <f t="shared" si="181"/>
        <v>3.472222222222221E-2</v>
      </c>
      <c r="T2356" s="22">
        <f t="shared" si="182"/>
        <v>3.5173160173160162E-2</v>
      </c>
      <c r="U2356" s="22" t="s">
        <v>5378</v>
      </c>
      <c r="V2356">
        <v>1800</v>
      </c>
      <c r="W2356" s="22" t="s">
        <v>5477</v>
      </c>
      <c r="X2356">
        <v>1850</v>
      </c>
      <c r="Y2356" t="s">
        <v>49</v>
      </c>
      <c r="Z2356" t="s">
        <v>2014</v>
      </c>
      <c r="AA2356" t="s">
        <v>2015</v>
      </c>
      <c r="AB2356" t="s">
        <v>41</v>
      </c>
      <c r="AC2356" t="s">
        <v>62</v>
      </c>
      <c r="AD2356" t="str">
        <f t="shared" si="183"/>
        <v>Physical Science Building - PS130</v>
      </c>
      <c r="AE2356" t="s">
        <v>563</v>
      </c>
      <c r="AF2356" t="s">
        <v>564</v>
      </c>
      <c r="AG2356" t="s">
        <v>591</v>
      </c>
      <c r="AH2356" t="s">
        <v>3688</v>
      </c>
      <c r="AI2356">
        <v>24</v>
      </c>
      <c r="AJ2356">
        <v>21</v>
      </c>
      <c r="AK2356" s="22">
        <f t="shared" si="184"/>
        <v>12.345779220779217</v>
      </c>
      <c r="AL2356" t="s">
        <v>52</v>
      </c>
      <c r="AM2356" t="s">
        <v>182</v>
      </c>
      <c r="AN2356" t="s">
        <v>67</v>
      </c>
    </row>
    <row r="2357" spans="1:40" x14ac:dyDescent="0.25">
      <c r="A2357">
        <v>202430</v>
      </c>
      <c r="B2357">
        <v>33128</v>
      </c>
      <c r="C2357" t="s">
        <v>574</v>
      </c>
      <c r="D2357" t="s">
        <v>5695</v>
      </c>
      <c r="E2357" t="s">
        <v>575</v>
      </c>
      <c r="F2357">
        <v>5</v>
      </c>
      <c r="G2357" s="1">
        <v>45166</v>
      </c>
      <c r="H2357" s="1">
        <v>45276</v>
      </c>
      <c r="I2357" s="21">
        <f t="shared" si="180"/>
        <v>16.714285714285715</v>
      </c>
      <c r="J2357" s="1"/>
      <c r="K2357" s="1" t="s">
        <v>34</v>
      </c>
      <c r="M2357" t="s">
        <v>34</v>
      </c>
      <c r="S2357" s="22">
        <f t="shared" si="181"/>
        <v>8.680555555555558E-2</v>
      </c>
      <c r="T2357" s="22">
        <f t="shared" si="182"/>
        <v>8.7932900432900474E-2</v>
      </c>
      <c r="U2357" s="22" t="s">
        <v>5378</v>
      </c>
      <c r="V2357">
        <v>1800</v>
      </c>
      <c r="W2357" s="22" t="s">
        <v>5520</v>
      </c>
      <c r="X2357">
        <v>2005</v>
      </c>
      <c r="Y2357" t="s">
        <v>49</v>
      </c>
      <c r="Z2357" t="s">
        <v>2014</v>
      </c>
      <c r="AA2357" t="s">
        <v>2015</v>
      </c>
      <c r="AB2357" t="s">
        <v>41</v>
      </c>
      <c r="AC2357" t="s">
        <v>62</v>
      </c>
      <c r="AD2357" t="str">
        <f t="shared" si="183"/>
        <v>Physical Science Building - PS130</v>
      </c>
      <c r="AE2357" t="s">
        <v>563</v>
      </c>
      <c r="AF2357" t="s">
        <v>564</v>
      </c>
      <c r="AG2357" t="s">
        <v>591</v>
      </c>
      <c r="AH2357" t="s">
        <v>3688</v>
      </c>
      <c r="AI2357">
        <v>24</v>
      </c>
      <c r="AJ2357">
        <v>21</v>
      </c>
      <c r="AK2357" s="22">
        <f t="shared" si="184"/>
        <v>30.86444805194807</v>
      </c>
      <c r="AL2357" t="s">
        <v>52</v>
      </c>
      <c r="AM2357" t="s">
        <v>182</v>
      </c>
      <c r="AN2357" t="s">
        <v>67</v>
      </c>
    </row>
    <row r="2358" spans="1:40" x14ac:dyDescent="0.25">
      <c r="A2358">
        <v>202430</v>
      </c>
      <c r="B2358">
        <v>33128</v>
      </c>
      <c r="C2358" t="s">
        <v>574</v>
      </c>
      <c r="D2358" t="s">
        <v>5695</v>
      </c>
      <c r="E2358" t="s">
        <v>575</v>
      </c>
      <c r="F2358">
        <v>5</v>
      </c>
      <c r="G2358" s="1">
        <v>45166</v>
      </c>
      <c r="H2358" s="1">
        <v>45276</v>
      </c>
      <c r="I2358" s="21">
        <f t="shared" si="180"/>
        <v>16.714285714285715</v>
      </c>
      <c r="J2358" s="1"/>
      <c r="K2358" s="1" t="s">
        <v>34</v>
      </c>
      <c r="M2358" t="s">
        <v>34</v>
      </c>
      <c r="S2358" s="22">
        <f t="shared" si="181"/>
        <v>4.513888888888884E-2</v>
      </c>
      <c r="T2358" s="22">
        <f t="shared" si="182"/>
        <v>4.5725108225108183E-2</v>
      </c>
      <c r="U2358" s="22" t="s">
        <v>5458</v>
      </c>
      <c r="V2358">
        <v>2010</v>
      </c>
      <c r="W2358" s="22" t="s">
        <v>5523</v>
      </c>
      <c r="X2358">
        <v>2115</v>
      </c>
      <c r="Y2358" t="s">
        <v>49</v>
      </c>
      <c r="Z2358" t="s">
        <v>2014</v>
      </c>
      <c r="AA2358" t="s">
        <v>2015</v>
      </c>
      <c r="AB2358" t="s">
        <v>277</v>
      </c>
      <c r="AC2358" t="s">
        <v>62</v>
      </c>
      <c r="AD2358" t="str">
        <f t="shared" si="183"/>
        <v>Physical Science Building - PS130</v>
      </c>
      <c r="AE2358" t="s">
        <v>563</v>
      </c>
      <c r="AF2358" t="s">
        <v>564</v>
      </c>
      <c r="AG2358" t="s">
        <v>591</v>
      </c>
      <c r="AH2358" t="s">
        <v>3688</v>
      </c>
      <c r="AI2358">
        <v>24</v>
      </c>
      <c r="AJ2358">
        <v>21</v>
      </c>
      <c r="AK2358" s="22">
        <f t="shared" si="184"/>
        <v>16.049512987012974</v>
      </c>
      <c r="AL2358" t="s">
        <v>52</v>
      </c>
      <c r="AM2358" t="s">
        <v>182</v>
      </c>
      <c r="AN2358" t="s">
        <v>67</v>
      </c>
    </row>
    <row r="2359" spans="1:40" x14ac:dyDescent="0.25">
      <c r="A2359">
        <v>202430</v>
      </c>
      <c r="B2359">
        <v>34916</v>
      </c>
      <c r="C2359" t="s">
        <v>574</v>
      </c>
      <c r="D2359" t="s">
        <v>5695</v>
      </c>
      <c r="E2359" t="s">
        <v>575</v>
      </c>
      <c r="F2359">
        <v>5</v>
      </c>
      <c r="G2359" s="1">
        <v>45166</v>
      </c>
      <c r="H2359" s="1">
        <v>45276</v>
      </c>
      <c r="I2359" s="21">
        <f t="shared" si="180"/>
        <v>16.714285714285715</v>
      </c>
      <c r="J2359" s="1" t="s">
        <v>393</v>
      </c>
      <c r="K2359" s="1" t="s">
        <v>36</v>
      </c>
      <c r="O2359" t="s">
        <v>36</v>
      </c>
      <c r="S2359" s="22">
        <f t="shared" si="181"/>
        <v>3.472222222222221E-2</v>
      </c>
      <c r="T2359" s="22">
        <f t="shared" si="182"/>
        <v>3.5173160173160162E-2</v>
      </c>
      <c r="U2359" s="22" t="s">
        <v>5378</v>
      </c>
      <c r="V2359">
        <v>1800</v>
      </c>
      <c r="W2359" s="22" t="s">
        <v>5477</v>
      </c>
      <c r="X2359">
        <v>1850</v>
      </c>
      <c r="Y2359" t="s">
        <v>49</v>
      </c>
      <c r="Z2359" t="s">
        <v>2014</v>
      </c>
      <c r="AA2359" t="s">
        <v>2015</v>
      </c>
      <c r="AB2359" t="s">
        <v>41</v>
      </c>
      <c r="AC2359" t="s">
        <v>62</v>
      </c>
      <c r="AD2359" t="str">
        <f t="shared" si="183"/>
        <v>Physical Science Building - PS130</v>
      </c>
      <c r="AE2359" t="s">
        <v>563</v>
      </c>
      <c r="AF2359" t="s">
        <v>564</v>
      </c>
      <c r="AG2359" t="s">
        <v>591</v>
      </c>
      <c r="AH2359" t="s">
        <v>3688</v>
      </c>
      <c r="AI2359">
        <v>24</v>
      </c>
      <c r="AJ2359">
        <v>23</v>
      </c>
      <c r="AK2359" s="22">
        <f t="shared" si="184"/>
        <v>13.521567717996284</v>
      </c>
      <c r="AL2359" t="s">
        <v>52</v>
      </c>
      <c r="AM2359" t="s">
        <v>182</v>
      </c>
      <c r="AN2359" t="s">
        <v>67</v>
      </c>
    </row>
    <row r="2360" spans="1:40" x14ac:dyDescent="0.25">
      <c r="A2360">
        <v>202430</v>
      </c>
      <c r="B2360">
        <v>34916</v>
      </c>
      <c r="C2360" t="s">
        <v>574</v>
      </c>
      <c r="D2360" t="s">
        <v>5695</v>
      </c>
      <c r="E2360" t="s">
        <v>575</v>
      </c>
      <c r="F2360">
        <v>5</v>
      </c>
      <c r="G2360" s="1">
        <v>45166</v>
      </c>
      <c r="H2360" s="1">
        <v>45276</v>
      </c>
      <c r="I2360" s="21">
        <f t="shared" si="180"/>
        <v>16.714285714285715</v>
      </c>
      <c r="J2360" s="1" t="s">
        <v>393</v>
      </c>
      <c r="K2360" s="1" t="s">
        <v>34</v>
      </c>
      <c r="M2360" t="s">
        <v>34</v>
      </c>
      <c r="S2360" s="22">
        <f t="shared" si="181"/>
        <v>8.680555555555558E-2</v>
      </c>
      <c r="T2360" s="22">
        <f t="shared" si="182"/>
        <v>8.7932900432900474E-2</v>
      </c>
      <c r="U2360" s="22" t="s">
        <v>5378</v>
      </c>
      <c r="V2360">
        <v>1800</v>
      </c>
      <c r="W2360" s="22" t="s">
        <v>5520</v>
      </c>
      <c r="X2360">
        <v>2005</v>
      </c>
      <c r="Y2360" t="s">
        <v>49</v>
      </c>
      <c r="Z2360" t="s">
        <v>2014</v>
      </c>
      <c r="AA2360" t="s">
        <v>2015</v>
      </c>
      <c r="AB2360" t="s">
        <v>41</v>
      </c>
      <c r="AC2360" t="s">
        <v>62</v>
      </c>
      <c r="AD2360" t="str">
        <f t="shared" si="183"/>
        <v>Physical Science Building - PS130</v>
      </c>
      <c r="AE2360" t="s">
        <v>563</v>
      </c>
      <c r="AF2360" t="s">
        <v>564</v>
      </c>
      <c r="AG2360" t="s">
        <v>591</v>
      </c>
      <c r="AH2360" t="s">
        <v>3688</v>
      </c>
      <c r="AI2360">
        <v>24</v>
      </c>
      <c r="AJ2360">
        <v>23</v>
      </c>
      <c r="AK2360" s="22">
        <f t="shared" si="184"/>
        <v>33.803919294990742</v>
      </c>
      <c r="AL2360" t="s">
        <v>52</v>
      </c>
      <c r="AM2360" t="s">
        <v>182</v>
      </c>
      <c r="AN2360" t="s">
        <v>67</v>
      </c>
    </row>
    <row r="2361" spans="1:40" x14ac:dyDescent="0.25">
      <c r="A2361">
        <v>202430</v>
      </c>
      <c r="B2361">
        <v>34916</v>
      </c>
      <c r="C2361" t="s">
        <v>574</v>
      </c>
      <c r="D2361" t="s">
        <v>5695</v>
      </c>
      <c r="E2361" t="s">
        <v>575</v>
      </c>
      <c r="F2361">
        <v>5</v>
      </c>
      <c r="G2361" s="1">
        <v>45166</v>
      </c>
      <c r="H2361" s="1">
        <v>45276</v>
      </c>
      <c r="I2361" s="21">
        <f t="shared" si="180"/>
        <v>16.714285714285715</v>
      </c>
      <c r="J2361" s="1" t="s">
        <v>393</v>
      </c>
      <c r="K2361" s="1" t="s">
        <v>34</v>
      </c>
      <c r="M2361" t="s">
        <v>34</v>
      </c>
      <c r="S2361" s="22">
        <f t="shared" si="181"/>
        <v>4.513888888888884E-2</v>
      </c>
      <c r="T2361" s="22">
        <f t="shared" si="182"/>
        <v>4.5725108225108183E-2</v>
      </c>
      <c r="U2361" s="22" t="s">
        <v>5458</v>
      </c>
      <c r="V2361">
        <v>2010</v>
      </c>
      <c r="W2361" s="22" t="s">
        <v>5523</v>
      </c>
      <c r="X2361">
        <v>2115</v>
      </c>
      <c r="Y2361" t="s">
        <v>49</v>
      </c>
      <c r="Z2361" t="s">
        <v>2014</v>
      </c>
      <c r="AA2361" t="s">
        <v>2015</v>
      </c>
      <c r="AB2361" t="s">
        <v>41</v>
      </c>
      <c r="AC2361" t="s">
        <v>62</v>
      </c>
      <c r="AD2361" t="str">
        <f t="shared" si="183"/>
        <v>Physical Science Building - PS130</v>
      </c>
      <c r="AE2361" t="s">
        <v>563</v>
      </c>
      <c r="AF2361" t="s">
        <v>564</v>
      </c>
      <c r="AG2361" t="s">
        <v>591</v>
      </c>
      <c r="AH2361" t="s">
        <v>3688</v>
      </c>
      <c r="AI2361">
        <v>24</v>
      </c>
      <c r="AJ2361">
        <v>23</v>
      </c>
      <c r="AK2361" s="22">
        <f t="shared" si="184"/>
        <v>17.578038033395163</v>
      </c>
      <c r="AL2361" t="s">
        <v>52</v>
      </c>
      <c r="AM2361" t="s">
        <v>182</v>
      </c>
      <c r="AN2361" t="s">
        <v>67</v>
      </c>
    </row>
    <row r="2362" spans="1:40" x14ac:dyDescent="0.25">
      <c r="A2362">
        <v>202430</v>
      </c>
      <c r="B2362">
        <v>36484</v>
      </c>
      <c r="C2362" t="s">
        <v>1312</v>
      </c>
      <c r="D2362" t="s">
        <v>5610</v>
      </c>
      <c r="E2362" t="s">
        <v>1313</v>
      </c>
      <c r="F2362">
        <v>4</v>
      </c>
      <c r="G2362" s="1">
        <v>45166</v>
      </c>
      <c r="H2362" s="1">
        <v>45276</v>
      </c>
      <c r="I2362" s="21">
        <f t="shared" si="180"/>
        <v>16.714285714285715</v>
      </c>
      <c r="J2362" s="1" t="s">
        <v>393</v>
      </c>
      <c r="K2362" s="1" t="s">
        <v>5537</v>
      </c>
      <c r="M2362" t="s">
        <v>34</v>
      </c>
      <c r="O2362" t="s">
        <v>36</v>
      </c>
      <c r="S2362" s="22">
        <f t="shared" si="181"/>
        <v>5.555555555555558E-2</v>
      </c>
      <c r="T2362" s="22">
        <f t="shared" si="182"/>
        <v>0.11255411255411261</v>
      </c>
      <c r="U2362" s="22" t="s">
        <v>5377</v>
      </c>
      <c r="V2362">
        <v>1245</v>
      </c>
      <c r="W2362" s="22" t="s">
        <v>5398</v>
      </c>
      <c r="X2362">
        <v>1405</v>
      </c>
      <c r="Y2362" t="s">
        <v>49</v>
      </c>
      <c r="Z2362" t="s">
        <v>1314</v>
      </c>
      <c r="AA2362" t="s">
        <v>1315</v>
      </c>
      <c r="AB2362" t="s">
        <v>41</v>
      </c>
      <c r="AC2362" t="s">
        <v>62</v>
      </c>
      <c r="AD2362" t="str">
        <f t="shared" si="183"/>
        <v>Physical Science Building - PS130</v>
      </c>
      <c r="AE2362" t="s">
        <v>563</v>
      </c>
      <c r="AF2362" t="s">
        <v>564</v>
      </c>
      <c r="AG2362" t="s">
        <v>591</v>
      </c>
      <c r="AH2362" t="s">
        <v>3688</v>
      </c>
      <c r="AI2362">
        <v>38</v>
      </c>
      <c r="AJ2362">
        <v>39</v>
      </c>
      <c r="AK2362" s="22">
        <f t="shared" si="184"/>
        <v>73.369202226345124</v>
      </c>
      <c r="AL2362" t="s">
        <v>52</v>
      </c>
      <c r="AM2362" t="s">
        <v>66</v>
      </c>
      <c r="AN2362" t="s">
        <v>46</v>
      </c>
    </row>
    <row r="2363" spans="1:40" x14ac:dyDescent="0.25">
      <c r="A2363">
        <v>202430</v>
      </c>
      <c r="B2363">
        <v>36740</v>
      </c>
      <c r="C2363" t="s">
        <v>596</v>
      </c>
      <c r="D2363" t="s">
        <v>5610</v>
      </c>
      <c r="E2363" t="s">
        <v>597</v>
      </c>
      <c r="F2363">
        <v>4</v>
      </c>
      <c r="G2363" s="1">
        <v>45166</v>
      </c>
      <c r="H2363" s="1">
        <v>45276</v>
      </c>
      <c r="I2363" s="21">
        <f t="shared" si="180"/>
        <v>16.714285714285715</v>
      </c>
      <c r="J2363" s="1" t="s">
        <v>393</v>
      </c>
      <c r="K2363" s="1" t="s">
        <v>5536</v>
      </c>
      <c r="L2363" t="s">
        <v>33</v>
      </c>
      <c r="N2363" t="s">
        <v>35</v>
      </c>
      <c r="S2363" s="22">
        <f t="shared" si="181"/>
        <v>5.555555555555558E-2</v>
      </c>
      <c r="T2363" s="22">
        <f t="shared" si="182"/>
        <v>0.11255411255411261</v>
      </c>
      <c r="U2363" s="22" t="s">
        <v>5377</v>
      </c>
      <c r="V2363">
        <v>1245</v>
      </c>
      <c r="W2363" s="22" t="s">
        <v>5398</v>
      </c>
      <c r="X2363">
        <v>1405</v>
      </c>
      <c r="Y2363" t="s">
        <v>49</v>
      </c>
      <c r="Z2363" t="s">
        <v>598</v>
      </c>
      <c r="AA2363" t="s">
        <v>599</v>
      </c>
      <c r="AB2363" t="s">
        <v>41</v>
      </c>
      <c r="AC2363" t="s">
        <v>62</v>
      </c>
      <c r="AD2363" t="str">
        <f t="shared" si="183"/>
        <v>Physical Science Building - PS130</v>
      </c>
      <c r="AE2363" t="s">
        <v>563</v>
      </c>
      <c r="AF2363" t="s">
        <v>564</v>
      </c>
      <c r="AG2363" t="s">
        <v>591</v>
      </c>
      <c r="AH2363" t="s">
        <v>3688</v>
      </c>
      <c r="AI2363">
        <v>20</v>
      </c>
      <c r="AJ2363">
        <v>13</v>
      </c>
      <c r="AK2363" s="22">
        <f t="shared" si="184"/>
        <v>24.45640074211504</v>
      </c>
      <c r="AL2363" t="s">
        <v>52</v>
      </c>
      <c r="AM2363" t="s">
        <v>66</v>
      </c>
      <c r="AN2363" t="s">
        <v>67</v>
      </c>
    </row>
    <row r="2364" spans="1:40" x14ac:dyDescent="0.25">
      <c r="A2364">
        <v>202430</v>
      </c>
      <c r="B2364">
        <v>37332</v>
      </c>
      <c r="C2364" t="s">
        <v>574</v>
      </c>
      <c r="D2364" t="s">
        <v>5695</v>
      </c>
      <c r="E2364" t="s">
        <v>575</v>
      </c>
      <c r="F2364">
        <v>5</v>
      </c>
      <c r="G2364" s="1">
        <v>45166</v>
      </c>
      <c r="H2364" s="1">
        <v>45276</v>
      </c>
      <c r="I2364" s="21">
        <f t="shared" si="180"/>
        <v>16.714285714285715</v>
      </c>
      <c r="J2364" s="1" t="s">
        <v>393</v>
      </c>
      <c r="K2364" s="1" t="s">
        <v>36</v>
      </c>
      <c r="O2364" t="s">
        <v>36</v>
      </c>
      <c r="S2364" s="22">
        <f t="shared" si="181"/>
        <v>3.472222222222221E-2</v>
      </c>
      <c r="T2364" s="22">
        <f t="shared" si="182"/>
        <v>3.5173160173160162E-2</v>
      </c>
      <c r="U2364" s="22" t="s">
        <v>5378</v>
      </c>
      <c r="V2364">
        <v>1800</v>
      </c>
      <c r="W2364" s="22" t="s">
        <v>5477</v>
      </c>
      <c r="X2364">
        <v>1850</v>
      </c>
      <c r="Y2364" t="s">
        <v>49</v>
      </c>
      <c r="Z2364" t="s">
        <v>2014</v>
      </c>
      <c r="AA2364" t="s">
        <v>2015</v>
      </c>
      <c r="AB2364" t="s">
        <v>277</v>
      </c>
      <c r="AC2364" t="s">
        <v>62</v>
      </c>
      <c r="AD2364" t="str">
        <f t="shared" si="183"/>
        <v>Physical Science Building - PS130</v>
      </c>
      <c r="AE2364" t="s">
        <v>563</v>
      </c>
      <c r="AF2364" t="s">
        <v>564</v>
      </c>
      <c r="AG2364" t="s">
        <v>591</v>
      </c>
      <c r="AH2364" t="s">
        <v>3688</v>
      </c>
      <c r="AI2364">
        <v>24</v>
      </c>
      <c r="AJ2364">
        <v>22</v>
      </c>
      <c r="AK2364" s="22">
        <f t="shared" si="184"/>
        <v>12.933673469387751</v>
      </c>
      <c r="AL2364" t="s">
        <v>52</v>
      </c>
      <c r="AM2364" t="s">
        <v>182</v>
      </c>
      <c r="AN2364" t="s">
        <v>67</v>
      </c>
    </row>
    <row r="2365" spans="1:40" x14ac:dyDescent="0.25">
      <c r="A2365">
        <v>202430</v>
      </c>
      <c r="B2365">
        <v>37332</v>
      </c>
      <c r="C2365" t="s">
        <v>574</v>
      </c>
      <c r="D2365" t="s">
        <v>5695</v>
      </c>
      <c r="E2365" t="s">
        <v>575</v>
      </c>
      <c r="F2365">
        <v>5</v>
      </c>
      <c r="G2365" s="1">
        <v>45166</v>
      </c>
      <c r="H2365" s="1">
        <v>45276</v>
      </c>
      <c r="I2365" s="21">
        <f t="shared" si="180"/>
        <v>16.714285714285715</v>
      </c>
      <c r="J2365" s="1" t="s">
        <v>393</v>
      </c>
      <c r="K2365" s="1" t="s">
        <v>34</v>
      </c>
      <c r="M2365" t="s">
        <v>34</v>
      </c>
      <c r="S2365" s="22">
        <f t="shared" si="181"/>
        <v>8.680555555555558E-2</v>
      </c>
      <c r="T2365" s="22">
        <f t="shared" si="182"/>
        <v>8.7932900432900474E-2</v>
      </c>
      <c r="U2365" s="22" t="s">
        <v>5378</v>
      </c>
      <c r="V2365">
        <v>1800</v>
      </c>
      <c r="W2365" s="22" t="s">
        <v>5520</v>
      </c>
      <c r="X2365">
        <v>2005</v>
      </c>
      <c r="Y2365" t="s">
        <v>49</v>
      </c>
      <c r="Z2365" t="s">
        <v>2014</v>
      </c>
      <c r="AA2365" t="s">
        <v>2015</v>
      </c>
      <c r="AB2365" t="s">
        <v>277</v>
      </c>
      <c r="AC2365" t="s">
        <v>62</v>
      </c>
      <c r="AD2365" t="str">
        <f t="shared" si="183"/>
        <v>Physical Science Building - PS130</v>
      </c>
      <c r="AE2365" t="s">
        <v>563</v>
      </c>
      <c r="AF2365" t="s">
        <v>564</v>
      </c>
      <c r="AG2365" t="s">
        <v>591</v>
      </c>
      <c r="AH2365" t="s">
        <v>3688</v>
      </c>
      <c r="AI2365">
        <v>24</v>
      </c>
      <c r="AJ2365">
        <v>22</v>
      </c>
      <c r="AK2365" s="22">
        <f t="shared" si="184"/>
        <v>32.334183673469404</v>
      </c>
      <c r="AL2365" t="s">
        <v>52</v>
      </c>
      <c r="AM2365" t="s">
        <v>182</v>
      </c>
      <c r="AN2365" t="s">
        <v>67</v>
      </c>
    </row>
    <row r="2366" spans="1:40" x14ac:dyDescent="0.25">
      <c r="A2366">
        <v>202430</v>
      </c>
      <c r="B2366">
        <v>37332</v>
      </c>
      <c r="C2366" t="s">
        <v>574</v>
      </c>
      <c r="D2366" t="s">
        <v>5695</v>
      </c>
      <c r="E2366" t="s">
        <v>575</v>
      </c>
      <c r="F2366">
        <v>5</v>
      </c>
      <c r="G2366" s="1">
        <v>45166</v>
      </c>
      <c r="H2366" s="1">
        <v>45276</v>
      </c>
      <c r="I2366" s="21">
        <f t="shared" si="180"/>
        <v>16.714285714285715</v>
      </c>
      <c r="J2366" s="1" t="s">
        <v>393</v>
      </c>
      <c r="K2366" s="1" t="s">
        <v>34</v>
      </c>
      <c r="M2366" t="s">
        <v>34</v>
      </c>
      <c r="S2366" s="22">
        <f t="shared" si="181"/>
        <v>4.513888888888884E-2</v>
      </c>
      <c r="T2366" s="22">
        <f t="shared" si="182"/>
        <v>4.5725108225108183E-2</v>
      </c>
      <c r="U2366" s="22" t="s">
        <v>5458</v>
      </c>
      <c r="V2366">
        <v>2010</v>
      </c>
      <c r="W2366" s="22" t="s">
        <v>5523</v>
      </c>
      <c r="X2366">
        <v>2115</v>
      </c>
      <c r="Y2366" t="s">
        <v>49</v>
      </c>
      <c r="Z2366" t="s">
        <v>2014</v>
      </c>
      <c r="AA2366" t="s">
        <v>2015</v>
      </c>
      <c r="AB2366" t="s">
        <v>41</v>
      </c>
      <c r="AC2366" t="s">
        <v>62</v>
      </c>
      <c r="AD2366" t="str">
        <f t="shared" si="183"/>
        <v>Physical Science Building - PS130</v>
      </c>
      <c r="AE2366" t="s">
        <v>563</v>
      </c>
      <c r="AF2366" t="s">
        <v>564</v>
      </c>
      <c r="AG2366" t="s">
        <v>591</v>
      </c>
      <c r="AH2366" t="s">
        <v>3688</v>
      </c>
      <c r="AI2366">
        <v>24</v>
      </c>
      <c r="AJ2366">
        <v>22</v>
      </c>
      <c r="AK2366" s="22">
        <f t="shared" si="184"/>
        <v>16.813775510204067</v>
      </c>
      <c r="AL2366" t="s">
        <v>52</v>
      </c>
      <c r="AM2366" t="s">
        <v>182</v>
      </c>
      <c r="AN2366" t="s">
        <v>67</v>
      </c>
    </row>
    <row r="2367" spans="1:40" x14ac:dyDescent="0.25">
      <c r="A2367">
        <v>202430</v>
      </c>
      <c r="B2367">
        <v>38020</v>
      </c>
      <c r="C2367" t="s">
        <v>2012</v>
      </c>
      <c r="D2367" t="s">
        <v>5735</v>
      </c>
      <c r="E2367" t="s">
        <v>2013</v>
      </c>
      <c r="F2367">
        <v>4</v>
      </c>
      <c r="G2367" s="1">
        <v>45166</v>
      </c>
      <c r="H2367" s="1">
        <v>45276</v>
      </c>
      <c r="I2367" s="21">
        <f t="shared" si="180"/>
        <v>16.714285714285715</v>
      </c>
      <c r="J2367" s="1" t="s">
        <v>393</v>
      </c>
      <c r="K2367" s="1" t="s">
        <v>5537</v>
      </c>
      <c r="M2367" t="s">
        <v>34</v>
      </c>
      <c r="O2367" t="s">
        <v>36</v>
      </c>
      <c r="S2367" s="22">
        <f t="shared" si="181"/>
        <v>5.555555555555558E-2</v>
      </c>
      <c r="T2367" s="22">
        <f t="shared" si="182"/>
        <v>0.11255411255411261</v>
      </c>
      <c r="U2367" s="22" t="s">
        <v>5376</v>
      </c>
      <c r="V2367">
        <v>1110</v>
      </c>
      <c r="W2367" s="22" t="s">
        <v>5393</v>
      </c>
      <c r="X2367">
        <v>1230</v>
      </c>
      <c r="Y2367" t="s">
        <v>49</v>
      </c>
      <c r="Z2367" t="s">
        <v>753</v>
      </c>
      <c r="AA2367" t="s">
        <v>754</v>
      </c>
      <c r="AB2367" t="s">
        <v>61</v>
      </c>
      <c r="AC2367" t="s">
        <v>62</v>
      </c>
      <c r="AD2367" t="str">
        <f t="shared" si="183"/>
        <v>Physical Science Building - PS130</v>
      </c>
      <c r="AE2367" t="s">
        <v>563</v>
      </c>
      <c r="AF2367" t="s">
        <v>564</v>
      </c>
      <c r="AG2367" t="s">
        <v>591</v>
      </c>
      <c r="AH2367" t="s">
        <v>3688</v>
      </c>
      <c r="AI2367">
        <v>25</v>
      </c>
      <c r="AJ2367">
        <v>26</v>
      </c>
      <c r="AK2367" s="22">
        <f t="shared" si="184"/>
        <v>48.91280148423008</v>
      </c>
      <c r="AL2367" t="s">
        <v>363</v>
      </c>
      <c r="AM2367" t="s">
        <v>66</v>
      </c>
      <c r="AN2367" t="s">
        <v>46</v>
      </c>
    </row>
    <row r="2368" spans="1:40" x14ac:dyDescent="0.25">
      <c r="A2368">
        <v>202430</v>
      </c>
      <c r="B2368">
        <v>39841</v>
      </c>
      <c r="C2368" t="s">
        <v>1320</v>
      </c>
      <c r="D2368" t="s">
        <v>5695</v>
      </c>
      <c r="E2368" t="s">
        <v>1321</v>
      </c>
      <c r="F2368">
        <v>4</v>
      </c>
      <c r="G2368" s="1">
        <v>45166</v>
      </c>
      <c r="H2368" s="1">
        <v>45276</v>
      </c>
      <c r="I2368" s="21">
        <f t="shared" si="180"/>
        <v>16.714285714285715</v>
      </c>
      <c r="J2368" s="1"/>
      <c r="K2368" s="1" t="s">
        <v>33</v>
      </c>
      <c r="L2368" t="s">
        <v>33</v>
      </c>
      <c r="S2368" s="22">
        <f t="shared" si="181"/>
        <v>8.680555555555558E-2</v>
      </c>
      <c r="T2368" s="22">
        <f t="shared" si="182"/>
        <v>8.7932900432900474E-2</v>
      </c>
      <c r="U2368" s="22" t="s">
        <v>5378</v>
      </c>
      <c r="V2368">
        <v>1800</v>
      </c>
      <c r="W2368" s="22" t="s">
        <v>5520</v>
      </c>
      <c r="X2368">
        <v>2005</v>
      </c>
      <c r="Y2368" t="s">
        <v>49</v>
      </c>
      <c r="Z2368" t="s">
        <v>1322</v>
      </c>
      <c r="AA2368" t="s">
        <v>1323</v>
      </c>
      <c r="AB2368" t="s">
        <v>277</v>
      </c>
      <c r="AC2368" t="s">
        <v>62</v>
      </c>
      <c r="AD2368" t="str">
        <f t="shared" si="183"/>
        <v>Physical Science Building - PS130</v>
      </c>
      <c r="AE2368" t="s">
        <v>563</v>
      </c>
      <c r="AF2368" t="s">
        <v>564</v>
      </c>
      <c r="AG2368" t="s">
        <v>591</v>
      </c>
      <c r="AH2368" t="s">
        <v>3688</v>
      </c>
      <c r="AI2368">
        <v>24</v>
      </c>
      <c r="AJ2368">
        <v>21</v>
      </c>
      <c r="AK2368" s="22">
        <f t="shared" si="184"/>
        <v>30.86444805194807</v>
      </c>
      <c r="AL2368" t="s">
        <v>52</v>
      </c>
      <c r="AM2368" t="s">
        <v>182</v>
      </c>
      <c r="AN2368" t="s">
        <v>67</v>
      </c>
    </row>
    <row r="2369" spans="1:40" x14ac:dyDescent="0.25">
      <c r="A2369">
        <v>202430</v>
      </c>
      <c r="B2369">
        <v>39841</v>
      </c>
      <c r="C2369" t="s">
        <v>1320</v>
      </c>
      <c r="D2369" t="s">
        <v>5695</v>
      </c>
      <c r="E2369" t="s">
        <v>1321</v>
      </c>
      <c r="F2369">
        <v>4</v>
      </c>
      <c r="G2369" s="1">
        <v>45166</v>
      </c>
      <c r="H2369" s="1">
        <v>45276</v>
      </c>
      <c r="I2369" s="21">
        <f t="shared" si="180"/>
        <v>16.714285714285715</v>
      </c>
      <c r="J2369" s="1"/>
      <c r="K2369" s="1" t="s">
        <v>35</v>
      </c>
      <c r="N2369" t="s">
        <v>35</v>
      </c>
      <c r="S2369" s="22">
        <f t="shared" si="181"/>
        <v>3.472222222222221E-2</v>
      </c>
      <c r="T2369" s="22">
        <f t="shared" si="182"/>
        <v>3.5173160173160162E-2</v>
      </c>
      <c r="U2369" s="22" t="s">
        <v>5378</v>
      </c>
      <c r="V2369">
        <v>1800</v>
      </c>
      <c r="W2369" s="22" t="s">
        <v>5477</v>
      </c>
      <c r="X2369">
        <v>1850</v>
      </c>
      <c r="Y2369" t="s">
        <v>49</v>
      </c>
      <c r="Z2369" t="s">
        <v>1322</v>
      </c>
      <c r="AA2369" t="s">
        <v>1323</v>
      </c>
      <c r="AB2369" t="s">
        <v>41</v>
      </c>
      <c r="AC2369" t="s">
        <v>62</v>
      </c>
      <c r="AD2369" t="str">
        <f t="shared" si="183"/>
        <v>Physical Science Building - PS130</v>
      </c>
      <c r="AE2369" t="s">
        <v>563</v>
      </c>
      <c r="AF2369" t="s">
        <v>564</v>
      </c>
      <c r="AG2369" t="s">
        <v>591</v>
      </c>
      <c r="AH2369" t="s">
        <v>3688</v>
      </c>
      <c r="AI2369">
        <v>24</v>
      </c>
      <c r="AJ2369">
        <v>21</v>
      </c>
      <c r="AK2369" s="22">
        <f t="shared" si="184"/>
        <v>12.345779220779217</v>
      </c>
      <c r="AL2369" t="s">
        <v>52</v>
      </c>
      <c r="AM2369" t="s">
        <v>182</v>
      </c>
      <c r="AN2369" t="s">
        <v>67</v>
      </c>
    </row>
    <row r="2370" spans="1:40" x14ac:dyDescent="0.25">
      <c r="A2370">
        <v>202430</v>
      </c>
      <c r="B2370">
        <v>40876</v>
      </c>
      <c r="C2370" t="s">
        <v>1320</v>
      </c>
      <c r="D2370" t="s">
        <v>5695</v>
      </c>
      <c r="E2370" t="s">
        <v>1321</v>
      </c>
      <c r="F2370">
        <v>4</v>
      </c>
      <c r="G2370" s="1">
        <v>45166</v>
      </c>
      <c r="H2370" s="1">
        <v>45276</v>
      </c>
      <c r="I2370" s="21">
        <f t="shared" ref="I2370:I2433" si="185">(DATEDIF(G2370,H2370,"d")/7)+1</f>
        <v>16.714285714285715</v>
      </c>
      <c r="J2370" s="1" t="s">
        <v>393</v>
      </c>
      <c r="K2370" s="1" t="s">
        <v>33</v>
      </c>
      <c r="L2370" t="s">
        <v>33</v>
      </c>
      <c r="S2370" s="22">
        <f t="shared" ref="S2370:S2433" si="186">W2370-U2370</f>
        <v>8.680555555555558E-2</v>
      </c>
      <c r="T2370" s="22">
        <f t="shared" ref="T2370:T2433" si="187">(LEN(K2370)*S2370)*(I2370/16.5)</f>
        <v>8.7932900432900474E-2</v>
      </c>
      <c r="U2370" s="22" t="s">
        <v>5378</v>
      </c>
      <c r="V2370">
        <v>1800</v>
      </c>
      <c r="W2370" s="22" t="s">
        <v>5520</v>
      </c>
      <c r="X2370">
        <v>2005</v>
      </c>
      <c r="Y2370" t="s">
        <v>49</v>
      </c>
      <c r="Z2370" t="s">
        <v>1322</v>
      </c>
      <c r="AA2370" t="s">
        <v>1323</v>
      </c>
      <c r="AB2370" t="s">
        <v>41</v>
      </c>
      <c r="AC2370" t="s">
        <v>62</v>
      </c>
      <c r="AD2370" t="str">
        <f t="shared" ref="AD2370:AD2433" si="188">CONCATENATE(AE2370," - ",AG2370)</f>
        <v>Physical Science Building - PS130</v>
      </c>
      <c r="AE2370" t="s">
        <v>563</v>
      </c>
      <c r="AF2370" t="s">
        <v>564</v>
      </c>
      <c r="AG2370" t="s">
        <v>591</v>
      </c>
      <c r="AH2370" t="s">
        <v>3688</v>
      </c>
      <c r="AI2370">
        <v>24</v>
      </c>
      <c r="AJ2370">
        <v>24</v>
      </c>
      <c r="AK2370" s="22">
        <f t="shared" ref="AK2370:AK2433" si="189">I2370*T2370*AJ2370</f>
        <v>35.273654916512079</v>
      </c>
      <c r="AL2370" t="s">
        <v>52</v>
      </c>
      <c r="AM2370" t="s">
        <v>182</v>
      </c>
      <c r="AN2370" t="s">
        <v>46</v>
      </c>
    </row>
    <row r="2371" spans="1:40" x14ac:dyDescent="0.25">
      <c r="A2371">
        <v>202430</v>
      </c>
      <c r="B2371">
        <v>40876</v>
      </c>
      <c r="C2371" t="s">
        <v>1320</v>
      </c>
      <c r="D2371" t="s">
        <v>5695</v>
      </c>
      <c r="E2371" t="s">
        <v>1321</v>
      </c>
      <c r="F2371">
        <v>4</v>
      </c>
      <c r="G2371" s="1">
        <v>45166</v>
      </c>
      <c r="H2371" s="1">
        <v>45276</v>
      </c>
      <c r="I2371" s="21">
        <f t="shared" si="185"/>
        <v>16.714285714285715</v>
      </c>
      <c r="J2371" s="1" t="s">
        <v>393</v>
      </c>
      <c r="K2371" s="1" t="s">
        <v>35</v>
      </c>
      <c r="N2371" t="s">
        <v>35</v>
      </c>
      <c r="S2371" s="22">
        <f t="shared" si="186"/>
        <v>3.472222222222221E-2</v>
      </c>
      <c r="T2371" s="22">
        <f t="shared" si="187"/>
        <v>3.5173160173160162E-2</v>
      </c>
      <c r="U2371" s="22" t="s">
        <v>5378</v>
      </c>
      <c r="V2371">
        <v>1800</v>
      </c>
      <c r="W2371" s="22" t="s">
        <v>5477</v>
      </c>
      <c r="X2371">
        <v>1850</v>
      </c>
      <c r="Y2371" t="s">
        <v>49</v>
      </c>
      <c r="Z2371" t="s">
        <v>1322</v>
      </c>
      <c r="AA2371" t="s">
        <v>1323</v>
      </c>
      <c r="AB2371" t="s">
        <v>41</v>
      </c>
      <c r="AC2371" t="s">
        <v>62</v>
      </c>
      <c r="AD2371" t="str">
        <f t="shared" si="188"/>
        <v>Physical Science Building - PS130</v>
      </c>
      <c r="AE2371" t="s">
        <v>563</v>
      </c>
      <c r="AF2371" t="s">
        <v>564</v>
      </c>
      <c r="AG2371" t="s">
        <v>591</v>
      </c>
      <c r="AH2371" t="s">
        <v>3688</v>
      </c>
      <c r="AI2371">
        <v>24</v>
      </c>
      <c r="AJ2371">
        <v>24</v>
      </c>
      <c r="AK2371" s="22">
        <f t="shared" si="189"/>
        <v>14.109461966604819</v>
      </c>
      <c r="AL2371" t="s">
        <v>52</v>
      </c>
      <c r="AM2371" t="s">
        <v>182</v>
      </c>
      <c r="AN2371" t="s">
        <v>46</v>
      </c>
    </row>
    <row r="2372" spans="1:40" x14ac:dyDescent="0.25">
      <c r="A2372">
        <v>202430</v>
      </c>
      <c r="B2372">
        <v>42282</v>
      </c>
      <c r="C2372" t="s">
        <v>587</v>
      </c>
      <c r="D2372" t="s">
        <v>5610</v>
      </c>
      <c r="E2372" t="s">
        <v>588</v>
      </c>
      <c r="F2372">
        <v>5</v>
      </c>
      <c r="G2372" s="1">
        <v>45166</v>
      </c>
      <c r="H2372" s="1">
        <v>45276</v>
      </c>
      <c r="I2372" s="21">
        <f t="shared" si="185"/>
        <v>16.714285714285715</v>
      </c>
      <c r="J2372" s="1"/>
      <c r="K2372" s="1" t="s">
        <v>5541</v>
      </c>
      <c r="L2372" t="s">
        <v>33</v>
      </c>
      <c r="N2372" t="s">
        <v>35</v>
      </c>
      <c r="P2372" t="s">
        <v>37</v>
      </c>
      <c r="S2372" s="22">
        <f t="shared" si="186"/>
        <v>4.8611111111111105E-2</v>
      </c>
      <c r="T2372" s="22">
        <f t="shared" si="187"/>
        <v>0.14772727272727273</v>
      </c>
      <c r="U2372" s="22" t="s">
        <v>5375</v>
      </c>
      <c r="V2372">
        <v>935</v>
      </c>
      <c r="W2372" s="22" t="s">
        <v>5401</v>
      </c>
      <c r="X2372">
        <v>1045</v>
      </c>
      <c r="Y2372" t="s">
        <v>49</v>
      </c>
      <c r="Z2372" t="s">
        <v>589</v>
      </c>
      <c r="AA2372" t="s">
        <v>590</v>
      </c>
      <c r="AB2372" t="s">
        <v>61</v>
      </c>
      <c r="AC2372" t="s">
        <v>62</v>
      </c>
      <c r="AD2372" t="str">
        <f t="shared" si="188"/>
        <v>Physical Science Building - PS130</v>
      </c>
      <c r="AE2372" t="s">
        <v>563</v>
      </c>
      <c r="AF2372" t="s">
        <v>564</v>
      </c>
      <c r="AG2372" t="s">
        <v>591</v>
      </c>
      <c r="AH2372" t="s">
        <v>3688</v>
      </c>
      <c r="AI2372">
        <v>20</v>
      </c>
      <c r="AJ2372">
        <v>13</v>
      </c>
      <c r="AK2372" s="22">
        <f t="shared" si="189"/>
        <v>32.099025974025977</v>
      </c>
      <c r="AL2372" t="s">
        <v>52</v>
      </c>
      <c r="AM2372" t="s">
        <v>66</v>
      </c>
      <c r="AN2372" t="s">
        <v>67</v>
      </c>
    </row>
    <row r="2373" spans="1:40" x14ac:dyDescent="0.25">
      <c r="A2373">
        <v>202430</v>
      </c>
      <c r="B2373">
        <v>42284</v>
      </c>
      <c r="C2373" t="s">
        <v>587</v>
      </c>
      <c r="D2373" t="s">
        <v>5610</v>
      </c>
      <c r="E2373" t="s">
        <v>588</v>
      </c>
      <c r="F2373">
        <v>5</v>
      </c>
      <c r="G2373" s="1">
        <v>45166</v>
      </c>
      <c r="H2373" s="1">
        <v>45276</v>
      </c>
      <c r="I2373" s="21">
        <f t="shared" si="185"/>
        <v>16.714285714285715</v>
      </c>
      <c r="J2373" s="1" t="s">
        <v>393</v>
      </c>
      <c r="K2373" s="1" t="s">
        <v>5541</v>
      </c>
      <c r="L2373" t="s">
        <v>33</v>
      </c>
      <c r="N2373" t="s">
        <v>35</v>
      </c>
      <c r="P2373" t="s">
        <v>37</v>
      </c>
      <c r="S2373" s="22">
        <f t="shared" si="186"/>
        <v>4.8611111111111105E-2</v>
      </c>
      <c r="T2373" s="22">
        <f t="shared" si="187"/>
        <v>0.14772727272727273</v>
      </c>
      <c r="U2373" s="22" t="s">
        <v>5375</v>
      </c>
      <c r="V2373">
        <v>935</v>
      </c>
      <c r="W2373" s="22" t="s">
        <v>5401</v>
      </c>
      <c r="X2373">
        <v>1045</v>
      </c>
      <c r="Y2373" t="s">
        <v>49</v>
      </c>
      <c r="Z2373" t="s">
        <v>589</v>
      </c>
      <c r="AA2373" t="s">
        <v>590</v>
      </c>
      <c r="AB2373" t="s">
        <v>41</v>
      </c>
      <c r="AC2373" t="s">
        <v>62</v>
      </c>
      <c r="AD2373" t="str">
        <f t="shared" si="188"/>
        <v>Physical Science Building - PS130</v>
      </c>
      <c r="AE2373" t="s">
        <v>563</v>
      </c>
      <c r="AF2373" t="s">
        <v>564</v>
      </c>
      <c r="AG2373" t="s">
        <v>591</v>
      </c>
      <c r="AH2373" t="s">
        <v>3688</v>
      </c>
      <c r="AI2373">
        <v>20</v>
      </c>
      <c r="AJ2373">
        <v>6</v>
      </c>
      <c r="AK2373" s="22">
        <f t="shared" si="189"/>
        <v>14.814935064935067</v>
      </c>
      <c r="AL2373" t="s">
        <v>52</v>
      </c>
      <c r="AM2373" t="s">
        <v>66</v>
      </c>
      <c r="AN2373" t="s">
        <v>67</v>
      </c>
    </row>
    <row r="2374" spans="1:40" x14ac:dyDescent="0.25">
      <c r="A2374">
        <v>202430</v>
      </c>
      <c r="B2374">
        <v>36485</v>
      </c>
      <c r="C2374" t="s">
        <v>2010</v>
      </c>
      <c r="D2374" t="s">
        <v>5610</v>
      </c>
      <c r="E2374" t="s">
        <v>2011</v>
      </c>
      <c r="F2374">
        <v>5</v>
      </c>
      <c r="G2374" s="1">
        <v>45166</v>
      </c>
      <c r="H2374" s="1">
        <v>45276</v>
      </c>
      <c r="I2374" s="21">
        <f t="shared" si="185"/>
        <v>16.714285714285715</v>
      </c>
      <c r="J2374" s="1" t="s">
        <v>393</v>
      </c>
      <c r="K2374" s="1" t="s">
        <v>5537</v>
      </c>
      <c r="M2374" t="s">
        <v>34</v>
      </c>
      <c r="O2374" t="s">
        <v>36</v>
      </c>
      <c r="S2374" s="22">
        <f t="shared" si="186"/>
        <v>8.680555555555558E-2</v>
      </c>
      <c r="T2374" s="22">
        <f t="shared" si="187"/>
        <v>0.17586580086580095</v>
      </c>
      <c r="U2374" s="22" t="s">
        <v>5369</v>
      </c>
      <c r="V2374">
        <v>800</v>
      </c>
      <c r="W2374" s="22" t="s">
        <v>5392</v>
      </c>
      <c r="X2374">
        <v>1005</v>
      </c>
      <c r="Y2374" t="s">
        <v>304</v>
      </c>
      <c r="Z2374" t="s">
        <v>1314</v>
      </c>
      <c r="AA2374" t="s">
        <v>1315</v>
      </c>
      <c r="AB2374" t="s">
        <v>41</v>
      </c>
      <c r="AC2374" t="s">
        <v>62</v>
      </c>
      <c r="AD2374" t="str">
        <f t="shared" si="188"/>
        <v>Physical Science Building - PS130</v>
      </c>
      <c r="AE2374" t="s">
        <v>563</v>
      </c>
      <c r="AF2374" t="s">
        <v>564</v>
      </c>
      <c r="AG2374" t="s">
        <v>591</v>
      </c>
      <c r="AH2374" t="s">
        <v>3688</v>
      </c>
      <c r="AI2374">
        <v>15</v>
      </c>
      <c r="AJ2374">
        <v>11</v>
      </c>
      <c r="AK2374" s="22">
        <f t="shared" si="189"/>
        <v>32.334183673469404</v>
      </c>
      <c r="AL2374" t="s">
        <v>430</v>
      </c>
      <c r="AM2374" t="s">
        <v>306</v>
      </c>
      <c r="AN2374" t="s">
        <v>67</v>
      </c>
    </row>
    <row r="2375" spans="1:40" x14ac:dyDescent="0.25">
      <c r="A2375">
        <v>202430</v>
      </c>
      <c r="B2375">
        <v>42285</v>
      </c>
      <c r="C2375" t="s">
        <v>587</v>
      </c>
      <c r="D2375" t="s">
        <v>5610</v>
      </c>
      <c r="E2375" t="s">
        <v>588</v>
      </c>
      <c r="F2375">
        <v>5</v>
      </c>
      <c r="G2375" s="1">
        <v>45166</v>
      </c>
      <c r="H2375" s="1">
        <v>45276</v>
      </c>
      <c r="I2375" s="21">
        <f t="shared" si="185"/>
        <v>16.714285714285715</v>
      </c>
      <c r="J2375" s="1" t="s">
        <v>393</v>
      </c>
      <c r="K2375" s="1" t="s">
        <v>5541</v>
      </c>
      <c r="L2375" t="s">
        <v>33</v>
      </c>
      <c r="N2375" t="s">
        <v>35</v>
      </c>
      <c r="P2375" t="s">
        <v>37</v>
      </c>
      <c r="S2375" s="22">
        <f t="shared" si="186"/>
        <v>4.8611111111111105E-2</v>
      </c>
      <c r="T2375" s="22">
        <f t="shared" si="187"/>
        <v>0.14772727272727273</v>
      </c>
      <c r="U2375" s="22" t="s">
        <v>5375</v>
      </c>
      <c r="V2375">
        <v>935</v>
      </c>
      <c r="W2375" s="22" t="s">
        <v>5401</v>
      </c>
      <c r="X2375">
        <v>1045</v>
      </c>
      <c r="Y2375" t="s">
        <v>304</v>
      </c>
      <c r="Z2375" t="s">
        <v>589</v>
      </c>
      <c r="AA2375" t="s">
        <v>590</v>
      </c>
      <c r="AB2375" t="s">
        <v>41</v>
      </c>
      <c r="AC2375" t="s">
        <v>62</v>
      </c>
      <c r="AD2375" t="str">
        <f t="shared" si="188"/>
        <v>Physical Science Building - PS130</v>
      </c>
      <c r="AE2375" t="s">
        <v>563</v>
      </c>
      <c r="AF2375" t="s">
        <v>564</v>
      </c>
      <c r="AG2375" t="s">
        <v>591</v>
      </c>
      <c r="AH2375" t="s">
        <v>3688</v>
      </c>
      <c r="AI2375">
        <v>20</v>
      </c>
      <c r="AJ2375">
        <v>11</v>
      </c>
      <c r="AK2375" s="22">
        <f t="shared" si="189"/>
        <v>27.160714285714292</v>
      </c>
      <c r="AL2375" t="s">
        <v>430</v>
      </c>
      <c r="AM2375" t="s">
        <v>306</v>
      </c>
      <c r="AN2375" t="s">
        <v>67</v>
      </c>
    </row>
    <row r="2376" spans="1:40" x14ac:dyDescent="0.25">
      <c r="A2376">
        <v>202430</v>
      </c>
      <c r="B2376">
        <v>30350</v>
      </c>
      <c r="C2376" t="s">
        <v>574</v>
      </c>
      <c r="D2376" t="s">
        <v>5695</v>
      </c>
      <c r="E2376" t="s">
        <v>575</v>
      </c>
      <c r="F2376">
        <v>5</v>
      </c>
      <c r="G2376" s="1">
        <v>45166</v>
      </c>
      <c r="H2376" s="1">
        <v>45276</v>
      </c>
      <c r="I2376" s="21">
        <f t="shared" si="185"/>
        <v>16.714285714285715</v>
      </c>
      <c r="J2376" s="1"/>
      <c r="K2376" s="1" t="s">
        <v>34</v>
      </c>
      <c r="M2376" t="s">
        <v>34</v>
      </c>
      <c r="S2376" s="22">
        <f t="shared" si="186"/>
        <v>4.5138888888888951E-2</v>
      </c>
      <c r="T2376" s="22">
        <f t="shared" si="187"/>
        <v>4.5725108225108294E-2</v>
      </c>
      <c r="U2376" s="22" t="s">
        <v>5386</v>
      </c>
      <c r="V2376">
        <v>1300</v>
      </c>
      <c r="W2376" s="22" t="s">
        <v>5398</v>
      </c>
      <c r="X2376">
        <v>1405</v>
      </c>
      <c r="Y2376" t="s">
        <v>49</v>
      </c>
      <c r="Z2376" t="s">
        <v>576</v>
      </c>
      <c r="AA2376" t="s">
        <v>577</v>
      </c>
      <c r="AB2376" t="s">
        <v>41</v>
      </c>
      <c r="AC2376" t="s">
        <v>62</v>
      </c>
      <c r="AD2376" t="str">
        <f t="shared" si="188"/>
        <v>Physical Science Building - PS208</v>
      </c>
      <c r="AE2376" t="s">
        <v>563</v>
      </c>
      <c r="AF2376" t="s">
        <v>564</v>
      </c>
      <c r="AG2376" t="s">
        <v>2016</v>
      </c>
      <c r="AH2376" t="s">
        <v>4162</v>
      </c>
      <c r="AI2376">
        <v>24</v>
      </c>
      <c r="AJ2376">
        <v>22</v>
      </c>
      <c r="AK2376" s="22">
        <f t="shared" si="189"/>
        <v>16.813775510204106</v>
      </c>
      <c r="AL2376" t="s">
        <v>52</v>
      </c>
      <c r="AM2376" t="s">
        <v>66</v>
      </c>
      <c r="AN2376" t="s">
        <v>67</v>
      </c>
    </row>
    <row r="2377" spans="1:40" x14ac:dyDescent="0.25">
      <c r="A2377">
        <v>202430</v>
      </c>
      <c r="B2377">
        <v>30350</v>
      </c>
      <c r="C2377" t="s">
        <v>574</v>
      </c>
      <c r="D2377" t="s">
        <v>5695</v>
      </c>
      <c r="E2377" t="s">
        <v>575</v>
      </c>
      <c r="F2377">
        <v>5</v>
      </c>
      <c r="G2377" s="1">
        <v>45166</v>
      </c>
      <c r="H2377" s="1">
        <v>45276</v>
      </c>
      <c r="I2377" s="21">
        <f t="shared" si="185"/>
        <v>16.714285714285715</v>
      </c>
      <c r="J2377" s="1"/>
      <c r="K2377" s="1" t="s">
        <v>34</v>
      </c>
      <c r="M2377" t="s">
        <v>34</v>
      </c>
      <c r="S2377" s="22">
        <f t="shared" si="186"/>
        <v>0.125</v>
      </c>
      <c r="T2377" s="22">
        <f t="shared" si="187"/>
        <v>0.12662337662337664</v>
      </c>
      <c r="U2377" s="22" t="s">
        <v>5435</v>
      </c>
      <c r="V2377">
        <v>1410</v>
      </c>
      <c r="W2377" s="22" t="s">
        <v>5502</v>
      </c>
      <c r="X2377">
        <v>1710</v>
      </c>
      <c r="Y2377" t="s">
        <v>49</v>
      </c>
      <c r="Z2377" t="s">
        <v>576</v>
      </c>
      <c r="AA2377" t="s">
        <v>577</v>
      </c>
      <c r="AB2377" t="s">
        <v>277</v>
      </c>
      <c r="AC2377" t="s">
        <v>62</v>
      </c>
      <c r="AD2377" t="str">
        <f t="shared" si="188"/>
        <v>Physical Science Building - PS208</v>
      </c>
      <c r="AE2377" t="s">
        <v>563</v>
      </c>
      <c r="AF2377" t="s">
        <v>564</v>
      </c>
      <c r="AG2377" t="s">
        <v>2016</v>
      </c>
      <c r="AH2377" t="s">
        <v>4162</v>
      </c>
      <c r="AI2377">
        <v>24</v>
      </c>
      <c r="AJ2377">
        <v>22</v>
      </c>
      <c r="AK2377" s="22">
        <f t="shared" si="189"/>
        <v>46.561224489795926</v>
      </c>
      <c r="AL2377" t="s">
        <v>52</v>
      </c>
      <c r="AM2377" t="s">
        <v>66</v>
      </c>
      <c r="AN2377" t="s">
        <v>67</v>
      </c>
    </row>
    <row r="2378" spans="1:40" x14ac:dyDescent="0.25">
      <c r="A2378">
        <v>202430</v>
      </c>
      <c r="B2378">
        <v>30352</v>
      </c>
      <c r="C2378" t="s">
        <v>574</v>
      </c>
      <c r="D2378" t="s">
        <v>5695</v>
      </c>
      <c r="E2378" t="s">
        <v>575</v>
      </c>
      <c r="F2378">
        <v>5</v>
      </c>
      <c r="G2378" s="1">
        <v>45166</v>
      </c>
      <c r="H2378" s="1">
        <v>45276</v>
      </c>
      <c r="I2378" s="21">
        <f t="shared" si="185"/>
        <v>16.714285714285715</v>
      </c>
      <c r="J2378" s="1"/>
      <c r="K2378" s="1" t="s">
        <v>35</v>
      </c>
      <c r="N2378" t="s">
        <v>35</v>
      </c>
      <c r="S2378" s="22">
        <f t="shared" si="186"/>
        <v>4.5138888888888895E-2</v>
      </c>
      <c r="T2378" s="22">
        <f t="shared" si="187"/>
        <v>4.5725108225108238E-2</v>
      </c>
      <c r="U2378" s="22" t="s">
        <v>5369</v>
      </c>
      <c r="V2378">
        <v>800</v>
      </c>
      <c r="W2378" s="22" t="s">
        <v>5370</v>
      </c>
      <c r="X2378">
        <v>905</v>
      </c>
      <c r="Y2378" t="s">
        <v>49</v>
      </c>
      <c r="Z2378" t="s">
        <v>576</v>
      </c>
      <c r="AA2378" t="s">
        <v>577</v>
      </c>
      <c r="AB2378" t="s">
        <v>41</v>
      </c>
      <c r="AC2378" t="s">
        <v>62</v>
      </c>
      <c r="AD2378" t="str">
        <f t="shared" si="188"/>
        <v>Physical Science Building - PS208</v>
      </c>
      <c r="AE2378" t="s">
        <v>563</v>
      </c>
      <c r="AF2378" t="s">
        <v>564</v>
      </c>
      <c r="AG2378" t="s">
        <v>2016</v>
      </c>
      <c r="AH2378" t="s">
        <v>4162</v>
      </c>
      <c r="AI2378">
        <v>24</v>
      </c>
      <c r="AJ2378">
        <v>24</v>
      </c>
      <c r="AK2378" s="22">
        <f t="shared" si="189"/>
        <v>18.342300556586277</v>
      </c>
      <c r="AL2378" t="s">
        <v>52</v>
      </c>
      <c r="AM2378" t="s">
        <v>66</v>
      </c>
      <c r="AN2378" t="s">
        <v>46</v>
      </c>
    </row>
    <row r="2379" spans="1:40" x14ac:dyDescent="0.25">
      <c r="A2379">
        <v>202430</v>
      </c>
      <c r="B2379">
        <v>30352</v>
      </c>
      <c r="C2379" t="s">
        <v>574</v>
      </c>
      <c r="D2379" t="s">
        <v>5695</v>
      </c>
      <c r="E2379" t="s">
        <v>575</v>
      </c>
      <c r="F2379">
        <v>5</v>
      </c>
      <c r="G2379" s="1">
        <v>45166</v>
      </c>
      <c r="H2379" s="1">
        <v>45276</v>
      </c>
      <c r="I2379" s="21">
        <f t="shared" si="185"/>
        <v>16.714285714285715</v>
      </c>
      <c r="J2379" s="1"/>
      <c r="K2379" s="1" t="s">
        <v>35</v>
      </c>
      <c r="N2379" t="s">
        <v>35</v>
      </c>
      <c r="S2379" s="22">
        <f t="shared" si="186"/>
        <v>0.11805555555555558</v>
      </c>
      <c r="T2379" s="22">
        <f t="shared" si="187"/>
        <v>0.11958874458874463</v>
      </c>
      <c r="U2379" s="22" t="s">
        <v>5459</v>
      </c>
      <c r="V2379">
        <v>910</v>
      </c>
      <c r="W2379" s="22" t="s">
        <v>5384</v>
      </c>
      <c r="X2379">
        <v>1200</v>
      </c>
      <c r="Y2379" t="s">
        <v>49</v>
      </c>
      <c r="Z2379" t="s">
        <v>576</v>
      </c>
      <c r="AA2379" t="s">
        <v>577</v>
      </c>
      <c r="AB2379" t="s">
        <v>61</v>
      </c>
      <c r="AC2379" t="s">
        <v>62</v>
      </c>
      <c r="AD2379" t="str">
        <f t="shared" si="188"/>
        <v>Physical Science Building - PS208</v>
      </c>
      <c r="AE2379" t="s">
        <v>563</v>
      </c>
      <c r="AF2379" t="s">
        <v>564</v>
      </c>
      <c r="AG2379" t="s">
        <v>2016</v>
      </c>
      <c r="AH2379" t="s">
        <v>4162</v>
      </c>
      <c r="AI2379">
        <v>24</v>
      </c>
      <c r="AJ2379">
        <v>24</v>
      </c>
      <c r="AK2379" s="22">
        <f t="shared" si="189"/>
        <v>47.972170686456423</v>
      </c>
      <c r="AL2379" t="s">
        <v>52</v>
      </c>
      <c r="AM2379" t="s">
        <v>66</v>
      </c>
      <c r="AN2379" t="s">
        <v>46</v>
      </c>
    </row>
    <row r="2380" spans="1:40" x14ac:dyDescent="0.25">
      <c r="A2380">
        <v>202430</v>
      </c>
      <c r="B2380">
        <v>30353</v>
      </c>
      <c r="C2380" t="s">
        <v>574</v>
      </c>
      <c r="D2380" t="s">
        <v>5695</v>
      </c>
      <c r="E2380" t="s">
        <v>575</v>
      </c>
      <c r="F2380">
        <v>5</v>
      </c>
      <c r="G2380" s="1">
        <v>45166</v>
      </c>
      <c r="H2380" s="1">
        <v>45276</v>
      </c>
      <c r="I2380" s="21">
        <f t="shared" si="185"/>
        <v>16.714285714285715</v>
      </c>
      <c r="J2380" s="1"/>
      <c r="K2380" s="1" t="s">
        <v>36</v>
      </c>
      <c r="O2380" t="s">
        <v>36</v>
      </c>
      <c r="S2380" s="22">
        <f t="shared" si="186"/>
        <v>4.5138888888888895E-2</v>
      </c>
      <c r="T2380" s="22">
        <f t="shared" si="187"/>
        <v>4.5725108225108238E-2</v>
      </c>
      <c r="U2380" s="22" t="s">
        <v>5369</v>
      </c>
      <c r="V2380">
        <v>800</v>
      </c>
      <c r="W2380" s="22" t="s">
        <v>5370</v>
      </c>
      <c r="X2380">
        <v>905</v>
      </c>
      <c r="Y2380" t="s">
        <v>49</v>
      </c>
      <c r="Z2380" t="s">
        <v>576</v>
      </c>
      <c r="AA2380" t="s">
        <v>577</v>
      </c>
      <c r="AB2380" t="s">
        <v>41</v>
      </c>
      <c r="AC2380" t="s">
        <v>62</v>
      </c>
      <c r="AD2380" t="str">
        <f t="shared" si="188"/>
        <v>Physical Science Building - PS208</v>
      </c>
      <c r="AE2380" t="s">
        <v>563</v>
      </c>
      <c r="AF2380" t="s">
        <v>564</v>
      </c>
      <c r="AG2380" t="s">
        <v>2016</v>
      </c>
      <c r="AH2380" t="s">
        <v>4162</v>
      </c>
      <c r="AI2380">
        <v>24</v>
      </c>
      <c r="AJ2380">
        <v>20</v>
      </c>
      <c r="AK2380" s="22">
        <f t="shared" si="189"/>
        <v>15.285250463821898</v>
      </c>
      <c r="AL2380" t="s">
        <v>52</v>
      </c>
      <c r="AM2380" t="s">
        <v>66</v>
      </c>
      <c r="AN2380" t="s">
        <v>67</v>
      </c>
    </row>
    <row r="2381" spans="1:40" x14ac:dyDescent="0.25">
      <c r="A2381">
        <v>202430</v>
      </c>
      <c r="B2381">
        <v>30353</v>
      </c>
      <c r="C2381" t="s">
        <v>574</v>
      </c>
      <c r="D2381" t="s">
        <v>5695</v>
      </c>
      <c r="E2381" t="s">
        <v>575</v>
      </c>
      <c r="F2381">
        <v>5</v>
      </c>
      <c r="G2381" s="1">
        <v>45166</v>
      </c>
      <c r="H2381" s="1">
        <v>45276</v>
      </c>
      <c r="I2381" s="21">
        <f t="shared" si="185"/>
        <v>16.714285714285715</v>
      </c>
      <c r="J2381" s="1"/>
      <c r="K2381" s="1" t="s">
        <v>36</v>
      </c>
      <c r="O2381" t="s">
        <v>36</v>
      </c>
      <c r="S2381" s="22">
        <f t="shared" si="186"/>
        <v>0.11805555555555558</v>
      </c>
      <c r="T2381" s="22">
        <f t="shared" si="187"/>
        <v>0.11958874458874463</v>
      </c>
      <c r="U2381" s="22" t="s">
        <v>5459</v>
      </c>
      <c r="V2381">
        <v>910</v>
      </c>
      <c r="W2381" s="22" t="s">
        <v>5384</v>
      </c>
      <c r="X2381">
        <v>1200</v>
      </c>
      <c r="Y2381" t="s">
        <v>49</v>
      </c>
      <c r="Z2381" t="s">
        <v>576</v>
      </c>
      <c r="AA2381" t="s">
        <v>577</v>
      </c>
      <c r="AB2381" t="s">
        <v>61</v>
      </c>
      <c r="AC2381" t="s">
        <v>62</v>
      </c>
      <c r="AD2381" t="str">
        <f t="shared" si="188"/>
        <v>Physical Science Building - PS208</v>
      </c>
      <c r="AE2381" t="s">
        <v>563</v>
      </c>
      <c r="AF2381" t="s">
        <v>564</v>
      </c>
      <c r="AG2381" t="s">
        <v>2016</v>
      </c>
      <c r="AH2381" t="s">
        <v>4162</v>
      </c>
      <c r="AI2381">
        <v>24</v>
      </c>
      <c r="AJ2381">
        <v>20</v>
      </c>
      <c r="AK2381" s="22">
        <f t="shared" si="189"/>
        <v>39.976808905380352</v>
      </c>
      <c r="AL2381" t="s">
        <v>52</v>
      </c>
      <c r="AM2381" t="s">
        <v>66</v>
      </c>
      <c r="AN2381" t="s">
        <v>67</v>
      </c>
    </row>
    <row r="2382" spans="1:40" x14ac:dyDescent="0.25">
      <c r="A2382">
        <v>202430</v>
      </c>
      <c r="B2382">
        <v>30354</v>
      </c>
      <c r="C2382" t="s">
        <v>574</v>
      </c>
      <c r="D2382" t="s">
        <v>5695</v>
      </c>
      <c r="E2382" t="s">
        <v>575</v>
      </c>
      <c r="F2382">
        <v>5</v>
      </c>
      <c r="G2382" s="1">
        <v>45166</v>
      </c>
      <c r="H2382" s="1">
        <v>45276</v>
      </c>
      <c r="I2382" s="21">
        <f t="shared" si="185"/>
        <v>16.714285714285715</v>
      </c>
      <c r="J2382" s="1"/>
      <c r="K2382" s="1" t="s">
        <v>36</v>
      </c>
      <c r="O2382" t="s">
        <v>36</v>
      </c>
      <c r="S2382" s="22">
        <f t="shared" si="186"/>
        <v>4.5138888888888951E-2</v>
      </c>
      <c r="T2382" s="22">
        <f t="shared" si="187"/>
        <v>4.5725108225108294E-2</v>
      </c>
      <c r="U2382" s="22" t="s">
        <v>5386</v>
      </c>
      <c r="V2382">
        <v>1300</v>
      </c>
      <c r="W2382" s="22" t="s">
        <v>5398</v>
      </c>
      <c r="X2382">
        <v>1405</v>
      </c>
      <c r="Y2382" t="s">
        <v>49</v>
      </c>
      <c r="Z2382" t="s">
        <v>576</v>
      </c>
      <c r="AA2382" t="s">
        <v>577</v>
      </c>
      <c r="AB2382" t="s">
        <v>41</v>
      </c>
      <c r="AC2382" t="s">
        <v>62</v>
      </c>
      <c r="AD2382" t="str">
        <f t="shared" si="188"/>
        <v>Physical Science Building - PS208</v>
      </c>
      <c r="AE2382" t="s">
        <v>563</v>
      </c>
      <c r="AF2382" t="s">
        <v>564</v>
      </c>
      <c r="AG2382" t="s">
        <v>2016</v>
      </c>
      <c r="AH2382" t="s">
        <v>4162</v>
      </c>
      <c r="AI2382">
        <v>24</v>
      </c>
      <c r="AJ2382">
        <v>22</v>
      </c>
      <c r="AK2382" s="22">
        <f t="shared" si="189"/>
        <v>16.813775510204106</v>
      </c>
      <c r="AL2382" t="s">
        <v>52</v>
      </c>
      <c r="AM2382" t="s">
        <v>66</v>
      </c>
      <c r="AN2382" t="s">
        <v>67</v>
      </c>
    </row>
    <row r="2383" spans="1:40" x14ac:dyDescent="0.25">
      <c r="A2383">
        <v>202430</v>
      </c>
      <c r="B2383">
        <v>30354</v>
      </c>
      <c r="C2383" t="s">
        <v>574</v>
      </c>
      <c r="D2383" t="s">
        <v>5695</v>
      </c>
      <c r="E2383" t="s">
        <v>575</v>
      </c>
      <c r="F2383">
        <v>5</v>
      </c>
      <c r="G2383" s="1">
        <v>45166</v>
      </c>
      <c r="H2383" s="1">
        <v>45276</v>
      </c>
      <c r="I2383" s="21">
        <f t="shared" si="185"/>
        <v>16.714285714285715</v>
      </c>
      <c r="J2383" s="1"/>
      <c r="K2383" s="1" t="s">
        <v>36</v>
      </c>
      <c r="O2383" t="s">
        <v>36</v>
      </c>
      <c r="S2383" s="22">
        <f t="shared" si="186"/>
        <v>0.11805555555555558</v>
      </c>
      <c r="T2383" s="22">
        <f t="shared" si="187"/>
        <v>0.11958874458874463</v>
      </c>
      <c r="U2383" s="22" t="s">
        <v>5435</v>
      </c>
      <c r="V2383">
        <v>1410</v>
      </c>
      <c r="W2383" s="22" t="s">
        <v>5387</v>
      </c>
      <c r="X2383">
        <v>1700</v>
      </c>
      <c r="Y2383" t="s">
        <v>49</v>
      </c>
      <c r="Z2383" t="s">
        <v>576</v>
      </c>
      <c r="AA2383" t="s">
        <v>577</v>
      </c>
      <c r="AB2383" t="s">
        <v>277</v>
      </c>
      <c r="AC2383" t="s">
        <v>62</v>
      </c>
      <c r="AD2383" t="str">
        <f t="shared" si="188"/>
        <v>Physical Science Building - PS208</v>
      </c>
      <c r="AE2383" t="s">
        <v>563</v>
      </c>
      <c r="AF2383" t="s">
        <v>564</v>
      </c>
      <c r="AG2383" t="s">
        <v>2016</v>
      </c>
      <c r="AH2383" t="s">
        <v>4162</v>
      </c>
      <c r="AI2383">
        <v>24</v>
      </c>
      <c r="AJ2383">
        <v>22</v>
      </c>
      <c r="AK2383" s="22">
        <f t="shared" si="189"/>
        <v>43.974489795918387</v>
      </c>
      <c r="AL2383" t="s">
        <v>52</v>
      </c>
      <c r="AM2383" t="s">
        <v>66</v>
      </c>
      <c r="AN2383" t="s">
        <v>67</v>
      </c>
    </row>
    <row r="2384" spans="1:40" x14ac:dyDescent="0.25">
      <c r="A2384">
        <v>202430</v>
      </c>
      <c r="B2384">
        <v>34916</v>
      </c>
      <c r="C2384" t="s">
        <v>574</v>
      </c>
      <c r="D2384" t="s">
        <v>5695</v>
      </c>
      <c r="E2384" t="s">
        <v>575</v>
      </c>
      <c r="F2384">
        <v>5</v>
      </c>
      <c r="G2384" s="1">
        <v>45166</v>
      </c>
      <c r="H2384" s="1">
        <v>45276</v>
      </c>
      <c r="I2384" s="21">
        <f t="shared" si="185"/>
        <v>16.714285714285715</v>
      </c>
      <c r="J2384" s="1"/>
      <c r="K2384" s="1" t="s">
        <v>36</v>
      </c>
      <c r="O2384" t="s">
        <v>36</v>
      </c>
      <c r="S2384" s="22">
        <f t="shared" si="186"/>
        <v>0.11805555555555558</v>
      </c>
      <c r="T2384" s="22">
        <f t="shared" si="187"/>
        <v>0.11958874458874463</v>
      </c>
      <c r="U2384" s="22" t="s">
        <v>5406</v>
      </c>
      <c r="V2384">
        <v>1900</v>
      </c>
      <c r="W2384" s="22" t="s">
        <v>5525</v>
      </c>
      <c r="X2384">
        <v>2150</v>
      </c>
      <c r="Y2384" t="s">
        <v>49</v>
      </c>
      <c r="Z2384" t="s">
        <v>2014</v>
      </c>
      <c r="AA2384" t="s">
        <v>2015</v>
      </c>
      <c r="AB2384" t="s">
        <v>277</v>
      </c>
      <c r="AC2384" t="s">
        <v>62</v>
      </c>
      <c r="AD2384" t="str">
        <f t="shared" si="188"/>
        <v>Physical Science Building - PS208</v>
      </c>
      <c r="AE2384" t="s">
        <v>563</v>
      </c>
      <c r="AF2384" t="s">
        <v>564</v>
      </c>
      <c r="AG2384" t="s">
        <v>2016</v>
      </c>
      <c r="AH2384" t="s">
        <v>4162</v>
      </c>
      <c r="AI2384">
        <v>24</v>
      </c>
      <c r="AJ2384">
        <v>23</v>
      </c>
      <c r="AK2384" s="22">
        <f t="shared" si="189"/>
        <v>45.973330241187405</v>
      </c>
      <c r="AL2384" t="s">
        <v>52</v>
      </c>
      <c r="AM2384" t="s">
        <v>182</v>
      </c>
      <c r="AN2384" t="s">
        <v>67</v>
      </c>
    </row>
    <row r="2385" spans="1:40" x14ac:dyDescent="0.25">
      <c r="A2385">
        <v>202430</v>
      </c>
      <c r="B2385">
        <v>40513</v>
      </c>
      <c r="C2385" t="s">
        <v>574</v>
      </c>
      <c r="D2385" t="s">
        <v>5695</v>
      </c>
      <c r="E2385" t="s">
        <v>575</v>
      </c>
      <c r="F2385">
        <v>5</v>
      </c>
      <c r="G2385" s="1">
        <v>45166</v>
      </c>
      <c r="H2385" s="1">
        <v>45276</v>
      </c>
      <c r="I2385" s="21">
        <f t="shared" si="185"/>
        <v>16.714285714285715</v>
      </c>
      <c r="J2385" s="1"/>
      <c r="K2385" s="1" t="s">
        <v>37</v>
      </c>
      <c r="P2385" t="s">
        <v>37</v>
      </c>
      <c r="S2385" s="22">
        <f t="shared" si="186"/>
        <v>4.5138888888888895E-2</v>
      </c>
      <c r="T2385" s="22">
        <f t="shared" si="187"/>
        <v>4.5725108225108238E-2</v>
      </c>
      <c r="U2385" s="22" t="s">
        <v>5369</v>
      </c>
      <c r="V2385">
        <v>800</v>
      </c>
      <c r="W2385" s="22" t="s">
        <v>5370</v>
      </c>
      <c r="X2385">
        <v>905</v>
      </c>
      <c r="Y2385" t="s">
        <v>49</v>
      </c>
      <c r="Z2385" t="s">
        <v>576</v>
      </c>
      <c r="AA2385" t="s">
        <v>577</v>
      </c>
      <c r="AB2385" t="s">
        <v>41</v>
      </c>
      <c r="AC2385" t="s">
        <v>62</v>
      </c>
      <c r="AD2385" t="str">
        <f t="shared" si="188"/>
        <v>Physical Science Building - PS208</v>
      </c>
      <c r="AE2385" t="s">
        <v>563</v>
      </c>
      <c r="AF2385" t="s">
        <v>564</v>
      </c>
      <c r="AG2385" t="s">
        <v>2016</v>
      </c>
      <c r="AH2385" t="s">
        <v>4162</v>
      </c>
      <c r="AI2385">
        <v>24</v>
      </c>
      <c r="AJ2385">
        <v>15</v>
      </c>
      <c r="AK2385" s="22">
        <f t="shared" si="189"/>
        <v>11.463937847866424</v>
      </c>
      <c r="AL2385" t="s">
        <v>52</v>
      </c>
      <c r="AM2385" t="s">
        <v>66</v>
      </c>
      <c r="AN2385" t="s">
        <v>67</v>
      </c>
    </row>
    <row r="2386" spans="1:40" x14ac:dyDescent="0.25">
      <c r="A2386">
        <v>202430</v>
      </c>
      <c r="B2386">
        <v>40513</v>
      </c>
      <c r="C2386" t="s">
        <v>574</v>
      </c>
      <c r="D2386" t="s">
        <v>5695</v>
      </c>
      <c r="E2386" t="s">
        <v>575</v>
      </c>
      <c r="F2386">
        <v>5</v>
      </c>
      <c r="G2386" s="1">
        <v>45166</v>
      </c>
      <c r="H2386" s="1">
        <v>45276</v>
      </c>
      <c r="I2386" s="21">
        <f t="shared" si="185"/>
        <v>16.714285714285715</v>
      </c>
      <c r="J2386" s="1"/>
      <c r="K2386" s="1" t="s">
        <v>37</v>
      </c>
      <c r="P2386" t="s">
        <v>37</v>
      </c>
      <c r="S2386" s="22">
        <f t="shared" si="186"/>
        <v>0.11805555555555558</v>
      </c>
      <c r="T2386" s="22">
        <f t="shared" si="187"/>
        <v>0.11958874458874463</v>
      </c>
      <c r="U2386" s="22" t="s">
        <v>5459</v>
      </c>
      <c r="V2386">
        <v>910</v>
      </c>
      <c r="W2386" s="22" t="s">
        <v>5384</v>
      </c>
      <c r="X2386">
        <v>1200</v>
      </c>
      <c r="Y2386" t="s">
        <v>49</v>
      </c>
      <c r="Z2386" t="s">
        <v>576</v>
      </c>
      <c r="AA2386" t="s">
        <v>577</v>
      </c>
      <c r="AB2386" t="s">
        <v>61</v>
      </c>
      <c r="AC2386" t="s">
        <v>62</v>
      </c>
      <c r="AD2386" t="str">
        <f t="shared" si="188"/>
        <v>Physical Science Building - PS208</v>
      </c>
      <c r="AE2386" t="s">
        <v>563</v>
      </c>
      <c r="AF2386" t="s">
        <v>564</v>
      </c>
      <c r="AG2386" t="s">
        <v>2016</v>
      </c>
      <c r="AH2386" t="s">
        <v>4162</v>
      </c>
      <c r="AI2386">
        <v>24</v>
      </c>
      <c r="AJ2386">
        <v>15</v>
      </c>
      <c r="AK2386" s="22">
        <f t="shared" si="189"/>
        <v>29.982606679035264</v>
      </c>
      <c r="AL2386" t="s">
        <v>52</v>
      </c>
      <c r="AM2386" t="s">
        <v>66</v>
      </c>
      <c r="AN2386" t="s">
        <v>67</v>
      </c>
    </row>
    <row r="2387" spans="1:40" x14ac:dyDescent="0.25">
      <c r="A2387">
        <v>202430</v>
      </c>
      <c r="B2387">
        <v>43616</v>
      </c>
      <c r="C2387" t="s">
        <v>574</v>
      </c>
      <c r="D2387" t="s">
        <v>5695</v>
      </c>
      <c r="E2387" t="s">
        <v>575</v>
      </c>
      <c r="F2387">
        <v>5</v>
      </c>
      <c r="G2387" s="1">
        <v>45166</v>
      </c>
      <c r="H2387" s="1">
        <v>45276</v>
      </c>
      <c r="I2387" s="21">
        <f t="shared" si="185"/>
        <v>16.714285714285715</v>
      </c>
      <c r="J2387" s="1"/>
      <c r="K2387" s="1" t="s">
        <v>34</v>
      </c>
      <c r="M2387" t="s">
        <v>34</v>
      </c>
      <c r="S2387" s="22">
        <f t="shared" si="186"/>
        <v>4.5138888888888895E-2</v>
      </c>
      <c r="T2387" s="22">
        <f t="shared" si="187"/>
        <v>4.5725108225108238E-2</v>
      </c>
      <c r="U2387" s="22" t="s">
        <v>5369</v>
      </c>
      <c r="V2387">
        <v>800</v>
      </c>
      <c r="W2387" s="22" t="s">
        <v>5370</v>
      </c>
      <c r="X2387">
        <v>905</v>
      </c>
      <c r="Y2387" t="s">
        <v>49</v>
      </c>
      <c r="Z2387" t="s">
        <v>576</v>
      </c>
      <c r="AA2387" t="s">
        <v>577</v>
      </c>
      <c r="AB2387" t="s">
        <v>41</v>
      </c>
      <c r="AC2387" t="s">
        <v>62</v>
      </c>
      <c r="AD2387" t="str">
        <f t="shared" si="188"/>
        <v>Physical Science Building - PS208</v>
      </c>
      <c r="AE2387" t="s">
        <v>563</v>
      </c>
      <c r="AF2387" t="s">
        <v>564</v>
      </c>
      <c r="AG2387" t="s">
        <v>2016</v>
      </c>
      <c r="AH2387" t="s">
        <v>4162</v>
      </c>
      <c r="AI2387">
        <v>24</v>
      </c>
      <c r="AJ2387">
        <v>23</v>
      </c>
      <c r="AK2387" s="22">
        <f t="shared" si="189"/>
        <v>17.578038033395181</v>
      </c>
      <c r="AL2387" t="s">
        <v>52</v>
      </c>
      <c r="AM2387" t="s">
        <v>66</v>
      </c>
      <c r="AN2387" t="s">
        <v>67</v>
      </c>
    </row>
    <row r="2388" spans="1:40" x14ac:dyDescent="0.25">
      <c r="A2388">
        <v>202430</v>
      </c>
      <c r="B2388">
        <v>43616</v>
      </c>
      <c r="C2388" t="s">
        <v>574</v>
      </c>
      <c r="D2388" t="s">
        <v>5695</v>
      </c>
      <c r="E2388" t="s">
        <v>575</v>
      </c>
      <c r="F2388">
        <v>5</v>
      </c>
      <c r="G2388" s="1">
        <v>45166</v>
      </c>
      <c r="H2388" s="1">
        <v>45276</v>
      </c>
      <c r="I2388" s="21">
        <f t="shared" si="185"/>
        <v>16.714285714285715</v>
      </c>
      <c r="J2388" s="1"/>
      <c r="K2388" s="1" t="s">
        <v>34</v>
      </c>
      <c r="M2388" t="s">
        <v>34</v>
      </c>
      <c r="S2388" s="22">
        <f t="shared" si="186"/>
        <v>0.11805555555555558</v>
      </c>
      <c r="T2388" s="22">
        <f t="shared" si="187"/>
        <v>0.11958874458874463</v>
      </c>
      <c r="U2388" s="22" t="s">
        <v>5459</v>
      </c>
      <c r="V2388">
        <v>910</v>
      </c>
      <c r="W2388" s="22" t="s">
        <v>5384</v>
      </c>
      <c r="X2388">
        <v>1200</v>
      </c>
      <c r="Y2388" t="s">
        <v>49</v>
      </c>
      <c r="Z2388" t="s">
        <v>576</v>
      </c>
      <c r="AA2388" t="s">
        <v>577</v>
      </c>
      <c r="AB2388" t="s">
        <v>277</v>
      </c>
      <c r="AC2388" t="s">
        <v>62</v>
      </c>
      <c r="AD2388" t="str">
        <f t="shared" si="188"/>
        <v>Physical Science Building - PS208</v>
      </c>
      <c r="AE2388" t="s">
        <v>563</v>
      </c>
      <c r="AF2388" t="s">
        <v>564</v>
      </c>
      <c r="AG2388" t="s">
        <v>2016</v>
      </c>
      <c r="AH2388" t="s">
        <v>4162</v>
      </c>
      <c r="AI2388">
        <v>24</v>
      </c>
      <c r="AJ2388">
        <v>23</v>
      </c>
      <c r="AK2388" s="22">
        <f t="shared" si="189"/>
        <v>45.973330241187405</v>
      </c>
      <c r="AL2388" t="s">
        <v>52</v>
      </c>
      <c r="AM2388" t="s">
        <v>66</v>
      </c>
      <c r="AN2388" t="s">
        <v>67</v>
      </c>
    </row>
    <row r="2389" spans="1:40" x14ac:dyDescent="0.25">
      <c r="A2389">
        <v>202430</v>
      </c>
      <c r="B2389">
        <v>30360</v>
      </c>
      <c r="C2389" t="s">
        <v>592</v>
      </c>
      <c r="D2389" t="s">
        <v>5695</v>
      </c>
      <c r="E2389" t="s">
        <v>593</v>
      </c>
      <c r="F2389">
        <v>5</v>
      </c>
      <c r="G2389" s="1">
        <v>45166</v>
      </c>
      <c r="H2389" s="1">
        <v>45276</v>
      </c>
      <c r="I2389" s="21">
        <f t="shared" si="185"/>
        <v>16.714285714285715</v>
      </c>
      <c r="J2389" s="1"/>
      <c r="K2389" s="1" t="s">
        <v>33</v>
      </c>
      <c r="L2389" t="s">
        <v>33</v>
      </c>
      <c r="S2389" s="22">
        <f t="shared" si="186"/>
        <v>4.5138888888888951E-2</v>
      </c>
      <c r="T2389" s="22">
        <f t="shared" si="187"/>
        <v>4.5725108225108294E-2</v>
      </c>
      <c r="U2389" s="22" t="s">
        <v>5386</v>
      </c>
      <c r="V2389">
        <v>1300</v>
      </c>
      <c r="W2389" s="22" t="s">
        <v>5398</v>
      </c>
      <c r="X2389">
        <v>1405</v>
      </c>
      <c r="Y2389" t="s">
        <v>49</v>
      </c>
      <c r="Z2389" t="s">
        <v>594</v>
      </c>
      <c r="AA2389" t="s">
        <v>595</v>
      </c>
      <c r="AB2389" t="s">
        <v>41</v>
      </c>
      <c r="AC2389" t="s">
        <v>62</v>
      </c>
      <c r="AD2389" t="str">
        <f t="shared" si="188"/>
        <v>Physical Science Building - PS209</v>
      </c>
      <c r="AE2389" t="s">
        <v>563</v>
      </c>
      <c r="AF2389" t="s">
        <v>564</v>
      </c>
      <c r="AG2389" t="s">
        <v>1324</v>
      </c>
      <c r="AH2389" t="s">
        <v>4162</v>
      </c>
      <c r="AI2389">
        <v>24</v>
      </c>
      <c r="AJ2389">
        <v>21</v>
      </c>
      <c r="AK2389" s="22">
        <f t="shared" si="189"/>
        <v>16.04951298701301</v>
      </c>
      <c r="AL2389" t="s">
        <v>52</v>
      </c>
      <c r="AM2389" t="s">
        <v>66</v>
      </c>
      <c r="AN2389" t="s">
        <v>67</v>
      </c>
    </row>
    <row r="2390" spans="1:40" x14ac:dyDescent="0.25">
      <c r="A2390">
        <v>202430</v>
      </c>
      <c r="B2390">
        <v>30362</v>
      </c>
      <c r="C2390" t="s">
        <v>592</v>
      </c>
      <c r="D2390" t="s">
        <v>5695</v>
      </c>
      <c r="E2390" t="s">
        <v>593</v>
      </c>
      <c r="F2390">
        <v>5</v>
      </c>
      <c r="G2390" s="1">
        <v>45166</v>
      </c>
      <c r="H2390" s="1">
        <v>45276</v>
      </c>
      <c r="I2390" s="21">
        <f t="shared" si="185"/>
        <v>16.714285714285715</v>
      </c>
      <c r="J2390" s="1"/>
      <c r="K2390" s="1" t="s">
        <v>34</v>
      </c>
      <c r="M2390" t="s">
        <v>34</v>
      </c>
      <c r="S2390" s="22">
        <f t="shared" si="186"/>
        <v>4.5138888888888951E-2</v>
      </c>
      <c r="T2390" s="22">
        <f t="shared" si="187"/>
        <v>4.5725108225108294E-2</v>
      </c>
      <c r="U2390" s="22" t="s">
        <v>5386</v>
      </c>
      <c r="V2390">
        <v>1300</v>
      </c>
      <c r="W2390" s="22" t="s">
        <v>5398</v>
      </c>
      <c r="X2390">
        <v>1405</v>
      </c>
      <c r="Y2390" t="s">
        <v>49</v>
      </c>
      <c r="Z2390" t="s">
        <v>594</v>
      </c>
      <c r="AA2390" t="s">
        <v>595</v>
      </c>
      <c r="AB2390" t="s">
        <v>41</v>
      </c>
      <c r="AC2390" t="s">
        <v>62</v>
      </c>
      <c r="AD2390" t="str">
        <f t="shared" si="188"/>
        <v>Physical Science Building - PS209</v>
      </c>
      <c r="AE2390" t="s">
        <v>563</v>
      </c>
      <c r="AF2390" t="s">
        <v>564</v>
      </c>
      <c r="AG2390" t="s">
        <v>1324</v>
      </c>
      <c r="AH2390" t="s">
        <v>4162</v>
      </c>
      <c r="AI2390">
        <v>24</v>
      </c>
      <c r="AJ2390">
        <v>23</v>
      </c>
      <c r="AK2390" s="22">
        <f t="shared" si="189"/>
        <v>17.578038033395202</v>
      </c>
      <c r="AL2390" t="s">
        <v>52</v>
      </c>
      <c r="AM2390" t="s">
        <v>66</v>
      </c>
      <c r="AN2390" t="s">
        <v>67</v>
      </c>
    </row>
    <row r="2391" spans="1:40" x14ac:dyDescent="0.25">
      <c r="A2391">
        <v>202430</v>
      </c>
      <c r="B2391">
        <v>36106</v>
      </c>
      <c r="C2391" t="s">
        <v>195</v>
      </c>
      <c r="D2391" t="s">
        <v>5695</v>
      </c>
      <c r="E2391" t="s">
        <v>196</v>
      </c>
      <c r="F2391">
        <v>4</v>
      </c>
      <c r="G2391" s="1">
        <v>45166</v>
      </c>
      <c r="H2391" s="1">
        <v>45276</v>
      </c>
      <c r="I2391" s="21">
        <f t="shared" si="185"/>
        <v>16.714285714285715</v>
      </c>
      <c r="J2391" s="1"/>
      <c r="K2391" s="1" t="s">
        <v>34</v>
      </c>
      <c r="M2391" t="s">
        <v>34</v>
      </c>
      <c r="S2391" s="22">
        <f t="shared" si="186"/>
        <v>0.125</v>
      </c>
      <c r="T2391" s="22">
        <f t="shared" si="187"/>
        <v>0.12662337662337664</v>
      </c>
      <c r="U2391" s="22" t="s">
        <v>5402</v>
      </c>
      <c r="V2391">
        <v>1415</v>
      </c>
      <c r="W2391" s="22" t="s">
        <v>5445</v>
      </c>
      <c r="X2391">
        <v>1715</v>
      </c>
      <c r="Y2391" t="s">
        <v>49</v>
      </c>
      <c r="Z2391" t="s">
        <v>561</v>
      </c>
      <c r="AA2391" t="s">
        <v>562</v>
      </c>
      <c r="AB2391" t="s">
        <v>61</v>
      </c>
      <c r="AC2391" t="s">
        <v>62</v>
      </c>
      <c r="AD2391" t="str">
        <f t="shared" si="188"/>
        <v>Physical Science Building - PS209</v>
      </c>
      <c r="AE2391" t="s">
        <v>563</v>
      </c>
      <c r="AF2391" t="s">
        <v>564</v>
      </c>
      <c r="AG2391" t="s">
        <v>1324</v>
      </c>
      <c r="AH2391" t="s">
        <v>4162</v>
      </c>
      <c r="AI2391">
        <v>22</v>
      </c>
      <c r="AJ2391">
        <v>22</v>
      </c>
      <c r="AK2391" s="22">
        <f t="shared" si="189"/>
        <v>46.561224489795926</v>
      </c>
      <c r="AL2391" t="s">
        <v>52</v>
      </c>
      <c r="AM2391" t="s">
        <v>66</v>
      </c>
      <c r="AN2391" t="s">
        <v>46</v>
      </c>
    </row>
    <row r="2392" spans="1:40" x14ac:dyDescent="0.25">
      <c r="A2392">
        <v>202430</v>
      </c>
      <c r="B2392">
        <v>36107</v>
      </c>
      <c r="C2392" t="s">
        <v>195</v>
      </c>
      <c r="D2392" t="s">
        <v>5695</v>
      </c>
      <c r="E2392" t="s">
        <v>196</v>
      </c>
      <c r="F2392">
        <v>4</v>
      </c>
      <c r="G2392" s="1">
        <v>45166</v>
      </c>
      <c r="H2392" s="1">
        <v>45276</v>
      </c>
      <c r="I2392" s="21">
        <f t="shared" si="185"/>
        <v>16.714285714285715</v>
      </c>
      <c r="J2392" s="1"/>
      <c r="K2392" s="1" t="s">
        <v>36</v>
      </c>
      <c r="O2392" t="s">
        <v>36</v>
      </c>
      <c r="S2392" s="22">
        <f t="shared" si="186"/>
        <v>0.12500000000000006</v>
      </c>
      <c r="T2392" s="22">
        <f t="shared" si="187"/>
        <v>0.12662337662337669</v>
      </c>
      <c r="U2392" s="22" t="s">
        <v>5383</v>
      </c>
      <c r="V2392">
        <v>930</v>
      </c>
      <c r="W2392" s="22" t="s">
        <v>5393</v>
      </c>
      <c r="X2392">
        <v>1230</v>
      </c>
      <c r="Y2392" t="s">
        <v>49</v>
      </c>
      <c r="Z2392" t="s">
        <v>547</v>
      </c>
      <c r="AA2392" t="s">
        <v>548</v>
      </c>
      <c r="AB2392" t="s">
        <v>61</v>
      </c>
      <c r="AC2392" t="s">
        <v>62</v>
      </c>
      <c r="AD2392" t="str">
        <f t="shared" si="188"/>
        <v>Physical Science Building - PS209</v>
      </c>
      <c r="AE2392" t="s">
        <v>563</v>
      </c>
      <c r="AF2392" t="s">
        <v>564</v>
      </c>
      <c r="AG2392" t="s">
        <v>1324</v>
      </c>
      <c r="AH2392" t="s">
        <v>4162</v>
      </c>
      <c r="AI2392">
        <v>24</v>
      </c>
      <c r="AJ2392">
        <v>22</v>
      </c>
      <c r="AK2392" s="22">
        <f t="shared" si="189"/>
        <v>46.561224489795947</v>
      </c>
      <c r="AL2392" t="s">
        <v>52</v>
      </c>
      <c r="AM2392" t="s">
        <v>66</v>
      </c>
      <c r="AN2392" t="s">
        <v>67</v>
      </c>
    </row>
    <row r="2393" spans="1:40" x14ac:dyDescent="0.25">
      <c r="A2393">
        <v>202430</v>
      </c>
      <c r="B2393">
        <v>36109</v>
      </c>
      <c r="C2393" t="s">
        <v>195</v>
      </c>
      <c r="D2393" t="s">
        <v>5695</v>
      </c>
      <c r="E2393" t="s">
        <v>196</v>
      </c>
      <c r="F2393">
        <v>4</v>
      </c>
      <c r="G2393" s="1">
        <v>45166</v>
      </c>
      <c r="H2393" s="1">
        <v>45276</v>
      </c>
      <c r="I2393" s="21">
        <f t="shared" si="185"/>
        <v>16.714285714285715</v>
      </c>
      <c r="J2393" s="1"/>
      <c r="K2393" s="1" t="s">
        <v>34</v>
      </c>
      <c r="M2393" t="s">
        <v>34</v>
      </c>
      <c r="S2393" s="22">
        <f t="shared" si="186"/>
        <v>0.12500000000000006</v>
      </c>
      <c r="T2393" s="22">
        <f t="shared" si="187"/>
        <v>0.12662337662337669</v>
      </c>
      <c r="U2393" s="22" t="s">
        <v>5383</v>
      </c>
      <c r="V2393">
        <v>930</v>
      </c>
      <c r="W2393" s="22" t="s">
        <v>5393</v>
      </c>
      <c r="X2393">
        <v>1230</v>
      </c>
      <c r="Y2393" t="s">
        <v>49</v>
      </c>
      <c r="Z2393" t="s">
        <v>547</v>
      </c>
      <c r="AA2393" t="s">
        <v>548</v>
      </c>
      <c r="AB2393" t="s">
        <v>61</v>
      </c>
      <c r="AC2393" t="s">
        <v>62</v>
      </c>
      <c r="AD2393" t="str">
        <f t="shared" si="188"/>
        <v>Physical Science Building - PS209</v>
      </c>
      <c r="AE2393" t="s">
        <v>563</v>
      </c>
      <c r="AF2393" t="s">
        <v>564</v>
      </c>
      <c r="AG2393" t="s">
        <v>1324</v>
      </c>
      <c r="AH2393" t="s">
        <v>4162</v>
      </c>
      <c r="AI2393">
        <v>24</v>
      </c>
      <c r="AJ2393">
        <v>23</v>
      </c>
      <c r="AK2393" s="22">
        <f t="shared" si="189"/>
        <v>48.677643784786667</v>
      </c>
      <c r="AL2393" t="s">
        <v>52</v>
      </c>
      <c r="AM2393" t="s">
        <v>66</v>
      </c>
      <c r="AN2393" t="s">
        <v>67</v>
      </c>
    </row>
    <row r="2394" spans="1:40" x14ac:dyDescent="0.25">
      <c r="A2394">
        <v>202430</v>
      </c>
      <c r="B2394">
        <v>36111</v>
      </c>
      <c r="C2394" t="s">
        <v>195</v>
      </c>
      <c r="D2394" t="s">
        <v>5695</v>
      </c>
      <c r="E2394" t="s">
        <v>196</v>
      </c>
      <c r="F2394">
        <v>4</v>
      </c>
      <c r="G2394" s="1">
        <v>45166</v>
      </c>
      <c r="H2394" s="1">
        <v>45276</v>
      </c>
      <c r="I2394" s="21">
        <f t="shared" si="185"/>
        <v>16.714285714285715</v>
      </c>
      <c r="J2394" s="1"/>
      <c r="K2394" s="1" t="s">
        <v>35</v>
      </c>
      <c r="N2394" t="s">
        <v>35</v>
      </c>
      <c r="S2394" s="22">
        <f t="shared" si="186"/>
        <v>0.125</v>
      </c>
      <c r="T2394" s="22">
        <f t="shared" si="187"/>
        <v>0.12662337662337664</v>
      </c>
      <c r="U2394" s="22" t="s">
        <v>5402</v>
      </c>
      <c r="V2394">
        <v>1415</v>
      </c>
      <c r="W2394" s="22" t="s">
        <v>5445</v>
      </c>
      <c r="X2394">
        <v>1715</v>
      </c>
      <c r="Y2394" t="s">
        <v>49</v>
      </c>
      <c r="Z2394" t="s">
        <v>561</v>
      </c>
      <c r="AA2394" t="s">
        <v>562</v>
      </c>
      <c r="AB2394" t="s">
        <v>61</v>
      </c>
      <c r="AC2394" t="s">
        <v>62</v>
      </c>
      <c r="AD2394" t="str">
        <f t="shared" si="188"/>
        <v>Physical Science Building - PS209</v>
      </c>
      <c r="AE2394" t="s">
        <v>563</v>
      </c>
      <c r="AF2394" t="s">
        <v>564</v>
      </c>
      <c r="AG2394" t="s">
        <v>1324</v>
      </c>
      <c r="AH2394" t="s">
        <v>4162</v>
      </c>
      <c r="AI2394">
        <v>22</v>
      </c>
      <c r="AJ2394">
        <v>21</v>
      </c>
      <c r="AK2394" s="22">
        <f t="shared" si="189"/>
        <v>44.444805194805198</v>
      </c>
      <c r="AL2394" t="s">
        <v>52</v>
      </c>
      <c r="AM2394" t="s">
        <v>66</v>
      </c>
      <c r="AN2394" t="s">
        <v>67</v>
      </c>
    </row>
    <row r="2395" spans="1:40" x14ac:dyDescent="0.25">
      <c r="A2395">
        <v>202430</v>
      </c>
      <c r="B2395">
        <v>36743</v>
      </c>
      <c r="C2395" t="s">
        <v>195</v>
      </c>
      <c r="D2395" t="s">
        <v>5695</v>
      </c>
      <c r="E2395" t="s">
        <v>196</v>
      </c>
      <c r="F2395">
        <v>4</v>
      </c>
      <c r="G2395" s="1">
        <v>45166</v>
      </c>
      <c r="H2395" s="1">
        <v>45276</v>
      </c>
      <c r="I2395" s="21">
        <f t="shared" si="185"/>
        <v>16.714285714285715</v>
      </c>
      <c r="J2395" s="1"/>
      <c r="K2395" s="1" t="s">
        <v>36</v>
      </c>
      <c r="O2395" t="s">
        <v>36</v>
      </c>
      <c r="S2395" s="22">
        <f t="shared" si="186"/>
        <v>0.125</v>
      </c>
      <c r="T2395" s="22">
        <f t="shared" si="187"/>
        <v>0.12662337662337664</v>
      </c>
      <c r="U2395" s="22" t="s">
        <v>5402</v>
      </c>
      <c r="V2395">
        <v>1415</v>
      </c>
      <c r="W2395" s="22" t="s">
        <v>5445</v>
      </c>
      <c r="X2395">
        <v>1715</v>
      </c>
      <c r="Y2395" t="s">
        <v>49</v>
      </c>
      <c r="Z2395" t="s">
        <v>561</v>
      </c>
      <c r="AA2395" t="s">
        <v>562</v>
      </c>
      <c r="AB2395" t="s">
        <v>61</v>
      </c>
      <c r="AC2395" t="s">
        <v>62</v>
      </c>
      <c r="AD2395" t="str">
        <f t="shared" si="188"/>
        <v>Physical Science Building - PS209</v>
      </c>
      <c r="AE2395" t="s">
        <v>563</v>
      </c>
      <c r="AF2395" t="s">
        <v>564</v>
      </c>
      <c r="AG2395" t="s">
        <v>1324</v>
      </c>
      <c r="AH2395" t="s">
        <v>4162</v>
      </c>
      <c r="AI2395">
        <v>22</v>
      </c>
      <c r="AJ2395">
        <v>23</v>
      </c>
      <c r="AK2395" s="22">
        <f t="shared" si="189"/>
        <v>48.677643784786653</v>
      </c>
      <c r="AL2395" t="s">
        <v>52</v>
      </c>
      <c r="AM2395" t="s">
        <v>66</v>
      </c>
      <c r="AN2395" t="s">
        <v>46</v>
      </c>
    </row>
    <row r="2396" spans="1:40" hidden="1" x14ac:dyDescent="0.25">
      <c r="A2396">
        <v>202430</v>
      </c>
      <c r="B2396">
        <v>36744</v>
      </c>
      <c r="C2396" t="s">
        <v>195</v>
      </c>
      <c r="D2396" t="s">
        <v>5695</v>
      </c>
      <c r="E2396" t="s">
        <v>196</v>
      </c>
      <c r="F2396">
        <v>4</v>
      </c>
      <c r="G2396" s="1">
        <v>45166</v>
      </c>
      <c r="H2396" s="1">
        <v>45276</v>
      </c>
      <c r="I2396" s="21">
        <f t="shared" si="185"/>
        <v>16.714285714285715</v>
      </c>
      <c r="J2396" s="1"/>
      <c r="K2396" s="1" t="s">
        <v>37</v>
      </c>
      <c r="P2396" t="s">
        <v>37</v>
      </c>
      <c r="S2396" s="22">
        <f t="shared" si="186"/>
        <v>0.12500000000000006</v>
      </c>
      <c r="T2396" s="22">
        <f t="shared" si="187"/>
        <v>0.12662337662337669</v>
      </c>
      <c r="U2396" s="22" t="s">
        <v>5383</v>
      </c>
      <c r="V2396">
        <v>930</v>
      </c>
      <c r="W2396" s="22" t="s">
        <v>5393</v>
      </c>
      <c r="X2396">
        <v>1230</v>
      </c>
      <c r="Y2396" t="s">
        <v>507</v>
      </c>
      <c r="Z2396" t="s">
        <v>547</v>
      </c>
      <c r="AA2396" t="s">
        <v>548</v>
      </c>
      <c r="AB2396" t="s">
        <v>61</v>
      </c>
      <c r="AC2396" t="s">
        <v>62</v>
      </c>
      <c r="AD2396" t="str">
        <f t="shared" si="188"/>
        <v>Physical Science Building - PS209</v>
      </c>
      <c r="AE2396" t="s">
        <v>563</v>
      </c>
      <c r="AF2396" t="s">
        <v>564</v>
      </c>
      <c r="AG2396" t="s">
        <v>1324</v>
      </c>
      <c r="AH2396" t="s">
        <v>4162</v>
      </c>
      <c r="AI2396">
        <v>24</v>
      </c>
      <c r="AJ2396">
        <v>19</v>
      </c>
      <c r="AK2396" s="22">
        <f t="shared" si="189"/>
        <v>40.211966604823772</v>
      </c>
      <c r="AL2396" t="s">
        <v>99</v>
      </c>
      <c r="AM2396" t="s">
        <v>100</v>
      </c>
      <c r="AN2396" t="s">
        <v>67</v>
      </c>
    </row>
    <row r="2397" spans="1:40" x14ac:dyDescent="0.25">
      <c r="A2397">
        <v>202430</v>
      </c>
      <c r="B2397">
        <v>44021</v>
      </c>
      <c r="C2397" t="s">
        <v>195</v>
      </c>
      <c r="D2397" t="s">
        <v>5695</v>
      </c>
      <c r="E2397" t="s">
        <v>196</v>
      </c>
      <c r="F2397">
        <v>4</v>
      </c>
      <c r="G2397" s="1">
        <v>45166</v>
      </c>
      <c r="H2397" s="1">
        <v>45276</v>
      </c>
      <c r="I2397" s="21">
        <f t="shared" si="185"/>
        <v>16.714285714285715</v>
      </c>
      <c r="J2397" s="1"/>
      <c r="K2397" s="1" t="s">
        <v>33</v>
      </c>
      <c r="L2397" t="s">
        <v>33</v>
      </c>
      <c r="S2397" s="22">
        <f t="shared" si="186"/>
        <v>0.12500000000000006</v>
      </c>
      <c r="T2397" s="22">
        <f t="shared" si="187"/>
        <v>0.12662337662337669</v>
      </c>
      <c r="U2397" s="22" t="s">
        <v>5383</v>
      </c>
      <c r="V2397">
        <v>930</v>
      </c>
      <c r="W2397" s="22" t="s">
        <v>5393</v>
      </c>
      <c r="X2397">
        <v>1230</v>
      </c>
      <c r="Y2397" t="s">
        <v>49</v>
      </c>
      <c r="Z2397" t="s">
        <v>547</v>
      </c>
      <c r="AA2397" t="s">
        <v>548</v>
      </c>
      <c r="AB2397" t="s">
        <v>61</v>
      </c>
      <c r="AC2397" t="s">
        <v>62</v>
      </c>
      <c r="AD2397" t="str">
        <f t="shared" si="188"/>
        <v>Physical Science Building - PS209</v>
      </c>
      <c r="AE2397" t="s">
        <v>563</v>
      </c>
      <c r="AF2397" t="s">
        <v>564</v>
      </c>
      <c r="AG2397" t="s">
        <v>1324</v>
      </c>
      <c r="AH2397" t="s">
        <v>4162</v>
      </c>
      <c r="AI2397">
        <v>24</v>
      </c>
      <c r="AJ2397">
        <v>24</v>
      </c>
      <c r="AK2397" s="22">
        <f t="shared" si="189"/>
        <v>50.794063079777395</v>
      </c>
      <c r="AL2397" t="s">
        <v>52</v>
      </c>
      <c r="AM2397" t="s">
        <v>66</v>
      </c>
      <c r="AN2397" t="s">
        <v>46</v>
      </c>
    </row>
    <row r="2398" spans="1:40" x14ac:dyDescent="0.25">
      <c r="A2398">
        <v>202430</v>
      </c>
      <c r="B2398">
        <v>30360</v>
      </c>
      <c r="C2398" t="s">
        <v>592</v>
      </c>
      <c r="D2398" t="s">
        <v>5695</v>
      </c>
      <c r="E2398" t="s">
        <v>593</v>
      </c>
      <c r="F2398">
        <v>5</v>
      </c>
      <c r="G2398" s="1">
        <v>45166</v>
      </c>
      <c r="H2398" s="1">
        <v>45276</v>
      </c>
      <c r="I2398" s="21">
        <f t="shared" si="185"/>
        <v>16.714285714285715</v>
      </c>
      <c r="J2398" s="1"/>
      <c r="K2398" s="1" t="s">
        <v>33</v>
      </c>
      <c r="L2398" t="s">
        <v>33</v>
      </c>
      <c r="S2398" s="22">
        <f t="shared" si="186"/>
        <v>0.11805555555555558</v>
      </c>
      <c r="T2398" s="22">
        <f t="shared" si="187"/>
        <v>0.11958874458874463</v>
      </c>
      <c r="U2398" s="22" t="s">
        <v>5435</v>
      </c>
      <c r="V2398">
        <v>1410</v>
      </c>
      <c r="W2398" s="22" t="s">
        <v>5387</v>
      </c>
      <c r="X2398">
        <v>1700</v>
      </c>
      <c r="Y2398" t="s">
        <v>49</v>
      </c>
      <c r="Z2398" t="s">
        <v>594</v>
      </c>
      <c r="AA2398" t="s">
        <v>595</v>
      </c>
      <c r="AB2398" t="s">
        <v>61</v>
      </c>
      <c r="AC2398" t="s">
        <v>62</v>
      </c>
      <c r="AD2398" t="str">
        <f t="shared" si="188"/>
        <v>Physical Science Building - PS214</v>
      </c>
      <c r="AE2398" t="s">
        <v>563</v>
      </c>
      <c r="AF2398" t="s">
        <v>564</v>
      </c>
      <c r="AG2398" t="s">
        <v>1325</v>
      </c>
      <c r="AH2398" t="s">
        <v>4162</v>
      </c>
      <c r="AI2398">
        <v>24</v>
      </c>
      <c r="AJ2398">
        <v>21</v>
      </c>
      <c r="AK2398" s="22">
        <f t="shared" si="189"/>
        <v>41.97564935064937</v>
      </c>
      <c r="AL2398" t="s">
        <v>52</v>
      </c>
      <c r="AM2398" t="s">
        <v>66</v>
      </c>
      <c r="AN2398" t="s">
        <v>67</v>
      </c>
    </row>
    <row r="2399" spans="1:40" x14ac:dyDescent="0.25">
      <c r="A2399">
        <v>202430</v>
      </c>
      <c r="B2399">
        <v>30362</v>
      </c>
      <c r="C2399" t="s">
        <v>592</v>
      </c>
      <c r="D2399" t="s">
        <v>5695</v>
      </c>
      <c r="E2399" t="s">
        <v>593</v>
      </c>
      <c r="F2399">
        <v>5</v>
      </c>
      <c r="G2399" s="1">
        <v>45166</v>
      </c>
      <c r="H2399" s="1">
        <v>45276</v>
      </c>
      <c r="I2399" s="21">
        <f t="shared" si="185"/>
        <v>16.714285714285715</v>
      </c>
      <c r="J2399" s="1"/>
      <c r="K2399" s="1" t="s">
        <v>34</v>
      </c>
      <c r="M2399" t="s">
        <v>34</v>
      </c>
      <c r="S2399" s="22">
        <f t="shared" si="186"/>
        <v>0.11805555555555558</v>
      </c>
      <c r="T2399" s="22">
        <f t="shared" si="187"/>
        <v>0.11958874458874463</v>
      </c>
      <c r="U2399" s="22" t="s">
        <v>5435</v>
      </c>
      <c r="V2399">
        <v>1410</v>
      </c>
      <c r="W2399" s="22" t="s">
        <v>5387</v>
      </c>
      <c r="X2399">
        <v>1700</v>
      </c>
      <c r="Y2399" t="s">
        <v>49</v>
      </c>
      <c r="Z2399" t="s">
        <v>594</v>
      </c>
      <c r="AA2399" t="s">
        <v>595</v>
      </c>
      <c r="AB2399" t="s">
        <v>61</v>
      </c>
      <c r="AC2399" t="s">
        <v>62</v>
      </c>
      <c r="AD2399" t="str">
        <f t="shared" si="188"/>
        <v>Physical Science Building - PS214</v>
      </c>
      <c r="AE2399" t="s">
        <v>563</v>
      </c>
      <c r="AF2399" t="s">
        <v>564</v>
      </c>
      <c r="AG2399" t="s">
        <v>1325</v>
      </c>
      <c r="AH2399" t="s">
        <v>4162</v>
      </c>
      <c r="AI2399">
        <v>24</v>
      </c>
      <c r="AJ2399">
        <v>23</v>
      </c>
      <c r="AK2399" s="22">
        <f t="shared" si="189"/>
        <v>45.973330241187405</v>
      </c>
      <c r="AL2399" t="s">
        <v>52</v>
      </c>
      <c r="AM2399" t="s">
        <v>66</v>
      </c>
      <c r="AN2399" t="s">
        <v>67</v>
      </c>
    </row>
    <row r="2400" spans="1:40" x14ac:dyDescent="0.25">
      <c r="A2400">
        <v>202430</v>
      </c>
      <c r="B2400">
        <v>33128</v>
      </c>
      <c r="C2400" t="s">
        <v>574</v>
      </c>
      <c r="D2400" t="s">
        <v>5695</v>
      </c>
      <c r="E2400" t="s">
        <v>575</v>
      </c>
      <c r="F2400">
        <v>5</v>
      </c>
      <c r="G2400" s="1">
        <v>45166</v>
      </c>
      <c r="H2400" s="1">
        <v>45276</v>
      </c>
      <c r="I2400" s="21">
        <f t="shared" si="185"/>
        <v>16.714285714285715</v>
      </c>
      <c r="J2400" s="1"/>
      <c r="K2400" s="1" t="s">
        <v>36</v>
      </c>
      <c r="O2400" t="s">
        <v>36</v>
      </c>
      <c r="S2400" s="22">
        <f t="shared" si="186"/>
        <v>0.11805555555555558</v>
      </c>
      <c r="T2400" s="22">
        <f t="shared" si="187"/>
        <v>0.11958874458874463</v>
      </c>
      <c r="U2400" s="22" t="s">
        <v>5406</v>
      </c>
      <c r="V2400">
        <v>1900</v>
      </c>
      <c r="W2400" s="22" t="s">
        <v>5525</v>
      </c>
      <c r="X2400">
        <v>2150</v>
      </c>
      <c r="Y2400" t="s">
        <v>49</v>
      </c>
      <c r="Z2400" t="s">
        <v>2014</v>
      </c>
      <c r="AA2400" t="s">
        <v>2015</v>
      </c>
      <c r="AB2400" t="s">
        <v>277</v>
      </c>
      <c r="AC2400" t="s">
        <v>62</v>
      </c>
      <c r="AD2400" t="str">
        <f t="shared" si="188"/>
        <v>Physical Science Building - PS214</v>
      </c>
      <c r="AE2400" t="s">
        <v>563</v>
      </c>
      <c r="AF2400" t="s">
        <v>564</v>
      </c>
      <c r="AG2400" t="s">
        <v>1325</v>
      </c>
      <c r="AH2400" t="s">
        <v>4162</v>
      </c>
      <c r="AI2400">
        <v>24</v>
      </c>
      <c r="AJ2400">
        <v>21</v>
      </c>
      <c r="AK2400" s="22">
        <f t="shared" si="189"/>
        <v>41.97564935064937</v>
      </c>
      <c r="AL2400" t="s">
        <v>52</v>
      </c>
      <c r="AM2400" t="s">
        <v>182</v>
      </c>
      <c r="AN2400" t="s">
        <v>67</v>
      </c>
    </row>
    <row r="2401" spans="1:40" x14ac:dyDescent="0.25">
      <c r="A2401">
        <v>202430</v>
      </c>
      <c r="B2401">
        <v>37332</v>
      </c>
      <c r="C2401" t="s">
        <v>574</v>
      </c>
      <c r="D2401" t="s">
        <v>5695</v>
      </c>
      <c r="E2401" t="s">
        <v>575</v>
      </c>
      <c r="F2401">
        <v>5</v>
      </c>
      <c r="G2401" s="1">
        <v>45166</v>
      </c>
      <c r="H2401" s="1">
        <v>45276</v>
      </c>
      <c r="I2401" s="21">
        <f t="shared" si="185"/>
        <v>16.714285714285715</v>
      </c>
      <c r="J2401" s="1"/>
      <c r="K2401" s="1" t="s">
        <v>36</v>
      </c>
      <c r="O2401" t="s">
        <v>36</v>
      </c>
      <c r="S2401" s="22">
        <f t="shared" si="186"/>
        <v>0.11805555555555558</v>
      </c>
      <c r="T2401" s="22">
        <f t="shared" si="187"/>
        <v>0.11958874458874463</v>
      </c>
      <c r="U2401" s="22" t="s">
        <v>5371</v>
      </c>
      <c r="V2401">
        <v>1500</v>
      </c>
      <c r="W2401" s="22" t="s">
        <v>5506</v>
      </c>
      <c r="X2401">
        <v>1750</v>
      </c>
      <c r="Y2401" t="s">
        <v>49</v>
      </c>
      <c r="Z2401" t="s">
        <v>2014</v>
      </c>
      <c r="AA2401" t="s">
        <v>2015</v>
      </c>
      <c r="AB2401" t="s">
        <v>61</v>
      </c>
      <c r="AC2401" t="s">
        <v>62</v>
      </c>
      <c r="AD2401" t="str">
        <f t="shared" si="188"/>
        <v>Physical Science Building - PS214</v>
      </c>
      <c r="AE2401" t="s">
        <v>563</v>
      </c>
      <c r="AF2401" t="s">
        <v>564</v>
      </c>
      <c r="AG2401" t="s">
        <v>1325</v>
      </c>
      <c r="AH2401" t="s">
        <v>4162</v>
      </c>
      <c r="AI2401">
        <v>24</v>
      </c>
      <c r="AJ2401">
        <v>22</v>
      </c>
      <c r="AK2401" s="22">
        <f t="shared" si="189"/>
        <v>43.974489795918387</v>
      </c>
      <c r="AL2401" t="s">
        <v>52</v>
      </c>
      <c r="AM2401" t="s">
        <v>182</v>
      </c>
      <c r="AN2401" t="s">
        <v>67</v>
      </c>
    </row>
    <row r="2402" spans="1:40" x14ac:dyDescent="0.25">
      <c r="A2402">
        <v>202430</v>
      </c>
      <c r="B2402">
        <v>39841</v>
      </c>
      <c r="C2402" t="s">
        <v>1320</v>
      </c>
      <c r="D2402" t="s">
        <v>5695</v>
      </c>
      <c r="E2402" t="s">
        <v>1321</v>
      </c>
      <c r="F2402">
        <v>4</v>
      </c>
      <c r="G2402" s="1">
        <v>45166</v>
      </c>
      <c r="H2402" s="1">
        <v>45276</v>
      </c>
      <c r="I2402" s="21">
        <f t="shared" si="185"/>
        <v>16.714285714285715</v>
      </c>
      <c r="J2402" s="1"/>
      <c r="K2402" s="1" t="s">
        <v>35</v>
      </c>
      <c r="N2402" t="s">
        <v>35</v>
      </c>
      <c r="S2402" s="22">
        <f t="shared" si="186"/>
        <v>0.125</v>
      </c>
      <c r="T2402" s="22">
        <f t="shared" si="187"/>
        <v>0.12662337662337664</v>
      </c>
      <c r="U2402" s="22" t="s">
        <v>5406</v>
      </c>
      <c r="V2402">
        <v>1900</v>
      </c>
      <c r="W2402" s="22" t="s">
        <v>5511</v>
      </c>
      <c r="X2402">
        <v>2200</v>
      </c>
      <c r="Y2402" t="s">
        <v>49</v>
      </c>
      <c r="Z2402" t="s">
        <v>1322</v>
      </c>
      <c r="AA2402" t="s">
        <v>1323</v>
      </c>
      <c r="AB2402" t="s">
        <v>277</v>
      </c>
      <c r="AC2402" t="s">
        <v>62</v>
      </c>
      <c r="AD2402" t="str">
        <f t="shared" si="188"/>
        <v>Physical Science Building - PS214</v>
      </c>
      <c r="AE2402" t="s">
        <v>563</v>
      </c>
      <c r="AF2402" t="s">
        <v>564</v>
      </c>
      <c r="AG2402" t="s">
        <v>1325</v>
      </c>
      <c r="AH2402" t="s">
        <v>4162</v>
      </c>
      <c r="AI2402">
        <v>24</v>
      </c>
      <c r="AJ2402">
        <v>21</v>
      </c>
      <c r="AK2402" s="22">
        <f t="shared" si="189"/>
        <v>44.444805194805198</v>
      </c>
      <c r="AL2402" t="s">
        <v>52</v>
      </c>
      <c r="AM2402" t="s">
        <v>182</v>
      </c>
      <c r="AN2402" t="s">
        <v>67</v>
      </c>
    </row>
    <row r="2403" spans="1:40" x14ac:dyDescent="0.25">
      <c r="A2403">
        <v>202430</v>
      </c>
      <c r="B2403">
        <v>40876</v>
      </c>
      <c r="C2403" t="s">
        <v>1320</v>
      </c>
      <c r="D2403" t="s">
        <v>5695</v>
      </c>
      <c r="E2403" t="s">
        <v>1321</v>
      </c>
      <c r="F2403">
        <v>4</v>
      </c>
      <c r="G2403" s="1">
        <v>45166</v>
      </c>
      <c r="H2403" s="1">
        <v>45276</v>
      </c>
      <c r="I2403" s="21">
        <f t="shared" si="185"/>
        <v>16.714285714285715</v>
      </c>
      <c r="J2403" s="1"/>
      <c r="K2403" s="1" t="s">
        <v>36</v>
      </c>
      <c r="O2403" t="s">
        <v>36</v>
      </c>
      <c r="S2403" s="22">
        <f t="shared" si="186"/>
        <v>0.125</v>
      </c>
      <c r="T2403" s="22">
        <f t="shared" si="187"/>
        <v>0.12662337662337664</v>
      </c>
      <c r="U2403" s="22" t="s">
        <v>5369</v>
      </c>
      <c r="V2403">
        <v>800</v>
      </c>
      <c r="W2403" s="22" t="s">
        <v>5437</v>
      </c>
      <c r="X2403">
        <v>1100</v>
      </c>
      <c r="Y2403" t="s">
        <v>49</v>
      </c>
      <c r="Z2403" t="s">
        <v>1322</v>
      </c>
      <c r="AA2403" t="s">
        <v>1323</v>
      </c>
      <c r="AB2403" t="s">
        <v>277</v>
      </c>
      <c r="AC2403" t="s">
        <v>62</v>
      </c>
      <c r="AD2403" t="str">
        <f t="shared" si="188"/>
        <v>Physical Science Building - PS214</v>
      </c>
      <c r="AE2403" t="s">
        <v>563</v>
      </c>
      <c r="AF2403" t="s">
        <v>564</v>
      </c>
      <c r="AG2403" t="s">
        <v>1325</v>
      </c>
      <c r="AH2403" t="s">
        <v>4162</v>
      </c>
      <c r="AI2403">
        <v>24</v>
      </c>
      <c r="AJ2403">
        <v>24</v>
      </c>
      <c r="AK2403" s="22">
        <f t="shared" si="189"/>
        <v>50.794063079777374</v>
      </c>
      <c r="AL2403" t="s">
        <v>52</v>
      </c>
      <c r="AM2403" t="s">
        <v>182</v>
      </c>
      <c r="AN2403" t="s">
        <v>46</v>
      </c>
    </row>
    <row r="2404" spans="1:40" x14ac:dyDescent="0.25">
      <c r="A2404">
        <v>202430</v>
      </c>
      <c r="B2404">
        <v>44028</v>
      </c>
      <c r="C2404" t="s">
        <v>1320</v>
      </c>
      <c r="D2404" t="s">
        <v>5695</v>
      </c>
      <c r="E2404" t="s">
        <v>1321</v>
      </c>
      <c r="F2404">
        <v>4</v>
      </c>
      <c r="G2404" s="1">
        <v>45166</v>
      </c>
      <c r="H2404" s="1">
        <v>45276</v>
      </c>
      <c r="I2404" s="21">
        <f t="shared" si="185"/>
        <v>16.714285714285715</v>
      </c>
      <c r="J2404" s="1"/>
      <c r="K2404" s="1" t="s">
        <v>36</v>
      </c>
      <c r="O2404" t="s">
        <v>36</v>
      </c>
      <c r="S2404" s="22">
        <f t="shared" si="186"/>
        <v>0.125</v>
      </c>
      <c r="T2404" s="22">
        <f t="shared" si="187"/>
        <v>0.12662337662337664</v>
      </c>
      <c r="U2404" s="22" t="s">
        <v>5420</v>
      </c>
      <c r="V2404">
        <v>1115</v>
      </c>
      <c r="W2404" s="22" t="s">
        <v>5402</v>
      </c>
      <c r="X2404">
        <v>1415</v>
      </c>
      <c r="Y2404" t="s">
        <v>49</v>
      </c>
      <c r="Z2404" t="s">
        <v>1671</v>
      </c>
      <c r="AA2404" t="s">
        <v>1672</v>
      </c>
      <c r="AB2404" t="s">
        <v>277</v>
      </c>
      <c r="AC2404" t="s">
        <v>62</v>
      </c>
      <c r="AD2404" t="str">
        <f t="shared" si="188"/>
        <v>Physical Science Building - PS214</v>
      </c>
      <c r="AE2404" t="s">
        <v>563</v>
      </c>
      <c r="AF2404" t="s">
        <v>564</v>
      </c>
      <c r="AG2404" t="s">
        <v>1325</v>
      </c>
      <c r="AH2404" t="s">
        <v>4162</v>
      </c>
      <c r="AI2404">
        <v>24</v>
      </c>
      <c r="AJ2404">
        <v>24</v>
      </c>
      <c r="AK2404" s="22">
        <f t="shared" si="189"/>
        <v>50.794063079777374</v>
      </c>
      <c r="AL2404" t="s">
        <v>52</v>
      </c>
      <c r="AM2404" t="s">
        <v>66</v>
      </c>
      <c r="AN2404" t="s">
        <v>46</v>
      </c>
    </row>
    <row r="2405" spans="1:40" x14ac:dyDescent="0.25">
      <c r="A2405">
        <v>202430</v>
      </c>
      <c r="B2405">
        <v>30365</v>
      </c>
      <c r="C2405" t="s">
        <v>1053</v>
      </c>
      <c r="D2405" t="s">
        <v>5695</v>
      </c>
      <c r="E2405" t="s">
        <v>1054</v>
      </c>
      <c r="F2405">
        <v>2.2999999999999998</v>
      </c>
      <c r="G2405" s="1">
        <v>45166</v>
      </c>
      <c r="H2405" s="1">
        <v>45276</v>
      </c>
      <c r="I2405" s="21">
        <f t="shared" si="185"/>
        <v>16.714285714285715</v>
      </c>
      <c r="J2405" s="1"/>
      <c r="K2405" s="1" t="s">
        <v>34</v>
      </c>
      <c r="M2405" t="s">
        <v>34</v>
      </c>
      <c r="S2405" s="22">
        <f t="shared" si="186"/>
        <v>0.15972222222222227</v>
      </c>
      <c r="T2405" s="22">
        <f t="shared" si="187"/>
        <v>0.16179653679653686</v>
      </c>
      <c r="U2405" s="22" t="s">
        <v>5369</v>
      </c>
      <c r="V2405">
        <v>800</v>
      </c>
      <c r="W2405" s="22" t="s">
        <v>5482</v>
      </c>
      <c r="X2405">
        <v>1150</v>
      </c>
      <c r="Y2405" t="s">
        <v>205</v>
      </c>
      <c r="Z2405" t="s">
        <v>572</v>
      </c>
      <c r="AA2405" t="s">
        <v>573</v>
      </c>
      <c r="AB2405" t="s">
        <v>61</v>
      </c>
      <c r="AC2405" t="s">
        <v>62</v>
      </c>
      <c r="AD2405" t="str">
        <f t="shared" si="188"/>
        <v>Physical Science Building - PS219</v>
      </c>
      <c r="AE2405" t="s">
        <v>563</v>
      </c>
      <c r="AF2405" t="s">
        <v>564</v>
      </c>
      <c r="AG2405" t="s">
        <v>2017</v>
      </c>
      <c r="AH2405" t="s">
        <v>4162</v>
      </c>
      <c r="AI2405">
        <v>16</v>
      </c>
      <c r="AJ2405">
        <v>15</v>
      </c>
      <c r="AK2405" s="22">
        <f t="shared" si="189"/>
        <v>40.564703153988887</v>
      </c>
      <c r="AL2405" t="s">
        <v>52</v>
      </c>
      <c r="AM2405" t="s">
        <v>66</v>
      </c>
      <c r="AN2405" t="s">
        <v>67</v>
      </c>
    </row>
    <row r="2406" spans="1:40" x14ac:dyDescent="0.25">
      <c r="A2406">
        <v>202430</v>
      </c>
      <c r="B2406">
        <v>30366</v>
      </c>
      <c r="C2406" t="s">
        <v>1053</v>
      </c>
      <c r="D2406" t="s">
        <v>5695</v>
      </c>
      <c r="E2406" t="s">
        <v>1054</v>
      </c>
      <c r="F2406">
        <v>2.2999999999999998</v>
      </c>
      <c r="G2406" s="1">
        <v>45166</v>
      </c>
      <c r="H2406" s="1">
        <v>45276</v>
      </c>
      <c r="I2406" s="21">
        <f t="shared" si="185"/>
        <v>16.714285714285715</v>
      </c>
      <c r="J2406" s="1"/>
      <c r="K2406" s="1" t="s">
        <v>35</v>
      </c>
      <c r="N2406" t="s">
        <v>35</v>
      </c>
      <c r="S2406" s="22">
        <f t="shared" si="186"/>
        <v>0.16666666666666663</v>
      </c>
      <c r="T2406" s="22">
        <f t="shared" si="187"/>
        <v>0.1688311688311688</v>
      </c>
      <c r="U2406" s="22" t="s">
        <v>5460</v>
      </c>
      <c r="V2406">
        <v>1550</v>
      </c>
      <c r="W2406" s="22" t="s">
        <v>5446</v>
      </c>
      <c r="X2406">
        <v>1950</v>
      </c>
      <c r="Y2406" t="s">
        <v>205</v>
      </c>
      <c r="Z2406" t="s">
        <v>572</v>
      </c>
      <c r="AA2406" t="s">
        <v>573</v>
      </c>
      <c r="AB2406" t="s">
        <v>277</v>
      </c>
      <c r="AC2406" t="s">
        <v>62</v>
      </c>
      <c r="AD2406" t="str">
        <f t="shared" si="188"/>
        <v>Physical Science Building - PS219</v>
      </c>
      <c r="AE2406" t="s">
        <v>563</v>
      </c>
      <c r="AF2406" t="s">
        <v>564</v>
      </c>
      <c r="AG2406" t="s">
        <v>2017</v>
      </c>
      <c r="AH2406" t="s">
        <v>4162</v>
      </c>
      <c r="AI2406">
        <v>16</v>
      </c>
      <c r="AJ2406">
        <v>15</v>
      </c>
      <c r="AK2406" s="22">
        <f t="shared" si="189"/>
        <v>42.328385899814464</v>
      </c>
      <c r="AL2406" t="s">
        <v>52</v>
      </c>
      <c r="AM2406" t="s">
        <v>66</v>
      </c>
      <c r="AN2406" t="s">
        <v>67</v>
      </c>
    </row>
    <row r="2407" spans="1:40" x14ac:dyDescent="0.25">
      <c r="A2407">
        <v>202430</v>
      </c>
      <c r="B2407">
        <v>30367</v>
      </c>
      <c r="C2407" t="s">
        <v>1053</v>
      </c>
      <c r="D2407" t="s">
        <v>5695</v>
      </c>
      <c r="E2407" t="s">
        <v>1054</v>
      </c>
      <c r="F2407">
        <v>2.2999999999999998</v>
      </c>
      <c r="G2407" s="1">
        <v>45166</v>
      </c>
      <c r="H2407" s="1">
        <v>45276</v>
      </c>
      <c r="I2407" s="21">
        <f t="shared" si="185"/>
        <v>16.714285714285715</v>
      </c>
      <c r="J2407" s="1"/>
      <c r="K2407" s="1" t="s">
        <v>34</v>
      </c>
      <c r="M2407" t="s">
        <v>34</v>
      </c>
      <c r="S2407" s="22">
        <f t="shared" si="186"/>
        <v>0.15972222222222221</v>
      </c>
      <c r="T2407" s="22">
        <f t="shared" si="187"/>
        <v>0.1617965367965368</v>
      </c>
      <c r="U2407" s="22" t="s">
        <v>5435</v>
      </c>
      <c r="V2407">
        <v>1410</v>
      </c>
      <c r="W2407" s="22" t="s">
        <v>5378</v>
      </c>
      <c r="X2407">
        <v>1800</v>
      </c>
      <c r="Y2407" t="s">
        <v>205</v>
      </c>
      <c r="Z2407" t="s">
        <v>572</v>
      </c>
      <c r="AA2407" t="s">
        <v>573</v>
      </c>
      <c r="AB2407" t="s">
        <v>61</v>
      </c>
      <c r="AC2407" t="s">
        <v>62</v>
      </c>
      <c r="AD2407" t="str">
        <f t="shared" si="188"/>
        <v>Physical Science Building - PS219</v>
      </c>
      <c r="AE2407" t="s">
        <v>563</v>
      </c>
      <c r="AF2407" t="s">
        <v>564</v>
      </c>
      <c r="AG2407" t="s">
        <v>2017</v>
      </c>
      <c r="AH2407" t="s">
        <v>4162</v>
      </c>
      <c r="AI2407">
        <v>16</v>
      </c>
      <c r="AJ2407">
        <v>16</v>
      </c>
      <c r="AK2407" s="22">
        <f t="shared" si="189"/>
        <v>43.269016697588128</v>
      </c>
      <c r="AL2407" t="s">
        <v>52</v>
      </c>
      <c r="AM2407" t="s">
        <v>66</v>
      </c>
      <c r="AN2407" t="s">
        <v>46</v>
      </c>
    </row>
    <row r="2408" spans="1:40" x14ac:dyDescent="0.25">
      <c r="A2408">
        <v>202430</v>
      </c>
      <c r="B2408">
        <v>43617</v>
      </c>
      <c r="C2408" t="s">
        <v>1053</v>
      </c>
      <c r="D2408" t="s">
        <v>5695</v>
      </c>
      <c r="E2408" t="s">
        <v>1054</v>
      </c>
      <c r="F2408">
        <v>2.2999999999999998</v>
      </c>
      <c r="G2408" s="1">
        <v>45166</v>
      </c>
      <c r="H2408" s="1">
        <v>45276</v>
      </c>
      <c r="I2408" s="21">
        <f t="shared" si="185"/>
        <v>16.714285714285715</v>
      </c>
      <c r="J2408" s="1"/>
      <c r="K2408" s="1" t="s">
        <v>36</v>
      </c>
      <c r="O2408" t="s">
        <v>36</v>
      </c>
      <c r="S2408" s="22">
        <f t="shared" si="186"/>
        <v>0.15972222222222221</v>
      </c>
      <c r="T2408" s="22">
        <f t="shared" si="187"/>
        <v>0.1617965367965368</v>
      </c>
      <c r="U2408" s="22" t="s">
        <v>5435</v>
      </c>
      <c r="V2408">
        <v>1410</v>
      </c>
      <c r="W2408" s="22" t="s">
        <v>5378</v>
      </c>
      <c r="X2408">
        <v>1800</v>
      </c>
      <c r="Y2408" t="s">
        <v>205</v>
      </c>
      <c r="Z2408" t="s">
        <v>572</v>
      </c>
      <c r="AA2408" t="s">
        <v>573</v>
      </c>
      <c r="AB2408" t="s">
        <v>277</v>
      </c>
      <c r="AC2408" t="s">
        <v>62</v>
      </c>
      <c r="AD2408" t="str">
        <f t="shared" si="188"/>
        <v>Physical Science Building - PS219</v>
      </c>
      <c r="AE2408" t="s">
        <v>563</v>
      </c>
      <c r="AF2408" t="s">
        <v>564</v>
      </c>
      <c r="AG2408" t="s">
        <v>2017</v>
      </c>
      <c r="AH2408" t="s">
        <v>4162</v>
      </c>
      <c r="AI2408">
        <v>16</v>
      </c>
      <c r="AJ2408">
        <v>16</v>
      </c>
      <c r="AK2408" s="22">
        <f t="shared" si="189"/>
        <v>43.269016697588128</v>
      </c>
      <c r="AL2408" t="s">
        <v>52</v>
      </c>
      <c r="AM2408" t="s">
        <v>66</v>
      </c>
      <c r="AN2408" t="s">
        <v>46</v>
      </c>
    </row>
    <row r="2409" spans="1:40" x14ac:dyDescent="0.25">
      <c r="A2409">
        <v>202430</v>
      </c>
      <c r="B2409">
        <v>44808</v>
      </c>
      <c r="C2409" t="s">
        <v>1053</v>
      </c>
      <c r="D2409" t="s">
        <v>5695</v>
      </c>
      <c r="E2409" t="s">
        <v>1054</v>
      </c>
      <c r="F2409">
        <v>2.2999999999999998</v>
      </c>
      <c r="G2409" s="1">
        <v>45166</v>
      </c>
      <c r="H2409" s="1">
        <v>45276</v>
      </c>
      <c r="I2409" s="21">
        <f t="shared" si="185"/>
        <v>16.714285714285715</v>
      </c>
      <c r="J2409" s="1"/>
      <c r="K2409" s="1" t="s">
        <v>36</v>
      </c>
      <c r="O2409" t="s">
        <v>36</v>
      </c>
      <c r="S2409" s="22">
        <f t="shared" si="186"/>
        <v>0.15972222222222227</v>
      </c>
      <c r="T2409" s="22">
        <f t="shared" si="187"/>
        <v>0.16179653679653686</v>
      </c>
      <c r="U2409" s="22" t="s">
        <v>5369</v>
      </c>
      <c r="V2409">
        <v>800</v>
      </c>
      <c r="W2409" s="22" t="s">
        <v>5482</v>
      </c>
      <c r="X2409">
        <v>1150</v>
      </c>
      <c r="Y2409" t="s">
        <v>205</v>
      </c>
      <c r="Z2409" t="s">
        <v>572</v>
      </c>
      <c r="AA2409" t="s">
        <v>573</v>
      </c>
      <c r="AB2409" t="s">
        <v>61</v>
      </c>
      <c r="AC2409" t="s">
        <v>62</v>
      </c>
      <c r="AD2409" t="str">
        <f t="shared" si="188"/>
        <v>Physical Science Building - PS219</v>
      </c>
      <c r="AE2409" t="s">
        <v>563</v>
      </c>
      <c r="AF2409" t="s">
        <v>564</v>
      </c>
      <c r="AG2409" t="s">
        <v>2017</v>
      </c>
      <c r="AH2409" t="s">
        <v>4162</v>
      </c>
      <c r="AI2409">
        <v>16</v>
      </c>
      <c r="AJ2409">
        <v>14</v>
      </c>
      <c r="AK2409" s="22">
        <f t="shared" si="189"/>
        <v>37.860389610389625</v>
      </c>
      <c r="AL2409" t="s">
        <v>52</v>
      </c>
      <c r="AM2409" t="s">
        <v>66</v>
      </c>
      <c r="AN2409" t="s">
        <v>67</v>
      </c>
    </row>
    <row r="2410" spans="1:40" hidden="1" x14ac:dyDescent="0.25">
      <c r="A2410">
        <v>202430</v>
      </c>
      <c r="B2410">
        <v>33943</v>
      </c>
      <c r="C2410" t="s">
        <v>183</v>
      </c>
      <c r="D2410" t="s">
        <v>5707</v>
      </c>
      <c r="E2410" t="s">
        <v>184</v>
      </c>
      <c r="F2410">
        <v>4</v>
      </c>
      <c r="G2410" s="1">
        <v>45159</v>
      </c>
      <c r="H2410" s="1">
        <v>45317</v>
      </c>
      <c r="I2410" s="21">
        <f t="shared" si="185"/>
        <v>23.571428571428573</v>
      </c>
      <c r="J2410" s="1"/>
      <c r="K2410" s="1" t="s">
        <v>33</v>
      </c>
      <c r="L2410" t="s">
        <v>33</v>
      </c>
      <c r="S2410" s="22">
        <f t="shared" si="186"/>
        <v>6.25E-2</v>
      </c>
      <c r="T2410" s="22">
        <f t="shared" si="187"/>
        <v>8.9285714285714288E-2</v>
      </c>
      <c r="U2410" s="22" t="s">
        <v>5367</v>
      </c>
      <c r="V2410">
        <v>830</v>
      </c>
      <c r="W2410" s="22" t="s">
        <v>5391</v>
      </c>
      <c r="X2410">
        <v>1000</v>
      </c>
      <c r="Y2410" t="s">
        <v>49</v>
      </c>
      <c r="Z2410" t="s">
        <v>185</v>
      </c>
      <c r="AA2410" t="s">
        <v>186</v>
      </c>
      <c r="AB2410" t="s">
        <v>41</v>
      </c>
      <c r="AC2410" t="s">
        <v>42</v>
      </c>
      <c r="AD2410" t="str">
        <f t="shared" si="188"/>
        <v>San Marcos High School - SMHS</v>
      </c>
      <c r="AE2410" t="s">
        <v>187</v>
      </c>
      <c r="AF2410" t="s">
        <v>188</v>
      </c>
      <c r="AG2410" t="s">
        <v>188</v>
      </c>
      <c r="AH2410" t="s">
        <v>5220</v>
      </c>
      <c r="AI2410">
        <v>0</v>
      </c>
      <c r="AJ2410">
        <v>33</v>
      </c>
      <c r="AK2410" s="22">
        <f t="shared" si="189"/>
        <v>69.451530612244909</v>
      </c>
      <c r="AL2410" t="s">
        <v>52</v>
      </c>
      <c r="AM2410" t="s">
        <v>45</v>
      </c>
      <c r="AN2410" t="s">
        <v>46</v>
      </c>
    </row>
    <row r="2411" spans="1:40" hidden="1" x14ac:dyDescent="0.25">
      <c r="A2411">
        <v>202430</v>
      </c>
      <c r="B2411">
        <v>33943</v>
      </c>
      <c r="C2411" t="s">
        <v>183</v>
      </c>
      <c r="D2411" t="s">
        <v>5707</v>
      </c>
      <c r="E2411" t="s">
        <v>184</v>
      </c>
      <c r="F2411">
        <v>4</v>
      </c>
      <c r="G2411" s="1">
        <v>45159</v>
      </c>
      <c r="H2411" s="1">
        <v>45317</v>
      </c>
      <c r="I2411" s="21">
        <f t="shared" si="185"/>
        <v>23.571428571428573</v>
      </c>
      <c r="J2411" s="1"/>
      <c r="K2411" s="1" t="s">
        <v>5537</v>
      </c>
      <c r="M2411" t="s">
        <v>34</v>
      </c>
      <c r="O2411" t="s">
        <v>36</v>
      </c>
      <c r="S2411" s="22">
        <f t="shared" si="186"/>
        <v>5.5555555555555525E-2</v>
      </c>
      <c r="T2411" s="22">
        <f t="shared" si="187"/>
        <v>0.15873015873015864</v>
      </c>
      <c r="U2411" s="22" t="s">
        <v>5403</v>
      </c>
      <c r="V2411">
        <v>915</v>
      </c>
      <c r="W2411" s="22" t="s">
        <v>5385</v>
      </c>
      <c r="X2411">
        <v>1035</v>
      </c>
      <c r="Y2411" t="s">
        <v>49</v>
      </c>
      <c r="Z2411" t="s">
        <v>185</v>
      </c>
      <c r="AA2411" t="s">
        <v>186</v>
      </c>
      <c r="AB2411" t="s">
        <v>41</v>
      </c>
      <c r="AC2411" t="s">
        <v>42</v>
      </c>
      <c r="AD2411" t="str">
        <f t="shared" si="188"/>
        <v>San Marcos High School - SMHS</v>
      </c>
      <c r="AE2411" t="s">
        <v>187</v>
      </c>
      <c r="AF2411" t="s">
        <v>188</v>
      </c>
      <c r="AG2411" t="s">
        <v>188</v>
      </c>
      <c r="AH2411" t="s">
        <v>5220</v>
      </c>
      <c r="AI2411">
        <v>0</v>
      </c>
      <c r="AJ2411">
        <v>33</v>
      </c>
      <c r="AK2411" s="22">
        <f t="shared" si="189"/>
        <v>123.46938775510198</v>
      </c>
      <c r="AL2411" t="s">
        <v>52</v>
      </c>
      <c r="AM2411" t="s">
        <v>45</v>
      </c>
      <c r="AN2411" t="s">
        <v>46</v>
      </c>
    </row>
    <row r="2412" spans="1:40" hidden="1" x14ac:dyDescent="0.25">
      <c r="A2412">
        <v>202430</v>
      </c>
      <c r="B2412">
        <v>33943</v>
      </c>
      <c r="C2412" t="s">
        <v>183</v>
      </c>
      <c r="D2412" t="s">
        <v>5707</v>
      </c>
      <c r="E2412" t="s">
        <v>184</v>
      </c>
      <c r="F2412">
        <v>4</v>
      </c>
      <c r="G2412" s="1">
        <v>45159</v>
      </c>
      <c r="H2412" s="1">
        <v>45317</v>
      </c>
      <c r="I2412" s="21">
        <f t="shared" si="185"/>
        <v>23.571428571428573</v>
      </c>
      <c r="J2412" s="1"/>
      <c r="K2412" s="1" t="s">
        <v>5542</v>
      </c>
      <c r="N2412" t="s">
        <v>35</v>
      </c>
      <c r="P2412" t="s">
        <v>37</v>
      </c>
      <c r="S2412" s="22">
        <f t="shared" si="186"/>
        <v>5.5555555555555525E-2</v>
      </c>
      <c r="T2412" s="22">
        <f t="shared" si="187"/>
        <v>0.15873015873015864</v>
      </c>
      <c r="U2412" s="22" t="s">
        <v>5367</v>
      </c>
      <c r="V2412">
        <v>830</v>
      </c>
      <c r="W2412" s="22" t="s">
        <v>5468</v>
      </c>
      <c r="X2412">
        <v>950</v>
      </c>
      <c r="Y2412" t="s">
        <v>49</v>
      </c>
      <c r="Z2412" t="s">
        <v>185</v>
      </c>
      <c r="AA2412" t="s">
        <v>186</v>
      </c>
      <c r="AB2412" t="s">
        <v>41</v>
      </c>
      <c r="AC2412" t="s">
        <v>42</v>
      </c>
      <c r="AD2412" t="str">
        <f t="shared" si="188"/>
        <v>San Marcos High School - SMHS</v>
      </c>
      <c r="AE2412" t="s">
        <v>187</v>
      </c>
      <c r="AF2412" t="s">
        <v>188</v>
      </c>
      <c r="AG2412" t="s">
        <v>188</v>
      </c>
      <c r="AH2412" t="s">
        <v>5220</v>
      </c>
      <c r="AI2412">
        <v>0</v>
      </c>
      <c r="AJ2412">
        <v>33</v>
      </c>
      <c r="AK2412" s="22">
        <f t="shared" si="189"/>
        <v>123.46938775510198</v>
      </c>
      <c r="AL2412" t="s">
        <v>52</v>
      </c>
      <c r="AM2412" t="s">
        <v>45</v>
      </c>
      <c r="AN2412" t="s">
        <v>46</v>
      </c>
    </row>
    <row r="2413" spans="1:40" hidden="1" x14ac:dyDescent="0.25">
      <c r="A2413">
        <v>202430</v>
      </c>
      <c r="B2413">
        <v>37106</v>
      </c>
      <c r="C2413" t="s">
        <v>183</v>
      </c>
      <c r="D2413" t="s">
        <v>5707</v>
      </c>
      <c r="E2413" t="s">
        <v>184</v>
      </c>
      <c r="F2413">
        <v>4</v>
      </c>
      <c r="G2413" s="1">
        <v>45159</v>
      </c>
      <c r="H2413" s="1">
        <v>45317</v>
      </c>
      <c r="I2413" s="21">
        <f t="shared" si="185"/>
        <v>23.571428571428573</v>
      </c>
      <c r="J2413" s="1"/>
      <c r="K2413" s="1" t="s">
        <v>37</v>
      </c>
      <c r="P2413" t="s">
        <v>37</v>
      </c>
      <c r="S2413" s="22">
        <f t="shared" si="186"/>
        <v>6.25E-2</v>
      </c>
      <c r="T2413" s="22">
        <f t="shared" si="187"/>
        <v>8.9285714285714288E-2</v>
      </c>
      <c r="U2413" s="22" t="s">
        <v>5393</v>
      </c>
      <c r="V2413">
        <v>1230</v>
      </c>
      <c r="W2413" s="22" t="s">
        <v>5374</v>
      </c>
      <c r="X2413">
        <v>1400</v>
      </c>
      <c r="Y2413" t="s">
        <v>49</v>
      </c>
      <c r="Z2413" t="s">
        <v>185</v>
      </c>
      <c r="AA2413" t="s">
        <v>186</v>
      </c>
      <c r="AB2413" t="s">
        <v>41</v>
      </c>
      <c r="AC2413" t="s">
        <v>42</v>
      </c>
      <c r="AD2413" t="str">
        <f t="shared" si="188"/>
        <v>San Marcos High School - SMHS</v>
      </c>
      <c r="AE2413" t="s">
        <v>187</v>
      </c>
      <c r="AF2413" t="s">
        <v>188</v>
      </c>
      <c r="AG2413" t="s">
        <v>188</v>
      </c>
      <c r="AH2413" t="s">
        <v>5220</v>
      </c>
      <c r="AI2413">
        <v>0</v>
      </c>
      <c r="AJ2413">
        <v>22</v>
      </c>
      <c r="AK2413" s="22">
        <f t="shared" si="189"/>
        <v>46.301020408163268</v>
      </c>
      <c r="AL2413" t="s">
        <v>52</v>
      </c>
      <c r="AM2413" t="s">
        <v>45</v>
      </c>
      <c r="AN2413" t="s">
        <v>46</v>
      </c>
    </row>
    <row r="2414" spans="1:40" hidden="1" x14ac:dyDescent="0.25">
      <c r="A2414">
        <v>202430</v>
      </c>
      <c r="B2414">
        <v>37106</v>
      </c>
      <c r="C2414" t="s">
        <v>183</v>
      </c>
      <c r="D2414" t="s">
        <v>5707</v>
      </c>
      <c r="E2414" t="s">
        <v>184</v>
      </c>
      <c r="F2414">
        <v>4</v>
      </c>
      <c r="G2414" s="1">
        <v>45159</v>
      </c>
      <c r="H2414" s="1">
        <v>45317</v>
      </c>
      <c r="I2414" s="21">
        <f t="shared" si="185"/>
        <v>23.571428571428573</v>
      </c>
      <c r="J2414" s="1"/>
      <c r="K2414" s="1" t="s">
        <v>33</v>
      </c>
      <c r="L2414" t="s">
        <v>33</v>
      </c>
      <c r="S2414" s="22">
        <f t="shared" si="186"/>
        <v>5.555555555555558E-2</v>
      </c>
      <c r="T2414" s="22">
        <f t="shared" si="187"/>
        <v>7.9365079365079402E-2</v>
      </c>
      <c r="U2414" s="22" t="s">
        <v>5400</v>
      </c>
      <c r="V2414">
        <v>1250</v>
      </c>
      <c r="W2414" s="22" t="s">
        <v>5435</v>
      </c>
      <c r="X2414">
        <v>1410</v>
      </c>
      <c r="Y2414" t="s">
        <v>49</v>
      </c>
      <c r="Z2414" t="s">
        <v>185</v>
      </c>
      <c r="AA2414" t="s">
        <v>186</v>
      </c>
      <c r="AB2414" t="s">
        <v>41</v>
      </c>
      <c r="AC2414" t="s">
        <v>42</v>
      </c>
      <c r="AD2414" t="str">
        <f t="shared" si="188"/>
        <v>San Marcos High School - SMHS</v>
      </c>
      <c r="AE2414" t="s">
        <v>187</v>
      </c>
      <c r="AF2414" t="s">
        <v>188</v>
      </c>
      <c r="AG2414" t="s">
        <v>188</v>
      </c>
      <c r="AH2414" t="s">
        <v>5220</v>
      </c>
      <c r="AI2414">
        <v>0</v>
      </c>
      <c r="AJ2414">
        <v>22</v>
      </c>
      <c r="AK2414" s="22">
        <f t="shared" si="189"/>
        <v>41.156462585034035</v>
      </c>
      <c r="AL2414" t="s">
        <v>52</v>
      </c>
      <c r="AM2414" t="s">
        <v>45</v>
      </c>
      <c r="AN2414" t="s">
        <v>46</v>
      </c>
    </row>
    <row r="2415" spans="1:40" hidden="1" x14ac:dyDescent="0.25">
      <c r="A2415">
        <v>202430</v>
      </c>
      <c r="B2415">
        <v>37106</v>
      </c>
      <c r="C2415" t="s">
        <v>183</v>
      </c>
      <c r="D2415" t="s">
        <v>5707</v>
      </c>
      <c r="E2415" t="s">
        <v>184</v>
      </c>
      <c r="F2415">
        <v>4</v>
      </c>
      <c r="G2415" s="1">
        <v>45159</v>
      </c>
      <c r="H2415" s="1">
        <v>45317</v>
      </c>
      <c r="I2415" s="21">
        <f t="shared" si="185"/>
        <v>23.571428571428573</v>
      </c>
      <c r="J2415" s="1"/>
      <c r="K2415" s="1" t="s">
        <v>5547</v>
      </c>
      <c r="M2415" t="s">
        <v>34</v>
      </c>
      <c r="N2415" t="s">
        <v>35</v>
      </c>
      <c r="O2415" t="s">
        <v>36</v>
      </c>
      <c r="S2415" s="22">
        <f t="shared" si="186"/>
        <v>5.555555555555558E-2</v>
      </c>
      <c r="T2415" s="22">
        <f t="shared" si="187"/>
        <v>0.23809523809523819</v>
      </c>
      <c r="U2415" s="22" t="s">
        <v>5400</v>
      </c>
      <c r="V2415">
        <v>1250</v>
      </c>
      <c r="W2415" s="22" t="s">
        <v>5435</v>
      </c>
      <c r="X2415">
        <v>1410</v>
      </c>
      <c r="Y2415" t="s">
        <v>49</v>
      </c>
      <c r="Z2415" t="s">
        <v>185</v>
      </c>
      <c r="AA2415" t="s">
        <v>186</v>
      </c>
      <c r="AB2415" t="s">
        <v>41</v>
      </c>
      <c r="AC2415" t="s">
        <v>42</v>
      </c>
      <c r="AD2415" t="str">
        <f t="shared" si="188"/>
        <v>San Marcos High School - SMHS</v>
      </c>
      <c r="AE2415" t="s">
        <v>187</v>
      </c>
      <c r="AF2415" t="s">
        <v>188</v>
      </c>
      <c r="AG2415" t="s">
        <v>188</v>
      </c>
      <c r="AH2415" t="s">
        <v>5220</v>
      </c>
      <c r="AI2415">
        <v>0</v>
      </c>
      <c r="AJ2415">
        <v>22</v>
      </c>
      <c r="AK2415" s="22">
        <f t="shared" si="189"/>
        <v>123.4693877551021</v>
      </c>
      <c r="AL2415" t="s">
        <v>52</v>
      </c>
      <c r="AM2415" t="s">
        <v>45</v>
      </c>
      <c r="AN2415" t="s">
        <v>46</v>
      </c>
    </row>
    <row r="2416" spans="1:40" hidden="1" x14ac:dyDescent="0.25">
      <c r="A2416">
        <v>202430</v>
      </c>
      <c r="B2416">
        <v>38656</v>
      </c>
      <c r="C2416" t="s">
        <v>1328</v>
      </c>
      <c r="D2416" t="s">
        <v>5694</v>
      </c>
      <c r="E2416" t="s">
        <v>1329</v>
      </c>
      <c r="F2416">
        <v>2</v>
      </c>
      <c r="G2416" s="1">
        <v>45159</v>
      </c>
      <c r="H2416" s="1">
        <v>45226</v>
      </c>
      <c r="I2416" s="21">
        <f t="shared" si="185"/>
        <v>10.571428571428571</v>
      </c>
      <c r="J2416" s="1"/>
      <c r="K2416" s="1" t="s">
        <v>33</v>
      </c>
      <c r="L2416" t="s">
        <v>33</v>
      </c>
      <c r="S2416" s="22">
        <f t="shared" si="186"/>
        <v>6.25E-2</v>
      </c>
      <c r="T2416" s="22">
        <f t="shared" si="187"/>
        <v>4.004329004329004E-2</v>
      </c>
      <c r="U2416" s="22" t="s">
        <v>5367</v>
      </c>
      <c r="V2416">
        <v>830</v>
      </c>
      <c r="W2416" s="22" t="s">
        <v>5391</v>
      </c>
      <c r="X2416">
        <v>1000</v>
      </c>
      <c r="Y2416" t="s">
        <v>49</v>
      </c>
      <c r="Z2416" t="s">
        <v>206</v>
      </c>
      <c r="AA2416" t="s">
        <v>207</v>
      </c>
      <c r="AB2416" t="s">
        <v>41</v>
      </c>
      <c r="AC2416" t="s">
        <v>42</v>
      </c>
      <c r="AD2416" t="str">
        <f t="shared" si="188"/>
        <v>San Marcos High School - SMHS</v>
      </c>
      <c r="AE2416" t="s">
        <v>187</v>
      </c>
      <c r="AF2416" t="s">
        <v>188</v>
      </c>
      <c r="AG2416" t="s">
        <v>188</v>
      </c>
      <c r="AH2416" t="s">
        <v>5220</v>
      </c>
      <c r="AI2416">
        <v>0</v>
      </c>
      <c r="AJ2416">
        <v>16</v>
      </c>
      <c r="AK2416" s="22">
        <f t="shared" si="189"/>
        <v>6.7730364873222006</v>
      </c>
      <c r="AL2416" t="s">
        <v>52</v>
      </c>
      <c r="AM2416" t="s">
        <v>45</v>
      </c>
      <c r="AN2416" t="s">
        <v>46</v>
      </c>
    </row>
    <row r="2417" spans="1:40" hidden="1" x14ac:dyDescent="0.25">
      <c r="A2417">
        <v>202430</v>
      </c>
      <c r="B2417">
        <v>38656</v>
      </c>
      <c r="C2417" t="s">
        <v>1328</v>
      </c>
      <c r="D2417" t="s">
        <v>5694</v>
      </c>
      <c r="E2417" t="s">
        <v>1329</v>
      </c>
      <c r="F2417">
        <v>2</v>
      </c>
      <c r="G2417" s="1">
        <v>45159</v>
      </c>
      <c r="H2417" s="1">
        <v>45226</v>
      </c>
      <c r="I2417" s="21">
        <f t="shared" si="185"/>
        <v>10.571428571428571</v>
      </c>
      <c r="J2417" s="1"/>
      <c r="K2417" s="1" t="s">
        <v>5537</v>
      </c>
      <c r="M2417" t="s">
        <v>34</v>
      </c>
      <c r="O2417" t="s">
        <v>36</v>
      </c>
      <c r="S2417" s="22">
        <f t="shared" si="186"/>
        <v>5.5555555555555525E-2</v>
      </c>
      <c r="T2417" s="22">
        <f t="shared" si="187"/>
        <v>7.1188071188071148E-2</v>
      </c>
      <c r="U2417" s="22" t="s">
        <v>5403</v>
      </c>
      <c r="V2417">
        <v>915</v>
      </c>
      <c r="W2417" s="22" t="s">
        <v>5385</v>
      </c>
      <c r="X2417">
        <v>1035</v>
      </c>
      <c r="Y2417" t="s">
        <v>49</v>
      </c>
      <c r="Z2417" t="s">
        <v>206</v>
      </c>
      <c r="AA2417" t="s">
        <v>207</v>
      </c>
      <c r="AB2417" t="s">
        <v>41</v>
      </c>
      <c r="AC2417" t="s">
        <v>42</v>
      </c>
      <c r="AD2417" t="str">
        <f t="shared" si="188"/>
        <v>San Marcos High School - SMHS</v>
      </c>
      <c r="AE2417" t="s">
        <v>187</v>
      </c>
      <c r="AF2417" t="s">
        <v>188</v>
      </c>
      <c r="AG2417" t="s">
        <v>188</v>
      </c>
      <c r="AH2417" t="s">
        <v>5220</v>
      </c>
      <c r="AI2417">
        <v>0</v>
      </c>
      <c r="AJ2417">
        <v>16</v>
      </c>
      <c r="AK2417" s="22">
        <f t="shared" si="189"/>
        <v>12.040953755239462</v>
      </c>
      <c r="AL2417" t="s">
        <v>52</v>
      </c>
      <c r="AM2417" t="s">
        <v>45</v>
      </c>
      <c r="AN2417" t="s">
        <v>46</v>
      </c>
    </row>
    <row r="2418" spans="1:40" hidden="1" x14ac:dyDescent="0.25">
      <c r="A2418">
        <v>202430</v>
      </c>
      <c r="B2418">
        <v>38656</v>
      </c>
      <c r="C2418" t="s">
        <v>1328</v>
      </c>
      <c r="D2418" t="s">
        <v>5694</v>
      </c>
      <c r="E2418" t="s">
        <v>1329</v>
      </c>
      <c r="F2418">
        <v>2</v>
      </c>
      <c r="G2418" s="1">
        <v>45159</v>
      </c>
      <c r="H2418" s="1">
        <v>45226</v>
      </c>
      <c r="I2418" s="21">
        <f t="shared" si="185"/>
        <v>10.571428571428571</v>
      </c>
      <c r="J2418" s="1"/>
      <c r="K2418" s="1" t="s">
        <v>5542</v>
      </c>
      <c r="N2418" t="s">
        <v>35</v>
      </c>
      <c r="P2418" t="s">
        <v>37</v>
      </c>
      <c r="S2418" s="22">
        <f t="shared" si="186"/>
        <v>5.5555555555555525E-2</v>
      </c>
      <c r="T2418" s="22">
        <f t="shared" si="187"/>
        <v>7.1188071188071148E-2</v>
      </c>
      <c r="U2418" s="22" t="s">
        <v>5367</v>
      </c>
      <c r="V2418">
        <v>830</v>
      </c>
      <c r="W2418" s="22" t="s">
        <v>5468</v>
      </c>
      <c r="X2418">
        <v>950</v>
      </c>
      <c r="Y2418" t="s">
        <v>49</v>
      </c>
      <c r="Z2418" t="s">
        <v>206</v>
      </c>
      <c r="AA2418" t="s">
        <v>207</v>
      </c>
      <c r="AB2418" t="s">
        <v>41</v>
      </c>
      <c r="AC2418" t="s">
        <v>42</v>
      </c>
      <c r="AD2418" t="str">
        <f t="shared" si="188"/>
        <v>San Marcos High School - SMHS</v>
      </c>
      <c r="AE2418" t="s">
        <v>187</v>
      </c>
      <c r="AF2418" t="s">
        <v>188</v>
      </c>
      <c r="AG2418" t="s">
        <v>188</v>
      </c>
      <c r="AH2418" t="s">
        <v>5220</v>
      </c>
      <c r="AI2418">
        <v>0</v>
      </c>
      <c r="AJ2418">
        <v>16</v>
      </c>
      <c r="AK2418" s="22">
        <f t="shared" si="189"/>
        <v>12.040953755239462</v>
      </c>
      <c r="AL2418" t="s">
        <v>52</v>
      </c>
      <c r="AM2418" t="s">
        <v>45</v>
      </c>
      <c r="AN2418" t="s">
        <v>46</v>
      </c>
    </row>
    <row r="2419" spans="1:40" hidden="1" x14ac:dyDescent="0.25">
      <c r="A2419">
        <v>202430</v>
      </c>
      <c r="B2419">
        <v>40094</v>
      </c>
      <c r="C2419" t="s">
        <v>1330</v>
      </c>
      <c r="D2419" t="s">
        <v>5705</v>
      </c>
      <c r="E2419" t="s">
        <v>1331</v>
      </c>
      <c r="F2419">
        <v>3</v>
      </c>
      <c r="G2419" s="1">
        <v>45159</v>
      </c>
      <c r="H2419" s="1">
        <v>45226</v>
      </c>
      <c r="I2419" s="21">
        <f t="shared" si="185"/>
        <v>10.571428571428571</v>
      </c>
      <c r="J2419" s="1"/>
      <c r="K2419" s="1" t="s">
        <v>33</v>
      </c>
      <c r="L2419" t="s">
        <v>33</v>
      </c>
      <c r="S2419" s="22">
        <f t="shared" si="186"/>
        <v>6.25E-2</v>
      </c>
      <c r="T2419" s="22">
        <f t="shared" si="187"/>
        <v>4.004329004329004E-2</v>
      </c>
      <c r="U2419" s="22" t="s">
        <v>5367</v>
      </c>
      <c r="V2419">
        <v>830</v>
      </c>
      <c r="W2419" s="22" t="s">
        <v>5391</v>
      </c>
      <c r="X2419">
        <v>1000</v>
      </c>
      <c r="Y2419" t="s">
        <v>49</v>
      </c>
      <c r="Z2419" t="s">
        <v>1332</v>
      </c>
      <c r="AA2419" t="s">
        <v>1333</v>
      </c>
      <c r="AB2419" t="s">
        <v>41</v>
      </c>
      <c r="AC2419" t="s">
        <v>42</v>
      </c>
      <c r="AD2419" t="str">
        <f t="shared" si="188"/>
        <v>San Marcos High School - SMHS</v>
      </c>
      <c r="AE2419" t="s">
        <v>187</v>
      </c>
      <c r="AF2419" t="s">
        <v>188</v>
      </c>
      <c r="AG2419" t="s">
        <v>188</v>
      </c>
      <c r="AH2419" t="s">
        <v>5220</v>
      </c>
      <c r="AI2419">
        <v>0</v>
      </c>
      <c r="AJ2419">
        <v>8</v>
      </c>
      <c r="AK2419" s="22">
        <f t="shared" si="189"/>
        <v>3.3865182436611003</v>
      </c>
      <c r="AL2419" t="s">
        <v>52</v>
      </c>
      <c r="AM2419" t="s">
        <v>45</v>
      </c>
      <c r="AN2419" t="s">
        <v>46</v>
      </c>
    </row>
    <row r="2420" spans="1:40" hidden="1" x14ac:dyDescent="0.25">
      <c r="A2420">
        <v>202430</v>
      </c>
      <c r="B2420">
        <v>40094</v>
      </c>
      <c r="C2420" t="s">
        <v>1330</v>
      </c>
      <c r="D2420" t="s">
        <v>5705</v>
      </c>
      <c r="E2420" t="s">
        <v>1331</v>
      </c>
      <c r="F2420">
        <v>3</v>
      </c>
      <c r="G2420" s="1">
        <v>45159</v>
      </c>
      <c r="H2420" s="1">
        <v>45226</v>
      </c>
      <c r="I2420" s="21">
        <f t="shared" si="185"/>
        <v>10.571428571428571</v>
      </c>
      <c r="J2420" s="1"/>
      <c r="K2420" s="1" t="s">
        <v>5537</v>
      </c>
      <c r="M2420" t="s">
        <v>34</v>
      </c>
      <c r="O2420" t="s">
        <v>36</v>
      </c>
      <c r="S2420" s="22">
        <f t="shared" si="186"/>
        <v>5.5555555555555525E-2</v>
      </c>
      <c r="T2420" s="22">
        <f t="shared" si="187"/>
        <v>7.1188071188071148E-2</v>
      </c>
      <c r="U2420" s="22" t="s">
        <v>5403</v>
      </c>
      <c r="V2420">
        <v>915</v>
      </c>
      <c r="W2420" s="22" t="s">
        <v>5385</v>
      </c>
      <c r="X2420">
        <v>1035</v>
      </c>
      <c r="Y2420" t="s">
        <v>49</v>
      </c>
      <c r="Z2420" t="s">
        <v>1332</v>
      </c>
      <c r="AA2420" t="s">
        <v>1333</v>
      </c>
      <c r="AB2420" t="s">
        <v>41</v>
      </c>
      <c r="AC2420" t="s">
        <v>42</v>
      </c>
      <c r="AD2420" t="str">
        <f t="shared" si="188"/>
        <v>San Marcos High School - SMHS</v>
      </c>
      <c r="AE2420" t="s">
        <v>187</v>
      </c>
      <c r="AF2420" t="s">
        <v>188</v>
      </c>
      <c r="AG2420" t="s">
        <v>188</v>
      </c>
      <c r="AH2420" t="s">
        <v>5220</v>
      </c>
      <c r="AI2420">
        <v>0</v>
      </c>
      <c r="AJ2420">
        <v>8</v>
      </c>
      <c r="AK2420" s="22">
        <f t="shared" si="189"/>
        <v>6.020476877619731</v>
      </c>
      <c r="AL2420" t="s">
        <v>52</v>
      </c>
      <c r="AM2420" t="s">
        <v>45</v>
      </c>
      <c r="AN2420" t="s">
        <v>46</v>
      </c>
    </row>
    <row r="2421" spans="1:40" hidden="1" x14ac:dyDescent="0.25">
      <c r="A2421">
        <v>202430</v>
      </c>
      <c r="B2421">
        <v>40094</v>
      </c>
      <c r="C2421" t="s">
        <v>1330</v>
      </c>
      <c r="D2421" t="s">
        <v>5705</v>
      </c>
      <c r="E2421" t="s">
        <v>1331</v>
      </c>
      <c r="F2421">
        <v>3</v>
      </c>
      <c r="G2421" s="1">
        <v>45159</v>
      </c>
      <c r="H2421" s="1">
        <v>45226</v>
      </c>
      <c r="I2421" s="21">
        <f t="shared" si="185"/>
        <v>10.571428571428571</v>
      </c>
      <c r="J2421" s="1"/>
      <c r="K2421" s="1" t="s">
        <v>5542</v>
      </c>
      <c r="N2421" t="s">
        <v>35</v>
      </c>
      <c r="P2421" t="s">
        <v>37</v>
      </c>
      <c r="S2421" s="22">
        <f t="shared" si="186"/>
        <v>5.5555555555555525E-2</v>
      </c>
      <c r="T2421" s="22">
        <f t="shared" si="187"/>
        <v>7.1188071188071148E-2</v>
      </c>
      <c r="U2421" s="22" t="s">
        <v>5367</v>
      </c>
      <c r="V2421">
        <v>830</v>
      </c>
      <c r="W2421" s="22" t="s">
        <v>5468</v>
      </c>
      <c r="X2421">
        <v>950</v>
      </c>
      <c r="Y2421" t="s">
        <v>49</v>
      </c>
      <c r="Z2421" t="s">
        <v>1332</v>
      </c>
      <c r="AA2421" t="s">
        <v>1333</v>
      </c>
      <c r="AB2421" t="s">
        <v>41</v>
      </c>
      <c r="AC2421" t="s">
        <v>42</v>
      </c>
      <c r="AD2421" t="str">
        <f t="shared" si="188"/>
        <v>San Marcos High School - SMHS</v>
      </c>
      <c r="AE2421" t="s">
        <v>187</v>
      </c>
      <c r="AF2421" t="s">
        <v>188</v>
      </c>
      <c r="AG2421" t="s">
        <v>188</v>
      </c>
      <c r="AH2421" t="s">
        <v>5220</v>
      </c>
      <c r="AI2421">
        <v>0</v>
      </c>
      <c r="AJ2421">
        <v>8</v>
      </c>
      <c r="AK2421" s="22">
        <f t="shared" si="189"/>
        <v>6.020476877619731</v>
      </c>
      <c r="AL2421" t="s">
        <v>52</v>
      </c>
      <c r="AM2421" t="s">
        <v>45</v>
      </c>
      <c r="AN2421" t="s">
        <v>46</v>
      </c>
    </row>
    <row r="2422" spans="1:40" hidden="1" x14ac:dyDescent="0.25">
      <c r="A2422">
        <v>202430</v>
      </c>
      <c r="B2422">
        <v>40816</v>
      </c>
      <c r="C2422" t="s">
        <v>183</v>
      </c>
      <c r="D2422" t="s">
        <v>5707</v>
      </c>
      <c r="E2422" t="s">
        <v>184</v>
      </c>
      <c r="F2422">
        <v>4</v>
      </c>
      <c r="G2422" s="1">
        <v>45159</v>
      </c>
      <c r="H2422" s="1">
        <v>45317</v>
      </c>
      <c r="I2422" s="21">
        <f t="shared" si="185"/>
        <v>23.571428571428573</v>
      </c>
      <c r="J2422" s="1"/>
      <c r="K2422" s="1" t="s">
        <v>37</v>
      </c>
      <c r="P2422" t="s">
        <v>37</v>
      </c>
      <c r="S2422" s="22">
        <f t="shared" si="186"/>
        <v>6.25E-2</v>
      </c>
      <c r="T2422" s="22">
        <f t="shared" si="187"/>
        <v>8.9285714285714288E-2</v>
      </c>
      <c r="U2422" s="22" t="s">
        <v>5399</v>
      </c>
      <c r="V2422">
        <v>1015</v>
      </c>
      <c r="W2422" s="22" t="s">
        <v>5429</v>
      </c>
      <c r="X2422">
        <v>1145</v>
      </c>
      <c r="Y2422" t="s">
        <v>49</v>
      </c>
      <c r="Z2422" t="s">
        <v>185</v>
      </c>
      <c r="AA2422" t="s">
        <v>186</v>
      </c>
      <c r="AB2422" t="s">
        <v>41</v>
      </c>
      <c r="AC2422" t="s">
        <v>42</v>
      </c>
      <c r="AD2422" t="str">
        <f t="shared" si="188"/>
        <v>San Marcos High School - SMHS</v>
      </c>
      <c r="AE2422" t="s">
        <v>187</v>
      </c>
      <c r="AF2422" t="s">
        <v>188</v>
      </c>
      <c r="AG2422" t="s">
        <v>188</v>
      </c>
      <c r="AH2422" t="s">
        <v>5220</v>
      </c>
      <c r="AI2422">
        <v>0</v>
      </c>
      <c r="AJ2422">
        <v>19</v>
      </c>
      <c r="AK2422" s="22">
        <f t="shared" si="189"/>
        <v>39.987244897959187</v>
      </c>
      <c r="AL2422" t="s">
        <v>52</v>
      </c>
      <c r="AM2422" t="s">
        <v>45</v>
      </c>
      <c r="AN2422" t="s">
        <v>46</v>
      </c>
    </row>
    <row r="2423" spans="1:40" hidden="1" x14ac:dyDescent="0.25">
      <c r="A2423">
        <v>202430</v>
      </c>
      <c r="B2423">
        <v>40816</v>
      </c>
      <c r="C2423" t="s">
        <v>183</v>
      </c>
      <c r="D2423" t="s">
        <v>5707</v>
      </c>
      <c r="E2423" t="s">
        <v>184</v>
      </c>
      <c r="F2423">
        <v>4</v>
      </c>
      <c r="G2423" s="1">
        <v>45159</v>
      </c>
      <c r="H2423" s="1">
        <v>45317</v>
      </c>
      <c r="I2423" s="21">
        <f t="shared" si="185"/>
        <v>23.571428571428573</v>
      </c>
      <c r="J2423" s="1"/>
      <c r="K2423" s="1" t="s">
        <v>5540</v>
      </c>
      <c r="L2423" t="s">
        <v>33</v>
      </c>
      <c r="M2423" t="s">
        <v>34</v>
      </c>
      <c r="N2423" t="s">
        <v>35</v>
      </c>
      <c r="O2423" t="s">
        <v>36</v>
      </c>
      <c r="S2423" s="22">
        <f t="shared" si="186"/>
        <v>5.9027777777777735E-2</v>
      </c>
      <c r="T2423" s="22">
        <f t="shared" si="187"/>
        <v>0.33730158730158705</v>
      </c>
      <c r="U2423" s="22" t="s">
        <v>5401</v>
      </c>
      <c r="V2423">
        <v>1045</v>
      </c>
      <c r="W2423" s="22" t="s">
        <v>5436</v>
      </c>
      <c r="X2423">
        <v>1210</v>
      </c>
      <c r="Y2423" t="s">
        <v>49</v>
      </c>
      <c r="Z2423" t="s">
        <v>185</v>
      </c>
      <c r="AA2423" t="s">
        <v>186</v>
      </c>
      <c r="AB2423" t="s">
        <v>41</v>
      </c>
      <c r="AC2423" t="s">
        <v>42</v>
      </c>
      <c r="AD2423" t="str">
        <f t="shared" si="188"/>
        <v>San Marcos High School - SMHS</v>
      </c>
      <c r="AE2423" t="s">
        <v>187</v>
      </c>
      <c r="AF2423" t="s">
        <v>188</v>
      </c>
      <c r="AG2423" t="s">
        <v>188</v>
      </c>
      <c r="AH2423" t="s">
        <v>5220</v>
      </c>
      <c r="AI2423">
        <v>0</v>
      </c>
      <c r="AJ2423">
        <v>19</v>
      </c>
      <c r="AK2423" s="22">
        <f t="shared" si="189"/>
        <v>151.06292517006793</v>
      </c>
      <c r="AL2423" t="s">
        <v>52</v>
      </c>
      <c r="AM2423" t="s">
        <v>45</v>
      </c>
      <c r="AN2423" t="s">
        <v>46</v>
      </c>
    </row>
    <row r="2424" spans="1:40" hidden="1" x14ac:dyDescent="0.25">
      <c r="A2424">
        <v>202430</v>
      </c>
      <c r="B2424">
        <v>40836</v>
      </c>
      <c r="C2424" t="s">
        <v>1328</v>
      </c>
      <c r="D2424" t="s">
        <v>5694</v>
      </c>
      <c r="E2424" t="s">
        <v>1329</v>
      </c>
      <c r="F2424">
        <v>2</v>
      </c>
      <c r="G2424" s="1">
        <v>45159</v>
      </c>
      <c r="H2424" s="1">
        <v>45226</v>
      </c>
      <c r="I2424" s="21">
        <f t="shared" si="185"/>
        <v>10.571428571428571</v>
      </c>
      <c r="J2424" s="1"/>
      <c r="K2424" s="1" t="s">
        <v>33</v>
      </c>
      <c r="L2424" t="s">
        <v>33</v>
      </c>
      <c r="S2424" s="22">
        <f t="shared" si="186"/>
        <v>5.555555555555558E-2</v>
      </c>
      <c r="T2424" s="22">
        <f t="shared" si="187"/>
        <v>3.5594035594035608E-2</v>
      </c>
      <c r="U2424" s="22" t="s">
        <v>5398</v>
      </c>
      <c r="V2424">
        <v>1405</v>
      </c>
      <c r="W2424" s="22" t="s">
        <v>5501</v>
      </c>
      <c r="X2424">
        <v>1525</v>
      </c>
      <c r="Y2424" t="s">
        <v>49</v>
      </c>
      <c r="Z2424" t="s">
        <v>206</v>
      </c>
      <c r="AA2424" t="s">
        <v>207</v>
      </c>
      <c r="AB2424" t="s">
        <v>41</v>
      </c>
      <c r="AC2424" t="s">
        <v>42</v>
      </c>
      <c r="AD2424" t="str">
        <f t="shared" si="188"/>
        <v>San Marcos High School - SMHS</v>
      </c>
      <c r="AE2424" t="s">
        <v>187</v>
      </c>
      <c r="AF2424" t="s">
        <v>188</v>
      </c>
      <c r="AG2424" t="s">
        <v>188</v>
      </c>
      <c r="AH2424" t="s">
        <v>5220</v>
      </c>
      <c r="AI2424">
        <v>0</v>
      </c>
      <c r="AJ2424">
        <v>17</v>
      </c>
      <c r="AK2424" s="22">
        <f t="shared" si="189"/>
        <v>6.3967566824709712</v>
      </c>
      <c r="AL2424" t="s">
        <v>52</v>
      </c>
      <c r="AM2424" t="s">
        <v>45</v>
      </c>
      <c r="AN2424" t="s">
        <v>46</v>
      </c>
    </row>
    <row r="2425" spans="1:40" hidden="1" x14ac:dyDescent="0.25">
      <c r="A2425">
        <v>202430</v>
      </c>
      <c r="B2425">
        <v>40836</v>
      </c>
      <c r="C2425" t="s">
        <v>1328</v>
      </c>
      <c r="D2425" t="s">
        <v>5694</v>
      </c>
      <c r="E2425" t="s">
        <v>1329</v>
      </c>
      <c r="F2425">
        <v>2</v>
      </c>
      <c r="G2425" s="1">
        <v>45159</v>
      </c>
      <c r="H2425" s="1">
        <v>45226</v>
      </c>
      <c r="I2425" s="21">
        <f t="shared" si="185"/>
        <v>10.571428571428571</v>
      </c>
      <c r="J2425" s="1"/>
      <c r="K2425" s="1" t="s">
        <v>5550</v>
      </c>
      <c r="M2425" t="s">
        <v>34</v>
      </c>
      <c r="N2425" t="s">
        <v>35</v>
      </c>
      <c r="O2425" t="s">
        <v>36</v>
      </c>
      <c r="P2425" t="s">
        <v>37</v>
      </c>
      <c r="S2425" s="22">
        <f t="shared" si="186"/>
        <v>5.555555555555558E-2</v>
      </c>
      <c r="T2425" s="22">
        <f t="shared" si="187"/>
        <v>0.14237614237614243</v>
      </c>
      <c r="U2425" s="22" t="s">
        <v>5402</v>
      </c>
      <c r="V2425">
        <v>1415</v>
      </c>
      <c r="W2425" s="22" t="s">
        <v>5494</v>
      </c>
      <c r="X2425">
        <v>1535</v>
      </c>
      <c r="Y2425" t="s">
        <v>49</v>
      </c>
      <c r="Z2425" t="s">
        <v>206</v>
      </c>
      <c r="AA2425" t="s">
        <v>207</v>
      </c>
      <c r="AB2425" t="s">
        <v>41</v>
      </c>
      <c r="AC2425" t="s">
        <v>42</v>
      </c>
      <c r="AD2425" t="str">
        <f t="shared" si="188"/>
        <v>San Marcos High School - SMHS</v>
      </c>
      <c r="AE2425" t="s">
        <v>187</v>
      </c>
      <c r="AF2425" t="s">
        <v>188</v>
      </c>
      <c r="AG2425" t="s">
        <v>188</v>
      </c>
      <c r="AH2425" t="s">
        <v>5220</v>
      </c>
      <c r="AI2425">
        <v>0</v>
      </c>
      <c r="AJ2425">
        <v>17</v>
      </c>
      <c r="AK2425" s="22">
        <f t="shared" si="189"/>
        <v>25.587026729883885</v>
      </c>
      <c r="AL2425" t="s">
        <v>52</v>
      </c>
      <c r="AM2425" t="s">
        <v>45</v>
      </c>
      <c r="AN2425" t="s">
        <v>46</v>
      </c>
    </row>
    <row r="2426" spans="1:40" hidden="1" x14ac:dyDescent="0.25">
      <c r="A2426">
        <v>202430</v>
      </c>
      <c r="B2426">
        <v>42075</v>
      </c>
      <c r="C2426" t="s">
        <v>869</v>
      </c>
      <c r="D2426" t="s">
        <v>5658</v>
      </c>
      <c r="E2426" t="s">
        <v>870</v>
      </c>
      <c r="F2426">
        <v>3</v>
      </c>
      <c r="G2426" s="1">
        <v>45229</v>
      </c>
      <c r="H2426" s="1">
        <v>45317</v>
      </c>
      <c r="I2426" s="21">
        <f t="shared" si="185"/>
        <v>13.571428571428571</v>
      </c>
      <c r="J2426" s="1"/>
      <c r="K2426" s="1" t="s">
        <v>33</v>
      </c>
      <c r="L2426" t="s">
        <v>33</v>
      </c>
      <c r="S2426" s="22">
        <f t="shared" si="186"/>
        <v>6.25E-2</v>
      </c>
      <c r="T2426" s="22">
        <f t="shared" si="187"/>
        <v>5.1406926406926408E-2</v>
      </c>
      <c r="U2426" s="22" t="s">
        <v>5367</v>
      </c>
      <c r="V2426">
        <v>830</v>
      </c>
      <c r="W2426" s="22" t="s">
        <v>5391</v>
      </c>
      <c r="X2426">
        <v>1000</v>
      </c>
      <c r="Y2426" t="s">
        <v>49</v>
      </c>
      <c r="Z2426" t="s">
        <v>1334</v>
      </c>
      <c r="AA2426" t="s">
        <v>1335</v>
      </c>
      <c r="AB2426" t="s">
        <v>41</v>
      </c>
      <c r="AC2426" t="s">
        <v>42</v>
      </c>
      <c r="AD2426" t="str">
        <f t="shared" si="188"/>
        <v>San Marcos High School - SMHS</v>
      </c>
      <c r="AE2426" t="s">
        <v>187</v>
      </c>
      <c r="AF2426" t="s">
        <v>188</v>
      </c>
      <c r="AG2426" t="s">
        <v>188</v>
      </c>
      <c r="AH2426" t="s">
        <v>5220</v>
      </c>
      <c r="AI2426">
        <v>0</v>
      </c>
      <c r="AJ2426">
        <v>17</v>
      </c>
      <c r="AK2426" s="22">
        <f t="shared" si="189"/>
        <v>11.860312306740878</v>
      </c>
      <c r="AL2426" t="s">
        <v>52</v>
      </c>
      <c r="AM2426" t="s">
        <v>45</v>
      </c>
      <c r="AN2426" t="s">
        <v>46</v>
      </c>
    </row>
    <row r="2427" spans="1:40" hidden="1" x14ac:dyDescent="0.25">
      <c r="A2427">
        <v>202430</v>
      </c>
      <c r="B2427">
        <v>42075</v>
      </c>
      <c r="C2427" t="s">
        <v>869</v>
      </c>
      <c r="D2427" t="s">
        <v>5658</v>
      </c>
      <c r="E2427" t="s">
        <v>870</v>
      </c>
      <c r="F2427">
        <v>3</v>
      </c>
      <c r="G2427" s="1">
        <v>45229</v>
      </c>
      <c r="H2427" s="1">
        <v>45317</v>
      </c>
      <c r="I2427" s="21">
        <f t="shared" si="185"/>
        <v>13.571428571428571</v>
      </c>
      <c r="J2427" s="1"/>
      <c r="K2427" s="1" t="s">
        <v>5537</v>
      </c>
      <c r="M2427" t="s">
        <v>34</v>
      </c>
      <c r="O2427" t="s">
        <v>36</v>
      </c>
      <c r="S2427" s="22">
        <f t="shared" si="186"/>
        <v>5.5555555555555525E-2</v>
      </c>
      <c r="T2427" s="22">
        <f t="shared" si="187"/>
        <v>9.1390091390091341E-2</v>
      </c>
      <c r="U2427" s="22" t="s">
        <v>5403</v>
      </c>
      <c r="V2427">
        <v>915</v>
      </c>
      <c r="W2427" s="22" t="s">
        <v>5385</v>
      </c>
      <c r="X2427">
        <v>1035</v>
      </c>
      <c r="Y2427" t="s">
        <v>49</v>
      </c>
      <c r="Z2427" t="s">
        <v>1334</v>
      </c>
      <c r="AA2427" t="s">
        <v>1335</v>
      </c>
      <c r="AB2427" t="s">
        <v>41</v>
      </c>
      <c r="AC2427" t="s">
        <v>42</v>
      </c>
      <c r="AD2427" t="str">
        <f t="shared" si="188"/>
        <v>San Marcos High School - SMHS</v>
      </c>
      <c r="AE2427" t="s">
        <v>187</v>
      </c>
      <c r="AF2427" t="s">
        <v>188</v>
      </c>
      <c r="AG2427" t="s">
        <v>188</v>
      </c>
      <c r="AH2427" t="s">
        <v>5220</v>
      </c>
      <c r="AI2427">
        <v>0</v>
      </c>
      <c r="AJ2427">
        <v>17</v>
      </c>
      <c r="AK2427" s="22">
        <f t="shared" si="189"/>
        <v>21.084999656428216</v>
      </c>
      <c r="AL2427" t="s">
        <v>52</v>
      </c>
      <c r="AM2427" t="s">
        <v>45</v>
      </c>
      <c r="AN2427" t="s">
        <v>46</v>
      </c>
    </row>
    <row r="2428" spans="1:40" hidden="1" x14ac:dyDescent="0.25">
      <c r="A2428">
        <v>202430</v>
      </c>
      <c r="B2428">
        <v>42075</v>
      </c>
      <c r="C2428" t="s">
        <v>869</v>
      </c>
      <c r="D2428" t="s">
        <v>5658</v>
      </c>
      <c r="E2428" t="s">
        <v>870</v>
      </c>
      <c r="F2428">
        <v>3</v>
      </c>
      <c r="G2428" s="1">
        <v>45229</v>
      </c>
      <c r="H2428" s="1">
        <v>45317</v>
      </c>
      <c r="I2428" s="21">
        <f t="shared" si="185"/>
        <v>13.571428571428571</v>
      </c>
      <c r="J2428" s="1"/>
      <c r="K2428" s="1" t="s">
        <v>5542</v>
      </c>
      <c r="N2428" t="s">
        <v>35</v>
      </c>
      <c r="P2428" t="s">
        <v>37</v>
      </c>
      <c r="S2428" s="22">
        <f t="shared" si="186"/>
        <v>5.5555555555555525E-2</v>
      </c>
      <c r="T2428" s="22">
        <f t="shared" si="187"/>
        <v>9.1390091390091341E-2</v>
      </c>
      <c r="U2428" s="22" t="s">
        <v>5367</v>
      </c>
      <c r="V2428">
        <v>830</v>
      </c>
      <c r="W2428" s="22" t="s">
        <v>5468</v>
      </c>
      <c r="X2428">
        <v>950</v>
      </c>
      <c r="Y2428" t="s">
        <v>49</v>
      </c>
      <c r="Z2428" t="s">
        <v>1334</v>
      </c>
      <c r="AA2428" t="s">
        <v>1335</v>
      </c>
      <c r="AB2428" t="s">
        <v>41</v>
      </c>
      <c r="AC2428" t="s">
        <v>42</v>
      </c>
      <c r="AD2428" t="str">
        <f t="shared" si="188"/>
        <v>San Marcos High School - SMHS</v>
      </c>
      <c r="AE2428" t="s">
        <v>187</v>
      </c>
      <c r="AF2428" t="s">
        <v>188</v>
      </c>
      <c r="AG2428" t="s">
        <v>188</v>
      </c>
      <c r="AH2428" t="s">
        <v>5220</v>
      </c>
      <c r="AI2428">
        <v>0</v>
      </c>
      <c r="AJ2428">
        <v>17</v>
      </c>
      <c r="AK2428" s="22">
        <f t="shared" si="189"/>
        <v>21.084999656428216</v>
      </c>
      <c r="AL2428" t="s">
        <v>52</v>
      </c>
      <c r="AM2428" t="s">
        <v>45</v>
      </c>
      <c r="AN2428" t="s">
        <v>46</v>
      </c>
    </row>
    <row r="2429" spans="1:40" hidden="1" x14ac:dyDescent="0.25">
      <c r="A2429">
        <v>202430</v>
      </c>
      <c r="B2429">
        <v>42083</v>
      </c>
      <c r="C2429" t="s">
        <v>189</v>
      </c>
      <c r="D2429" t="s">
        <v>5719</v>
      </c>
      <c r="E2429" t="s">
        <v>190</v>
      </c>
      <c r="F2429">
        <v>3</v>
      </c>
      <c r="G2429" s="1">
        <v>45159</v>
      </c>
      <c r="H2429" s="1">
        <v>45226</v>
      </c>
      <c r="I2429" s="21">
        <f t="shared" si="185"/>
        <v>10.571428571428571</v>
      </c>
      <c r="J2429" s="1"/>
      <c r="K2429" s="1" t="s">
        <v>37</v>
      </c>
      <c r="P2429" t="s">
        <v>37</v>
      </c>
      <c r="S2429" s="22">
        <f t="shared" si="186"/>
        <v>6.25E-2</v>
      </c>
      <c r="T2429" s="22">
        <f t="shared" si="187"/>
        <v>4.004329004329004E-2</v>
      </c>
      <c r="U2429" s="22" t="s">
        <v>5399</v>
      </c>
      <c r="V2429">
        <v>1015</v>
      </c>
      <c r="W2429" s="22" t="s">
        <v>5429</v>
      </c>
      <c r="X2429">
        <v>1145</v>
      </c>
      <c r="Y2429" t="s">
        <v>49</v>
      </c>
      <c r="Z2429" t="s">
        <v>191</v>
      </c>
      <c r="AA2429" t="s">
        <v>192</v>
      </c>
      <c r="AB2429" t="s">
        <v>41</v>
      </c>
      <c r="AC2429" t="s">
        <v>42</v>
      </c>
      <c r="AD2429" t="str">
        <f t="shared" si="188"/>
        <v>San Marcos High School - SMHS</v>
      </c>
      <c r="AE2429" t="s">
        <v>187</v>
      </c>
      <c r="AF2429" t="s">
        <v>188</v>
      </c>
      <c r="AG2429" t="s">
        <v>188</v>
      </c>
      <c r="AH2429" t="s">
        <v>5220</v>
      </c>
      <c r="AI2429">
        <v>0</v>
      </c>
      <c r="AJ2429">
        <v>22</v>
      </c>
      <c r="AK2429" s="22">
        <f t="shared" si="189"/>
        <v>9.3129251700680253</v>
      </c>
      <c r="AL2429" t="s">
        <v>52</v>
      </c>
      <c r="AM2429" t="s">
        <v>45</v>
      </c>
      <c r="AN2429" t="s">
        <v>46</v>
      </c>
    </row>
    <row r="2430" spans="1:40" hidden="1" x14ac:dyDescent="0.25">
      <c r="A2430">
        <v>202430</v>
      </c>
      <c r="B2430">
        <v>42083</v>
      </c>
      <c r="C2430" t="s">
        <v>189</v>
      </c>
      <c r="D2430" t="s">
        <v>5719</v>
      </c>
      <c r="E2430" t="s">
        <v>190</v>
      </c>
      <c r="F2430">
        <v>3</v>
      </c>
      <c r="G2430" s="1">
        <v>45159</v>
      </c>
      <c r="H2430" s="1">
        <v>45226</v>
      </c>
      <c r="I2430" s="21">
        <f t="shared" si="185"/>
        <v>10.571428571428571</v>
      </c>
      <c r="J2430" s="1"/>
      <c r="K2430" s="1" t="s">
        <v>5540</v>
      </c>
      <c r="L2430" t="s">
        <v>33</v>
      </c>
      <c r="M2430" t="s">
        <v>34</v>
      </c>
      <c r="N2430" t="s">
        <v>35</v>
      </c>
      <c r="O2430" t="s">
        <v>36</v>
      </c>
      <c r="S2430" s="22">
        <f t="shared" si="186"/>
        <v>5.9027777777777735E-2</v>
      </c>
      <c r="T2430" s="22">
        <f t="shared" si="187"/>
        <v>0.15127465127465115</v>
      </c>
      <c r="U2430" s="22" t="s">
        <v>5401</v>
      </c>
      <c r="V2430">
        <v>1045</v>
      </c>
      <c r="W2430" s="22" t="s">
        <v>5436</v>
      </c>
      <c r="X2430">
        <v>1210</v>
      </c>
      <c r="Y2430" t="s">
        <v>49</v>
      </c>
      <c r="Z2430" t="s">
        <v>191</v>
      </c>
      <c r="AA2430" t="s">
        <v>192</v>
      </c>
      <c r="AB2430" t="s">
        <v>41</v>
      </c>
      <c r="AC2430" t="s">
        <v>42</v>
      </c>
      <c r="AD2430" t="str">
        <f t="shared" si="188"/>
        <v>San Marcos High School - SMHS</v>
      </c>
      <c r="AE2430" t="s">
        <v>187</v>
      </c>
      <c r="AF2430" t="s">
        <v>188</v>
      </c>
      <c r="AG2430" t="s">
        <v>188</v>
      </c>
      <c r="AH2430" t="s">
        <v>5220</v>
      </c>
      <c r="AI2430">
        <v>0</v>
      </c>
      <c r="AJ2430">
        <v>22</v>
      </c>
      <c r="AK2430" s="22">
        <f t="shared" si="189"/>
        <v>35.182161753590293</v>
      </c>
      <c r="AL2430" t="s">
        <v>52</v>
      </c>
      <c r="AM2430" t="s">
        <v>45</v>
      </c>
      <c r="AN2430" t="s">
        <v>46</v>
      </c>
    </row>
    <row r="2431" spans="1:40" hidden="1" x14ac:dyDescent="0.25">
      <c r="A2431">
        <v>202430</v>
      </c>
      <c r="B2431">
        <v>42087</v>
      </c>
      <c r="C2431" t="s">
        <v>189</v>
      </c>
      <c r="D2431" t="s">
        <v>5719</v>
      </c>
      <c r="E2431" t="s">
        <v>190</v>
      </c>
      <c r="F2431">
        <v>3</v>
      </c>
      <c r="G2431" s="1">
        <v>45159</v>
      </c>
      <c r="H2431" s="1">
        <v>45226</v>
      </c>
      <c r="I2431" s="21">
        <f t="shared" si="185"/>
        <v>10.571428571428571</v>
      </c>
      <c r="J2431" s="1"/>
      <c r="K2431" s="1" t="s">
        <v>33</v>
      </c>
      <c r="L2431" t="s">
        <v>33</v>
      </c>
      <c r="S2431" s="22">
        <f t="shared" si="186"/>
        <v>6.25E-2</v>
      </c>
      <c r="T2431" s="22">
        <f t="shared" si="187"/>
        <v>4.004329004329004E-2</v>
      </c>
      <c r="U2431" s="22" t="s">
        <v>5393</v>
      </c>
      <c r="V2431">
        <v>1230</v>
      </c>
      <c r="W2431" s="22" t="s">
        <v>5374</v>
      </c>
      <c r="X2431">
        <v>1400</v>
      </c>
      <c r="Y2431" t="s">
        <v>49</v>
      </c>
      <c r="Z2431" t="s">
        <v>191</v>
      </c>
      <c r="AA2431" t="s">
        <v>192</v>
      </c>
      <c r="AB2431" t="s">
        <v>41</v>
      </c>
      <c r="AC2431" t="s">
        <v>42</v>
      </c>
      <c r="AD2431" t="str">
        <f t="shared" si="188"/>
        <v>San Marcos High School - SMHS</v>
      </c>
      <c r="AE2431" t="s">
        <v>187</v>
      </c>
      <c r="AF2431" t="s">
        <v>188</v>
      </c>
      <c r="AG2431" t="s">
        <v>188</v>
      </c>
      <c r="AH2431" t="s">
        <v>5220</v>
      </c>
      <c r="AI2431">
        <v>0</v>
      </c>
      <c r="AJ2431">
        <v>18</v>
      </c>
      <c r="AK2431" s="22">
        <f t="shared" si="189"/>
        <v>7.6196660482374758</v>
      </c>
      <c r="AL2431" t="s">
        <v>52</v>
      </c>
      <c r="AM2431" t="s">
        <v>45</v>
      </c>
      <c r="AN2431" t="s">
        <v>46</v>
      </c>
    </row>
    <row r="2432" spans="1:40" hidden="1" x14ac:dyDescent="0.25">
      <c r="A2432">
        <v>202430</v>
      </c>
      <c r="B2432">
        <v>42087</v>
      </c>
      <c r="C2432" t="s">
        <v>189</v>
      </c>
      <c r="D2432" t="s">
        <v>5719</v>
      </c>
      <c r="E2432" t="s">
        <v>190</v>
      </c>
      <c r="F2432">
        <v>3</v>
      </c>
      <c r="G2432" s="1">
        <v>45159</v>
      </c>
      <c r="H2432" s="1">
        <v>45226</v>
      </c>
      <c r="I2432" s="21">
        <f t="shared" si="185"/>
        <v>10.571428571428571</v>
      </c>
      <c r="J2432" s="1"/>
      <c r="K2432" s="1" t="s">
        <v>5550</v>
      </c>
      <c r="M2432" t="s">
        <v>34</v>
      </c>
      <c r="N2432" t="s">
        <v>35</v>
      </c>
      <c r="O2432" t="s">
        <v>36</v>
      </c>
      <c r="P2432" t="s">
        <v>37</v>
      </c>
      <c r="S2432" s="22">
        <f t="shared" si="186"/>
        <v>5.555555555555558E-2</v>
      </c>
      <c r="T2432" s="22">
        <f t="shared" si="187"/>
        <v>0.14237614237614243</v>
      </c>
      <c r="U2432" s="22" t="s">
        <v>5400</v>
      </c>
      <c r="V2432">
        <v>1250</v>
      </c>
      <c r="W2432" s="22" t="s">
        <v>5435</v>
      </c>
      <c r="X2432">
        <v>1410</v>
      </c>
      <c r="Y2432" t="s">
        <v>49</v>
      </c>
      <c r="Z2432" t="s">
        <v>191</v>
      </c>
      <c r="AA2432" t="s">
        <v>192</v>
      </c>
      <c r="AB2432" t="s">
        <v>41</v>
      </c>
      <c r="AC2432" t="s">
        <v>42</v>
      </c>
      <c r="AD2432" t="str">
        <f t="shared" si="188"/>
        <v>San Marcos High School - SMHS</v>
      </c>
      <c r="AE2432" t="s">
        <v>187</v>
      </c>
      <c r="AF2432" t="s">
        <v>188</v>
      </c>
      <c r="AG2432" t="s">
        <v>188</v>
      </c>
      <c r="AH2432" t="s">
        <v>5220</v>
      </c>
      <c r="AI2432">
        <v>0</v>
      </c>
      <c r="AJ2432">
        <v>18</v>
      </c>
      <c r="AK2432" s="22">
        <f t="shared" si="189"/>
        <v>27.092145949288817</v>
      </c>
      <c r="AL2432" t="s">
        <v>52</v>
      </c>
      <c r="AM2432" t="s">
        <v>45</v>
      </c>
      <c r="AN2432" t="s">
        <v>46</v>
      </c>
    </row>
    <row r="2433" spans="1:40" hidden="1" x14ac:dyDescent="0.25">
      <c r="A2433">
        <v>202430</v>
      </c>
      <c r="B2433">
        <v>42089</v>
      </c>
      <c r="C2433" t="s">
        <v>193</v>
      </c>
      <c r="D2433" t="s">
        <v>5719</v>
      </c>
      <c r="E2433" t="s">
        <v>194</v>
      </c>
      <c r="F2433">
        <v>3</v>
      </c>
      <c r="G2433" s="1">
        <v>45229</v>
      </c>
      <c r="H2433" s="1">
        <v>45317</v>
      </c>
      <c r="I2433" s="21">
        <f t="shared" si="185"/>
        <v>13.571428571428571</v>
      </c>
      <c r="J2433" s="1"/>
      <c r="K2433" s="1" t="s">
        <v>37</v>
      </c>
      <c r="P2433" t="s">
        <v>37</v>
      </c>
      <c r="S2433" s="22">
        <f t="shared" si="186"/>
        <v>6.25E-2</v>
      </c>
      <c r="T2433" s="22">
        <f t="shared" si="187"/>
        <v>5.1406926406926408E-2</v>
      </c>
      <c r="U2433" s="22" t="s">
        <v>5399</v>
      </c>
      <c r="V2433">
        <v>1015</v>
      </c>
      <c r="W2433" s="22" t="s">
        <v>5429</v>
      </c>
      <c r="X2433">
        <v>1145</v>
      </c>
      <c r="Y2433" t="s">
        <v>49</v>
      </c>
      <c r="Z2433" t="s">
        <v>191</v>
      </c>
      <c r="AA2433" t="s">
        <v>192</v>
      </c>
      <c r="AB2433" t="s">
        <v>41</v>
      </c>
      <c r="AC2433" t="s">
        <v>42</v>
      </c>
      <c r="AD2433" t="str">
        <f t="shared" si="188"/>
        <v>San Marcos High School - SMHS</v>
      </c>
      <c r="AE2433" t="s">
        <v>187</v>
      </c>
      <c r="AF2433" t="s">
        <v>188</v>
      </c>
      <c r="AG2433" t="s">
        <v>188</v>
      </c>
      <c r="AH2433" t="s">
        <v>5220</v>
      </c>
      <c r="AI2433">
        <v>0</v>
      </c>
      <c r="AJ2433">
        <v>21</v>
      </c>
      <c r="AK2433" s="22">
        <f t="shared" si="189"/>
        <v>14.650974025974026</v>
      </c>
      <c r="AL2433" t="s">
        <v>52</v>
      </c>
      <c r="AM2433" t="s">
        <v>45</v>
      </c>
      <c r="AN2433" t="s">
        <v>46</v>
      </c>
    </row>
    <row r="2434" spans="1:40" hidden="1" x14ac:dyDescent="0.25">
      <c r="A2434">
        <v>202430</v>
      </c>
      <c r="B2434">
        <v>42089</v>
      </c>
      <c r="C2434" t="s">
        <v>193</v>
      </c>
      <c r="D2434" t="s">
        <v>5719</v>
      </c>
      <c r="E2434" t="s">
        <v>194</v>
      </c>
      <c r="F2434">
        <v>3</v>
      </c>
      <c r="G2434" s="1">
        <v>45229</v>
      </c>
      <c r="H2434" s="1">
        <v>45317</v>
      </c>
      <c r="I2434" s="21">
        <f t="shared" ref="I2434:I2497" si="190">(DATEDIF(G2434,H2434,"d")/7)+1</f>
        <v>13.571428571428571</v>
      </c>
      <c r="J2434" s="1"/>
      <c r="K2434" s="1" t="s">
        <v>5540</v>
      </c>
      <c r="L2434" t="s">
        <v>33</v>
      </c>
      <c r="M2434" t="s">
        <v>34</v>
      </c>
      <c r="N2434" t="s">
        <v>35</v>
      </c>
      <c r="O2434" t="s">
        <v>36</v>
      </c>
      <c r="S2434" s="22">
        <f t="shared" ref="S2434:S2497" si="191">W2434-U2434</f>
        <v>5.9027777777777735E-2</v>
      </c>
      <c r="T2434" s="22">
        <f t="shared" ref="T2434:T2497" si="192">(LEN(K2434)*S2434)*(I2434/16.5)</f>
        <v>0.19420394420394407</v>
      </c>
      <c r="U2434" s="22" t="s">
        <v>5401</v>
      </c>
      <c r="V2434">
        <v>1045</v>
      </c>
      <c r="W2434" s="22" t="s">
        <v>5436</v>
      </c>
      <c r="X2434">
        <v>1210</v>
      </c>
      <c r="Y2434" t="s">
        <v>49</v>
      </c>
      <c r="Z2434" t="s">
        <v>191</v>
      </c>
      <c r="AA2434" t="s">
        <v>192</v>
      </c>
      <c r="AB2434" t="s">
        <v>41</v>
      </c>
      <c r="AC2434" t="s">
        <v>42</v>
      </c>
      <c r="AD2434" t="str">
        <f t="shared" ref="AD2434:AD2497" si="193">CONCATENATE(AE2434," - ",AG2434)</f>
        <v>San Marcos High School - SMHS</v>
      </c>
      <c r="AE2434" t="s">
        <v>187</v>
      </c>
      <c r="AF2434" t="s">
        <v>188</v>
      </c>
      <c r="AG2434" t="s">
        <v>188</v>
      </c>
      <c r="AH2434" t="s">
        <v>5220</v>
      </c>
      <c r="AI2434">
        <v>0</v>
      </c>
      <c r="AJ2434">
        <v>21</v>
      </c>
      <c r="AK2434" s="22">
        <f t="shared" ref="AK2434:AK2497" si="194">I2434*T2434*AJ2434</f>
        <v>55.34812409812406</v>
      </c>
      <c r="AL2434" t="s">
        <v>52</v>
      </c>
      <c r="AM2434" t="s">
        <v>45</v>
      </c>
      <c r="AN2434" t="s">
        <v>46</v>
      </c>
    </row>
    <row r="2435" spans="1:40" hidden="1" x14ac:dyDescent="0.25">
      <c r="A2435">
        <v>202430</v>
      </c>
      <c r="B2435">
        <v>42090</v>
      </c>
      <c r="C2435" t="s">
        <v>193</v>
      </c>
      <c r="D2435" t="s">
        <v>5719</v>
      </c>
      <c r="E2435" t="s">
        <v>194</v>
      </c>
      <c r="F2435">
        <v>3</v>
      </c>
      <c r="G2435" s="1">
        <v>45229</v>
      </c>
      <c r="H2435" s="1">
        <v>45322</v>
      </c>
      <c r="I2435" s="21">
        <f t="shared" si="190"/>
        <v>14.285714285714286</v>
      </c>
      <c r="J2435" s="1"/>
      <c r="K2435" s="1" t="s">
        <v>33</v>
      </c>
      <c r="L2435" t="s">
        <v>33</v>
      </c>
      <c r="S2435" s="22">
        <f t="shared" si="191"/>
        <v>6.25E-2</v>
      </c>
      <c r="T2435" s="22">
        <f t="shared" si="192"/>
        <v>5.4112554112554112E-2</v>
      </c>
      <c r="U2435" s="22" t="s">
        <v>5393</v>
      </c>
      <c r="V2435">
        <v>1230</v>
      </c>
      <c r="W2435" s="22" t="s">
        <v>5374</v>
      </c>
      <c r="X2435">
        <v>1400</v>
      </c>
      <c r="Y2435" t="s">
        <v>49</v>
      </c>
      <c r="Z2435" t="s">
        <v>191</v>
      </c>
      <c r="AA2435" t="s">
        <v>192</v>
      </c>
      <c r="AB2435" t="s">
        <v>41</v>
      </c>
      <c r="AC2435" t="s">
        <v>42</v>
      </c>
      <c r="AD2435" t="str">
        <f t="shared" si="193"/>
        <v>San Marcos High School - SMHS</v>
      </c>
      <c r="AE2435" t="s">
        <v>187</v>
      </c>
      <c r="AF2435" t="s">
        <v>188</v>
      </c>
      <c r="AG2435" t="s">
        <v>188</v>
      </c>
      <c r="AH2435" t="s">
        <v>5220</v>
      </c>
      <c r="AI2435">
        <v>0</v>
      </c>
      <c r="AJ2435">
        <v>20</v>
      </c>
      <c r="AK2435" s="22">
        <f t="shared" si="194"/>
        <v>15.460729746444033</v>
      </c>
      <c r="AL2435" t="s">
        <v>52</v>
      </c>
      <c r="AM2435" t="s">
        <v>45</v>
      </c>
      <c r="AN2435" t="s">
        <v>46</v>
      </c>
    </row>
    <row r="2436" spans="1:40" hidden="1" x14ac:dyDescent="0.25">
      <c r="A2436">
        <v>202430</v>
      </c>
      <c r="B2436">
        <v>42090</v>
      </c>
      <c r="C2436" t="s">
        <v>193</v>
      </c>
      <c r="D2436" t="s">
        <v>5719</v>
      </c>
      <c r="E2436" t="s">
        <v>194</v>
      </c>
      <c r="F2436">
        <v>3</v>
      </c>
      <c r="G2436" s="1">
        <v>45229</v>
      </c>
      <c r="H2436" s="1">
        <v>45322</v>
      </c>
      <c r="I2436" s="21">
        <f t="shared" si="190"/>
        <v>14.285714285714286</v>
      </c>
      <c r="J2436" s="1"/>
      <c r="K2436" s="1" t="s">
        <v>5550</v>
      </c>
      <c r="M2436" t="s">
        <v>34</v>
      </c>
      <c r="N2436" t="s">
        <v>35</v>
      </c>
      <c r="O2436" t="s">
        <v>36</v>
      </c>
      <c r="P2436" t="s">
        <v>37</v>
      </c>
      <c r="S2436" s="22">
        <f t="shared" si="191"/>
        <v>5.555555555555558E-2</v>
      </c>
      <c r="T2436" s="22">
        <f t="shared" si="192"/>
        <v>0.19240019240019249</v>
      </c>
      <c r="U2436" s="22" t="s">
        <v>5400</v>
      </c>
      <c r="V2436">
        <v>1250</v>
      </c>
      <c r="W2436" s="22" t="s">
        <v>5435</v>
      </c>
      <c r="X2436">
        <v>1410</v>
      </c>
      <c r="Y2436" t="s">
        <v>49</v>
      </c>
      <c r="Z2436" t="s">
        <v>191</v>
      </c>
      <c r="AA2436" t="s">
        <v>192</v>
      </c>
      <c r="AB2436" t="s">
        <v>41</v>
      </c>
      <c r="AC2436" t="s">
        <v>42</v>
      </c>
      <c r="AD2436" t="str">
        <f t="shared" si="193"/>
        <v>San Marcos High School - SMHS</v>
      </c>
      <c r="AE2436" t="s">
        <v>187</v>
      </c>
      <c r="AF2436" t="s">
        <v>188</v>
      </c>
      <c r="AG2436" t="s">
        <v>188</v>
      </c>
      <c r="AH2436" t="s">
        <v>5220</v>
      </c>
      <c r="AI2436">
        <v>0</v>
      </c>
      <c r="AJ2436">
        <v>20</v>
      </c>
      <c r="AK2436" s="22">
        <f t="shared" si="194"/>
        <v>54.971483542912139</v>
      </c>
      <c r="AL2436" t="s">
        <v>52</v>
      </c>
      <c r="AM2436" t="s">
        <v>45</v>
      </c>
      <c r="AN2436" t="s">
        <v>46</v>
      </c>
    </row>
    <row r="2437" spans="1:40" hidden="1" x14ac:dyDescent="0.25">
      <c r="A2437">
        <v>202430</v>
      </c>
      <c r="B2437">
        <v>42119</v>
      </c>
      <c r="C2437" t="s">
        <v>1336</v>
      </c>
      <c r="D2437" t="s">
        <v>5705</v>
      </c>
      <c r="E2437" t="s">
        <v>1337</v>
      </c>
      <c r="F2437">
        <v>3</v>
      </c>
      <c r="G2437" s="1">
        <v>45229</v>
      </c>
      <c r="H2437" s="1">
        <v>45317</v>
      </c>
      <c r="I2437" s="21">
        <f t="shared" si="190"/>
        <v>13.571428571428571</v>
      </c>
      <c r="J2437" s="1"/>
      <c r="K2437" s="1" t="s">
        <v>33</v>
      </c>
      <c r="L2437" t="s">
        <v>33</v>
      </c>
      <c r="S2437" s="22">
        <f t="shared" si="191"/>
        <v>6.25E-2</v>
      </c>
      <c r="T2437" s="22">
        <f t="shared" si="192"/>
        <v>5.1406926406926408E-2</v>
      </c>
      <c r="U2437" s="22" t="s">
        <v>5367</v>
      </c>
      <c r="V2437">
        <v>830</v>
      </c>
      <c r="W2437" s="22" t="s">
        <v>5391</v>
      </c>
      <c r="X2437">
        <v>1000</v>
      </c>
      <c r="Y2437" t="s">
        <v>49</v>
      </c>
      <c r="Z2437" t="s">
        <v>1332</v>
      </c>
      <c r="AA2437" t="s">
        <v>1333</v>
      </c>
      <c r="AB2437" t="s">
        <v>41</v>
      </c>
      <c r="AC2437" t="s">
        <v>42</v>
      </c>
      <c r="AD2437" t="str">
        <f t="shared" si="193"/>
        <v>San Marcos High School - SMHS</v>
      </c>
      <c r="AE2437" t="s">
        <v>187</v>
      </c>
      <c r="AF2437" t="s">
        <v>188</v>
      </c>
      <c r="AG2437" t="s">
        <v>188</v>
      </c>
      <c r="AH2437" t="s">
        <v>5220</v>
      </c>
      <c r="AI2437">
        <v>0</v>
      </c>
      <c r="AJ2437">
        <v>8</v>
      </c>
      <c r="AK2437" s="22">
        <f t="shared" si="194"/>
        <v>5.5813234384662955</v>
      </c>
      <c r="AL2437" t="s">
        <v>52</v>
      </c>
      <c r="AM2437" t="s">
        <v>45</v>
      </c>
      <c r="AN2437" t="s">
        <v>46</v>
      </c>
    </row>
    <row r="2438" spans="1:40" hidden="1" x14ac:dyDescent="0.25">
      <c r="A2438">
        <v>202430</v>
      </c>
      <c r="B2438">
        <v>42119</v>
      </c>
      <c r="C2438" t="s">
        <v>1336</v>
      </c>
      <c r="D2438" t="s">
        <v>5705</v>
      </c>
      <c r="E2438" t="s">
        <v>1337</v>
      </c>
      <c r="F2438">
        <v>3</v>
      </c>
      <c r="G2438" s="1">
        <v>45229</v>
      </c>
      <c r="H2438" s="1">
        <v>45317</v>
      </c>
      <c r="I2438" s="21">
        <f t="shared" si="190"/>
        <v>13.571428571428571</v>
      </c>
      <c r="J2438" s="1"/>
      <c r="K2438" s="1" t="s">
        <v>5537</v>
      </c>
      <c r="M2438" t="s">
        <v>34</v>
      </c>
      <c r="O2438" t="s">
        <v>36</v>
      </c>
      <c r="S2438" s="22">
        <f t="shared" si="191"/>
        <v>5.5555555555555525E-2</v>
      </c>
      <c r="T2438" s="22">
        <f t="shared" si="192"/>
        <v>9.1390091390091341E-2</v>
      </c>
      <c r="U2438" s="22" t="s">
        <v>5403</v>
      </c>
      <c r="V2438">
        <v>915</v>
      </c>
      <c r="W2438" s="22" t="s">
        <v>5385</v>
      </c>
      <c r="X2438">
        <v>1035</v>
      </c>
      <c r="Y2438" t="s">
        <v>49</v>
      </c>
      <c r="Z2438" t="s">
        <v>1332</v>
      </c>
      <c r="AA2438" t="s">
        <v>1333</v>
      </c>
      <c r="AB2438" t="s">
        <v>41</v>
      </c>
      <c r="AC2438" t="s">
        <v>42</v>
      </c>
      <c r="AD2438" t="str">
        <f t="shared" si="193"/>
        <v>San Marcos High School - SMHS</v>
      </c>
      <c r="AE2438" t="s">
        <v>187</v>
      </c>
      <c r="AF2438" t="s">
        <v>188</v>
      </c>
      <c r="AG2438" t="s">
        <v>188</v>
      </c>
      <c r="AH2438" t="s">
        <v>5220</v>
      </c>
      <c r="AI2438">
        <v>0</v>
      </c>
      <c r="AJ2438">
        <v>8</v>
      </c>
      <c r="AK2438" s="22">
        <f t="shared" si="194"/>
        <v>9.9223527794956308</v>
      </c>
      <c r="AL2438" t="s">
        <v>52</v>
      </c>
      <c r="AM2438" t="s">
        <v>45</v>
      </c>
      <c r="AN2438" t="s">
        <v>46</v>
      </c>
    </row>
    <row r="2439" spans="1:40" hidden="1" x14ac:dyDescent="0.25">
      <c r="A2439">
        <v>202430</v>
      </c>
      <c r="B2439">
        <v>42119</v>
      </c>
      <c r="C2439" t="s">
        <v>1336</v>
      </c>
      <c r="D2439" t="s">
        <v>5705</v>
      </c>
      <c r="E2439" t="s">
        <v>1337</v>
      </c>
      <c r="F2439">
        <v>3</v>
      </c>
      <c r="G2439" s="1">
        <v>45229</v>
      </c>
      <c r="H2439" s="1">
        <v>45317</v>
      </c>
      <c r="I2439" s="21">
        <f t="shared" si="190"/>
        <v>13.571428571428571</v>
      </c>
      <c r="J2439" s="1"/>
      <c r="K2439" s="1" t="s">
        <v>5542</v>
      </c>
      <c r="N2439" t="s">
        <v>35</v>
      </c>
      <c r="P2439" t="s">
        <v>37</v>
      </c>
      <c r="S2439" s="22">
        <f t="shared" si="191"/>
        <v>5.5555555555555525E-2</v>
      </c>
      <c r="T2439" s="22">
        <f t="shared" si="192"/>
        <v>9.1390091390091341E-2</v>
      </c>
      <c r="U2439" s="22" t="s">
        <v>5367</v>
      </c>
      <c r="V2439">
        <v>830</v>
      </c>
      <c r="W2439" s="22" t="s">
        <v>5468</v>
      </c>
      <c r="X2439">
        <v>950</v>
      </c>
      <c r="Y2439" t="s">
        <v>49</v>
      </c>
      <c r="Z2439" t="s">
        <v>1332</v>
      </c>
      <c r="AA2439" t="s">
        <v>1333</v>
      </c>
      <c r="AB2439" t="s">
        <v>41</v>
      </c>
      <c r="AC2439" t="s">
        <v>42</v>
      </c>
      <c r="AD2439" t="str">
        <f t="shared" si="193"/>
        <v>San Marcos High School - SMHS</v>
      </c>
      <c r="AE2439" t="s">
        <v>187</v>
      </c>
      <c r="AF2439" t="s">
        <v>188</v>
      </c>
      <c r="AG2439" t="s">
        <v>188</v>
      </c>
      <c r="AH2439" t="s">
        <v>5220</v>
      </c>
      <c r="AI2439">
        <v>0</v>
      </c>
      <c r="AJ2439">
        <v>8</v>
      </c>
      <c r="AK2439" s="22">
        <f t="shared" si="194"/>
        <v>9.9223527794956308</v>
      </c>
      <c r="AL2439" t="s">
        <v>52</v>
      </c>
      <c r="AM2439" t="s">
        <v>45</v>
      </c>
      <c r="AN2439" t="s">
        <v>46</v>
      </c>
    </row>
    <row r="2440" spans="1:40" hidden="1" x14ac:dyDescent="0.25">
      <c r="A2440">
        <v>202430</v>
      </c>
      <c r="B2440">
        <v>43153</v>
      </c>
      <c r="C2440" t="s">
        <v>3411</v>
      </c>
      <c r="D2440" t="s">
        <v>5643</v>
      </c>
      <c r="E2440" t="s">
        <v>3412</v>
      </c>
      <c r="F2440">
        <v>3</v>
      </c>
      <c r="G2440" s="1">
        <v>45166</v>
      </c>
      <c r="H2440" s="1">
        <v>45255</v>
      </c>
      <c r="I2440" s="21">
        <f t="shared" si="190"/>
        <v>13.714285714285714</v>
      </c>
      <c r="J2440" s="1"/>
      <c r="K2440" s="1" t="s">
        <v>5552</v>
      </c>
      <c r="S2440" s="22">
        <f t="shared" si="191"/>
        <v>0</v>
      </c>
      <c r="T2440" s="22">
        <f t="shared" si="192"/>
        <v>0</v>
      </c>
      <c r="U2440" s="22">
        <v>0</v>
      </c>
      <c r="W2440" s="22">
        <v>0</v>
      </c>
      <c r="Y2440" t="s">
        <v>205</v>
      </c>
      <c r="Z2440" t="s">
        <v>3413</v>
      </c>
      <c r="AA2440" t="s">
        <v>3414</v>
      </c>
      <c r="AB2440" t="s">
        <v>277</v>
      </c>
      <c r="AC2440" t="s">
        <v>87</v>
      </c>
      <c r="AD2440" t="str">
        <f t="shared" si="193"/>
        <v>San Marcos High School - SMHS</v>
      </c>
      <c r="AE2440" t="s">
        <v>187</v>
      </c>
      <c r="AF2440" t="s">
        <v>188</v>
      </c>
      <c r="AG2440" t="s">
        <v>188</v>
      </c>
      <c r="AH2440" t="s">
        <v>5220</v>
      </c>
      <c r="AI2440">
        <v>20</v>
      </c>
      <c r="AJ2440">
        <v>18</v>
      </c>
      <c r="AK2440" s="22">
        <f t="shared" si="194"/>
        <v>0</v>
      </c>
      <c r="AL2440" t="s">
        <v>52</v>
      </c>
      <c r="AM2440" t="s">
        <v>172</v>
      </c>
      <c r="AN2440" t="s">
        <v>67</v>
      </c>
    </row>
    <row r="2441" spans="1:40" hidden="1" x14ac:dyDescent="0.25">
      <c r="A2441">
        <v>202430</v>
      </c>
      <c r="B2441">
        <v>43602</v>
      </c>
      <c r="C2441" t="s">
        <v>31</v>
      </c>
      <c r="D2441" t="s">
        <v>5657</v>
      </c>
      <c r="E2441" t="s">
        <v>32</v>
      </c>
      <c r="F2441">
        <v>1</v>
      </c>
      <c r="G2441" s="1">
        <v>45159</v>
      </c>
      <c r="H2441" s="1">
        <v>45317</v>
      </c>
      <c r="I2441" s="21">
        <f t="shared" si="190"/>
        <v>23.571428571428573</v>
      </c>
      <c r="J2441" s="1"/>
      <c r="K2441" s="1" t="s">
        <v>5534</v>
      </c>
      <c r="L2441" t="s">
        <v>33</v>
      </c>
      <c r="M2441" t="s">
        <v>34</v>
      </c>
      <c r="N2441" t="s">
        <v>35</v>
      </c>
      <c r="O2441" t="s">
        <v>36</v>
      </c>
      <c r="P2441" t="s">
        <v>37</v>
      </c>
      <c r="S2441" s="22">
        <f t="shared" si="191"/>
        <v>3.472222222222221E-2</v>
      </c>
      <c r="T2441" s="22">
        <f t="shared" si="192"/>
        <v>0.24801587301587294</v>
      </c>
      <c r="U2441" s="22" t="s">
        <v>5396</v>
      </c>
      <c r="V2441">
        <v>730</v>
      </c>
      <c r="W2441" s="22" t="s">
        <v>5484</v>
      </c>
      <c r="X2441">
        <v>820</v>
      </c>
      <c r="Y2441" t="s">
        <v>38</v>
      </c>
      <c r="Z2441" t="s">
        <v>220</v>
      </c>
      <c r="AA2441" t="s">
        <v>221</v>
      </c>
      <c r="AB2441" t="s">
        <v>41</v>
      </c>
      <c r="AC2441" t="s">
        <v>42</v>
      </c>
      <c r="AD2441" t="str">
        <f t="shared" si="193"/>
        <v>San Marcos High School - SMHS</v>
      </c>
      <c r="AE2441" t="s">
        <v>187</v>
      </c>
      <c r="AF2441" t="s">
        <v>188</v>
      </c>
      <c r="AG2441" t="s">
        <v>188</v>
      </c>
      <c r="AH2441" t="s">
        <v>5220</v>
      </c>
      <c r="AI2441">
        <v>0</v>
      </c>
      <c r="AJ2441">
        <v>31</v>
      </c>
      <c r="AK2441" s="22">
        <f t="shared" si="194"/>
        <v>181.22874149659859</v>
      </c>
      <c r="AL2441">
        <v>20</v>
      </c>
      <c r="AM2441" t="s">
        <v>45</v>
      </c>
      <c r="AN2441" t="s">
        <v>46</v>
      </c>
    </row>
    <row r="2442" spans="1:40" hidden="1" x14ac:dyDescent="0.25">
      <c r="A2442">
        <v>202430</v>
      </c>
      <c r="B2442">
        <v>43660</v>
      </c>
      <c r="C2442" t="s">
        <v>195</v>
      </c>
      <c r="D2442" t="s">
        <v>5695</v>
      </c>
      <c r="E2442" t="s">
        <v>196</v>
      </c>
      <c r="F2442">
        <v>4</v>
      </c>
      <c r="G2442" s="1">
        <v>45159</v>
      </c>
      <c r="H2442" s="1">
        <v>45317</v>
      </c>
      <c r="I2442" s="21">
        <f t="shared" si="190"/>
        <v>23.571428571428573</v>
      </c>
      <c r="J2442" s="1"/>
      <c r="K2442" s="1" t="s">
        <v>37</v>
      </c>
      <c r="P2442" t="s">
        <v>37</v>
      </c>
      <c r="S2442" s="22">
        <f t="shared" si="191"/>
        <v>6.25E-2</v>
      </c>
      <c r="T2442" s="22">
        <f t="shared" si="192"/>
        <v>8.9285714285714288E-2</v>
      </c>
      <c r="U2442" s="22" t="s">
        <v>5399</v>
      </c>
      <c r="V2442">
        <v>1015</v>
      </c>
      <c r="W2442" s="22" t="s">
        <v>5429</v>
      </c>
      <c r="X2442">
        <v>1145</v>
      </c>
      <c r="Y2442" t="s">
        <v>49</v>
      </c>
      <c r="Z2442" t="s">
        <v>197</v>
      </c>
      <c r="AA2442" t="s">
        <v>198</v>
      </c>
      <c r="AB2442" t="s">
        <v>41</v>
      </c>
      <c r="AC2442" t="s">
        <v>42</v>
      </c>
      <c r="AD2442" t="str">
        <f t="shared" si="193"/>
        <v>San Marcos High School - SMHS</v>
      </c>
      <c r="AE2442" t="s">
        <v>187</v>
      </c>
      <c r="AF2442" t="s">
        <v>188</v>
      </c>
      <c r="AG2442" t="s">
        <v>188</v>
      </c>
      <c r="AH2442" t="s">
        <v>5220</v>
      </c>
      <c r="AI2442">
        <v>0</v>
      </c>
      <c r="AJ2442">
        <v>20</v>
      </c>
      <c r="AK2442" s="22">
        <f t="shared" si="194"/>
        <v>42.091836734693885</v>
      </c>
      <c r="AL2442" t="s">
        <v>52</v>
      </c>
      <c r="AM2442" t="s">
        <v>45</v>
      </c>
      <c r="AN2442" t="s">
        <v>46</v>
      </c>
    </row>
    <row r="2443" spans="1:40" hidden="1" x14ac:dyDescent="0.25">
      <c r="A2443">
        <v>202430</v>
      </c>
      <c r="B2443">
        <v>43660</v>
      </c>
      <c r="C2443" t="s">
        <v>195</v>
      </c>
      <c r="D2443" t="s">
        <v>5695</v>
      </c>
      <c r="E2443" t="s">
        <v>196</v>
      </c>
      <c r="F2443">
        <v>4</v>
      </c>
      <c r="G2443" s="1">
        <v>45159</v>
      </c>
      <c r="H2443" s="1">
        <v>45317</v>
      </c>
      <c r="I2443" s="21">
        <f t="shared" si="190"/>
        <v>23.571428571428573</v>
      </c>
      <c r="J2443" s="1"/>
      <c r="K2443" s="1" t="s">
        <v>5540</v>
      </c>
      <c r="L2443" t="s">
        <v>33</v>
      </c>
      <c r="M2443" t="s">
        <v>34</v>
      </c>
      <c r="N2443" t="s">
        <v>35</v>
      </c>
      <c r="O2443" t="s">
        <v>36</v>
      </c>
      <c r="S2443" s="22">
        <f t="shared" si="191"/>
        <v>5.9027777777777735E-2</v>
      </c>
      <c r="T2443" s="22">
        <f t="shared" si="192"/>
        <v>0.33730158730158705</v>
      </c>
      <c r="U2443" s="22" t="s">
        <v>5401</v>
      </c>
      <c r="V2443">
        <v>1045</v>
      </c>
      <c r="W2443" s="22" t="s">
        <v>5436</v>
      </c>
      <c r="X2443">
        <v>1210</v>
      </c>
      <c r="Y2443" t="s">
        <v>49</v>
      </c>
      <c r="Z2443" t="s">
        <v>197</v>
      </c>
      <c r="AA2443" t="s">
        <v>198</v>
      </c>
      <c r="AB2443" t="s">
        <v>41</v>
      </c>
      <c r="AC2443" t="s">
        <v>42</v>
      </c>
      <c r="AD2443" t="str">
        <f t="shared" si="193"/>
        <v>San Marcos High School - SMHS</v>
      </c>
      <c r="AE2443" t="s">
        <v>187</v>
      </c>
      <c r="AF2443" t="s">
        <v>188</v>
      </c>
      <c r="AG2443" t="s">
        <v>188</v>
      </c>
      <c r="AH2443" t="s">
        <v>5220</v>
      </c>
      <c r="AI2443">
        <v>0</v>
      </c>
      <c r="AJ2443">
        <v>20</v>
      </c>
      <c r="AK2443" s="22">
        <f t="shared" si="194"/>
        <v>159.01360544217675</v>
      </c>
      <c r="AL2443" t="s">
        <v>52</v>
      </c>
      <c r="AM2443" t="s">
        <v>45</v>
      </c>
      <c r="AN2443" t="s">
        <v>46</v>
      </c>
    </row>
    <row r="2444" spans="1:40" hidden="1" x14ac:dyDescent="0.25">
      <c r="A2444">
        <v>202430</v>
      </c>
      <c r="B2444">
        <v>43783</v>
      </c>
      <c r="C2444" t="s">
        <v>844</v>
      </c>
      <c r="D2444" t="s">
        <v>5694</v>
      </c>
      <c r="E2444" t="s">
        <v>845</v>
      </c>
      <c r="F2444">
        <v>2</v>
      </c>
      <c r="G2444" s="1">
        <v>45229</v>
      </c>
      <c r="H2444" s="1">
        <v>45317</v>
      </c>
      <c r="I2444" s="21">
        <f t="shared" si="190"/>
        <v>13.571428571428571</v>
      </c>
      <c r="J2444" s="1"/>
      <c r="K2444" s="1" t="s">
        <v>33</v>
      </c>
      <c r="L2444" t="s">
        <v>33</v>
      </c>
      <c r="S2444" s="22">
        <f t="shared" si="191"/>
        <v>6.25E-2</v>
      </c>
      <c r="T2444" s="22">
        <f t="shared" si="192"/>
        <v>5.1406926406926408E-2</v>
      </c>
      <c r="U2444" s="22" t="s">
        <v>5367</v>
      </c>
      <c r="V2444">
        <v>830</v>
      </c>
      <c r="W2444" s="22" t="s">
        <v>5391</v>
      </c>
      <c r="X2444">
        <v>1000</v>
      </c>
      <c r="Y2444" t="s">
        <v>49</v>
      </c>
      <c r="Z2444" t="s">
        <v>206</v>
      </c>
      <c r="AA2444" t="s">
        <v>207</v>
      </c>
      <c r="AB2444" t="s">
        <v>41</v>
      </c>
      <c r="AC2444" t="s">
        <v>42</v>
      </c>
      <c r="AD2444" t="str">
        <f t="shared" si="193"/>
        <v>San Marcos High School - SMHS</v>
      </c>
      <c r="AE2444" t="s">
        <v>187</v>
      </c>
      <c r="AF2444" t="s">
        <v>188</v>
      </c>
      <c r="AG2444" t="s">
        <v>188</v>
      </c>
      <c r="AH2444" t="s">
        <v>5220</v>
      </c>
      <c r="AI2444">
        <v>0</v>
      </c>
      <c r="AJ2444">
        <v>16</v>
      </c>
      <c r="AK2444" s="22">
        <f t="shared" si="194"/>
        <v>11.162646876932591</v>
      </c>
      <c r="AL2444" t="s">
        <v>52</v>
      </c>
      <c r="AM2444" t="s">
        <v>45</v>
      </c>
      <c r="AN2444" t="s">
        <v>46</v>
      </c>
    </row>
    <row r="2445" spans="1:40" hidden="1" x14ac:dyDescent="0.25">
      <c r="A2445">
        <v>202430</v>
      </c>
      <c r="B2445">
        <v>43783</v>
      </c>
      <c r="C2445" t="s">
        <v>844</v>
      </c>
      <c r="D2445" t="s">
        <v>5694</v>
      </c>
      <c r="E2445" t="s">
        <v>845</v>
      </c>
      <c r="F2445">
        <v>2</v>
      </c>
      <c r="G2445" s="1">
        <v>45229</v>
      </c>
      <c r="H2445" s="1">
        <v>45317</v>
      </c>
      <c r="I2445" s="21">
        <f t="shared" si="190"/>
        <v>13.571428571428571</v>
      </c>
      <c r="J2445" s="1"/>
      <c r="K2445" s="1" t="s">
        <v>5537</v>
      </c>
      <c r="M2445" t="s">
        <v>34</v>
      </c>
      <c r="O2445" t="s">
        <v>36</v>
      </c>
      <c r="S2445" s="22">
        <f t="shared" si="191"/>
        <v>5.5555555555555525E-2</v>
      </c>
      <c r="T2445" s="22">
        <f t="shared" si="192"/>
        <v>9.1390091390091341E-2</v>
      </c>
      <c r="U2445" s="22" t="s">
        <v>5403</v>
      </c>
      <c r="V2445">
        <v>915</v>
      </c>
      <c r="W2445" s="22" t="s">
        <v>5385</v>
      </c>
      <c r="X2445">
        <v>1035</v>
      </c>
      <c r="Y2445" t="s">
        <v>49</v>
      </c>
      <c r="Z2445" t="s">
        <v>206</v>
      </c>
      <c r="AA2445" t="s">
        <v>207</v>
      </c>
      <c r="AB2445" t="s">
        <v>41</v>
      </c>
      <c r="AC2445" t="s">
        <v>42</v>
      </c>
      <c r="AD2445" t="str">
        <f t="shared" si="193"/>
        <v>San Marcos High School - SMHS</v>
      </c>
      <c r="AE2445" t="s">
        <v>187</v>
      </c>
      <c r="AF2445" t="s">
        <v>188</v>
      </c>
      <c r="AG2445" t="s">
        <v>188</v>
      </c>
      <c r="AH2445" t="s">
        <v>5220</v>
      </c>
      <c r="AI2445">
        <v>0</v>
      </c>
      <c r="AJ2445">
        <v>16</v>
      </c>
      <c r="AK2445" s="22">
        <f t="shared" si="194"/>
        <v>19.844705558991262</v>
      </c>
      <c r="AL2445" t="s">
        <v>52</v>
      </c>
      <c r="AM2445" t="s">
        <v>45</v>
      </c>
      <c r="AN2445" t="s">
        <v>46</v>
      </c>
    </row>
    <row r="2446" spans="1:40" hidden="1" x14ac:dyDescent="0.25">
      <c r="A2446">
        <v>202430</v>
      </c>
      <c r="B2446">
        <v>43783</v>
      </c>
      <c r="C2446" t="s">
        <v>844</v>
      </c>
      <c r="D2446" t="s">
        <v>5694</v>
      </c>
      <c r="E2446" t="s">
        <v>845</v>
      </c>
      <c r="F2446">
        <v>2</v>
      </c>
      <c r="G2446" s="1">
        <v>45229</v>
      </c>
      <c r="H2446" s="1">
        <v>45317</v>
      </c>
      <c r="I2446" s="21">
        <f t="shared" si="190"/>
        <v>13.571428571428571</v>
      </c>
      <c r="J2446" s="1"/>
      <c r="K2446" s="1" t="s">
        <v>5542</v>
      </c>
      <c r="N2446" t="s">
        <v>35</v>
      </c>
      <c r="P2446" t="s">
        <v>37</v>
      </c>
      <c r="S2446" s="22">
        <f t="shared" si="191"/>
        <v>5.5555555555555525E-2</v>
      </c>
      <c r="T2446" s="22">
        <f t="shared" si="192"/>
        <v>9.1390091390091341E-2</v>
      </c>
      <c r="U2446" s="22" t="s">
        <v>5367</v>
      </c>
      <c r="V2446">
        <v>830</v>
      </c>
      <c r="W2446" s="22" t="s">
        <v>5468</v>
      </c>
      <c r="X2446">
        <v>950</v>
      </c>
      <c r="Y2446" t="s">
        <v>49</v>
      </c>
      <c r="Z2446" t="s">
        <v>206</v>
      </c>
      <c r="AA2446" t="s">
        <v>207</v>
      </c>
      <c r="AB2446" t="s">
        <v>41</v>
      </c>
      <c r="AC2446" t="s">
        <v>42</v>
      </c>
      <c r="AD2446" t="str">
        <f t="shared" si="193"/>
        <v>San Marcos High School - SMHS</v>
      </c>
      <c r="AE2446" t="s">
        <v>187</v>
      </c>
      <c r="AF2446" t="s">
        <v>188</v>
      </c>
      <c r="AG2446" t="s">
        <v>188</v>
      </c>
      <c r="AH2446" t="s">
        <v>5220</v>
      </c>
      <c r="AI2446">
        <v>0</v>
      </c>
      <c r="AJ2446">
        <v>16</v>
      </c>
      <c r="AK2446" s="22">
        <f t="shared" si="194"/>
        <v>19.844705558991262</v>
      </c>
      <c r="AL2446" t="s">
        <v>52</v>
      </c>
      <c r="AM2446" t="s">
        <v>45</v>
      </c>
      <c r="AN2446" t="s">
        <v>46</v>
      </c>
    </row>
    <row r="2447" spans="1:40" hidden="1" x14ac:dyDescent="0.25">
      <c r="A2447">
        <v>202430</v>
      </c>
      <c r="B2447">
        <v>43784</v>
      </c>
      <c r="C2447" t="s">
        <v>844</v>
      </c>
      <c r="D2447" t="s">
        <v>5694</v>
      </c>
      <c r="E2447" t="s">
        <v>845</v>
      </c>
      <c r="F2447">
        <v>2</v>
      </c>
      <c r="G2447" s="1">
        <v>45229</v>
      </c>
      <c r="H2447" s="1">
        <v>45317</v>
      </c>
      <c r="I2447" s="21">
        <f t="shared" si="190"/>
        <v>13.571428571428571</v>
      </c>
      <c r="J2447" s="1"/>
      <c r="K2447" s="1" t="s">
        <v>33</v>
      </c>
      <c r="L2447" t="s">
        <v>33</v>
      </c>
      <c r="S2447" s="22">
        <f t="shared" si="191"/>
        <v>5.555555555555558E-2</v>
      </c>
      <c r="T2447" s="22">
        <f t="shared" si="192"/>
        <v>4.5695045695045719E-2</v>
      </c>
      <c r="U2447" s="22" t="s">
        <v>5398</v>
      </c>
      <c r="V2447">
        <v>1405</v>
      </c>
      <c r="W2447" s="22" t="s">
        <v>5501</v>
      </c>
      <c r="X2447">
        <v>1525</v>
      </c>
      <c r="Y2447" t="s">
        <v>49</v>
      </c>
      <c r="Z2447" t="s">
        <v>206</v>
      </c>
      <c r="AA2447" t="s">
        <v>207</v>
      </c>
      <c r="AB2447" t="s">
        <v>41</v>
      </c>
      <c r="AC2447" t="s">
        <v>42</v>
      </c>
      <c r="AD2447" t="str">
        <f t="shared" si="193"/>
        <v>San Marcos High School - SMHS</v>
      </c>
      <c r="AE2447" t="s">
        <v>187</v>
      </c>
      <c r="AF2447" t="s">
        <v>188</v>
      </c>
      <c r="AG2447" t="s">
        <v>188</v>
      </c>
      <c r="AH2447" t="s">
        <v>5220</v>
      </c>
      <c r="AI2447">
        <v>0</v>
      </c>
      <c r="AJ2447">
        <v>17</v>
      </c>
      <c r="AK2447" s="22">
        <f t="shared" si="194"/>
        <v>10.542499828214119</v>
      </c>
      <c r="AL2447" t="s">
        <v>52</v>
      </c>
      <c r="AM2447" t="s">
        <v>45</v>
      </c>
      <c r="AN2447" t="s">
        <v>46</v>
      </c>
    </row>
    <row r="2448" spans="1:40" hidden="1" x14ac:dyDescent="0.25">
      <c r="A2448">
        <v>202430</v>
      </c>
      <c r="B2448">
        <v>43784</v>
      </c>
      <c r="C2448" t="s">
        <v>844</v>
      </c>
      <c r="D2448" t="s">
        <v>5694</v>
      </c>
      <c r="E2448" t="s">
        <v>845</v>
      </c>
      <c r="F2448">
        <v>2</v>
      </c>
      <c r="G2448" s="1">
        <v>45229</v>
      </c>
      <c r="H2448" s="1">
        <v>45317</v>
      </c>
      <c r="I2448" s="21">
        <f t="shared" si="190"/>
        <v>13.571428571428571</v>
      </c>
      <c r="J2448" s="1"/>
      <c r="K2448" s="1" t="s">
        <v>5550</v>
      </c>
      <c r="M2448" t="s">
        <v>34</v>
      </c>
      <c r="N2448" t="s">
        <v>35</v>
      </c>
      <c r="O2448" t="s">
        <v>36</v>
      </c>
      <c r="P2448" t="s">
        <v>37</v>
      </c>
      <c r="S2448" s="22">
        <f t="shared" si="191"/>
        <v>5.555555555555558E-2</v>
      </c>
      <c r="T2448" s="22">
        <f t="shared" si="192"/>
        <v>0.18278018278018288</v>
      </c>
      <c r="U2448" s="22" t="s">
        <v>5402</v>
      </c>
      <c r="V2448">
        <v>1415</v>
      </c>
      <c r="W2448" s="22" t="s">
        <v>5494</v>
      </c>
      <c r="X2448">
        <v>1535</v>
      </c>
      <c r="Y2448" t="s">
        <v>49</v>
      </c>
      <c r="Z2448" t="s">
        <v>206</v>
      </c>
      <c r="AA2448" t="s">
        <v>207</v>
      </c>
      <c r="AB2448" t="s">
        <v>41</v>
      </c>
      <c r="AC2448" t="s">
        <v>42</v>
      </c>
      <c r="AD2448" t="str">
        <f t="shared" si="193"/>
        <v>San Marcos High School - SMHS</v>
      </c>
      <c r="AE2448" t="s">
        <v>187</v>
      </c>
      <c r="AF2448" t="s">
        <v>188</v>
      </c>
      <c r="AG2448" t="s">
        <v>188</v>
      </c>
      <c r="AH2448" t="s">
        <v>5220</v>
      </c>
      <c r="AI2448">
        <v>0</v>
      </c>
      <c r="AJ2448">
        <v>17</v>
      </c>
      <c r="AK2448" s="22">
        <f t="shared" si="194"/>
        <v>42.169999312856476</v>
      </c>
      <c r="AL2448" t="s">
        <v>52</v>
      </c>
      <c r="AM2448" t="s">
        <v>45</v>
      </c>
      <c r="AN2448" t="s">
        <v>46</v>
      </c>
    </row>
    <row r="2449" spans="1:40" hidden="1" x14ac:dyDescent="0.25">
      <c r="A2449">
        <v>202430</v>
      </c>
      <c r="B2449">
        <v>44141</v>
      </c>
      <c r="C2449" t="s">
        <v>1338</v>
      </c>
      <c r="D2449" t="s">
        <v>5648</v>
      </c>
      <c r="E2449" t="s">
        <v>1339</v>
      </c>
      <c r="F2449">
        <v>1</v>
      </c>
      <c r="G2449" s="1">
        <v>45159</v>
      </c>
      <c r="H2449" s="1">
        <v>45317</v>
      </c>
      <c r="I2449" s="21">
        <f t="shared" si="190"/>
        <v>23.571428571428573</v>
      </c>
      <c r="J2449" s="1"/>
      <c r="K2449" s="1" t="s">
        <v>33</v>
      </c>
      <c r="L2449" t="s">
        <v>33</v>
      </c>
      <c r="S2449" s="22">
        <f t="shared" si="191"/>
        <v>6.25E-2</v>
      </c>
      <c r="T2449" s="22">
        <f t="shared" si="192"/>
        <v>8.9285714285714288E-2</v>
      </c>
      <c r="U2449" s="22" t="s">
        <v>5367</v>
      </c>
      <c r="V2449">
        <v>830</v>
      </c>
      <c r="W2449" s="22" t="s">
        <v>5391</v>
      </c>
      <c r="X2449">
        <v>1000</v>
      </c>
      <c r="Y2449" t="s">
        <v>49</v>
      </c>
      <c r="Z2449" t="s">
        <v>220</v>
      </c>
      <c r="AA2449" t="s">
        <v>221</v>
      </c>
      <c r="AB2449" t="s">
        <v>41</v>
      </c>
      <c r="AC2449" t="s">
        <v>42</v>
      </c>
      <c r="AD2449" t="str">
        <f t="shared" si="193"/>
        <v>San Marcos High School - SMHS</v>
      </c>
      <c r="AE2449" t="s">
        <v>187</v>
      </c>
      <c r="AF2449" t="s">
        <v>188</v>
      </c>
      <c r="AG2449" t="s">
        <v>188</v>
      </c>
      <c r="AH2449" t="s">
        <v>5220</v>
      </c>
      <c r="AI2449">
        <v>0</v>
      </c>
      <c r="AJ2449">
        <v>28</v>
      </c>
      <c r="AK2449" s="22">
        <f t="shared" si="194"/>
        <v>58.928571428571431</v>
      </c>
      <c r="AL2449" t="s">
        <v>52</v>
      </c>
      <c r="AM2449" t="s">
        <v>45</v>
      </c>
      <c r="AN2449" t="s">
        <v>46</v>
      </c>
    </row>
    <row r="2450" spans="1:40" hidden="1" x14ac:dyDescent="0.25">
      <c r="A2450">
        <v>202430</v>
      </c>
      <c r="B2450">
        <v>44141</v>
      </c>
      <c r="C2450" t="s">
        <v>1338</v>
      </c>
      <c r="D2450" t="s">
        <v>5648</v>
      </c>
      <c r="E2450" t="s">
        <v>1339</v>
      </c>
      <c r="F2450">
        <v>1</v>
      </c>
      <c r="G2450" s="1">
        <v>45159</v>
      </c>
      <c r="H2450" s="1">
        <v>45317</v>
      </c>
      <c r="I2450" s="21">
        <f t="shared" si="190"/>
        <v>23.571428571428573</v>
      </c>
      <c r="J2450" s="1"/>
      <c r="K2450" s="1" t="s">
        <v>5537</v>
      </c>
      <c r="M2450" t="s">
        <v>34</v>
      </c>
      <c r="O2450" t="s">
        <v>36</v>
      </c>
      <c r="S2450" s="22">
        <f t="shared" si="191"/>
        <v>5.5555555555555525E-2</v>
      </c>
      <c r="T2450" s="22">
        <f t="shared" si="192"/>
        <v>0.15873015873015864</v>
      </c>
      <c r="U2450" s="22" t="s">
        <v>5403</v>
      </c>
      <c r="V2450">
        <v>915</v>
      </c>
      <c r="W2450" s="22" t="s">
        <v>5385</v>
      </c>
      <c r="X2450">
        <v>1035</v>
      </c>
      <c r="Y2450" t="s">
        <v>49</v>
      </c>
      <c r="Z2450" t="s">
        <v>220</v>
      </c>
      <c r="AA2450" t="s">
        <v>221</v>
      </c>
      <c r="AB2450" t="s">
        <v>41</v>
      </c>
      <c r="AC2450" t="s">
        <v>42</v>
      </c>
      <c r="AD2450" t="str">
        <f t="shared" si="193"/>
        <v>San Marcos High School - SMHS</v>
      </c>
      <c r="AE2450" t="s">
        <v>187</v>
      </c>
      <c r="AF2450" t="s">
        <v>188</v>
      </c>
      <c r="AG2450" t="s">
        <v>188</v>
      </c>
      <c r="AH2450" t="s">
        <v>5220</v>
      </c>
      <c r="AI2450">
        <v>0</v>
      </c>
      <c r="AJ2450">
        <v>28</v>
      </c>
      <c r="AK2450" s="22">
        <f t="shared" si="194"/>
        <v>104.7619047619047</v>
      </c>
      <c r="AL2450" t="s">
        <v>52</v>
      </c>
      <c r="AM2450" t="s">
        <v>45</v>
      </c>
      <c r="AN2450" t="s">
        <v>46</v>
      </c>
    </row>
    <row r="2451" spans="1:40" hidden="1" x14ac:dyDescent="0.25">
      <c r="A2451">
        <v>202430</v>
      </c>
      <c r="B2451">
        <v>44141</v>
      </c>
      <c r="C2451" t="s">
        <v>1338</v>
      </c>
      <c r="D2451" t="s">
        <v>5648</v>
      </c>
      <c r="E2451" t="s">
        <v>1339</v>
      </c>
      <c r="F2451">
        <v>1</v>
      </c>
      <c r="G2451" s="1">
        <v>45159</v>
      </c>
      <c r="H2451" s="1">
        <v>45317</v>
      </c>
      <c r="I2451" s="21">
        <f t="shared" si="190"/>
        <v>23.571428571428573</v>
      </c>
      <c r="J2451" s="1"/>
      <c r="K2451" s="1" t="s">
        <v>5542</v>
      </c>
      <c r="N2451" t="s">
        <v>35</v>
      </c>
      <c r="P2451" t="s">
        <v>37</v>
      </c>
      <c r="S2451" s="22">
        <f t="shared" si="191"/>
        <v>5.5555555555555525E-2</v>
      </c>
      <c r="T2451" s="22">
        <f t="shared" si="192"/>
        <v>0.15873015873015864</v>
      </c>
      <c r="U2451" s="22" t="s">
        <v>5367</v>
      </c>
      <c r="V2451">
        <v>830</v>
      </c>
      <c r="W2451" s="22" t="s">
        <v>5468</v>
      </c>
      <c r="X2451">
        <v>950</v>
      </c>
      <c r="Y2451" t="s">
        <v>49</v>
      </c>
      <c r="Z2451" t="s">
        <v>220</v>
      </c>
      <c r="AA2451" t="s">
        <v>221</v>
      </c>
      <c r="AB2451" t="s">
        <v>41</v>
      </c>
      <c r="AC2451" t="s">
        <v>42</v>
      </c>
      <c r="AD2451" t="str">
        <f t="shared" si="193"/>
        <v>San Marcos High School - SMHS</v>
      </c>
      <c r="AE2451" t="s">
        <v>187</v>
      </c>
      <c r="AF2451" t="s">
        <v>188</v>
      </c>
      <c r="AG2451" t="s">
        <v>188</v>
      </c>
      <c r="AH2451" t="s">
        <v>5220</v>
      </c>
      <c r="AI2451">
        <v>0</v>
      </c>
      <c r="AJ2451">
        <v>28</v>
      </c>
      <c r="AK2451" s="22">
        <f t="shared" si="194"/>
        <v>104.7619047619047</v>
      </c>
      <c r="AL2451" t="s">
        <v>52</v>
      </c>
      <c r="AM2451" t="s">
        <v>45</v>
      </c>
      <c r="AN2451" t="s">
        <v>46</v>
      </c>
    </row>
    <row r="2452" spans="1:40" hidden="1" x14ac:dyDescent="0.25">
      <c r="A2452">
        <v>202430</v>
      </c>
      <c r="B2452">
        <v>44150</v>
      </c>
      <c r="C2452" t="s">
        <v>199</v>
      </c>
      <c r="D2452" t="s">
        <v>5622</v>
      </c>
      <c r="E2452" t="s">
        <v>200</v>
      </c>
      <c r="F2452">
        <v>3</v>
      </c>
      <c r="G2452" s="1">
        <v>45229</v>
      </c>
      <c r="H2452" s="1">
        <v>45317</v>
      </c>
      <c r="I2452" s="21">
        <f t="shared" si="190"/>
        <v>13.571428571428571</v>
      </c>
      <c r="J2452" s="1"/>
      <c r="K2452" s="1" t="s">
        <v>37</v>
      </c>
      <c r="P2452" t="s">
        <v>37</v>
      </c>
      <c r="S2452" s="22">
        <f t="shared" si="191"/>
        <v>6.25E-2</v>
      </c>
      <c r="T2452" s="22">
        <f t="shared" si="192"/>
        <v>5.1406926406926408E-2</v>
      </c>
      <c r="U2452" s="22" t="s">
        <v>5399</v>
      </c>
      <c r="V2452">
        <v>1015</v>
      </c>
      <c r="W2452" s="22" t="s">
        <v>5429</v>
      </c>
      <c r="X2452">
        <v>1145</v>
      </c>
      <c r="Y2452" t="s">
        <v>49</v>
      </c>
      <c r="Z2452" t="s">
        <v>201</v>
      </c>
      <c r="AA2452" t="s">
        <v>202</v>
      </c>
      <c r="AB2452" t="s">
        <v>41</v>
      </c>
      <c r="AC2452" t="s">
        <v>42</v>
      </c>
      <c r="AD2452" t="str">
        <f t="shared" si="193"/>
        <v>San Marcos High School - SMHS</v>
      </c>
      <c r="AE2452" t="s">
        <v>187</v>
      </c>
      <c r="AF2452" t="s">
        <v>188</v>
      </c>
      <c r="AG2452" t="s">
        <v>188</v>
      </c>
      <c r="AH2452" t="s">
        <v>5220</v>
      </c>
      <c r="AI2452">
        <v>23</v>
      </c>
      <c r="AJ2452">
        <v>23</v>
      </c>
      <c r="AK2452" s="22">
        <f t="shared" si="194"/>
        <v>16.046304885590601</v>
      </c>
      <c r="AL2452" t="s">
        <v>52</v>
      </c>
      <c r="AM2452" t="s">
        <v>45</v>
      </c>
      <c r="AN2452" t="s">
        <v>46</v>
      </c>
    </row>
    <row r="2453" spans="1:40" hidden="1" x14ac:dyDescent="0.25">
      <c r="A2453">
        <v>202430</v>
      </c>
      <c r="B2453">
        <v>44150</v>
      </c>
      <c r="C2453" t="s">
        <v>199</v>
      </c>
      <c r="D2453" t="s">
        <v>5622</v>
      </c>
      <c r="E2453" t="s">
        <v>200</v>
      </c>
      <c r="F2453">
        <v>3</v>
      </c>
      <c r="G2453" s="1">
        <v>45229</v>
      </c>
      <c r="H2453" s="1">
        <v>45317</v>
      </c>
      <c r="I2453" s="21">
        <f t="shared" si="190"/>
        <v>13.571428571428571</v>
      </c>
      <c r="J2453" s="1"/>
      <c r="K2453" s="1" t="s">
        <v>5540</v>
      </c>
      <c r="L2453" t="s">
        <v>33</v>
      </c>
      <c r="M2453" t="s">
        <v>34</v>
      </c>
      <c r="N2453" t="s">
        <v>35</v>
      </c>
      <c r="O2453" t="s">
        <v>36</v>
      </c>
      <c r="S2453" s="22">
        <f t="shared" si="191"/>
        <v>5.9027777777777735E-2</v>
      </c>
      <c r="T2453" s="22">
        <f t="shared" si="192"/>
        <v>0.19420394420394407</v>
      </c>
      <c r="U2453" s="22" t="s">
        <v>5401</v>
      </c>
      <c r="V2453">
        <v>1045</v>
      </c>
      <c r="W2453" s="22" t="s">
        <v>5436</v>
      </c>
      <c r="X2453">
        <v>1210</v>
      </c>
      <c r="Y2453" t="s">
        <v>49</v>
      </c>
      <c r="Z2453" t="s">
        <v>201</v>
      </c>
      <c r="AA2453" t="s">
        <v>202</v>
      </c>
      <c r="AB2453" t="s">
        <v>41</v>
      </c>
      <c r="AC2453" t="s">
        <v>42</v>
      </c>
      <c r="AD2453" t="str">
        <f t="shared" si="193"/>
        <v>San Marcos High School - SMHS</v>
      </c>
      <c r="AE2453" t="s">
        <v>187</v>
      </c>
      <c r="AF2453" t="s">
        <v>188</v>
      </c>
      <c r="AG2453" t="s">
        <v>188</v>
      </c>
      <c r="AH2453" t="s">
        <v>5220</v>
      </c>
      <c r="AI2453">
        <v>23</v>
      </c>
      <c r="AJ2453">
        <v>23</v>
      </c>
      <c r="AK2453" s="22">
        <f t="shared" si="194"/>
        <v>60.619374012231113</v>
      </c>
      <c r="AL2453" t="s">
        <v>52</v>
      </c>
      <c r="AM2453" t="s">
        <v>45</v>
      </c>
      <c r="AN2453" t="s">
        <v>46</v>
      </c>
    </row>
    <row r="2454" spans="1:40" hidden="1" x14ac:dyDescent="0.25">
      <c r="A2454">
        <v>202430</v>
      </c>
      <c r="B2454">
        <v>44151</v>
      </c>
      <c r="C2454" t="s">
        <v>195</v>
      </c>
      <c r="D2454" t="s">
        <v>5695</v>
      </c>
      <c r="E2454" t="s">
        <v>196</v>
      </c>
      <c r="F2454">
        <v>4</v>
      </c>
      <c r="G2454" s="1">
        <v>45159</v>
      </c>
      <c r="H2454" s="1">
        <v>45317</v>
      </c>
      <c r="I2454" s="21">
        <f t="shared" si="190"/>
        <v>23.571428571428573</v>
      </c>
      <c r="J2454" s="1"/>
      <c r="K2454" s="1" t="s">
        <v>33</v>
      </c>
      <c r="L2454" t="s">
        <v>33</v>
      </c>
      <c r="S2454" s="22">
        <f t="shared" si="191"/>
        <v>5.555555555555558E-2</v>
      </c>
      <c r="T2454" s="22">
        <f t="shared" si="192"/>
        <v>7.9365079365079402E-2</v>
      </c>
      <c r="U2454" s="22" t="s">
        <v>5398</v>
      </c>
      <c r="V2454">
        <v>1405</v>
      </c>
      <c r="W2454" s="22" t="s">
        <v>5501</v>
      </c>
      <c r="X2454">
        <v>1525</v>
      </c>
      <c r="Y2454" t="s">
        <v>49</v>
      </c>
      <c r="Z2454" t="s">
        <v>197</v>
      </c>
      <c r="AA2454" t="s">
        <v>198</v>
      </c>
      <c r="AB2454" t="s">
        <v>41</v>
      </c>
      <c r="AC2454" t="s">
        <v>42</v>
      </c>
      <c r="AD2454" t="str">
        <f t="shared" si="193"/>
        <v>San Marcos High School - SMHS</v>
      </c>
      <c r="AE2454" t="s">
        <v>187</v>
      </c>
      <c r="AF2454" t="s">
        <v>188</v>
      </c>
      <c r="AG2454" t="s">
        <v>188</v>
      </c>
      <c r="AH2454" t="s">
        <v>5220</v>
      </c>
      <c r="AI2454">
        <v>0</v>
      </c>
      <c r="AJ2454">
        <v>24</v>
      </c>
      <c r="AK2454" s="22">
        <f t="shared" si="194"/>
        <v>44.897959183673493</v>
      </c>
      <c r="AL2454" t="s">
        <v>52</v>
      </c>
      <c r="AM2454" t="s">
        <v>45</v>
      </c>
      <c r="AN2454" t="s">
        <v>46</v>
      </c>
    </row>
    <row r="2455" spans="1:40" hidden="1" x14ac:dyDescent="0.25">
      <c r="A2455">
        <v>202430</v>
      </c>
      <c r="B2455">
        <v>44151</v>
      </c>
      <c r="C2455" t="s">
        <v>195</v>
      </c>
      <c r="D2455" t="s">
        <v>5695</v>
      </c>
      <c r="E2455" t="s">
        <v>196</v>
      </c>
      <c r="F2455">
        <v>4</v>
      </c>
      <c r="G2455" s="1">
        <v>45159</v>
      </c>
      <c r="H2455" s="1">
        <v>45317</v>
      </c>
      <c r="I2455" s="21">
        <f t="shared" si="190"/>
        <v>23.571428571428573</v>
      </c>
      <c r="J2455" s="1"/>
      <c r="K2455" s="1" t="s">
        <v>5550</v>
      </c>
      <c r="M2455" t="s">
        <v>34</v>
      </c>
      <c r="N2455" t="s">
        <v>35</v>
      </c>
      <c r="O2455" t="s">
        <v>36</v>
      </c>
      <c r="P2455" t="s">
        <v>37</v>
      </c>
      <c r="S2455" s="22">
        <f t="shared" si="191"/>
        <v>5.555555555555558E-2</v>
      </c>
      <c r="T2455" s="22">
        <f t="shared" si="192"/>
        <v>0.31746031746031761</v>
      </c>
      <c r="U2455" s="22" t="s">
        <v>5402</v>
      </c>
      <c r="V2455">
        <v>1415</v>
      </c>
      <c r="W2455" s="22" t="s">
        <v>5494</v>
      </c>
      <c r="X2455">
        <v>1535</v>
      </c>
      <c r="Y2455" t="s">
        <v>49</v>
      </c>
      <c r="Z2455" t="s">
        <v>197</v>
      </c>
      <c r="AA2455" t="s">
        <v>198</v>
      </c>
      <c r="AB2455" t="s">
        <v>41</v>
      </c>
      <c r="AC2455" t="s">
        <v>42</v>
      </c>
      <c r="AD2455" t="str">
        <f t="shared" si="193"/>
        <v>San Marcos High School - SMHS</v>
      </c>
      <c r="AE2455" t="s">
        <v>187</v>
      </c>
      <c r="AF2455" t="s">
        <v>188</v>
      </c>
      <c r="AG2455" t="s">
        <v>188</v>
      </c>
      <c r="AH2455" t="s">
        <v>5220</v>
      </c>
      <c r="AI2455">
        <v>0</v>
      </c>
      <c r="AJ2455">
        <v>24</v>
      </c>
      <c r="AK2455" s="22">
        <f t="shared" si="194"/>
        <v>179.59183673469397</v>
      </c>
      <c r="AL2455" t="s">
        <v>52</v>
      </c>
      <c r="AM2455" t="s">
        <v>45</v>
      </c>
      <c r="AN2455" t="s">
        <v>46</v>
      </c>
    </row>
    <row r="2456" spans="1:40" hidden="1" x14ac:dyDescent="0.25">
      <c r="A2456">
        <v>202430</v>
      </c>
      <c r="B2456">
        <v>44207</v>
      </c>
      <c r="C2456" t="s">
        <v>2263</v>
      </c>
      <c r="D2456" t="s">
        <v>5643</v>
      </c>
      <c r="E2456" t="s">
        <v>2264</v>
      </c>
      <c r="F2456">
        <v>1</v>
      </c>
      <c r="G2456" s="1">
        <v>45166</v>
      </c>
      <c r="H2456" s="1">
        <v>45268</v>
      </c>
      <c r="I2456" s="21">
        <f t="shared" si="190"/>
        <v>15.571428571428571</v>
      </c>
      <c r="J2456" s="1"/>
      <c r="K2456" s="1" t="s">
        <v>5552</v>
      </c>
      <c r="S2456" s="22">
        <f t="shared" si="191"/>
        <v>0</v>
      </c>
      <c r="T2456" s="22">
        <f t="shared" si="192"/>
        <v>0</v>
      </c>
      <c r="U2456" s="22">
        <v>0</v>
      </c>
      <c r="W2456" s="22">
        <v>0</v>
      </c>
      <c r="Y2456" t="s">
        <v>205</v>
      </c>
      <c r="Z2456" t="s">
        <v>2518</v>
      </c>
      <c r="AA2456" t="s">
        <v>2519</v>
      </c>
      <c r="AB2456" t="s">
        <v>277</v>
      </c>
      <c r="AC2456" t="s">
        <v>87</v>
      </c>
      <c r="AD2456" t="str">
        <f t="shared" si="193"/>
        <v>San Marcos High School - SMHS</v>
      </c>
      <c r="AE2456" t="s">
        <v>187</v>
      </c>
      <c r="AF2456" t="s">
        <v>188</v>
      </c>
      <c r="AG2456" t="s">
        <v>188</v>
      </c>
      <c r="AH2456" t="s">
        <v>5220</v>
      </c>
      <c r="AI2456">
        <v>20</v>
      </c>
      <c r="AJ2456">
        <v>14</v>
      </c>
      <c r="AK2456" s="22">
        <f t="shared" si="194"/>
        <v>0</v>
      </c>
      <c r="AL2456" t="s">
        <v>52</v>
      </c>
      <c r="AM2456" t="s">
        <v>172</v>
      </c>
      <c r="AN2456" t="s">
        <v>67</v>
      </c>
    </row>
    <row r="2457" spans="1:40" hidden="1" x14ac:dyDescent="0.25">
      <c r="A2457">
        <v>202430</v>
      </c>
      <c r="B2457">
        <v>44207</v>
      </c>
      <c r="C2457" t="s">
        <v>2263</v>
      </c>
      <c r="D2457" t="s">
        <v>5643</v>
      </c>
      <c r="E2457" t="s">
        <v>2264</v>
      </c>
      <c r="F2457">
        <v>1</v>
      </c>
      <c r="G2457" s="1">
        <v>45166</v>
      </c>
      <c r="H2457" s="1">
        <v>45268</v>
      </c>
      <c r="I2457" s="21">
        <f t="shared" si="190"/>
        <v>15.571428571428571</v>
      </c>
      <c r="J2457" s="1"/>
      <c r="K2457" s="1" t="s">
        <v>5552</v>
      </c>
      <c r="S2457" s="22">
        <f t="shared" si="191"/>
        <v>0</v>
      </c>
      <c r="T2457" s="22">
        <f t="shared" si="192"/>
        <v>0</v>
      </c>
      <c r="U2457" s="22">
        <v>0</v>
      </c>
      <c r="W2457" s="22">
        <v>0</v>
      </c>
      <c r="Y2457" t="s">
        <v>205</v>
      </c>
      <c r="Z2457" t="s">
        <v>2518</v>
      </c>
      <c r="AA2457" t="s">
        <v>2519</v>
      </c>
      <c r="AB2457" t="s">
        <v>277</v>
      </c>
      <c r="AC2457" t="s">
        <v>87</v>
      </c>
      <c r="AD2457" t="str">
        <f t="shared" si="193"/>
        <v>San Marcos High School - SMHS</v>
      </c>
      <c r="AE2457" t="s">
        <v>187</v>
      </c>
      <c r="AF2457" t="s">
        <v>188</v>
      </c>
      <c r="AG2457" t="s">
        <v>188</v>
      </c>
      <c r="AH2457" t="s">
        <v>5220</v>
      </c>
      <c r="AI2457">
        <v>20</v>
      </c>
      <c r="AJ2457">
        <v>14</v>
      </c>
      <c r="AK2457" s="22">
        <f t="shared" si="194"/>
        <v>0</v>
      </c>
      <c r="AL2457" t="s">
        <v>52</v>
      </c>
      <c r="AM2457" t="s">
        <v>172</v>
      </c>
      <c r="AN2457" t="s">
        <v>67</v>
      </c>
    </row>
    <row r="2458" spans="1:40" hidden="1" x14ac:dyDescent="0.25">
      <c r="A2458">
        <v>202430</v>
      </c>
      <c r="B2458">
        <v>44296</v>
      </c>
      <c r="C2458" t="s">
        <v>1340</v>
      </c>
      <c r="D2458" t="s">
        <v>5646</v>
      </c>
      <c r="E2458" t="s">
        <v>1341</v>
      </c>
      <c r="F2458">
        <v>3</v>
      </c>
      <c r="G2458" s="1">
        <v>45229</v>
      </c>
      <c r="H2458" s="1">
        <v>45317</v>
      </c>
      <c r="I2458" s="21">
        <f t="shared" si="190"/>
        <v>13.571428571428571</v>
      </c>
      <c r="J2458" s="1"/>
      <c r="K2458" s="1" t="s">
        <v>33</v>
      </c>
      <c r="L2458" t="s">
        <v>33</v>
      </c>
      <c r="S2458" s="22">
        <f t="shared" si="191"/>
        <v>6.25E-2</v>
      </c>
      <c r="T2458" s="22">
        <f t="shared" si="192"/>
        <v>5.1406926406926408E-2</v>
      </c>
      <c r="U2458" s="22" t="s">
        <v>5367</v>
      </c>
      <c r="V2458">
        <v>830</v>
      </c>
      <c r="W2458" s="22" t="s">
        <v>5391</v>
      </c>
      <c r="X2458">
        <v>1000</v>
      </c>
      <c r="Y2458" t="s">
        <v>49</v>
      </c>
      <c r="Z2458" t="s">
        <v>1342</v>
      </c>
      <c r="AA2458" t="s">
        <v>1343</v>
      </c>
      <c r="AB2458" t="s">
        <v>41</v>
      </c>
      <c r="AC2458" t="s">
        <v>42</v>
      </c>
      <c r="AD2458" t="str">
        <f t="shared" si="193"/>
        <v>San Marcos High School - SMHS</v>
      </c>
      <c r="AE2458" t="s">
        <v>187</v>
      </c>
      <c r="AF2458" t="s">
        <v>188</v>
      </c>
      <c r="AG2458" t="s">
        <v>188</v>
      </c>
      <c r="AH2458" t="s">
        <v>5220</v>
      </c>
      <c r="AI2458">
        <v>31</v>
      </c>
      <c r="AJ2458">
        <v>31</v>
      </c>
      <c r="AK2458" s="22">
        <f t="shared" si="194"/>
        <v>21.627628324056897</v>
      </c>
      <c r="AL2458" t="s">
        <v>52</v>
      </c>
      <c r="AM2458" t="s">
        <v>45</v>
      </c>
      <c r="AN2458" t="s">
        <v>46</v>
      </c>
    </row>
    <row r="2459" spans="1:40" hidden="1" x14ac:dyDescent="0.25">
      <c r="A2459">
        <v>202430</v>
      </c>
      <c r="B2459">
        <v>44296</v>
      </c>
      <c r="C2459" t="s">
        <v>1340</v>
      </c>
      <c r="D2459" t="s">
        <v>5646</v>
      </c>
      <c r="E2459" t="s">
        <v>1341</v>
      </c>
      <c r="F2459">
        <v>3</v>
      </c>
      <c r="G2459" s="1">
        <v>45229</v>
      </c>
      <c r="H2459" s="1">
        <v>45317</v>
      </c>
      <c r="I2459" s="21">
        <f t="shared" si="190"/>
        <v>13.571428571428571</v>
      </c>
      <c r="J2459" s="1"/>
      <c r="K2459" s="1" t="s">
        <v>5537</v>
      </c>
      <c r="M2459" t="s">
        <v>34</v>
      </c>
      <c r="O2459" t="s">
        <v>36</v>
      </c>
      <c r="S2459" s="22">
        <f t="shared" si="191"/>
        <v>5.4861111111111083E-2</v>
      </c>
      <c r="T2459" s="22">
        <f t="shared" si="192"/>
        <v>9.0247715247715202E-2</v>
      </c>
      <c r="U2459" s="22" t="s">
        <v>5403</v>
      </c>
      <c r="V2459">
        <v>915</v>
      </c>
      <c r="W2459" s="22" t="s">
        <v>5486</v>
      </c>
      <c r="X2459">
        <v>1034</v>
      </c>
      <c r="Y2459" t="s">
        <v>49</v>
      </c>
      <c r="Z2459" t="s">
        <v>1342</v>
      </c>
      <c r="AA2459" t="s">
        <v>1343</v>
      </c>
      <c r="AB2459" t="s">
        <v>41</v>
      </c>
      <c r="AC2459" t="s">
        <v>42</v>
      </c>
      <c r="AD2459" t="str">
        <f t="shared" si="193"/>
        <v>San Marcos High School - SMHS</v>
      </c>
      <c r="AE2459" t="s">
        <v>187</v>
      </c>
      <c r="AF2459" t="s">
        <v>188</v>
      </c>
      <c r="AG2459" t="s">
        <v>188</v>
      </c>
      <c r="AH2459" t="s">
        <v>5220</v>
      </c>
      <c r="AI2459">
        <v>31</v>
      </c>
      <c r="AJ2459">
        <v>31</v>
      </c>
      <c r="AK2459" s="22">
        <f t="shared" si="194"/>
        <v>37.968503057788752</v>
      </c>
      <c r="AL2459" t="s">
        <v>52</v>
      </c>
      <c r="AM2459" t="s">
        <v>45</v>
      </c>
      <c r="AN2459" t="s">
        <v>46</v>
      </c>
    </row>
    <row r="2460" spans="1:40" hidden="1" x14ac:dyDescent="0.25">
      <c r="A2460">
        <v>202430</v>
      </c>
      <c r="B2460">
        <v>44296</v>
      </c>
      <c r="C2460" t="s">
        <v>1340</v>
      </c>
      <c r="D2460" t="s">
        <v>5646</v>
      </c>
      <c r="E2460" t="s">
        <v>1341</v>
      </c>
      <c r="F2460">
        <v>3</v>
      </c>
      <c r="G2460" s="1">
        <v>45229</v>
      </c>
      <c r="H2460" s="1">
        <v>45317</v>
      </c>
      <c r="I2460" s="21">
        <f t="shared" si="190"/>
        <v>13.571428571428571</v>
      </c>
      <c r="J2460" s="1"/>
      <c r="K2460" s="1" t="s">
        <v>5542</v>
      </c>
      <c r="N2460" t="s">
        <v>35</v>
      </c>
      <c r="P2460" t="s">
        <v>37</v>
      </c>
      <c r="S2460" s="22">
        <f t="shared" si="191"/>
        <v>5.5555555555555525E-2</v>
      </c>
      <c r="T2460" s="22">
        <f t="shared" si="192"/>
        <v>9.1390091390091341E-2</v>
      </c>
      <c r="U2460" s="22" t="s">
        <v>5367</v>
      </c>
      <c r="V2460">
        <v>830</v>
      </c>
      <c r="W2460" s="22" t="s">
        <v>5468</v>
      </c>
      <c r="X2460">
        <v>950</v>
      </c>
      <c r="Y2460" t="s">
        <v>49</v>
      </c>
      <c r="Z2460" t="s">
        <v>1342</v>
      </c>
      <c r="AA2460" t="s">
        <v>1343</v>
      </c>
      <c r="AB2460" t="s">
        <v>41</v>
      </c>
      <c r="AC2460" t="s">
        <v>42</v>
      </c>
      <c r="AD2460" t="str">
        <f t="shared" si="193"/>
        <v>San Marcos High School - SMHS</v>
      </c>
      <c r="AE2460" t="s">
        <v>187</v>
      </c>
      <c r="AF2460" t="s">
        <v>188</v>
      </c>
      <c r="AG2460" t="s">
        <v>188</v>
      </c>
      <c r="AH2460" t="s">
        <v>5220</v>
      </c>
      <c r="AI2460">
        <v>31</v>
      </c>
      <c r="AJ2460">
        <v>31</v>
      </c>
      <c r="AK2460" s="22">
        <f t="shared" si="194"/>
        <v>38.449117020545572</v>
      </c>
      <c r="AL2460" t="s">
        <v>52</v>
      </c>
      <c r="AM2460" t="s">
        <v>45</v>
      </c>
      <c r="AN2460" t="s">
        <v>46</v>
      </c>
    </row>
    <row r="2461" spans="1:40" hidden="1" x14ac:dyDescent="0.25">
      <c r="A2461">
        <v>202430</v>
      </c>
      <c r="B2461">
        <v>44325</v>
      </c>
      <c r="C2461" t="s">
        <v>203</v>
      </c>
      <c r="D2461" t="s">
        <v>5694</v>
      </c>
      <c r="E2461" t="s">
        <v>204</v>
      </c>
      <c r="F2461">
        <v>2</v>
      </c>
      <c r="G2461" s="1">
        <v>45159</v>
      </c>
      <c r="H2461" s="1">
        <v>45226</v>
      </c>
      <c r="I2461" s="21">
        <f t="shared" si="190"/>
        <v>10.571428571428571</v>
      </c>
      <c r="J2461" s="1"/>
      <c r="K2461" s="1" t="s">
        <v>37</v>
      </c>
      <c r="P2461" t="s">
        <v>37</v>
      </c>
      <c r="S2461" s="22">
        <f t="shared" si="191"/>
        <v>6.25E-2</v>
      </c>
      <c r="T2461" s="22">
        <f t="shared" si="192"/>
        <v>4.004329004329004E-2</v>
      </c>
      <c r="U2461" s="22" t="s">
        <v>5399</v>
      </c>
      <c r="V2461">
        <v>1015</v>
      </c>
      <c r="W2461" s="22" t="s">
        <v>5429</v>
      </c>
      <c r="X2461">
        <v>1145</v>
      </c>
      <c r="Y2461" t="s">
        <v>205</v>
      </c>
      <c r="Z2461" t="s">
        <v>206</v>
      </c>
      <c r="AA2461" t="s">
        <v>207</v>
      </c>
      <c r="AB2461" t="s">
        <v>41</v>
      </c>
      <c r="AC2461" t="s">
        <v>42</v>
      </c>
      <c r="AD2461" t="str">
        <f t="shared" si="193"/>
        <v>San Marcos High School - SMHS</v>
      </c>
      <c r="AE2461" t="s">
        <v>187</v>
      </c>
      <c r="AF2461" t="s">
        <v>188</v>
      </c>
      <c r="AG2461" t="s">
        <v>188</v>
      </c>
      <c r="AH2461" t="s">
        <v>5220</v>
      </c>
      <c r="AI2461">
        <v>0</v>
      </c>
      <c r="AJ2461">
        <v>16</v>
      </c>
      <c r="AK2461" s="22">
        <f t="shared" si="194"/>
        <v>6.7730364873222006</v>
      </c>
      <c r="AL2461" t="s">
        <v>52</v>
      </c>
      <c r="AM2461" t="s">
        <v>45</v>
      </c>
      <c r="AN2461" t="s">
        <v>46</v>
      </c>
    </row>
    <row r="2462" spans="1:40" hidden="1" x14ac:dyDescent="0.25">
      <c r="A2462">
        <v>202430</v>
      </c>
      <c r="B2462">
        <v>44325</v>
      </c>
      <c r="C2462" t="s">
        <v>203</v>
      </c>
      <c r="D2462" t="s">
        <v>5694</v>
      </c>
      <c r="E2462" t="s">
        <v>204</v>
      </c>
      <c r="F2462">
        <v>2</v>
      </c>
      <c r="G2462" s="1">
        <v>45159</v>
      </c>
      <c r="H2462" s="1">
        <v>45226</v>
      </c>
      <c r="I2462" s="21">
        <f t="shared" si="190"/>
        <v>10.571428571428571</v>
      </c>
      <c r="J2462" s="1"/>
      <c r="K2462" s="1" t="s">
        <v>5540</v>
      </c>
      <c r="L2462" t="s">
        <v>33</v>
      </c>
      <c r="M2462" t="s">
        <v>34</v>
      </c>
      <c r="N2462" t="s">
        <v>35</v>
      </c>
      <c r="O2462" t="s">
        <v>36</v>
      </c>
      <c r="S2462" s="22">
        <f t="shared" si="191"/>
        <v>5.9027777777777735E-2</v>
      </c>
      <c r="T2462" s="22">
        <f t="shared" si="192"/>
        <v>0.15127465127465115</v>
      </c>
      <c r="U2462" s="22" t="s">
        <v>5401</v>
      </c>
      <c r="V2462">
        <v>1045</v>
      </c>
      <c r="W2462" s="22" t="s">
        <v>5436</v>
      </c>
      <c r="X2462">
        <v>1210</v>
      </c>
      <c r="Y2462" t="s">
        <v>205</v>
      </c>
      <c r="Z2462" t="s">
        <v>206</v>
      </c>
      <c r="AA2462" t="s">
        <v>207</v>
      </c>
      <c r="AB2462" t="s">
        <v>41</v>
      </c>
      <c r="AC2462" t="s">
        <v>42</v>
      </c>
      <c r="AD2462" t="str">
        <f t="shared" si="193"/>
        <v>San Marcos High School - SMHS</v>
      </c>
      <c r="AE2462" t="s">
        <v>187</v>
      </c>
      <c r="AF2462" t="s">
        <v>188</v>
      </c>
      <c r="AG2462" t="s">
        <v>188</v>
      </c>
      <c r="AH2462" t="s">
        <v>5220</v>
      </c>
      <c r="AI2462">
        <v>0</v>
      </c>
      <c r="AJ2462">
        <v>16</v>
      </c>
      <c r="AK2462" s="22">
        <f t="shared" si="194"/>
        <v>25.587026729883849</v>
      </c>
      <c r="AL2462" t="s">
        <v>52</v>
      </c>
      <c r="AM2462" t="s">
        <v>45</v>
      </c>
      <c r="AN2462" t="s">
        <v>46</v>
      </c>
    </row>
    <row r="2463" spans="1:40" hidden="1" x14ac:dyDescent="0.25">
      <c r="A2463">
        <v>202430</v>
      </c>
      <c r="B2463">
        <v>44327</v>
      </c>
      <c r="C2463" t="s">
        <v>208</v>
      </c>
      <c r="D2463" t="s">
        <v>5694</v>
      </c>
      <c r="E2463" t="s">
        <v>209</v>
      </c>
      <c r="F2463">
        <v>2</v>
      </c>
      <c r="G2463" s="1">
        <v>45229</v>
      </c>
      <c r="H2463" s="1">
        <v>45317</v>
      </c>
      <c r="I2463" s="21">
        <f t="shared" si="190"/>
        <v>13.571428571428571</v>
      </c>
      <c r="J2463" s="1"/>
      <c r="K2463" s="1" t="s">
        <v>37</v>
      </c>
      <c r="P2463" t="s">
        <v>37</v>
      </c>
      <c r="S2463" s="22">
        <f t="shared" si="191"/>
        <v>6.25E-2</v>
      </c>
      <c r="T2463" s="22">
        <f t="shared" si="192"/>
        <v>5.1406926406926408E-2</v>
      </c>
      <c r="U2463" s="22" t="s">
        <v>5399</v>
      </c>
      <c r="V2463">
        <v>1015</v>
      </c>
      <c r="W2463" s="22" t="s">
        <v>5429</v>
      </c>
      <c r="X2463">
        <v>1145</v>
      </c>
      <c r="Y2463" t="s">
        <v>205</v>
      </c>
      <c r="Z2463" t="s">
        <v>206</v>
      </c>
      <c r="AA2463" t="s">
        <v>207</v>
      </c>
      <c r="AB2463" t="s">
        <v>41</v>
      </c>
      <c r="AC2463" t="s">
        <v>42</v>
      </c>
      <c r="AD2463" t="str">
        <f t="shared" si="193"/>
        <v>San Marcos High School - SMHS</v>
      </c>
      <c r="AE2463" t="s">
        <v>187</v>
      </c>
      <c r="AF2463" t="s">
        <v>188</v>
      </c>
      <c r="AG2463" t="s">
        <v>188</v>
      </c>
      <c r="AH2463" t="s">
        <v>5220</v>
      </c>
      <c r="AI2463">
        <v>0</v>
      </c>
      <c r="AJ2463">
        <v>16</v>
      </c>
      <c r="AK2463" s="22">
        <f t="shared" si="194"/>
        <v>11.162646876932591</v>
      </c>
      <c r="AL2463" t="s">
        <v>52</v>
      </c>
      <c r="AM2463" t="s">
        <v>45</v>
      </c>
      <c r="AN2463" t="s">
        <v>46</v>
      </c>
    </row>
    <row r="2464" spans="1:40" hidden="1" x14ac:dyDescent="0.25">
      <c r="A2464">
        <v>202430</v>
      </c>
      <c r="B2464">
        <v>44327</v>
      </c>
      <c r="C2464" t="s">
        <v>208</v>
      </c>
      <c r="D2464" t="s">
        <v>5694</v>
      </c>
      <c r="E2464" t="s">
        <v>209</v>
      </c>
      <c r="F2464">
        <v>2</v>
      </c>
      <c r="G2464" s="1">
        <v>45229</v>
      </c>
      <c r="H2464" s="1">
        <v>45317</v>
      </c>
      <c r="I2464" s="21">
        <f t="shared" si="190"/>
        <v>13.571428571428571</v>
      </c>
      <c r="J2464" s="1"/>
      <c r="K2464" s="1" t="s">
        <v>5540</v>
      </c>
      <c r="L2464" t="s">
        <v>33</v>
      </c>
      <c r="M2464" t="s">
        <v>34</v>
      </c>
      <c r="N2464" t="s">
        <v>35</v>
      </c>
      <c r="O2464" t="s">
        <v>36</v>
      </c>
      <c r="S2464" s="22">
        <f t="shared" si="191"/>
        <v>5.5555555555555525E-2</v>
      </c>
      <c r="T2464" s="22">
        <f t="shared" si="192"/>
        <v>0.18278018278018268</v>
      </c>
      <c r="U2464" s="22" t="s">
        <v>5401</v>
      </c>
      <c r="V2464">
        <v>1045</v>
      </c>
      <c r="W2464" s="22" t="s">
        <v>5422</v>
      </c>
      <c r="X2464">
        <v>1205</v>
      </c>
      <c r="Y2464" t="s">
        <v>205</v>
      </c>
      <c r="Z2464" t="s">
        <v>206</v>
      </c>
      <c r="AA2464" t="s">
        <v>207</v>
      </c>
      <c r="AB2464" t="s">
        <v>41</v>
      </c>
      <c r="AC2464" t="s">
        <v>42</v>
      </c>
      <c r="AD2464" t="str">
        <f t="shared" si="193"/>
        <v>San Marcos High School - SMHS</v>
      </c>
      <c r="AE2464" t="s">
        <v>187</v>
      </c>
      <c r="AF2464" t="s">
        <v>188</v>
      </c>
      <c r="AG2464" t="s">
        <v>188</v>
      </c>
      <c r="AH2464" t="s">
        <v>5220</v>
      </c>
      <c r="AI2464">
        <v>0</v>
      </c>
      <c r="AJ2464">
        <v>16</v>
      </c>
      <c r="AK2464" s="22">
        <f t="shared" si="194"/>
        <v>39.689411117982523</v>
      </c>
      <c r="AL2464" t="s">
        <v>52</v>
      </c>
      <c r="AM2464" t="s">
        <v>45</v>
      </c>
      <c r="AN2464" t="s">
        <v>46</v>
      </c>
    </row>
    <row r="2465" spans="1:40" hidden="1" x14ac:dyDescent="0.25">
      <c r="A2465">
        <v>202430</v>
      </c>
      <c r="B2465">
        <v>44675</v>
      </c>
      <c r="C2465" t="s">
        <v>3415</v>
      </c>
      <c r="D2465" t="s">
        <v>5643</v>
      </c>
      <c r="E2465" t="s">
        <v>3416</v>
      </c>
      <c r="F2465">
        <v>1.5</v>
      </c>
      <c r="G2465" s="1">
        <v>45166</v>
      </c>
      <c r="H2465" s="1">
        <v>45268</v>
      </c>
      <c r="I2465" s="21">
        <f t="shared" si="190"/>
        <v>15.571428571428571</v>
      </c>
      <c r="J2465" s="1"/>
      <c r="K2465" s="1" t="s">
        <v>5552</v>
      </c>
      <c r="S2465" s="22">
        <f t="shared" si="191"/>
        <v>0</v>
      </c>
      <c r="T2465" s="22">
        <f t="shared" si="192"/>
        <v>0</v>
      </c>
      <c r="U2465" s="22">
        <v>0</v>
      </c>
      <c r="W2465" s="22">
        <v>0</v>
      </c>
      <c r="Y2465" t="s">
        <v>205</v>
      </c>
      <c r="Z2465" t="s">
        <v>3417</v>
      </c>
      <c r="AA2465" t="s">
        <v>3418</v>
      </c>
      <c r="AB2465" t="s">
        <v>277</v>
      </c>
      <c r="AC2465" t="s">
        <v>87</v>
      </c>
      <c r="AD2465" t="str">
        <f t="shared" si="193"/>
        <v>San Marcos High School - SMHS</v>
      </c>
      <c r="AE2465" t="s">
        <v>187</v>
      </c>
      <c r="AF2465" t="s">
        <v>188</v>
      </c>
      <c r="AG2465" t="s">
        <v>188</v>
      </c>
      <c r="AH2465" t="s">
        <v>5220</v>
      </c>
      <c r="AI2465">
        <v>15</v>
      </c>
      <c r="AJ2465">
        <v>12</v>
      </c>
      <c r="AK2465" s="22">
        <f t="shared" si="194"/>
        <v>0</v>
      </c>
      <c r="AL2465" t="s">
        <v>52</v>
      </c>
      <c r="AM2465" t="s">
        <v>66</v>
      </c>
      <c r="AN2465" t="s">
        <v>67</v>
      </c>
    </row>
    <row r="2466" spans="1:40" hidden="1" x14ac:dyDescent="0.25">
      <c r="A2466">
        <v>202430</v>
      </c>
      <c r="B2466">
        <v>44675</v>
      </c>
      <c r="C2466" t="s">
        <v>3415</v>
      </c>
      <c r="D2466" t="s">
        <v>5643</v>
      </c>
      <c r="E2466" t="s">
        <v>3416</v>
      </c>
      <c r="F2466">
        <v>1.5</v>
      </c>
      <c r="G2466" s="1">
        <v>45166</v>
      </c>
      <c r="H2466" s="1">
        <v>45268</v>
      </c>
      <c r="I2466" s="21">
        <f t="shared" si="190"/>
        <v>15.571428571428571</v>
      </c>
      <c r="J2466" s="1"/>
      <c r="K2466" s="1" t="s">
        <v>5552</v>
      </c>
      <c r="S2466" s="22">
        <f t="shared" si="191"/>
        <v>0</v>
      </c>
      <c r="T2466" s="22">
        <f t="shared" si="192"/>
        <v>0</v>
      </c>
      <c r="U2466" s="22">
        <v>0</v>
      </c>
      <c r="W2466" s="22">
        <v>0</v>
      </c>
      <c r="Y2466" t="s">
        <v>205</v>
      </c>
      <c r="Z2466" t="s">
        <v>3417</v>
      </c>
      <c r="AA2466" t="s">
        <v>3418</v>
      </c>
      <c r="AB2466" t="s">
        <v>277</v>
      </c>
      <c r="AC2466" t="s">
        <v>87</v>
      </c>
      <c r="AD2466" t="str">
        <f t="shared" si="193"/>
        <v>San Marcos High School - SMHS</v>
      </c>
      <c r="AE2466" t="s">
        <v>187</v>
      </c>
      <c r="AF2466" t="s">
        <v>188</v>
      </c>
      <c r="AG2466" t="s">
        <v>188</v>
      </c>
      <c r="AH2466" t="s">
        <v>5220</v>
      </c>
      <c r="AI2466">
        <v>15</v>
      </c>
      <c r="AJ2466">
        <v>12</v>
      </c>
      <c r="AK2466" s="22">
        <f t="shared" si="194"/>
        <v>0</v>
      </c>
      <c r="AL2466" t="s">
        <v>52</v>
      </c>
      <c r="AM2466" t="s">
        <v>66</v>
      </c>
      <c r="AN2466" t="s">
        <v>67</v>
      </c>
    </row>
    <row r="2467" spans="1:40" hidden="1" x14ac:dyDescent="0.25">
      <c r="A2467">
        <v>202430</v>
      </c>
      <c r="B2467">
        <v>44727</v>
      </c>
      <c r="C2467" t="s">
        <v>1340</v>
      </c>
      <c r="D2467" t="s">
        <v>5646</v>
      </c>
      <c r="E2467" t="s">
        <v>1341</v>
      </c>
      <c r="F2467">
        <v>3</v>
      </c>
      <c r="G2467" s="1">
        <v>45229</v>
      </c>
      <c r="H2467" s="1">
        <v>45317</v>
      </c>
      <c r="I2467" s="21">
        <f t="shared" si="190"/>
        <v>13.571428571428571</v>
      </c>
      <c r="J2467" s="1"/>
      <c r="K2467" s="1" t="s">
        <v>33</v>
      </c>
      <c r="L2467" t="s">
        <v>33</v>
      </c>
      <c r="S2467" s="22">
        <f t="shared" si="191"/>
        <v>6.25E-2</v>
      </c>
      <c r="T2467" s="22">
        <f t="shared" si="192"/>
        <v>5.1406926406926408E-2</v>
      </c>
      <c r="U2467" s="22" t="s">
        <v>5393</v>
      </c>
      <c r="V2467">
        <v>1230</v>
      </c>
      <c r="W2467" s="22" t="s">
        <v>5374</v>
      </c>
      <c r="X2467">
        <v>1400</v>
      </c>
      <c r="Y2467" t="s">
        <v>49</v>
      </c>
      <c r="Z2467" t="s">
        <v>1342</v>
      </c>
      <c r="AA2467" t="s">
        <v>1343</v>
      </c>
      <c r="AB2467" t="s">
        <v>41</v>
      </c>
      <c r="AC2467" t="s">
        <v>42</v>
      </c>
      <c r="AD2467" t="str">
        <f t="shared" si="193"/>
        <v>San Marcos High School - SMHS</v>
      </c>
      <c r="AE2467" t="s">
        <v>187</v>
      </c>
      <c r="AF2467" t="s">
        <v>188</v>
      </c>
      <c r="AG2467" t="s">
        <v>188</v>
      </c>
      <c r="AH2467" t="s">
        <v>5220</v>
      </c>
      <c r="AI2467">
        <v>31</v>
      </c>
      <c r="AJ2467">
        <v>31</v>
      </c>
      <c r="AK2467" s="22">
        <f t="shared" si="194"/>
        <v>21.627628324056897</v>
      </c>
      <c r="AL2467" t="s">
        <v>52</v>
      </c>
      <c r="AM2467" t="s">
        <v>45</v>
      </c>
      <c r="AN2467" t="s">
        <v>46</v>
      </c>
    </row>
    <row r="2468" spans="1:40" hidden="1" x14ac:dyDescent="0.25">
      <c r="A2468">
        <v>202430</v>
      </c>
      <c r="B2468">
        <v>44727</v>
      </c>
      <c r="C2468" t="s">
        <v>1340</v>
      </c>
      <c r="D2468" t="s">
        <v>5646</v>
      </c>
      <c r="E2468" t="s">
        <v>1341</v>
      </c>
      <c r="F2468">
        <v>3</v>
      </c>
      <c r="G2468" s="1">
        <v>45229</v>
      </c>
      <c r="H2468" s="1">
        <v>45317</v>
      </c>
      <c r="I2468" s="21">
        <f t="shared" si="190"/>
        <v>13.571428571428571</v>
      </c>
      <c r="J2468" s="1"/>
      <c r="K2468" s="1" t="s">
        <v>5550</v>
      </c>
      <c r="M2468" t="s">
        <v>34</v>
      </c>
      <c r="N2468" t="s">
        <v>35</v>
      </c>
      <c r="O2468" t="s">
        <v>36</v>
      </c>
      <c r="P2468" t="s">
        <v>37</v>
      </c>
      <c r="S2468" s="22">
        <f t="shared" si="191"/>
        <v>5.555555555555558E-2</v>
      </c>
      <c r="T2468" s="22">
        <f t="shared" si="192"/>
        <v>0.18278018278018288</v>
      </c>
      <c r="U2468" s="22" t="s">
        <v>5400</v>
      </c>
      <c r="V2468">
        <v>1250</v>
      </c>
      <c r="W2468" s="22" t="s">
        <v>5435</v>
      </c>
      <c r="X2468">
        <v>1410</v>
      </c>
      <c r="Y2468" t="s">
        <v>49</v>
      </c>
      <c r="Z2468" t="s">
        <v>1342</v>
      </c>
      <c r="AA2468" t="s">
        <v>1343</v>
      </c>
      <c r="AB2468" t="s">
        <v>41</v>
      </c>
      <c r="AC2468" t="s">
        <v>42</v>
      </c>
      <c r="AD2468" t="str">
        <f t="shared" si="193"/>
        <v>San Marcos High School - SMHS</v>
      </c>
      <c r="AE2468" t="s">
        <v>187</v>
      </c>
      <c r="AF2468" t="s">
        <v>188</v>
      </c>
      <c r="AG2468" t="s">
        <v>188</v>
      </c>
      <c r="AH2468" t="s">
        <v>5220</v>
      </c>
      <c r="AI2468">
        <v>31</v>
      </c>
      <c r="AJ2468">
        <v>31</v>
      </c>
      <c r="AK2468" s="22">
        <f t="shared" si="194"/>
        <v>76.898234041091214</v>
      </c>
      <c r="AL2468" t="s">
        <v>52</v>
      </c>
      <c r="AM2468" t="s">
        <v>45</v>
      </c>
      <c r="AN2468" t="s">
        <v>46</v>
      </c>
    </row>
    <row r="2469" spans="1:40" hidden="1" x14ac:dyDescent="0.25">
      <c r="A2469">
        <v>202430</v>
      </c>
      <c r="B2469">
        <v>44729</v>
      </c>
      <c r="C2469" t="s">
        <v>195</v>
      </c>
      <c r="D2469" t="s">
        <v>5695</v>
      </c>
      <c r="E2469" t="s">
        <v>196</v>
      </c>
      <c r="F2469">
        <v>4</v>
      </c>
      <c r="G2469" s="1">
        <v>45159</v>
      </c>
      <c r="H2469" s="1">
        <v>45317</v>
      </c>
      <c r="I2469" s="21">
        <f t="shared" si="190"/>
        <v>23.571428571428573</v>
      </c>
      <c r="J2469" s="1"/>
      <c r="K2469" s="1" t="s">
        <v>33</v>
      </c>
      <c r="L2469" t="s">
        <v>33</v>
      </c>
      <c r="S2469" s="22">
        <f t="shared" si="191"/>
        <v>6.25E-2</v>
      </c>
      <c r="T2469" s="22">
        <f t="shared" si="192"/>
        <v>8.9285714285714288E-2</v>
      </c>
      <c r="U2469" s="22" t="s">
        <v>5367</v>
      </c>
      <c r="V2469">
        <v>830</v>
      </c>
      <c r="W2469" s="22" t="s">
        <v>5391</v>
      </c>
      <c r="X2469">
        <v>1000</v>
      </c>
      <c r="Y2469" t="s">
        <v>49</v>
      </c>
      <c r="Z2469" t="s">
        <v>197</v>
      </c>
      <c r="AA2469" t="s">
        <v>198</v>
      </c>
      <c r="AB2469" t="s">
        <v>41</v>
      </c>
      <c r="AC2469" t="s">
        <v>42</v>
      </c>
      <c r="AD2469" t="str">
        <f t="shared" si="193"/>
        <v>San Marcos High School - SMHS</v>
      </c>
      <c r="AE2469" t="s">
        <v>187</v>
      </c>
      <c r="AF2469" t="s">
        <v>188</v>
      </c>
      <c r="AG2469" t="s">
        <v>188</v>
      </c>
      <c r="AH2469" t="s">
        <v>5220</v>
      </c>
      <c r="AI2469">
        <v>0</v>
      </c>
      <c r="AJ2469">
        <v>24</v>
      </c>
      <c r="AK2469" s="22">
        <f t="shared" si="194"/>
        <v>50.510204081632658</v>
      </c>
      <c r="AL2469" t="s">
        <v>52</v>
      </c>
      <c r="AM2469" t="s">
        <v>45</v>
      </c>
      <c r="AN2469" t="s">
        <v>46</v>
      </c>
    </row>
    <row r="2470" spans="1:40" hidden="1" x14ac:dyDescent="0.25">
      <c r="A2470">
        <v>202430</v>
      </c>
      <c r="B2470">
        <v>44729</v>
      </c>
      <c r="C2470" t="s">
        <v>195</v>
      </c>
      <c r="D2470" t="s">
        <v>5695</v>
      </c>
      <c r="E2470" t="s">
        <v>196</v>
      </c>
      <c r="F2470">
        <v>4</v>
      </c>
      <c r="G2470" s="1">
        <v>45159</v>
      </c>
      <c r="H2470" s="1">
        <v>45317</v>
      </c>
      <c r="I2470" s="21">
        <f t="shared" si="190"/>
        <v>23.571428571428573</v>
      </c>
      <c r="J2470" s="1"/>
      <c r="K2470" s="1" t="s">
        <v>5537</v>
      </c>
      <c r="M2470" t="s">
        <v>34</v>
      </c>
      <c r="O2470" t="s">
        <v>36</v>
      </c>
      <c r="S2470" s="22">
        <f t="shared" si="191"/>
        <v>5.5555555555555525E-2</v>
      </c>
      <c r="T2470" s="22">
        <f t="shared" si="192"/>
        <v>0.15873015873015864</v>
      </c>
      <c r="U2470" s="22" t="s">
        <v>5403</v>
      </c>
      <c r="V2470">
        <v>915</v>
      </c>
      <c r="W2470" s="22" t="s">
        <v>5385</v>
      </c>
      <c r="X2470">
        <v>1035</v>
      </c>
      <c r="Y2470" t="s">
        <v>49</v>
      </c>
      <c r="Z2470" t="s">
        <v>197</v>
      </c>
      <c r="AA2470" t="s">
        <v>198</v>
      </c>
      <c r="AB2470" t="s">
        <v>41</v>
      </c>
      <c r="AC2470" t="s">
        <v>42</v>
      </c>
      <c r="AD2470" t="str">
        <f t="shared" si="193"/>
        <v>San Marcos High School - SMHS</v>
      </c>
      <c r="AE2470" t="s">
        <v>187</v>
      </c>
      <c r="AF2470" t="s">
        <v>188</v>
      </c>
      <c r="AG2470" t="s">
        <v>188</v>
      </c>
      <c r="AH2470" t="s">
        <v>5220</v>
      </c>
      <c r="AI2470">
        <v>0</v>
      </c>
      <c r="AJ2470">
        <v>24</v>
      </c>
      <c r="AK2470" s="22">
        <f t="shared" si="194"/>
        <v>89.795918367346886</v>
      </c>
      <c r="AL2470" t="s">
        <v>52</v>
      </c>
      <c r="AM2470" t="s">
        <v>45</v>
      </c>
      <c r="AN2470" t="s">
        <v>46</v>
      </c>
    </row>
    <row r="2471" spans="1:40" hidden="1" x14ac:dyDescent="0.25">
      <c r="A2471">
        <v>202430</v>
      </c>
      <c r="B2471">
        <v>44729</v>
      </c>
      <c r="C2471" t="s">
        <v>195</v>
      </c>
      <c r="D2471" t="s">
        <v>5695</v>
      </c>
      <c r="E2471" t="s">
        <v>196</v>
      </c>
      <c r="F2471">
        <v>4</v>
      </c>
      <c r="G2471" s="1">
        <v>45159</v>
      </c>
      <c r="H2471" s="1">
        <v>45317</v>
      </c>
      <c r="I2471" s="21">
        <f t="shared" si="190"/>
        <v>23.571428571428573</v>
      </c>
      <c r="J2471" s="1"/>
      <c r="K2471" s="1" t="s">
        <v>5542</v>
      </c>
      <c r="N2471" t="s">
        <v>35</v>
      </c>
      <c r="P2471" t="s">
        <v>37</v>
      </c>
      <c r="S2471" s="22">
        <f t="shared" si="191"/>
        <v>5.5555555555555525E-2</v>
      </c>
      <c r="T2471" s="22">
        <f t="shared" si="192"/>
        <v>0.15873015873015864</v>
      </c>
      <c r="U2471" s="22" t="s">
        <v>5367</v>
      </c>
      <c r="V2471">
        <v>830</v>
      </c>
      <c r="W2471" s="22" t="s">
        <v>5468</v>
      </c>
      <c r="X2471">
        <v>950</v>
      </c>
      <c r="Y2471" t="s">
        <v>49</v>
      </c>
      <c r="Z2471" t="s">
        <v>197</v>
      </c>
      <c r="AA2471" t="s">
        <v>198</v>
      </c>
      <c r="AB2471" t="s">
        <v>41</v>
      </c>
      <c r="AC2471" t="s">
        <v>42</v>
      </c>
      <c r="AD2471" t="str">
        <f t="shared" si="193"/>
        <v>San Marcos High School - SMHS</v>
      </c>
      <c r="AE2471" t="s">
        <v>187</v>
      </c>
      <c r="AF2471" t="s">
        <v>188</v>
      </c>
      <c r="AG2471" t="s">
        <v>188</v>
      </c>
      <c r="AH2471" t="s">
        <v>5220</v>
      </c>
      <c r="AI2471">
        <v>0</v>
      </c>
      <c r="AJ2471">
        <v>24</v>
      </c>
      <c r="AK2471" s="22">
        <f t="shared" si="194"/>
        <v>89.795918367346886</v>
      </c>
      <c r="AL2471" t="s">
        <v>52</v>
      </c>
      <c r="AM2471" t="s">
        <v>45</v>
      </c>
      <c r="AN2471" t="s">
        <v>46</v>
      </c>
    </row>
    <row r="2472" spans="1:40" hidden="1" x14ac:dyDescent="0.25">
      <c r="A2472">
        <v>202430</v>
      </c>
      <c r="B2472">
        <v>44730</v>
      </c>
      <c r="C2472" t="s">
        <v>210</v>
      </c>
      <c r="D2472" t="s">
        <v>5607</v>
      </c>
      <c r="E2472" t="s">
        <v>211</v>
      </c>
      <c r="F2472">
        <v>3</v>
      </c>
      <c r="G2472" s="1">
        <v>45229</v>
      </c>
      <c r="H2472" s="1">
        <v>45317</v>
      </c>
      <c r="I2472" s="21">
        <f t="shared" si="190"/>
        <v>13.571428571428571</v>
      </c>
      <c r="J2472" s="1"/>
      <c r="K2472" s="1" t="s">
        <v>37</v>
      </c>
      <c r="P2472" t="s">
        <v>37</v>
      </c>
      <c r="S2472" s="22">
        <f t="shared" si="191"/>
        <v>6.25E-2</v>
      </c>
      <c r="T2472" s="22">
        <f t="shared" si="192"/>
        <v>5.1406926406926408E-2</v>
      </c>
      <c r="U2472" s="22" t="s">
        <v>5399</v>
      </c>
      <c r="V2472">
        <v>1015</v>
      </c>
      <c r="W2472" s="22" t="s">
        <v>5429</v>
      </c>
      <c r="X2472">
        <v>1145</v>
      </c>
      <c r="Y2472" t="s">
        <v>49</v>
      </c>
      <c r="Z2472" t="s">
        <v>212</v>
      </c>
      <c r="AA2472" t="s">
        <v>213</v>
      </c>
      <c r="AB2472" t="s">
        <v>41</v>
      </c>
      <c r="AC2472" t="s">
        <v>42</v>
      </c>
      <c r="AD2472" t="str">
        <f t="shared" si="193"/>
        <v>San Marcos High School - SMHS</v>
      </c>
      <c r="AE2472" t="s">
        <v>187</v>
      </c>
      <c r="AF2472" t="s">
        <v>188</v>
      </c>
      <c r="AG2472" t="s">
        <v>188</v>
      </c>
      <c r="AH2472" t="s">
        <v>5220</v>
      </c>
      <c r="AI2472">
        <v>28</v>
      </c>
      <c r="AJ2472">
        <v>28</v>
      </c>
      <c r="AK2472" s="22">
        <f t="shared" si="194"/>
        <v>19.534632034632033</v>
      </c>
      <c r="AL2472" t="s">
        <v>52</v>
      </c>
      <c r="AM2472" t="s">
        <v>45</v>
      </c>
      <c r="AN2472" t="s">
        <v>46</v>
      </c>
    </row>
    <row r="2473" spans="1:40" hidden="1" x14ac:dyDescent="0.25">
      <c r="A2473">
        <v>202430</v>
      </c>
      <c r="B2473">
        <v>44730</v>
      </c>
      <c r="C2473" t="s">
        <v>210</v>
      </c>
      <c r="D2473" t="s">
        <v>5607</v>
      </c>
      <c r="E2473" t="s">
        <v>211</v>
      </c>
      <c r="F2473">
        <v>3</v>
      </c>
      <c r="G2473" s="1">
        <v>45229</v>
      </c>
      <c r="H2473" s="1">
        <v>45317</v>
      </c>
      <c r="I2473" s="21">
        <f t="shared" si="190"/>
        <v>13.571428571428571</v>
      </c>
      <c r="J2473" s="1"/>
      <c r="K2473" s="1" t="s">
        <v>5540</v>
      </c>
      <c r="L2473" t="s">
        <v>33</v>
      </c>
      <c r="M2473" t="s">
        <v>34</v>
      </c>
      <c r="N2473" t="s">
        <v>35</v>
      </c>
      <c r="O2473" t="s">
        <v>36</v>
      </c>
      <c r="S2473" s="22">
        <f t="shared" si="191"/>
        <v>5.9027777777777735E-2</v>
      </c>
      <c r="T2473" s="22">
        <f t="shared" si="192"/>
        <v>0.19420394420394407</v>
      </c>
      <c r="U2473" s="22" t="s">
        <v>5401</v>
      </c>
      <c r="V2473">
        <v>1045</v>
      </c>
      <c r="W2473" s="22" t="s">
        <v>5436</v>
      </c>
      <c r="X2473">
        <v>1210</v>
      </c>
      <c r="Y2473" t="s">
        <v>49</v>
      </c>
      <c r="Z2473" t="s">
        <v>212</v>
      </c>
      <c r="AA2473" t="s">
        <v>213</v>
      </c>
      <c r="AB2473" t="s">
        <v>41</v>
      </c>
      <c r="AC2473" t="s">
        <v>42</v>
      </c>
      <c r="AD2473" t="str">
        <f t="shared" si="193"/>
        <v>San Marcos High School - SMHS</v>
      </c>
      <c r="AE2473" t="s">
        <v>187</v>
      </c>
      <c r="AF2473" t="s">
        <v>188</v>
      </c>
      <c r="AG2473" t="s">
        <v>188</v>
      </c>
      <c r="AH2473" t="s">
        <v>5220</v>
      </c>
      <c r="AI2473">
        <v>28</v>
      </c>
      <c r="AJ2473">
        <v>28</v>
      </c>
      <c r="AK2473" s="22">
        <f t="shared" si="194"/>
        <v>73.797498797498747</v>
      </c>
      <c r="AL2473" t="s">
        <v>52</v>
      </c>
      <c r="AM2473" t="s">
        <v>45</v>
      </c>
      <c r="AN2473" t="s">
        <v>46</v>
      </c>
    </row>
    <row r="2474" spans="1:40" hidden="1" x14ac:dyDescent="0.25">
      <c r="A2474">
        <v>202430</v>
      </c>
      <c r="B2474">
        <v>44731</v>
      </c>
      <c r="C2474" t="s">
        <v>214</v>
      </c>
      <c r="D2474" t="s">
        <v>5707</v>
      </c>
      <c r="E2474" t="s">
        <v>215</v>
      </c>
      <c r="F2474">
        <v>3</v>
      </c>
      <c r="G2474" s="1">
        <v>45159</v>
      </c>
      <c r="H2474" s="1">
        <v>45317</v>
      </c>
      <c r="I2474" s="21">
        <f t="shared" si="190"/>
        <v>23.571428571428573</v>
      </c>
      <c r="J2474" s="1"/>
      <c r="K2474" s="1" t="s">
        <v>33</v>
      </c>
      <c r="L2474" t="s">
        <v>33</v>
      </c>
      <c r="S2474" s="22">
        <f t="shared" si="191"/>
        <v>6.25E-2</v>
      </c>
      <c r="T2474" s="22">
        <f t="shared" si="192"/>
        <v>8.9285714285714288E-2</v>
      </c>
      <c r="U2474" s="22" t="s">
        <v>5393</v>
      </c>
      <c r="V2474">
        <v>1230</v>
      </c>
      <c r="W2474" s="22" t="s">
        <v>5374</v>
      </c>
      <c r="X2474">
        <v>1400</v>
      </c>
      <c r="Y2474" t="s">
        <v>49</v>
      </c>
      <c r="Z2474" t="s">
        <v>216</v>
      </c>
      <c r="AA2474" t="s">
        <v>217</v>
      </c>
      <c r="AB2474" t="s">
        <v>41</v>
      </c>
      <c r="AC2474" t="s">
        <v>42</v>
      </c>
      <c r="AD2474" t="str">
        <f t="shared" si="193"/>
        <v>San Marcos High School - SMHS</v>
      </c>
      <c r="AE2474" t="s">
        <v>187</v>
      </c>
      <c r="AF2474" t="s">
        <v>188</v>
      </c>
      <c r="AG2474" t="s">
        <v>188</v>
      </c>
      <c r="AH2474" t="s">
        <v>5220</v>
      </c>
      <c r="AI2474">
        <v>0</v>
      </c>
      <c r="AJ2474">
        <v>31</v>
      </c>
      <c r="AK2474" s="22">
        <f t="shared" si="194"/>
        <v>65.242346938775512</v>
      </c>
      <c r="AL2474" t="s">
        <v>52</v>
      </c>
      <c r="AM2474" t="s">
        <v>45</v>
      </c>
      <c r="AN2474" t="s">
        <v>46</v>
      </c>
    </row>
    <row r="2475" spans="1:40" hidden="1" x14ac:dyDescent="0.25">
      <c r="A2475">
        <v>202430</v>
      </c>
      <c r="B2475">
        <v>44731</v>
      </c>
      <c r="C2475" t="s">
        <v>214</v>
      </c>
      <c r="D2475" t="s">
        <v>5707</v>
      </c>
      <c r="E2475" t="s">
        <v>215</v>
      </c>
      <c r="F2475">
        <v>3</v>
      </c>
      <c r="G2475" s="1">
        <v>45159</v>
      </c>
      <c r="H2475" s="1">
        <v>45317</v>
      </c>
      <c r="I2475" s="21">
        <f t="shared" si="190"/>
        <v>23.571428571428573</v>
      </c>
      <c r="J2475" s="1"/>
      <c r="K2475" s="1" t="s">
        <v>5550</v>
      </c>
      <c r="M2475" t="s">
        <v>34</v>
      </c>
      <c r="N2475" t="s">
        <v>35</v>
      </c>
      <c r="O2475" t="s">
        <v>36</v>
      </c>
      <c r="P2475" t="s">
        <v>37</v>
      </c>
      <c r="S2475" s="22">
        <f t="shared" si="191"/>
        <v>5.555555555555558E-2</v>
      </c>
      <c r="T2475" s="22">
        <f t="shared" si="192"/>
        <v>0.31746031746031761</v>
      </c>
      <c r="U2475" s="22" t="s">
        <v>5400</v>
      </c>
      <c r="V2475">
        <v>1250</v>
      </c>
      <c r="W2475" s="22" t="s">
        <v>5435</v>
      </c>
      <c r="X2475">
        <v>1410</v>
      </c>
      <c r="Y2475" t="s">
        <v>49</v>
      </c>
      <c r="Z2475" t="s">
        <v>216</v>
      </c>
      <c r="AA2475" t="s">
        <v>217</v>
      </c>
      <c r="AB2475" t="s">
        <v>41</v>
      </c>
      <c r="AC2475" t="s">
        <v>42</v>
      </c>
      <c r="AD2475" t="str">
        <f t="shared" si="193"/>
        <v>San Marcos High School - SMHS</v>
      </c>
      <c r="AE2475" t="s">
        <v>187</v>
      </c>
      <c r="AF2475" t="s">
        <v>188</v>
      </c>
      <c r="AG2475" t="s">
        <v>188</v>
      </c>
      <c r="AH2475" t="s">
        <v>5220</v>
      </c>
      <c r="AI2475">
        <v>0</v>
      </c>
      <c r="AJ2475">
        <v>31</v>
      </c>
      <c r="AK2475" s="22">
        <f t="shared" si="194"/>
        <v>231.97278911564638</v>
      </c>
      <c r="AL2475" t="s">
        <v>52</v>
      </c>
      <c r="AM2475" t="s">
        <v>45</v>
      </c>
      <c r="AN2475" t="s">
        <v>46</v>
      </c>
    </row>
    <row r="2476" spans="1:40" hidden="1" x14ac:dyDescent="0.25">
      <c r="A2476">
        <v>202430</v>
      </c>
      <c r="B2476">
        <v>44732</v>
      </c>
      <c r="C2476" t="s">
        <v>214</v>
      </c>
      <c r="D2476" t="s">
        <v>5707</v>
      </c>
      <c r="E2476" t="s">
        <v>215</v>
      </c>
      <c r="F2476">
        <v>3</v>
      </c>
      <c r="G2476" s="1">
        <v>45159</v>
      </c>
      <c r="H2476" s="1">
        <v>45317</v>
      </c>
      <c r="I2476" s="21">
        <f t="shared" si="190"/>
        <v>23.571428571428573</v>
      </c>
      <c r="J2476" s="1"/>
      <c r="K2476" s="1" t="s">
        <v>37</v>
      </c>
      <c r="P2476" t="s">
        <v>37</v>
      </c>
      <c r="S2476" s="22">
        <f t="shared" si="191"/>
        <v>6.25E-2</v>
      </c>
      <c r="T2476" s="22">
        <f t="shared" si="192"/>
        <v>8.9285714285714288E-2</v>
      </c>
      <c r="U2476" s="22" t="s">
        <v>5399</v>
      </c>
      <c r="V2476">
        <v>1015</v>
      </c>
      <c r="W2476" s="22" t="s">
        <v>5429</v>
      </c>
      <c r="X2476">
        <v>1145</v>
      </c>
      <c r="Y2476" t="s">
        <v>49</v>
      </c>
      <c r="Z2476" t="s">
        <v>216</v>
      </c>
      <c r="AA2476" t="s">
        <v>217</v>
      </c>
      <c r="AB2476" t="s">
        <v>41</v>
      </c>
      <c r="AC2476" t="s">
        <v>42</v>
      </c>
      <c r="AD2476" t="str">
        <f t="shared" si="193"/>
        <v>San Marcos High School - SMHS</v>
      </c>
      <c r="AE2476" t="s">
        <v>187</v>
      </c>
      <c r="AF2476" t="s">
        <v>188</v>
      </c>
      <c r="AG2476" t="s">
        <v>188</v>
      </c>
      <c r="AH2476" t="s">
        <v>5220</v>
      </c>
      <c r="AI2476">
        <v>0</v>
      </c>
      <c r="AJ2476">
        <v>30</v>
      </c>
      <c r="AK2476" s="22">
        <f t="shared" si="194"/>
        <v>63.137755102040821</v>
      </c>
      <c r="AL2476" t="s">
        <v>52</v>
      </c>
      <c r="AM2476" t="s">
        <v>45</v>
      </c>
      <c r="AN2476" t="s">
        <v>46</v>
      </c>
    </row>
    <row r="2477" spans="1:40" hidden="1" x14ac:dyDescent="0.25">
      <c r="A2477">
        <v>202430</v>
      </c>
      <c r="B2477">
        <v>44732</v>
      </c>
      <c r="C2477" t="s">
        <v>214</v>
      </c>
      <c r="D2477" t="s">
        <v>5707</v>
      </c>
      <c r="E2477" t="s">
        <v>215</v>
      </c>
      <c r="F2477">
        <v>3</v>
      </c>
      <c r="G2477" s="1">
        <v>45159</v>
      </c>
      <c r="H2477" s="1">
        <v>45317</v>
      </c>
      <c r="I2477" s="21">
        <f t="shared" si="190"/>
        <v>23.571428571428573</v>
      </c>
      <c r="J2477" s="1"/>
      <c r="K2477" s="1" t="s">
        <v>5540</v>
      </c>
      <c r="L2477" t="s">
        <v>33</v>
      </c>
      <c r="M2477" t="s">
        <v>34</v>
      </c>
      <c r="N2477" t="s">
        <v>35</v>
      </c>
      <c r="O2477" t="s">
        <v>36</v>
      </c>
      <c r="S2477" s="22">
        <f t="shared" si="191"/>
        <v>5.9027777777777735E-2</v>
      </c>
      <c r="T2477" s="22">
        <f t="shared" si="192"/>
        <v>0.33730158730158705</v>
      </c>
      <c r="U2477" s="22" t="s">
        <v>5401</v>
      </c>
      <c r="V2477">
        <v>1045</v>
      </c>
      <c r="W2477" s="22" t="s">
        <v>5436</v>
      </c>
      <c r="X2477">
        <v>1210</v>
      </c>
      <c r="Y2477" t="s">
        <v>49</v>
      </c>
      <c r="Z2477" t="s">
        <v>216</v>
      </c>
      <c r="AA2477" t="s">
        <v>217</v>
      </c>
      <c r="AB2477" t="s">
        <v>41</v>
      </c>
      <c r="AC2477" t="s">
        <v>42</v>
      </c>
      <c r="AD2477" t="str">
        <f t="shared" si="193"/>
        <v>San Marcos High School - SMHS</v>
      </c>
      <c r="AE2477" t="s">
        <v>187</v>
      </c>
      <c r="AF2477" t="s">
        <v>188</v>
      </c>
      <c r="AG2477" t="s">
        <v>188</v>
      </c>
      <c r="AH2477" t="s">
        <v>5220</v>
      </c>
      <c r="AI2477">
        <v>0</v>
      </c>
      <c r="AJ2477">
        <v>30</v>
      </c>
      <c r="AK2477" s="22">
        <f t="shared" si="194"/>
        <v>238.52040816326513</v>
      </c>
      <c r="AL2477" t="s">
        <v>52</v>
      </c>
      <c r="AM2477" t="s">
        <v>45</v>
      </c>
      <c r="AN2477" t="s">
        <v>46</v>
      </c>
    </row>
    <row r="2478" spans="1:40" hidden="1" x14ac:dyDescent="0.25">
      <c r="A2478">
        <v>202430</v>
      </c>
      <c r="B2478">
        <v>44771</v>
      </c>
      <c r="C2478" t="s">
        <v>813</v>
      </c>
      <c r="D2478" t="s">
        <v>5592</v>
      </c>
      <c r="E2478" t="s">
        <v>814</v>
      </c>
      <c r="F2478">
        <v>4</v>
      </c>
      <c r="G2478" s="1">
        <v>45159</v>
      </c>
      <c r="H2478" s="1">
        <v>45246</v>
      </c>
      <c r="I2478" s="21">
        <f t="shared" si="190"/>
        <v>13.428571428571429</v>
      </c>
      <c r="J2478" s="1"/>
      <c r="K2478" s="1" t="s">
        <v>33</v>
      </c>
      <c r="L2478" t="s">
        <v>33</v>
      </c>
      <c r="S2478" s="22">
        <f t="shared" si="191"/>
        <v>6.25E-2</v>
      </c>
      <c r="T2478" s="22">
        <f t="shared" si="192"/>
        <v>5.0865800865800864E-2</v>
      </c>
      <c r="U2478" s="22" t="s">
        <v>5393</v>
      </c>
      <c r="V2478">
        <v>1230</v>
      </c>
      <c r="W2478" s="22" t="s">
        <v>5374</v>
      </c>
      <c r="X2478">
        <v>1400</v>
      </c>
      <c r="Y2478" t="s">
        <v>49</v>
      </c>
      <c r="Z2478" t="s">
        <v>1344</v>
      </c>
      <c r="AA2478" t="s">
        <v>1345</v>
      </c>
      <c r="AB2478" t="s">
        <v>277</v>
      </c>
      <c r="AC2478" t="s">
        <v>42</v>
      </c>
      <c r="AD2478" t="str">
        <f t="shared" si="193"/>
        <v>San Marcos High School - SMHS</v>
      </c>
      <c r="AE2478" t="s">
        <v>187</v>
      </c>
      <c r="AF2478" t="s">
        <v>188</v>
      </c>
      <c r="AG2478" t="s">
        <v>188</v>
      </c>
      <c r="AH2478" t="s">
        <v>5220</v>
      </c>
      <c r="AI2478">
        <v>5</v>
      </c>
      <c r="AJ2478">
        <v>5</v>
      </c>
      <c r="AK2478" s="22">
        <f t="shared" si="194"/>
        <v>3.4152752009894867</v>
      </c>
      <c r="AL2478" t="s">
        <v>52</v>
      </c>
      <c r="AM2478" t="s">
        <v>45</v>
      </c>
      <c r="AN2478" t="s">
        <v>46</v>
      </c>
    </row>
    <row r="2479" spans="1:40" hidden="1" x14ac:dyDescent="0.25">
      <c r="A2479">
        <v>202430</v>
      </c>
      <c r="B2479">
        <v>44771</v>
      </c>
      <c r="C2479" t="s">
        <v>813</v>
      </c>
      <c r="D2479" t="s">
        <v>5592</v>
      </c>
      <c r="E2479" t="s">
        <v>814</v>
      </c>
      <c r="F2479">
        <v>4</v>
      </c>
      <c r="G2479" s="1">
        <v>45159</v>
      </c>
      <c r="H2479" s="1">
        <v>45246</v>
      </c>
      <c r="I2479" s="21">
        <f t="shared" si="190"/>
        <v>13.428571428571429</v>
      </c>
      <c r="J2479" s="1"/>
      <c r="K2479" s="1" t="s">
        <v>5550</v>
      </c>
      <c r="M2479" t="s">
        <v>34</v>
      </c>
      <c r="N2479" t="s">
        <v>35</v>
      </c>
      <c r="O2479" t="s">
        <v>36</v>
      </c>
      <c r="P2479" t="s">
        <v>37</v>
      </c>
      <c r="S2479" s="22">
        <f t="shared" si="191"/>
        <v>5.555555555555558E-2</v>
      </c>
      <c r="T2479" s="22">
        <f t="shared" si="192"/>
        <v>0.18085618085618094</v>
      </c>
      <c r="U2479" s="22" t="s">
        <v>5400</v>
      </c>
      <c r="V2479">
        <v>1250</v>
      </c>
      <c r="W2479" s="22" t="s">
        <v>5435</v>
      </c>
      <c r="X2479">
        <v>1410</v>
      </c>
      <c r="Y2479" t="s">
        <v>49</v>
      </c>
      <c r="Z2479" t="s">
        <v>1344</v>
      </c>
      <c r="AA2479" t="s">
        <v>1345</v>
      </c>
      <c r="AB2479" t="s">
        <v>277</v>
      </c>
      <c r="AC2479" t="s">
        <v>42</v>
      </c>
      <c r="AD2479" t="str">
        <f t="shared" si="193"/>
        <v>San Marcos High School - SMHS</v>
      </c>
      <c r="AE2479" t="s">
        <v>187</v>
      </c>
      <c r="AF2479" t="s">
        <v>188</v>
      </c>
      <c r="AG2479" t="s">
        <v>188</v>
      </c>
      <c r="AH2479" t="s">
        <v>5220</v>
      </c>
      <c r="AI2479">
        <v>5</v>
      </c>
      <c r="AJ2479">
        <v>5</v>
      </c>
      <c r="AK2479" s="22">
        <f t="shared" si="194"/>
        <v>12.143200714629291</v>
      </c>
      <c r="AL2479" t="s">
        <v>52</v>
      </c>
      <c r="AM2479" t="s">
        <v>45</v>
      </c>
      <c r="AN2479" t="s">
        <v>46</v>
      </c>
    </row>
    <row r="2480" spans="1:40" hidden="1" x14ac:dyDescent="0.25">
      <c r="A2480">
        <v>202430</v>
      </c>
      <c r="B2480">
        <v>44784</v>
      </c>
      <c r="C2480" t="s">
        <v>218</v>
      </c>
      <c r="D2480" t="s">
        <v>5622</v>
      </c>
      <c r="E2480" t="s">
        <v>219</v>
      </c>
      <c r="F2480">
        <v>3</v>
      </c>
      <c r="G2480" s="1">
        <v>45159</v>
      </c>
      <c r="H2480" s="1">
        <v>45226</v>
      </c>
      <c r="I2480" s="21">
        <f t="shared" si="190"/>
        <v>10.571428571428571</v>
      </c>
      <c r="J2480" s="1"/>
      <c r="K2480" s="1" t="s">
        <v>37</v>
      </c>
      <c r="P2480" t="s">
        <v>37</v>
      </c>
      <c r="S2480" s="22">
        <f t="shared" si="191"/>
        <v>6.25E-2</v>
      </c>
      <c r="T2480" s="22">
        <f t="shared" si="192"/>
        <v>4.004329004329004E-2</v>
      </c>
      <c r="U2480" s="22" t="s">
        <v>5399</v>
      </c>
      <c r="V2480">
        <v>1015</v>
      </c>
      <c r="W2480" s="22" t="s">
        <v>5429</v>
      </c>
      <c r="X2480">
        <v>1145</v>
      </c>
      <c r="Y2480" t="s">
        <v>49</v>
      </c>
      <c r="Z2480" t="s">
        <v>201</v>
      </c>
      <c r="AA2480" t="s">
        <v>202</v>
      </c>
      <c r="AB2480" t="s">
        <v>41</v>
      </c>
      <c r="AC2480" t="s">
        <v>42</v>
      </c>
      <c r="AD2480" t="str">
        <f t="shared" si="193"/>
        <v>San Marcos High School - SMHS</v>
      </c>
      <c r="AE2480" t="s">
        <v>187</v>
      </c>
      <c r="AF2480" t="s">
        <v>188</v>
      </c>
      <c r="AG2480" t="s">
        <v>188</v>
      </c>
      <c r="AH2480" t="s">
        <v>5220</v>
      </c>
      <c r="AI2480">
        <v>23</v>
      </c>
      <c r="AJ2480">
        <v>23</v>
      </c>
      <c r="AK2480" s="22">
        <f t="shared" si="194"/>
        <v>9.7362399505256629</v>
      </c>
      <c r="AL2480" t="s">
        <v>52</v>
      </c>
      <c r="AM2480" t="s">
        <v>45</v>
      </c>
      <c r="AN2480" t="s">
        <v>46</v>
      </c>
    </row>
    <row r="2481" spans="1:40" hidden="1" x14ac:dyDescent="0.25">
      <c r="A2481">
        <v>202430</v>
      </c>
      <c r="B2481">
        <v>44784</v>
      </c>
      <c r="C2481" t="s">
        <v>218</v>
      </c>
      <c r="D2481" t="s">
        <v>5622</v>
      </c>
      <c r="E2481" t="s">
        <v>219</v>
      </c>
      <c r="F2481">
        <v>3</v>
      </c>
      <c r="G2481" s="1">
        <v>45159</v>
      </c>
      <c r="H2481" s="1">
        <v>45226</v>
      </c>
      <c r="I2481" s="21">
        <f t="shared" si="190"/>
        <v>10.571428571428571</v>
      </c>
      <c r="J2481" s="1"/>
      <c r="K2481" s="1" t="s">
        <v>5540</v>
      </c>
      <c r="L2481" t="s">
        <v>33</v>
      </c>
      <c r="M2481" t="s">
        <v>34</v>
      </c>
      <c r="N2481" t="s">
        <v>35</v>
      </c>
      <c r="O2481" t="s">
        <v>36</v>
      </c>
      <c r="S2481" s="22">
        <f t="shared" si="191"/>
        <v>5.9027777777777735E-2</v>
      </c>
      <c r="T2481" s="22">
        <f t="shared" si="192"/>
        <v>0.15127465127465115</v>
      </c>
      <c r="U2481" s="22" t="s">
        <v>5401</v>
      </c>
      <c r="V2481">
        <v>1045</v>
      </c>
      <c r="W2481" s="22" t="s">
        <v>5436</v>
      </c>
      <c r="X2481">
        <v>1210</v>
      </c>
      <c r="Y2481" t="s">
        <v>49</v>
      </c>
      <c r="Z2481" t="s">
        <v>201</v>
      </c>
      <c r="AA2481" t="s">
        <v>202</v>
      </c>
      <c r="AB2481" t="s">
        <v>41</v>
      </c>
      <c r="AC2481" t="s">
        <v>42</v>
      </c>
      <c r="AD2481" t="str">
        <f t="shared" si="193"/>
        <v>San Marcos High School - SMHS</v>
      </c>
      <c r="AE2481" t="s">
        <v>187</v>
      </c>
      <c r="AF2481" t="s">
        <v>188</v>
      </c>
      <c r="AG2481" t="s">
        <v>188</v>
      </c>
      <c r="AH2481" t="s">
        <v>5220</v>
      </c>
      <c r="AI2481">
        <v>23</v>
      </c>
      <c r="AJ2481">
        <v>23</v>
      </c>
      <c r="AK2481" s="22">
        <f t="shared" si="194"/>
        <v>36.781350924208034</v>
      </c>
      <c r="AL2481" t="s">
        <v>52</v>
      </c>
      <c r="AM2481" t="s">
        <v>45</v>
      </c>
      <c r="AN2481" t="s">
        <v>46</v>
      </c>
    </row>
    <row r="2482" spans="1:40" hidden="1" x14ac:dyDescent="0.25">
      <c r="A2482">
        <v>202430</v>
      </c>
      <c r="B2482">
        <v>44805</v>
      </c>
      <c r="C2482" t="s">
        <v>183</v>
      </c>
      <c r="D2482" t="s">
        <v>5707</v>
      </c>
      <c r="E2482" t="s">
        <v>184</v>
      </c>
      <c r="F2482">
        <v>4</v>
      </c>
      <c r="G2482" s="1">
        <v>45159</v>
      </c>
      <c r="H2482" s="1">
        <v>45317</v>
      </c>
      <c r="I2482" s="21">
        <f t="shared" si="190"/>
        <v>23.571428571428573</v>
      </c>
      <c r="J2482" s="1"/>
      <c r="K2482" s="1" t="s">
        <v>5546</v>
      </c>
      <c r="L2482" t="s">
        <v>33</v>
      </c>
      <c r="O2482" t="s">
        <v>36</v>
      </c>
      <c r="S2482" s="22">
        <f t="shared" si="191"/>
        <v>4.513888888888884E-2</v>
      </c>
      <c r="T2482" s="22">
        <f t="shared" si="192"/>
        <v>0.12896825396825384</v>
      </c>
      <c r="U2482" s="22" t="s">
        <v>5455</v>
      </c>
      <c r="V2482">
        <v>1315</v>
      </c>
      <c r="W2482" s="22" t="s">
        <v>5379</v>
      </c>
      <c r="X2482">
        <v>1420</v>
      </c>
      <c r="Y2482" t="s">
        <v>49</v>
      </c>
      <c r="Z2482" t="s">
        <v>1326</v>
      </c>
      <c r="AA2482" t="s">
        <v>1327</v>
      </c>
      <c r="AB2482" t="s">
        <v>41</v>
      </c>
      <c r="AC2482" t="s">
        <v>42</v>
      </c>
      <c r="AD2482" t="str">
        <f t="shared" si="193"/>
        <v>San Marcos High School - SMHS</v>
      </c>
      <c r="AE2482" t="s">
        <v>187</v>
      </c>
      <c r="AF2482" t="s">
        <v>188</v>
      </c>
      <c r="AG2482" t="s">
        <v>188</v>
      </c>
      <c r="AH2482" t="s">
        <v>5220</v>
      </c>
      <c r="AI2482">
        <v>0</v>
      </c>
      <c r="AJ2482">
        <v>31</v>
      </c>
      <c r="AK2482" s="22">
        <f t="shared" si="194"/>
        <v>94.23894557823121</v>
      </c>
      <c r="AL2482" t="s">
        <v>52</v>
      </c>
      <c r="AM2482" t="s">
        <v>45</v>
      </c>
      <c r="AN2482" t="s">
        <v>46</v>
      </c>
    </row>
    <row r="2483" spans="1:40" hidden="1" x14ac:dyDescent="0.25">
      <c r="A2483">
        <v>202430</v>
      </c>
      <c r="B2483">
        <v>44805</v>
      </c>
      <c r="C2483" t="s">
        <v>183</v>
      </c>
      <c r="D2483" t="s">
        <v>5707</v>
      </c>
      <c r="E2483" t="s">
        <v>184</v>
      </c>
      <c r="F2483">
        <v>4</v>
      </c>
      <c r="G2483" s="1">
        <v>45159</v>
      </c>
      <c r="H2483" s="1">
        <v>45317</v>
      </c>
      <c r="I2483" s="21">
        <f t="shared" si="190"/>
        <v>23.571428571428573</v>
      </c>
      <c r="J2483" s="1"/>
      <c r="K2483" s="1" t="s">
        <v>5533</v>
      </c>
      <c r="M2483" t="s">
        <v>34</v>
      </c>
      <c r="N2483" t="s">
        <v>35</v>
      </c>
      <c r="P2483" t="s">
        <v>37</v>
      </c>
      <c r="S2483" s="22">
        <f t="shared" si="191"/>
        <v>5.902777777777779E-2</v>
      </c>
      <c r="T2483" s="22">
        <f t="shared" si="192"/>
        <v>0.25297619047619052</v>
      </c>
      <c r="U2483" s="22" t="s">
        <v>5393</v>
      </c>
      <c r="V2483">
        <v>1230</v>
      </c>
      <c r="W2483" s="22" t="s">
        <v>5492</v>
      </c>
      <c r="X2483">
        <v>1355</v>
      </c>
      <c r="Y2483" t="s">
        <v>49</v>
      </c>
      <c r="Z2483" t="s">
        <v>1326</v>
      </c>
      <c r="AA2483" t="s">
        <v>1327</v>
      </c>
      <c r="AB2483" t="s">
        <v>41</v>
      </c>
      <c r="AC2483" t="s">
        <v>42</v>
      </c>
      <c r="AD2483" t="str">
        <f t="shared" si="193"/>
        <v>San Marcos High School - SMHS</v>
      </c>
      <c r="AE2483" t="s">
        <v>187</v>
      </c>
      <c r="AF2483" t="s">
        <v>188</v>
      </c>
      <c r="AG2483" t="s">
        <v>188</v>
      </c>
      <c r="AH2483" t="s">
        <v>5220</v>
      </c>
      <c r="AI2483">
        <v>0</v>
      </c>
      <c r="AJ2483">
        <v>31</v>
      </c>
      <c r="AK2483" s="22">
        <f t="shared" si="194"/>
        <v>184.85331632653066</v>
      </c>
      <c r="AL2483" t="s">
        <v>52</v>
      </c>
      <c r="AM2483" t="s">
        <v>45</v>
      </c>
      <c r="AN2483" t="s">
        <v>46</v>
      </c>
    </row>
    <row r="2484" spans="1:40" hidden="1" x14ac:dyDescent="0.25">
      <c r="A2484">
        <v>202430</v>
      </c>
      <c r="B2484">
        <v>44806</v>
      </c>
      <c r="C2484" t="s">
        <v>853</v>
      </c>
      <c r="D2484" t="s">
        <v>5658</v>
      </c>
      <c r="E2484" t="s">
        <v>854</v>
      </c>
      <c r="F2484">
        <v>3</v>
      </c>
      <c r="G2484" s="1">
        <v>45159</v>
      </c>
      <c r="H2484" s="1">
        <v>45226</v>
      </c>
      <c r="I2484" s="21">
        <f t="shared" si="190"/>
        <v>10.571428571428571</v>
      </c>
      <c r="J2484" s="1"/>
      <c r="K2484" s="1" t="s">
        <v>33</v>
      </c>
      <c r="L2484" t="s">
        <v>33</v>
      </c>
      <c r="S2484" s="22">
        <f t="shared" si="191"/>
        <v>6.25E-2</v>
      </c>
      <c r="T2484" s="22">
        <f t="shared" si="192"/>
        <v>4.004329004329004E-2</v>
      </c>
      <c r="U2484" s="22" t="s">
        <v>5367</v>
      </c>
      <c r="V2484">
        <v>830</v>
      </c>
      <c r="W2484" s="22" t="s">
        <v>5391</v>
      </c>
      <c r="X2484">
        <v>1000</v>
      </c>
      <c r="Y2484" t="s">
        <v>49</v>
      </c>
      <c r="Z2484" t="s">
        <v>1334</v>
      </c>
      <c r="AA2484" t="s">
        <v>1335</v>
      </c>
      <c r="AB2484" t="s">
        <v>41</v>
      </c>
      <c r="AC2484" t="s">
        <v>42</v>
      </c>
      <c r="AD2484" t="str">
        <f t="shared" si="193"/>
        <v>San Marcos High School - SMHS</v>
      </c>
      <c r="AE2484" t="s">
        <v>187</v>
      </c>
      <c r="AF2484" t="s">
        <v>188</v>
      </c>
      <c r="AG2484" t="s">
        <v>188</v>
      </c>
      <c r="AH2484" t="s">
        <v>5220</v>
      </c>
      <c r="AI2484">
        <v>0</v>
      </c>
      <c r="AJ2484">
        <v>15</v>
      </c>
      <c r="AK2484" s="22">
        <f t="shared" si="194"/>
        <v>6.3497217068645631</v>
      </c>
      <c r="AL2484" t="s">
        <v>52</v>
      </c>
      <c r="AM2484" t="s">
        <v>45</v>
      </c>
      <c r="AN2484" t="s">
        <v>46</v>
      </c>
    </row>
    <row r="2485" spans="1:40" hidden="1" x14ac:dyDescent="0.25">
      <c r="A2485">
        <v>202430</v>
      </c>
      <c r="B2485">
        <v>44806</v>
      </c>
      <c r="C2485" t="s">
        <v>853</v>
      </c>
      <c r="D2485" t="s">
        <v>5658</v>
      </c>
      <c r="E2485" t="s">
        <v>854</v>
      </c>
      <c r="F2485">
        <v>3</v>
      </c>
      <c r="G2485" s="1">
        <v>45159</v>
      </c>
      <c r="H2485" s="1">
        <v>45226</v>
      </c>
      <c r="I2485" s="21">
        <f t="shared" si="190"/>
        <v>10.571428571428571</v>
      </c>
      <c r="J2485" s="1"/>
      <c r="K2485" s="1" t="s">
        <v>5537</v>
      </c>
      <c r="M2485" t="s">
        <v>34</v>
      </c>
      <c r="O2485" t="s">
        <v>36</v>
      </c>
      <c r="S2485" s="22">
        <f t="shared" si="191"/>
        <v>5.2083333333333315E-2</v>
      </c>
      <c r="T2485" s="22">
        <f t="shared" si="192"/>
        <v>6.6738816738816709E-2</v>
      </c>
      <c r="U2485" s="22" t="s">
        <v>5403</v>
      </c>
      <c r="V2485">
        <v>915</v>
      </c>
      <c r="W2485" s="22" t="s">
        <v>5373</v>
      </c>
      <c r="X2485">
        <v>1030</v>
      </c>
      <c r="Y2485" t="s">
        <v>49</v>
      </c>
      <c r="Z2485" t="s">
        <v>1334</v>
      </c>
      <c r="AA2485" t="s">
        <v>1335</v>
      </c>
      <c r="AB2485" t="s">
        <v>41</v>
      </c>
      <c r="AC2485" t="s">
        <v>42</v>
      </c>
      <c r="AD2485" t="str">
        <f t="shared" si="193"/>
        <v>San Marcos High School - SMHS</v>
      </c>
      <c r="AE2485" t="s">
        <v>187</v>
      </c>
      <c r="AF2485" t="s">
        <v>188</v>
      </c>
      <c r="AG2485" t="s">
        <v>188</v>
      </c>
      <c r="AH2485" t="s">
        <v>5220</v>
      </c>
      <c r="AI2485">
        <v>0</v>
      </c>
      <c r="AJ2485">
        <v>15</v>
      </c>
      <c r="AK2485" s="22">
        <f t="shared" si="194"/>
        <v>10.582869511440936</v>
      </c>
      <c r="AL2485" t="s">
        <v>52</v>
      </c>
      <c r="AM2485" t="s">
        <v>45</v>
      </c>
      <c r="AN2485" t="s">
        <v>46</v>
      </c>
    </row>
    <row r="2486" spans="1:40" hidden="1" x14ac:dyDescent="0.25">
      <c r="A2486">
        <v>202430</v>
      </c>
      <c r="B2486">
        <v>44806</v>
      </c>
      <c r="C2486" t="s">
        <v>853</v>
      </c>
      <c r="D2486" t="s">
        <v>5658</v>
      </c>
      <c r="E2486" t="s">
        <v>854</v>
      </c>
      <c r="F2486">
        <v>3</v>
      </c>
      <c r="G2486" s="1">
        <v>45159</v>
      </c>
      <c r="H2486" s="1">
        <v>45226</v>
      </c>
      <c r="I2486" s="21">
        <f t="shared" si="190"/>
        <v>10.571428571428571</v>
      </c>
      <c r="J2486" s="1"/>
      <c r="K2486" s="1" t="s">
        <v>5542</v>
      </c>
      <c r="N2486" t="s">
        <v>35</v>
      </c>
      <c r="P2486" t="s">
        <v>37</v>
      </c>
      <c r="S2486" s="22">
        <f t="shared" si="191"/>
        <v>5.2083333333333315E-2</v>
      </c>
      <c r="T2486" s="22">
        <f t="shared" si="192"/>
        <v>6.6738816738816709E-2</v>
      </c>
      <c r="U2486" s="22" t="s">
        <v>5367</v>
      </c>
      <c r="V2486">
        <v>830</v>
      </c>
      <c r="W2486" s="22" t="s">
        <v>5470</v>
      </c>
      <c r="X2486">
        <v>945</v>
      </c>
      <c r="Y2486" t="s">
        <v>49</v>
      </c>
      <c r="Z2486" t="s">
        <v>1334</v>
      </c>
      <c r="AA2486" t="s">
        <v>1335</v>
      </c>
      <c r="AB2486" t="s">
        <v>41</v>
      </c>
      <c r="AC2486" t="s">
        <v>42</v>
      </c>
      <c r="AD2486" t="str">
        <f t="shared" si="193"/>
        <v>San Marcos High School - SMHS</v>
      </c>
      <c r="AE2486" t="s">
        <v>187</v>
      </c>
      <c r="AF2486" t="s">
        <v>188</v>
      </c>
      <c r="AG2486" t="s">
        <v>188</v>
      </c>
      <c r="AH2486" t="s">
        <v>5220</v>
      </c>
      <c r="AI2486">
        <v>0</v>
      </c>
      <c r="AJ2486">
        <v>15</v>
      </c>
      <c r="AK2486" s="22">
        <f t="shared" si="194"/>
        <v>10.582869511440936</v>
      </c>
      <c r="AL2486" t="s">
        <v>52</v>
      </c>
      <c r="AM2486" t="s">
        <v>45</v>
      </c>
      <c r="AN2486" t="s">
        <v>46</v>
      </c>
    </row>
    <row r="2487" spans="1:40" hidden="1" x14ac:dyDescent="0.25">
      <c r="A2487">
        <v>202430</v>
      </c>
      <c r="B2487">
        <v>44818</v>
      </c>
      <c r="C2487" t="s">
        <v>1346</v>
      </c>
      <c r="D2487" t="s">
        <v>5705</v>
      </c>
      <c r="E2487" t="s">
        <v>1347</v>
      </c>
      <c r="F2487">
        <v>2</v>
      </c>
      <c r="G2487" s="1">
        <v>45229</v>
      </c>
      <c r="H2487" s="1">
        <v>45317</v>
      </c>
      <c r="I2487" s="21">
        <f t="shared" si="190"/>
        <v>13.571428571428571</v>
      </c>
      <c r="J2487" s="1"/>
      <c r="K2487" s="1" t="s">
        <v>33</v>
      </c>
      <c r="L2487" t="s">
        <v>33</v>
      </c>
      <c r="S2487" s="22">
        <f t="shared" si="191"/>
        <v>0</v>
      </c>
      <c r="T2487" s="22">
        <f t="shared" si="192"/>
        <v>0</v>
      </c>
      <c r="U2487" s="22">
        <v>0</v>
      </c>
      <c r="W2487" s="22">
        <v>0</v>
      </c>
      <c r="Y2487" t="s">
        <v>49</v>
      </c>
      <c r="Z2487" t="s">
        <v>1332</v>
      </c>
      <c r="AA2487" t="s">
        <v>1333</v>
      </c>
      <c r="AB2487" t="s">
        <v>41</v>
      </c>
      <c r="AC2487" t="s">
        <v>42</v>
      </c>
      <c r="AD2487" t="str">
        <f t="shared" si="193"/>
        <v>San Marcos High School - SMHS</v>
      </c>
      <c r="AE2487" t="s">
        <v>187</v>
      </c>
      <c r="AF2487" t="s">
        <v>188</v>
      </c>
      <c r="AG2487" t="s">
        <v>188</v>
      </c>
      <c r="AH2487" t="s">
        <v>5220</v>
      </c>
      <c r="AI2487">
        <v>0</v>
      </c>
      <c r="AJ2487">
        <v>9</v>
      </c>
      <c r="AK2487" s="22">
        <f t="shared" si="194"/>
        <v>0</v>
      </c>
      <c r="AL2487" t="s">
        <v>52</v>
      </c>
      <c r="AM2487" t="s">
        <v>45</v>
      </c>
      <c r="AN2487" t="s">
        <v>46</v>
      </c>
    </row>
    <row r="2488" spans="1:40" hidden="1" x14ac:dyDescent="0.25">
      <c r="A2488">
        <v>202430</v>
      </c>
      <c r="B2488">
        <v>44818</v>
      </c>
      <c r="C2488" t="s">
        <v>1346</v>
      </c>
      <c r="D2488" t="s">
        <v>5705</v>
      </c>
      <c r="E2488" t="s">
        <v>1347</v>
      </c>
      <c r="F2488">
        <v>2</v>
      </c>
      <c r="G2488" s="1">
        <v>45229</v>
      </c>
      <c r="H2488" s="1">
        <v>45317</v>
      </c>
      <c r="I2488" s="21">
        <f t="shared" si="190"/>
        <v>13.571428571428571</v>
      </c>
      <c r="J2488" s="1"/>
      <c r="K2488" s="1" t="s">
        <v>36</v>
      </c>
      <c r="O2488" t="s">
        <v>36</v>
      </c>
      <c r="S2488" s="22">
        <f t="shared" si="191"/>
        <v>0</v>
      </c>
      <c r="T2488" s="22">
        <f t="shared" si="192"/>
        <v>0</v>
      </c>
      <c r="U2488" s="22">
        <v>0</v>
      </c>
      <c r="W2488" s="22">
        <v>0</v>
      </c>
      <c r="Y2488" t="s">
        <v>49</v>
      </c>
      <c r="Z2488" t="s">
        <v>1332</v>
      </c>
      <c r="AA2488" t="s">
        <v>1333</v>
      </c>
      <c r="AB2488" t="s">
        <v>41</v>
      </c>
      <c r="AC2488" t="s">
        <v>42</v>
      </c>
      <c r="AD2488" t="str">
        <f t="shared" si="193"/>
        <v>San Marcos High School - SMHS</v>
      </c>
      <c r="AE2488" t="s">
        <v>187</v>
      </c>
      <c r="AF2488" t="s">
        <v>188</v>
      </c>
      <c r="AG2488" t="s">
        <v>188</v>
      </c>
      <c r="AH2488" t="s">
        <v>5220</v>
      </c>
      <c r="AI2488">
        <v>0</v>
      </c>
      <c r="AJ2488">
        <v>9</v>
      </c>
      <c r="AK2488" s="22">
        <f t="shared" si="194"/>
        <v>0</v>
      </c>
      <c r="AL2488" t="s">
        <v>52</v>
      </c>
      <c r="AM2488" t="s">
        <v>45</v>
      </c>
      <c r="AN2488" t="s">
        <v>46</v>
      </c>
    </row>
    <row r="2489" spans="1:40" hidden="1" x14ac:dyDescent="0.25">
      <c r="A2489">
        <v>202430</v>
      </c>
      <c r="B2489">
        <v>44818</v>
      </c>
      <c r="C2489" t="s">
        <v>1346</v>
      </c>
      <c r="D2489" t="s">
        <v>5705</v>
      </c>
      <c r="E2489" t="s">
        <v>1347</v>
      </c>
      <c r="F2489">
        <v>2</v>
      </c>
      <c r="G2489" s="1">
        <v>45229</v>
      </c>
      <c r="H2489" s="1">
        <v>45317</v>
      </c>
      <c r="I2489" s="21">
        <f t="shared" si="190"/>
        <v>13.571428571428571</v>
      </c>
      <c r="J2489" s="1"/>
      <c r="K2489" s="1" t="s">
        <v>5542</v>
      </c>
      <c r="N2489" t="s">
        <v>35</v>
      </c>
      <c r="P2489" t="s">
        <v>37</v>
      </c>
      <c r="S2489" s="22">
        <f t="shared" si="191"/>
        <v>0</v>
      </c>
      <c r="T2489" s="22">
        <f t="shared" si="192"/>
        <v>0</v>
      </c>
      <c r="U2489" s="22">
        <v>0</v>
      </c>
      <c r="W2489" s="22">
        <v>0</v>
      </c>
      <c r="Y2489" t="s">
        <v>49</v>
      </c>
      <c r="Z2489" t="s">
        <v>1332</v>
      </c>
      <c r="AA2489" t="s">
        <v>1333</v>
      </c>
      <c r="AB2489" t="s">
        <v>41</v>
      </c>
      <c r="AC2489" t="s">
        <v>42</v>
      </c>
      <c r="AD2489" t="str">
        <f t="shared" si="193"/>
        <v>San Marcos High School - SMHS</v>
      </c>
      <c r="AE2489" t="s">
        <v>187</v>
      </c>
      <c r="AF2489" t="s">
        <v>188</v>
      </c>
      <c r="AG2489" t="s">
        <v>188</v>
      </c>
      <c r="AH2489" t="s">
        <v>5220</v>
      </c>
      <c r="AI2489">
        <v>0</v>
      </c>
      <c r="AJ2489">
        <v>9</v>
      </c>
      <c r="AK2489" s="22">
        <f t="shared" si="194"/>
        <v>0</v>
      </c>
      <c r="AL2489" t="s">
        <v>52</v>
      </c>
      <c r="AM2489" t="s">
        <v>45</v>
      </c>
      <c r="AN2489" t="s">
        <v>46</v>
      </c>
    </row>
    <row r="2490" spans="1:40" hidden="1" x14ac:dyDescent="0.25">
      <c r="A2490">
        <v>202430</v>
      </c>
      <c r="B2490">
        <v>41923</v>
      </c>
      <c r="C2490" t="s">
        <v>1194</v>
      </c>
      <c r="D2490" t="s">
        <v>5659</v>
      </c>
      <c r="E2490" t="s">
        <v>1195</v>
      </c>
      <c r="F2490">
        <v>0</v>
      </c>
      <c r="G2490" s="1">
        <v>45166</v>
      </c>
      <c r="H2490" s="1">
        <v>45317</v>
      </c>
      <c r="I2490" s="21">
        <f t="shared" si="190"/>
        <v>22.571428571428573</v>
      </c>
      <c r="J2490" s="1"/>
      <c r="K2490" s="1" t="s">
        <v>33</v>
      </c>
      <c r="L2490" t="s">
        <v>33</v>
      </c>
      <c r="S2490" s="22">
        <f t="shared" si="191"/>
        <v>0.20833333333333331</v>
      </c>
      <c r="T2490" s="22">
        <f t="shared" si="192"/>
        <v>0.28499278499278496</v>
      </c>
      <c r="U2490" s="22" t="s">
        <v>5369</v>
      </c>
      <c r="V2490">
        <v>800</v>
      </c>
      <c r="W2490" s="22" t="s">
        <v>5386</v>
      </c>
      <c r="X2490">
        <v>1300</v>
      </c>
      <c r="Y2490" t="s">
        <v>49</v>
      </c>
      <c r="Z2490" t="s">
        <v>1348</v>
      </c>
      <c r="AA2490" t="s">
        <v>1349</v>
      </c>
      <c r="AB2490" t="s">
        <v>41</v>
      </c>
      <c r="AC2490" t="s">
        <v>87</v>
      </c>
      <c r="AD2490" t="str">
        <f t="shared" si="193"/>
        <v>San Marcos Parent-Child Work - SMPCW</v>
      </c>
      <c r="AE2490" t="s">
        <v>1350</v>
      </c>
      <c r="AF2490" t="s">
        <v>1351</v>
      </c>
      <c r="AG2490" t="s">
        <v>1351</v>
      </c>
      <c r="AH2490" t="s">
        <v>5220</v>
      </c>
      <c r="AI2490">
        <v>30</v>
      </c>
      <c r="AJ2490">
        <v>9</v>
      </c>
      <c r="AK2490" s="22">
        <f t="shared" si="194"/>
        <v>57.894248608534319</v>
      </c>
      <c r="AL2490" t="s">
        <v>52</v>
      </c>
      <c r="AM2490" t="s">
        <v>66</v>
      </c>
      <c r="AN2490" t="s">
        <v>67</v>
      </c>
    </row>
    <row r="2491" spans="1:40" hidden="1" x14ac:dyDescent="0.25">
      <c r="A2491">
        <v>202430</v>
      </c>
      <c r="B2491">
        <v>41923</v>
      </c>
      <c r="C2491" t="s">
        <v>1194</v>
      </c>
      <c r="D2491" t="s">
        <v>5659</v>
      </c>
      <c r="E2491" t="s">
        <v>1195</v>
      </c>
      <c r="F2491">
        <v>0</v>
      </c>
      <c r="G2491" s="1">
        <v>45166</v>
      </c>
      <c r="H2491" s="1">
        <v>45317</v>
      </c>
      <c r="I2491" s="21">
        <f t="shared" si="190"/>
        <v>22.571428571428573</v>
      </c>
      <c r="J2491" s="1"/>
      <c r="K2491" s="1" t="s">
        <v>34</v>
      </c>
      <c r="M2491" t="s">
        <v>34</v>
      </c>
      <c r="S2491" s="22">
        <f t="shared" si="191"/>
        <v>9.375E-2</v>
      </c>
      <c r="T2491" s="22">
        <f t="shared" si="192"/>
        <v>0.12824675324675325</v>
      </c>
      <c r="U2491" s="22" t="s">
        <v>5406</v>
      </c>
      <c r="V2491">
        <v>1900</v>
      </c>
      <c r="W2491" s="22" t="s">
        <v>5523</v>
      </c>
      <c r="X2491">
        <v>2115</v>
      </c>
      <c r="Y2491" t="s">
        <v>49</v>
      </c>
      <c r="Z2491" t="s">
        <v>1348</v>
      </c>
      <c r="AA2491" t="s">
        <v>1349</v>
      </c>
      <c r="AB2491" t="s">
        <v>41</v>
      </c>
      <c r="AC2491" t="s">
        <v>87</v>
      </c>
      <c r="AD2491" t="str">
        <f t="shared" si="193"/>
        <v>San Marcos Parent-Child Work - SMPCW</v>
      </c>
      <c r="AE2491" t="s">
        <v>1350</v>
      </c>
      <c r="AF2491" t="s">
        <v>1351</v>
      </c>
      <c r="AG2491" t="s">
        <v>1351</v>
      </c>
      <c r="AH2491" t="s">
        <v>5220</v>
      </c>
      <c r="AI2491">
        <v>30</v>
      </c>
      <c r="AJ2491">
        <v>9</v>
      </c>
      <c r="AK2491" s="22">
        <f t="shared" si="194"/>
        <v>26.052411873840445</v>
      </c>
      <c r="AL2491" t="s">
        <v>52</v>
      </c>
      <c r="AM2491" t="s">
        <v>66</v>
      </c>
      <c r="AN2491" t="s">
        <v>67</v>
      </c>
    </row>
    <row r="2492" spans="1:40" hidden="1" x14ac:dyDescent="0.25">
      <c r="A2492">
        <v>202430</v>
      </c>
      <c r="B2492">
        <v>41924</v>
      </c>
      <c r="C2492" t="s">
        <v>1194</v>
      </c>
      <c r="D2492" t="s">
        <v>5659</v>
      </c>
      <c r="E2492" t="s">
        <v>1195</v>
      </c>
      <c r="F2492">
        <v>0</v>
      </c>
      <c r="G2492" s="1">
        <v>45166</v>
      </c>
      <c r="H2492" s="1">
        <v>45317</v>
      </c>
      <c r="I2492" s="21">
        <f t="shared" si="190"/>
        <v>22.571428571428573</v>
      </c>
      <c r="J2492" s="1"/>
      <c r="K2492" s="1" t="s">
        <v>34</v>
      </c>
      <c r="M2492" t="s">
        <v>34</v>
      </c>
      <c r="S2492" s="22">
        <f t="shared" si="191"/>
        <v>0.20833333333333331</v>
      </c>
      <c r="T2492" s="22">
        <f t="shared" si="192"/>
        <v>0.28499278499278496</v>
      </c>
      <c r="U2492" s="22" t="s">
        <v>5369</v>
      </c>
      <c r="V2492">
        <v>800</v>
      </c>
      <c r="W2492" s="22" t="s">
        <v>5386</v>
      </c>
      <c r="X2492">
        <v>1300</v>
      </c>
      <c r="Y2492" t="s">
        <v>49</v>
      </c>
      <c r="Z2492" t="s">
        <v>2018</v>
      </c>
      <c r="AA2492" t="s">
        <v>2019</v>
      </c>
      <c r="AB2492" t="s">
        <v>41</v>
      </c>
      <c r="AC2492" t="s">
        <v>87</v>
      </c>
      <c r="AD2492" t="str">
        <f t="shared" si="193"/>
        <v>San Marcos Parent-Child Work - SMPCW</v>
      </c>
      <c r="AE2492" t="s">
        <v>1350</v>
      </c>
      <c r="AF2492" t="s">
        <v>1351</v>
      </c>
      <c r="AG2492" t="s">
        <v>1351</v>
      </c>
      <c r="AH2492" t="s">
        <v>5220</v>
      </c>
      <c r="AI2492">
        <v>30</v>
      </c>
      <c r="AJ2492">
        <v>8</v>
      </c>
      <c r="AK2492" s="22">
        <f t="shared" si="194"/>
        <v>51.461554318697175</v>
      </c>
      <c r="AL2492" t="s">
        <v>52</v>
      </c>
      <c r="AM2492" t="s">
        <v>66</v>
      </c>
      <c r="AN2492" t="s">
        <v>67</v>
      </c>
    </row>
    <row r="2493" spans="1:40" hidden="1" x14ac:dyDescent="0.25">
      <c r="A2493">
        <v>202430</v>
      </c>
      <c r="B2493">
        <v>41924</v>
      </c>
      <c r="C2493" t="s">
        <v>1194</v>
      </c>
      <c r="D2493" t="s">
        <v>5659</v>
      </c>
      <c r="E2493" t="s">
        <v>1195</v>
      </c>
      <c r="F2493">
        <v>0</v>
      </c>
      <c r="G2493" s="1">
        <v>45166</v>
      </c>
      <c r="H2493" s="1">
        <v>45317</v>
      </c>
      <c r="I2493" s="21">
        <f t="shared" si="190"/>
        <v>22.571428571428573</v>
      </c>
      <c r="J2493" s="1"/>
      <c r="K2493" s="1" t="s">
        <v>34</v>
      </c>
      <c r="M2493" t="s">
        <v>34</v>
      </c>
      <c r="S2493" s="22">
        <f t="shared" si="191"/>
        <v>9.375E-2</v>
      </c>
      <c r="T2493" s="22">
        <f t="shared" si="192"/>
        <v>0.12824675324675325</v>
      </c>
      <c r="U2493" s="22" t="s">
        <v>5406</v>
      </c>
      <c r="V2493">
        <v>1900</v>
      </c>
      <c r="W2493" s="22" t="s">
        <v>5523</v>
      </c>
      <c r="X2493">
        <v>2115</v>
      </c>
      <c r="Y2493" t="s">
        <v>49</v>
      </c>
      <c r="Z2493" t="s">
        <v>2018</v>
      </c>
      <c r="AA2493" t="s">
        <v>2019</v>
      </c>
      <c r="AB2493" t="s">
        <v>41</v>
      </c>
      <c r="AC2493" t="s">
        <v>87</v>
      </c>
      <c r="AD2493" t="str">
        <f t="shared" si="193"/>
        <v>San Marcos Parent-Child Work - SMPCW</v>
      </c>
      <c r="AE2493" t="s">
        <v>1350</v>
      </c>
      <c r="AF2493" t="s">
        <v>1351</v>
      </c>
      <c r="AG2493" t="s">
        <v>1351</v>
      </c>
      <c r="AH2493" t="s">
        <v>5220</v>
      </c>
      <c r="AI2493">
        <v>30</v>
      </c>
      <c r="AJ2493">
        <v>8</v>
      </c>
      <c r="AK2493" s="22">
        <f t="shared" si="194"/>
        <v>23.15769944341373</v>
      </c>
      <c r="AL2493" t="s">
        <v>52</v>
      </c>
      <c r="AM2493" t="s">
        <v>66</v>
      </c>
      <c r="AN2493" t="s">
        <v>67</v>
      </c>
    </row>
    <row r="2494" spans="1:40" hidden="1" x14ac:dyDescent="0.25">
      <c r="A2494">
        <v>202430</v>
      </c>
      <c r="B2494">
        <v>41925</v>
      </c>
      <c r="C2494" t="s">
        <v>1194</v>
      </c>
      <c r="D2494" t="s">
        <v>5659</v>
      </c>
      <c r="E2494" t="s">
        <v>1195</v>
      </c>
      <c r="F2494">
        <v>0</v>
      </c>
      <c r="G2494" s="1">
        <v>45166</v>
      </c>
      <c r="H2494" s="1">
        <v>45317</v>
      </c>
      <c r="I2494" s="21">
        <f t="shared" si="190"/>
        <v>22.571428571428573</v>
      </c>
      <c r="J2494" s="1"/>
      <c r="K2494" s="1" t="s">
        <v>34</v>
      </c>
      <c r="M2494" t="s">
        <v>34</v>
      </c>
      <c r="S2494" s="22">
        <f t="shared" si="191"/>
        <v>9.375E-2</v>
      </c>
      <c r="T2494" s="22">
        <f t="shared" si="192"/>
        <v>0.12824675324675325</v>
      </c>
      <c r="U2494" s="22" t="s">
        <v>5406</v>
      </c>
      <c r="V2494">
        <v>1900</v>
      </c>
      <c r="W2494" s="22" t="s">
        <v>5523</v>
      </c>
      <c r="X2494">
        <v>2115</v>
      </c>
      <c r="Y2494" t="s">
        <v>49</v>
      </c>
      <c r="Z2494" t="s">
        <v>2018</v>
      </c>
      <c r="AA2494" t="s">
        <v>2019</v>
      </c>
      <c r="AB2494" t="s">
        <v>41</v>
      </c>
      <c r="AC2494" t="s">
        <v>87</v>
      </c>
      <c r="AD2494" t="str">
        <f t="shared" si="193"/>
        <v>San Marcos Parent-Child Work - SMPCW</v>
      </c>
      <c r="AE2494" t="s">
        <v>1350</v>
      </c>
      <c r="AF2494" t="s">
        <v>1351</v>
      </c>
      <c r="AG2494" t="s">
        <v>1351</v>
      </c>
      <c r="AH2494" t="s">
        <v>5220</v>
      </c>
      <c r="AI2494">
        <v>30</v>
      </c>
      <c r="AJ2494">
        <v>7</v>
      </c>
      <c r="AK2494" s="22">
        <f t="shared" si="194"/>
        <v>20.262987012987015</v>
      </c>
      <c r="AL2494" t="s">
        <v>52</v>
      </c>
      <c r="AM2494" t="s">
        <v>66</v>
      </c>
      <c r="AN2494" t="s">
        <v>67</v>
      </c>
    </row>
    <row r="2495" spans="1:40" hidden="1" x14ac:dyDescent="0.25">
      <c r="A2495">
        <v>202430</v>
      </c>
      <c r="B2495">
        <v>41925</v>
      </c>
      <c r="C2495" t="s">
        <v>1194</v>
      </c>
      <c r="D2495" t="s">
        <v>5659</v>
      </c>
      <c r="E2495" t="s">
        <v>1195</v>
      </c>
      <c r="F2495">
        <v>0</v>
      </c>
      <c r="G2495" s="1">
        <v>45166</v>
      </c>
      <c r="H2495" s="1">
        <v>45317</v>
      </c>
      <c r="I2495" s="21">
        <f t="shared" si="190"/>
        <v>22.571428571428573</v>
      </c>
      <c r="J2495" s="1"/>
      <c r="K2495" s="1" t="s">
        <v>35</v>
      </c>
      <c r="N2495" t="s">
        <v>35</v>
      </c>
      <c r="S2495" s="22">
        <f t="shared" si="191"/>
        <v>0.20833333333333331</v>
      </c>
      <c r="T2495" s="22">
        <f t="shared" si="192"/>
        <v>0.28499278499278496</v>
      </c>
      <c r="U2495" s="22" t="s">
        <v>5369</v>
      </c>
      <c r="V2495">
        <v>800</v>
      </c>
      <c r="W2495" s="22" t="s">
        <v>5386</v>
      </c>
      <c r="X2495">
        <v>1300</v>
      </c>
      <c r="Y2495" t="s">
        <v>49</v>
      </c>
      <c r="Z2495" t="s">
        <v>2018</v>
      </c>
      <c r="AA2495" t="s">
        <v>2019</v>
      </c>
      <c r="AB2495" t="s">
        <v>41</v>
      </c>
      <c r="AC2495" t="s">
        <v>87</v>
      </c>
      <c r="AD2495" t="str">
        <f t="shared" si="193"/>
        <v>San Marcos Parent-Child Work - SMPCW</v>
      </c>
      <c r="AE2495" t="s">
        <v>1350</v>
      </c>
      <c r="AF2495" t="s">
        <v>1351</v>
      </c>
      <c r="AG2495" t="s">
        <v>1351</v>
      </c>
      <c r="AH2495" t="s">
        <v>5220</v>
      </c>
      <c r="AI2495">
        <v>30</v>
      </c>
      <c r="AJ2495">
        <v>7</v>
      </c>
      <c r="AK2495" s="22">
        <f t="shared" si="194"/>
        <v>45.028860028860031</v>
      </c>
      <c r="AL2495" t="s">
        <v>52</v>
      </c>
      <c r="AM2495" t="s">
        <v>66</v>
      </c>
      <c r="AN2495" t="s">
        <v>67</v>
      </c>
    </row>
    <row r="2496" spans="1:40" hidden="1" x14ac:dyDescent="0.25">
      <c r="A2496">
        <v>202430</v>
      </c>
      <c r="B2496">
        <v>41926</v>
      </c>
      <c r="C2496" t="s">
        <v>1194</v>
      </c>
      <c r="D2496" t="s">
        <v>5659</v>
      </c>
      <c r="E2496" t="s">
        <v>1195</v>
      </c>
      <c r="F2496">
        <v>0</v>
      </c>
      <c r="G2496" s="1">
        <v>45166</v>
      </c>
      <c r="H2496" s="1">
        <v>45317</v>
      </c>
      <c r="I2496" s="21">
        <f t="shared" si="190"/>
        <v>22.571428571428573</v>
      </c>
      <c r="J2496" s="1"/>
      <c r="K2496" s="1" t="s">
        <v>36</v>
      </c>
      <c r="O2496" t="s">
        <v>36</v>
      </c>
      <c r="S2496" s="22">
        <f t="shared" si="191"/>
        <v>0.20833333333333331</v>
      </c>
      <c r="T2496" s="22">
        <f t="shared" si="192"/>
        <v>0.28499278499278496</v>
      </c>
      <c r="U2496" s="22" t="s">
        <v>5369</v>
      </c>
      <c r="V2496">
        <v>800</v>
      </c>
      <c r="W2496" s="22" t="s">
        <v>5386</v>
      </c>
      <c r="X2496">
        <v>1300</v>
      </c>
      <c r="Y2496" t="s">
        <v>49</v>
      </c>
      <c r="Z2496" t="s">
        <v>2018</v>
      </c>
      <c r="AA2496" t="s">
        <v>2019</v>
      </c>
      <c r="AB2496" t="s">
        <v>41</v>
      </c>
      <c r="AC2496" t="s">
        <v>87</v>
      </c>
      <c r="AD2496" t="str">
        <f t="shared" si="193"/>
        <v>San Marcos Parent-Child Work - SMPCW</v>
      </c>
      <c r="AE2496" t="s">
        <v>1350</v>
      </c>
      <c r="AF2496" t="s">
        <v>1351</v>
      </c>
      <c r="AG2496" t="s">
        <v>1351</v>
      </c>
      <c r="AH2496" t="s">
        <v>5220</v>
      </c>
      <c r="AI2496">
        <v>30</v>
      </c>
      <c r="AJ2496">
        <v>11</v>
      </c>
      <c r="AK2496" s="22">
        <f t="shared" si="194"/>
        <v>70.759637188208615</v>
      </c>
      <c r="AL2496" t="s">
        <v>52</v>
      </c>
      <c r="AM2496" t="s">
        <v>66</v>
      </c>
      <c r="AN2496" t="s">
        <v>67</v>
      </c>
    </row>
    <row r="2497" spans="1:40" hidden="1" x14ac:dyDescent="0.25">
      <c r="A2497">
        <v>202430</v>
      </c>
      <c r="B2497">
        <v>41926</v>
      </c>
      <c r="C2497" t="s">
        <v>1194</v>
      </c>
      <c r="D2497" t="s">
        <v>5659</v>
      </c>
      <c r="E2497" t="s">
        <v>1195</v>
      </c>
      <c r="F2497">
        <v>0</v>
      </c>
      <c r="G2497" s="1">
        <v>45166</v>
      </c>
      <c r="H2497" s="1">
        <v>45317</v>
      </c>
      <c r="I2497" s="21">
        <f t="shared" si="190"/>
        <v>22.571428571428573</v>
      </c>
      <c r="J2497" s="1"/>
      <c r="K2497" s="1" t="s">
        <v>34</v>
      </c>
      <c r="M2497" t="s">
        <v>34</v>
      </c>
      <c r="S2497" s="22">
        <f t="shared" si="191"/>
        <v>9.375E-2</v>
      </c>
      <c r="T2497" s="22">
        <f t="shared" si="192"/>
        <v>0.12824675324675325</v>
      </c>
      <c r="U2497" s="22" t="s">
        <v>5406</v>
      </c>
      <c r="V2497">
        <v>1900</v>
      </c>
      <c r="W2497" s="22" t="s">
        <v>5523</v>
      </c>
      <c r="X2497">
        <v>2115</v>
      </c>
      <c r="Y2497" t="s">
        <v>49</v>
      </c>
      <c r="Z2497" t="s">
        <v>2018</v>
      </c>
      <c r="AA2497" t="s">
        <v>2019</v>
      </c>
      <c r="AB2497" t="s">
        <v>41</v>
      </c>
      <c r="AC2497" t="s">
        <v>87</v>
      </c>
      <c r="AD2497" t="str">
        <f t="shared" si="193"/>
        <v>San Marcos Parent-Child Work - SMPCW</v>
      </c>
      <c r="AE2497" t="s">
        <v>1350</v>
      </c>
      <c r="AF2497" t="s">
        <v>1351</v>
      </c>
      <c r="AG2497" t="s">
        <v>1351</v>
      </c>
      <c r="AH2497" t="s">
        <v>5220</v>
      </c>
      <c r="AI2497">
        <v>30</v>
      </c>
      <c r="AJ2497">
        <v>11</v>
      </c>
      <c r="AK2497" s="22">
        <f t="shared" si="194"/>
        <v>31.841836734693878</v>
      </c>
      <c r="AL2497" t="s">
        <v>52</v>
      </c>
      <c r="AM2497" t="s">
        <v>66</v>
      </c>
      <c r="AN2497" t="s">
        <v>67</v>
      </c>
    </row>
    <row r="2498" spans="1:40" hidden="1" x14ac:dyDescent="0.25">
      <c r="A2498">
        <v>202430</v>
      </c>
      <c r="B2498">
        <v>41927</v>
      </c>
      <c r="C2498" t="s">
        <v>1194</v>
      </c>
      <c r="D2498" t="s">
        <v>5659</v>
      </c>
      <c r="E2498" t="s">
        <v>1195</v>
      </c>
      <c r="F2498">
        <v>0</v>
      </c>
      <c r="G2498" s="1">
        <v>45166</v>
      </c>
      <c r="H2498" s="1">
        <v>45317</v>
      </c>
      <c r="I2498" s="21">
        <f t="shared" ref="I2498:I2561" si="195">(DATEDIF(G2498,H2498,"d")/7)+1</f>
        <v>22.571428571428573</v>
      </c>
      <c r="J2498" s="1"/>
      <c r="K2498" s="1" t="s">
        <v>37</v>
      </c>
      <c r="P2498" t="s">
        <v>37</v>
      </c>
      <c r="S2498" s="22">
        <f t="shared" ref="S2498:S2561" si="196">W2498-U2498</f>
        <v>0.20833333333333331</v>
      </c>
      <c r="T2498" s="22">
        <f t="shared" ref="T2498:T2561" si="197">(LEN(K2498)*S2498)*(I2498/16.5)</f>
        <v>0.28499278499278496</v>
      </c>
      <c r="U2498" s="22" t="s">
        <v>5369</v>
      </c>
      <c r="V2498">
        <v>800</v>
      </c>
      <c r="W2498" s="22" t="s">
        <v>5386</v>
      </c>
      <c r="X2498">
        <v>1300</v>
      </c>
      <c r="Y2498" t="s">
        <v>49</v>
      </c>
      <c r="Z2498" t="s">
        <v>1348</v>
      </c>
      <c r="AA2498" t="s">
        <v>1349</v>
      </c>
      <c r="AB2498" t="s">
        <v>41</v>
      </c>
      <c r="AC2498" t="s">
        <v>87</v>
      </c>
      <c r="AD2498" t="str">
        <f t="shared" ref="AD2498:AD2561" si="198">CONCATENATE(AE2498," - ",AG2498)</f>
        <v>San Marcos Parent-Child Work - SMPCW</v>
      </c>
      <c r="AE2498" t="s">
        <v>1350</v>
      </c>
      <c r="AF2498" t="s">
        <v>1351</v>
      </c>
      <c r="AG2498" t="s">
        <v>1351</v>
      </c>
      <c r="AH2498" t="s">
        <v>5220</v>
      </c>
      <c r="AI2498">
        <v>30</v>
      </c>
      <c r="AJ2498">
        <v>7</v>
      </c>
      <c r="AK2498" s="22">
        <f t="shared" ref="AK2498:AK2561" si="199">I2498*T2498*AJ2498</f>
        <v>45.028860028860031</v>
      </c>
      <c r="AL2498" t="s">
        <v>52</v>
      </c>
      <c r="AM2498" t="s">
        <v>66</v>
      </c>
      <c r="AN2498" t="s">
        <v>67</v>
      </c>
    </row>
    <row r="2499" spans="1:40" hidden="1" x14ac:dyDescent="0.25">
      <c r="A2499">
        <v>202430</v>
      </c>
      <c r="B2499">
        <v>41927</v>
      </c>
      <c r="C2499" t="s">
        <v>1194</v>
      </c>
      <c r="D2499" t="s">
        <v>5659</v>
      </c>
      <c r="E2499" t="s">
        <v>1195</v>
      </c>
      <c r="F2499">
        <v>0</v>
      </c>
      <c r="G2499" s="1">
        <v>45166</v>
      </c>
      <c r="H2499" s="1">
        <v>45317</v>
      </c>
      <c r="I2499" s="21">
        <f t="shared" si="195"/>
        <v>22.571428571428573</v>
      </c>
      <c r="J2499" s="1"/>
      <c r="K2499" s="1" t="s">
        <v>34</v>
      </c>
      <c r="M2499" t="s">
        <v>34</v>
      </c>
      <c r="S2499" s="22">
        <f t="shared" si="196"/>
        <v>9.375E-2</v>
      </c>
      <c r="T2499" s="22">
        <f t="shared" si="197"/>
        <v>0.12824675324675325</v>
      </c>
      <c r="U2499" s="22" t="s">
        <v>5406</v>
      </c>
      <c r="V2499">
        <v>1900</v>
      </c>
      <c r="W2499" s="22" t="s">
        <v>5523</v>
      </c>
      <c r="X2499">
        <v>2115</v>
      </c>
      <c r="Y2499" t="s">
        <v>49</v>
      </c>
      <c r="Z2499" t="s">
        <v>1348</v>
      </c>
      <c r="AA2499" t="s">
        <v>1349</v>
      </c>
      <c r="AB2499" t="s">
        <v>41</v>
      </c>
      <c r="AC2499" t="s">
        <v>87</v>
      </c>
      <c r="AD2499" t="str">
        <f t="shared" si="198"/>
        <v>San Marcos Parent-Child Work - SMPCW</v>
      </c>
      <c r="AE2499" t="s">
        <v>1350</v>
      </c>
      <c r="AF2499" t="s">
        <v>1351</v>
      </c>
      <c r="AG2499" t="s">
        <v>1351</v>
      </c>
      <c r="AH2499" t="s">
        <v>5220</v>
      </c>
      <c r="AI2499">
        <v>30</v>
      </c>
      <c r="AJ2499">
        <v>7</v>
      </c>
      <c r="AK2499" s="22">
        <f t="shared" si="199"/>
        <v>20.262987012987015</v>
      </c>
      <c r="AL2499" t="s">
        <v>52</v>
      </c>
      <c r="AM2499" t="s">
        <v>66</v>
      </c>
      <c r="AN2499" t="s">
        <v>67</v>
      </c>
    </row>
    <row r="2500" spans="1:40" hidden="1" x14ac:dyDescent="0.25">
      <c r="A2500">
        <v>202430</v>
      </c>
      <c r="B2500">
        <v>42794</v>
      </c>
      <c r="C2500" t="s">
        <v>3421</v>
      </c>
      <c r="D2500" t="s">
        <v>5664</v>
      </c>
      <c r="E2500" t="s">
        <v>3422</v>
      </c>
      <c r="F2500">
        <v>3</v>
      </c>
      <c r="G2500" s="1">
        <v>45197</v>
      </c>
      <c r="H2500" s="1">
        <v>45219</v>
      </c>
      <c r="I2500" s="21">
        <f t="shared" si="195"/>
        <v>4.1428571428571423</v>
      </c>
      <c r="J2500" s="1"/>
      <c r="K2500" s="1" t="s">
        <v>5552</v>
      </c>
      <c r="S2500" s="22">
        <f t="shared" si="196"/>
        <v>0</v>
      </c>
      <c r="T2500" s="22">
        <f t="shared" si="197"/>
        <v>0</v>
      </c>
      <c r="U2500" s="22">
        <v>0</v>
      </c>
      <c r="W2500" s="22">
        <v>0</v>
      </c>
      <c r="Y2500" t="s">
        <v>49</v>
      </c>
      <c r="Z2500" t="s">
        <v>2152</v>
      </c>
      <c r="AA2500" t="s">
        <v>2153</v>
      </c>
      <c r="AB2500" t="s">
        <v>41</v>
      </c>
      <c r="AC2500" t="s">
        <v>87</v>
      </c>
      <c r="AD2500" t="str">
        <f t="shared" si="198"/>
        <v>Santa Barbara County Jail - JAIL</v>
      </c>
      <c r="AE2500" t="s">
        <v>2020</v>
      </c>
      <c r="AF2500" t="s">
        <v>2021</v>
      </c>
      <c r="AG2500" t="s">
        <v>2021</v>
      </c>
      <c r="AH2500" t="s">
        <v>5220</v>
      </c>
      <c r="AI2500">
        <v>0</v>
      </c>
      <c r="AJ2500">
        <v>15</v>
      </c>
      <c r="AK2500" s="22">
        <f t="shared" si="199"/>
        <v>0</v>
      </c>
      <c r="AL2500" t="s">
        <v>52</v>
      </c>
      <c r="AM2500" t="s">
        <v>66</v>
      </c>
      <c r="AN2500" t="s">
        <v>46</v>
      </c>
    </row>
    <row r="2501" spans="1:40" hidden="1" x14ac:dyDescent="0.25">
      <c r="A2501">
        <v>202430</v>
      </c>
      <c r="B2501">
        <v>44759</v>
      </c>
      <c r="C2501" t="s">
        <v>1064</v>
      </c>
      <c r="D2501" t="s">
        <v>5673</v>
      </c>
      <c r="E2501" t="s">
        <v>1065</v>
      </c>
      <c r="F2501">
        <v>0</v>
      </c>
      <c r="G2501" s="1">
        <v>45166</v>
      </c>
      <c r="H2501" s="1">
        <v>45220</v>
      </c>
      <c r="I2501" s="21">
        <f t="shared" si="195"/>
        <v>8.7142857142857153</v>
      </c>
      <c r="J2501" s="1"/>
      <c r="K2501" s="1" t="s">
        <v>34</v>
      </c>
      <c r="M2501" t="s">
        <v>34</v>
      </c>
      <c r="S2501" s="22">
        <f t="shared" si="196"/>
        <v>6.2499999999999944E-2</v>
      </c>
      <c r="T2501" s="22">
        <f t="shared" si="197"/>
        <v>3.3008658008657987E-2</v>
      </c>
      <c r="U2501" s="22" t="s">
        <v>5434</v>
      </c>
      <c r="V2501">
        <v>1130</v>
      </c>
      <c r="W2501" s="22" t="s">
        <v>5386</v>
      </c>
      <c r="X2501">
        <v>1300</v>
      </c>
      <c r="Y2501" t="s">
        <v>101</v>
      </c>
      <c r="Z2501" t="s">
        <v>1066</v>
      </c>
      <c r="AA2501" t="s">
        <v>1067</v>
      </c>
      <c r="AB2501">
        <v>9</v>
      </c>
      <c r="AC2501" t="s">
        <v>87</v>
      </c>
      <c r="AD2501" t="str">
        <f t="shared" si="198"/>
        <v>Santa Barbara County Jail - JAIL</v>
      </c>
      <c r="AE2501" t="s">
        <v>2020</v>
      </c>
      <c r="AF2501" t="s">
        <v>2021</v>
      </c>
      <c r="AG2501" t="s">
        <v>2021</v>
      </c>
      <c r="AH2501" t="s">
        <v>5220</v>
      </c>
      <c r="AI2501">
        <v>25</v>
      </c>
      <c r="AJ2501">
        <v>4</v>
      </c>
      <c r="AK2501" s="22">
        <f t="shared" si="199"/>
        <v>1.1505875077303642</v>
      </c>
      <c r="AL2501" t="s">
        <v>52</v>
      </c>
      <c r="AM2501" t="s">
        <v>66</v>
      </c>
      <c r="AN2501" t="s">
        <v>67</v>
      </c>
    </row>
    <row r="2502" spans="1:40" hidden="1" x14ac:dyDescent="0.25">
      <c r="A2502">
        <v>202430</v>
      </c>
      <c r="B2502">
        <v>44760</v>
      </c>
      <c r="C2502" t="s">
        <v>1064</v>
      </c>
      <c r="D2502" t="s">
        <v>5673</v>
      </c>
      <c r="E2502" t="s">
        <v>1065</v>
      </c>
      <c r="F2502">
        <v>0</v>
      </c>
      <c r="G2502" s="1">
        <v>45166</v>
      </c>
      <c r="H2502" s="1">
        <v>45220</v>
      </c>
      <c r="I2502" s="21">
        <f t="shared" si="195"/>
        <v>8.7142857142857153</v>
      </c>
      <c r="J2502" s="1"/>
      <c r="K2502" s="1" t="s">
        <v>34</v>
      </c>
      <c r="M2502" t="s">
        <v>34</v>
      </c>
      <c r="S2502" s="22">
        <f t="shared" si="196"/>
        <v>6.25E-2</v>
      </c>
      <c r="T2502" s="22">
        <f t="shared" si="197"/>
        <v>3.3008658008658015E-2</v>
      </c>
      <c r="U2502" s="22" t="s">
        <v>5414</v>
      </c>
      <c r="V2502">
        <v>1430</v>
      </c>
      <c r="W2502" s="22" t="s">
        <v>5411</v>
      </c>
      <c r="X2502">
        <v>1600</v>
      </c>
      <c r="Y2502" t="s">
        <v>101</v>
      </c>
      <c r="Z2502" t="s">
        <v>1066</v>
      </c>
      <c r="AA2502" t="s">
        <v>1067</v>
      </c>
      <c r="AB2502">
        <v>9</v>
      </c>
      <c r="AC2502" t="s">
        <v>87</v>
      </c>
      <c r="AD2502" t="str">
        <f t="shared" si="198"/>
        <v>Santa Barbara County Jail - JAIL</v>
      </c>
      <c r="AE2502" t="s">
        <v>2020</v>
      </c>
      <c r="AF2502" t="s">
        <v>2021</v>
      </c>
      <c r="AG2502" t="s">
        <v>2021</v>
      </c>
      <c r="AH2502" t="s">
        <v>5220</v>
      </c>
      <c r="AI2502">
        <v>25</v>
      </c>
      <c r="AJ2502">
        <v>3</v>
      </c>
      <c r="AK2502" s="22">
        <f t="shared" si="199"/>
        <v>0.86294063079777406</v>
      </c>
      <c r="AL2502" t="s">
        <v>52</v>
      </c>
      <c r="AM2502" t="s">
        <v>66</v>
      </c>
      <c r="AN2502" t="s">
        <v>67</v>
      </c>
    </row>
    <row r="2503" spans="1:40" hidden="1" x14ac:dyDescent="0.25">
      <c r="A2503">
        <v>202430</v>
      </c>
      <c r="B2503">
        <v>44761</v>
      </c>
      <c r="C2503" t="s">
        <v>1064</v>
      </c>
      <c r="D2503" t="s">
        <v>5673</v>
      </c>
      <c r="E2503" t="s">
        <v>1065</v>
      </c>
      <c r="F2503">
        <v>0</v>
      </c>
      <c r="G2503" s="1">
        <v>45222</v>
      </c>
      <c r="H2503" s="1">
        <v>45276</v>
      </c>
      <c r="I2503" s="21">
        <f t="shared" si="195"/>
        <v>8.7142857142857153</v>
      </c>
      <c r="J2503" s="1"/>
      <c r="K2503" s="1" t="s">
        <v>34</v>
      </c>
      <c r="M2503" t="s">
        <v>34</v>
      </c>
      <c r="S2503" s="22">
        <f t="shared" si="196"/>
        <v>6.2499999999999944E-2</v>
      </c>
      <c r="T2503" s="22">
        <f t="shared" si="197"/>
        <v>3.3008658008657987E-2</v>
      </c>
      <c r="U2503" s="22" t="s">
        <v>5434</v>
      </c>
      <c r="V2503">
        <v>1130</v>
      </c>
      <c r="W2503" s="22" t="s">
        <v>5386</v>
      </c>
      <c r="X2503">
        <v>1300</v>
      </c>
      <c r="Y2503" t="s">
        <v>101</v>
      </c>
      <c r="Z2503" t="s">
        <v>1066</v>
      </c>
      <c r="AA2503" t="s">
        <v>1067</v>
      </c>
      <c r="AB2503">
        <v>11</v>
      </c>
      <c r="AC2503" t="s">
        <v>87</v>
      </c>
      <c r="AD2503" t="str">
        <f t="shared" si="198"/>
        <v>Santa Barbara County Jail - JAIL</v>
      </c>
      <c r="AE2503" t="s">
        <v>2020</v>
      </c>
      <c r="AF2503" t="s">
        <v>2021</v>
      </c>
      <c r="AG2503" t="s">
        <v>2021</v>
      </c>
      <c r="AH2503" t="s">
        <v>5220</v>
      </c>
      <c r="AI2503">
        <v>25</v>
      </c>
      <c r="AJ2503">
        <v>5</v>
      </c>
      <c r="AK2503" s="22">
        <f t="shared" si="199"/>
        <v>1.4382343846629553</v>
      </c>
      <c r="AL2503" t="s">
        <v>52</v>
      </c>
      <c r="AM2503" t="s">
        <v>66</v>
      </c>
      <c r="AN2503" t="s">
        <v>67</v>
      </c>
    </row>
    <row r="2504" spans="1:40" hidden="1" x14ac:dyDescent="0.25">
      <c r="A2504">
        <v>202430</v>
      </c>
      <c r="B2504">
        <v>44762</v>
      </c>
      <c r="C2504" t="s">
        <v>1064</v>
      </c>
      <c r="D2504" t="s">
        <v>5673</v>
      </c>
      <c r="E2504" t="s">
        <v>1065</v>
      </c>
      <c r="F2504">
        <v>0</v>
      </c>
      <c r="G2504" s="1">
        <v>45222</v>
      </c>
      <c r="H2504" s="1">
        <v>45276</v>
      </c>
      <c r="I2504" s="21">
        <f t="shared" si="195"/>
        <v>8.7142857142857153</v>
      </c>
      <c r="J2504" s="1"/>
      <c r="K2504" s="1" t="s">
        <v>34</v>
      </c>
      <c r="M2504" t="s">
        <v>34</v>
      </c>
      <c r="S2504" s="22">
        <f t="shared" si="196"/>
        <v>6.25E-2</v>
      </c>
      <c r="T2504" s="22">
        <f t="shared" si="197"/>
        <v>3.3008658008658015E-2</v>
      </c>
      <c r="U2504" s="22" t="s">
        <v>5414</v>
      </c>
      <c r="V2504">
        <v>1430</v>
      </c>
      <c r="W2504" s="22" t="s">
        <v>5411</v>
      </c>
      <c r="X2504">
        <v>1600</v>
      </c>
      <c r="Y2504" t="s">
        <v>101</v>
      </c>
      <c r="Z2504" t="s">
        <v>1066</v>
      </c>
      <c r="AA2504" t="s">
        <v>1067</v>
      </c>
      <c r="AB2504">
        <v>11</v>
      </c>
      <c r="AC2504" t="s">
        <v>87</v>
      </c>
      <c r="AD2504" t="str">
        <f t="shared" si="198"/>
        <v>Santa Barbara County Jail - JAIL</v>
      </c>
      <c r="AE2504" t="s">
        <v>2020</v>
      </c>
      <c r="AF2504" t="s">
        <v>2021</v>
      </c>
      <c r="AG2504" t="s">
        <v>2021</v>
      </c>
      <c r="AH2504" t="s">
        <v>5220</v>
      </c>
      <c r="AI2504">
        <v>25</v>
      </c>
      <c r="AJ2504">
        <v>6</v>
      </c>
      <c r="AK2504" s="22">
        <f t="shared" si="199"/>
        <v>1.7258812615955481</v>
      </c>
      <c r="AL2504" t="s">
        <v>52</v>
      </c>
      <c r="AM2504" t="s">
        <v>66</v>
      </c>
      <c r="AN2504" t="s">
        <v>67</v>
      </c>
    </row>
    <row r="2505" spans="1:40" hidden="1" x14ac:dyDescent="0.25">
      <c r="A2505">
        <v>202430</v>
      </c>
      <c r="B2505">
        <v>44763</v>
      </c>
      <c r="C2505" t="s">
        <v>3419</v>
      </c>
      <c r="D2505" t="s">
        <v>5673</v>
      </c>
      <c r="E2505" t="s">
        <v>3420</v>
      </c>
      <c r="F2505">
        <v>0</v>
      </c>
      <c r="G2505" s="1">
        <v>45166</v>
      </c>
      <c r="H2505" s="1">
        <v>45220</v>
      </c>
      <c r="I2505" s="21">
        <f t="shared" si="195"/>
        <v>8.7142857142857153</v>
      </c>
      <c r="J2505" s="1"/>
      <c r="K2505" s="1" t="s">
        <v>36</v>
      </c>
      <c r="O2505" t="s">
        <v>36</v>
      </c>
      <c r="S2505" s="22">
        <f t="shared" si="196"/>
        <v>6.2499999999999944E-2</v>
      </c>
      <c r="T2505" s="22">
        <f t="shared" si="197"/>
        <v>3.3008658008657987E-2</v>
      </c>
      <c r="U2505" s="22" t="s">
        <v>5434</v>
      </c>
      <c r="V2505">
        <v>1130</v>
      </c>
      <c r="W2505" s="22" t="s">
        <v>5386</v>
      </c>
      <c r="X2505">
        <v>1300</v>
      </c>
      <c r="Y2505" t="s">
        <v>101</v>
      </c>
      <c r="Z2505" t="s">
        <v>1066</v>
      </c>
      <c r="AA2505" t="s">
        <v>1067</v>
      </c>
      <c r="AB2505">
        <v>9</v>
      </c>
      <c r="AC2505" t="s">
        <v>87</v>
      </c>
      <c r="AD2505" t="str">
        <f t="shared" si="198"/>
        <v>Santa Barbara County Jail - JAIL</v>
      </c>
      <c r="AE2505" t="s">
        <v>2020</v>
      </c>
      <c r="AF2505" t="s">
        <v>2021</v>
      </c>
      <c r="AG2505" t="s">
        <v>2021</v>
      </c>
      <c r="AH2505" t="s">
        <v>5220</v>
      </c>
      <c r="AI2505">
        <v>25</v>
      </c>
      <c r="AJ2505">
        <v>4</v>
      </c>
      <c r="AK2505" s="22">
        <f t="shared" si="199"/>
        <v>1.1505875077303642</v>
      </c>
      <c r="AL2505" t="s">
        <v>52</v>
      </c>
      <c r="AM2505" t="s">
        <v>66</v>
      </c>
      <c r="AN2505" t="s">
        <v>67</v>
      </c>
    </row>
    <row r="2506" spans="1:40" hidden="1" x14ac:dyDescent="0.25">
      <c r="A2506">
        <v>202430</v>
      </c>
      <c r="B2506">
        <v>44764</v>
      </c>
      <c r="C2506" t="s">
        <v>3419</v>
      </c>
      <c r="D2506" t="s">
        <v>5673</v>
      </c>
      <c r="E2506" t="s">
        <v>3420</v>
      </c>
      <c r="F2506">
        <v>0</v>
      </c>
      <c r="G2506" s="1">
        <v>45166</v>
      </c>
      <c r="H2506" s="1">
        <v>45220</v>
      </c>
      <c r="I2506" s="21">
        <f t="shared" si="195"/>
        <v>8.7142857142857153</v>
      </c>
      <c r="J2506" s="1"/>
      <c r="K2506" s="1" t="s">
        <v>36</v>
      </c>
      <c r="O2506" t="s">
        <v>36</v>
      </c>
      <c r="S2506" s="22">
        <f t="shared" si="196"/>
        <v>6.25E-2</v>
      </c>
      <c r="T2506" s="22">
        <f t="shared" si="197"/>
        <v>3.3008658008658015E-2</v>
      </c>
      <c r="U2506" s="22" t="s">
        <v>5414</v>
      </c>
      <c r="V2506">
        <v>1430</v>
      </c>
      <c r="W2506" s="22" t="s">
        <v>5411</v>
      </c>
      <c r="X2506">
        <v>1600</v>
      </c>
      <c r="Y2506" t="s">
        <v>101</v>
      </c>
      <c r="Z2506" t="s">
        <v>1066</v>
      </c>
      <c r="AA2506" t="s">
        <v>1067</v>
      </c>
      <c r="AB2506">
        <v>9</v>
      </c>
      <c r="AC2506" t="s">
        <v>87</v>
      </c>
      <c r="AD2506" t="str">
        <f t="shared" si="198"/>
        <v>Santa Barbara County Jail - JAIL</v>
      </c>
      <c r="AE2506" t="s">
        <v>2020</v>
      </c>
      <c r="AF2506" t="s">
        <v>2021</v>
      </c>
      <c r="AG2506" t="s">
        <v>2021</v>
      </c>
      <c r="AH2506" t="s">
        <v>5220</v>
      </c>
      <c r="AI2506">
        <v>25</v>
      </c>
      <c r="AJ2506">
        <v>3</v>
      </c>
      <c r="AK2506" s="22">
        <f t="shared" si="199"/>
        <v>0.86294063079777406</v>
      </c>
      <c r="AL2506" t="s">
        <v>52</v>
      </c>
      <c r="AM2506" t="s">
        <v>66</v>
      </c>
      <c r="AN2506" t="s">
        <v>67</v>
      </c>
    </row>
    <row r="2507" spans="1:40" hidden="1" x14ac:dyDescent="0.25">
      <c r="A2507">
        <v>202430</v>
      </c>
      <c r="B2507">
        <v>44765</v>
      </c>
      <c r="C2507" t="s">
        <v>3419</v>
      </c>
      <c r="D2507" t="s">
        <v>5673</v>
      </c>
      <c r="E2507" t="s">
        <v>3420</v>
      </c>
      <c r="F2507">
        <v>0</v>
      </c>
      <c r="G2507" s="1">
        <v>45222</v>
      </c>
      <c r="H2507" s="1">
        <v>45276</v>
      </c>
      <c r="I2507" s="21">
        <f t="shared" si="195"/>
        <v>8.7142857142857153</v>
      </c>
      <c r="J2507" s="1"/>
      <c r="K2507" s="1" t="s">
        <v>36</v>
      </c>
      <c r="O2507" t="s">
        <v>36</v>
      </c>
      <c r="S2507" s="22">
        <f t="shared" si="196"/>
        <v>6.2499999999999944E-2</v>
      </c>
      <c r="T2507" s="22">
        <f t="shared" si="197"/>
        <v>3.3008658008657987E-2</v>
      </c>
      <c r="U2507" s="22" t="s">
        <v>5434</v>
      </c>
      <c r="V2507">
        <v>1130</v>
      </c>
      <c r="W2507" s="22" t="s">
        <v>5386</v>
      </c>
      <c r="X2507">
        <v>1300</v>
      </c>
      <c r="Y2507" t="s">
        <v>101</v>
      </c>
      <c r="Z2507" t="s">
        <v>1066</v>
      </c>
      <c r="AA2507" t="s">
        <v>1067</v>
      </c>
      <c r="AB2507">
        <v>11</v>
      </c>
      <c r="AC2507" t="s">
        <v>87</v>
      </c>
      <c r="AD2507" t="str">
        <f t="shared" si="198"/>
        <v>Santa Barbara County Jail - JAIL</v>
      </c>
      <c r="AE2507" t="s">
        <v>2020</v>
      </c>
      <c r="AF2507" t="s">
        <v>2021</v>
      </c>
      <c r="AG2507" t="s">
        <v>2021</v>
      </c>
      <c r="AH2507" t="s">
        <v>5220</v>
      </c>
      <c r="AI2507">
        <v>25</v>
      </c>
      <c r="AJ2507">
        <v>5</v>
      </c>
      <c r="AK2507" s="22">
        <f t="shared" si="199"/>
        <v>1.4382343846629553</v>
      </c>
      <c r="AL2507" t="s">
        <v>52</v>
      </c>
      <c r="AM2507" t="s">
        <v>66</v>
      </c>
      <c r="AN2507" t="s">
        <v>67</v>
      </c>
    </row>
    <row r="2508" spans="1:40" hidden="1" x14ac:dyDescent="0.25">
      <c r="A2508">
        <v>202430</v>
      </c>
      <c r="B2508">
        <v>44766</v>
      </c>
      <c r="C2508" t="s">
        <v>3419</v>
      </c>
      <c r="D2508" t="s">
        <v>5673</v>
      </c>
      <c r="E2508" t="s">
        <v>3420</v>
      </c>
      <c r="F2508">
        <v>0</v>
      </c>
      <c r="G2508" s="1">
        <v>45222</v>
      </c>
      <c r="H2508" s="1">
        <v>45276</v>
      </c>
      <c r="I2508" s="21">
        <f t="shared" si="195"/>
        <v>8.7142857142857153</v>
      </c>
      <c r="J2508" s="1"/>
      <c r="K2508" s="1" t="s">
        <v>36</v>
      </c>
      <c r="O2508" t="s">
        <v>36</v>
      </c>
      <c r="S2508" s="22">
        <f t="shared" si="196"/>
        <v>6.25E-2</v>
      </c>
      <c r="T2508" s="22">
        <f t="shared" si="197"/>
        <v>3.3008658008658015E-2</v>
      </c>
      <c r="U2508" s="22" t="s">
        <v>5414</v>
      </c>
      <c r="V2508">
        <v>1430</v>
      </c>
      <c r="W2508" s="22" t="s">
        <v>5411</v>
      </c>
      <c r="X2508">
        <v>1600</v>
      </c>
      <c r="Y2508" t="s">
        <v>101</v>
      </c>
      <c r="Z2508" t="s">
        <v>1066</v>
      </c>
      <c r="AA2508" t="s">
        <v>1067</v>
      </c>
      <c r="AB2508">
        <v>11</v>
      </c>
      <c r="AC2508" t="s">
        <v>87</v>
      </c>
      <c r="AD2508" t="str">
        <f t="shared" si="198"/>
        <v>Santa Barbara County Jail - JAIL</v>
      </c>
      <c r="AE2508" t="s">
        <v>2020</v>
      </c>
      <c r="AF2508" t="s">
        <v>2021</v>
      </c>
      <c r="AG2508" t="s">
        <v>2021</v>
      </c>
      <c r="AH2508" t="s">
        <v>5220</v>
      </c>
      <c r="AI2508">
        <v>25</v>
      </c>
      <c r="AJ2508">
        <v>6</v>
      </c>
      <c r="AK2508" s="22">
        <f t="shared" si="199"/>
        <v>1.7258812615955481</v>
      </c>
      <c r="AL2508" t="s">
        <v>52</v>
      </c>
      <c r="AM2508" t="s">
        <v>66</v>
      </c>
      <c r="AN2508" t="s">
        <v>67</v>
      </c>
    </row>
    <row r="2509" spans="1:40" hidden="1" x14ac:dyDescent="0.25">
      <c r="A2509">
        <v>202430</v>
      </c>
      <c r="B2509">
        <v>44333</v>
      </c>
      <c r="C2509" t="s">
        <v>3423</v>
      </c>
      <c r="D2509" t="s">
        <v>5686</v>
      </c>
      <c r="E2509" t="s">
        <v>3424</v>
      </c>
      <c r="F2509">
        <v>1</v>
      </c>
      <c r="G2509" s="1">
        <v>45194</v>
      </c>
      <c r="H2509" s="1">
        <v>45276</v>
      </c>
      <c r="I2509" s="21">
        <f t="shared" si="195"/>
        <v>12.714285714285714</v>
      </c>
      <c r="J2509" s="1"/>
      <c r="K2509" s="1" t="s">
        <v>5552</v>
      </c>
      <c r="S2509" s="22">
        <f t="shared" si="196"/>
        <v>0</v>
      </c>
      <c r="T2509" s="22">
        <f t="shared" si="197"/>
        <v>0</v>
      </c>
      <c r="U2509" s="22">
        <v>0</v>
      </c>
      <c r="W2509" s="22">
        <v>0</v>
      </c>
      <c r="Y2509" t="s">
        <v>2361</v>
      </c>
      <c r="Z2509" t="s">
        <v>1537</v>
      </c>
      <c r="AA2509" t="s">
        <v>1538</v>
      </c>
      <c r="AB2509" t="s">
        <v>41</v>
      </c>
      <c r="AC2509" t="s">
        <v>87</v>
      </c>
      <c r="AD2509" t="str">
        <f t="shared" si="198"/>
        <v>Santa Barbara Film Festival - SBFF</v>
      </c>
      <c r="AE2509" t="s">
        <v>3425</v>
      </c>
      <c r="AF2509" t="s">
        <v>3426</v>
      </c>
      <c r="AG2509" t="s">
        <v>3426</v>
      </c>
      <c r="AH2509" t="s">
        <v>5220</v>
      </c>
      <c r="AI2509">
        <v>0</v>
      </c>
      <c r="AJ2509">
        <v>0</v>
      </c>
      <c r="AK2509" s="22">
        <f t="shared" si="199"/>
        <v>0</v>
      </c>
      <c r="AL2509">
        <v>40</v>
      </c>
      <c r="AM2509" t="s">
        <v>172</v>
      </c>
      <c r="AN2509" t="s">
        <v>46</v>
      </c>
    </row>
    <row r="2510" spans="1:40" hidden="1" x14ac:dyDescent="0.25">
      <c r="A2510">
        <v>202430</v>
      </c>
      <c r="B2510">
        <v>34182</v>
      </c>
      <c r="C2510" t="s">
        <v>879</v>
      </c>
      <c r="D2510" t="s">
        <v>5727</v>
      </c>
      <c r="E2510" t="s">
        <v>880</v>
      </c>
      <c r="F2510">
        <v>3</v>
      </c>
      <c r="G2510" s="1">
        <v>45159</v>
      </c>
      <c r="H2510" s="1">
        <v>45226</v>
      </c>
      <c r="I2510" s="21">
        <f t="shared" si="195"/>
        <v>10.571428571428571</v>
      </c>
      <c r="J2510" s="1"/>
      <c r="K2510" s="1" t="s">
        <v>33</v>
      </c>
      <c r="L2510" t="s">
        <v>33</v>
      </c>
      <c r="S2510" s="22">
        <f t="shared" si="196"/>
        <v>6.25E-2</v>
      </c>
      <c r="T2510" s="22">
        <f t="shared" si="197"/>
        <v>4.004329004329004E-2</v>
      </c>
      <c r="U2510" s="22" t="s">
        <v>5367</v>
      </c>
      <c r="V2510">
        <v>830</v>
      </c>
      <c r="W2510" s="22" t="s">
        <v>5391</v>
      </c>
      <c r="X2510">
        <v>1000</v>
      </c>
      <c r="Y2510" t="s">
        <v>49</v>
      </c>
      <c r="Z2510" t="s">
        <v>1352</v>
      </c>
      <c r="AA2510" t="s">
        <v>1353</v>
      </c>
      <c r="AB2510" t="s">
        <v>41</v>
      </c>
      <c r="AC2510" t="s">
        <v>42</v>
      </c>
      <c r="AD2510" t="str">
        <f t="shared" si="198"/>
        <v>Santa Barbara High School - SBHS</v>
      </c>
      <c r="AE2510" t="s">
        <v>1354</v>
      </c>
      <c r="AF2510" t="s">
        <v>1355</v>
      </c>
      <c r="AG2510" t="s">
        <v>1355</v>
      </c>
      <c r="AH2510" t="s">
        <v>5220</v>
      </c>
      <c r="AI2510">
        <v>31</v>
      </c>
      <c r="AJ2510">
        <v>31</v>
      </c>
      <c r="AK2510" s="22">
        <f t="shared" si="199"/>
        <v>13.122758194186764</v>
      </c>
      <c r="AL2510" t="s">
        <v>52</v>
      </c>
      <c r="AM2510" t="s">
        <v>45</v>
      </c>
      <c r="AN2510" t="s">
        <v>46</v>
      </c>
    </row>
    <row r="2511" spans="1:40" hidden="1" x14ac:dyDescent="0.25">
      <c r="A2511">
        <v>202430</v>
      </c>
      <c r="B2511">
        <v>34182</v>
      </c>
      <c r="C2511" t="s">
        <v>879</v>
      </c>
      <c r="D2511" t="s">
        <v>5727</v>
      </c>
      <c r="E2511" t="s">
        <v>880</v>
      </c>
      <c r="F2511">
        <v>3</v>
      </c>
      <c r="G2511" s="1">
        <v>45159</v>
      </c>
      <c r="H2511" s="1">
        <v>45226</v>
      </c>
      <c r="I2511" s="21">
        <f t="shared" si="195"/>
        <v>10.571428571428571</v>
      </c>
      <c r="J2511" s="1"/>
      <c r="K2511" s="1" t="s">
        <v>5537</v>
      </c>
      <c r="M2511" t="s">
        <v>34</v>
      </c>
      <c r="O2511" t="s">
        <v>36</v>
      </c>
      <c r="S2511" s="22">
        <f t="shared" si="196"/>
        <v>5.2083333333333315E-2</v>
      </c>
      <c r="T2511" s="22">
        <f t="shared" si="197"/>
        <v>6.6738816738816709E-2</v>
      </c>
      <c r="U2511" s="22" t="s">
        <v>5403</v>
      </c>
      <c r="V2511">
        <v>915</v>
      </c>
      <c r="W2511" s="22" t="s">
        <v>5373</v>
      </c>
      <c r="X2511">
        <v>1030</v>
      </c>
      <c r="Y2511" t="s">
        <v>49</v>
      </c>
      <c r="Z2511" t="s">
        <v>1352</v>
      </c>
      <c r="AA2511" t="s">
        <v>1353</v>
      </c>
      <c r="AB2511" t="s">
        <v>41</v>
      </c>
      <c r="AC2511" t="s">
        <v>42</v>
      </c>
      <c r="AD2511" t="str">
        <f t="shared" si="198"/>
        <v>Santa Barbara High School - SBHS</v>
      </c>
      <c r="AE2511" t="s">
        <v>1354</v>
      </c>
      <c r="AF2511" t="s">
        <v>1355</v>
      </c>
      <c r="AG2511" t="s">
        <v>1355</v>
      </c>
      <c r="AH2511" t="s">
        <v>5220</v>
      </c>
      <c r="AI2511">
        <v>31</v>
      </c>
      <c r="AJ2511">
        <v>31</v>
      </c>
      <c r="AK2511" s="22">
        <f t="shared" si="199"/>
        <v>21.871263656977934</v>
      </c>
      <c r="AL2511" t="s">
        <v>52</v>
      </c>
      <c r="AM2511" t="s">
        <v>45</v>
      </c>
      <c r="AN2511" t="s">
        <v>46</v>
      </c>
    </row>
    <row r="2512" spans="1:40" hidden="1" x14ac:dyDescent="0.25">
      <c r="A2512">
        <v>202430</v>
      </c>
      <c r="B2512">
        <v>34182</v>
      </c>
      <c r="C2512" t="s">
        <v>879</v>
      </c>
      <c r="D2512" t="s">
        <v>5727</v>
      </c>
      <c r="E2512" t="s">
        <v>880</v>
      </c>
      <c r="F2512">
        <v>3</v>
      </c>
      <c r="G2512" s="1">
        <v>45159</v>
      </c>
      <c r="H2512" s="1">
        <v>45226</v>
      </c>
      <c r="I2512" s="21">
        <f t="shared" si="195"/>
        <v>10.571428571428571</v>
      </c>
      <c r="J2512" s="1"/>
      <c r="K2512" s="1" t="s">
        <v>5542</v>
      </c>
      <c r="N2512" t="s">
        <v>35</v>
      </c>
      <c r="P2512" t="s">
        <v>37</v>
      </c>
      <c r="S2512" s="22">
        <f t="shared" si="196"/>
        <v>5.2083333333333315E-2</v>
      </c>
      <c r="T2512" s="22">
        <f t="shared" si="197"/>
        <v>6.6738816738816709E-2</v>
      </c>
      <c r="U2512" s="22" t="s">
        <v>5367</v>
      </c>
      <c r="V2512">
        <v>830</v>
      </c>
      <c r="W2512" s="22" t="s">
        <v>5470</v>
      </c>
      <c r="X2512">
        <v>945</v>
      </c>
      <c r="Y2512" t="s">
        <v>49</v>
      </c>
      <c r="Z2512" t="s">
        <v>1352</v>
      </c>
      <c r="AA2512" t="s">
        <v>1353</v>
      </c>
      <c r="AB2512" t="s">
        <v>41</v>
      </c>
      <c r="AC2512" t="s">
        <v>42</v>
      </c>
      <c r="AD2512" t="str">
        <f t="shared" si="198"/>
        <v>Santa Barbara High School - SBHS</v>
      </c>
      <c r="AE2512" t="s">
        <v>1354</v>
      </c>
      <c r="AF2512" t="s">
        <v>1355</v>
      </c>
      <c r="AG2512" t="s">
        <v>1355</v>
      </c>
      <c r="AH2512" t="s">
        <v>5220</v>
      </c>
      <c r="AI2512">
        <v>31</v>
      </c>
      <c r="AJ2512">
        <v>31</v>
      </c>
      <c r="AK2512" s="22">
        <f t="shared" si="199"/>
        <v>21.871263656977934</v>
      </c>
      <c r="AL2512" t="s">
        <v>52</v>
      </c>
      <c r="AM2512" t="s">
        <v>45</v>
      </c>
      <c r="AN2512" t="s">
        <v>46</v>
      </c>
    </row>
    <row r="2513" spans="1:40" hidden="1" x14ac:dyDescent="0.25">
      <c r="A2513">
        <v>202430</v>
      </c>
      <c r="B2513">
        <v>36321</v>
      </c>
      <c r="C2513" t="s">
        <v>879</v>
      </c>
      <c r="D2513" t="s">
        <v>5727</v>
      </c>
      <c r="E2513" t="s">
        <v>880</v>
      </c>
      <c r="F2513">
        <v>3</v>
      </c>
      <c r="G2513" s="1">
        <v>45159</v>
      </c>
      <c r="H2513" s="1">
        <v>45226</v>
      </c>
      <c r="I2513" s="21">
        <f t="shared" si="195"/>
        <v>10.571428571428571</v>
      </c>
      <c r="J2513" s="1"/>
      <c r="K2513" s="1" t="s">
        <v>5546</v>
      </c>
      <c r="L2513" t="s">
        <v>33</v>
      </c>
      <c r="O2513" t="s">
        <v>36</v>
      </c>
      <c r="S2513" s="22">
        <f t="shared" si="196"/>
        <v>4.861111111111116E-2</v>
      </c>
      <c r="T2513" s="22">
        <f t="shared" si="197"/>
        <v>6.2289562289562346E-2</v>
      </c>
      <c r="U2513" s="22" t="s">
        <v>5420</v>
      </c>
      <c r="V2513">
        <v>1115</v>
      </c>
      <c r="W2513" s="22" t="s">
        <v>5462</v>
      </c>
      <c r="X2513">
        <v>1225</v>
      </c>
      <c r="Y2513" t="s">
        <v>49</v>
      </c>
      <c r="Z2513" t="s">
        <v>1352</v>
      </c>
      <c r="AA2513" t="s">
        <v>1353</v>
      </c>
      <c r="AB2513" t="s">
        <v>41</v>
      </c>
      <c r="AC2513" t="s">
        <v>42</v>
      </c>
      <c r="AD2513" t="str">
        <f t="shared" si="198"/>
        <v>Santa Barbara High School - SBHS</v>
      </c>
      <c r="AE2513" t="s">
        <v>1354</v>
      </c>
      <c r="AF2513" t="s">
        <v>1355</v>
      </c>
      <c r="AG2513" t="s">
        <v>1355</v>
      </c>
      <c r="AH2513" t="s">
        <v>5220</v>
      </c>
      <c r="AI2513">
        <v>24</v>
      </c>
      <c r="AJ2513">
        <v>24</v>
      </c>
      <c r="AK2513" s="22">
        <f t="shared" si="199"/>
        <v>15.803751803751819</v>
      </c>
      <c r="AL2513" t="s">
        <v>52</v>
      </c>
      <c r="AM2513" t="s">
        <v>45</v>
      </c>
      <c r="AN2513" t="s">
        <v>46</v>
      </c>
    </row>
    <row r="2514" spans="1:40" hidden="1" x14ac:dyDescent="0.25">
      <c r="A2514">
        <v>202430</v>
      </c>
      <c r="B2514">
        <v>36321</v>
      </c>
      <c r="C2514" t="s">
        <v>879</v>
      </c>
      <c r="D2514" t="s">
        <v>5727</v>
      </c>
      <c r="E2514" t="s">
        <v>880</v>
      </c>
      <c r="F2514">
        <v>3</v>
      </c>
      <c r="G2514" s="1">
        <v>45159</v>
      </c>
      <c r="H2514" s="1">
        <v>45226</v>
      </c>
      <c r="I2514" s="21">
        <f t="shared" si="195"/>
        <v>10.571428571428571</v>
      </c>
      <c r="J2514" s="1"/>
      <c r="K2514" s="1" t="s">
        <v>5533</v>
      </c>
      <c r="M2514" t="s">
        <v>34</v>
      </c>
      <c r="N2514" t="s">
        <v>35</v>
      </c>
      <c r="P2514" t="s">
        <v>37</v>
      </c>
      <c r="S2514" s="22">
        <f t="shared" si="196"/>
        <v>6.25E-2</v>
      </c>
      <c r="T2514" s="22">
        <f t="shared" si="197"/>
        <v>0.12012987012987011</v>
      </c>
      <c r="U2514" s="22" t="s">
        <v>5397</v>
      </c>
      <c r="V2514">
        <v>1010</v>
      </c>
      <c r="W2514" s="22" t="s">
        <v>5487</v>
      </c>
      <c r="X2514">
        <v>1140</v>
      </c>
      <c r="Y2514" t="s">
        <v>49</v>
      </c>
      <c r="Z2514" t="s">
        <v>1352</v>
      </c>
      <c r="AA2514" t="s">
        <v>1353</v>
      </c>
      <c r="AB2514" t="s">
        <v>41</v>
      </c>
      <c r="AC2514" t="s">
        <v>42</v>
      </c>
      <c r="AD2514" t="str">
        <f t="shared" si="198"/>
        <v>Santa Barbara High School - SBHS</v>
      </c>
      <c r="AE2514" t="s">
        <v>1354</v>
      </c>
      <c r="AF2514" t="s">
        <v>1355</v>
      </c>
      <c r="AG2514" t="s">
        <v>1355</v>
      </c>
      <c r="AH2514" t="s">
        <v>5220</v>
      </c>
      <c r="AI2514">
        <v>24</v>
      </c>
      <c r="AJ2514">
        <v>24</v>
      </c>
      <c r="AK2514" s="22">
        <f t="shared" si="199"/>
        <v>30.4786641929499</v>
      </c>
      <c r="AL2514" t="s">
        <v>52</v>
      </c>
      <c r="AM2514" t="s">
        <v>45</v>
      </c>
      <c r="AN2514" t="s">
        <v>46</v>
      </c>
    </row>
    <row r="2515" spans="1:40" hidden="1" x14ac:dyDescent="0.25">
      <c r="A2515">
        <v>202430</v>
      </c>
      <c r="B2515">
        <v>37100</v>
      </c>
      <c r="C2515" t="s">
        <v>900</v>
      </c>
      <c r="D2515" t="s">
        <v>5686</v>
      </c>
      <c r="E2515" t="s">
        <v>901</v>
      </c>
      <c r="F2515">
        <v>3</v>
      </c>
      <c r="G2515" s="1">
        <v>45159</v>
      </c>
      <c r="H2515" s="1">
        <v>45226</v>
      </c>
      <c r="I2515" s="21">
        <f t="shared" si="195"/>
        <v>10.571428571428571</v>
      </c>
      <c r="J2515" s="1"/>
      <c r="K2515" s="1" t="s">
        <v>5546</v>
      </c>
      <c r="L2515" t="s">
        <v>33</v>
      </c>
      <c r="O2515" t="s">
        <v>36</v>
      </c>
      <c r="S2515" s="22">
        <f t="shared" si="196"/>
        <v>4.8611111111111105E-2</v>
      </c>
      <c r="T2515" s="22">
        <f t="shared" si="197"/>
        <v>6.2289562289562277E-2</v>
      </c>
      <c r="U2515" s="22" t="s">
        <v>5403</v>
      </c>
      <c r="V2515">
        <v>915</v>
      </c>
      <c r="W2515" s="22" t="s">
        <v>5485</v>
      </c>
      <c r="X2515">
        <v>1025</v>
      </c>
      <c r="Y2515" t="s">
        <v>49</v>
      </c>
      <c r="Z2515" t="s">
        <v>1356</v>
      </c>
      <c r="AA2515" t="s">
        <v>1357</v>
      </c>
      <c r="AB2515" t="s">
        <v>41</v>
      </c>
      <c r="AC2515" t="s">
        <v>42</v>
      </c>
      <c r="AD2515" t="str">
        <f t="shared" si="198"/>
        <v>Santa Barbara High School - SBHS</v>
      </c>
      <c r="AE2515" t="s">
        <v>1354</v>
      </c>
      <c r="AF2515" t="s">
        <v>1355</v>
      </c>
      <c r="AG2515" t="s">
        <v>1355</v>
      </c>
      <c r="AH2515" t="s">
        <v>5220</v>
      </c>
      <c r="AI2515">
        <v>18</v>
      </c>
      <c r="AJ2515">
        <v>18</v>
      </c>
      <c r="AK2515" s="22">
        <f t="shared" si="199"/>
        <v>11.852813852813851</v>
      </c>
      <c r="AL2515" t="s">
        <v>52</v>
      </c>
      <c r="AM2515" t="s">
        <v>45</v>
      </c>
      <c r="AN2515" t="s">
        <v>46</v>
      </c>
    </row>
    <row r="2516" spans="1:40" hidden="1" x14ac:dyDescent="0.25">
      <c r="A2516">
        <v>202430</v>
      </c>
      <c r="B2516">
        <v>37100</v>
      </c>
      <c r="C2516" t="s">
        <v>900</v>
      </c>
      <c r="D2516" t="s">
        <v>5686</v>
      </c>
      <c r="E2516" t="s">
        <v>901</v>
      </c>
      <c r="F2516">
        <v>3</v>
      </c>
      <c r="G2516" s="1">
        <v>45159</v>
      </c>
      <c r="H2516" s="1">
        <v>45226</v>
      </c>
      <c r="I2516" s="21">
        <f t="shared" si="195"/>
        <v>10.571428571428571</v>
      </c>
      <c r="J2516" s="1"/>
      <c r="K2516" s="1" t="s">
        <v>5533</v>
      </c>
      <c r="M2516" t="s">
        <v>34</v>
      </c>
      <c r="N2516" t="s">
        <v>35</v>
      </c>
      <c r="P2516" t="s">
        <v>37</v>
      </c>
      <c r="S2516" s="22">
        <f t="shared" si="196"/>
        <v>6.25E-2</v>
      </c>
      <c r="T2516" s="22">
        <f t="shared" si="197"/>
        <v>0.12012987012987011</v>
      </c>
      <c r="U2516" s="22" t="s">
        <v>5367</v>
      </c>
      <c r="V2516">
        <v>830</v>
      </c>
      <c r="W2516" s="22" t="s">
        <v>5391</v>
      </c>
      <c r="X2516">
        <v>1000</v>
      </c>
      <c r="Y2516" t="s">
        <v>49</v>
      </c>
      <c r="Z2516" t="s">
        <v>1356</v>
      </c>
      <c r="AA2516" t="s">
        <v>1357</v>
      </c>
      <c r="AB2516" t="s">
        <v>41</v>
      </c>
      <c r="AC2516" t="s">
        <v>42</v>
      </c>
      <c r="AD2516" t="str">
        <f t="shared" si="198"/>
        <v>Santa Barbara High School - SBHS</v>
      </c>
      <c r="AE2516" t="s">
        <v>1354</v>
      </c>
      <c r="AF2516" t="s">
        <v>1355</v>
      </c>
      <c r="AG2516" t="s">
        <v>1355</v>
      </c>
      <c r="AH2516" t="s">
        <v>5220</v>
      </c>
      <c r="AI2516">
        <v>18</v>
      </c>
      <c r="AJ2516">
        <v>18</v>
      </c>
      <c r="AK2516" s="22">
        <f t="shared" si="199"/>
        <v>22.858998144712427</v>
      </c>
      <c r="AL2516" t="s">
        <v>52</v>
      </c>
      <c r="AM2516" t="s">
        <v>45</v>
      </c>
      <c r="AN2516" t="s">
        <v>46</v>
      </c>
    </row>
    <row r="2517" spans="1:40" hidden="1" x14ac:dyDescent="0.25">
      <c r="A2517">
        <v>202430</v>
      </c>
      <c r="B2517">
        <v>39435</v>
      </c>
      <c r="C2517" t="s">
        <v>494</v>
      </c>
      <c r="D2517" t="s">
        <v>5624</v>
      </c>
      <c r="E2517" t="s">
        <v>495</v>
      </c>
      <c r="F2517">
        <v>3</v>
      </c>
      <c r="G2517" s="1">
        <v>45159</v>
      </c>
      <c r="H2517" s="1">
        <v>45226</v>
      </c>
      <c r="I2517" s="21">
        <f t="shared" si="195"/>
        <v>10.571428571428571</v>
      </c>
      <c r="J2517" s="1"/>
      <c r="K2517" s="1" t="s">
        <v>5546</v>
      </c>
      <c r="L2517" t="s">
        <v>33</v>
      </c>
      <c r="O2517" t="s">
        <v>36</v>
      </c>
      <c r="S2517" s="22">
        <f t="shared" si="196"/>
        <v>4.8611111111111105E-2</v>
      </c>
      <c r="T2517" s="22">
        <f t="shared" si="197"/>
        <v>6.2289562289562277E-2</v>
      </c>
      <c r="U2517" s="22" t="s">
        <v>5403</v>
      </c>
      <c r="V2517">
        <v>915</v>
      </c>
      <c r="W2517" s="22" t="s">
        <v>5485</v>
      </c>
      <c r="X2517">
        <v>1025</v>
      </c>
      <c r="Y2517" t="s">
        <v>49</v>
      </c>
      <c r="Z2517" t="s">
        <v>1358</v>
      </c>
      <c r="AA2517" t="s">
        <v>1359</v>
      </c>
      <c r="AB2517" t="s">
        <v>41</v>
      </c>
      <c r="AC2517" t="s">
        <v>42</v>
      </c>
      <c r="AD2517" t="str">
        <f t="shared" si="198"/>
        <v>Santa Barbara High School - SBHS</v>
      </c>
      <c r="AE2517" t="s">
        <v>1354</v>
      </c>
      <c r="AF2517" t="s">
        <v>1355</v>
      </c>
      <c r="AG2517" t="s">
        <v>1355</v>
      </c>
      <c r="AH2517" t="s">
        <v>5220</v>
      </c>
      <c r="AI2517">
        <v>32</v>
      </c>
      <c r="AJ2517">
        <v>33</v>
      </c>
      <c r="AK2517" s="22">
        <f t="shared" si="199"/>
        <v>21.730158730158724</v>
      </c>
      <c r="AL2517" t="s">
        <v>52</v>
      </c>
      <c r="AM2517" t="s">
        <v>45</v>
      </c>
      <c r="AN2517" t="s">
        <v>46</v>
      </c>
    </row>
    <row r="2518" spans="1:40" hidden="1" x14ac:dyDescent="0.25">
      <c r="A2518">
        <v>202430</v>
      </c>
      <c r="B2518">
        <v>39435</v>
      </c>
      <c r="C2518" t="s">
        <v>494</v>
      </c>
      <c r="D2518" t="s">
        <v>5624</v>
      </c>
      <c r="E2518" t="s">
        <v>495</v>
      </c>
      <c r="F2518">
        <v>3</v>
      </c>
      <c r="G2518" s="1">
        <v>45159</v>
      </c>
      <c r="H2518" s="1">
        <v>45226</v>
      </c>
      <c r="I2518" s="21">
        <f t="shared" si="195"/>
        <v>10.571428571428571</v>
      </c>
      <c r="J2518" s="1"/>
      <c r="K2518" s="1" t="s">
        <v>5533</v>
      </c>
      <c r="M2518" t="s">
        <v>34</v>
      </c>
      <c r="N2518" t="s">
        <v>35</v>
      </c>
      <c r="P2518" t="s">
        <v>37</v>
      </c>
      <c r="S2518" s="22">
        <f t="shared" si="196"/>
        <v>6.25E-2</v>
      </c>
      <c r="T2518" s="22">
        <f t="shared" si="197"/>
        <v>0.12012987012987011</v>
      </c>
      <c r="U2518" s="22" t="s">
        <v>5367</v>
      </c>
      <c r="V2518">
        <v>830</v>
      </c>
      <c r="W2518" s="22" t="s">
        <v>5391</v>
      </c>
      <c r="X2518">
        <v>1000</v>
      </c>
      <c r="Y2518" t="s">
        <v>49</v>
      </c>
      <c r="Z2518" t="s">
        <v>1358</v>
      </c>
      <c r="AA2518" t="s">
        <v>1359</v>
      </c>
      <c r="AB2518" t="s">
        <v>41</v>
      </c>
      <c r="AC2518" t="s">
        <v>42</v>
      </c>
      <c r="AD2518" t="str">
        <f t="shared" si="198"/>
        <v>Santa Barbara High School - SBHS</v>
      </c>
      <c r="AE2518" t="s">
        <v>1354</v>
      </c>
      <c r="AF2518" t="s">
        <v>1355</v>
      </c>
      <c r="AG2518" t="s">
        <v>1355</v>
      </c>
      <c r="AH2518" t="s">
        <v>5220</v>
      </c>
      <c r="AI2518">
        <v>32</v>
      </c>
      <c r="AJ2518">
        <v>33</v>
      </c>
      <c r="AK2518" s="22">
        <f t="shared" si="199"/>
        <v>41.908163265306115</v>
      </c>
      <c r="AL2518" t="s">
        <v>52</v>
      </c>
      <c r="AM2518" t="s">
        <v>45</v>
      </c>
      <c r="AN2518" t="s">
        <v>46</v>
      </c>
    </row>
    <row r="2519" spans="1:40" hidden="1" x14ac:dyDescent="0.25">
      <c r="A2519">
        <v>202430</v>
      </c>
      <c r="B2519">
        <v>40015</v>
      </c>
      <c r="C2519" t="s">
        <v>1328</v>
      </c>
      <c r="D2519" t="s">
        <v>5694</v>
      </c>
      <c r="E2519" t="s">
        <v>1329</v>
      </c>
      <c r="F2519">
        <v>2</v>
      </c>
      <c r="G2519" s="1">
        <v>45159</v>
      </c>
      <c r="H2519" s="1">
        <v>45226</v>
      </c>
      <c r="I2519" s="21">
        <f t="shared" si="195"/>
        <v>10.571428571428571</v>
      </c>
      <c r="J2519" s="1"/>
      <c r="K2519" s="1" t="s">
        <v>5546</v>
      </c>
      <c r="L2519" t="s">
        <v>33</v>
      </c>
      <c r="O2519" t="s">
        <v>36</v>
      </c>
      <c r="S2519" s="22">
        <f t="shared" si="196"/>
        <v>4.513888888888884E-2</v>
      </c>
      <c r="T2519" s="22">
        <f t="shared" si="197"/>
        <v>5.7840307840307775E-2</v>
      </c>
      <c r="U2519" s="22" t="s">
        <v>5455</v>
      </c>
      <c r="V2519">
        <v>1315</v>
      </c>
      <c r="W2519" s="22" t="s">
        <v>5379</v>
      </c>
      <c r="X2519">
        <v>1420</v>
      </c>
      <c r="Y2519" t="s">
        <v>49</v>
      </c>
      <c r="Z2519" t="s">
        <v>1360</v>
      </c>
      <c r="AA2519" t="s">
        <v>1361</v>
      </c>
      <c r="AB2519" t="s">
        <v>41</v>
      </c>
      <c r="AC2519" t="s">
        <v>42</v>
      </c>
      <c r="AD2519" t="str">
        <f t="shared" si="198"/>
        <v>Santa Barbara High School - SBHS</v>
      </c>
      <c r="AE2519" t="s">
        <v>1354</v>
      </c>
      <c r="AF2519" t="s">
        <v>1355</v>
      </c>
      <c r="AG2519" t="s">
        <v>1355</v>
      </c>
      <c r="AH2519" t="s">
        <v>5220</v>
      </c>
      <c r="AI2519">
        <v>0</v>
      </c>
      <c r="AJ2519">
        <v>13</v>
      </c>
      <c r="AK2519" s="22">
        <f t="shared" si="199"/>
        <v>7.9489108774822981</v>
      </c>
      <c r="AL2519" t="s">
        <v>52</v>
      </c>
      <c r="AM2519" t="s">
        <v>45</v>
      </c>
      <c r="AN2519" t="s">
        <v>46</v>
      </c>
    </row>
    <row r="2520" spans="1:40" hidden="1" x14ac:dyDescent="0.25">
      <c r="A2520">
        <v>202430</v>
      </c>
      <c r="B2520">
        <v>40015</v>
      </c>
      <c r="C2520" t="s">
        <v>1328</v>
      </c>
      <c r="D2520" t="s">
        <v>5694</v>
      </c>
      <c r="E2520" t="s">
        <v>1329</v>
      </c>
      <c r="F2520">
        <v>2</v>
      </c>
      <c r="G2520" s="1">
        <v>45159</v>
      </c>
      <c r="H2520" s="1">
        <v>45226</v>
      </c>
      <c r="I2520" s="21">
        <f t="shared" si="195"/>
        <v>10.571428571428571</v>
      </c>
      <c r="J2520" s="1"/>
      <c r="K2520" s="1" t="s">
        <v>5533</v>
      </c>
      <c r="M2520" t="s">
        <v>34</v>
      </c>
      <c r="N2520" t="s">
        <v>35</v>
      </c>
      <c r="P2520" t="s">
        <v>37</v>
      </c>
      <c r="S2520" s="22">
        <f t="shared" si="196"/>
        <v>5.902777777777779E-2</v>
      </c>
      <c r="T2520" s="22">
        <f t="shared" si="197"/>
        <v>0.11345598845598848</v>
      </c>
      <c r="U2520" s="22" t="s">
        <v>5393</v>
      </c>
      <c r="V2520">
        <v>1230</v>
      </c>
      <c r="W2520" s="22" t="s">
        <v>5492</v>
      </c>
      <c r="X2520">
        <v>1355</v>
      </c>
      <c r="Y2520" t="s">
        <v>49</v>
      </c>
      <c r="Z2520" t="s">
        <v>1360</v>
      </c>
      <c r="AA2520" t="s">
        <v>1361</v>
      </c>
      <c r="AB2520" t="s">
        <v>41</v>
      </c>
      <c r="AC2520" t="s">
        <v>42</v>
      </c>
      <c r="AD2520" t="str">
        <f t="shared" si="198"/>
        <v>Santa Barbara High School - SBHS</v>
      </c>
      <c r="AE2520" t="s">
        <v>1354</v>
      </c>
      <c r="AF2520" t="s">
        <v>1355</v>
      </c>
      <c r="AG2520" t="s">
        <v>1355</v>
      </c>
      <c r="AH2520" t="s">
        <v>5220</v>
      </c>
      <c r="AI2520">
        <v>0</v>
      </c>
      <c r="AJ2520">
        <v>13</v>
      </c>
      <c r="AK2520" s="22">
        <f t="shared" si="199"/>
        <v>15.59209441352299</v>
      </c>
      <c r="AL2520" t="s">
        <v>52</v>
      </c>
      <c r="AM2520" t="s">
        <v>45</v>
      </c>
      <c r="AN2520" t="s">
        <v>46</v>
      </c>
    </row>
    <row r="2521" spans="1:40" hidden="1" x14ac:dyDescent="0.25">
      <c r="A2521">
        <v>202430</v>
      </c>
      <c r="B2521">
        <v>40831</v>
      </c>
      <c r="C2521" t="s">
        <v>1328</v>
      </c>
      <c r="D2521" t="s">
        <v>5694</v>
      </c>
      <c r="E2521" t="s">
        <v>1329</v>
      </c>
      <c r="F2521">
        <v>2</v>
      </c>
      <c r="G2521" s="1">
        <v>45159</v>
      </c>
      <c r="H2521" s="1">
        <v>45226</v>
      </c>
      <c r="I2521" s="21">
        <f t="shared" si="195"/>
        <v>10.571428571428571</v>
      </c>
      <c r="J2521" s="1"/>
      <c r="K2521" s="1" t="s">
        <v>5546</v>
      </c>
      <c r="L2521" t="s">
        <v>33</v>
      </c>
      <c r="O2521" t="s">
        <v>36</v>
      </c>
      <c r="S2521" s="22">
        <f t="shared" si="196"/>
        <v>4.5138888888888951E-2</v>
      </c>
      <c r="T2521" s="22">
        <f t="shared" si="197"/>
        <v>5.7840307840307914E-2</v>
      </c>
      <c r="U2521" s="22" t="s">
        <v>5414</v>
      </c>
      <c r="V2521">
        <v>1430</v>
      </c>
      <c r="W2521" s="22" t="s">
        <v>5494</v>
      </c>
      <c r="X2521">
        <v>1535</v>
      </c>
      <c r="Y2521" t="s">
        <v>49</v>
      </c>
      <c r="Z2521" t="s">
        <v>1360</v>
      </c>
      <c r="AA2521" t="s">
        <v>1361</v>
      </c>
      <c r="AB2521" t="s">
        <v>41</v>
      </c>
      <c r="AC2521" t="s">
        <v>42</v>
      </c>
      <c r="AD2521" t="str">
        <f t="shared" si="198"/>
        <v>Santa Barbara High School - SBHS</v>
      </c>
      <c r="AE2521" t="s">
        <v>1354</v>
      </c>
      <c r="AF2521" t="s">
        <v>1355</v>
      </c>
      <c r="AG2521" t="s">
        <v>1355</v>
      </c>
      <c r="AH2521" t="s">
        <v>5220</v>
      </c>
      <c r="AI2521">
        <v>0</v>
      </c>
      <c r="AJ2521">
        <v>13</v>
      </c>
      <c r="AK2521" s="22">
        <f t="shared" si="199"/>
        <v>7.9489108774823167</v>
      </c>
      <c r="AL2521" t="s">
        <v>52</v>
      </c>
      <c r="AM2521" t="s">
        <v>45</v>
      </c>
      <c r="AN2521" t="s">
        <v>46</v>
      </c>
    </row>
    <row r="2522" spans="1:40" hidden="1" x14ac:dyDescent="0.25">
      <c r="A2522">
        <v>202430</v>
      </c>
      <c r="B2522">
        <v>40831</v>
      </c>
      <c r="C2522" t="s">
        <v>1328</v>
      </c>
      <c r="D2522" t="s">
        <v>5694</v>
      </c>
      <c r="E2522" t="s">
        <v>1329</v>
      </c>
      <c r="F2522">
        <v>2</v>
      </c>
      <c r="G2522" s="1">
        <v>45159</v>
      </c>
      <c r="H2522" s="1">
        <v>45226</v>
      </c>
      <c r="I2522" s="21">
        <f t="shared" si="195"/>
        <v>10.571428571428571</v>
      </c>
      <c r="J2522" s="1"/>
      <c r="K2522" s="1" t="s">
        <v>5533</v>
      </c>
      <c r="M2522" t="s">
        <v>34</v>
      </c>
      <c r="N2522" t="s">
        <v>35</v>
      </c>
      <c r="P2522" t="s">
        <v>37</v>
      </c>
      <c r="S2522" s="22">
        <f t="shared" si="196"/>
        <v>6.25E-2</v>
      </c>
      <c r="T2522" s="22">
        <f t="shared" si="197"/>
        <v>0.12012987012987011</v>
      </c>
      <c r="U2522" s="22" t="s">
        <v>5398</v>
      </c>
      <c r="V2522">
        <v>1405</v>
      </c>
      <c r="W2522" s="22" t="s">
        <v>5494</v>
      </c>
      <c r="X2522">
        <v>1535</v>
      </c>
      <c r="Y2522" t="s">
        <v>49</v>
      </c>
      <c r="Z2522" t="s">
        <v>1360</v>
      </c>
      <c r="AA2522" t="s">
        <v>1361</v>
      </c>
      <c r="AB2522" t="s">
        <v>41</v>
      </c>
      <c r="AC2522" t="s">
        <v>42</v>
      </c>
      <c r="AD2522" t="str">
        <f t="shared" si="198"/>
        <v>Santa Barbara High School - SBHS</v>
      </c>
      <c r="AE2522" t="s">
        <v>1354</v>
      </c>
      <c r="AF2522" t="s">
        <v>1355</v>
      </c>
      <c r="AG2522" t="s">
        <v>1355</v>
      </c>
      <c r="AH2522" t="s">
        <v>5220</v>
      </c>
      <c r="AI2522">
        <v>0</v>
      </c>
      <c r="AJ2522">
        <v>13</v>
      </c>
      <c r="AK2522" s="22">
        <f t="shared" si="199"/>
        <v>16.509276437847863</v>
      </c>
      <c r="AL2522" t="s">
        <v>52</v>
      </c>
      <c r="AM2522" t="s">
        <v>45</v>
      </c>
      <c r="AN2522" t="s">
        <v>46</v>
      </c>
    </row>
    <row r="2523" spans="1:40" hidden="1" x14ac:dyDescent="0.25">
      <c r="A2523">
        <v>202430</v>
      </c>
      <c r="B2523">
        <v>42060</v>
      </c>
      <c r="C2523" t="s">
        <v>183</v>
      </c>
      <c r="D2523" t="s">
        <v>5707</v>
      </c>
      <c r="E2523" t="s">
        <v>184</v>
      </c>
      <c r="F2523">
        <v>4</v>
      </c>
      <c r="G2523" s="1">
        <v>45159</v>
      </c>
      <c r="H2523" s="1">
        <v>45317</v>
      </c>
      <c r="I2523" s="21">
        <f t="shared" si="195"/>
        <v>23.571428571428573</v>
      </c>
      <c r="J2523" s="1"/>
      <c r="K2523" s="1" t="s">
        <v>5546</v>
      </c>
      <c r="L2523" t="s">
        <v>33</v>
      </c>
      <c r="O2523" t="s">
        <v>36</v>
      </c>
      <c r="S2523" s="22">
        <f t="shared" si="196"/>
        <v>4.5138888888888895E-2</v>
      </c>
      <c r="T2523" s="22">
        <f t="shared" si="197"/>
        <v>0.12896825396825398</v>
      </c>
      <c r="U2523" s="22" t="s">
        <v>5403</v>
      </c>
      <c r="V2523">
        <v>915</v>
      </c>
      <c r="W2523" s="22" t="s">
        <v>5465</v>
      </c>
      <c r="X2523">
        <v>1020</v>
      </c>
      <c r="Y2523" t="s">
        <v>49</v>
      </c>
      <c r="Z2523" t="s">
        <v>1326</v>
      </c>
      <c r="AA2523" t="s">
        <v>1327</v>
      </c>
      <c r="AB2523" t="s">
        <v>41</v>
      </c>
      <c r="AC2523" t="s">
        <v>42</v>
      </c>
      <c r="AD2523" t="str">
        <f t="shared" si="198"/>
        <v>Santa Barbara High School - SBHS</v>
      </c>
      <c r="AE2523" t="s">
        <v>1354</v>
      </c>
      <c r="AF2523" t="s">
        <v>1355</v>
      </c>
      <c r="AG2523" t="s">
        <v>1355</v>
      </c>
      <c r="AH2523" t="s">
        <v>5220</v>
      </c>
      <c r="AI2523">
        <v>0</v>
      </c>
      <c r="AJ2523">
        <v>28</v>
      </c>
      <c r="AK2523" s="22">
        <f t="shared" si="199"/>
        <v>85.119047619047635</v>
      </c>
      <c r="AL2523" t="s">
        <v>52</v>
      </c>
      <c r="AM2523" t="s">
        <v>45</v>
      </c>
      <c r="AN2523" t="s">
        <v>46</v>
      </c>
    </row>
    <row r="2524" spans="1:40" hidden="1" x14ac:dyDescent="0.25">
      <c r="A2524">
        <v>202430</v>
      </c>
      <c r="B2524">
        <v>42060</v>
      </c>
      <c r="C2524" t="s">
        <v>183</v>
      </c>
      <c r="D2524" t="s">
        <v>5707</v>
      </c>
      <c r="E2524" t="s">
        <v>184</v>
      </c>
      <c r="F2524">
        <v>4</v>
      </c>
      <c r="G2524" s="1">
        <v>45159</v>
      </c>
      <c r="H2524" s="1">
        <v>45317</v>
      </c>
      <c r="I2524" s="21">
        <f t="shared" si="195"/>
        <v>23.571428571428573</v>
      </c>
      <c r="J2524" s="1"/>
      <c r="K2524" s="1" t="s">
        <v>5533</v>
      </c>
      <c r="M2524" t="s">
        <v>34</v>
      </c>
      <c r="N2524" t="s">
        <v>35</v>
      </c>
      <c r="P2524" t="s">
        <v>37</v>
      </c>
      <c r="S2524" s="22">
        <f t="shared" si="196"/>
        <v>6.25E-2</v>
      </c>
      <c r="T2524" s="22">
        <f t="shared" si="197"/>
        <v>0.26785714285714285</v>
      </c>
      <c r="U2524" s="22" t="s">
        <v>5367</v>
      </c>
      <c r="V2524">
        <v>830</v>
      </c>
      <c r="W2524" s="22" t="s">
        <v>5391</v>
      </c>
      <c r="X2524">
        <v>1000</v>
      </c>
      <c r="Y2524" t="s">
        <v>49</v>
      </c>
      <c r="Z2524" t="s">
        <v>1326</v>
      </c>
      <c r="AA2524" t="s">
        <v>1327</v>
      </c>
      <c r="AB2524" t="s">
        <v>41</v>
      </c>
      <c r="AC2524" t="s">
        <v>42</v>
      </c>
      <c r="AD2524" t="str">
        <f t="shared" si="198"/>
        <v>Santa Barbara High School - SBHS</v>
      </c>
      <c r="AE2524" t="s">
        <v>1354</v>
      </c>
      <c r="AF2524" t="s">
        <v>1355</v>
      </c>
      <c r="AG2524" t="s">
        <v>1355</v>
      </c>
      <c r="AH2524" t="s">
        <v>5220</v>
      </c>
      <c r="AI2524">
        <v>0</v>
      </c>
      <c r="AJ2524">
        <v>28</v>
      </c>
      <c r="AK2524" s="22">
        <f t="shared" si="199"/>
        <v>176.78571428571431</v>
      </c>
      <c r="AL2524" t="s">
        <v>52</v>
      </c>
      <c r="AM2524" t="s">
        <v>45</v>
      </c>
      <c r="AN2524" t="s">
        <v>46</v>
      </c>
    </row>
    <row r="2525" spans="1:40" hidden="1" x14ac:dyDescent="0.25">
      <c r="A2525">
        <v>202430</v>
      </c>
      <c r="B2525">
        <v>42061</v>
      </c>
      <c r="C2525" t="s">
        <v>183</v>
      </c>
      <c r="D2525" t="s">
        <v>5707</v>
      </c>
      <c r="E2525" t="s">
        <v>184</v>
      </c>
      <c r="F2525">
        <v>4</v>
      </c>
      <c r="G2525" s="1">
        <v>45159</v>
      </c>
      <c r="H2525" s="1">
        <v>45317</v>
      </c>
      <c r="I2525" s="21">
        <f t="shared" si="195"/>
        <v>23.571428571428573</v>
      </c>
      <c r="J2525" s="1"/>
      <c r="K2525" s="1" t="s">
        <v>5546</v>
      </c>
      <c r="L2525" t="s">
        <v>33</v>
      </c>
      <c r="O2525" t="s">
        <v>36</v>
      </c>
      <c r="S2525" s="22">
        <f t="shared" si="196"/>
        <v>4.5138888888888951E-2</v>
      </c>
      <c r="T2525" s="22">
        <f t="shared" si="197"/>
        <v>0.12896825396825415</v>
      </c>
      <c r="U2525" s="22" t="s">
        <v>5452</v>
      </c>
      <c r="V2525">
        <v>1120</v>
      </c>
      <c r="W2525" s="22" t="s">
        <v>5462</v>
      </c>
      <c r="X2525">
        <v>1225</v>
      </c>
      <c r="Y2525" t="s">
        <v>49</v>
      </c>
      <c r="Z2525" t="s">
        <v>1362</v>
      </c>
      <c r="AA2525" t="s">
        <v>1363</v>
      </c>
      <c r="AB2525" t="s">
        <v>41</v>
      </c>
      <c r="AC2525" t="s">
        <v>42</v>
      </c>
      <c r="AD2525" t="str">
        <f t="shared" si="198"/>
        <v>Santa Barbara High School - SBHS</v>
      </c>
      <c r="AE2525" t="s">
        <v>1354</v>
      </c>
      <c r="AF2525" t="s">
        <v>1355</v>
      </c>
      <c r="AG2525" t="s">
        <v>1355</v>
      </c>
      <c r="AH2525" t="s">
        <v>5220</v>
      </c>
      <c r="AI2525">
        <v>0</v>
      </c>
      <c r="AJ2525">
        <v>23</v>
      </c>
      <c r="AK2525" s="22">
        <f t="shared" si="199"/>
        <v>69.919217687074934</v>
      </c>
      <c r="AL2525" t="s">
        <v>52</v>
      </c>
      <c r="AM2525" t="s">
        <v>45</v>
      </c>
      <c r="AN2525" t="s">
        <v>46</v>
      </c>
    </row>
    <row r="2526" spans="1:40" hidden="1" x14ac:dyDescent="0.25">
      <c r="A2526">
        <v>202430</v>
      </c>
      <c r="B2526">
        <v>42061</v>
      </c>
      <c r="C2526" t="s">
        <v>183</v>
      </c>
      <c r="D2526" t="s">
        <v>5707</v>
      </c>
      <c r="E2526" t="s">
        <v>184</v>
      </c>
      <c r="F2526">
        <v>4</v>
      </c>
      <c r="G2526" s="1">
        <v>45159</v>
      </c>
      <c r="H2526" s="1">
        <v>45317</v>
      </c>
      <c r="I2526" s="21">
        <f t="shared" si="195"/>
        <v>23.571428571428573</v>
      </c>
      <c r="J2526" s="1"/>
      <c r="K2526" s="1" t="s">
        <v>5533</v>
      </c>
      <c r="M2526" t="s">
        <v>34</v>
      </c>
      <c r="N2526" t="s">
        <v>35</v>
      </c>
      <c r="P2526" t="s">
        <v>37</v>
      </c>
      <c r="S2526" s="22">
        <f t="shared" si="196"/>
        <v>6.25E-2</v>
      </c>
      <c r="T2526" s="22">
        <f t="shared" si="197"/>
        <v>0.26785714285714285</v>
      </c>
      <c r="U2526" s="22" t="s">
        <v>5397</v>
      </c>
      <c r="V2526">
        <v>1010</v>
      </c>
      <c r="W2526" s="22" t="s">
        <v>5487</v>
      </c>
      <c r="X2526">
        <v>1140</v>
      </c>
      <c r="Y2526" t="s">
        <v>49</v>
      </c>
      <c r="Z2526" t="s">
        <v>1362</v>
      </c>
      <c r="AA2526" t="s">
        <v>1363</v>
      </c>
      <c r="AB2526" t="s">
        <v>41</v>
      </c>
      <c r="AC2526" t="s">
        <v>42</v>
      </c>
      <c r="AD2526" t="str">
        <f t="shared" si="198"/>
        <v>Santa Barbara High School - SBHS</v>
      </c>
      <c r="AE2526" t="s">
        <v>1354</v>
      </c>
      <c r="AF2526" t="s">
        <v>1355</v>
      </c>
      <c r="AG2526" t="s">
        <v>1355</v>
      </c>
      <c r="AH2526" t="s">
        <v>5220</v>
      </c>
      <c r="AI2526">
        <v>0</v>
      </c>
      <c r="AJ2526">
        <v>23</v>
      </c>
      <c r="AK2526" s="22">
        <f t="shared" si="199"/>
        <v>145.21683673469389</v>
      </c>
      <c r="AL2526" t="s">
        <v>52</v>
      </c>
      <c r="AM2526" t="s">
        <v>45</v>
      </c>
      <c r="AN2526" t="s">
        <v>46</v>
      </c>
    </row>
    <row r="2527" spans="1:40" hidden="1" x14ac:dyDescent="0.25">
      <c r="A2527">
        <v>202430</v>
      </c>
      <c r="B2527">
        <v>42066</v>
      </c>
      <c r="C2527" t="s">
        <v>183</v>
      </c>
      <c r="D2527" t="s">
        <v>5707</v>
      </c>
      <c r="E2527" t="s">
        <v>184</v>
      </c>
      <c r="F2527">
        <v>4</v>
      </c>
      <c r="G2527" s="1">
        <v>45159</v>
      </c>
      <c r="H2527" s="1">
        <v>45317</v>
      </c>
      <c r="I2527" s="21">
        <f t="shared" si="195"/>
        <v>23.571428571428573</v>
      </c>
      <c r="J2527" s="1"/>
      <c r="K2527" s="1" t="s">
        <v>5546</v>
      </c>
      <c r="L2527" t="s">
        <v>33</v>
      </c>
      <c r="O2527" t="s">
        <v>36</v>
      </c>
      <c r="S2527" s="22">
        <f t="shared" si="196"/>
        <v>4.513888888888884E-2</v>
      </c>
      <c r="T2527" s="22">
        <f t="shared" si="197"/>
        <v>0.12896825396825384</v>
      </c>
      <c r="U2527" s="22" t="s">
        <v>5455</v>
      </c>
      <c r="V2527">
        <v>1315</v>
      </c>
      <c r="W2527" s="22" t="s">
        <v>5379</v>
      </c>
      <c r="X2527">
        <v>1420</v>
      </c>
      <c r="Y2527" t="s">
        <v>49</v>
      </c>
      <c r="Z2527" t="s">
        <v>1362</v>
      </c>
      <c r="AA2527" t="s">
        <v>1363</v>
      </c>
      <c r="AB2527" t="s">
        <v>41</v>
      </c>
      <c r="AC2527" t="s">
        <v>42</v>
      </c>
      <c r="AD2527" t="str">
        <f t="shared" si="198"/>
        <v>Santa Barbara High School - SBHS</v>
      </c>
      <c r="AE2527" t="s">
        <v>1354</v>
      </c>
      <c r="AF2527" t="s">
        <v>1355</v>
      </c>
      <c r="AG2527" t="s">
        <v>1355</v>
      </c>
      <c r="AH2527" t="s">
        <v>5220</v>
      </c>
      <c r="AI2527">
        <v>0</v>
      </c>
      <c r="AJ2527">
        <v>24</v>
      </c>
      <c r="AK2527" s="22">
        <f t="shared" si="199"/>
        <v>72.959183673469312</v>
      </c>
      <c r="AL2527" t="s">
        <v>52</v>
      </c>
      <c r="AM2527" t="s">
        <v>45</v>
      </c>
      <c r="AN2527" t="s">
        <v>46</v>
      </c>
    </row>
    <row r="2528" spans="1:40" hidden="1" x14ac:dyDescent="0.25">
      <c r="A2528">
        <v>202430</v>
      </c>
      <c r="B2528">
        <v>42066</v>
      </c>
      <c r="C2528" t="s">
        <v>183</v>
      </c>
      <c r="D2528" t="s">
        <v>5707</v>
      </c>
      <c r="E2528" t="s">
        <v>184</v>
      </c>
      <c r="F2528">
        <v>4</v>
      </c>
      <c r="G2528" s="1">
        <v>45159</v>
      </c>
      <c r="H2528" s="1">
        <v>45317</v>
      </c>
      <c r="I2528" s="21">
        <f t="shared" si="195"/>
        <v>23.571428571428573</v>
      </c>
      <c r="J2528" s="1"/>
      <c r="K2528" s="1" t="s">
        <v>5533</v>
      </c>
      <c r="M2528" t="s">
        <v>34</v>
      </c>
      <c r="N2528" t="s">
        <v>35</v>
      </c>
      <c r="P2528" t="s">
        <v>37</v>
      </c>
      <c r="S2528" s="22">
        <f t="shared" si="196"/>
        <v>5.902777777777779E-2</v>
      </c>
      <c r="T2528" s="22">
        <f t="shared" si="197"/>
        <v>0.25297619047619052</v>
      </c>
      <c r="U2528" s="22" t="s">
        <v>5393</v>
      </c>
      <c r="V2528">
        <v>1230</v>
      </c>
      <c r="W2528" s="22" t="s">
        <v>5492</v>
      </c>
      <c r="X2528">
        <v>1355</v>
      </c>
      <c r="Y2528" t="s">
        <v>49</v>
      </c>
      <c r="Z2528" t="s">
        <v>1362</v>
      </c>
      <c r="AA2528" t="s">
        <v>1363</v>
      </c>
      <c r="AB2528" t="s">
        <v>41</v>
      </c>
      <c r="AC2528" t="s">
        <v>42</v>
      </c>
      <c r="AD2528" t="str">
        <f t="shared" si="198"/>
        <v>Santa Barbara High School - SBHS</v>
      </c>
      <c r="AE2528" t="s">
        <v>1354</v>
      </c>
      <c r="AF2528" t="s">
        <v>1355</v>
      </c>
      <c r="AG2528" t="s">
        <v>1355</v>
      </c>
      <c r="AH2528" t="s">
        <v>5220</v>
      </c>
      <c r="AI2528">
        <v>0</v>
      </c>
      <c r="AJ2528">
        <v>24</v>
      </c>
      <c r="AK2528" s="22">
        <f t="shared" si="199"/>
        <v>143.11224489795921</v>
      </c>
      <c r="AL2528" t="s">
        <v>52</v>
      </c>
      <c r="AM2528" t="s">
        <v>45</v>
      </c>
      <c r="AN2528" t="s">
        <v>46</v>
      </c>
    </row>
    <row r="2529" spans="1:40" hidden="1" x14ac:dyDescent="0.25">
      <c r="A2529">
        <v>202430</v>
      </c>
      <c r="B2529">
        <v>42071</v>
      </c>
      <c r="C2529" t="s">
        <v>218</v>
      </c>
      <c r="D2529" t="s">
        <v>5622</v>
      </c>
      <c r="E2529" t="s">
        <v>219</v>
      </c>
      <c r="F2529">
        <v>3</v>
      </c>
      <c r="G2529" s="1">
        <v>45159</v>
      </c>
      <c r="H2529" s="1">
        <v>45226</v>
      </c>
      <c r="I2529" s="21">
        <f t="shared" si="195"/>
        <v>10.571428571428571</v>
      </c>
      <c r="J2529" s="1"/>
      <c r="K2529" s="1" t="s">
        <v>5546</v>
      </c>
      <c r="L2529" t="s">
        <v>33</v>
      </c>
      <c r="O2529" t="s">
        <v>36</v>
      </c>
      <c r="S2529" s="22">
        <f t="shared" si="196"/>
        <v>4.5138888888888951E-2</v>
      </c>
      <c r="T2529" s="22">
        <f t="shared" si="197"/>
        <v>5.7840307840307914E-2</v>
      </c>
      <c r="U2529" s="22" t="s">
        <v>5452</v>
      </c>
      <c r="V2529">
        <v>1120</v>
      </c>
      <c r="W2529" s="22" t="s">
        <v>5462</v>
      </c>
      <c r="X2529">
        <v>1225</v>
      </c>
      <c r="Y2529" t="s">
        <v>49</v>
      </c>
      <c r="Z2529" t="s">
        <v>1364</v>
      </c>
      <c r="AA2529" t="s">
        <v>1365</v>
      </c>
      <c r="AB2529" t="s">
        <v>41</v>
      </c>
      <c r="AC2529" t="s">
        <v>42</v>
      </c>
      <c r="AD2529" t="str">
        <f t="shared" si="198"/>
        <v>Santa Barbara High School - SBHS</v>
      </c>
      <c r="AE2529" t="s">
        <v>1354</v>
      </c>
      <c r="AF2529" t="s">
        <v>1355</v>
      </c>
      <c r="AG2529" t="s">
        <v>1355</v>
      </c>
      <c r="AH2529" t="s">
        <v>5220</v>
      </c>
      <c r="AI2529">
        <v>28</v>
      </c>
      <c r="AJ2529">
        <v>28</v>
      </c>
      <c r="AK2529" s="22">
        <f t="shared" si="199"/>
        <v>17.120731120731143</v>
      </c>
      <c r="AL2529" t="s">
        <v>52</v>
      </c>
      <c r="AM2529" t="s">
        <v>45</v>
      </c>
      <c r="AN2529" t="s">
        <v>46</v>
      </c>
    </row>
    <row r="2530" spans="1:40" hidden="1" x14ac:dyDescent="0.25">
      <c r="A2530">
        <v>202430</v>
      </c>
      <c r="B2530">
        <v>42071</v>
      </c>
      <c r="C2530" t="s">
        <v>218</v>
      </c>
      <c r="D2530" t="s">
        <v>5622</v>
      </c>
      <c r="E2530" t="s">
        <v>219</v>
      </c>
      <c r="F2530">
        <v>3</v>
      </c>
      <c r="G2530" s="1">
        <v>45159</v>
      </c>
      <c r="H2530" s="1">
        <v>45226</v>
      </c>
      <c r="I2530" s="21">
        <f t="shared" si="195"/>
        <v>10.571428571428571</v>
      </c>
      <c r="J2530" s="1"/>
      <c r="K2530" s="1" t="s">
        <v>5533</v>
      </c>
      <c r="M2530" t="s">
        <v>34</v>
      </c>
      <c r="N2530" t="s">
        <v>35</v>
      </c>
      <c r="P2530" t="s">
        <v>37</v>
      </c>
      <c r="S2530" s="22">
        <f t="shared" si="196"/>
        <v>6.25E-2</v>
      </c>
      <c r="T2530" s="22">
        <f t="shared" si="197"/>
        <v>0.12012987012987011</v>
      </c>
      <c r="U2530" s="22" t="s">
        <v>5397</v>
      </c>
      <c r="V2530">
        <v>1010</v>
      </c>
      <c r="W2530" s="22" t="s">
        <v>5487</v>
      </c>
      <c r="X2530">
        <v>1140</v>
      </c>
      <c r="Y2530" t="s">
        <v>49</v>
      </c>
      <c r="Z2530" t="s">
        <v>1364</v>
      </c>
      <c r="AA2530" t="s">
        <v>1365</v>
      </c>
      <c r="AB2530" t="s">
        <v>41</v>
      </c>
      <c r="AC2530" t="s">
        <v>42</v>
      </c>
      <c r="AD2530" t="str">
        <f t="shared" si="198"/>
        <v>Santa Barbara High School - SBHS</v>
      </c>
      <c r="AE2530" t="s">
        <v>1354</v>
      </c>
      <c r="AF2530" t="s">
        <v>1355</v>
      </c>
      <c r="AG2530" t="s">
        <v>1355</v>
      </c>
      <c r="AH2530" t="s">
        <v>5220</v>
      </c>
      <c r="AI2530">
        <v>28</v>
      </c>
      <c r="AJ2530">
        <v>28</v>
      </c>
      <c r="AK2530" s="22">
        <f t="shared" si="199"/>
        <v>35.558441558441551</v>
      </c>
      <c r="AL2530" t="s">
        <v>52</v>
      </c>
      <c r="AM2530" t="s">
        <v>45</v>
      </c>
      <c r="AN2530" t="s">
        <v>46</v>
      </c>
    </row>
    <row r="2531" spans="1:40" hidden="1" x14ac:dyDescent="0.25">
      <c r="A2531">
        <v>202430</v>
      </c>
      <c r="B2531">
        <v>42850</v>
      </c>
      <c r="C2531" t="s">
        <v>433</v>
      </c>
      <c r="D2531" t="s">
        <v>5686</v>
      </c>
      <c r="E2531" t="s">
        <v>434</v>
      </c>
      <c r="F2531">
        <v>3</v>
      </c>
      <c r="G2531" s="1">
        <v>45229</v>
      </c>
      <c r="H2531" s="1">
        <v>45317</v>
      </c>
      <c r="I2531" s="21">
        <f t="shared" si="195"/>
        <v>13.571428571428571</v>
      </c>
      <c r="J2531" s="1"/>
      <c r="K2531" s="1" t="s">
        <v>5546</v>
      </c>
      <c r="L2531" t="s">
        <v>33</v>
      </c>
      <c r="O2531" t="s">
        <v>36</v>
      </c>
      <c r="S2531" s="22">
        <f t="shared" si="196"/>
        <v>4.5138888888888951E-2</v>
      </c>
      <c r="T2531" s="22">
        <f t="shared" si="197"/>
        <v>7.4254449254449351E-2</v>
      </c>
      <c r="U2531" s="22" t="s">
        <v>5452</v>
      </c>
      <c r="V2531">
        <v>1120</v>
      </c>
      <c r="W2531" s="22" t="s">
        <v>5462</v>
      </c>
      <c r="X2531">
        <v>1225</v>
      </c>
      <c r="Y2531" t="s">
        <v>49</v>
      </c>
      <c r="Z2531" t="s">
        <v>1366</v>
      </c>
      <c r="AA2531" t="s">
        <v>1367</v>
      </c>
      <c r="AB2531" t="s">
        <v>41</v>
      </c>
      <c r="AC2531" t="s">
        <v>42</v>
      </c>
      <c r="AD2531" t="str">
        <f t="shared" si="198"/>
        <v>Santa Barbara High School - SBHS</v>
      </c>
      <c r="AE2531" t="s">
        <v>1354</v>
      </c>
      <c r="AF2531" t="s">
        <v>1355</v>
      </c>
      <c r="AG2531" t="s">
        <v>1355</v>
      </c>
      <c r="AH2531" t="s">
        <v>5220</v>
      </c>
      <c r="AI2531">
        <v>34</v>
      </c>
      <c r="AJ2531">
        <v>34</v>
      </c>
      <c r="AK2531" s="22">
        <f t="shared" si="199"/>
        <v>34.263124441695908</v>
      </c>
      <c r="AL2531" t="s">
        <v>52</v>
      </c>
      <c r="AM2531" t="s">
        <v>45</v>
      </c>
      <c r="AN2531" t="s">
        <v>46</v>
      </c>
    </row>
    <row r="2532" spans="1:40" hidden="1" x14ac:dyDescent="0.25">
      <c r="A2532">
        <v>202430</v>
      </c>
      <c r="B2532">
        <v>42850</v>
      </c>
      <c r="C2532" t="s">
        <v>433</v>
      </c>
      <c r="D2532" t="s">
        <v>5686</v>
      </c>
      <c r="E2532" t="s">
        <v>434</v>
      </c>
      <c r="F2532">
        <v>3</v>
      </c>
      <c r="G2532" s="1">
        <v>45229</v>
      </c>
      <c r="H2532" s="1">
        <v>45317</v>
      </c>
      <c r="I2532" s="21">
        <f t="shared" si="195"/>
        <v>13.571428571428571</v>
      </c>
      <c r="J2532" s="1"/>
      <c r="K2532" s="1" t="s">
        <v>5533</v>
      </c>
      <c r="M2532" t="s">
        <v>34</v>
      </c>
      <c r="N2532" t="s">
        <v>35</v>
      </c>
      <c r="P2532" t="s">
        <v>37</v>
      </c>
      <c r="S2532" s="22">
        <f t="shared" si="196"/>
        <v>6.25E-2</v>
      </c>
      <c r="T2532" s="22">
        <f t="shared" si="197"/>
        <v>0.15422077922077923</v>
      </c>
      <c r="U2532" s="22" t="s">
        <v>5397</v>
      </c>
      <c r="V2532">
        <v>1010</v>
      </c>
      <c r="W2532" s="22" t="s">
        <v>5487</v>
      </c>
      <c r="X2532">
        <v>1140</v>
      </c>
      <c r="Y2532" t="s">
        <v>49</v>
      </c>
      <c r="Z2532" t="s">
        <v>1366</v>
      </c>
      <c r="AA2532" t="s">
        <v>1367</v>
      </c>
      <c r="AB2532" t="s">
        <v>41</v>
      </c>
      <c r="AC2532" t="s">
        <v>42</v>
      </c>
      <c r="AD2532" t="str">
        <f t="shared" si="198"/>
        <v>Santa Barbara High School - SBHS</v>
      </c>
      <c r="AE2532" t="s">
        <v>1354</v>
      </c>
      <c r="AF2532" t="s">
        <v>1355</v>
      </c>
      <c r="AG2532" t="s">
        <v>1355</v>
      </c>
      <c r="AH2532" t="s">
        <v>5220</v>
      </c>
      <c r="AI2532">
        <v>34</v>
      </c>
      <c r="AJ2532">
        <v>34</v>
      </c>
      <c r="AK2532" s="22">
        <f t="shared" si="199"/>
        <v>71.161873840445267</v>
      </c>
      <c r="AL2532" t="s">
        <v>52</v>
      </c>
      <c r="AM2532" t="s">
        <v>45</v>
      </c>
      <c r="AN2532" t="s">
        <v>46</v>
      </c>
    </row>
    <row r="2533" spans="1:40" hidden="1" x14ac:dyDescent="0.25">
      <c r="A2533">
        <v>202430</v>
      </c>
      <c r="B2533">
        <v>42851</v>
      </c>
      <c r="C2533" t="s">
        <v>218</v>
      </c>
      <c r="D2533" t="s">
        <v>5622</v>
      </c>
      <c r="E2533" t="s">
        <v>219</v>
      </c>
      <c r="F2533">
        <v>3</v>
      </c>
      <c r="G2533" s="1">
        <v>45229</v>
      </c>
      <c r="H2533" s="1">
        <v>45317</v>
      </c>
      <c r="I2533" s="21">
        <f t="shared" si="195"/>
        <v>13.571428571428571</v>
      </c>
      <c r="J2533" s="1"/>
      <c r="K2533" s="1" t="s">
        <v>5546</v>
      </c>
      <c r="L2533" t="s">
        <v>33</v>
      </c>
      <c r="O2533" t="s">
        <v>36</v>
      </c>
      <c r="S2533" s="22">
        <f t="shared" si="196"/>
        <v>4.5138888888888951E-2</v>
      </c>
      <c r="T2533" s="22">
        <f t="shared" si="197"/>
        <v>7.4254449254449351E-2</v>
      </c>
      <c r="U2533" s="22" t="s">
        <v>5452</v>
      </c>
      <c r="V2533">
        <v>1120</v>
      </c>
      <c r="W2533" s="22" t="s">
        <v>5462</v>
      </c>
      <c r="X2533">
        <v>1225</v>
      </c>
      <c r="Y2533" t="s">
        <v>49</v>
      </c>
      <c r="Z2533" t="s">
        <v>1364</v>
      </c>
      <c r="AA2533" t="s">
        <v>1365</v>
      </c>
      <c r="AB2533" t="s">
        <v>41</v>
      </c>
      <c r="AC2533" t="s">
        <v>42</v>
      </c>
      <c r="AD2533" t="str">
        <f t="shared" si="198"/>
        <v>Santa Barbara High School - SBHS</v>
      </c>
      <c r="AE2533" t="s">
        <v>1354</v>
      </c>
      <c r="AF2533" t="s">
        <v>1355</v>
      </c>
      <c r="AG2533" t="s">
        <v>1355</v>
      </c>
      <c r="AH2533" t="s">
        <v>5220</v>
      </c>
      <c r="AI2533">
        <v>24</v>
      </c>
      <c r="AJ2533">
        <v>25</v>
      </c>
      <c r="AK2533" s="22">
        <f t="shared" si="199"/>
        <v>25.19347385418817</v>
      </c>
      <c r="AL2533" t="s">
        <v>52</v>
      </c>
      <c r="AM2533" t="s">
        <v>45</v>
      </c>
      <c r="AN2533" t="s">
        <v>46</v>
      </c>
    </row>
    <row r="2534" spans="1:40" hidden="1" x14ac:dyDescent="0.25">
      <c r="A2534">
        <v>202430</v>
      </c>
      <c r="B2534">
        <v>42851</v>
      </c>
      <c r="C2534" t="s">
        <v>218</v>
      </c>
      <c r="D2534" t="s">
        <v>5622</v>
      </c>
      <c r="E2534" t="s">
        <v>219</v>
      </c>
      <c r="F2534">
        <v>3</v>
      </c>
      <c r="G2534" s="1">
        <v>45229</v>
      </c>
      <c r="H2534" s="1">
        <v>45317</v>
      </c>
      <c r="I2534" s="21">
        <f t="shared" si="195"/>
        <v>13.571428571428571</v>
      </c>
      <c r="J2534" s="1"/>
      <c r="K2534" s="1" t="s">
        <v>5533</v>
      </c>
      <c r="M2534" t="s">
        <v>34</v>
      </c>
      <c r="N2534" t="s">
        <v>35</v>
      </c>
      <c r="P2534" t="s">
        <v>37</v>
      </c>
      <c r="S2534" s="22">
        <f t="shared" si="196"/>
        <v>6.25E-2</v>
      </c>
      <c r="T2534" s="22">
        <f t="shared" si="197"/>
        <v>0.15422077922077923</v>
      </c>
      <c r="U2534" s="22" t="s">
        <v>5397</v>
      </c>
      <c r="V2534">
        <v>1010</v>
      </c>
      <c r="W2534" s="22" t="s">
        <v>5487</v>
      </c>
      <c r="X2534">
        <v>1140</v>
      </c>
      <c r="Y2534" t="s">
        <v>49</v>
      </c>
      <c r="Z2534" t="s">
        <v>1364</v>
      </c>
      <c r="AA2534" t="s">
        <v>1365</v>
      </c>
      <c r="AB2534" t="s">
        <v>41</v>
      </c>
      <c r="AC2534" t="s">
        <v>42</v>
      </c>
      <c r="AD2534" t="str">
        <f t="shared" si="198"/>
        <v>Santa Barbara High School - SBHS</v>
      </c>
      <c r="AE2534" t="s">
        <v>1354</v>
      </c>
      <c r="AF2534" t="s">
        <v>1355</v>
      </c>
      <c r="AG2534" t="s">
        <v>1355</v>
      </c>
      <c r="AH2534" t="s">
        <v>5220</v>
      </c>
      <c r="AI2534">
        <v>24</v>
      </c>
      <c r="AJ2534">
        <v>25</v>
      </c>
      <c r="AK2534" s="22">
        <f t="shared" si="199"/>
        <v>52.324907235621524</v>
      </c>
      <c r="AL2534" t="s">
        <v>52</v>
      </c>
      <c r="AM2534" t="s">
        <v>45</v>
      </c>
      <c r="AN2534" t="s">
        <v>46</v>
      </c>
    </row>
    <row r="2535" spans="1:40" hidden="1" x14ac:dyDescent="0.25">
      <c r="A2535">
        <v>202430</v>
      </c>
      <c r="B2535">
        <v>42860</v>
      </c>
      <c r="C2535" t="s">
        <v>883</v>
      </c>
      <c r="D2535" t="s">
        <v>5661</v>
      </c>
      <c r="E2535" t="s">
        <v>884</v>
      </c>
      <c r="F2535">
        <v>3</v>
      </c>
      <c r="G2535" s="1">
        <v>45229</v>
      </c>
      <c r="H2535" s="1">
        <v>45317</v>
      </c>
      <c r="I2535" s="21">
        <f t="shared" si="195"/>
        <v>13.571428571428571</v>
      </c>
      <c r="J2535" s="1"/>
      <c r="K2535" s="1" t="s">
        <v>5546</v>
      </c>
      <c r="L2535" t="s">
        <v>33</v>
      </c>
      <c r="O2535" t="s">
        <v>36</v>
      </c>
      <c r="S2535" s="22">
        <f t="shared" si="196"/>
        <v>4.5138888888888895E-2</v>
      </c>
      <c r="T2535" s="22">
        <f t="shared" si="197"/>
        <v>7.4254449254449267E-2</v>
      </c>
      <c r="U2535" s="22" t="s">
        <v>5403</v>
      </c>
      <c r="V2535">
        <v>915</v>
      </c>
      <c r="W2535" s="22" t="s">
        <v>5465</v>
      </c>
      <c r="X2535">
        <v>1020</v>
      </c>
      <c r="Y2535" t="s">
        <v>49</v>
      </c>
      <c r="Z2535" t="s">
        <v>1352</v>
      </c>
      <c r="AA2535" t="s">
        <v>1353</v>
      </c>
      <c r="AB2535" t="s">
        <v>41</v>
      </c>
      <c r="AC2535" t="s">
        <v>42</v>
      </c>
      <c r="AD2535" t="str">
        <f t="shared" si="198"/>
        <v>Santa Barbara High School - SBHS</v>
      </c>
      <c r="AE2535" t="s">
        <v>1354</v>
      </c>
      <c r="AF2535" t="s">
        <v>1355</v>
      </c>
      <c r="AG2535" t="s">
        <v>1355</v>
      </c>
      <c r="AH2535" t="s">
        <v>5220</v>
      </c>
      <c r="AI2535">
        <v>29</v>
      </c>
      <c r="AJ2535">
        <v>29</v>
      </c>
      <c r="AK2535" s="22">
        <f t="shared" si="199"/>
        <v>29.224429670858246</v>
      </c>
      <c r="AL2535" t="s">
        <v>52</v>
      </c>
      <c r="AM2535" t="s">
        <v>45</v>
      </c>
      <c r="AN2535" t="s">
        <v>46</v>
      </c>
    </row>
    <row r="2536" spans="1:40" hidden="1" x14ac:dyDescent="0.25">
      <c r="A2536">
        <v>202430</v>
      </c>
      <c r="B2536">
        <v>42860</v>
      </c>
      <c r="C2536" t="s">
        <v>883</v>
      </c>
      <c r="D2536" t="s">
        <v>5661</v>
      </c>
      <c r="E2536" t="s">
        <v>884</v>
      </c>
      <c r="F2536">
        <v>3</v>
      </c>
      <c r="G2536" s="1">
        <v>45229</v>
      </c>
      <c r="H2536" s="1">
        <v>45317</v>
      </c>
      <c r="I2536" s="21">
        <f t="shared" si="195"/>
        <v>13.571428571428571</v>
      </c>
      <c r="J2536" s="1"/>
      <c r="K2536" s="1" t="s">
        <v>5533</v>
      </c>
      <c r="M2536" t="s">
        <v>34</v>
      </c>
      <c r="N2536" t="s">
        <v>35</v>
      </c>
      <c r="P2536" t="s">
        <v>37</v>
      </c>
      <c r="S2536" s="22">
        <f t="shared" si="196"/>
        <v>6.25E-2</v>
      </c>
      <c r="T2536" s="22">
        <f t="shared" si="197"/>
        <v>0.15422077922077923</v>
      </c>
      <c r="U2536" s="22" t="s">
        <v>5367</v>
      </c>
      <c r="V2536">
        <v>830</v>
      </c>
      <c r="W2536" s="22" t="s">
        <v>5391</v>
      </c>
      <c r="X2536">
        <v>1000</v>
      </c>
      <c r="Y2536" t="s">
        <v>49</v>
      </c>
      <c r="Z2536" t="s">
        <v>1352</v>
      </c>
      <c r="AA2536" t="s">
        <v>1353</v>
      </c>
      <c r="AB2536" t="s">
        <v>41</v>
      </c>
      <c r="AC2536" t="s">
        <v>42</v>
      </c>
      <c r="AD2536" t="str">
        <f t="shared" si="198"/>
        <v>Santa Barbara High School - SBHS</v>
      </c>
      <c r="AE2536" t="s">
        <v>1354</v>
      </c>
      <c r="AF2536" t="s">
        <v>1355</v>
      </c>
      <c r="AG2536" t="s">
        <v>1355</v>
      </c>
      <c r="AH2536" t="s">
        <v>5220</v>
      </c>
      <c r="AI2536">
        <v>29</v>
      </c>
      <c r="AJ2536">
        <v>29</v>
      </c>
      <c r="AK2536" s="22">
        <f t="shared" si="199"/>
        <v>60.696892393320965</v>
      </c>
      <c r="AL2536" t="s">
        <v>52</v>
      </c>
      <c r="AM2536" t="s">
        <v>45</v>
      </c>
      <c r="AN2536" t="s">
        <v>46</v>
      </c>
    </row>
    <row r="2537" spans="1:40" hidden="1" x14ac:dyDescent="0.25">
      <c r="A2537">
        <v>202430</v>
      </c>
      <c r="B2537">
        <v>42861</v>
      </c>
      <c r="C2537" t="s">
        <v>883</v>
      </c>
      <c r="D2537" t="s">
        <v>5661</v>
      </c>
      <c r="E2537" t="s">
        <v>884</v>
      </c>
      <c r="F2537">
        <v>3</v>
      </c>
      <c r="G2537" s="1">
        <v>45229</v>
      </c>
      <c r="H2537" s="1">
        <v>45317</v>
      </c>
      <c r="I2537" s="21">
        <f t="shared" si="195"/>
        <v>13.571428571428571</v>
      </c>
      <c r="J2537" s="1"/>
      <c r="K2537" s="1" t="s">
        <v>5546</v>
      </c>
      <c r="L2537" t="s">
        <v>33</v>
      </c>
      <c r="O2537" t="s">
        <v>36</v>
      </c>
      <c r="S2537" s="22">
        <f t="shared" si="196"/>
        <v>4.5138888888888951E-2</v>
      </c>
      <c r="T2537" s="22">
        <f t="shared" si="197"/>
        <v>7.4254449254449351E-2</v>
      </c>
      <c r="U2537" s="22" t="s">
        <v>5452</v>
      </c>
      <c r="V2537">
        <v>1120</v>
      </c>
      <c r="W2537" s="22" t="s">
        <v>5462</v>
      </c>
      <c r="X2537">
        <v>1225</v>
      </c>
      <c r="Y2537" t="s">
        <v>49</v>
      </c>
      <c r="Z2537" t="s">
        <v>1352</v>
      </c>
      <c r="AA2537" t="s">
        <v>1353</v>
      </c>
      <c r="AB2537" t="s">
        <v>41</v>
      </c>
      <c r="AC2537" t="s">
        <v>42</v>
      </c>
      <c r="AD2537" t="str">
        <f t="shared" si="198"/>
        <v>Santa Barbara High School - SBHS</v>
      </c>
      <c r="AE2537" t="s">
        <v>1354</v>
      </c>
      <c r="AF2537" t="s">
        <v>1355</v>
      </c>
      <c r="AG2537" t="s">
        <v>1355</v>
      </c>
      <c r="AH2537" t="s">
        <v>5220</v>
      </c>
      <c r="AI2537">
        <v>26</v>
      </c>
      <c r="AJ2537">
        <v>26</v>
      </c>
      <c r="AK2537" s="22">
        <f t="shared" si="199"/>
        <v>26.201212808355695</v>
      </c>
      <c r="AL2537" t="s">
        <v>52</v>
      </c>
      <c r="AM2537" t="s">
        <v>45</v>
      </c>
      <c r="AN2537" t="s">
        <v>46</v>
      </c>
    </row>
    <row r="2538" spans="1:40" hidden="1" x14ac:dyDescent="0.25">
      <c r="A2538">
        <v>202430</v>
      </c>
      <c r="B2538">
        <v>42861</v>
      </c>
      <c r="C2538" t="s">
        <v>883</v>
      </c>
      <c r="D2538" t="s">
        <v>5661</v>
      </c>
      <c r="E2538" t="s">
        <v>884</v>
      </c>
      <c r="F2538">
        <v>3</v>
      </c>
      <c r="G2538" s="1">
        <v>45229</v>
      </c>
      <c r="H2538" s="1">
        <v>45317</v>
      </c>
      <c r="I2538" s="21">
        <f t="shared" si="195"/>
        <v>13.571428571428571</v>
      </c>
      <c r="J2538" s="1"/>
      <c r="K2538" s="1" t="s">
        <v>5533</v>
      </c>
      <c r="M2538" t="s">
        <v>34</v>
      </c>
      <c r="N2538" t="s">
        <v>35</v>
      </c>
      <c r="P2538" t="s">
        <v>37</v>
      </c>
      <c r="S2538" s="22">
        <f t="shared" si="196"/>
        <v>6.25E-2</v>
      </c>
      <c r="T2538" s="22">
        <f t="shared" si="197"/>
        <v>0.15422077922077923</v>
      </c>
      <c r="U2538" s="22" t="s">
        <v>5397</v>
      </c>
      <c r="V2538">
        <v>1010</v>
      </c>
      <c r="W2538" s="22" t="s">
        <v>5487</v>
      </c>
      <c r="X2538">
        <v>1140</v>
      </c>
      <c r="Y2538" t="s">
        <v>49</v>
      </c>
      <c r="Z2538" t="s">
        <v>1352</v>
      </c>
      <c r="AA2538" t="s">
        <v>1353</v>
      </c>
      <c r="AB2538" t="s">
        <v>41</v>
      </c>
      <c r="AC2538" t="s">
        <v>42</v>
      </c>
      <c r="AD2538" t="str">
        <f t="shared" si="198"/>
        <v>Santa Barbara High School - SBHS</v>
      </c>
      <c r="AE2538" t="s">
        <v>1354</v>
      </c>
      <c r="AF2538" t="s">
        <v>1355</v>
      </c>
      <c r="AG2538" t="s">
        <v>1355</v>
      </c>
      <c r="AH2538" t="s">
        <v>5220</v>
      </c>
      <c r="AI2538">
        <v>26</v>
      </c>
      <c r="AJ2538">
        <v>26</v>
      </c>
      <c r="AK2538" s="22">
        <f t="shared" si="199"/>
        <v>54.417903525046384</v>
      </c>
      <c r="AL2538" t="s">
        <v>52</v>
      </c>
      <c r="AM2538" t="s">
        <v>45</v>
      </c>
      <c r="AN2538" t="s">
        <v>46</v>
      </c>
    </row>
    <row r="2539" spans="1:40" hidden="1" x14ac:dyDescent="0.25">
      <c r="A2539">
        <v>202430</v>
      </c>
      <c r="B2539">
        <v>42889</v>
      </c>
      <c r="C2539" t="s">
        <v>844</v>
      </c>
      <c r="D2539" t="s">
        <v>5694</v>
      </c>
      <c r="E2539" t="s">
        <v>845</v>
      </c>
      <c r="F2539">
        <v>2</v>
      </c>
      <c r="G2539" s="1">
        <v>45229</v>
      </c>
      <c r="H2539" s="1">
        <v>45317</v>
      </c>
      <c r="I2539" s="21">
        <f t="shared" si="195"/>
        <v>13.571428571428571</v>
      </c>
      <c r="J2539" s="1"/>
      <c r="K2539" s="1" t="s">
        <v>5546</v>
      </c>
      <c r="L2539" t="s">
        <v>33</v>
      </c>
      <c r="O2539" t="s">
        <v>36</v>
      </c>
      <c r="S2539" s="22">
        <f t="shared" si="196"/>
        <v>4.5138888888888951E-2</v>
      </c>
      <c r="T2539" s="22">
        <f t="shared" si="197"/>
        <v>7.4254449254449351E-2</v>
      </c>
      <c r="U2539" s="22" t="s">
        <v>5452</v>
      </c>
      <c r="V2539">
        <v>1120</v>
      </c>
      <c r="W2539" s="22" t="s">
        <v>5462</v>
      </c>
      <c r="X2539">
        <v>1225</v>
      </c>
      <c r="Y2539" t="s">
        <v>49</v>
      </c>
      <c r="Z2539" t="s">
        <v>1360</v>
      </c>
      <c r="AA2539" t="s">
        <v>1361</v>
      </c>
      <c r="AB2539" t="s">
        <v>41</v>
      </c>
      <c r="AC2539" t="s">
        <v>42</v>
      </c>
      <c r="AD2539" t="str">
        <f t="shared" si="198"/>
        <v>Santa Barbara High School - SBHS</v>
      </c>
      <c r="AE2539" t="s">
        <v>1354</v>
      </c>
      <c r="AF2539" t="s">
        <v>1355</v>
      </c>
      <c r="AG2539" t="s">
        <v>1355</v>
      </c>
      <c r="AH2539" t="s">
        <v>5220</v>
      </c>
      <c r="AI2539">
        <v>0</v>
      </c>
      <c r="AJ2539">
        <v>17</v>
      </c>
      <c r="AK2539" s="22">
        <f t="shared" si="199"/>
        <v>17.131562220847954</v>
      </c>
      <c r="AL2539" t="s">
        <v>52</v>
      </c>
      <c r="AM2539" t="s">
        <v>45</v>
      </c>
      <c r="AN2539" t="s">
        <v>46</v>
      </c>
    </row>
    <row r="2540" spans="1:40" hidden="1" x14ac:dyDescent="0.25">
      <c r="A2540">
        <v>202430</v>
      </c>
      <c r="B2540">
        <v>42889</v>
      </c>
      <c r="C2540" t="s">
        <v>844</v>
      </c>
      <c r="D2540" t="s">
        <v>5694</v>
      </c>
      <c r="E2540" t="s">
        <v>845</v>
      </c>
      <c r="F2540">
        <v>2</v>
      </c>
      <c r="G2540" s="1">
        <v>45229</v>
      </c>
      <c r="H2540" s="1">
        <v>45317</v>
      </c>
      <c r="I2540" s="21">
        <f t="shared" si="195"/>
        <v>13.571428571428571</v>
      </c>
      <c r="J2540" s="1"/>
      <c r="K2540" s="1" t="s">
        <v>5533</v>
      </c>
      <c r="M2540" t="s">
        <v>34</v>
      </c>
      <c r="N2540" t="s">
        <v>35</v>
      </c>
      <c r="P2540" t="s">
        <v>37</v>
      </c>
      <c r="S2540" s="22">
        <f t="shared" si="196"/>
        <v>6.25E-2</v>
      </c>
      <c r="T2540" s="22">
        <f t="shared" si="197"/>
        <v>0.15422077922077923</v>
      </c>
      <c r="U2540" s="22" t="s">
        <v>5397</v>
      </c>
      <c r="V2540">
        <v>1010</v>
      </c>
      <c r="W2540" s="22" t="s">
        <v>5487</v>
      </c>
      <c r="X2540">
        <v>1140</v>
      </c>
      <c r="Y2540" t="s">
        <v>49</v>
      </c>
      <c r="Z2540" t="s">
        <v>1360</v>
      </c>
      <c r="AA2540" t="s">
        <v>1361</v>
      </c>
      <c r="AB2540" t="s">
        <v>41</v>
      </c>
      <c r="AC2540" t="s">
        <v>42</v>
      </c>
      <c r="AD2540" t="str">
        <f t="shared" si="198"/>
        <v>Santa Barbara High School - SBHS</v>
      </c>
      <c r="AE2540" t="s">
        <v>1354</v>
      </c>
      <c r="AF2540" t="s">
        <v>1355</v>
      </c>
      <c r="AG2540" t="s">
        <v>1355</v>
      </c>
      <c r="AH2540" t="s">
        <v>5220</v>
      </c>
      <c r="AI2540">
        <v>0</v>
      </c>
      <c r="AJ2540">
        <v>17</v>
      </c>
      <c r="AK2540" s="22">
        <f t="shared" si="199"/>
        <v>35.580936920222634</v>
      </c>
      <c r="AL2540" t="s">
        <v>52</v>
      </c>
      <c r="AM2540" t="s">
        <v>45</v>
      </c>
      <c r="AN2540" t="s">
        <v>46</v>
      </c>
    </row>
    <row r="2541" spans="1:40" hidden="1" x14ac:dyDescent="0.25">
      <c r="A2541">
        <v>202430</v>
      </c>
      <c r="B2541">
        <v>42892</v>
      </c>
      <c r="C2541" t="s">
        <v>844</v>
      </c>
      <c r="D2541" t="s">
        <v>5694</v>
      </c>
      <c r="E2541" t="s">
        <v>845</v>
      </c>
      <c r="F2541">
        <v>2</v>
      </c>
      <c r="G2541" s="1">
        <v>45229</v>
      </c>
      <c r="H2541" s="1">
        <v>45317</v>
      </c>
      <c r="I2541" s="21">
        <f t="shared" si="195"/>
        <v>13.571428571428571</v>
      </c>
      <c r="J2541" s="1"/>
      <c r="K2541" s="1" t="s">
        <v>5546</v>
      </c>
      <c r="L2541" t="s">
        <v>33</v>
      </c>
      <c r="O2541" t="s">
        <v>36</v>
      </c>
      <c r="S2541" s="22">
        <f t="shared" si="196"/>
        <v>4.513888888888884E-2</v>
      </c>
      <c r="T2541" s="22">
        <f t="shared" si="197"/>
        <v>7.425444925444917E-2</v>
      </c>
      <c r="U2541" s="22" t="s">
        <v>5455</v>
      </c>
      <c r="V2541">
        <v>1315</v>
      </c>
      <c r="W2541" s="22" t="s">
        <v>5379</v>
      </c>
      <c r="X2541">
        <v>1420</v>
      </c>
      <c r="Y2541" t="s">
        <v>49</v>
      </c>
      <c r="Z2541" t="s">
        <v>1360</v>
      </c>
      <c r="AA2541" t="s">
        <v>1361</v>
      </c>
      <c r="AB2541" t="s">
        <v>41</v>
      </c>
      <c r="AC2541" t="s">
        <v>42</v>
      </c>
      <c r="AD2541" t="str">
        <f t="shared" si="198"/>
        <v>Santa Barbara High School - SBHS</v>
      </c>
      <c r="AE2541" t="s">
        <v>1354</v>
      </c>
      <c r="AF2541" t="s">
        <v>1355</v>
      </c>
      <c r="AG2541" t="s">
        <v>1355</v>
      </c>
      <c r="AH2541" t="s">
        <v>5220</v>
      </c>
      <c r="AI2541">
        <v>0</v>
      </c>
      <c r="AJ2541">
        <v>13</v>
      </c>
      <c r="AK2541" s="22">
        <f t="shared" si="199"/>
        <v>13.100606404177817</v>
      </c>
      <c r="AL2541" t="s">
        <v>52</v>
      </c>
      <c r="AM2541" t="s">
        <v>45</v>
      </c>
      <c r="AN2541" t="s">
        <v>46</v>
      </c>
    </row>
    <row r="2542" spans="1:40" hidden="1" x14ac:dyDescent="0.25">
      <c r="A2542">
        <v>202430</v>
      </c>
      <c r="B2542">
        <v>42892</v>
      </c>
      <c r="C2542" t="s">
        <v>844</v>
      </c>
      <c r="D2542" t="s">
        <v>5694</v>
      </c>
      <c r="E2542" t="s">
        <v>845</v>
      </c>
      <c r="F2542">
        <v>2</v>
      </c>
      <c r="G2542" s="1">
        <v>45229</v>
      </c>
      <c r="H2542" s="1">
        <v>45317</v>
      </c>
      <c r="I2542" s="21">
        <f t="shared" si="195"/>
        <v>13.571428571428571</v>
      </c>
      <c r="J2542" s="1"/>
      <c r="K2542" s="1" t="s">
        <v>5533</v>
      </c>
      <c r="M2542" t="s">
        <v>34</v>
      </c>
      <c r="N2542" t="s">
        <v>35</v>
      </c>
      <c r="P2542" t="s">
        <v>37</v>
      </c>
      <c r="S2542" s="22">
        <f t="shared" si="196"/>
        <v>5.902777777777779E-2</v>
      </c>
      <c r="T2542" s="22">
        <f t="shared" si="197"/>
        <v>0.14565295815295817</v>
      </c>
      <c r="U2542" s="22" t="s">
        <v>5393</v>
      </c>
      <c r="V2542">
        <v>1230</v>
      </c>
      <c r="W2542" s="22" t="s">
        <v>5492</v>
      </c>
      <c r="X2542">
        <v>1355</v>
      </c>
      <c r="Y2542" t="s">
        <v>49</v>
      </c>
      <c r="Z2542" t="s">
        <v>1360</v>
      </c>
      <c r="AA2542" t="s">
        <v>1361</v>
      </c>
      <c r="AB2542" t="s">
        <v>41</v>
      </c>
      <c r="AC2542" t="s">
        <v>42</v>
      </c>
      <c r="AD2542" t="str">
        <f t="shared" si="198"/>
        <v>Santa Barbara High School - SBHS</v>
      </c>
      <c r="AE2542" t="s">
        <v>1354</v>
      </c>
      <c r="AF2542" t="s">
        <v>1355</v>
      </c>
      <c r="AG2542" t="s">
        <v>1355</v>
      </c>
      <c r="AH2542" t="s">
        <v>5220</v>
      </c>
      <c r="AI2542">
        <v>0</v>
      </c>
      <c r="AJ2542">
        <v>13</v>
      </c>
      <c r="AK2542" s="22">
        <f t="shared" si="199"/>
        <v>25.697343331271906</v>
      </c>
      <c r="AL2542" t="s">
        <v>52</v>
      </c>
      <c r="AM2542" t="s">
        <v>45</v>
      </c>
      <c r="AN2542" t="s">
        <v>46</v>
      </c>
    </row>
    <row r="2543" spans="1:40" hidden="1" x14ac:dyDescent="0.25">
      <c r="A2543">
        <v>202430</v>
      </c>
      <c r="B2543">
        <v>42899</v>
      </c>
      <c r="C2543" t="s">
        <v>433</v>
      </c>
      <c r="D2543" t="s">
        <v>5686</v>
      </c>
      <c r="E2543" t="s">
        <v>434</v>
      </c>
      <c r="F2543">
        <v>3</v>
      </c>
      <c r="G2543" s="1">
        <v>45229</v>
      </c>
      <c r="H2543" s="1">
        <v>45317</v>
      </c>
      <c r="I2543" s="21">
        <f t="shared" si="195"/>
        <v>13.571428571428571</v>
      </c>
      <c r="J2543" s="1"/>
      <c r="K2543" s="1" t="s">
        <v>5546</v>
      </c>
      <c r="L2543" t="s">
        <v>33</v>
      </c>
      <c r="O2543" t="s">
        <v>36</v>
      </c>
      <c r="S2543" s="22">
        <f t="shared" si="196"/>
        <v>4.5138888888888895E-2</v>
      </c>
      <c r="T2543" s="22">
        <f t="shared" si="197"/>
        <v>7.4254449254449267E-2</v>
      </c>
      <c r="U2543" s="22" t="s">
        <v>5403</v>
      </c>
      <c r="V2543">
        <v>915</v>
      </c>
      <c r="W2543" s="22" t="s">
        <v>5465</v>
      </c>
      <c r="X2543">
        <v>1020</v>
      </c>
      <c r="Y2543" t="s">
        <v>49</v>
      </c>
      <c r="Z2543" t="s">
        <v>1356</v>
      </c>
      <c r="AA2543" t="s">
        <v>1357</v>
      </c>
      <c r="AB2543" t="s">
        <v>41</v>
      </c>
      <c r="AC2543" t="s">
        <v>42</v>
      </c>
      <c r="AD2543" t="str">
        <f t="shared" si="198"/>
        <v>Santa Barbara High School - SBHS</v>
      </c>
      <c r="AE2543" t="s">
        <v>1354</v>
      </c>
      <c r="AF2543" t="s">
        <v>1355</v>
      </c>
      <c r="AG2543" t="s">
        <v>1355</v>
      </c>
      <c r="AH2543" t="s">
        <v>5220</v>
      </c>
      <c r="AI2543">
        <v>34</v>
      </c>
      <c r="AJ2543">
        <v>34</v>
      </c>
      <c r="AK2543" s="22">
        <f t="shared" si="199"/>
        <v>34.263124441695872</v>
      </c>
      <c r="AL2543" t="s">
        <v>52</v>
      </c>
      <c r="AM2543" t="s">
        <v>45</v>
      </c>
      <c r="AN2543" t="s">
        <v>46</v>
      </c>
    </row>
    <row r="2544" spans="1:40" hidden="1" x14ac:dyDescent="0.25">
      <c r="A2544">
        <v>202430</v>
      </c>
      <c r="B2544">
        <v>42899</v>
      </c>
      <c r="C2544" t="s">
        <v>433</v>
      </c>
      <c r="D2544" t="s">
        <v>5686</v>
      </c>
      <c r="E2544" t="s">
        <v>434</v>
      </c>
      <c r="F2544">
        <v>3</v>
      </c>
      <c r="G2544" s="1">
        <v>45229</v>
      </c>
      <c r="H2544" s="1">
        <v>45317</v>
      </c>
      <c r="I2544" s="21">
        <f t="shared" si="195"/>
        <v>13.571428571428571</v>
      </c>
      <c r="J2544" s="1"/>
      <c r="K2544" s="1" t="s">
        <v>5533</v>
      </c>
      <c r="M2544" t="s">
        <v>34</v>
      </c>
      <c r="N2544" t="s">
        <v>35</v>
      </c>
      <c r="P2544" t="s">
        <v>37</v>
      </c>
      <c r="S2544" s="22">
        <f t="shared" si="196"/>
        <v>6.25E-2</v>
      </c>
      <c r="T2544" s="22">
        <f t="shared" si="197"/>
        <v>0.15422077922077923</v>
      </c>
      <c r="U2544" s="22" t="s">
        <v>5367</v>
      </c>
      <c r="V2544">
        <v>830</v>
      </c>
      <c r="W2544" s="22" t="s">
        <v>5391</v>
      </c>
      <c r="X2544">
        <v>1000</v>
      </c>
      <c r="Y2544" t="s">
        <v>49</v>
      </c>
      <c r="Z2544" t="s">
        <v>1356</v>
      </c>
      <c r="AA2544" t="s">
        <v>1357</v>
      </c>
      <c r="AB2544" t="s">
        <v>41</v>
      </c>
      <c r="AC2544" t="s">
        <v>42</v>
      </c>
      <c r="AD2544" t="str">
        <f t="shared" si="198"/>
        <v>Santa Barbara High School - SBHS</v>
      </c>
      <c r="AE2544" t="s">
        <v>1354</v>
      </c>
      <c r="AF2544" t="s">
        <v>1355</v>
      </c>
      <c r="AG2544" t="s">
        <v>1355</v>
      </c>
      <c r="AH2544" t="s">
        <v>5220</v>
      </c>
      <c r="AI2544">
        <v>34</v>
      </c>
      <c r="AJ2544">
        <v>34</v>
      </c>
      <c r="AK2544" s="22">
        <f t="shared" si="199"/>
        <v>71.161873840445267</v>
      </c>
      <c r="AL2544" t="s">
        <v>52</v>
      </c>
      <c r="AM2544" t="s">
        <v>45</v>
      </c>
      <c r="AN2544" t="s">
        <v>46</v>
      </c>
    </row>
    <row r="2545" spans="1:40" hidden="1" x14ac:dyDescent="0.25">
      <c r="A2545">
        <v>202430</v>
      </c>
      <c r="B2545">
        <v>43596</v>
      </c>
      <c r="C2545" t="s">
        <v>183</v>
      </c>
      <c r="D2545" t="s">
        <v>5707</v>
      </c>
      <c r="E2545" t="s">
        <v>184</v>
      </c>
      <c r="F2545">
        <v>4</v>
      </c>
      <c r="G2545" s="1">
        <v>45159</v>
      </c>
      <c r="H2545" s="1">
        <v>45317</v>
      </c>
      <c r="I2545" s="21">
        <f t="shared" si="195"/>
        <v>23.571428571428573</v>
      </c>
      <c r="J2545" s="1"/>
      <c r="K2545" s="1" t="s">
        <v>5546</v>
      </c>
      <c r="L2545" t="s">
        <v>33</v>
      </c>
      <c r="O2545" t="s">
        <v>36</v>
      </c>
      <c r="S2545" s="22">
        <f t="shared" si="196"/>
        <v>4.5138888888888895E-2</v>
      </c>
      <c r="T2545" s="22">
        <f t="shared" si="197"/>
        <v>0.12896825396825398</v>
      </c>
      <c r="U2545" s="22" t="s">
        <v>5403</v>
      </c>
      <c r="V2545">
        <v>915</v>
      </c>
      <c r="W2545" s="22" t="s">
        <v>5465</v>
      </c>
      <c r="X2545">
        <v>1020</v>
      </c>
      <c r="Y2545" t="s">
        <v>49</v>
      </c>
      <c r="Z2545" t="s">
        <v>1362</v>
      </c>
      <c r="AA2545" t="s">
        <v>1363</v>
      </c>
      <c r="AB2545" t="s">
        <v>41</v>
      </c>
      <c r="AC2545" t="s">
        <v>42</v>
      </c>
      <c r="AD2545" t="str">
        <f t="shared" si="198"/>
        <v>Santa Barbara High School - SBHS</v>
      </c>
      <c r="AE2545" t="s">
        <v>1354</v>
      </c>
      <c r="AF2545" t="s">
        <v>1355</v>
      </c>
      <c r="AG2545" t="s">
        <v>1355</v>
      </c>
      <c r="AH2545" t="s">
        <v>5220</v>
      </c>
      <c r="AI2545">
        <v>0</v>
      </c>
      <c r="AJ2545">
        <v>25</v>
      </c>
      <c r="AK2545" s="22">
        <f t="shared" si="199"/>
        <v>75.99914965986396</v>
      </c>
      <c r="AL2545" t="s">
        <v>52</v>
      </c>
      <c r="AM2545" t="s">
        <v>45</v>
      </c>
      <c r="AN2545" t="s">
        <v>46</v>
      </c>
    </row>
    <row r="2546" spans="1:40" hidden="1" x14ac:dyDescent="0.25">
      <c r="A2546">
        <v>202430</v>
      </c>
      <c r="B2546">
        <v>43596</v>
      </c>
      <c r="C2546" t="s">
        <v>183</v>
      </c>
      <c r="D2546" t="s">
        <v>5707</v>
      </c>
      <c r="E2546" t="s">
        <v>184</v>
      </c>
      <c r="F2546">
        <v>4</v>
      </c>
      <c r="G2546" s="1">
        <v>45159</v>
      </c>
      <c r="H2546" s="1">
        <v>45317</v>
      </c>
      <c r="I2546" s="21">
        <f t="shared" si="195"/>
        <v>23.571428571428573</v>
      </c>
      <c r="J2546" s="1"/>
      <c r="K2546" s="1" t="s">
        <v>5533</v>
      </c>
      <c r="M2546" t="s">
        <v>34</v>
      </c>
      <c r="N2546" t="s">
        <v>35</v>
      </c>
      <c r="P2546" t="s">
        <v>37</v>
      </c>
      <c r="S2546" s="22">
        <f t="shared" si="196"/>
        <v>6.25E-2</v>
      </c>
      <c r="T2546" s="22">
        <f t="shared" si="197"/>
        <v>0.26785714285714285</v>
      </c>
      <c r="U2546" s="22" t="s">
        <v>5367</v>
      </c>
      <c r="V2546">
        <v>830</v>
      </c>
      <c r="W2546" s="22" t="s">
        <v>5391</v>
      </c>
      <c r="X2546">
        <v>1000</v>
      </c>
      <c r="Y2546" t="s">
        <v>49</v>
      </c>
      <c r="Z2546" t="s">
        <v>1362</v>
      </c>
      <c r="AA2546" t="s">
        <v>1363</v>
      </c>
      <c r="AB2546" t="s">
        <v>41</v>
      </c>
      <c r="AC2546" t="s">
        <v>42</v>
      </c>
      <c r="AD2546" t="str">
        <f t="shared" si="198"/>
        <v>Santa Barbara High School - SBHS</v>
      </c>
      <c r="AE2546" t="s">
        <v>1354</v>
      </c>
      <c r="AF2546" t="s">
        <v>1355</v>
      </c>
      <c r="AG2546" t="s">
        <v>1355</v>
      </c>
      <c r="AH2546" t="s">
        <v>5220</v>
      </c>
      <c r="AI2546">
        <v>0</v>
      </c>
      <c r="AJ2546">
        <v>25</v>
      </c>
      <c r="AK2546" s="22">
        <f t="shared" si="199"/>
        <v>157.84438775510205</v>
      </c>
      <c r="AL2546" t="s">
        <v>52</v>
      </c>
      <c r="AM2546" t="s">
        <v>45</v>
      </c>
      <c r="AN2546" t="s">
        <v>46</v>
      </c>
    </row>
    <row r="2547" spans="1:40" hidden="1" x14ac:dyDescent="0.25">
      <c r="A2547">
        <v>202430</v>
      </c>
      <c r="B2547">
        <v>43598</v>
      </c>
      <c r="C2547" t="s">
        <v>31</v>
      </c>
      <c r="D2547" t="s">
        <v>5657</v>
      </c>
      <c r="E2547" t="s">
        <v>32</v>
      </c>
      <c r="F2547">
        <v>1</v>
      </c>
      <c r="G2547" s="1">
        <v>45159</v>
      </c>
      <c r="H2547" s="1">
        <v>45226</v>
      </c>
      <c r="I2547" s="21">
        <f t="shared" si="195"/>
        <v>10.571428571428571</v>
      </c>
      <c r="J2547" s="1"/>
      <c r="K2547" s="1" t="s">
        <v>5552</v>
      </c>
      <c r="S2547" s="22">
        <f t="shared" si="196"/>
        <v>0</v>
      </c>
      <c r="T2547" s="22">
        <f t="shared" si="197"/>
        <v>0</v>
      </c>
      <c r="U2547" s="22">
        <v>0</v>
      </c>
      <c r="W2547" s="22">
        <v>0</v>
      </c>
      <c r="Y2547" t="s">
        <v>38</v>
      </c>
      <c r="Z2547" t="s">
        <v>1368</v>
      </c>
      <c r="AA2547" t="s">
        <v>1369</v>
      </c>
      <c r="AB2547" t="s">
        <v>41</v>
      </c>
      <c r="AC2547" t="s">
        <v>42</v>
      </c>
      <c r="AD2547" t="str">
        <f t="shared" si="198"/>
        <v>Santa Barbara High School - SBHS</v>
      </c>
      <c r="AE2547" t="s">
        <v>1354</v>
      </c>
      <c r="AF2547" t="s">
        <v>1355</v>
      </c>
      <c r="AG2547" t="s">
        <v>1355</v>
      </c>
      <c r="AH2547" t="s">
        <v>5220</v>
      </c>
      <c r="AI2547">
        <v>0</v>
      </c>
      <c r="AJ2547">
        <v>17</v>
      </c>
      <c r="AK2547" s="22">
        <f t="shared" si="199"/>
        <v>0</v>
      </c>
      <c r="AL2547">
        <v>20</v>
      </c>
      <c r="AM2547" t="s">
        <v>45</v>
      </c>
      <c r="AN2547" t="s">
        <v>46</v>
      </c>
    </row>
    <row r="2548" spans="1:40" hidden="1" x14ac:dyDescent="0.25">
      <c r="A2548">
        <v>202430</v>
      </c>
      <c r="B2548">
        <v>43598</v>
      </c>
      <c r="C2548" t="s">
        <v>31</v>
      </c>
      <c r="D2548" t="s">
        <v>5657</v>
      </c>
      <c r="E2548" t="s">
        <v>32</v>
      </c>
      <c r="F2548">
        <v>1</v>
      </c>
      <c r="G2548" s="1">
        <v>45159</v>
      </c>
      <c r="H2548" s="1">
        <v>45226</v>
      </c>
      <c r="I2548" s="21">
        <f t="shared" si="195"/>
        <v>10.571428571428571</v>
      </c>
      <c r="J2548" s="1"/>
      <c r="K2548" s="1" t="s">
        <v>5546</v>
      </c>
      <c r="L2548" t="s">
        <v>33</v>
      </c>
      <c r="O2548" t="s">
        <v>36</v>
      </c>
      <c r="S2548" s="22">
        <f t="shared" si="196"/>
        <v>3.472222222222221E-2</v>
      </c>
      <c r="T2548" s="22">
        <f t="shared" si="197"/>
        <v>4.4492544492544472E-2</v>
      </c>
      <c r="U2548" s="22" t="s">
        <v>5461</v>
      </c>
      <c r="V2548">
        <v>815</v>
      </c>
      <c r="W2548" s="22" t="s">
        <v>5370</v>
      </c>
      <c r="X2548">
        <v>905</v>
      </c>
      <c r="Y2548" t="s">
        <v>38</v>
      </c>
      <c r="Z2548" t="s">
        <v>1368</v>
      </c>
      <c r="AA2548" t="s">
        <v>1369</v>
      </c>
      <c r="AB2548" t="s">
        <v>41</v>
      </c>
      <c r="AC2548" t="s">
        <v>42</v>
      </c>
      <c r="AD2548" t="str">
        <f t="shared" si="198"/>
        <v>Santa Barbara High School - SBHS</v>
      </c>
      <c r="AE2548" t="s">
        <v>1354</v>
      </c>
      <c r="AF2548" t="s">
        <v>1355</v>
      </c>
      <c r="AG2548" t="s">
        <v>1355</v>
      </c>
      <c r="AH2548" t="s">
        <v>5220</v>
      </c>
      <c r="AI2548">
        <v>0</v>
      </c>
      <c r="AJ2548">
        <v>17</v>
      </c>
      <c r="AK2548" s="22">
        <f t="shared" si="199"/>
        <v>7.9959458530887062</v>
      </c>
      <c r="AL2548">
        <v>20</v>
      </c>
      <c r="AM2548" t="s">
        <v>45</v>
      </c>
      <c r="AN2548" t="s">
        <v>46</v>
      </c>
    </row>
    <row r="2549" spans="1:40" hidden="1" x14ac:dyDescent="0.25">
      <c r="A2549">
        <v>202430</v>
      </c>
      <c r="B2549">
        <v>43598</v>
      </c>
      <c r="C2549" t="s">
        <v>31</v>
      </c>
      <c r="D2549" t="s">
        <v>5657</v>
      </c>
      <c r="E2549" t="s">
        <v>32</v>
      </c>
      <c r="F2549">
        <v>1</v>
      </c>
      <c r="G2549" s="1">
        <v>45159</v>
      </c>
      <c r="H2549" s="1">
        <v>45226</v>
      </c>
      <c r="I2549" s="21">
        <f t="shared" si="195"/>
        <v>10.571428571428571</v>
      </c>
      <c r="J2549" s="1"/>
      <c r="K2549" s="1" t="s">
        <v>5533</v>
      </c>
      <c r="M2549" t="s">
        <v>34</v>
      </c>
      <c r="N2549" t="s">
        <v>35</v>
      </c>
      <c r="P2549" t="s">
        <v>37</v>
      </c>
      <c r="S2549" s="22">
        <f t="shared" si="196"/>
        <v>3.472222222222221E-2</v>
      </c>
      <c r="T2549" s="22">
        <f t="shared" si="197"/>
        <v>6.6738816738816709E-2</v>
      </c>
      <c r="U2549" s="22" t="s">
        <v>5396</v>
      </c>
      <c r="V2549">
        <v>730</v>
      </c>
      <c r="W2549" s="22" t="s">
        <v>5484</v>
      </c>
      <c r="X2549">
        <v>820</v>
      </c>
      <c r="Y2549" t="s">
        <v>38</v>
      </c>
      <c r="Z2549" t="s">
        <v>1368</v>
      </c>
      <c r="AA2549" t="s">
        <v>1369</v>
      </c>
      <c r="AB2549" t="s">
        <v>41</v>
      </c>
      <c r="AC2549" t="s">
        <v>42</v>
      </c>
      <c r="AD2549" t="str">
        <f t="shared" si="198"/>
        <v>Santa Barbara High School - SBHS</v>
      </c>
      <c r="AE2549" t="s">
        <v>1354</v>
      </c>
      <c r="AF2549" t="s">
        <v>1355</v>
      </c>
      <c r="AG2549" t="s">
        <v>1355</v>
      </c>
      <c r="AH2549" t="s">
        <v>5220</v>
      </c>
      <c r="AI2549">
        <v>0</v>
      </c>
      <c r="AJ2549">
        <v>17</v>
      </c>
      <c r="AK2549" s="22">
        <f t="shared" si="199"/>
        <v>11.993918779633059</v>
      </c>
      <c r="AL2549">
        <v>20</v>
      </c>
      <c r="AM2549" t="s">
        <v>45</v>
      </c>
      <c r="AN2549" t="s">
        <v>46</v>
      </c>
    </row>
    <row r="2550" spans="1:40" hidden="1" x14ac:dyDescent="0.25">
      <c r="A2550">
        <v>202430</v>
      </c>
      <c r="B2550">
        <v>43599</v>
      </c>
      <c r="C2550" t="s">
        <v>31</v>
      </c>
      <c r="D2550" t="s">
        <v>5657</v>
      </c>
      <c r="E2550" t="s">
        <v>32</v>
      </c>
      <c r="F2550">
        <v>1</v>
      </c>
      <c r="G2550" s="1">
        <v>45229</v>
      </c>
      <c r="H2550" s="1">
        <v>45317</v>
      </c>
      <c r="I2550" s="21">
        <f t="shared" si="195"/>
        <v>13.571428571428571</v>
      </c>
      <c r="J2550" s="1"/>
      <c r="K2550" s="1" t="s">
        <v>5546</v>
      </c>
      <c r="L2550" t="s">
        <v>33</v>
      </c>
      <c r="O2550" t="s">
        <v>36</v>
      </c>
      <c r="S2550" s="22">
        <f t="shared" si="196"/>
        <v>3.472222222222221E-2</v>
      </c>
      <c r="T2550" s="22">
        <f t="shared" si="197"/>
        <v>5.7118807118807097E-2</v>
      </c>
      <c r="U2550" s="22" t="s">
        <v>5461</v>
      </c>
      <c r="V2550">
        <v>815</v>
      </c>
      <c r="W2550" s="22" t="s">
        <v>5370</v>
      </c>
      <c r="X2550">
        <v>905</v>
      </c>
      <c r="Y2550" t="s">
        <v>38</v>
      </c>
      <c r="Z2550" t="s">
        <v>1368</v>
      </c>
      <c r="AA2550" t="s">
        <v>1369</v>
      </c>
      <c r="AB2550" t="s">
        <v>41</v>
      </c>
      <c r="AC2550" t="s">
        <v>42</v>
      </c>
      <c r="AD2550" t="str">
        <f t="shared" si="198"/>
        <v>Santa Barbara High School - SBHS</v>
      </c>
      <c r="AE2550" t="s">
        <v>1354</v>
      </c>
      <c r="AF2550" t="s">
        <v>1355</v>
      </c>
      <c r="AG2550" t="s">
        <v>1355</v>
      </c>
      <c r="AH2550" t="s">
        <v>5220</v>
      </c>
      <c r="AI2550">
        <v>0</v>
      </c>
      <c r="AJ2550">
        <v>21</v>
      </c>
      <c r="AK2550" s="22">
        <f t="shared" si="199"/>
        <v>16.278860028860024</v>
      </c>
      <c r="AL2550">
        <v>20</v>
      </c>
      <c r="AM2550" t="s">
        <v>45</v>
      </c>
      <c r="AN2550" t="s">
        <v>46</v>
      </c>
    </row>
    <row r="2551" spans="1:40" hidden="1" x14ac:dyDescent="0.25">
      <c r="A2551">
        <v>202430</v>
      </c>
      <c r="B2551">
        <v>43599</v>
      </c>
      <c r="C2551" t="s">
        <v>31</v>
      </c>
      <c r="D2551" t="s">
        <v>5657</v>
      </c>
      <c r="E2551" t="s">
        <v>32</v>
      </c>
      <c r="F2551">
        <v>1</v>
      </c>
      <c r="G2551" s="1">
        <v>45229</v>
      </c>
      <c r="H2551" s="1">
        <v>45317</v>
      </c>
      <c r="I2551" s="21">
        <f t="shared" si="195"/>
        <v>13.571428571428571</v>
      </c>
      <c r="J2551" s="1"/>
      <c r="K2551" s="1" t="s">
        <v>5533</v>
      </c>
      <c r="M2551" t="s">
        <v>34</v>
      </c>
      <c r="N2551" t="s">
        <v>35</v>
      </c>
      <c r="P2551" t="s">
        <v>37</v>
      </c>
      <c r="S2551" s="22">
        <f t="shared" si="196"/>
        <v>3.472222222222221E-2</v>
      </c>
      <c r="T2551" s="22">
        <f t="shared" si="197"/>
        <v>8.5678210678210645E-2</v>
      </c>
      <c r="U2551" s="22" t="s">
        <v>5396</v>
      </c>
      <c r="V2551">
        <v>730</v>
      </c>
      <c r="W2551" s="22" t="s">
        <v>5484</v>
      </c>
      <c r="X2551">
        <v>820</v>
      </c>
      <c r="Y2551" t="s">
        <v>38</v>
      </c>
      <c r="Z2551" t="s">
        <v>1368</v>
      </c>
      <c r="AA2551" t="s">
        <v>1369</v>
      </c>
      <c r="AB2551" t="s">
        <v>41</v>
      </c>
      <c r="AC2551" t="s">
        <v>42</v>
      </c>
      <c r="AD2551" t="str">
        <f t="shared" si="198"/>
        <v>Santa Barbara High School - SBHS</v>
      </c>
      <c r="AE2551" t="s">
        <v>1354</v>
      </c>
      <c r="AF2551" t="s">
        <v>1355</v>
      </c>
      <c r="AG2551" t="s">
        <v>1355</v>
      </c>
      <c r="AH2551" t="s">
        <v>5220</v>
      </c>
      <c r="AI2551">
        <v>0</v>
      </c>
      <c r="AJ2551">
        <v>21</v>
      </c>
      <c r="AK2551" s="22">
        <f t="shared" si="199"/>
        <v>24.418290043290032</v>
      </c>
      <c r="AL2551">
        <v>20</v>
      </c>
      <c r="AM2551" t="s">
        <v>45</v>
      </c>
      <c r="AN2551" t="s">
        <v>46</v>
      </c>
    </row>
    <row r="2552" spans="1:40" hidden="1" x14ac:dyDescent="0.25">
      <c r="A2552">
        <v>202430</v>
      </c>
      <c r="B2552">
        <v>43600</v>
      </c>
      <c r="C2552" t="s">
        <v>869</v>
      </c>
      <c r="D2552" t="s">
        <v>5658</v>
      </c>
      <c r="E2552" t="s">
        <v>870</v>
      </c>
      <c r="F2552">
        <v>3</v>
      </c>
      <c r="G2552" s="1">
        <v>45159</v>
      </c>
      <c r="H2552" s="1">
        <v>45317</v>
      </c>
      <c r="I2552" s="21">
        <f t="shared" si="195"/>
        <v>23.571428571428573</v>
      </c>
      <c r="J2552" s="1"/>
      <c r="K2552" s="1" t="s">
        <v>5546</v>
      </c>
      <c r="L2552" t="s">
        <v>33</v>
      </c>
      <c r="O2552" t="s">
        <v>36</v>
      </c>
      <c r="S2552" s="22">
        <f t="shared" si="196"/>
        <v>4.5138888888888895E-2</v>
      </c>
      <c r="T2552" s="22">
        <f t="shared" si="197"/>
        <v>0.12896825396825398</v>
      </c>
      <c r="U2552" s="22" t="s">
        <v>5403</v>
      </c>
      <c r="V2552">
        <v>915</v>
      </c>
      <c r="W2552" s="22" t="s">
        <v>5465</v>
      </c>
      <c r="X2552">
        <v>1020</v>
      </c>
      <c r="Y2552" t="s">
        <v>49</v>
      </c>
      <c r="Z2552" t="s">
        <v>1370</v>
      </c>
      <c r="AA2552" t="s">
        <v>1371</v>
      </c>
      <c r="AB2552" t="s">
        <v>41</v>
      </c>
      <c r="AC2552" t="s">
        <v>42</v>
      </c>
      <c r="AD2552" t="str">
        <f t="shared" si="198"/>
        <v>Santa Barbara High School - SBHS</v>
      </c>
      <c r="AE2552" t="s">
        <v>1354</v>
      </c>
      <c r="AF2552" t="s">
        <v>1355</v>
      </c>
      <c r="AG2552" t="s">
        <v>1355</v>
      </c>
      <c r="AH2552" t="s">
        <v>5220</v>
      </c>
      <c r="AI2552">
        <v>0</v>
      </c>
      <c r="AJ2552">
        <v>12</v>
      </c>
      <c r="AK2552" s="22">
        <f t="shared" si="199"/>
        <v>36.479591836734699</v>
      </c>
      <c r="AL2552" t="s">
        <v>52</v>
      </c>
      <c r="AM2552" t="s">
        <v>45</v>
      </c>
      <c r="AN2552" t="s">
        <v>46</v>
      </c>
    </row>
    <row r="2553" spans="1:40" hidden="1" x14ac:dyDescent="0.25">
      <c r="A2553">
        <v>202430</v>
      </c>
      <c r="B2553">
        <v>43600</v>
      </c>
      <c r="C2553" t="s">
        <v>869</v>
      </c>
      <c r="D2553" t="s">
        <v>5658</v>
      </c>
      <c r="E2553" t="s">
        <v>870</v>
      </c>
      <c r="F2553">
        <v>3</v>
      </c>
      <c r="G2553" s="1">
        <v>45159</v>
      </c>
      <c r="H2553" s="1">
        <v>45317</v>
      </c>
      <c r="I2553" s="21">
        <f t="shared" si="195"/>
        <v>23.571428571428573</v>
      </c>
      <c r="J2553" s="1"/>
      <c r="K2553" s="1" t="s">
        <v>5533</v>
      </c>
      <c r="M2553" t="s">
        <v>34</v>
      </c>
      <c r="N2553" t="s">
        <v>35</v>
      </c>
      <c r="P2553" t="s">
        <v>37</v>
      </c>
      <c r="S2553" s="22">
        <f t="shared" si="196"/>
        <v>6.25E-2</v>
      </c>
      <c r="T2553" s="22">
        <f t="shared" si="197"/>
        <v>0.26785714285714285</v>
      </c>
      <c r="U2553" s="22" t="s">
        <v>5367</v>
      </c>
      <c r="V2553">
        <v>830</v>
      </c>
      <c r="W2553" s="22" t="s">
        <v>5391</v>
      </c>
      <c r="X2553">
        <v>1000</v>
      </c>
      <c r="Y2553" t="s">
        <v>49</v>
      </c>
      <c r="Z2553" t="s">
        <v>1370</v>
      </c>
      <c r="AA2553" t="s">
        <v>1371</v>
      </c>
      <c r="AB2553" t="s">
        <v>41</v>
      </c>
      <c r="AC2553" t="s">
        <v>42</v>
      </c>
      <c r="AD2553" t="str">
        <f t="shared" si="198"/>
        <v>Santa Barbara High School - SBHS</v>
      </c>
      <c r="AE2553" t="s">
        <v>1354</v>
      </c>
      <c r="AF2553" t="s">
        <v>1355</v>
      </c>
      <c r="AG2553" t="s">
        <v>1355</v>
      </c>
      <c r="AH2553" t="s">
        <v>5220</v>
      </c>
      <c r="AI2553">
        <v>0</v>
      </c>
      <c r="AJ2553">
        <v>12</v>
      </c>
      <c r="AK2553" s="22">
        <f t="shared" si="199"/>
        <v>75.76530612244899</v>
      </c>
      <c r="AL2553" t="s">
        <v>52</v>
      </c>
      <c r="AM2553" t="s">
        <v>45</v>
      </c>
      <c r="AN2553" t="s">
        <v>46</v>
      </c>
    </row>
    <row r="2554" spans="1:40" hidden="1" x14ac:dyDescent="0.25">
      <c r="A2554">
        <v>202430</v>
      </c>
      <c r="B2554">
        <v>43761</v>
      </c>
      <c r="C2554" t="s">
        <v>853</v>
      </c>
      <c r="D2554" t="s">
        <v>5658</v>
      </c>
      <c r="E2554" t="s">
        <v>854</v>
      </c>
      <c r="F2554">
        <v>3</v>
      </c>
      <c r="G2554" s="1">
        <v>45159</v>
      </c>
      <c r="H2554" s="1">
        <v>45317</v>
      </c>
      <c r="I2554" s="21">
        <f t="shared" si="195"/>
        <v>23.571428571428573</v>
      </c>
      <c r="J2554" s="1"/>
      <c r="K2554" s="1" t="s">
        <v>5546</v>
      </c>
      <c r="L2554" t="s">
        <v>33</v>
      </c>
      <c r="O2554" t="s">
        <v>36</v>
      </c>
      <c r="S2554" s="22">
        <f t="shared" si="196"/>
        <v>4.513888888888884E-2</v>
      </c>
      <c r="T2554" s="22">
        <f t="shared" si="197"/>
        <v>0.12896825396825384</v>
      </c>
      <c r="U2554" s="22" t="s">
        <v>5455</v>
      </c>
      <c r="V2554">
        <v>1315</v>
      </c>
      <c r="W2554" s="22" t="s">
        <v>5379</v>
      </c>
      <c r="X2554">
        <v>1420</v>
      </c>
      <c r="Y2554" t="s">
        <v>49</v>
      </c>
      <c r="Z2554" t="s">
        <v>1370</v>
      </c>
      <c r="AA2554" t="s">
        <v>1371</v>
      </c>
      <c r="AB2554" t="s">
        <v>41</v>
      </c>
      <c r="AC2554" t="s">
        <v>42</v>
      </c>
      <c r="AD2554" t="str">
        <f t="shared" si="198"/>
        <v>Santa Barbara High School - SBHS</v>
      </c>
      <c r="AE2554" t="s">
        <v>1354</v>
      </c>
      <c r="AF2554" t="s">
        <v>1355</v>
      </c>
      <c r="AG2554" t="s">
        <v>1355</v>
      </c>
      <c r="AH2554" t="s">
        <v>5220</v>
      </c>
      <c r="AI2554">
        <v>0</v>
      </c>
      <c r="AJ2554">
        <v>13</v>
      </c>
      <c r="AK2554" s="22">
        <f t="shared" si="199"/>
        <v>39.519557823129212</v>
      </c>
      <c r="AL2554" t="s">
        <v>52</v>
      </c>
      <c r="AM2554" t="s">
        <v>45</v>
      </c>
      <c r="AN2554" t="s">
        <v>46</v>
      </c>
    </row>
    <row r="2555" spans="1:40" hidden="1" x14ac:dyDescent="0.25">
      <c r="A2555">
        <v>202430</v>
      </c>
      <c r="B2555">
        <v>43761</v>
      </c>
      <c r="C2555" t="s">
        <v>853</v>
      </c>
      <c r="D2555" t="s">
        <v>5658</v>
      </c>
      <c r="E2555" t="s">
        <v>854</v>
      </c>
      <c r="F2555">
        <v>3</v>
      </c>
      <c r="G2555" s="1">
        <v>45159</v>
      </c>
      <c r="H2555" s="1">
        <v>45317</v>
      </c>
      <c r="I2555" s="21">
        <f t="shared" si="195"/>
        <v>23.571428571428573</v>
      </c>
      <c r="J2555" s="1"/>
      <c r="K2555" s="1" t="s">
        <v>5533</v>
      </c>
      <c r="M2555" t="s">
        <v>34</v>
      </c>
      <c r="N2555" t="s">
        <v>35</v>
      </c>
      <c r="P2555" t="s">
        <v>37</v>
      </c>
      <c r="S2555" s="22">
        <f t="shared" si="196"/>
        <v>5.902777777777779E-2</v>
      </c>
      <c r="T2555" s="22">
        <f t="shared" si="197"/>
        <v>0.25297619047619052</v>
      </c>
      <c r="U2555" s="22" t="s">
        <v>5393</v>
      </c>
      <c r="V2555">
        <v>1230</v>
      </c>
      <c r="W2555" s="22" t="s">
        <v>5492</v>
      </c>
      <c r="X2555">
        <v>1355</v>
      </c>
      <c r="Y2555" t="s">
        <v>49</v>
      </c>
      <c r="Z2555" t="s">
        <v>1370</v>
      </c>
      <c r="AA2555" t="s">
        <v>1371</v>
      </c>
      <c r="AB2555" t="s">
        <v>41</v>
      </c>
      <c r="AC2555" t="s">
        <v>42</v>
      </c>
      <c r="AD2555" t="str">
        <f t="shared" si="198"/>
        <v>Santa Barbara High School - SBHS</v>
      </c>
      <c r="AE2555" t="s">
        <v>1354</v>
      </c>
      <c r="AF2555" t="s">
        <v>1355</v>
      </c>
      <c r="AG2555" t="s">
        <v>1355</v>
      </c>
      <c r="AH2555" t="s">
        <v>5220</v>
      </c>
      <c r="AI2555">
        <v>0</v>
      </c>
      <c r="AJ2555">
        <v>13</v>
      </c>
      <c r="AK2555" s="22">
        <f t="shared" si="199"/>
        <v>77.519132653061234</v>
      </c>
      <c r="AL2555" t="s">
        <v>52</v>
      </c>
      <c r="AM2555" t="s">
        <v>45</v>
      </c>
      <c r="AN2555" t="s">
        <v>46</v>
      </c>
    </row>
    <row r="2556" spans="1:40" hidden="1" x14ac:dyDescent="0.25">
      <c r="A2556">
        <v>202430</v>
      </c>
      <c r="B2556">
        <v>44302</v>
      </c>
      <c r="C2556" t="s">
        <v>853</v>
      </c>
      <c r="D2556" t="s">
        <v>5658</v>
      </c>
      <c r="E2556" t="s">
        <v>854</v>
      </c>
      <c r="F2556">
        <v>3</v>
      </c>
      <c r="G2556" s="1">
        <v>45159</v>
      </c>
      <c r="H2556" s="1">
        <v>45317</v>
      </c>
      <c r="I2556" s="21">
        <f t="shared" si="195"/>
        <v>23.571428571428573</v>
      </c>
      <c r="J2556" s="1"/>
      <c r="K2556" s="1" t="s">
        <v>5546</v>
      </c>
      <c r="L2556" t="s">
        <v>33</v>
      </c>
      <c r="O2556" t="s">
        <v>36</v>
      </c>
      <c r="S2556" s="22">
        <f t="shared" si="196"/>
        <v>4.5138888888888951E-2</v>
      </c>
      <c r="T2556" s="22">
        <f t="shared" si="197"/>
        <v>0.12896825396825415</v>
      </c>
      <c r="U2556" s="22" t="s">
        <v>5414</v>
      </c>
      <c r="V2556">
        <v>1430</v>
      </c>
      <c r="W2556" s="22" t="s">
        <v>5494</v>
      </c>
      <c r="X2556">
        <v>1535</v>
      </c>
      <c r="Y2556" t="s">
        <v>49</v>
      </c>
      <c r="Z2556" t="s">
        <v>1370</v>
      </c>
      <c r="AA2556" t="s">
        <v>1371</v>
      </c>
      <c r="AB2556" t="s">
        <v>41</v>
      </c>
      <c r="AC2556" t="s">
        <v>42</v>
      </c>
      <c r="AD2556" t="str">
        <f t="shared" si="198"/>
        <v>Santa Barbara High School - SBHS</v>
      </c>
      <c r="AE2556" t="s">
        <v>1354</v>
      </c>
      <c r="AF2556" t="s">
        <v>1355</v>
      </c>
      <c r="AG2556" t="s">
        <v>1355</v>
      </c>
      <c r="AH2556" t="s">
        <v>5220</v>
      </c>
      <c r="AI2556">
        <v>0</v>
      </c>
      <c r="AJ2556">
        <v>8</v>
      </c>
      <c r="AK2556" s="22">
        <f t="shared" si="199"/>
        <v>24.319727891156496</v>
      </c>
      <c r="AL2556" t="s">
        <v>52</v>
      </c>
      <c r="AM2556" t="s">
        <v>45</v>
      </c>
      <c r="AN2556" t="s">
        <v>46</v>
      </c>
    </row>
    <row r="2557" spans="1:40" hidden="1" x14ac:dyDescent="0.25">
      <c r="A2557">
        <v>202430</v>
      </c>
      <c r="B2557">
        <v>44302</v>
      </c>
      <c r="C2557" t="s">
        <v>853</v>
      </c>
      <c r="D2557" t="s">
        <v>5658</v>
      </c>
      <c r="E2557" t="s">
        <v>854</v>
      </c>
      <c r="F2557">
        <v>3</v>
      </c>
      <c r="G2557" s="1">
        <v>45159</v>
      </c>
      <c r="H2557" s="1">
        <v>45317</v>
      </c>
      <c r="I2557" s="21">
        <f t="shared" si="195"/>
        <v>23.571428571428573</v>
      </c>
      <c r="J2557" s="1"/>
      <c r="K2557" s="1" t="s">
        <v>5533</v>
      </c>
      <c r="M2557" t="s">
        <v>34</v>
      </c>
      <c r="N2557" t="s">
        <v>35</v>
      </c>
      <c r="P2557" t="s">
        <v>37</v>
      </c>
      <c r="S2557" s="22">
        <f t="shared" si="196"/>
        <v>6.25E-2</v>
      </c>
      <c r="T2557" s="22">
        <f t="shared" si="197"/>
        <v>0.26785714285714285</v>
      </c>
      <c r="U2557" s="22" t="s">
        <v>5398</v>
      </c>
      <c r="V2557">
        <v>1405</v>
      </c>
      <c r="W2557" s="22" t="s">
        <v>5494</v>
      </c>
      <c r="X2557">
        <v>1535</v>
      </c>
      <c r="Y2557" t="s">
        <v>49</v>
      </c>
      <c r="Z2557" t="s">
        <v>1370</v>
      </c>
      <c r="AA2557" t="s">
        <v>1371</v>
      </c>
      <c r="AB2557" t="s">
        <v>41</v>
      </c>
      <c r="AC2557" t="s">
        <v>42</v>
      </c>
      <c r="AD2557" t="str">
        <f t="shared" si="198"/>
        <v>Santa Barbara High School - SBHS</v>
      </c>
      <c r="AE2557" t="s">
        <v>1354</v>
      </c>
      <c r="AF2557" t="s">
        <v>1355</v>
      </c>
      <c r="AG2557" t="s">
        <v>1355</v>
      </c>
      <c r="AH2557" t="s">
        <v>5220</v>
      </c>
      <c r="AI2557">
        <v>0</v>
      </c>
      <c r="AJ2557">
        <v>8</v>
      </c>
      <c r="AK2557" s="22">
        <f t="shared" si="199"/>
        <v>50.510204081632658</v>
      </c>
      <c r="AL2557" t="s">
        <v>52</v>
      </c>
      <c r="AM2557" t="s">
        <v>45</v>
      </c>
      <c r="AN2557" t="s">
        <v>46</v>
      </c>
    </row>
    <row r="2558" spans="1:40" hidden="1" x14ac:dyDescent="0.25">
      <c r="A2558">
        <v>202430</v>
      </c>
      <c r="B2558">
        <v>44303</v>
      </c>
      <c r="C2558" t="s">
        <v>418</v>
      </c>
      <c r="D2558" t="s">
        <v>5718</v>
      </c>
      <c r="E2558" t="s">
        <v>419</v>
      </c>
      <c r="F2558">
        <v>3</v>
      </c>
      <c r="G2558" s="1">
        <v>45159</v>
      </c>
      <c r="H2558" s="1">
        <v>45226</v>
      </c>
      <c r="I2558" s="21">
        <f t="shared" si="195"/>
        <v>10.571428571428571</v>
      </c>
      <c r="J2558" s="1"/>
      <c r="K2558" s="1" t="s">
        <v>5546</v>
      </c>
      <c r="L2558" t="s">
        <v>33</v>
      </c>
      <c r="O2558" t="s">
        <v>36</v>
      </c>
      <c r="S2558" s="22">
        <f t="shared" si="196"/>
        <v>4.5138888888888895E-2</v>
      </c>
      <c r="T2558" s="22">
        <f t="shared" si="197"/>
        <v>5.7840307840307845E-2</v>
      </c>
      <c r="U2558" s="22" t="s">
        <v>5403</v>
      </c>
      <c r="V2558">
        <v>915</v>
      </c>
      <c r="W2558" s="22" t="s">
        <v>5465</v>
      </c>
      <c r="X2558">
        <v>1020</v>
      </c>
      <c r="Y2558" t="s">
        <v>49</v>
      </c>
      <c r="Z2558" t="s">
        <v>1372</v>
      </c>
      <c r="AA2558" t="s">
        <v>1373</v>
      </c>
      <c r="AB2558" t="s">
        <v>41</v>
      </c>
      <c r="AC2558" t="s">
        <v>42</v>
      </c>
      <c r="AD2558" t="str">
        <f t="shared" si="198"/>
        <v>Santa Barbara High School - SBHS</v>
      </c>
      <c r="AE2558" t="s">
        <v>1354</v>
      </c>
      <c r="AF2558" t="s">
        <v>1355</v>
      </c>
      <c r="AG2558" t="s">
        <v>1355</v>
      </c>
      <c r="AH2558" t="s">
        <v>5220</v>
      </c>
      <c r="AI2558">
        <v>0</v>
      </c>
      <c r="AJ2558">
        <v>20</v>
      </c>
      <c r="AK2558" s="22">
        <f t="shared" si="199"/>
        <v>12.229093657665086</v>
      </c>
      <c r="AL2558" t="s">
        <v>52</v>
      </c>
      <c r="AM2558" t="s">
        <v>45</v>
      </c>
      <c r="AN2558" t="s">
        <v>46</v>
      </c>
    </row>
    <row r="2559" spans="1:40" hidden="1" x14ac:dyDescent="0.25">
      <c r="A2559">
        <v>202430</v>
      </c>
      <c r="B2559">
        <v>44303</v>
      </c>
      <c r="C2559" t="s">
        <v>418</v>
      </c>
      <c r="D2559" t="s">
        <v>5718</v>
      </c>
      <c r="E2559" t="s">
        <v>419</v>
      </c>
      <c r="F2559">
        <v>3</v>
      </c>
      <c r="G2559" s="1">
        <v>45159</v>
      </c>
      <c r="H2559" s="1">
        <v>45226</v>
      </c>
      <c r="I2559" s="21">
        <f t="shared" si="195"/>
        <v>10.571428571428571</v>
      </c>
      <c r="J2559" s="1"/>
      <c r="K2559" s="1" t="s">
        <v>5533</v>
      </c>
      <c r="M2559" t="s">
        <v>34</v>
      </c>
      <c r="N2559" t="s">
        <v>35</v>
      </c>
      <c r="P2559" t="s">
        <v>37</v>
      </c>
      <c r="S2559" s="22">
        <f t="shared" si="196"/>
        <v>6.25E-2</v>
      </c>
      <c r="T2559" s="22">
        <f t="shared" si="197"/>
        <v>0.12012987012987011</v>
      </c>
      <c r="U2559" s="22" t="s">
        <v>5367</v>
      </c>
      <c r="V2559">
        <v>830</v>
      </c>
      <c r="W2559" s="22" t="s">
        <v>5391</v>
      </c>
      <c r="X2559">
        <v>1000</v>
      </c>
      <c r="Y2559" t="s">
        <v>49</v>
      </c>
      <c r="Z2559" t="s">
        <v>1372</v>
      </c>
      <c r="AA2559" t="s">
        <v>1373</v>
      </c>
      <c r="AB2559" t="s">
        <v>41</v>
      </c>
      <c r="AC2559" t="s">
        <v>42</v>
      </c>
      <c r="AD2559" t="str">
        <f t="shared" si="198"/>
        <v>Santa Barbara High School - SBHS</v>
      </c>
      <c r="AE2559" t="s">
        <v>1354</v>
      </c>
      <c r="AF2559" t="s">
        <v>1355</v>
      </c>
      <c r="AG2559" t="s">
        <v>1355</v>
      </c>
      <c r="AH2559" t="s">
        <v>5220</v>
      </c>
      <c r="AI2559">
        <v>0</v>
      </c>
      <c r="AJ2559">
        <v>20</v>
      </c>
      <c r="AK2559" s="22">
        <f t="shared" si="199"/>
        <v>25.398886827458252</v>
      </c>
      <c r="AL2559" t="s">
        <v>52</v>
      </c>
      <c r="AM2559" t="s">
        <v>45</v>
      </c>
      <c r="AN2559" t="s">
        <v>46</v>
      </c>
    </row>
    <row r="2560" spans="1:40" hidden="1" x14ac:dyDescent="0.25">
      <c r="A2560">
        <v>202430</v>
      </c>
      <c r="B2560">
        <v>44304</v>
      </c>
      <c r="C2560" t="s">
        <v>418</v>
      </c>
      <c r="D2560" t="s">
        <v>5718</v>
      </c>
      <c r="E2560" t="s">
        <v>419</v>
      </c>
      <c r="F2560">
        <v>3</v>
      </c>
      <c r="G2560" s="1">
        <v>45229</v>
      </c>
      <c r="H2560" s="1">
        <v>45317</v>
      </c>
      <c r="I2560" s="21">
        <f t="shared" si="195"/>
        <v>13.571428571428571</v>
      </c>
      <c r="J2560" s="1"/>
      <c r="K2560" s="1" t="s">
        <v>5546</v>
      </c>
      <c r="L2560" t="s">
        <v>33</v>
      </c>
      <c r="O2560" t="s">
        <v>36</v>
      </c>
      <c r="S2560" s="22">
        <f t="shared" si="196"/>
        <v>4.5138888888888895E-2</v>
      </c>
      <c r="T2560" s="22">
        <f t="shared" si="197"/>
        <v>7.4254449254449267E-2</v>
      </c>
      <c r="U2560" s="22" t="s">
        <v>5403</v>
      </c>
      <c r="V2560">
        <v>915</v>
      </c>
      <c r="W2560" s="22" t="s">
        <v>5465</v>
      </c>
      <c r="X2560">
        <v>1020</v>
      </c>
      <c r="Y2560" t="s">
        <v>49</v>
      </c>
      <c r="Z2560" t="s">
        <v>1372</v>
      </c>
      <c r="AA2560" t="s">
        <v>1373</v>
      </c>
      <c r="AB2560" t="s">
        <v>41</v>
      </c>
      <c r="AC2560" t="s">
        <v>42</v>
      </c>
      <c r="AD2560" t="str">
        <f t="shared" si="198"/>
        <v>Santa Barbara High School - SBHS</v>
      </c>
      <c r="AE2560" t="s">
        <v>1354</v>
      </c>
      <c r="AF2560" t="s">
        <v>1355</v>
      </c>
      <c r="AG2560" t="s">
        <v>1355</v>
      </c>
      <c r="AH2560" t="s">
        <v>5220</v>
      </c>
      <c r="AI2560">
        <v>0</v>
      </c>
      <c r="AJ2560">
        <v>27</v>
      </c>
      <c r="AK2560" s="22">
        <f t="shared" si="199"/>
        <v>27.208951762523192</v>
      </c>
      <c r="AL2560" t="s">
        <v>52</v>
      </c>
      <c r="AM2560" t="s">
        <v>45</v>
      </c>
      <c r="AN2560" t="s">
        <v>46</v>
      </c>
    </row>
    <row r="2561" spans="1:40" hidden="1" x14ac:dyDescent="0.25">
      <c r="A2561">
        <v>202430</v>
      </c>
      <c r="B2561">
        <v>44304</v>
      </c>
      <c r="C2561" t="s">
        <v>418</v>
      </c>
      <c r="D2561" t="s">
        <v>5718</v>
      </c>
      <c r="E2561" t="s">
        <v>419</v>
      </c>
      <c r="F2561">
        <v>3</v>
      </c>
      <c r="G2561" s="1">
        <v>45229</v>
      </c>
      <c r="H2561" s="1">
        <v>45317</v>
      </c>
      <c r="I2561" s="21">
        <f t="shared" si="195"/>
        <v>13.571428571428571</v>
      </c>
      <c r="J2561" s="1"/>
      <c r="K2561" s="1" t="s">
        <v>5533</v>
      </c>
      <c r="M2561" t="s">
        <v>34</v>
      </c>
      <c r="N2561" t="s">
        <v>35</v>
      </c>
      <c r="P2561" t="s">
        <v>37</v>
      </c>
      <c r="S2561" s="22">
        <f t="shared" si="196"/>
        <v>6.25E-2</v>
      </c>
      <c r="T2561" s="22">
        <f t="shared" si="197"/>
        <v>0.15422077922077923</v>
      </c>
      <c r="U2561" s="22" t="s">
        <v>5367</v>
      </c>
      <c r="V2561">
        <v>830</v>
      </c>
      <c r="W2561" s="22" t="s">
        <v>5391</v>
      </c>
      <c r="X2561">
        <v>1000</v>
      </c>
      <c r="Y2561" t="s">
        <v>49</v>
      </c>
      <c r="Z2561" t="s">
        <v>1372</v>
      </c>
      <c r="AA2561" t="s">
        <v>1373</v>
      </c>
      <c r="AB2561" t="s">
        <v>41</v>
      </c>
      <c r="AC2561" t="s">
        <v>42</v>
      </c>
      <c r="AD2561" t="str">
        <f t="shared" si="198"/>
        <v>Santa Barbara High School - SBHS</v>
      </c>
      <c r="AE2561" t="s">
        <v>1354</v>
      </c>
      <c r="AF2561" t="s">
        <v>1355</v>
      </c>
      <c r="AG2561" t="s">
        <v>1355</v>
      </c>
      <c r="AH2561" t="s">
        <v>5220</v>
      </c>
      <c r="AI2561">
        <v>0</v>
      </c>
      <c r="AJ2561">
        <v>27</v>
      </c>
      <c r="AK2561" s="22">
        <f t="shared" si="199"/>
        <v>56.510899814471244</v>
      </c>
      <c r="AL2561" t="s">
        <v>52</v>
      </c>
      <c r="AM2561" t="s">
        <v>45</v>
      </c>
      <c r="AN2561" t="s">
        <v>46</v>
      </c>
    </row>
    <row r="2562" spans="1:40" hidden="1" x14ac:dyDescent="0.25">
      <c r="A2562">
        <v>202430</v>
      </c>
      <c r="B2562">
        <v>44307</v>
      </c>
      <c r="C2562" t="s">
        <v>853</v>
      </c>
      <c r="D2562" t="s">
        <v>5658</v>
      </c>
      <c r="E2562" t="s">
        <v>854</v>
      </c>
      <c r="F2562">
        <v>3</v>
      </c>
      <c r="G2562" s="1">
        <v>45159</v>
      </c>
      <c r="H2562" s="1">
        <v>45317</v>
      </c>
      <c r="I2562" s="21">
        <f t="shared" ref="I2562:I2625" si="200">(DATEDIF(G2562,H2562,"d")/7)+1</f>
        <v>23.571428571428573</v>
      </c>
      <c r="J2562" s="1"/>
      <c r="K2562" s="1" t="s">
        <v>5546</v>
      </c>
      <c r="L2562" t="s">
        <v>33</v>
      </c>
      <c r="O2562" t="s">
        <v>36</v>
      </c>
      <c r="S2562" s="22">
        <f t="shared" ref="S2562:S2625" si="201">W2562-U2562</f>
        <v>4.5138888888888951E-2</v>
      </c>
      <c r="T2562" s="22">
        <f t="shared" ref="T2562:T2625" si="202">(LEN(K2562)*S2562)*(I2562/16.5)</f>
        <v>0.12896825396825415</v>
      </c>
      <c r="U2562" s="22" t="s">
        <v>5452</v>
      </c>
      <c r="V2562">
        <v>1120</v>
      </c>
      <c r="W2562" s="22" t="s">
        <v>5462</v>
      </c>
      <c r="X2562">
        <v>1225</v>
      </c>
      <c r="Y2562" t="s">
        <v>49</v>
      </c>
      <c r="Z2562" t="s">
        <v>1370</v>
      </c>
      <c r="AA2562" t="s">
        <v>1371</v>
      </c>
      <c r="AB2562" t="s">
        <v>41</v>
      </c>
      <c r="AC2562" t="s">
        <v>42</v>
      </c>
      <c r="AD2562" t="str">
        <f t="shared" ref="AD2562:AD2625" si="203">CONCATENATE(AE2562," - ",AG2562)</f>
        <v>Santa Barbara High School - SBHS</v>
      </c>
      <c r="AE2562" t="s">
        <v>1354</v>
      </c>
      <c r="AF2562" t="s">
        <v>1355</v>
      </c>
      <c r="AG2562" t="s">
        <v>1355</v>
      </c>
      <c r="AH2562" t="s">
        <v>5220</v>
      </c>
      <c r="AI2562">
        <v>0</v>
      </c>
      <c r="AJ2562">
        <v>2</v>
      </c>
      <c r="AK2562" s="22">
        <f t="shared" ref="AK2562:AK2625" si="204">I2562*T2562*AJ2562</f>
        <v>6.0799319727891241</v>
      </c>
      <c r="AL2562" t="s">
        <v>52</v>
      </c>
      <c r="AM2562" t="s">
        <v>45</v>
      </c>
      <c r="AN2562" t="s">
        <v>46</v>
      </c>
    </row>
    <row r="2563" spans="1:40" hidden="1" x14ac:dyDescent="0.25">
      <c r="A2563">
        <v>202430</v>
      </c>
      <c r="B2563">
        <v>44307</v>
      </c>
      <c r="C2563" t="s">
        <v>853</v>
      </c>
      <c r="D2563" t="s">
        <v>5658</v>
      </c>
      <c r="E2563" t="s">
        <v>854</v>
      </c>
      <c r="F2563">
        <v>3</v>
      </c>
      <c r="G2563" s="1">
        <v>45159</v>
      </c>
      <c r="H2563" s="1">
        <v>45317</v>
      </c>
      <c r="I2563" s="21">
        <f t="shared" si="200"/>
        <v>23.571428571428573</v>
      </c>
      <c r="J2563" s="1"/>
      <c r="K2563" s="1" t="s">
        <v>5533</v>
      </c>
      <c r="M2563" t="s">
        <v>34</v>
      </c>
      <c r="N2563" t="s">
        <v>35</v>
      </c>
      <c r="P2563" t="s">
        <v>37</v>
      </c>
      <c r="S2563" s="22">
        <f t="shared" si="201"/>
        <v>6.25E-2</v>
      </c>
      <c r="T2563" s="22">
        <f t="shared" si="202"/>
        <v>0.26785714285714285</v>
      </c>
      <c r="U2563" s="22" t="s">
        <v>5397</v>
      </c>
      <c r="V2563">
        <v>1010</v>
      </c>
      <c r="W2563" s="22" t="s">
        <v>5487</v>
      </c>
      <c r="X2563">
        <v>1140</v>
      </c>
      <c r="Y2563" t="s">
        <v>49</v>
      </c>
      <c r="Z2563" t="s">
        <v>1370</v>
      </c>
      <c r="AA2563" t="s">
        <v>1371</v>
      </c>
      <c r="AB2563" t="s">
        <v>41</v>
      </c>
      <c r="AC2563" t="s">
        <v>42</v>
      </c>
      <c r="AD2563" t="str">
        <f t="shared" si="203"/>
        <v>Santa Barbara High School - SBHS</v>
      </c>
      <c r="AE2563" t="s">
        <v>1354</v>
      </c>
      <c r="AF2563" t="s">
        <v>1355</v>
      </c>
      <c r="AG2563" t="s">
        <v>1355</v>
      </c>
      <c r="AH2563" t="s">
        <v>5220</v>
      </c>
      <c r="AI2563">
        <v>0</v>
      </c>
      <c r="AJ2563">
        <v>2</v>
      </c>
      <c r="AK2563" s="22">
        <f t="shared" si="204"/>
        <v>12.627551020408164</v>
      </c>
      <c r="AL2563" t="s">
        <v>52</v>
      </c>
      <c r="AM2563" t="s">
        <v>45</v>
      </c>
      <c r="AN2563" t="s">
        <v>46</v>
      </c>
    </row>
    <row r="2564" spans="1:40" hidden="1" x14ac:dyDescent="0.25">
      <c r="A2564">
        <v>202430</v>
      </c>
      <c r="B2564">
        <v>44344</v>
      </c>
      <c r="C2564" t="s">
        <v>865</v>
      </c>
      <c r="D2564" t="s">
        <v>5677</v>
      </c>
      <c r="E2564" t="s">
        <v>866</v>
      </c>
      <c r="F2564">
        <v>3</v>
      </c>
      <c r="G2564" s="1">
        <v>45229</v>
      </c>
      <c r="H2564" s="1">
        <v>45317</v>
      </c>
      <c r="I2564" s="21">
        <f t="shared" si="200"/>
        <v>13.571428571428571</v>
      </c>
      <c r="J2564" s="1"/>
      <c r="K2564" s="1" t="s">
        <v>5546</v>
      </c>
      <c r="L2564" t="s">
        <v>33</v>
      </c>
      <c r="O2564" t="s">
        <v>36</v>
      </c>
      <c r="S2564" s="22">
        <f t="shared" si="201"/>
        <v>4.861111111111116E-2</v>
      </c>
      <c r="T2564" s="22">
        <f t="shared" si="202"/>
        <v>7.9966329966330046E-2</v>
      </c>
      <c r="U2564" s="22" t="s">
        <v>5420</v>
      </c>
      <c r="V2564">
        <v>1115</v>
      </c>
      <c r="W2564" s="22" t="s">
        <v>5462</v>
      </c>
      <c r="X2564">
        <v>1225</v>
      </c>
      <c r="Y2564" t="s">
        <v>205</v>
      </c>
      <c r="Z2564" t="s">
        <v>1374</v>
      </c>
      <c r="AA2564" t="s">
        <v>1375</v>
      </c>
      <c r="AB2564" t="s">
        <v>41</v>
      </c>
      <c r="AC2564" t="s">
        <v>42</v>
      </c>
      <c r="AD2564" t="str">
        <f t="shared" si="203"/>
        <v>Santa Barbara High School - SBHS</v>
      </c>
      <c r="AE2564" t="s">
        <v>1354</v>
      </c>
      <c r="AF2564" t="s">
        <v>1355</v>
      </c>
      <c r="AG2564" t="s">
        <v>1355</v>
      </c>
      <c r="AH2564" t="s">
        <v>5220</v>
      </c>
      <c r="AI2564">
        <v>21</v>
      </c>
      <c r="AJ2564">
        <v>21</v>
      </c>
      <c r="AK2564" s="22">
        <f t="shared" si="204"/>
        <v>22.790404040404063</v>
      </c>
      <c r="AL2564" t="s">
        <v>52</v>
      </c>
      <c r="AM2564" t="s">
        <v>45</v>
      </c>
      <c r="AN2564" t="s">
        <v>46</v>
      </c>
    </row>
    <row r="2565" spans="1:40" hidden="1" x14ac:dyDescent="0.25">
      <c r="A2565">
        <v>202430</v>
      </c>
      <c r="B2565">
        <v>44344</v>
      </c>
      <c r="C2565" t="s">
        <v>865</v>
      </c>
      <c r="D2565" t="s">
        <v>5677</v>
      </c>
      <c r="E2565" t="s">
        <v>866</v>
      </c>
      <c r="F2565">
        <v>3</v>
      </c>
      <c r="G2565" s="1">
        <v>45229</v>
      </c>
      <c r="H2565" s="1">
        <v>45317</v>
      </c>
      <c r="I2565" s="21">
        <f t="shared" si="200"/>
        <v>13.571428571428571</v>
      </c>
      <c r="J2565" s="1"/>
      <c r="K2565" s="1" t="s">
        <v>5533</v>
      </c>
      <c r="M2565" t="s">
        <v>34</v>
      </c>
      <c r="N2565" t="s">
        <v>35</v>
      </c>
      <c r="P2565" t="s">
        <v>37</v>
      </c>
      <c r="S2565" s="22">
        <f t="shared" si="201"/>
        <v>6.25E-2</v>
      </c>
      <c r="T2565" s="22">
        <f t="shared" si="202"/>
        <v>0.15422077922077923</v>
      </c>
      <c r="U2565" s="22" t="s">
        <v>5397</v>
      </c>
      <c r="V2565">
        <v>1010</v>
      </c>
      <c r="W2565" s="22" t="s">
        <v>5487</v>
      </c>
      <c r="X2565">
        <v>1140</v>
      </c>
      <c r="Y2565" t="s">
        <v>205</v>
      </c>
      <c r="Z2565" t="s">
        <v>1374</v>
      </c>
      <c r="AA2565" t="s">
        <v>1375</v>
      </c>
      <c r="AB2565" t="s">
        <v>41</v>
      </c>
      <c r="AC2565" t="s">
        <v>42</v>
      </c>
      <c r="AD2565" t="str">
        <f t="shared" si="203"/>
        <v>Santa Barbara High School - SBHS</v>
      </c>
      <c r="AE2565" t="s">
        <v>1354</v>
      </c>
      <c r="AF2565" t="s">
        <v>1355</v>
      </c>
      <c r="AG2565" t="s">
        <v>1355</v>
      </c>
      <c r="AH2565" t="s">
        <v>5220</v>
      </c>
      <c r="AI2565">
        <v>21</v>
      </c>
      <c r="AJ2565">
        <v>21</v>
      </c>
      <c r="AK2565" s="22">
        <f t="shared" si="204"/>
        <v>43.952922077922075</v>
      </c>
      <c r="AL2565" t="s">
        <v>52</v>
      </c>
      <c r="AM2565" t="s">
        <v>45</v>
      </c>
      <c r="AN2565" t="s">
        <v>46</v>
      </c>
    </row>
    <row r="2566" spans="1:40" hidden="1" x14ac:dyDescent="0.25">
      <c r="A2566">
        <v>202430</v>
      </c>
      <c r="B2566">
        <v>44710</v>
      </c>
      <c r="C2566" t="s">
        <v>1328</v>
      </c>
      <c r="D2566" t="s">
        <v>5694</v>
      </c>
      <c r="E2566" t="s">
        <v>1329</v>
      </c>
      <c r="F2566">
        <v>2</v>
      </c>
      <c r="G2566" s="1">
        <v>45159</v>
      </c>
      <c r="H2566" s="1">
        <v>45226</v>
      </c>
      <c r="I2566" s="21">
        <f t="shared" si="200"/>
        <v>10.571428571428571</v>
      </c>
      <c r="J2566" s="1"/>
      <c r="K2566" s="1" t="s">
        <v>5546</v>
      </c>
      <c r="L2566" t="s">
        <v>33</v>
      </c>
      <c r="O2566" t="s">
        <v>36</v>
      </c>
      <c r="S2566" s="22">
        <f t="shared" si="201"/>
        <v>5.208333333333337E-2</v>
      </c>
      <c r="T2566" s="22">
        <f t="shared" si="202"/>
        <v>6.6738816738816778E-2</v>
      </c>
      <c r="U2566" s="22" t="s">
        <v>5420</v>
      </c>
      <c r="V2566">
        <v>1115</v>
      </c>
      <c r="W2566" s="22" t="s">
        <v>5393</v>
      </c>
      <c r="X2566">
        <v>1230</v>
      </c>
      <c r="Y2566" t="s">
        <v>49</v>
      </c>
      <c r="Z2566" t="s">
        <v>1360</v>
      </c>
      <c r="AA2566" t="s">
        <v>1361</v>
      </c>
      <c r="AB2566" t="s">
        <v>41</v>
      </c>
      <c r="AC2566" t="s">
        <v>42</v>
      </c>
      <c r="AD2566" t="str">
        <f t="shared" si="203"/>
        <v>Santa Barbara High School - SBHS</v>
      </c>
      <c r="AE2566" t="s">
        <v>1354</v>
      </c>
      <c r="AF2566" t="s">
        <v>1355</v>
      </c>
      <c r="AG2566" t="s">
        <v>1355</v>
      </c>
      <c r="AH2566" t="s">
        <v>5220</v>
      </c>
      <c r="AI2566">
        <v>0</v>
      </c>
      <c r="AJ2566">
        <v>15</v>
      </c>
      <c r="AK2566" s="22">
        <f t="shared" si="204"/>
        <v>10.582869511440945</v>
      </c>
      <c r="AL2566" t="s">
        <v>52</v>
      </c>
      <c r="AM2566" t="s">
        <v>45</v>
      </c>
      <c r="AN2566" t="s">
        <v>46</v>
      </c>
    </row>
    <row r="2567" spans="1:40" hidden="1" x14ac:dyDescent="0.25">
      <c r="A2567">
        <v>202430</v>
      </c>
      <c r="B2567">
        <v>44710</v>
      </c>
      <c r="C2567" t="s">
        <v>1328</v>
      </c>
      <c r="D2567" t="s">
        <v>5694</v>
      </c>
      <c r="E2567" t="s">
        <v>1329</v>
      </c>
      <c r="F2567">
        <v>2</v>
      </c>
      <c r="G2567" s="1">
        <v>45159</v>
      </c>
      <c r="H2567" s="1">
        <v>45226</v>
      </c>
      <c r="I2567" s="21">
        <f t="shared" si="200"/>
        <v>10.571428571428571</v>
      </c>
      <c r="J2567" s="1"/>
      <c r="K2567" s="1" t="s">
        <v>5533</v>
      </c>
      <c r="M2567" t="s">
        <v>34</v>
      </c>
      <c r="N2567" t="s">
        <v>35</v>
      </c>
      <c r="P2567" t="s">
        <v>37</v>
      </c>
      <c r="S2567" s="22">
        <f t="shared" si="201"/>
        <v>6.25E-2</v>
      </c>
      <c r="T2567" s="22">
        <f t="shared" si="202"/>
        <v>0.12012987012987011</v>
      </c>
      <c r="U2567" s="22" t="s">
        <v>5397</v>
      </c>
      <c r="V2567">
        <v>1010</v>
      </c>
      <c r="W2567" s="22" t="s">
        <v>5487</v>
      </c>
      <c r="X2567">
        <v>1140</v>
      </c>
      <c r="Y2567" t="s">
        <v>49</v>
      </c>
      <c r="Z2567" t="s">
        <v>1360</v>
      </c>
      <c r="AA2567" t="s">
        <v>1361</v>
      </c>
      <c r="AB2567" t="s">
        <v>41</v>
      </c>
      <c r="AC2567" t="s">
        <v>42</v>
      </c>
      <c r="AD2567" t="str">
        <f t="shared" si="203"/>
        <v>Santa Barbara High School - SBHS</v>
      </c>
      <c r="AE2567" t="s">
        <v>1354</v>
      </c>
      <c r="AF2567" t="s">
        <v>1355</v>
      </c>
      <c r="AG2567" t="s">
        <v>1355</v>
      </c>
      <c r="AH2567" t="s">
        <v>5220</v>
      </c>
      <c r="AI2567">
        <v>0</v>
      </c>
      <c r="AJ2567">
        <v>15</v>
      </c>
      <c r="AK2567" s="22">
        <f t="shared" si="204"/>
        <v>19.049165120593688</v>
      </c>
      <c r="AL2567" t="s">
        <v>52</v>
      </c>
      <c r="AM2567" t="s">
        <v>45</v>
      </c>
      <c r="AN2567" t="s">
        <v>46</v>
      </c>
    </row>
    <row r="2568" spans="1:40" hidden="1" x14ac:dyDescent="0.25">
      <c r="A2568">
        <v>202430</v>
      </c>
      <c r="B2568">
        <v>44724</v>
      </c>
      <c r="C2568" t="s">
        <v>844</v>
      </c>
      <c r="D2568" t="s">
        <v>5694</v>
      </c>
      <c r="E2568" t="s">
        <v>845</v>
      </c>
      <c r="F2568">
        <v>2</v>
      </c>
      <c r="G2568" s="1">
        <v>45229</v>
      </c>
      <c r="H2568" s="1">
        <v>45317</v>
      </c>
      <c r="I2568" s="21">
        <f t="shared" si="200"/>
        <v>13.571428571428571</v>
      </c>
      <c r="J2568" s="1"/>
      <c r="K2568" s="1" t="s">
        <v>5546</v>
      </c>
      <c r="L2568" t="s">
        <v>33</v>
      </c>
      <c r="O2568" t="s">
        <v>36</v>
      </c>
      <c r="S2568" s="22">
        <f t="shared" si="201"/>
        <v>4.5138888888888951E-2</v>
      </c>
      <c r="T2568" s="22">
        <f t="shared" si="202"/>
        <v>7.4254449254449351E-2</v>
      </c>
      <c r="U2568" s="22" t="s">
        <v>5414</v>
      </c>
      <c r="V2568">
        <v>1430</v>
      </c>
      <c r="W2568" s="22" t="s">
        <v>5494</v>
      </c>
      <c r="X2568">
        <v>1535</v>
      </c>
      <c r="Y2568" t="s">
        <v>49</v>
      </c>
      <c r="Z2568" t="s">
        <v>1360</v>
      </c>
      <c r="AA2568" t="s">
        <v>1361</v>
      </c>
      <c r="AB2568" t="s">
        <v>41</v>
      </c>
      <c r="AC2568" t="s">
        <v>42</v>
      </c>
      <c r="AD2568" t="str">
        <f t="shared" si="203"/>
        <v>Santa Barbara High School - SBHS</v>
      </c>
      <c r="AE2568" t="s">
        <v>1354</v>
      </c>
      <c r="AF2568" t="s">
        <v>1355</v>
      </c>
      <c r="AG2568" t="s">
        <v>1355</v>
      </c>
      <c r="AH2568" t="s">
        <v>5220</v>
      </c>
      <c r="AI2568">
        <v>0</v>
      </c>
      <c r="AJ2568">
        <v>14</v>
      </c>
      <c r="AK2568" s="22">
        <f t="shared" si="204"/>
        <v>14.108345358345375</v>
      </c>
      <c r="AL2568" t="s">
        <v>52</v>
      </c>
      <c r="AM2568" t="s">
        <v>45</v>
      </c>
      <c r="AN2568" t="s">
        <v>46</v>
      </c>
    </row>
    <row r="2569" spans="1:40" hidden="1" x14ac:dyDescent="0.25">
      <c r="A2569">
        <v>202430</v>
      </c>
      <c r="B2569">
        <v>44724</v>
      </c>
      <c r="C2569" t="s">
        <v>844</v>
      </c>
      <c r="D2569" t="s">
        <v>5694</v>
      </c>
      <c r="E2569" t="s">
        <v>845</v>
      </c>
      <c r="F2569">
        <v>2</v>
      </c>
      <c r="G2569" s="1">
        <v>45229</v>
      </c>
      <c r="H2569" s="1">
        <v>45317</v>
      </c>
      <c r="I2569" s="21">
        <f t="shared" si="200"/>
        <v>13.571428571428571</v>
      </c>
      <c r="J2569" s="1"/>
      <c r="K2569" s="1" t="s">
        <v>5533</v>
      </c>
      <c r="M2569" t="s">
        <v>34</v>
      </c>
      <c r="N2569" t="s">
        <v>35</v>
      </c>
      <c r="P2569" t="s">
        <v>37</v>
      </c>
      <c r="S2569" s="22">
        <f t="shared" si="201"/>
        <v>6.25E-2</v>
      </c>
      <c r="T2569" s="22">
        <f t="shared" si="202"/>
        <v>0.15422077922077923</v>
      </c>
      <c r="U2569" s="22" t="s">
        <v>5398</v>
      </c>
      <c r="V2569">
        <v>1405</v>
      </c>
      <c r="W2569" s="22" t="s">
        <v>5494</v>
      </c>
      <c r="X2569">
        <v>1535</v>
      </c>
      <c r="Y2569" t="s">
        <v>49</v>
      </c>
      <c r="Z2569" t="s">
        <v>1360</v>
      </c>
      <c r="AA2569" t="s">
        <v>1361</v>
      </c>
      <c r="AB2569" t="s">
        <v>41</v>
      </c>
      <c r="AC2569" t="s">
        <v>42</v>
      </c>
      <c r="AD2569" t="str">
        <f t="shared" si="203"/>
        <v>Santa Barbara High School - SBHS</v>
      </c>
      <c r="AE2569" t="s">
        <v>1354</v>
      </c>
      <c r="AF2569" t="s">
        <v>1355</v>
      </c>
      <c r="AG2569" t="s">
        <v>1355</v>
      </c>
      <c r="AH2569" t="s">
        <v>5220</v>
      </c>
      <c r="AI2569">
        <v>0</v>
      </c>
      <c r="AJ2569">
        <v>14</v>
      </c>
      <c r="AK2569" s="22">
        <f t="shared" si="204"/>
        <v>29.301948051948052</v>
      </c>
      <c r="AL2569" t="s">
        <v>52</v>
      </c>
      <c r="AM2569" t="s">
        <v>45</v>
      </c>
      <c r="AN2569" t="s">
        <v>46</v>
      </c>
    </row>
    <row r="2570" spans="1:40" hidden="1" x14ac:dyDescent="0.25">
      <c r="A2570">
        <v>202430</v>
      </c>
      <c r="B2570">
        <v>44725</v>
      </c>
      <c r="C2570" t="s">
        <v>853</v>
      </c>
      <c r="D2570" t="s">
        <v>5658</v>
      </c>
      <c r="E2570" t="s">
        <v>854</v>
      </c>
      <c r="F2570">
        <v>3</v>
      </c>
      <c r="G2570" s="1">
        <v>45159</v>
      </c>
      <c r="H2570" s="1">
        <v>45317</v>
      </c>
      <c r="I2570" s="21">
        <f t="shared" si="200"/>
        <v>23.571428571428573</v>
      </c>
      <c r="J2570" s="1"/>
      <c r="K2570" s="1" t="s">
        <v>5546</v>
      </c>
      <c r="L2570" t="s">
        <v>33</v>
      </c>
      <c r="O2570" t="s">
        <v>36</v>
      </c>
      <c r="S2570" s="22">
        <f t="shared" si="201"/>
        <v>4.8611111111111105E-2</v>
      </c>
      <c r="T2570" s="22">
        <f t="shared" si="202"/>
        <v>0.13888888888888887</v>
      </c>
      <c r="U2570" s="22" t="s">
        <v>5403</v>
      </c>
      <c r="V2570">
        <v>915</v>
      </c>
      <c r="W2570" s="22" t="s">
        <v>5485</v>
      </c>
      <c r="X2570">
        <v>1025</v>
      </c>
      <c r="Y2570" t="s">
        <v>49</v>
      </c>
      <c r="Z2570" t="s">
        <v>1370</v>
      </c>
      <c r="AA2570" t="s">
        <v>1371</v>
      </c>
      <c r="AB2570" t="s">
        <v>41</v>
      </c>
      <c r="AC2570" t="s">
        <v>42</v>
      </c>
      <c r="AD2570" t="str">
        <f t="shared" si="203"/>
        <v>Santa Barbara High School - SBHS</v>
      </c>
      <c r="AE2570" t="s">
        <v>1354</v>
      </c>
      <c r="AF2570" t="s">
        <v>1355</v>
      </c>
      <c r="AG2570" t="s">
        <v>1355</v>
      </c>
      <c r="AH2570" t="s">
        <v>5220</v>
      </c>
      <c r="AI2570">
        <v>0</v>
      </c>
      <c r="AJ2570">
        <v>6</v>
      </c>
      <c r="AK2570" s="22">
        <f t="shared" si="204"/>
        <v>19.642857142857142</v>
      </c>
      <c r="AL2570" t="s">
        <v>52</v>
      </c>
      <c r="AM2570" t="s">
        <v>45</v>
      </c>
      <c r="AN2570" t="s">
        <v>46</v>
      </c>
    </row>
    <row r="2571" spans="1:40" hidden="1" x14ac:dyDescent="0.25">
      <c r="A2571">
        <v>202430</v>
      </c>
      <c r="B2571">
        <v>44725</v>
      </c>
      <c r="C2571" t="s">
        <v>853</v>
      </c>
      <c r="D2571" t="s">
        <v>5658</v>
      </c>
      <c r="E2571" t="s">
        <v>854</v>
      </c>
      <c r="F2571">
        <v>3</v>
      </c>
      <c r="G2571" s="1">
        <v>45159</v>
      </c>
      <c r="H2571" s="1">
        <v>45317</v>
      </c>
      <c r="I2571" s="21">
        <f t="shared" si="200"/>
        <v>23.571428571428573</v>
      </c>
      <c r="J2571" s="1"/>
      <c r="K2571" s="1" t="s">
        <v>5533</v>
      </c>
      <c r="M2571" t="s">
        <v>34</v>
      </c>
      <c r="N2571" t="s">
        <v>35</v>
      </c>
      <c r="P2571" t="s">
        <v>37</v>
      </c>
      <c r="S2571" s="22">
        <f t="shared" si="201"/>
        <v>6.25E-2</v>
      </c>
      <c r="T2571" s="22">
        <f t="shared" si="202"/>
        <v>0.26785714285714285</v>
      </c>
      <c r="U2571" s="22" t="s">
        <v>5367</v>
      </c>
      <c r="V2571">
        <v>830</v>
      </c>
      <c r="W2571" s="22" t="s">
        <v>5391</v>
      </c>
      <c r="X2571">
        <v>1000</v>
      </c>
      <c r="Y2571" t="s">
        <v>49</v>
      </c>
      <c r="Z2571" t="s">
        <v>1370</v>
      </c>
      <c r="AA2571" t="s">
        <v>1371</v>
      </c>
      <c r="AB2571" t="s">
        <v>41</v>
      </c>
      <c r="AC2571" t="s">
        <v>42</v>
      </c>
      <c r="AD2571" t="str">
        <f t="shared" si="203"/>
        <v>Santa Barbara High School - SBHS</v>
      </c>
      <c r="AE2571" t="s">
        <v>1354</v>
      </c>
      <c r="AF2571" t="s">
        <v>1355</v>
      </c>
      <c r="AG2571" t="s">
        <v>1355</v>
      </c>
      <c r="AH2571" t="s">
        <v>5220</v>
      </c>
      <c r="AI2571">
        <v>0</v>
      </c>
      <c r="AJ2571">
        <v>6</v>
      </c>
      <c r="AK2571" s="22">
        <f t="shared" si="204"/>
        <v>37.882653061224495</v>
      </c>
      <c r="AL2571" t="s">
        <v>52</v>
      </c>
      <c r="AM2571" t="s">
        <v>45</v>
      </c>
      <c r="AN2571" t="s">
        <v>46</v>
      </c>
    </row>
    <row r="2572" spans="1:40" hidden="1" x14ac:dyDescent="0.25">
      <c r="A2572">
        <v>202430</v>
      </c>
      <c r="B2572">
        <v>44742</v>
      </c>
      <c r="C2572" t="s">
        <v>879</v>
      </c>
      <c r="D2572" t="s">
        <v>5727</v>
      </c>
      <c r="E2572" t="s">
        <v>880</v>
      </c>
      <c r="F2572">
        <v>3</v>
      </c>
      <c r="G2572" s="1">
        <v>45229</v>
      </c>
      <c r="H2572" s="1">
        <v>45317</v>
      </c>
      <c r="I2572" s="21">
        <f t="shared" si="200"/>
        <v>13.571428571428571</v>
      </c>
      <c r="J2572" s="1"/>
      <c r="K2572" s="1" t="s">
        <v>5546</v>
      </c>
      <c r="L2572" t="s">
        <v>33</v>
      </c>
      <c r="O2572" t="s">
        <v>36</v>
      </c>
      <c r="S2572" s="22">
        <f t="shared" si="201"/>
        <v>4.5138888888888895E-2</v>
      </c>
      <c r="T2572" s="22">
        <f t="shared" si="202"/>
        <v>7.4254449254449267E-2</v>
      </c>
      <c r="U2572" s="22" t="s">
        <v>5403</v>
      </c>
      <c r="V2572">
        <v>915</v>
      </c>
      <c r="W2572" s="22" t="s">
        <v>5465</v>
      </c>
      <c r="X2572">
        <v>1020</v>
      </c>
      <c r="Y2572" t="s">
        <v>205</v>
      </c>
      <c r="Z2572" t="s">
        <v>1376</v>
      </c>
      <c r="AA2572" t="s">
        <v>1377</v>
      </c>
      <c r="AB2572" t="s">
        <v>41</v>
      </c>
      <c r="AC2572" t="s">
        <v>42</v>
      </c>
      <c r="AD2572" t="str">
        <f t="shared" si="203"/>
        <v>Santa Barbara High School - SBHS</v>
      </c>
      <c r="AE2572" t="s">
        <v>1354</v>
      </c>
      <c r="AF2572" t="s">
        <v>1355</v>
      </c>
      <c r="AG2572" t="s">
        <v>1355</v>
      </c>
      <c r="AH2572" t="s">
        <v>5220</v>
      </c>
      <c r="AI2572">
        <v>17</v>
      </c>
      <c r="AJ2572">
        <v>17</v>
      </c>
      <c r="AK2572" s="22">
        <f t="shared" si="204"/>
        <v>17.131562220847936</v>
      </c>
      <c r="AL2572" t="s">
        <v>52</v>
      </c>
      <c r="AM2572" t="s">
        <v>45</v>
      </c>
      <c r="AN2572" t="s">
        <v>46</v>
      </c>
    </row>
    <row r="2573" spans="1:40" hidden="1" x14ac:dyDescent="0.25">
      <c r="A2573">
        <v>202430</v>
      </c>
      <c r="B2573">
        <v>44742</v>
      </c>
      <c r="C2573" t="s">
        <v>879</v>
      </c>
      <c r="D2573" t="s">
        <v>5727</v>
      </c>
      <c r="E2573" t="s">
        <v>880</v>
      </c>
      <c r="F2573">
        <v>3</v>
      </c>
      <c r="G2573" s="1">
        <v>45229</v>
      </c>
      <c r="H2573" s="1">
        <v>45317</v>
      </c>
      <c r="I2573" s="21">
        <f t="shared" si="200"/>
        <v>13.571428571428571</v>
      </c>
      <c r="J2573" s="1"/>
      <c r="K2573" s="1" t="s">
        <v>5533</v>
      </c>
      <c r="M2573" t="s">
        <v>34</v>
      </c>
      <c r="N2573" t="s">
        <v>35</v>
      </c>
      <c r="P2573" t="s">
        <v>37</v>
      </c>
      <c r="S2573" s="22">
        <f t="shared" si="201"/>
        <v>6.25E-2</v>
      </c>
      <c r="T2573" s="22">
        <f t="shared" si="202"/>
        <v>0.15422077922077923</v>
      </c>
      <c r="U2573" s="22" t="s">
        <v>5367</v>
      </c>
      <c r="V2573">
        <v>830</v>
      </c>
      <c r="W2573" s="22" t="s">
        <v>5391</v>
      </c>
      <c r="X2573">
        <v>1000</v>
      </c>
      <c r="Y2573" t="s">
        <v>205</v>
      </c>
      <c r="Z2573" t="s">
        <v>1376</v>
      </c>
      <c r="AA2573" t="s">
        <v>1377</v>
      </c>
      <c r="AB2573" t="s">
        <v>41</v>
      </c>
      <c r="AC2573" t="s">
        <v>42</v>
      </c>
      <c r="AD2573" t="str">
        <f t="shared" si="203"/>
        <v>Santa Barbara High School - SBHS</v>
      </c>
      <c r="AE2573" t="s">
        <v>1354</v>
      </c>
      <c r="AF2573" t="s">
        <v>1355</v>
      </c>
      <c r="AG2573" t="s">
        <v>1355</v>
      </c>
      <c r="AH2573" t="s">
        <v>5220</v>
      </c>
      <c r="AI2573">
        <v>17</v>
      </c>
      <c r="AJ2573">
        <v>17</v>
      </c>
      <c r="AK2573" s="22">
        <f t="shared" si="204"/>
        <v>35.580936920222634</v>
      </c>
      <c r="AL2573" t="s">
        <v>52</v>
      </c>
      <c r="AM2573" t="s">
        <v>45</v>
      </c>
      <c r="AN2573" t="s">
        <v>46</v>
      </c>
    </row>
    <row r="2574" spans="1:40" hidden="1" x14ac:dyDescent="0.25">
      <c r="A2574">
        <v>202430</v>
      </c>
      <c r="B2574">
        <v>44743</v>
      </c>
      <c r="C2574" t="s">
        <v>879</v>
      </c>
      <c r="D2574" t="s">
        <v>5727</v>
      </c>
      <c r="E2574" t="s">
        <v>880</v>
      </c>
      <c r="F2574">
        <v>3</v>
      </c>
      <c r="G2574" s="1">
        <v>45229</v>
      </c>
      <c r="H2574" s="1">
        <v>45317</v>
      </c>
      <c r="I2574" s="21">
        <f t="shared" si="200"/>
        <v>13.571428571428571</v>
      </c>
      <c r="J2574" s="1"/>
      <c r="K2574" s="1" t="s">
        <v>5546</v>
      </c>
      <c r="L2574" t="s">
        <v>33</v>
      </c>
      <c r="O2574" t="s">
        <v>36</v>
      </c>
      <c r="S2574" s="22">
        <f t="shared" si="201"/>
        <v>4.5138888888888951E-2</v>
      </c>
      <c r="T2574" s="22">
        <f t="shared" si="202"/>
        <v>7.4254449254449351E-2</v>
      </c>
      <c r="U2574" s="22" t="s">
        <v>5452</v>
      </c>
      <c r="V2574">
        <v>1120</v>
      </c>
      <c r="W2574" s="22" t="s">
        <v>5462</v>
      </c>
      <c r="X2574">
        <v>1225</v>
      </c>
      <c r="Y2574" t="s">
        <v>205</v>
      </c>
      <c r="Z2574" t="s">
        <v>1376</v>
      </c>
      <c r="AA2574" t="s">
        <v>1377</v>
      </c>
      <c r="AB2574" t="s">
        <v>41</v>
      </c>
      <c r="AC2574" t="s">
        <v>42</v>
      </c>
      <c r="AD2574" t="str">
        <f t="shared" si="203"/>
        <v>Santa Barbara High School - SBHS</v>
      </c>
      <c r="AE2574" t="s">
        <v>1354</v>
      </c>
      <c r="AF2574" t="s">
        <v>1355</v>
      </c>
      <c r="AG2574" t="s">
        <v>1355</v>
      </c>
      <c r="AH2574" t="s">
        <v>5220</v>
      </c>
      <c r="AI2574">
        <v>23</v>
      </c>
      <c r="AJ2574">
        <v>28</v>
      </c>
      <c r="AK2574" s="22">
        <f t="shared" si="204"/>
        <v>28.216690716690749</v>
      </c>
      <c r="AL2574" t="s">
        <v>52</v>
      </c>
      <c r="AM2574" t="s">
        <v>45</v>
      </c>
      <c r="AN2574" t="s">
        <v>46</v>
      </c>
    </row>
    <row r="2575" spans="1:40" hidden="1" x14ac:dyDescent="0.25">
      <c r="A2575">
        <v>202430</v>
      </c>
      <c r="B2575">
        <v>44743</v>
      </c>
      <c r="C2575" t="s">
        <v>879</v>
      </c>
      <c r="D2575" t="s">
        <v>5727</v>
      </c>
      <c r="E2575" t="s">
        <v>880</v>
      </c>
      <c r="F2575">
        <v>3</v>
      </c>
      <c r="G2575" s="1">
        <v>45229</v>
      </c>
      <c r="H2575" s="1">
        <v>45317</v>
      </c>
      <c r="I2575" s="21">
        <f t="shared" si="200"/>
        <v>13.571428571428571</v>
      </c>
      <c r="J2575" s="1"/>
      <c r="K2575" s="1" t="s">
        <v>5533</v>
      </c>
      <c r="M2575" t="s">
        <v>34</v>
      </c>
      <c r="N2575" t="s">
        <v>35</v>
      </c>
      <c r="P2575" t="s">
        <v>37</v>
      </c>
      <c r="S2575" s="22">
        <f t="shared" si="201"/>
        <v>6.25E-2</v>
      </c>
      <c r="T2575" s="22">
        <f t="shared" si="202"/>
        <v>0.15422077922077923</v>
      </c>
      <c r="U2575" s="22" t="s">
        <v>5397</v>
      </c>
      <c r="V2575">
        <v>1010</v>
      </c>
      <c r="W2575" s="22" t="s">
        <v>5487</v>
      </c>
      <c r="X2575">
        <v>1140</v>
      </c>
      <c r="Y2575" t="s">
        <v>205</v>
      </c>
      <c r="Z2575" t="s">
        <v>1376</v>
      </c>
      <c r="AA2575" t="s">
        <v>1377</v>
      </c>
      <c r="AB2575" t="s">
        <v>41</v>
      </c>
      <c r="AC2575" t="s">
        <v>42</v>
      </c>
      <c r="AD2575" t="str">
        <f t="shared" si="203"/>
        <v>Santa Barbara High School - SBHS</v>
      </c>
      <c r="AE2575" t="s">
        <v>1354</v>
      </c>
      <c r="AF2575" t="s">
        <v>1355</v>
      </c>
      <c r="AG2575" t="s">
        <v>1355</v>
      </c>
      <c r="AH2575" t="s">
        <v>5220</v>
      </c>
      <c r="AI2575">
        <v>23</v>
      </c>
      <c r="AJ2575">
        <v>28</v>
      </c>
      <c r="AK2575" s="22">
        <f t="shared" si="204"/>
        <v>58.603896103896105</v>
      </c>
      <c r="AL2575" t="s">
        <v>52</v>
      </c>
      <c r="AM2575" t="s">
        <v>45</v>
      </c>
      <c r="AN2575" t="s">
        <v>46</v>
      </c>
    </row>
    <row r="2576" spans="1:40" hidden="1" x14ac:dyDescent="0.25">
      <c r="A2576">
        <v>202430</v>
      </c>
      <c r="B2576">
        <v>44744</v>
      </c>
      <c r="C2576" t="s">
        <v>879</v>
      </c>
      <c r="D2576" t="s">
        <v>5727</v>
      </c>
      <c r="E2576" t="s">
        <v>880</v>
      </c>
      <c r="F2576">
        <v>3</v>
      </c>
      <c r="G2576" s="1">
        <v>45229</v>
      </c>
      <c r="H2576" s="1">
        <v>45317</v>
      </c>
      <c r="I2576" s="21">
        <f t="shared" si="200"/>
        <v>13.571428571428571</v>
      </c>
      <c r="J2576" s="1"/>
      <c r="K2576" s="1" t="s">
        <v>5546</v>
      </c>
      <c r="L2576" t="s">
        <v>33</v>
      </c>
      <c r="O2576" t="s">
        <v>36</v>
      </c>
      <c r="S2576" s="22">
        <f t="shared" si="201"/>
        <v>4.513888888888884E-2</v>
      </c>
      <c r="T2576" s="22">
        <f t="shared" si="202"/>
        <v>7.425444925444917E-2</v>
      </c>
      <c r="U2576" s="22" t="s">
        <v>5455</v>
      </c>
      <c r="V2576">
        <v>1315</v>
      </c>
      <c r="W2576" s="22" t="s">
        <v>5379</v>
      </c>
      <c r="X2576">
        <v>1420</v>
      </c>
      <c r="Y2576" t="s">
        <v>49</v>
      </c>
      <c r="Z2576" t="s">
        <v>1376</v>
      </c>
      <c r="AA2576" t="s">
        <v>1377</v>
      </c>
      <c r="AB2576" t="s">
        <v>41</v>
      </c>
      <c r="AC2576" t="s">
        <v>42</v>
      </c>
      <c r="AD2576" t="str">
        <f t="shared" si="203"/>
        <v>Santa Barbara High School - SBHS</v>
      </c>
      <c r="AE2576" t="s">
        <v>1354</v>
      </c>
      <c r="AF2576" t="s">
        <v>1355</v>
      </c>
      <c r="AG2576" t="s">
        <v>1355</v>
      </c>
      <c r="AH2576" t="s">
        <v>5220</v>
      </c>
      <c r="AI2576">
        <v>15</v>
      </c>
      <c r="AJ2576">
        <v>18</v>
      </c>
      <c r="AK2576" s="22">
        <f t="shared" si="204"/>
        <v>18.13930117501544</v>
      </c>
      <c r="AL2576" t="s">
        <v>52</v>
      </c>
      <c r="AM2576" t="s">
        <v>45</v>
      </c>
      <c r="AN2576" t="s">
        <v>46</v>
      </c>
    </row>
    <row r="2577" spans="1:40" hidden="1" x14ac:dyDescent="0.25">
      <c r="A2577">
        <v>202430</v>
      </c>
      <c r="B2577">
        <v>44744</v>
      </c>
      <c r="C2577" t="s">
        <v>879</v>
      </c>
      <c r="D2577" t="s">
        <v>5727</v>
      </c>
      <c r="E2577" t="s">
        <v>880</v>
      </c>
      <c r="F2577">
        <v>3</v>
      </c>
      <c r="G2577" s="1">
        <v>45229</v>
      </c>
      <c r="H2577" s="1">
        <v>45317</v>
      </c>
      <c r="I2577" s="21">
        <f t="shared" si="200"/>
        <v>13.571428571428571</v>
      </c>
      <c r="J2577" s="1"/>
      <c r="K2577" s="1" t="s">
        <v>5533</v>
      </c>
      <c r="M2577" t="s">
        <v>34</v>
      </c>
      <c r="N2577" t="s">
        <v>35</v>
      </c>
      <c r="P2577" t="s">
        <v>37</v>
      </c>
      <c r="S2577" s="22">
        <f t="shared" si="201"/>
        <v>5.902777777777779E-2</v>
      </c>
      <c r="T2577" s="22">
        <f t="shared" si="202"/>
        <v>0.14565295815295817</v>
      </c>
      <c r="U2577" s="22" t="s">
        <v>5393</v>
      </c>
      <c r="V2577">
        <v>1230</v>
      </c>
      <c r="W2577" s="22" t="s">
        <v>5492</v>
      </c>
      <c r="X2577">
        <v>1355</v>
      </c>
      <c r="Y2577" t="s">
        <v>49</v>
      </c>
      <c r="Z2577" t="s">
        <v>1376</v>
      </c>
      <c r="AA2577" t="s">
        <v>1377</v>
      </c>
      <c r="AB2577" t="s">
        <v>41</v>
      </c>
      <c r="AC2577" t="s">
        <v>42</v>
      </c>
      <c r="AD2577" t="str">
        <f t="shared" si="203"/>
        <v>Santa Barbara High School - SBHS</v>
      </c>
      <c r="AE2577" t="s">
        <v>1354</v>
      </c>
      <c r="AF2577" t="s">
        <v>1355</v>
      </c>
      <c r="AG2577" t="s">
        <v>1355</v>
      </c>
      <c r="AH2577" t="s">
        <v>5220</v>
      </c>
      <c r="AI2577">
        <v>15</v>
      </c>
      <c r="AJ2577">
        <v>18</v>
      </c>
      <c r="AK2577" s="22">
        <f t="shared" si="204"/>
        <v>35.580936920222641</v>
      </c>
      <c r="AL2577" t="s">
        <v>52</v>
      </c>
      <c r="AM2577" t="s">
        <v>45</v>
      </c>
      <c r="AN2577" t="s">
        <v>46</v>
      </c>
    </row>
    <row r="2578" spans="1:40" hidden="1" x14ac:dyDescent="0.25">
      <c r="A2578">
        <v>202430</v>
      </c>
      <c r="B2578">
        <v>44745</v>
      </c>
      <c r="C2578" t="s">
        <v>879</v>
      </c>
      <c r="D2578" t="s">
        <v>5727</v>
      </c>
      <c r="E2578" t="s">
        <v>880</v>
      </c>
      <c r="F2578">
        <v>3</v>
      </c>
      <c r="G2578" s="1">
        <v>45159</v>
      </c>
      <c r="H2578" s="1">
        <v>45226</v>
      </c>
      <c r="I2578" s="21">
        <f t="shared" si="200"/>
        <v>10.571428571428571</v>
      </c>
      <c r="J2578" s="1"/>
      <c r="K2578" s="1" t="s">
        <v>5546</v>
      </c>
      <c r="L2578" t="s">
        <v>33</v>
      </c>
      <c r="O2578" t="s">
        <v>36</v>
      </c>
      <c r="S2578" s="22">
        <f t="shared" si="201"/>
        <v>4.8611111111111049E-2</v>
      </c>
      <c r="T2578" s="22">
        <f t="shared" si="202"/>
        <v>6.2289562289562207E-2</v>
      </c>
      <c r="U2578" s="22" t="s">
        <v>5409</v>
      </c>
      <c r="V2578">
        <v>1310</v>
      </c>
      <c r="W2578" s="22" t="s">
        <v>5379</v>
      </c>
      <c r="X2578">
        <v>1420</v>
      </c>
      <c r="Y2578" t="s">
        <v>205</v>
      </c>
      <c r="Z2578" t="s">
        <v>1352</v>
      </c>
      <c r="AA2578" t="s">
        <v>1353</v>
      </c>
      <c r="AB2578" t="s">
        <v>41</v>
      </c>
      <c r="AC2578" t="s">
        <v>42</v>
      </c>
      <c r="AD2578" t="str">
        <f t="shared" si="203"/>
        <v>Santa Barbara High School - SBHS</v>
      </c>
      <c r="AE2578" t="s">
        <v>1354</v>
      </c>
      <c r="AF2578" t="s">
        <v>1355</v>
      </c>
      <c r="AG2578" t="s">
        <v>1355</v>
      </c>
      <c r="AH2578" t="s">
        <v>5220</v>
      </c>
      <c r="AI2578">
        <v>24</v>
      </c>
      <c r="AJ2578">
        <v>23</v>
      </c>
      <c r="AK2578" s="22">
        <f t="shared" si="204"/>
        <v>15.145262145262125</v>
      </c>
      <c r="AL2578" t="s">
        <v>52</v>
      </c>
      <c r="AM2578" t="s">
        <v>45</v>
      </c>
      <c r="AN2578" t="s">
        <v>67</v>
      </c>
    </row>
    <row r="2579" spans="1:40" hidden="1" x14ac:dyDescent="0.25">
      <c r="A2579">
        <v>202430</v>
      </c>
      <c r="B2579">
        <v>44745</v>
      </c>
      <c r="C2579" t="s">
        <v>879</v>
      </c>
      <c r="D2579" t="s">
        <v>5727</v>
      </c>
      <c r="E2579" t="s">
        <v>880</v>
      </c>
      <c r="F2579">
        <v>3</v>
      </c>
      <c r="G2579" s="1">
        <v>45159</v>
      </c>
      <c r="H2579" s="1">
        <v>45226</v>
      </c>
      <c r="I2579" s="21">
        <f t="shared" si="200"/>
        <v>10.571428571428571</v>
      </c>
      <c r="J2579" s="1"/>
      <c r="K2579" s="1" t="s">
        <v>5533</v>
      </c>
      <c r="M2579" t="s">
        <v>34</v>
      </c>
      <c r="N2579" t="s">
        <v>35</v>
      </c>
      <c r="P2579" t="s">
        <v>37</v>
      </c>
      <c r="S2579" s="22">
        <f t="shared" si="201"/>
        <v>6.597222222222221E-2</v>
      </c>
      <c r="T2579" s="22">
        <f t="shared" si="202"/>
        <v>0.12680375180375178</v>
      </c>
      <c r="U2579" s="22" t="s">
        <v>5462</v>
      </c>
      <c r="V2579">
        <v>1225</v>
      </c>
      <c r="W2579" s="22" t="s">
        <v>5374</v>
      </c>
      <c r="X2579">
        <v>1400</v>
      </c>
      <c r="Y2579" t="s">
        <v>205</v>
      </c>
      <c r="Z2579" t="s">
        <v>1352</v>
      </c>
      <c r="AA2579" t="s">
        <v>1353</v>
      </c>
      <c r="AB2579" t="s">
        <v>41</v>
      </c>
      <c r="AC2579" t="s">
        <v>42</v>
      </c>
      <c r="AD2579" t="str">
        <f t="shared" si="203"/>
        <v>Santa Barbara High School - SBHS</v>
      </c>
      <c r="AE2579" t="s">
        <v>1354</v>
      </c>
      <c r="AF2579" t="s">
        <v>1355</v>
      </c>
      <c r="AG2579" t="s">
        <v>1355</v>
      </c>
      <c r="AH2579" t="s">
        <v>5220</v>
      </c>
      <c r="AI2579">
        <v>24</v>
      </c>
      <c r="AJ2579">
        <v>23</v>
      </c>
      <c r="AK2579" s="22">
        <f t="shared" si="204"/>
        <v>30.831426509997932</v>
      </c>
      <c r="AL2579" t="s">
        <v>52</v>
      </c>
      <c r="AM2579" t="s">
        <v>45</v>
      </c>
      <c r="AN2579" t="s">
        <v>67</v>
      </c>
    </row>
    <row r="2580" spans="1:40" hidden="1" x14ac:dyDescent="0.25">
      <c r="A2580">
        <v>202430</v>
      </c>
      <c r="B2580">
        <v>44747</v>
      </c>
      <c r="C2580" t="s">
        <v>883</v>
      </c>
      <c r="D2580" t="s">
        <v>5661</v>
      </c>
      <c r="E2580" t="s">
        <v>884</v>
      </c>
      <c r="F2580">
        <v>3</v>
      </c>
      <c r="G2580" s="1">
        <v>45229</v>
      </c>
      <c r="H2580" s="1">
        <v>45317</v>
      </c>
      <c r="I2580" s="21">
        <f t="shared" si="200"/>
        <v>13.571428571428571</v>
      </c>
      <c r="J2580" s="1"/>
      <c r="K2580" s="1" t="s">
        <v>5546</v>
      </c>
      <c r="L2580" t="s">
        <v>33</v>
      </c>
      <c r="O2580" t="s">
        <v>36</v>
      </c>
      <c r="S2580" s="22">
        <f t="shared" si="201"/>
        <v>4.513888888888884E-2</v>
      </c>
      <c r="T2580" s="22">
        <f t="shared" si="202"/>
        <v>7.425444925444917E-2</v>
      </c>
      <c r="U2580" s="22" t="s">
        <v>5455</v>
      </c>
      <c r="V2580">
        <v>1315</v>
      </c>
      <c r="W2580" s="22" t="s">
        <v>5379</v>
      </c>
      <c r="X2580">
        <v>1420</v>
      </c>
      <c r="Y2580" t="s">
        <v>49</v>
      </c>
      <c r="Z2580" t="s">
        <v>1352</v>
      </c>
      <c r="AA2580" t="s">
        <v>1353</v>
      </c>
      <c r="AB2580" t="s">
        <v>41</v>
      </c>
      <c r="AC2580" t="s">
        <v>42</v>
      </c>
      <c r="AD2580" t="str">
        <f t="shared" si="203"/>
        <v>Santa Barbara High School - SBHS</v>
      </c>
      <c r="AE2580" t="s">
        <v>1354</v>
      </c>
      <c r="AF2580" t="s">
        <v>1355</v>
      </c>
      <c r="AG2580" t="s">
        <v>1355</v>
      </c>
      <c r="AH2580" t="s">
        <v>5220</v>
      </c>
      <c r="AI2580">
        <v>24</v>
      </c>
      <c r="AJ2580">
        <v>24</v>
      </c>
      <c r="AK2580" s="22">
        <f t="shared" si="204"/>
        <v>24.185734900020584</v>
      </c>
      <c r="AL2580" t="s">
        <v>52</v>
      </c>
      <c r="AM2580" t="s">
        <v>45</v>
      </c>
      <c r="AN2580" t="s">
        <v>46</v>
      </c>
    </row>
    <row r="2581" spans="1:40" hidden="1" x14ac:dyDescent="0.25">
      <c r="A2581">
        <v>202430</v>
      </c>
      <c r="B2581">
        <v>44747</v>
      </c>
      <c r="C2581" t="s">
        <v>883</v>
      </c>
      <c r="D2581" t="s">
        <v>5661</v>
      </c>
      <c r="E2581" t="s">
        <v>884</v>
      </c>
      <c r="F2581">
        <v>3</v>
      </c>
      <c r="G2581" s="1">
        <v>45229</v>
      </c>
      <c r="H2581" s="1">
        <v>45317</v>
      </c>
      <c r="I2581" s="21">
        <f t="shared" si="200"/>
        <v>13.571428571428571</v>
      </c>
      <c r="J2581" s="1"/>
      <c r="K2581" s="1" t="s">
        <v>5533</v>
      </c>
      <c r="M2581" t="s">
        <v>34</v>
      </c>
      <c r="N2581" t="s">
        <v>35</v>
      </c>
      <c r="P2581" t="s">
        <v>37</v>
      </c>
      <c r="S2581" s="22">
        <f t="shared" si="201"/>
        <v>5.902777777777779E-2</v>
      </c>
      <c r="T2581" s="22">
        <f t="shared" si="202"/>
        <v>0.14565295815295817</v>
      </c>
      <c r="U2581" s="22" t="s">
        <v>5393</v>
      </c>
      <c r="V2581">
        <v>1230</v>
      </c>
      <c r="W2581" s="22" t="s">
        <v>5492</v>
      </c>
      <c r="X2581">
        <v>1355</v>
      </c>
      <c r="Y2581" t="s">
        <v>49</v>
      </c>
      <c r="Z2581" t="s">
        <v>1352</v>
      </c>
      <c r="AA2581" t="s">
        <v>1353</v>
      </c>
      <c r="AB2581" t="s">
        <v>41</v>
      </c>
      <c r="AC2581" t="s">
        <v>42</v>
      </c>
      <c r="AD2581" t="str">
        <f t="shared" si="203"/>
        <v>Santa Barbara High School - SBHS</v>
      </c>
      <c r="AE2581" t="s">
        <v>1354</v>
      </c>
      <c r="AF2581" t="s">
        <v>1355</v>
      </c>
      <c r="AG2581" t="s">
        <v>1355</v>
      </c>
      <c r="AH2581" t="s">
        <v>5220</v>
      </c>
      <c r="AI2581">
        <v>24</v>
      </c>
      <c r="AJ2581">
        <v>24</v>
      </c>
      <c r="AK2581" s="22">
        <f t="shared" si="204"/>
        <v>47.441249226963521</v>
      </c>
      <c r="AL2581" t="s">
        <v>52</v>
      </c>
      <c r="AM2581" t="s">
        <v>45</v>
      </c>
      <c r="AN2581" t="s">
        <v>46</v>
      </c>
    </row>
    <row r="2582" spans="1:40" hidden="1" x14ac:dyDescent="0.25">
      <c r="A2582">
        <v>202430</v>
      </c>
      <c r="B2582">
        <v>44749</v>
      </c>
      <c r="C2582" t="s">
        <v>494</v>
      </c>
      <c r="D2582" t="s">
        <v>5624</v>
      </c>
      <c r="E2582" t="s">
        <v>495</v>
      </c>
      <c r="F2582">
        <v>3</v>
      </c>
      <c r="G2582" s="1">
        <v>45159</v>
      </c>
      <c r="H2582" s="1">
        <v>45226</v>
      </c>
      <c r="I2582" s="21">
        <f t="shared" si="200"/>
        <v>10.571428571428571</v>
      </c>
      <c r="J2582" s="1"/>
      <c r="K2582" s="1" t="s">
        <v>5546</v>
      </c>
      <c r="L2582" t="s">
        <v>33</v>
      </c>
      <c r="O2582" t="s">
        <v>36</v>
      </c>
      <c r="S2582" s="22">
        <f t="shared" si="201"/>
        <v>4.861111111111116E-2</v>
      </c>
      <c r="T2582" s="22">
        <f t="shared" si="202"/>
        <v>6.2289562289562346E-2</v>
      </c>
      <c r="U2582" s="22" t="s">
        <v>5420</v>
      </c>
      <c r="V2582">
        <v>1115</v>
      </c>
      <c r="W2582" s="22" t="s">
        <v>5462</v>
      </c>
      <c r="X2582">
        <v>1225</v>
      </c>
      <c r="Y2582" t="s">
        <v>49</v>
      </c>
      <c r="Z2582" t="s">
        <v>1366</v>
      </c>
      <c r="AA2582" t="s">
        <v>1367</v>
      </c>
      <c r="AB2582" t="s">
        <v>277</v>
      </c>
      <c r="AC2582" t="s">
        <v>42</v>
      </c>
      <c r="AD2582" t="str">
        <f t="shared" si="203"/>
        <v>Santa Barbara High School - SBHS</v>
      </c>
      <c r="AE2582" t="s">
        <v>1354</v>
      </c>
      <c r="AF2582" t="s">
        <v>1355</v>
      </c>
      <c r="AG2582" t="s">
        <v>1355</v>
      </c>
      <c r="AH2582" t="s">
        <v>5220</v>
      </c>
      <c r="AI2582">
        <v>34</v>
      </c>
      <c r="AJ2582">
        <v>34</v>
      </c>
      <c r="AK2582" s="22">
        <f t="shared" si="204"/>
        <v>22.388648388648409</v>
      </c>
      <c r="AL2582" t="s">
        <v>52</v>
      </c>
      <c r="AM2582" t="s">
        <v>45</v>
      </c>
      <c r="AN2582" t="s">
        <v>46</v>
      </c>
    </row>
    <row r="2583" spans="1:40" hidden="1" x14ac:dyDescent="0.25">
      <c r="A2583">
        <v>202430</v>
      </c>
      <c r="B2583">
        <v>44749</v>
      </c>
      <c r="C2583" t="s">
        <v>494</v>
      </c>
      <c r="D2583" t="s">
        <v>5624</v>
      </c>
      <c r="E2583" t="s">
        <v>495</v>
      </c>
      <c r="F2583">
        <v>3</v>
      </c>
      <c r="G2583" s="1">
        <v>45159</v>
      </c>
      <c r="H2583" s="1">
        <v>45226</v>
      </c>
      <c r="I2583" s="21">
        <f t="shared" si="200"/>
        <v>10.571428571428571</v>
      </c>
      <c r="J2583" s="1"/>
      <c r="K2583" s="1" t="s">
        <v>5533</v>
      </c>
      <c r="M2583" t="s">
        <v>34</v>
      </c>
      <c r="N2583" t="s">
        <v>35</v>
      </c>
      <c r="P2583" t="s">
        <v>37</v>
      </c>
      <c r="S2583" s="22">
        <f t="shared" si="201"/>
        <v>6.25E-2</v>
      </c>
      <c r="T2583" s="22">
        <f t="shared" si="202"/>
        <v>0.12012987012987011</v>
      </c>
      <c r="U2583" s="22" t="s">
        <v>5397</v>
      </c>
      <c r="V2583">
        <v>1010</v>
      </c>
      <c r="W2583" s="22" t="s">
        <v>5487</v>
      </c>
      <c r="X2583">
        <v>1140</v>
      </c>
      <c r="Y2583" t="s">
        <v>49</v>
      </c>
      <c r="Z2583" t="s">
        <v>1366</v>
      </c>
      <c r="AA2583" t="s">
        <v>1367</v>
      </c>
      <c r="AB2583" t="s">
        <v>277</v>
      </c>
      <c r="AC2583" t="s">
        <v>42</v>
      </c>
      <c r="AD2583" t="str">
        <f t="shared" si="203"/>
        <v>Santa Barbara High School - SBHS</v>
      </c>
      <c r="AE2583" t="s">
        <v>1354</v>
      </c>
      <c r="AF2583" t="s">
        <v>1355</v>
      </c>
      <c r="AG2583" t="s">
        <v>1355</v>
      </c>
      <c r="AH2583" t="s">
        <v>5220</v>
      </c>
      <c r="AI2583">
        <v>34</v>
      </c>
      <c r="AJ2583">
        <v>34</v>
      </c>
      <c r="AK2583" s="22">
        <f t="shared" si="204"/>
        <v>43.178107606679028</v>
      </c>
      <c r="AL2583" t="s">
        <v>52</v>
      </c>
      <c r="AM2583" t="s">
        <v>45</v>
      </c>
      <c r="AN2583" t="s">
        <v>46</v>
      </c>
    </row>
    <row r="2584" spans="1:40" hidden="1" x14ac:dyDescent="0.25">
      <c r="A2584">
        <v>202430</v>
      </c>
      <c r="B2584">
        <v>44750</v>
      </c>
      <c r="C2584" t="s">
        <v>885</v>
      </c>
      <c r="D2584" t="s">
        <v>5600</v>
      </c>
      <c r="E2584" t="s">
        <v>886</v>
      </c>
      <c r="F2584">
        <v>3</v>
      </c>
      <c r="G2584" s="1">
        <v>45229</v>
      </c>
      <c r="H2584" s="1">
        <v>45317</v>
      </c>
      <c r="I2584" s="21">
        <f t="shared" si="200"/>
        <v>13.571428571428571</v>
      </c>
      <c r="J2584" s="1"/>
      <c r="K2584" s="1" t="s">
        <v>5546</v>
      </c>
      <c r="L2584" t="s">
        <v>33</v>
      </c>
      <c r="O2584" t="s">
        <v>36</v>
      </c>
      <c r="S2584" s="22">
        <f t="shared" si="201"/>
        <v>4.8611111111111105E-2</v>
      </c>
      <c r="T2584" s="22">
        <f t="shared" si="202"/>
        <v>7.9966329966329963E-2</v>
      </c>
      <c r="U2584" s="22" t="s">
        <v>5403</v>
      </c>
      <c r="V2584">
        <v>915</v>
      </c>
      <c r="W2584" s="22" t="s">
        <v>5485</v>
      </c>
      <c r="X2584">
        <v>1025</v>
      </c>
      <c r="Y2584" t="s">
        <v>49</v>
      </c>
      <c r="Z2584" t="s">
        <v>1358</v>
      </c>
      <c r="AA2584" t="s">
        <v>1359</v>
      </c>
      <c r="AB2584" t="s">
        <v>41</v>
      </c>
      <c r="AC2584" t="s">
        <v>42</v>
      </c>
      <c r="AD2584" t="str">
        <f t="shared" si="203"/>
        <v>Santa Barbara High School - SBHS</v>
      </c>
      <c r="AE2584" t="s">
        <v>1354</v>
      </c>
      <c r="AF2584" t="s">
        <v>1355</v>
      </c>
      <c r="AG2584" t="s">
        <v>1355</v>
      </c>
      <c r="AH2584" t="s">
        <v>5220</v>
      </c>
      <c r="AI2584">
        <v>19</v>
      </c>
      <c r="AJ2584">
        <v>19</v>
      </c>
      <c r="AK2584" s="22">
        <f t="shared" si="204"/>
        <v>20.619889369889368</v>
      </c>
      <c r="AL2584" t="s">
        <v>52</v>
      </c>
      <c r="AM2584" t="s">
        <v>45</v>
      </c>
      <c r="AN2584" t="s">
        <v>46</v>
      </c>
    </row>
    <row r="2585" spans="1:40" hidden="1" x14ac:dyDescent="0.25">
      <c r="A2585">
        <v>202430</v>
      </c>
      <c r="B2585">
        <v>44750</v>
      </c>
      <c r="C2585" t="s">
        <v>885</v>
      </c>
      <c r="D2585" t="s">
        <v>5600</v>
      </c>
      <c r="E2585" t="s">
        <v>886</v>
      </c>
      <c r="F2585">
        <v>3</v>
      </c>
      <c r="G2585" s="1">
        <v>45229</v>
      </c>
      <c r="H2585" s="1">
        <v>45317</v>
      </c>
      <c r="I2585" s="21">
        <f t="shared" si="200"/>
        <v>13.571428571428571</v>
      </c>
      <c r="J2585" s="1"/>
      <c r="K2585" s="1" t="s">
        <v>5533</v>
      </c>
      <c r="M2585" t="s">
        <v>34</v>
      </c>
      <c r="N2585" t="s">
        <v>35</v>
      </c>
      <c r="P2585" t="s">
        <v>37</v>
      </c>
      <c r="S2585" s="22">
        <f t="shared" si="201"/>
        <v>6.25E-2</v>
      </c>
      <c r="T2585" s="22">
        <f t="shared" si="202"/>
        <v>0.15422077922077923</v>
      </c>
      <c r="U2585" s="22" t="s">
        <v>5367</v>
      </c>
      <c r="V2585">
        <v>830</v>
      </c>
      <c r="W2585" s="22" t="s">
        <v>5391</v>
      </c>
      <c r="X2585">
        <v>1000</v>
      </c>
      <c r="Y2585" t="s">
        <v>49</v>
      </c>
      <c r="Z2585" t="s">
        <v>1358</v>
      </c>
      <c r="AA2585" t="s">
        <v>1359</v>
      </c>
      <c r="AB2585" t="s">
        <v>41</v>
      </c>
      <c r="AC2585" t="s">
        <v>42</v>
      </c>
      <c r="AD2585" t="str">
        <f t="shared" si="203"/>
        <v>Santa Barbara High School - SBHS</v>
      </c>
      <c r="AE2585" t="s">
        <v>1354</v>
      </c>
      <c r="AF2585" t="s">
        <v>1355</v>
      </c>
      <c r="AG2585" t="s">
        <v>1355</v>
      </c>
      <c r="AH2585" t="s">
        <v>5220</v>
      </c>
      <c r="AI2585">
        <v>19</v>
      </c>
      <c r="AJ2585">
        <v>19</v>
      </c>
      <c r="AK2585" s="22">
        <f t="shared" si="204"/>
        <v>39.766929499072354</v>
      </c>
      <c r="AL2585" t="s">
        <v>52</v>
      </c>
      <c r="AM2585" t="s">
        <v>45</v>
      </c>
      <c r="AN2585" t="s">
        <v>46</v>
      </c>
    </row>
    <row r="2586" spans="1:40" hidden="1" x14ac:dyDescent="0.25">
      <c r="A2586">
        <v>202430</v>
      </c>
      <c r="B2586">
        <v>44772</v>
      </c>
      <c r="C2586" t="s">
        <v>214</v>
      </c>
      <c r="D2586" t="s">
        <v>5707</v>
      </c>
      <c r="E2586" t="s">
        <v>215</v>
      </c>
      <c r="F2586">
        <v>3</v>
      </c>
      <c r="G2586" s="1">
        <v>45159</v>
      </c>
      <c r="H2586" s="1">
        <v>45317</v>
      </c>
      <c r="I2586" s="21">
        <f t="shared" si="200"/>
        <v>23.571428571428573</v>
      </c>
      <c r="J2586" s="1"/>
      <c r="K2586" s="1" t="s">
        <v>5546</v>
      </c>
      <c r="L2586" t="s">
        <v>33</v>
      </c>
      <c r="O2586" t="s">
        <v>36</v>
      </c>
      <c r="S2586" s="22">
        <f t="shared" si="201"/>
        <v>4.5138888888888951E-2</v>
      </c>
      <c r="T2586" s="22">
        <f t="shared" si="202"/>
        <v>0.12896825396825415</v>
      </c>
      <c r="U2586" s="22" t="s">
        <v>5452</v>
      </c>
      <c r="V2586">
        <v>1120</v>
      </c>
      <c r="W2586" s="22" t="s">
        <v>5462</v>
      </c>
      <c r="X2586">
        <v>1225</v>
      </c>
      <c r="Y2586" t="s">
        <v>49</v>
      </c>
      <c r="Z2586" t="s">
        <v>1378</v>
      </c>
      <c r="AA2586" t="s">
        <v>1379</v>
      </c>
      <c r="AB2586" t="s">
        <v>41</v>
      </c>
      <c r="AC2586" t="s">
        <v>42</v>
      </c>
      <c r="AD2586" t="str">
        <f t="shared" si="203"/>
        <v>Santa Barbara High School - SBHS</v>
      </c>
      <c r="AE2586" t="s">
        <v>1354</v>
      </c>
      <c r="AF2586" t="s">
        <v>1355</v>
      </c>
      <c r="AG2586" t="s">
        <v>1355</v>
      </c>
      <c r="AH2586" t="s">
        <v>5220</v>
      </c>
      <c r="AI2586">
        <v>0</v>
      </c>
      <c r="AJ2586">
        <v>27</v>
      </c>
      <c r="AK2586" s="22">
        <f t="shared" si="204"/>
        <v>82.079081632653171</v>
      </c>
      <c r="AL2586" t="s">
        <v>52</v>
      </c>
      <c r="AM2586" t="s">
        <v>45</v>
      </c>
      <c r="AN2586" t="s">
        <v>46</v>
      </c>
    </row>
    <row r="2587" spans="1:40" hidden="1" x14ac:dyDescent="0.25">
      <c r="A2587">
        <v>202430</v>
      </c>
      <c r="B2587">
        <v>44772</v>
      </c>
      <c r="C2587" t="s">
        <v>214</v>
      </c>
      <c r="D2587" t="s">
        <v>5707</v>
      </c>
      <c r="E2587" t="s">
        <v>215</v>
      </c>
      <c r="F2587">
        <v>3</v>
      </c>
      <c r="G2587" s="1">
        <v>45159</v>
      </c>
      <c r="H2587" s="1">
        <v>45317</v>
      </c>
      <c r="I2587" s="21">
        <f t="shared" si="200"/>
        <v>23.571428571428573</v>
      </c>
      <c r="J2587" s="1"/>
      <c r="K2587" s="1" t="s">
        <v>5533</v>
      </c>
      <c r="M2587" t="s">
        <v>34</v>
      </c>
      <c r="N2587" t="s">
        <v>35</v>
      </c>
      <c r="P2587" t="s">
        <v>37</v>
      </c>
      <c r="S2587" s="22">
        <f t="shared" si="201"/>
        <v>6.25E-2</v>
      </c>
      <c r="T2587" s="22">
        <f t="shared" si="202"/>
        <v>0.26785714285714285</v>
      </c>
      <c r="U2587" s="22" t="s">
        <v>5397</v>
      </c>
      <c r="V2587">
        <v>1010</v>
      </c>
      <c r="W2587" s="22" t="s">
        <v>5487</v>
      </c>
      <c r="X2587">
        <v>1140</v>
      </c>
      <c r="Y2587" t="s">
        <v>49</v>
      </c>
      <c r="Z2587" t="s">
        <v>1378</v>
      </c>
      <c r="AA2587" t="s">
        <v>1379</v>
      </c>
      <c r="AB2587" t="s">
        <v>41</v>
      </c>
      <c r="AC2587" t="s">
        <v>42</v>
      </c>
      <c r="AD2587" t="str">
        <f t="shared" si="203"/>
        <v>Santa Barbara High School - SBHS</v>
      </c>
      <c r="AE2587" t="s">
        <v>1354</v>
      </c>
      <c r="AF2587" t="s">
        <v>1355</v>
      </c>
      <c r="AG2587" t="s">
        <v>1355</v>
      </c>
      <c r="AH2587" t="s">
        <v>5220</v>
      </c>
      <c r="AI2587">
        <v>0</v>
      </c>
      <c r="AJ2587">
        <v>27</v>
      </c>
      <c r="AK2587" s="22">
        <f t="shared" si="204"/>
        <v>170.47193877551021</v>
      </c>
      <c r="AL2587" t="s">
        <v>52</v>
      </c>
      <c r="AM2587" t="s">
        <v>45</v>
      </c>
      <c r="AN2587" t="s">
        <v>46</v>
      </c>
    </row>
    <row r="2588" spans="1:40" hidden="1" x14ac:dyDescent="0.25">
      <c r="A2588">
        <v>202430</v>
      </c>
      <c r="B2588">
        <v>44785</v>
      </c>
      <c r="C2588" t="s">
        <v>418</v>
      </c>
      <c r="D2588" t="s">
        <v>5718</v>
      </c>
      <c r="E2588" t="s">
        <v>419</v>
      </c>
      <c r="F2588">
        <v>3</v>
      </c>
      <c r="G2588" s="1">
        <v>45159</v>
      </c>
      <c r="H2588" s="1">
        <v>45226</v>
      </c>
      <c r="I2588" s="21">
        <f t="shared" si="200"/>
        <v>10.571428571428571</v>
      </c>
      <c r="J2588" s="1"/>
      <c r="K2588" s="1" t="s">
        <v>5546</v>
      </c>
      <c r="L2588" t="s">
        <v>33</v>
      </c>
      <c r="O2588" t="s">
        <v>36</v>
      </c>
      <c r="S2588" s="22">
        <f t="shared" si="201"/>
        <v>4.861111111111116E-2</v>
      </c>
      <c r="T2588" s="22">
        <f t="shared" si="202"/>
        <v>6.2289562289562346E-2</v>
      </c>
      <c r="U2588" s="22" t="s">
        <v>5420</v>
      </c>
      <c r="V2588">
        <v>1115</v>
      </c>
      <c r="W2588" s="22" t="s">
        <v>5462</v>
      </c>
      <c r="X2588">
        <v>1225</v>
      </c>
      <c r="Y2588" t="s">
        <v>49</v>
      </c>
      <c r="Z2588" t="s">
        <v>1372</v>
      </c>
      <c r="AA2588" t="s">
        <v>1373</v>
      </c>
      <c r="AB2588" t="s">
        <v>41</v>
      </c>
      <c r="AC2588" t="s">
        <v>42</v>
      </c>
      <c r="AD2588" t="str">
        <f t="shared" si="203"/>
        <v>Santa Barbara High School - SBHS</v>
      </c>
      <c r="AE2588" t="s">
        <v>1354</v>
      </c>
      <c r="AF2588" t="s">
        <v>1355</v>
      </c>
      <c r="AG2588" t="s">
        <v>1355</v>
      </c>
      <c r="AH2588" t="s">
        <v>5220</v>
      </c>
      <c r="AI2588">
        <v>0</v>
      </c>
      <c r="AJ2588">
        <v>33</v>
      </c>
      <c r="AK2588" s="22">
        <f t="shared" si="204"/>
        <v>21.730158730158752</v>
      </c>
      <c r="AL2588" t="s">
        <v>52</v>
      </c>
      <c r="AM2588" t="s">
        <v>45</v>
      </c>
      <c r="AN2588" t="s">
        <v>46</v>
      </c>
    </row>
    <row r="2589" spans="1:40" hidden="1" x14ac:dyDescent="0.25">
      <c r="A2589">
        <v>202430</v>
      </c>
      <c r="B2589">
        <v>44785</v>
      </c>
      <c r="C2589" t="s">
        <v>418</v>
      </c>
      <c r="D2589" t="s">
        <v>5718</v>
      </c>
      <c r="E2589" t="s">
        <v>419</v>
      </c>
      <c r="F2589">
        <v>3</v>
      </c>
      <c r="G2589" s="1">
        <v>45159</v>
      </c>
      <c r="H2589" s="1">
        <v>45226</v>
      </c>
      <c r="I2589" s="21">
        <f t="shared" si="200"/>
        <v>10.571428571428571</v>
      </c>
      <c r="J2589" s="1"/>
      <c r="K2589" s="1" t="s">
        <v>5533</v>
      </c>
      <c r="M2589" t="s">
        <v>34</v>
      </c>
      <c r="N2589" t="s">
        <v>35</v>
      </c>
      <c r="P2589" t="s">
        <v>37</v>
      </c>
      <c r="S2589" s="22">
        <f t="shared" si="201"/>
        <v>6.25E-2</v>
      </c>
      <c r="T2589" s="22">
        <f t="shared" si="202"/>
        <v>0.12012987012987011</v>
      </c>
      <c r="U2589" s="22" t="s">
        <v>5397</v>
      </c>
      <c r="V2589">
        <v>1010</v>
      </c>
      <c r="W2589" s="22" t="s">
        <v>5487</v>
      </c>
      <c r="X2589">
        <v>1140</v>
      </c>
      <c r="Y2589" t="s">
        <v>49</v>
      </c>
      <c r="Z2589" t="s">
        <v>1372</v>
      </c>
      <c r="AA2589" t="s">
        <v>1373</v>
      </c>
      <c r="AB2589" t="s">
        <v>41</v>
      </c>
      <c r="AC2589" t="s">
        <v>42</v>
      </c>
      <c r="AD2589" t="str">
        <f t="shared" si="203"/>
        <v>Santa Barbara High School - SBHS</v>
      </c>
      <c r="AE2589" t="s">
        <v>1354</v>
      </c>
      <c r="AF2589" t="s">
        <v>1355</v>
      </c>
      <c r="AG2589" t="s">
        <v>1355</v>
      </c>
      <c r="AH2589" t="s">
        <v>5220</v>
      </c>
      <c r="AI2589">
        <v>0</v>
      </c>
      <c r="AJ2589">
        <v>33</v>
      </c>
      <c r="AK2589" s="22">
        <f t="shared" si="204"/>
        <v>41.908163265306115</v>
      </c>
      <c r="AL2589" t="s">
        <v>52</v>
      </c>
      <c r="AM2589" t="s">
        <v>45</v>
      </c>
      <c r="AN2589" t="s">
        <v>46</v>
      </c>
    </row>
    <row r="2590" spans="1:40" hidden="1" x14ac:dyDescent="0.25">
      <c r="A2590">
        <v>202430</v>
      </c>
      <c r="B2590">
        <v>44797</v>
      </c>
      <c r="C2590" t="s">
        <v>418</v>
      </c>
      <c r="D2590" t="s">
        <v>5718</v>
      </c>
      <c r="E2590" t="s">
        <v>419</v>
      </c>
      <c r="F2590">
        <v>3</v>
      </c>
      <c r="G2590" s="1">
        <v>45159</v>
      </c>
      <c r="H2590" s="1">
        <v>45226</v>
      </c>
      <c r="I2590" s="21">
        <f t="shared" si="200"/>
        <v>10.571428571428571</v>
      </c>
      <c r="J2590" s="1"/>
      <c r="K2590" s="1" t="s">
        <v>5546</v>
      </c>
      <c r="L2590" t="s">
        <v>33</v>
      </c>
      <c r="O2590" t="s">
        <v>36</v>
      </c>
      <c r="S2590" s="22">
        <f t="shared" si="201"/>
        <v>4.513888888888884E-2</v>
      </c>
      <c r="T2590" s="22">
        <f t="shared" si="202"/>
        <v>5.7840307840307775E-2</v>
      </c>
      <c r="U2590" s="22" t="s">
        <v>5455</v>
      </c>
      <c r="V2590">
        <v>1315</v>
      </c>
      <c r="W2590" s="22" t="s">
        <v>5379</v>
      </c>
      <c r="X2590">
        <v>1420</v>
      </c>
      <c r="Y2590" t="s">
        <v>49</v>
      </c>
      <c r="Z2590" t="s">
        <v>1372</v>
      </c>
      <c r="AA2590" t="s">
        <v>1373</v>
      </c>
      <c r="AB2590" t="s">
        <v>41</v>
      </c>
      <c r="AC2590" t="s">
        <v>42</v>
      </c>
      <c r="AD2590" t="str">
        <f t="shared" si="203"/>
        <v>Santa Barbara High School - SBHS</v>
      </c>
      <c r="AE2590" t="s">
        <v>1354</v>
      </c>
      <c r="AF2590" t="s">
        <v>1355</v>
      </c>
      <c r="AG2590" t="s">
        <v>1355</v>
      </c>
      <c r="AH2590" t="s">
        <v>5220</v>
      </c>
      <c r="AI2590">
        <v>0</v>
      </c>
      <c r="AJ2590">
        <v>32</v>
      </c>
      <c r="AK2590" s="22">
        <f t="shared" si="204"/>
        <v>19.566549852264117</v>
      </c>
      <c r="AL2590" t="s">
        <v>52</v>
      </c>
      <c r="AM2590" t="s">
        <v>45</v>
      </c>
      <c r="AN2590" t="s">
        <v>46</v>
      </c>
    </row>
    <row r="2591" spans="1:40" hidden="1" x14ac:dyDescent="0.25">
      <c r="A2591">
        <v>202430</v>
      </c>
      <c r="B2591">
        <v>44797</v>
      </c>
      <c r="C2591" t="s">
        <v>418</v>
      </c>
      <c r="D2591" t="s">
        <v>5718</v>
      </c>
      <c r="E2591" t="s">
        <v>419</v>
      </c>
      <c r="F2591">
        <v>3</v>
      </c>
      <c r="G2591" s="1">
        <v>45159</v>
      </c>
      <c r="H2591" s="1">
        <v>45226</v>
      </c>
      <c r="I2591" s="21">
        <f t="shared" si="200"/>
        <v>10.571428571428571</v>
      </c>
      <c r="J2591" s="1"/>
      <c r="K2591" s="1" t="s">
        <v>5533</v>
      </c>
      <c r="M2591" t="s">
        <v>34</v>
      </c>
      <c r="N2591" t="s">
        <v>35</v>
      </c>
      <c r="P2591" t="s">
        <v>37</v>
      </c>
      <c r="S2591" s="22">
        <f t="shared" si="201"/>
        <v>6.25E-2</v>
      </c>
      <c r="T2591" s="22">
        <f t="shared" si="202"/>
        <v>0.12012987012987011</v>
      </c>
      <c r="U2591" s="22" t="s">
        <v>5393</v>
      </c>
      <c r="V2591">
        <v>1230</v>
      </c>
      <c r="W2591" s="22" t="s">
        <v>5374</v>
      </c>
      <c r="X2591">
        <v>1400</v>
      </c>
      <c r="Y2591" t="s">
        <v>49</v>
      </c>
      <c r="Z2591" t="s">
        <v>1372</v>
      </c>
      <c r="AA2591" t="s">
        <v>1373</v>
      </c>
      <c r="AB2591" t="s">
        <v>41</v>
      </c>
      <c r="AC2591" t="s">
        <v>42</v>
      </c>
      <c r="AD2591" t="str">
        <f t="shared" si="203"/>
        <v>Santa Barbara High School - SBHS</v>
      </c>
      <c r="AE2591" t="s">
        <v>1354</v>
      </c>
      <c r="AF2591" t="s">
        <v>1355</v>
      </c>
      <c r="AG2591" t="s">
        <v>1355</v>
      </c>
      <c r="AH2591" t="s">
        <v>5220</v>
      </c>
      <c r="AI2591">
        <v>0</v>
      </c>
      <c r="AJ2591">
        <v>32</v>
      </c>
      <c r="AK2591" s="22">
        <f t="shared" si="204"/>
        <v>40.638218923933202</v>
      </c>
      <c r="AL2591" t="s">
        <v>52</v>
      </c>
      <c r="AM2591" t="s">
        <v>45</v>
      </c>
      <c r="AN2591" t="s">
        <v>46</v>
      </c>
    </row>
    <row r="2592" spans="1:40" hidden="1" x14ac:dyDescent="0.25">
      <c r="A2592">
        <v>202430</v>
      </c>
      <c r="B2592">
        <v>44798</v>
      </c>
      <c r="C2592" t="s">
        <v>494</v>
      </c>
      <c r="D2592" t="s">
        <v>5624</v>
      </c>
      <c r="E2592" t="s">
        <v>495</v>
      </c>
      <c r="F2592">
        <v>3</v>
      </c>
      <c r="G2592" s="1">
        <v>45159</v>
      </c>
      <c r="H2592" s="1">
        <v>45226</v>
      </c>
      <c r="I2592" s="21">
        <f t="shared" si="200"/>
        <v>10.571428571428571</v>
      </c>
      <c r="J2592" s="1"/>
      <c r="K2592" s="1" t="s">
        <v>5546</v>
      </c>
      <c r="L2592" t="s">
        <v>33</v>
      </c>
      <c r="O2592" t="s">
        <v>36</v>
      </c>
      <c r="S2592" s="22">
        <f t="shared" si="201"/>
        <v>4.513888888888884E-2</v>
      </c>
      <c r="T2592" s="22">
        <f t="shared" si="202"/>
        <v>5.7840307840307775E-2</v>
      </c>
      <c r="U2592" s="22" t="s">
        <v>5455</v>
      </c>
      <c r="V2592">
        <v>1315</v>
      </c>
      <c r="W2592" s="22" t="s">
        <v>5379</v>
      </c>
      <c r="X2592">
        <v>1420</v>
      </c>
      <c r="Y2592" t="s">
        <v>49</v>
      </c>
      <c r="Z2592" t="s">
        <v>1374</v>
      </c>
      <c r="AA2592" t="s">
        <v>1375</v>
      </c>
      <c r="AB2592" t="s">
        <v>41</v>
      </c>
      <c r="AC2592" t="s">
        <v>42</v>
      </c>
      <c r="AD2592" t="str">
        <f t="shared" si="203"/>
        <v>Santa Barbara High School - SBHS</v>
      </c>
      <c r="AE2592" t="s">
        <v>1354</v>
      </c>
      <c r="AF2592" t="s">
        <v>1355</v>
      </c>
      <c r="AG2592" t="s">
        <v>1355</v>
      </c>
      <c r="AH2592" t="s">
        <v>5220</v>
      </c>
      <c r="AI2592">
        <v>23</v>
      </c>
      <c r="AJ2592">
        <v>23</v>
      </c>
      <c r="AK2592" s="22">
        <f t="shared" si="204"/>
        <v>14.063457706314834</v>
      </c>
      <c r="AL2592" t="s">
        <v>52</v>
      </c>
      <c r="AM2592" t="s">
        <v>45</v>
      </c>
      <c r="AN2592" t="s">
        <v>46</v>
      </c>
    </row>
    <row r="2593" spans="1:40" hidden="1" x14ac:dyDescent="0.25">
      <c r="A2593">
        <v>202430</v>
      </c>
      <c r="B2593">
        <v>44798</v>
      </c>
      <c r="C2593" t="s">
        <v>494</v>
      </c>
      <c r="D2593" t="s">
        <v>5624</v>
      </c>
      <c r="E2593" t="s">
        <v>495</v>
      </c>
      <c r="F2593">
        <v>3</v>
      </c>
      <c r="G2593" s="1">
        <v>45159</v>
      </c>
      <c r="H2593" s="1">
        <v>45226</v>
      </c>
      <c r="I2593" s="21">
        <f t="shared" si="200"/>
        <v>10.571428571428571</v>
      </c>
      <c r="J2593" s="1"/>
      <c r="K2593" s="1" t="s">
        <v>5533</v>
      </c>
      <c r="M2593" t="s">
        <v>34</v>
      </c>
      <c r="N2593" t="s">
        <v>35</v>
      </c>
      <c r="P2593" t="s">
        <v>37</v>
      </c>
      <c r="S2593" s="22">
        <f t="shared" si="201"/>
        <v>6.25E-2</v>
      </c>
      <c r="T2593" s="22">
        <f t="shared" si="202"/>
        <v>0.12012987012987011</v>
      </c>
      <c r="U2593" s="22" t="s">
        <v>5393</v>
      </c>
      <c r="V2593">
        <v>1230</v>
      </c>
      <c r="W2593" s="22" t="s">
        <v>5374</v>
      </c>
      <c r="X2593">
        <v>1400</v>
      </c>
      <c r="Y2593" t="s">
        <v>49</v>
      </c>
      <c r="Z2593" t="s">
        <v>1374</v>
      </c>
      <c r="AA2593" t="s">
        <v>1375</v>
      </c>
      <c r="AB2593" t="s">
        <v>41</v>
      </c>
      <c r="AC2593" t="s">
        <v>42</v>
      </c>
      <c r="AD2593" t="str">
        <f t="shared" si="203"/>
        <v>Santa Barbara High School - SBHS</v>
      </c>
      <c r="AE2593" t="s">
        <v>1354</v>
      </c>
      <c r="AF2593" t="s">
        <v>1355</v>
      </c>
      <c r="AG2593" t="s">
        <v>1355</v>
      </c>
      <c r="AH2593" t="s">
        <v>5220</v>
      </c>
      <c r="AI2593">
        <v>23</v>
      </c>
      <c r="AJ2593">
        <v>23</v>
      </c>
      <c r="AK2593" s="22">
        <f t="shared" si="204"/>
        <v>29.208719851576991</v>
      </c>
      <c r="AL2593" t="s">
        <v>52</v>
      </c>
      <c r="AM2593" t="s">
        <v>45</v>
      </c>
      <c r="AN2593" t="s">
        <v>46</v>
      </c>
    </row>
    <row r="2594" spans="1:40" hidden="1" x14ac:dyDescent="0.25">
      <c r="A2594">
        <v>202430</v>
      </c>
      <c r="B2594">
        <v>44799</v>
      </c>
      <c r="C2594" t="s">
        <v>494</v>
      </c>
      <c r="D2594" t="s">
        <v>5624</v>
      </c>
      <c r="E2594" t="s">
        <v>495</v>
      </c>
      <c r="F2594">
        <v>3</v>
      </c>
      <c r="G2594" s="1">
        <v>45229</v>
      </c>
      <c r="H2594" s="1">
        <v>45317</v>
      </c>
      <c r="I2594" s="21">
        <f t="shared" si="200"/>
        <v>13.571428571428571</v>
      </c>
      <c r="J2594" s="1"/>
      <c r="K2594" s="1" t="s">
        <v>5546</v>
      </c>
      <c r="L2594" t="s">
        <v>33</v>
      </c>
      <c r="O2594" t="s">
        <v>36</v>
      </c>
      <c r="S2594" s="22">
        <f t="shared" si="201"/>
        <v>4.513888888888884E-2</v>
      </c>
      <c r="T2594" s="22">
        <f t="shared" si="202"/>
        <v>7.425444925444917E-2</v>
      </c>
      <c r="U2594" s="22" t="s">
        <v>5455</v>
      </c>
      <c r="V2594">
        <v>1315</v>
      </c>
      <c r="W2594" s="22" t="s">
        <v>5379</v>
      </c>
      <c r="X2594">
        <v>1420</v>
      </c>
      <c r="Y2594" t="s">
        <v>49</v>
      </c>
      <c r="Z2594" t="s">
        <v>1374</v>
      </c>
      <c r="AA2594" t="s">
        <v>1375</v>
      </c>
      <c r="AB2594" t="s">
        <v>41</v>
      </c>
      <c r="AC2594" t="s">
        <v>42</v>
      </c>
      <c r="AD2594" t="str">
        <f t="shared" si="203"/>
        <v>Santa Barbara High School - SBHS</v>
      </c>
      <c r="AE2594" t="s">
        <v>1354</v>
      </c>
      <c r="AF2594" t="s">
        <v>1355</v>
      </c>
      <c r="AG2594" t="s">
        <v>1355</v>
      </c>
      <c r="AH2594" t="s">
        <v>5220</v>
      </c>
      <c r="AI2594">
        <v>28</v>
      </c>
      <c r="AJ2594">
        <v>28</v>
      </c>
      <c r="AK2594" s="22">
        <f t="shared" si="204"/>
        <v>28.216690716690682</v>
      </c>
      <c r="AL2594" t="s">
        <v>52</v>
      </c>
      <c r="AM2594" t="s">
        <v>45</v>
      </c>
      <c r="AN2594" t="s">
        <v>46</v>
      </c>
    </row>
    <row r="2595" spans="1:40" hidden="1" x14ac:dyDescent="0.25">
      <c r="A2595">
        <v>202430</v>
      </c>
      <c r="B2595">
        <v>44799</v>
      </c>
      <c r="C2595" t="s">
        <v>494</v>
      </c>
      <c r="D2595" t="s">
        <v>5624</v>
      </c>
      <c r="E2595" t="s">
        <v>495</v>
      </c>
      <c r="F2595">
        <v>3</v>
      </c>
      <c r="G2595" s="1">
        <v>45229</v>
      </c>
      <c r="H2595" s="1">
        <v>45317</v>
      </c>
      <c r="I2595" s="21">
        <f t="shared" si="200"/>
        <v>13.571428571428571</v>
      </c>
      <c r="J2595" s="1"/>
      <c r="K2595" s="1" t="s">
        <v>5533</v>
      </c>
      <c r="M2595" t="s">
        <v>34</v>
      </c>
      <c r="N2595" t="s">
        <v>35</v>
      </c>
      <c r="P2595" t="s">
        <v>37</v>
      </c>
      <c r="S2595" s="22">
        <f t="shared" si="201"/>
        <v>6.25E-2</v>
      </c>
      <c r="T2595" s="22">
        <f t="shared" si="202"/>
        <v>0.15422077922077923</v>
      </c>
      <c r="U2595" s="22" t="s">
        <v>5393</v>
      </c>
      <c r="V2595">
        <v>1230</v>
      </c>
      <c r="W2595" s="22" t="s">
        <v>5374</v>
      </c>
      <c r="X2595">
        <v>1400</v>
      </c>
      <c r="Y2595" t="s">
        <v>49</v>
      </c>
      <c r="Z2595" t="s">
        <v>1374</v>
      </c>
      <c r="AA2595" t="s">
        <v>1375</v>
      </c>
      <c r="AB2595" t="s">
        <v>41</v>
      </c>
      <c r="AC2595" t="s">
        <v>42</v>
      </c>
      <c r="AD2595" t="str">
        <f t="shared" si="203"/>
        <v>Santa Barbara High School - SBHS</v>
      </c>
      <c r="AE2595" t="s">
        <v>1354</v>
      </c>
      <c r="AF2595" t="s">
        <v>1355</v>
      </c>
      <c r="AG2595" t="s">
        <v>1355</v>
      </c>
      <c r="AH2595" t="s">
        <v>5220</v>
      </c>
      <c r="AI2595">
        <v>28</v>
      </c>
      <c r="AJ2595">
        <v>28</v>
      </c>
      <c r="AK2595" s="22">
        <f t="shared" si="204"/>
        <v>58.603896103896105</v>
      </c>
      <c r="AL2595" t="s">
        <v>52</v>
      </c>
      <c r="AM2595" t="s">
        <v>45</v>
      </c>
      <c r="AN2595" t="s">
        <v>46</v>
      </c>
    </row>
    <row r="2596" spans="1:40" hidden="1" x14ac:dyDescent="0.25">
      <c r="A2596">
        <v>202430</v>
      </c>
      <c r="B2596">
        <v>44800</v>
      </c>
      <c r="C2596" t="s">
        <v>865</v>
      </c>
      <c r="D2596" t="s">
        <v>5677</v>
      </c>
      <c r="E2596" t="s">
        <v>866</v>
      </c>
      <c r="F2596">
        <v>3</v>
      </c>
      <c r="G2596" s="1">
        <v>45229</v>
      </c>
      <c r="H2596" s="1">
        <v>45317</v>
      </c>
      <c r="I2596" s="21">
        <f t="shared" si="200"/>
        <v>13.571428571428571</v>
      </c>
      <c r="J2596" s="1"/>
      <c r="K2596" s="1" t="s">
        <v>5546</v>
      </c>
      <c r="L2596" t="s">
        <v>33</v>
      </c>
      <c r="O2596" t="s">
        <v>36</v>
      </c>
      <c r="S2596" s="22">
        <f t="shared" si="201"/>
        <v>4.8611111111111105E-2</v>
      </c>
      <c r="T2596" s="22">
        <f t="shared" si="202"/>
        <v>7.9966329966329963E-2</v>
      </c>
      <c r="U2596" s="22" t="s">
        <v>5403</v>
      </c>
      <c r="V2596">
        <v>915</v>
      </c>
      <c r="W2596" s="22" t="s">
        <v>5485</v>
      </c>
      <c r="X2596">
        <v>1025</v>
      </c>
      <c r="Y2596" t="s">
        <v>49</v>
      </c>
      <c r="Z2596" t="s">
        <v>1374</v>
      </c>
      <c r="AA2596" t="s">
        <v>1375</v>
      </c>
      <c r="AB2596" t="s">
        <v>41</v>
      </c>
      <c r="AC2596" t="s">
        <v>42</v>
      </c>
      <c r="AD2596" t="str">
        <f t="shared" si="203"/>
        <v>Santa Barbara High School - SBHS</v>
      </c>
      <c r="AE2596" t="s">
        <v>1354</v>
      </c>
      <c r="AF2596" t="s">
        <v>1355</v>
      </c>
      <c r="AG2596" t="s">
        <v>1355</v>
      </c>
      <c r="AH2596" t="s">
        <v>5220</v>
      </c>
      <c r="AI2596">
        <v>18</v>
      </c>
      <c r="AJ2596">
        <v>18</v>
      </c>
      <c r="AK2596" s="22">
        <f t="shared" si="204"/>
        <v>19.534632034632033</v>
      </c>
      <c r="AL2596" t="s">
        <v>52</v>
      </c>
      <c r="AM2596" t="s">
        <v>45</v>
      </c>
      <c r="AN2596" t="s">
        <v>46</v>
      </c>
    </row>
    <row r="2597" spans="1:40" hidden="1" x14ac:dyDescent="0.25">
      <c r="A2597">
        <v>202430</v>
      </c>
      <c r="B2597">
        <v>44800</v>
      </c>
      <c r="C2597" t="s">
        <v>865</v>
      </c>
      <c r="D2597" t="s">
        <v>5677</v>
      </c>
      <c r="E2597" t="s">
        <v>866</v>
      </c>
      <c r="F2597">
        <v>3</v>
      </c>
      <c r="G2597" s="1">
        <v>45229</v>
      </c>
      <c r="H2597" s="1">
        <v>45317</v>
      </c>
      <c r="I2597" s="21">
        <f t="shared" si="200"/>
        <v>13.571428571428571</v>
      </c>
      <c r="J2597" s="1"/>
      <c r="K2597" s="1" t="s">
        <v>5533</v>
      </c>
      <c r="M2597" t="s">
        <v>34</v>
      </c>
      <c r="N2597" t="s">
        <v>35</v>
      </c>
      <c r="P2597" t="s">
        <v>37</v>
      </c>
      <c r="S2597" s="22">
        <f t="shared" si="201"/>
        <v>6.25E-2</v>
      </c>
      <c r="T2597" s="22">
        <f t="shared" si="202"/>
        <v>0.15422077922077923</v>
      </c>
      <c r="U2597" s="22" t="s">
        <v>5367</v>
      </c>
      <c r="V2597">
        <v>830</v>
      </c>
      <c r="W2597" s="22" t="s">
        <v>5391</v>
      </c>
      <c r="X2597">
        <v>1000</v>
      </c>
      <c r="Y2597" t="s">
        <v>49</v>
      </c>
      <c r="Z2597" t="s">
        <v>1374</v>
      </c>
      <c r="AA2597" t="s">
        <v>1375</v>
      </c>
      <c r="AB2597" t="s">
        <v>41</v>
      </c>
      <c r="AC2597" t="s">
        <v>42</v>
      </c>
      <c r="AD2597" t="str">
        <f t="shared" si="203"/>
        <v>Santa Barbara High School - SBHS</v>
      </c>
      <c r="AE2597" t="s">
        <v>1354</v>
      </c>
      <c r="AF2597" t="s">
        <v>1355</v>
      </c>
      <c r="AG2597" t="s">
        <v>1355</v>
      </c>
      <c r="AH2597" t="s">
        <v>5220</v>
      </c>
      <c r="AI2597">
        <v>18</v>
      </c>
      <c r="AJ2597">
        <v>18</v>
      </c>
      <c r="AK2597" s="22">
        <f t="shared" si="204"/>
        <v>37.673933209647494</v>
      </c>
      <c r="AL2597" t="s">
        <v>52</v>
      </c>
      <c r="AM2597" t="s">
        <v>45</v>
      </c>
      <c r="AN2597" t="s">
        <v>46</v>
      </c>
    </row>
    <row r="2598" spans="1:40" hidden="1" x14ac:dyDescent="0.25">
      <c r="A2598">
        <v>202430</v>
      </c>
      <c r="B2598">
        <v>44826</v>
      </c>
      <c r="C2598" t="s">
        <v>31</v>
      </c>
      <c r="D2598" t="s">
        <v>5657</v>
      </c>
      <c r="E2598" t="s">
        <v>32</v>
      </c>
      <c r="F2598">
        <v>1</v>
      </c>
      <c r="G2598" s="1">
        <v>45159</v>
      </c>
      <c r="H2598" s="1">
        <v>45226</v>
      </c>
      <c r="I2598" s="21">
        <f t="shared" si="200"/>
        <v>10.571428571428571</v>
      </c>
      <c r="J2598" s="1"/>
      <c r="K2598" s="1" t="s">
        <v>5552</v>
      </c>
      <c r="S2598" s="22">
        <f t="shared" si="201"/>
        <v>0</v>
      </c>
      <c r="T2598" s="22">
        <f t="shared" si="202"/>
        <v>0</v>
      </c>
      <c r="U2598" s="22">
        <v>0</v>
      </c>
      <c r="W2598" s="22">
        <v>0</v>
      </c>
      <c r="Y2598" t="s">
        <v>38</v>
      </c>
      <c r="Z2598" t="s">
        <v>1368</v>
      </c>
      <c r="AA2598" t="s">
        <v>1369</v>
      </c>
      <c r="AB2598" t="s">
        <v>41</v>
      </c>
      <c r="AC2598" t="s">
        <v>42</v>
      </c>
      <c r="AD2598" t="str">
        <f t="shared" si="203"/>
        <v>Santa Barbara High School - SBHS</v>
      </c>
      <c r="AE2598" t="s">
        <v>1354</v>
      </c>
      <c r="AF2598" t="s">
        <v>1355</v>
      </c>
      <c r="AG2598" t="s">
        <v>1355</v>
      </c>
      <c r="AH2598" t="s">
        <v>5220</v>
      </c>
      <c r="AI2598">
        <v>0</v>
      </c>
      <c r="AJ2598">
        <v>3</v>
      </c>
      <c r="AK2598" s="22">
        <f t="shared" si="204"/>
        <v>0</v>
      </c>
      <c r="AL2598">
        <v>20</v>
      </c>
      <c r="AM2598" t="s">
        <v>172</v>
      </c>
      <c r="AN2598" t="s">
        <v>46</v>
      </c>
    </row>
    <row r="2599" spans="1:40" hidden="1" x14ac:dyDescent="0.25">
      <c r="A2599">
        <v>202430</v>
      </c>
      <c r="B2599">
        <v>44827</v>
      </c>
      <c r="C2599" t="s">
        <v>31</v>
      </c>
      <c r="D2599" t="s">
        <v>5657</v>
      </c>
      <c r="E2599" t="s">
        <v>32</v>
      </c>
      <c r="F2599">
        <v>1</v>
      </c>
      <c r="G2599" s="1">
        <v>45159</v>
      </c>
      <c r="H2599" s="1">
        <v>45226</v>
      </c>
      <c r="I2599" s="21">
        <f t="shared" si="200"/>
        <v>10.571428571428571</v>
      </c>
      <c r="J2599" s="1"/>
      <c r="K2599" s="1" t="s">
        <v>5552</v>
      </c>
      <c r="S2599" s="22">
        <f t="shared" si="201"/>
        <v>0</v>
      </c>
      <c r="T2599" s="22">
        <f t="shared" si="202"/>
        <v>0</v>
      </c>
      <c r="U2599" s="22">
        <v>0</v>
      </c>
      <c r="W2599" s="22">
        <v>0</v>
      </c>
      <c r="Y2599" t="s">
        <v>38</v>
      </c>
      <c r="Z2599" t="s">
        <v>1368</v>
      </c>
      <c r="AA2599" t="s">
        <v>1369</v>
      </c>
      <c r="AB2599" t="s">
        <v>41</v>
      </c>
      <c r="AC2599" t="s">
        <v>42</v>
      </c>
      <c r="AD2599" t="str">
        <f t="shared" si="203"/>
        <v>Santa Barbara High School - SBHS</v>
      </c>
      <c r="AE2599" t="s">
        <v>1354</v>
      </c>
      <c r="AF2599" t="s">
        <v>1355</v>
      </c>
      <c r="AG2599" t="s">
        <v>1355</v>
      </c>
      <c r="AH2599" t="s">
        <v>5220</v>
      </c>
      <c r="AI2599">
        <v>0</v>
      </c>
      <c r="AJ2599">
        <v>1</v>
      </c>
      <c r="AK2599" s="22">
        <f t="shared" si="204"/>
        <v>0</v>
      </c>
      <c r="AL2599">
        <v>20</v>
      </c>
      <c r="AM2599" t="s">
        <v>45</v>
      </c>
      <c r="AN2599" t="s">
        <v>46</v>
      </c>
    </row>
    <row r="2600" spans="1:40" hidden="1" x14ac:dyDescent="0.25">
      <c r="A2600">
        <v>202430</v>
      </c>
      <c r="B2600">
        <v>44831</v>
      </c>
      <c r="C2600" t="s">
        <v>31</v>
      </c>
      <c r="D2600" t="s">
        <v>5657</v>
      </c>
      <c r="E2600" t="s">
        <v>32</v>
      </c>
      <c r="F2600">
        <v>1</v>
      </c>
      <c r="G2600" s="1">
        <v>45229</v>
      </c>
      <c r="H2600" s="1">
        <v>45317</v>
      </c>
      <c r="I2600" s="21">
        <f t="shared" si="200"/>
        <v>13.571428571428571</v>
      </c>
      <c r="J2600" s="1"/>
      <c r="K2600" s="1" t="s">
        <v>5552</v>
      </c>
      <c r="S2600" s="22">
        <f t="shared" si="201"/>
        <v>0</v>
      </c>
      <c r="T2600" s="22">
        <f t="shared" si="202"/>
        <v>0</v>
      </c>
      <c r="U2600" s="22">
        <v>0</v>
      </c>
      <c r="W2600" s="22">
        <v>0</v>
      </c>
      <c r="Y2600" t="s">
        <v>38</v>
      </c>
      <c r="Z2600" t="s">
        <v>1368</v>
      </c>
      <c r="AA2600" t="s">
        <v>1369</v>
      </c>
      <c r="AB2600" t="s">
        <v>41</v>
      </c>
      <c r="AC2600" t="s">
        <v>42</v>
      </c>
      <c r="AD2600" t="str">
        <f t="shared" si="203"/>
        <v>Santa Barbara High School - SBHS</v>
      </c>
      <c r="AE2600" t="s">
        <v>1354</v>
      </c>
      <c r="AF2600" t="s">
        <v>1355</v>
      </c>
      <c r="AG2600" t="s">
        <v>1355</v>
      </c>
      <c r="AH2600" t="s">
        <v>5220</v>
      </c>
      <c r="AI2600">
        <v>0</v>
      </c>
      <c r="AJ2600">
        <v>3</v>
      </c>
      <c r="AK2600" s="22">
        <f t="shared" si="204"/>
        <v>0</v>
      </c>
      <c r="AL2600">
        <v>20</v>
      </c>
      <c r="AM2600" t="s">
        <v>45</v>
      </c>
      <c r="AN2600" t="s">
        <v>46</v>
      </c>
    </row>
    <row r="2601" spans="1:40" hidden="1" x14ac:dyDescent="0.25">
      <c r="A2601">
        <v>202430</v>
      </c>
      <c r="B2601">
        <v>44832</v>
      </c>
      <c r="C2601" t="s">
        <v>31</v>
      </c>
      <c r="D2601" t="s">
        <v>5657</v>
      </c>
      <c r="E2601" t="s">
        <v>32</v>
      </c>
      <c r="F2601">
        <v>1</v>
      </c>
      <c r="G2601" s="1">
        <v>45229</v>
      </c>
      <c r="H2601" s="1">
        <v>45317</v>
      </c>
      <c r="I2601" s="21">
        <f t="shared" si="200"/>
        <v>13.571428571428571</v>
      </c>
      <c r="J2601" s="1"/>
      <c r="K2601" s="1" t="s">
        <v>5552</v>
      </c>
      <c r="S2601" s="22">
        <f t="shared" si="201"/>
        <v>0</v>
      </c>
      <c r="T2601" s="22">
        <f t="shared" si="202"/>
        <v>0</v>
      </c>
      <c r="U2601" s="22">
        <v>0</v>
      </c>
      <c r="W2601" s="22">
        <v>0</v>
      </c>
      <c r="Y2601" t="s">
        <v>38</v>
      </c>
      <c r="Z2601" t="s">
        <v>1368</v>
      </c>
      <c r="AA2601" t="s">
        <v>1369</v>
      </c>
      <c r="AB2601" t="s">
        <v>41</v>
      </c>
      <c r="AC2601" t="s">
        <v>42</v>
      </c>
      <c r="AD2601" t="str">
        <f t="shared" si="203"/>
        <v>Santa Barbara High School - SBHS</v>
      </c>
      <c r="AE2601" t="s">
        <v>1354</v>
      </c>
      <c r="AF2601" t="s">
        <v>1355</v>
      </c>
      <c r="AG2601" t="s">
        <v>1355</v>
      </c>
      <c r="AH2601" t="s">
        <v>5220</v>
      </c>
      <c r="AI2601">
        <v>0</v>
      </c>
      <c r="AJ2601">
        <v>1</v>
      </c>
      <c r="AK2601" s="22">
        <f t="shared" si="204"/>
        <v>0</v>
      </c>
      <c r="AL2601">
        <v>20</v>
      </c>
      <c r="AM2601" t="s">
        <v>45</v>
      </c>
      <c r="AN2601" t="s">
        <v>46</v>
      </c>
    </row>
    <row r="2602" spans="1:40" hidden="1" x14ac:dyDescent="0.25">
      <c r="A2602">
        <v>202430</v>
      </c>
      <c r="B2602">
        <v>35548</v>
      </c>
      <c r="C2602" t="s">
        <v>228</v>
      </c>
      <c r="D2602" t="s">
        <v>5640</v>
      </c>
      <c r="E2602" t="s">
        <v>229</v>
      </c>
      <c r="F2602">
        <v>6.7</v>
      </c>
      <c r="G2602" s="1">
        <v>45166</v>
      </c>
      <c r="H2602" s="1">
        <v>45222</v>
      </c>
      <c r="I2602" s="21">
        <f t="shared" si="200"/>
        <v>9</v>
      </c>
      <c r="J2602" s="1"/>
      <c r="K2602" s="1" t="s">
        <v>5534</v>
      </c>
      <c r="L2602" t="s">
        <v>33</v>
      </c>
      <c r="M2602" t="s">
        <v>34</v>
      </c>
      <c r="N2602" t="s">
        <v>35</v>
      </c>
      <c r="O2602" t="s">
        <v>36</v>
      </c>
      <c r="P2602" t="s">
        <v>37</v>
      </c>
      <c r="S2602" s="22">
        <f t="shared" si="201"/>
        <v>0.35416666666666669</v>
      </c>
      <c r="T2602" s="22">
        <f t="shared" si="202"/>
        <v>0.96590909090909094</v>
      </c>
      <c r="U2602" s="22" t="s">
        <v>5369</v>
      </c>
      <c r="V2602">
        <v>800</v>
      </c>
      <c r="W2602" s="22" t="s">
        <v>5439</v>
      </c>
      <c r="X2602">
        <v>1630</v>
      </c>
      <c r="Y2602" t="s">
        <v>205</v>
      </c>
      <c r="Z2602" t="s">
        <v>230</v>
      </c>
      <c r="AA2602" t="s">
        <v>231</v>
      </c>
      <c r="AB2602" t="s">
        <v>41</v>
      </c>
      <c r="AC2602" t="s">
        <v>87</v>
      </c>
      <c r="AD2602" t="str">
        <f t="shared" si="203"/>
        <v>SBCC Cosmetology Academy       - COSACA</v>
      </c>
      <c r="AE2602" t="s">
        <v>226</v>
      </c>
      <c r="AF2602" t="s">
        <v>227</v>
      </c>
      <c r="AG2602" t="s">
        <v>227</v>
      </c>
      <c r="AH2602" t="s">
        <v>5220</v>
      </c>
      <c r="AI2602">
        <v>22</v>
      </c>
      <c r="AJ2602">
        <v>18</v>
      </c>
      <c r="AK2602" s="22">
        <f t="shared" si="204"/>
        <v>156.47727272727272</v>
      </c>
      <c r="AL2602" t="s">
        <v>52</v>
      </c>
      <c r="AM2602" t="s">
        <v>66</v>
      </c>
      <c r="AN2602" t="s">
        <v>67</v>
      </c>
    </row>
    <row r="2603" spans="1:40" hidden="1" x14ac:dyDescent="0.25">
      <c r="A2603">
        <v>202430</v>
      </c>
      <c r="B2603">
        <v>35550</v>
      </c>
      <c r="C2603" t="s">
        <v>604</v>
      </c>
      <c r="D2603" t="s">
        <v>5640</v>
      </c>
      <c r="E2603" t="s">
        <v>605</v>
      </c>
      <c r="F2603">
        <v>6.7</v>
      </c>
      <c r="G2603" s="1">
        <v>45166</v>
      </c>
      <c r="H2603" s="1">
        <v>45222</v>
      </c>
      <c r="I2603" s="21">
        <f t="shared" si="200"/>
        <v>9</v>
      </c>
      <c r="J2603" s="1"/>
      <c r="K2603" s="1" t="s">
        <v>5539</v>
      </c>
      <c r="M2603" t="s">
        <v>34</v>
      </c>
      <c r="O2603" t="s">
        <v>36</v>
      </c>
      <c r="P2603" t="s">
        <v>37</v>
      </c>
      <c r="S2603" s="22">
        <f t="shared" si="201"/>
        <v>0.35416666666666669</v>
      </c>
      <c r="T2603" s="22">
        <f t="shared" si="202"/>
        <v>0.57954545454545447</v>
      </c>
      <c r="U2603" s="22" t="s">
        <v>5369</v>
      </c>
      <c r="V2603">
        <v>800</v>
      </c>
      <c r="W2603" s="22" t="s">
        <v>5439</v>
      </c>
      <c r="X2603">
        <v>1630</v>
      </c>
      <c r="Y2603" t="s">
        <v>205</v>
      </c>
      <c r="Z2603" t="s">
        <v>606</v>
      </c>
      <c r="AA2603" t="s">
        <v>607</v>
      </c>
      <c r="AB2603" t="s">
        <v>41</v>
      </c>
      <c r="AC2603" t="s">
        <v>87</v>
      </c>
      <c r="AD2603" t="str">
        <f t="shared" si="203"/>
        <v>SBCC Cosmetology Academy       - COSACA</v>
      </c>
      <c r="AE2603" t="s">
        <v>226</v>
      </c>
      <c r="AF2603" t="s">
        <v>227</v>
      </c>
      <c r="AG2603" t="s">
        <v>227</v>
      </c>
      <c r="AH2603" t="s">
        <v>5220</v>
      </c>
      <c r="AI2603">
        <v>17</v>
      </c>
      <c r="AJ2603">
        <v>15</v>
      </c>
      <c r="AK2603" s="22">
        <f t="shared" si="204"/>
        <v>78.238636363636346</v>
      </c>
      <c r="AL2603" t="s">
        <v>52</v>
      </c>
      <c r="AM2603" t="s">
        <v>66</v>
      </c>
      <c r="AN2603" t="s">
        <v>67</v>
      </c>
    </row>
    <row r="2604" spans="1:40" hidden="1" x14ac:dyDescent="0.25">
      <c r="A2604">
        <v>202430</v>
      </c>
      <c r="B2604">
        <v>37130</v>
      </c>
      <c r="C2604" t="s">
        <v>222</v>
      </c>
      <c r="D2604" t="s">
        <v>5640</v>
      </c>
      <c r="E2604" t="s">
        <v>223</v>
      </c>
      <c r="F2604">
        <v>8</v>
      </c>
      <c r="G2604" s="1">
        <v>45166</v>
      </c>
      <c r="H2604" s="1">
        <v>45219</v>
      </c>
      <c r="I2604" s="21">
        <f t="shared" si="200"/>
        <v>8.5714285714285712</v>
      </c>
      <c r="J2604" s="1"/>
      <c r="K2604" s="1" t="s">
        <v>37</v>
      </c>
      <c r="P2604" t="s">
        <v>37</v>
      </c>
      <c r="S2604" s="22">
        <f t="shared" si="201"/>
        <v>0.35416666666666669</v>
      </c>
      <c r="T2604" s="22">
        <f t="shared" si="202"/>
        <v>0.18398268398268397</v>
      </c>
      <c r="U2604" s="22" t="s">
        <v>5369</v>
      </c>
      <c r="V2604">
        <v>800</v>
      </c>
      <c r="W2604" s="22" t="s">
        <v>5439</v>
      </c>
      <c r="X2604">
        <v>1630</v>
      </c>
      <c r="Y2604" t="s">
        <v>49</v>
      </c>
      <c r="Z2604" t="s">
        <v>224</v>
      </c>
      <c r="AA2604" t="s">
        <v>225</v>
      </c>
      <c r="AB2604" t="s">
        <v>41</v>
      </c>
      <c r="AC2604" t="s">
        <v>87</v>
      </c>
      <c r="AD2604" t="str">
        <f t="shared" si="203"/>
        <v>SBCC Cosmetology Academy       - COSACA</v>
      </c>
      <c r="AE2604" t="s">
        <v>226</v>
      </c>
      <c r="AF2604" t="s">
        <v>227</v>
      </c>
      <c r="AG2604" t="s">
        <v>227</v>
      </c>
      <c r="AH2604" t="s">
        <v>5220</v>
      </c>
      <c r="AI2604">
        <v>16</v>
      </c>
      <c r="AJ2604">
        <v>16</v>
      </c>
      <c r="AK2604" s="22">
        <f t="shared" si="204"/>
        <v>25.23191094619666</v>
      </c>
      <c r="AL2604" t="s">
        <v>52</v>
      </c>
      <c r="AM2604" t="s">
        <v>66</v>
      </c>
      <c r="AN2604" t="s">
        <v>46</v>
      </c>
    </row>
    <row r="2605" spans="1:40" hidden="1" x14ac:dyDescent="0.25">
      <c r="A2605">
        <v>202430</v>
      </c>
      <c r="B2605">
        <v>37130</v>
      </c>
      <c r="C2605" t="s">
        <v>222</v>
      </c>
      <c r="D2605" t="s">
        <v>5640</v>
      </c>
      <c r="E2605" t="s">
        <v>223</v>
      </c>
      <c r="F2605">
        <v>8</v>
      </c>
      <c r="G2605" s="1">
        <v>45166</v>
      </c>
      <c r="H2605" s="1">
        <v>45219</v>
      </c>
      <c r="I2605" s="21">
        <f t="shared" si="200"/>
        <v>8.5714285714285712</v>
      </c>
      <c r="J2605" s="1"/>
      <c r="K2605" s="1" t="s">
        <v>5540</v>
      </c>
      <c r="L2605" t="s">
        <v>33</v>
      </c>
      <c r="M2605" t="s">
        <v>34</v>
      </c>
      <c r="N2605" t="s">
        <v>35</v>
      </c>
      <c r="O2605" t="s">
        <v>36</v>
      </c>
      <c r="S2605" s="22">
        <f t="shared" si="201"/>
        <v>0.35416666666666669</v>
      </c>
      <c r="T2605" s="22">
        <f t="shared" si="202"/>
        <v>0.73593073593073588</v>
      </c>
      <c r="U2605" s="22" t="s">
        <v>5369</v>
      </c>
      <c r="V2605">
        <v>800</v>
      </c>
      <c r="W2605" s="22" t="s">
        <v>5439</v>
      </c>
      <c r="X2605">
        <v>1630</v>
      </c>
      <c r="Y2605" t="s">
        <v>49</v>
      </c>
      <c r="Z2605" t="s">
        <v>224</v>
      </c>
      <c r="AA2605" t="s">
        <v>225</v>
      </c>
      <c r="AB2605" t="s">
        <v>41</v>
      </c>
      <c r="AC2605" t="s">
        <v>87</v>
      </c>
      <c r="AD2605" t="str">
        <f t="shared" si="203"/>
        <v>SBCC Cosmetology Academy       - COSACA</v>
      </c>
      <c r="AE2605" t="s">
        <v>226</v>
      </c>
      <c r="AF2605" t="s">
        <v>227</v>
      </c>
      <c r="AG2605" t="s">
        <v>227</v>
      </c>
      <c r="AH2605" t="s">
        <v>5220</v>
      </c>
      <c r="AI2605">
        <v>16</v>
      </c>
      <c r="AJ2605">
        <v>16</v>
      </c>
      <c r="AK2605" s="22">
        <f t="shared" si="204"/>
        <v>100.92764378478664</v>
      </c>
      <c r="AL2605" t="s">
        <v>52</v>
      </c>
      <c r="AM2605" t="s">
        <v>66</v>
      </c>
      <c r="AN2605" t="s">
        <v>46</v>
      </c>
    </row>
    <row r="2606" spans="1:40" hidden="1" x14ac:dyDescent="0.25">
      <c r="A2606">
        <v>202430</v>
      </c>
      <c r="B2606">
        <v>37131</v>
      </c>
      <c r="C2606" t="s">
        <v>232</v>
      </c>
      <c r="D2606" t="s">
        <v>5640</v>
      </c>
      <c r="E2606" t="s">
        <v>233</v>
      </c>
      <c r="F2606">
        <v>8</v>
      </c>
      <c r="G2606" s="1">
        <v>45223</v>
      </c>
      <c r="H2606" s="1">
        <v>45281</v>
      </c>
      <c r="I2606" s="21">
        <f t="shared" si="200"/>
        <v>9.2857142857142865</v>
      </c>
      <c r="J2606" s="1"/>
      <c r="K2606" s="1" t="s">
        <v>5534</v>
      </c>
      <c r="L2606" t="s">
        <v>33</v>
      </c>
      <c r="M2606" t="s">
        <v>34</v>
      </c>
      <c r="N2606" t="s">
        <v>35</v>
      </c>
      <c r="O2606" t="s">
        <v>36</v>
      </c>
      <c r="P2606" t="s">
        <v>37</v>
      </c>
      <c r="S2606" s="22">
        <f t="shared" si="201"/>
        <v>0.35416666666666669</v>
      </c>
      <c r="T2606" s="22">
        <f t="shared" si="202"/>
        <v>0.99657287157287178</v>
      </c>
      <c r="U2606" s="22" t="s">
        <v>5369</v>
      </c>
      <c r="V2606">
        <v>800</v>
      </c>
      <c r="W2606" s="22" t="s">
        <v>5439</v>
      </c>
      <c r="X2606">
        <v>1630</v>
      </c>
      <c r="Y2606" t="s">
        <v>49</v>
      </c>
      <c r="Z2606" t="s">
        <v>224</v>
      </c>
      <c r="AA2606" t="s">
        <v>225</v>
      </c>
      <c r="AB2606" t="s">
        <v>41</v>
      </c>
      <c r="AC2606" t="s">
        <v>87</v>
      </c>
      <c r="AD2606" t="str">
        <f t="shared" si="203"/>
        <v>SBCC Cosmetology Academy       - COSACA</v>
      </c>
      <c r="AE2606" t="s">
        <v>226</v>
      </c>
      <c r="AF2606" t="s">
        <v>227</v>
      </c>
      <c r="AG2606" t="s">
        <v>227</v>
      </c>
      <c r="AH2606" t="s">
        <v>5220</v>
      </c>
      <c r="AI2606">
        <v>16</v>
      </c>
      <c r="AJ2606">
        <v>15</v>
      </c>
      <c r="AK2606" s="22">
        <f t="shared" si="204"/>
        <v>138.80836425479288</v>
      </c>
      <c r="AL2606" t="s">
        <v>52</v>
      </c>
      <c r="AM2606" t="s">
        <v>66</v>
      </c>
      <c r="AN2606" t="s">
        <v>67</v>
      </c>
    </row>
    <row r="2607" spans="1:40" hidden="1" x14ac:dyDescent="0.25">
      <c r="A2607">
        <v>202430</v>
      </c>
      <c r="B2607">
        <v>41134</v>
      </c>
      <c r="C2607" t="s">
        <v>609</v>
      </c>
      <c r="D2607" t="s">
        <v>5640</v>
      </c>
      <c r="E2607" t="s">
        <v>610</v>
      </c>
      <c r="F2607">
        <v>6.7</v>
      </c>
      <c r="G2607" s="1">
        <v>45223</v>
      </c>
      <c r="H2607" s="1">
        <v>45281</v>
      </c>
      <c r="I2607" s="21">
        <f t="shared" si="200"/>
        <v>9.2857142857142865</v>
      </c>
      <c r="J2607" s="1"/>
      <c r="K2607" s="1" t="s">
        <v>5537</v>
      </c>
      <c r="M2607" t="s">
        <v>34</v>
      </c>
      <c r="O2607" t="s">
        <v>36</v>
      </c>
      <c r="S2607" s="22">
        <f t="shared" si="201"/>
        <v>0.35416666666666669</v>
      </c>
      <c r="T2607" s="22">
        <f t="shared" si="202"/>
        <v>0.39862914862914867</v>
      </c>
      <c r="U2607" s="22" t="s">
        <v>5369</v>
      </c>
      <c r="V2607">
        <v>800</v>
      </c>
      <c r="W2607" s="22" t="s">
        <v>5439</v>
      </c>
      <c r="X2607">
        <v>1630</v>
      </c>
      <c r="Y2607" t="s">
        <v>49</v>
      </c>
      <c r="Z2607" t="s">
        <v>602</v>
      </c>
      <c r="AA2607" t="s">
        <v>603</v>
      </c>
      <c r="AB2607" t="s">
        <v>41</v>
      </c>
      <c r="AC2607" t="s">
        <v>87</v>
      </c>
      <c r="AD2607" t="str">
        <f t="shared" si="203"/>
        <v>SBCC Cosmetology Academy       - COSACA</v>
      </c>
      <c r="AE2607" t="s">
        <v>226</v>
      </c>
      <c r="AF2607" t="s">
        <v>227</v>
      </c>
      <c r="AG2607" t="s">
        <v>227</v>
      </c>
      <c r="AH2607" t="s">
        <v>5220</v>
      </c>
      <c r="AI2607">
        <v>22</v>
      </c>
      <c r="AJ2607">
        <v>16</v>
      </c>
      <c r="AK2607" s="22">
        <f t="shared" si="204"/>
        <v>59.224902082044949</v>
      </c>
      <c r="AL2607" t="s">
        <v>52</v>
      </c>
      <c r="AM2607" t="s">
        <v>66</v>
      </c>
      <c r="AN2607" t="s">
        <v>67</v>
      </c>
    </row>
    <row r="2608" spans="1:40" hidden="1" x14ac:dyDescent="0.25">
      <c r="A2608">
        <v>202430</v>
      </c>
      <c r="B2608">
        <v>43084</v>
      </c>
      <c r="C2608" t="s">
        <v>228</v>
      </c>
      <c r="D2608" t="s">
        <v>5640</v>
      </c>
      <c r="E2608" t="s">
        <v>229</v>
      </c>
      <c r="F2608">
        <v>6.7</v>
      </c>
      <c r="G2608" s="1">
        <v>45223</v>
      </c>
      <c r="H2608" s="1">
        <v>45281</v>
      </c>
      <c r="I2608" s="21">
        <f t="shared" si="200"/>
        <v>9.2857142857142865</v>
      </c>
      <c r="J2608" s="1"/>
      <c r="K2608" s="1" t="s">
        <v>5534</v>
      </c>
      <c r="L2608" t="s">
        <v>33</v>
      </c>
      <c r="M2608" t="s">
        <v>34</v>
      </c>
      <c r="N2608" t="s">
        <v>35</v>
      </c>
      <c r="O2608" t="s">
        <v>36</v>
      </c>
      <c r="P2608" t="s">
        <v>37</v>
      </c>
      <c r="S2608" s="22">
        <f t="shared" si="201"/>
        <v>0.35416666666666669</v>
      </c>
      <c r="T2608" s="22">
        <f t="shared" si="202"/>
        <v>0.99657287157287178</v>
      </c>
      <c r="U2608" s="22" t="s">
        <v>5369</v>
      </c>
      <c r="V2608">
        <v>800</v>
      </c>
      <c r="W2608" s="22" t="s">
        <v>5439</v>
      </c>
      <c r="X2608">
        <v>1630</v>
      </c>
      <c r="Y2608" t="s">
        <v>205</v>
      </c>
      <c r="Z2608" t="s">
        <v>230</v>
      </c>
      <c r="AA2608" t="s">
        <v>231</v>
      </c>
      <c r="AB2608" t="s">
        <v>41</v>
      </c>
      <c r="AC2608" t="s">
        <v>87</v>
      </c>
      <c r="AD2608" t="str">
        <f t="shared" si="203"/>
        <v>SBCC Cosmetology Academy       - COSACA</v>
      </c>
      <c r="AE2608" t="s">
        <v>226</v>
      </c>
      <c r="AF2608" t="s">
        <v>227</v>
      </c>
      <c r="AG2608" t="s">
        <v>227</v>
      </c>
      <c r="AH2608" t="s">
        <v>5220</v>
      </c>
      <c r="AI2608">
        <v>22</v>
      </c>
      <c r="AJ2608">
        <v>20</v>
      </c>
      <c r="AK2608" s="22">
        <f t="shared" si="204"/>
        <v>185.07781900639048</v>
      </c>
      <c r="AL2608" t="s">
        <v>52</v>
      </c>
      <c r="AM2608" t="s">
        <v>66</v>
      </c>
      <c r="AN2608" t="s">
        <v>67</v>
      </c>
    </row>
    <row r="2609" spans="1:40" hidden="1" x14ac:dyDescent="0.25">
      <c r="A2609">
        <v>202430</v>
      </c>
      <c r="B2609">
        <v>43085</v>
      </c>
      <c r="C2609" t="s">
        <v>600</v>
      </c>
      <c r="D2609" t="s">
        <v>5640</v>
      </c>
      <c r="E2609" t="s">
        <v>601</v>
      </c>
      <c r="F2609">
        <v>6.7</v>
      </c>
      <c r="G2609" s="1">
        <v>45166</v>
      </c>
      <c r="H2609" s="1">
        <v>45222</v>
      </c>
      <c r="I2609" s="21">
        <f t="shared" si="200"/>
        <v>9</v>
      </c>
      <c r="J2609" s="1"/>
      <c r="K2609" s="1" t="s">
        <v>5541</v>
      </c>
      <c r="L2609" t="s">
        <v>33</v>
      </c>
      <c r="N2609" t="s">
        <v>35</v>
      </c>
      <c r="P2609" t="s">
        <v>37</v>
      </c>
      <c r="S2609" s="22">
        <f t="shared" si="201"/>
        <v>0.35416666666666669</v>
      </c>
      <c r="T2609" s="22">
        <f t="shared" si="202"/>
        <v>0.57954545454545447</v>
      </c>
      <c r="U2609" s="22" t="s">
        <v>5369</v>
      </c>
      <c r="V2609">
        <v>800</v>
      </c>
      <c r="W2609" s="22" t="s">
        <v>5439</v>
      </c>
      <c r="X2609">
        <v>1630</v>
      </c>
      <c r="Y2609" t="s">
        <v>205</v>
      </c>
      <c r="Z2609" t="s">
        <v>602</v>
      </c>
      <c r="AA2609" t="s">
        <v>603</v>
      </c>
      <c r="AB2609" t="s">
        <v>41</v>
      </c>
      <c r="AC2609" t="s">
        <v>87</v>
      </c>
      <c r="AD2609" t="str">
        <f t="shared" si="203"/>
        <v>SBCC Cosmetology Academy       - COSACA</v>
      </c>
      <c r="AE2609" t="s">
        <v>226</v>
      </c>
      <c r="AF2609" t="s">
        <v>227</v>
      </c>
      <c r="AG2609" t="s">
        <v>227</v>
      </c>
      <c r="AH2609" t="s">
        <v>5220</v>
      </c>
      <c r="AI2609">
        <v>12</v>
      </c>
      <c r="AJ2609">
        <v>12</v>
      </c>
      <c r="AK2609" s="22">
        <f t="shared" si="204"/>
        <v>62.590909090909079</v>
      </c>
      <c r="AL2609" t="s">
        <v>52</v>
      </c>
      <c r="AM2609" t="s">
        <v>66</v>
      </c>
      <c r="AN2609" t="s">
        <v>46</v>
      </c>
    </row>
    <row r="2610" spans="1:40" hidden="1" x14ac:dyDescent="0.25">
      <c r="A2610">
        <v>202430</v>
      </c>
      <c r="B2610">
        <v>44073</v>
      </c>
      <c r="C2610" t="s">
        <v>234</v>
      </c>
      <c r="D2610" t="s">
        <v>5640</v>
      </c>
      <c r="E2610" t="s">
        <v>235</v>
      </c>
      <c r="F2610">
        <v>6.7</v>
      </c>
      <c r="G2610" s="1">
        <v>45166</v>
      </c>
      <c r="H2610" s="1">
        <v>45222</v>
      </c>
      <c r="I2610" s="21">
        <f t="shared" si="200"/>
        <v>9</v>
      </c>
      <c r="J2610" s="1"/>
      <c r="K2610" s="1" t="s">
        <v>5534</v>
      </c>
      <c r="L2610" t="s">
        <v>33</v>
      </c>
      <c r="M2610" t="s">
        <v>34</v>
      </c>
      <c r="N2610" t="s">
        <v>35</v>
      </c>
      <c r="O2610" t="s">
        <v>36</v>
      </c>
      <c r="P2610" t="s">
        <v>37</v>
      </c>
      <c r="S2610" s="22">
        <f t="shared" si="201"/>
        <v>0.35416666666666669</v>
      </c>
      <c r="T2610" s="22">
        <f t="shared" si="202"/>
        <v>0.96590909090909094</v>
      </c>
      <c r="U2610" s="22" t="s">
        <v>5369</v>
      </c>
      <c r="V2610">
        <v>800</v>
      </c>
      <c r="W2610" s="22" t="s">
        <v>5439</v>
      </c>
      <c r="X2610">
        <v>1630</v>
      </c>
      <c r="Y2610" t="s">
        <v>205</v>
      </c>
      <c r="Z2610" t="s">
        <v>236</v>
      </c>
      <c r="AA2610" t="s">
        <v>237</v>
      </c>
      <c r="AB2610" t="s">
        <v>41</v>
      </c>
      <c r="AC2610" t="s">
        <v>87</v>
      </c>
      <c r="AD2610" t="str">
        <f t="shared" si="203"/>
        <v>SBCC Cosmetology Academy       - COSACA</v>
      </c>
      <c r="AE2610" t="s">
        <v>226</v>
      </c>
      <c r="AF2610" t="s">
        <v>227</v>
      </c>
      <c r="AG2610" t="s">
        <v>227</v>
      </c>
      <c r="AH2610" t="s">
        <v>5220</v>
      </c>
      <c r="AI2610">
        <v>11</v>
      </c>
      <c r="AJ2610">
        <v>10</v>
      </c>
      <c r="AK2610" s="22">
        <f t="shared" si="204"/>
        <v>86.931818181818187</v>
      </c>
      <c r="AL2610" t="s">
        <v>52</v>
      </c>
      <c r="AM2610" t="s">
        <v>66</v>
      </c>
      <c r="AN2610" t="s">
        <v>67</v>
      </c>
    </row>
    <row r="2611" spans="1:40" hidden="1" x14ac:dyDescent="0.25">
      <c r="A2611">
        <v>202430</v>
      </c>
      <c r="B2611">
        <v>44074</v>
      </c>
      <c r="C2611" t="s">
        <v>604</v>
      </c>
      <c r="D2611" t="s">
        <v>5640</v>
      </c>
      <c r="E2611" t="s">
        <v>605</v>
      </c>
      <c r="F2611">
        <v>6.7</v>
      </c>
      <c r="G2611" s="1">
        <v>45223</v>
      </c>
      <c r="H2611" s="1">
        <v>45281</v>
      </c>
      <c r="I2611" s="21">
        <f t="shared" si="200"/>
        <v>9.2857142857142865</v>
      </c>
      <c r="J2611" s="1"/>
      <c r="K2611" s="1" t="s">
        <v>5539</v>
      </c>
      <c r="M2611" t="s">
        <v>34</v>
      </c>
      <c r="O2611" t="s">
        <v>36</v>
      </c>
      <c r="P2611" t="s">
        <v>37</v>
      </c>
      <c r="S2611" s="22">
        <f t="shared" si="201"/>
        <v>0.35416666666666669</v>
      </c>
      <c r="T2611" s="22">
        <f t="shared" si="202"/>
        <v>0.597943722943723</v>
      </c>
      <c r="U2611" s="22" t="s">
        <v>5369</v>
      </c>
      <c r="V2611">
        <v>800</v>
      </c>
      <c r="W2611" s="22" t="s">
        <v>5439</v>
      </c>
      <c r="X2611">
        <v>1630</v>
      </c>
      <c r="Y2611" t="s">
        <v>49</v>
      </c>
      <c r="Z2611" t="s">
        <v>606</v>
      </c>
      <c r="AA2611" t="s">
        <v>607</v>
      </c>
      <c r="AB2611" t="s">
        <v>41</v>
      </c>
      <c r="AC2611" t="s">
        <v>87</v>
      </c>
      <c r="AD2611" t="str">
        <f t="shared" si="203"/>
        <v>SBCC Cosmetology Academy       - COSACA</v>
      </c>
      <c r="AE2611" t="s">
        <v>226</v>
      </c>
      <c r="AF2611" t="s">
        <v>227</v>
      </c>
      <c r="AG2611" t="s">
        <v>227</v>
      </c>
      <c r="AH2611" t="s">
        <v>5220</v>
      </c>
      <c r="AI2611">
        <v>12</v>
      </c>
      <c r="AJ2611">
        <v>12</v>
      </c>
      <c r="AK2611" s="22">
        <f t="shared" si="204"/>
        <v>66.628014842300573</v>
      </c>
      <c r="AL2611" t="s">
        <v>52</v>
      </c>
      <c r="AM2611" t="s">
        <v>66</v>
      </c>
      <c r="AN2611" t="s">
        <v>46</v>
      </c>
    </row>
    <row r="2612" spans="1:40" hidden="1" x14ac:dyDescent="0.25">
      <c r="A2612">
        <v>202430</v>
      </c>
      <c r="B2612">
        <v>44075</v>
      </c>
      <c r="C2612" t="s">
        <v>234</v>
      </c>
      <c r="D2612" t="s">
        <v>5640</v>
      </c>
      <c r="E2612" t="s">
        <v>235</v>
      </c>
      <c r="F2612">
        <v>6.7</v>
      </c>
      <c r="G2612" s="1">
        <v>45223</v>
      </c>
      <c r="H2612" s="1">
        <v>45281</v>
      </c>
      <c r="I2612" s="21">
        <f t="shared" si="200"/>
        <v>9.2857142857142865</v>
      </c>
      <c r="J2612" s="1"/>
      <c r="K2612" s="1" t="s">
        <v>5544</v>
      </c>
      <c r="L2612" t="s">
        <v>33</v>
      </c>
      <c r="M2612" t="s">
        <v>34</v>
      </c>
      <c r="O2612" t="s">
        <v>36</v>
      </c>
      <c r="S2612" s="22">
        <f t="shared" si="201"/>
        <v>0.35416666666666669</v>
      </c>
      <c r="T2612" s="22">
        <f t="shared" si="202"/>
        <v>0.597943722943723</v>
      </c>
      <c r="U2612" s="22" t="s">
        <v>5369</v>
      </c>
      <c r="V2612">
        <v>800</v>
      </c>
      <c r="W2612" s="22" t="s">
        <v>5439</v>
      </c>
      <c r="X2612">
        <v>1630</v>
      </c>
      <c r="Y2612" t="s">
        <v>205</v>
      </c>
      <c r="Z2612" t="s">
        <v>236</v>
      </c>
      <c r="AA2612" t="s">
        <v>237</v>
      </c>
      <c r="AB2612" t="s">
        <v>41</v>
      </c>
      <c r="AC2612" t="s">
        <v>87</v>
      </c>
      <c r="AD2612" t="str">
        <f t="shared" si="203"/>
        <v>SBCC Cosmetology Academy       - COSACA</v>
      </c>
      <c r="AE2612" t="s">
        <v>226</v>
      </c>
      <c r="AF2612" t="s">
        <v>227</v>
      </c>
      <c r="AG2612" t="s">
        <v>227</v>
      </c>
      <c r="AH2612" t="s">
        <v>5220</v>
      </c>
      <c r="AI2612">
        <v>17</v>
      </c>
      <c r="AJ2612">
        <v>13</v>
      </c>
      <c r="AK2612" s="22">
        <f t="shared" si="204"/>
        <v>72.180349412492291</v>
      </c>
      <c r="AL2612" t="s">
        <v>52</v>
      </c>
      <c r="AM2612" t="s">
        <v>66</v>
      </c>
      <c r="AN2612" t="s">
        <v>67</v>
      </c>
    </row>
    <row r="2613" spans="1:40" hidden="1" x14ac:dyDescent="0.25">
      <c r="A2613">
        <v>202430</v>
      </c>
      <c r="B2613">
        <v>30176</v>
      </c>
      <c r="C2613" t="s">
        <v>2799</v>
      </c>
      <c r="D2613" t="s">
        <v>5595</v>
      </c>
      <c r="E2613" t="s">
        <v>2800</v>
      </c>
      <c r="F2613">
        <v>3</v>
      </c>
      <c r="G2613" s="1">
        <v>45166</v>
      </c>
      <c r="H2613" s="1">
        <v>45276</v>
      </c>
      <c r="I2613" s="21">
        <f t="shared" si="200"/>
        <v>16.714285714285715</v>
      </c>
      <c r="J2613" s="1"/>
      <c r="K2613" s="1" t="s">
        <v>37</v>
      </c>
      <c r="P2613" t="s">
        <v>37</v>
      </c>
      <c r="S2613" s="22">
        <f t="shared" si="201"/>
        <v>0.12847222222222221</v>
      </c>
      <c r="T2613" s="22">
        <f t="shared" si="202"/>
        <v>0.13014069264069264</v>
      </c>
      <c r="U2613" s="22" t="s">
        <v>5386</v>
      </c>
      <c r="V2613">
        <v>1300</v>
      </c>
      <c r="W2613" s="22" t="s">
        <v>5372</v>
      </c>
      <c r="X2613">
        <v>1605</v>
      </c>
      <c r="Y2613" t="s">
        <v>304</v>
      </c>
      <c r="Z2613" t="s">
        <v>1820</v>
      </c>
      <c r="AA2613" t="s">
        <v>1821</v>
      </c>
      <c r="AB2613" t="s">
        <v>61</v>
      </c>
      <c r="AC2613" t="s">
        <v>62</v>
      </c>
      <c r="AD2613" t="str">
        <f t="shared" si="203"/>
        <v>SBCC E Campus LifeS/Chumash - LCP</v>
      </c>
      <c r="AE2613" t="s">
        <v>1384</v>
      </c>
      <c r="AF2613" t="s">
        <v>1385</v>
      </c>
      <c r="AG2613" t="s">
        <v>1385</v>
      </c>
      <c r="AH2613" t="s">
        <v>5220</v>
      </c>
      <c r="AI2613">
        <v>30</v>
      </c>
      <c r="AJ2613">
        <v>25</v>
      </c>
      <c r="AK2613" s="22">
        <f t="shared" si="204"/>
        <v>54.380217996289424</v>
      </c>
      <c r="AL2613" t="s">
        <v>430</v>
      </c>
      <c r="AM2613" t="s">
        <v>306</v>
      </c>
      <c r="AN2613" t="s">
        <v>67</v>
      </c>
    </row>
    <row r="2614" spans="1:40" hidden="1" x14ac:dyDescent="0.25">
      <c r="A2614">
        <v>202430</v>
      </c>
      <c r="B2614">
        <v>44576</v>
      </c>
      <c r="C2614" t="s">
        <v>3390</v>
      </c>
      <c r="D2614" t="s">
        <v>5595</v>
      </c>
      <c r="E2614" t="s">
        <v>3391</v>
      </c>
      <c r="F2614">
        <v>3</v>
      </c>
      <c r="G2614" s="1">
        <v>45166</v>
      </c>
      <c r="H2614" s="1">
        <v>45276</v>
      </c>
      <c r="I2614" s="21">
        <f t="shared" si="200"/>
        <v>16.714285714285715</v>
      </c>
      <c r="J2614" s="1"/>
      <c r="K2614" s="1" t="s">
        <v>2245</v>
      </c>
      <c r="Q2614" t="s">
        <v>2245</v>
      </c>
      <c r="S2614" s="22">
        <f t="shared" si="201"/>
        <v>0.12499999999999994</v>
      </c>
      <c r="T2614" s="22">
        <f t="shared" si="202"/>
        <v>0.12662337662337658</v>
      </c>
      <c r="U2614" s="22" t="s">
        <v>5391</v>
      </c>
      <c r="V2614">
        <v>1000</v>
      </c>
      <c r="W2614" s="22" t="s">
        <v>5386</v>
      </c>
      <c r="X2614">
        <v>1300</v>
      </c>
      <c r="Y2614" t="s">
        <v>304</v>
      </c>
      <c r="Z2614" t="s">
        <v>3392</v>
      </c>
      <c r="AA2614" t="s">
        <v>3393</v>
      </c>
      <c r="AB2614" t="s">
        <v>277</v>
      </c>
      <c r="AC2614" t="s">
        <v>62</v>
      </c>
      <c r="AD2614" t="str">
        <f t="shared" si="203"/>
        <v>SBCC E Campus LifeS/Chumash - LCP</v>
      </c>
      <c r="AE2614" t="s">
        <v>1384</v>
      </c>
      <c r="AF2614" t="s">
        <v>1385</v>
      </c>
      <c r="AG2614" t="s">
        <v>1385</v>
      </c>
      <c r="AH2614" t="s">
        <v>5220</v>
      </c>
      <c r="AI2614">
        <v>30</v>
      </c>
      <c r="AJ2614">
        <v>34</v>
      </c>
      <c r="AK2614" s="22">
        <f t="shared" si="204"/>
        <v>71.958256029684577</v>
      </c>
      <c r="AL2614" t="s">
        <v>430</v>
      </c>
      <c r="AM2614" t="s">
        <v>306</v>
      </c>
      <c r="AN2614" t="s">
        <v>46</v>
      </c>
    </row>
    <row r="2615" spans="1:40" hidden="1" x14ac:dyDescent="0.25">
      <c r="A2615">
        <v>202430</v>
      </c>
      <c r="B2615">
        <v>44297</v>
      </c>
      <c r="C2615" t="s">
        <v>1380</v>
      </c>
      <c r="D2615" t="s">
        <v>5595</v>
      </c>
      <c r="E2615" t="s">
        <v>1381</v>
      </c>
      <c r="F2615">
        <v>0</v>
      </c>
      <c r="G2615" s="1">
        <v>45180</v>
      </c>
      <c r="H2615" s="1">
        <v>45201</v>
      </c>
      <c r="I2615" s="21">
        <f t="shared" si="200"/>
        <v>4</v>
      </c>
      <c r="J2615" s="1"/>
      <c r="K2615" s="1" t="s">
        <v>33</v>
      </c>
      <c r="L2615" t="s">
        <v>33</v>
      </c>
      <c r="S2615" s="22">
        <f t="shared" si="201"/>
        <v>0.125</v>
      </c>
      <c r="T2615" s="22">
        <f t="shared" si="202"/>
        <v>3.0303030303030304E-2</v>
      </c>
      <c r="U2615" s="22" t="s">
        <v>5390</v>
      </c>
      <c r="V2615">
        <v>900</v>
      </c>
      <c r="W2615" s="22" t="s">
        <v>5384</v>
      </c>
      <c r="X2615">
        <v>1200</v>
      </c>
      <c r="Y2615" t="s">
        <v>49</v>
      </c>
      <c r="Z2615" t="s">
        <v>1382</v>
      </c>
      <c r="AA2615" t="s">
        <v>1383</v>
      </c>
      <c r="AB2615">
        <v>9</v>
      </c>
      <c r="AC2615" t="s">
        <v>87</v>
      </c>
      <c r="AD2615" t="str">
        <f t="shared" si="203"/>
        <v>SBCC E Campus LifeS/Chumash - LCP</v>
      </c>
      <c r="AE2615" t="s">
        <v>1384</v>
      </c>
      <c r="AF2615" t="s">
        <v>1385</v>
      </c>
      <c r="AG2615" t="s">
        <v>1385</v>
      </c>
      <c r="AH2615" t="s">
        <v>5220</v>
      </c>
      <c r="AI2615">
        <v>30</v>
      </c>
      <c r="AJ2615">
        <v>21</v>
      </c>
      <c r="AK2615" s="22">
        <f t="shared" si="204"/>
        <v>2.5454545454545454</v>
      </c>
      <c r="AL2615" t="s">
        <v>52</v>
      </c>
      <c r="AM2615" t="s">
        <v>66</v>
      </c>
      <c r="AN2615" t="s">
        <v>67</v>
      </c>
    </row>
    <row r="2616" spans="1:40" hidden="1" x14ac:dyDescent="0.25">
      <c r="A2616">
        <v>202430</v>
      </c>
      <c r="B2616">
        <v>44298</v>
      </c>
      <c r="C2616" t="s">
        <v>1386</v>
      </c>
      <c r="D2616" t="s">
        <v>5595</v>
      </c>
      <c r="E2616" t="s">
        <v>1387</v>
      </c>
      <c r="F2616">
        <v>0</v>
      </c>
      <c r="G2616" s="1">
        <v>45208</v>
      </c>
      <c r="H2616" s="1">
        <v>45229</v>
      </c>
      <c r="I2616" s="21">
        <f t="shared" si="200"/>
        <v>4</v>
      </c>
      <c r="J2616" s="1"/>
      <c r="K2616" s="1" t="s">
        <v>33</v>
      </c>
      <c r="L2616" t="s">
        <v>33</v>
      </c>
      <c r="S2616" s="22">
        <f t="shared" si="201"/>
        <v>0.125</v>
      </c>
      <c r="T2616" s="22">
        <f t="shared" si="202"/>
        <v>3.0303030303030304E-2</v>
      </c>
      <c r="U2616" s="22" t="s">
        <v>5390</v>
      </c>
      <c r="V2616">
        <v>900</v>
      </c>
      <c r="W2616" s="22" t="s">
        <v>5384</v>
      </c>
      <c r="X2616">
        <v>1200</v>
      </c>
      <c r="Y2616" t="s">
        <v>49</v>
      </c>
      <c r="Z2616" t="s">
        <v>1382</v>
      </c>
      <c r="AA2616" t="s">
        <v>1383</v>
      </c>
      <c r="AB2616">
        <v>10</v>
      </c>
      <c r="AC2616" t="s">
        <v>87</v>
      </c>
      <c r="AD2616" t="str">
        <f t="shared" si="203"/>
        <v>SBCC E Campus LifeS/Chumash - LCP</v>
      </c>
      <c r="AE2616" t="s">
        <v>1384</v>
      </c>
      <c r="AF2616" t="s">
        <v>1385</v>
      </c>
      <c r="AG2616" t="s">
        <v>1385</v>
      </c>
      <c r="AH2616" t="s">
        <v>5220</v>
      </c>
      <c r="AI2616">
        <v>30</v>
      </c>
      <c r="AJ2616">
        <v>23</v>
      </c>
      <c r="AK2616" s="22">
        <f t="shared" si="204"/>
        <v>2.7878787878787881</v>
      </c>
      <c r="AL2616" t="s">
        <v>52</v>
      </c>
      <c r="AM2616" t="s">
        <v>66</v>
      </c>
      <c r="AN2616" t="s">
        <v>67</v>
      </c>
    </row>
    <row r="2617" spans="1:40" hidden="1" x14ac:dyDescent="0.25">
      <c r="A2617">
        <v>202430</v>
      </c>
      <c r="B2617">
        <v>44489</v>
      </c>
      <c r="C2617" t="s">
        <v>1815</v>
      </c>
      <c r="D2617" t="s">
        <v>5595</v>
      </c>
      <c r="E2617" t="s">
        <v>1816</v>
      </c>
      <c r="F2617">
        <v>3</v>
      </c>
      <c r="G2617" s="1">
        <v>45166</v>
      </c>
      <c r="H2617" s="1">
        <v>45276</v>
      </c>
      <c r="I2617" s="21">
        <f t="shared" si="200"/>
        <v>16.714285714285715</v>
      </c>
      <c r="J2617" s="1"/>
      <c r="K2617" s="1" t="s">
        <v>34</v>
      </c>
      <c r="M2617" t="s">
        <v>34</v>
      </c>
      <c r="S2617" s="22">
        <f t="shared" si="201"/>
        <v>0.12847222222222227</v>
      </c>
      <c r="T2617" s="22">
        <f t="shared" si="202"/>
        <v>0.1301406926406927</v>
      </c>
      <c r="U2617" s="22" t="s">
        <v>5392</v>
      </c>
      <c r="V2617">
        <v>1005</v>
      </c>
      <c r="W2617" s="22" t="s">
        <v>5409</v>
      </c>
      <c r="X2617">
        <v>1310</v>
      </c>
      <c r="Y2617" t="s">
        <v>49</v>
      </c>
      <c r="Z2617" t="s">
        <v>1382</v>
      </c>
      <c r="AA2617" t="s">
        <v>1383</v>
      </c>
      <c r="AB2617" t="s">
        <v>277</v>
      </c>
      <c r="AC2617" t="s">
        <v>62</v>
      </c>
      <c r="AD2617" t="str">
        <f t="shared" si="203"/>
        <v>SBCC E Campus LifeS/Chumash - LCP</v>
      </c>
      <c r="AE2617" t="s">
        <v>1384</v>
      </c>
      <c r="AF2617" t="s">
        <v>1385</v>
      </c>
      <c r="AG2617" t="s">
        <v>1385</v>
      </c>
      <c r="AH2617" t="s">
        <v>5220</v>
      </c>
      <c r="AI2617">
        <v>24</v>
      </c>
      <c r="AJ2617">
        <v>17</v>
      </c>
      <c r="AK2617" s="22">
        <f t="shared" si="204"/>
        <v>36.978548237476822</v>
      </c>
      <c r="AL2617" t="s">
        <v>52</v>
      </c>
      <c r="AM2617" t="s">
        <v>66</v>
      </c>
      <c r="AN2617" t="s">
        <v>67</v>
      </c>
    </row>
    <row r="2618" spans="1:40" hidden="1" x14ac:dyDescent="0.25">
      <c r="A2618">
        <v>202430</v>
      </c>
      <c r="B2618">
        <v>43480</v>
      </c>
      <c r="C2618" t="s">
        <v>3427</v>
      </c>
      <c r="D2618" t="s">
        <v>5607</v>
      </c>
      <c r="E2618" t="s">
        <v>3428</v>
      </c>
      <c r="F2618">
        <v>0</v>
      </c>
      <c r="G2618" s="1">
        <v>45222</v>
      </c>
      <c r="H2618" s="1">
        <v>45276</v>
      </c>
      <c r="I2618" s="21">
        <f t="shared" si="200"/>
        <v>8.7142857142857153</v>
      </c>
      <c r="J2618" s="1"/>
      <c r="K2618" s="1" t="s">
        <v>36</v>
      </c>
      <c r="O2618" t="s">
        <v>36</v>
      </c>
      <c r="S2618" s="22">
        <f t="shared" si="201"/>
        <v>8.3333333333333259E-2</v>
      </c>
      <c r="T2618" s="22">
        <f t="shared" si="202"/>
        <v>4.4011544011543981E-2</v>
      </c>
      <c r="U2618" s="22" t="s">
        <v>5431</v>
      </c>
      <c r="V2618">
        <v>1830</v>
      </c>
      <c r="W2618" s="22" t="s">
        <v>5475</v>
      </c>
      <c r="X2618">
        <v>2030</v>
      </c>
      <c r="Y2618" t="s">
        <v>49</v>
      </c>
      <c r="Z2618" t="s">
        <v>3429</v>
      </c>
      <c r="AA2618" t="s">
        <v>3430</v>
      </c>
      <c r="AB2618">
        <v>11</v>
      </c>
      <c r="AC2618" t="s">
        <v>242</v>
      </c>
      <c r="AD2618" t="str">
        <f t="shared" si="203"/>
        <v>Schott Campus - SCHOTT03</v>
      </c>
      <c r="AE2618" t="s">
        <v>242</v>
      </c>
      <c r="AF2618" t="s">
        <v>243</v>
      </c>
      <c r="AG2618" t="s">
        <v>3431</v>
      </c>
      <c r="AH2618" t="s">
        <v>3688</v>
      </c>
      <c r="AI2618">
        <v>30</v>
      </c>
      <c r="AJ2618">
        <v>8</v>
      </c>
      <c r="AK2618" s="22">
        <f t="shared" si="204"/>
        <v>3.0682333539476381</v>
      </c>
      <c r="AL2618" t="s">
        <v>52</v>
      </c>
      <c r="AM2618" t="s">
        <v>182</v>
      </c>
      <c r="AN2618" t="s">
        <v>67</v>
      </c>
    </row>
    <row r="2619" spans="1:40" hidden="1" x14ac:dyDescent="0.25">
      <c r="A2619">
        <v>202430</v>
      </c>
      <c r="B2619">
        <v>41573</v>
      </c>
      <c r="C2619" t="s">
        <v>2028</v>
      </c>
      <c r="D2619" t="s">
        <v>5613</v>
      </c>
      <c r="E2619" t="s">
        <v>2029</v>
      </c>
      <c r="F2619">
        <v>0</v>
      </c>
      <c r="G2619" s="1">
        <v>45166</v>
      </c>
      <c r="H2619" s="1">
        <v>45220</v>
      </c>
      <c r="I2619" s="21">
        <f t="shared" si="200"/>
        <v>8.7142857142857153</v>
      </c>
      <c r="J2619" s="1"/>
      <c r="K2619" s="1" t="s">
        <v>36</v>
      </c>
      <c r="O2619" t="s">
        <v>36</v>
      </c>
      <c r="S2619" s="22">
        <f t="shared" si="201"/>
        <v>3.472222222222221E-2</v>
      </c>
      <c r="T2619" s="22">
        <f t="shared" si="202"/>
        <v>1.8338143338143334E-2</v>
      </c>
      <c r="U2619" s="22" t="s">
        <v>5390</v>
      </c>
      <c r="V2619">
        <v>900</v>
      </c>
      <c r="W2619" s="22" t="s">
        <v>5468</v>
      </c>
      <c r="X2619">
        <v>950</v>
      </c>
      <c r="Y2619" t="s">
        <v>49</v>
      </c>
      <c r="Z2619" t="s">
        <v>1427</v>
      </c>
      <c r="AA2619" t="s">
        <v>1428</v>
      </c>
      <c r="AB2619">
        <v>9</v>
      </c>
      <c r="AC2619" t="s">
        <v>242</v>
      </c>
      <c r="AD2619" t="str">
        <f t="shared" si="203"/>
        <v>Schott Campus - SCHOTT05</v>
      </c>
      <c r="AE2619" t="s">
        <v>242</v>
      </c>
      <c r="AF2619" t="s">
        <v>243</v>
      </c>
      <c r="AG2619" t="s">
        <v>1392</v>
      </c>
      <c r="AH2619" t="s">
        <v>3688</v>
      </c>
      <c r="AI2619">
        <v>30</v>
      </c>
      <c r="AJ2619">
        <v>16</v>
      </c>
      <c r="AK2619" s="22">
        <f t="shared" si="204"/>
        <v>2.5568611282896994</v>
      </c>
      <c r="AL2619" t="s">
        <v>52</v>
      </c>
      <c r="AM2619" t="s">
        <v>66</v>
      </c>
      <c r="AN2619" t="s">
        <v>67</v>
      </c>
    </row>
    <row r="2620" spans="1:40" hidden="1" x14ac:dyDescent="0.25">
      <c r="A2620">
        <v>202430</v>
      </c>
      <c r="B2620">
        <v>41573</v>
      </c>
      <c r="C2620" t="s">
        <v>2028</v>
      </c>
      <c r="D2620" t="s">
        <v>5613</v>
      </c>
      <c r="E2620" t="s">
        <v>2029</v>
      </c>
      <c r="F2620">
        <v>0</v>
      </c>
      <c r="G2620" s="1">
        <v>45166</v>
      </c>
      <c r="H2620" s="1">
        <v>45220</v>
      </c>
      <c r="I2620" s="21">
        <f t="shared" si="200"/>
        <v>8.7142857142857153</v>
      </c>
      <c r="J2620" s="1"/>
      <c r="K2620" s="1" t="s">
        <v>36</v>
      </c>
      <c r="O2620" t="s">
        <v>36</v>
      </c>
      <c r="S2620" s="22">
        <f t="shared" si="201"/>
        <v>7.6388888888888895E-2</v>
      </c>
      <c r="T2620" s="22">
        <f t="shared" si="202"/>
        <v>4.0343915343915356E-2</v>
      </c>
      <c r="U2620" s="22" t="s">
        <v>5391</v>
      </c>
      <c r="V2620">
        <v>1000</v>
      </c>
      <c r="W2620" s="22" t="s">
        <v>5482</v>
      </c>
      <c r="X2620">
        <v>1150</v>
      </c>
      <c r="Y2620" t="s">
        <v>49</v>
      </c>
      <c r="Z2620" t="s">
        <v>1427</v>
      </c>
      <c r="AA2620" t="s">
        <v>1428</v>
      </c>
      <c r="AB2620">
        <v>9</v>
      </c>
      <c r="AC2620" t="s">
        <v>242</v>
      </c>
      <c r="AD2620" t="str">
        <f t="shared" si="203"/>
        <v>Schott Campus - SCHOTT05</v>
      </c>
      <c r="AE2620" t="s">
        <v>242</v>
      </c>
      <c r="AF2620" t="s">
        <v>243</v>
      </c>
      <c r="AG2620" t="s">
        <v>1392</v>
      </c>
      <c r="AH2620" t="s">
        <v>3688</v>
      </c>
      <c r="AI2620">
        <v>30</v>
      </c>
      <c r="AJ2620">
        <v>16</v>
      </c>
      <c r="AK2620" s="22">
        <f t="shared" si="204"/>
        <v>5.6250944822373414</v>
      </c>
      <c r="AL2620" t="s">
        <v>52</v>
      </c>
      <c r="AM2620" t="s">
        <v>66</v>
      </c>
      <c r="AN2620" t="s">
        <v>67</v>
      </c>
    </row>
    <row r="2621" spans="1:40" hidden="1" x14ac:dyDescent="0.25">
      <c r="A2621">
        <v>202430</v>
      </c>
      <c r="B2621">
        <v>41577</v>
      </c>
      <c r="C2621" t="s">
        <v>1388</v>
      </c>
      <c r="D2621" t="s">
        <v>5689</v>
      </c>
      <c r="E2621" t="s">
        <v>1389</v>
      </c>
      <c r="F2621">
        <v>0</v>
      </c>
      <c r="G2621" s="1">
        <v>45166</v>
      </c>
      <c r="H2621" s="1">
        <v>45220</v>
      </c>
      <c r="I2621" s="21">
        <f t="shared" si="200"/>
        <v>8.7142857142857153</v>
      </c>
      <c r="J2621" s="1"/>
      <c r="K2621" s="1" t="s">
        <v>33</v>
      </c>
      <c r="L2621" t="s">
        <v>33</v>
      </c>
      <c r="S2621" s="22">
        <f t="shared" si="201"/>
        <v>5.208333333333337E-2</v>
      </c>
      <c r="T2621" s="22">
        <f t="shared" si="202"/>
        <v>2.7507215007215032E-2</v>
      </c>
      <c r="U2621" s="22" t="s">
        <v>5463</v>
      </c>
      <c r="V2621">
        <v>1255</v>
      </c>
      <c r="W2621" s="22" t="s">
        <v>5435</v>
      </c>
      <c r="X2621">
        <v>1410</v>
      </c>
      <c r="Y2621" t="s">
        <v>49</v>
      </c>
      <c r="Z2621" t="s">
        <v>1390</v>
      </c>
      <c r="AA2621" t="s">
        <v>1391</v>
      </c>
      <c r="AB2621">
        <v>9</v>
      </c>
      <c r="AC2621" t="s">
        <v>242</v>
      </c>
      <c r="AD2621" t="str">
        <f t="shared" si="203"/>
        <v>Schott Campus - SCHOTT05</v>
      </c>
      <c r="AE2621" t="s">
        <v>242</v>
      </c>
      <c r="AF2621" t="s">
        <v>243</v>
      </c>
      <c r="AG2621" t="s">
        <v>1392</v>
      </c>
      <c r="AH2621" t="s">
        <v>3688</v>
      </c>
      <c r="AI2621">
        <v>30</v>
      </c>
      <c r="AJ2621">
        <v>17</v>
      </c>
      <c r="AK2621" s="22">
        <f t="shared" si="204"/>
        <v>4.0749974232117134</v>
      </c>
      <c r="AL2621" t="s">
        <v>52</v>
      </c>
      <c r="AM2621" t="s">
        <v>66</v>
      </c>
      <c r="AN2621" t="s">
        <v>67</v>
      </c>
    </row>
    <row r="2622" spans="1:40" hidden="1" x14ac:dyDescent="0.25">
      <c r="A2622">
        <v>202430</v>
      </c>
      <c r="B2622">
        <v>41577</v>
      </c>
      <c r="C2622" t="s">
        <v>1388</v>
      </c>
      <c r="D2622" t="s">
        <v>5689</v>
      </c>
      <c r="E2622" t="s">
        <v>1389</v>
      </c>
      <c r="F2622">
        <v>0</v>
      </c>
      <c r="G2622" s="1">
        <v>45166</v>
      </c>
      <c r="H2622" s="1">
        <v>45220</v>
      </c>
      <c r="I2622" s="21">
        <f t="shared" si="200"/>
        <v>8.7142857142857153</v>
      </c>
      <c r="J2622" s="1"/>
      <c r="K2622" s="1" t="s">
        <v>33</v>
      </c>
      <c r="L2622" t="s">
        <v>33</v>
      </c>
      <c r="S2622" s="22">
        <f t="shared" si="201"/>
        <v>0.10763888888888895</v>
      </c>
      <c r="T2622" s="22">
        <f t="shared" si="202"/>
        <v>5.6848244348244391E-2</v>
      </c>
      <c r="U2622" s="22" t="s">
        <v>5414</v>
      </c>
      <c r="V2622">
        <v>1430</v>
      </c>
      <c r="W2622" s="22" t="s">
        <v>5412</v>
      </c>
      <c r="X2622">
        <v>1705</v>
      </c>
      <c r="Y2622" t="s">
        <v>49</v>
      </c>
      <c r="Z2622" t="s">
        <v>1390</v>
      </c>
      <c r="AA2622" t="s">
        <v>1391</v>
      </c>
      <c r="AB2622">
        <v>9</v>
      </c>
      <c r="AC2622" t="s">
        <v>242</v>
      </c>
      <c r="AD2622" t="str">
        <f t="shared" si="203"/>
        <v>Schott Campus - SCHOTT05</v>
      </c>
      <c r="AE2622" t="s">
        <v>242</v>
      </c>
      <c r="AF2622" t="s">
        <v>243</v>
      </c>
      <c r="AG2622" t="s">
        <v>1392</v>
      </c>
      <c r="AH2622" t="s">
        <v>3688</v>
      </c>
      <c r="AI2622">
        <v>30</v>
      </c>
      <c r="AJ2622">
        <v>17</v>
      </c>
      <c r="AK2622" s="22">
        <f t="shared" si="204"/>
        <v>8.4216613413042065</v>
      </c>
      <c r="AL2622" t="s">
        <v>52</v>
      </c>
      <c r="AM2622" t="s">
        <v>66</v>
      </c>
      <c r="AN2622" t="s">
        <v>67</v>
      </c>
    </row>
    <row r="2623" spans="1:40" hidden="1" x14ac:dyDescent="0.25">
      <c r="A2623">
        <v>202430</v>
      </c>
      <c r="B2623">
        <v>41578</v>
      </c>
      <c r="C2623" t="s">
        <v>1388</v>
      </c>
      <c r="D2623" t="s">
        <v>5689</v>
      </c>
      <c r="E2623" t="s">
        <v>1389</v>
      </c>
      <c r="F2623">
        <v>0</v>
      </c>
      <c r="G2623" s="1">
        <v>45222</v>
      </c>
      <c r="H2623" s="1">
        <v>45276</v>
      </c>
      <c r="I2623" s="21">
        <f t="shared" si="200"/>
        <v>8.7142857142857153</v>
      </c>
      <c r="J2623" s="1"/>
      <c r="K2623" s="1" t="s">
        <v>33</v>
      </c>
      <c r="L2623" t="s">
        <v>33</v>
      </c>
      <c r="S2623" s="22">
        <f t="shared" si="201"/>
        <v>4.5138888888888951E-2</v>
      </c>
      <c r="T2623" s="22">
        <f t="shared" si="202"/>
        <v>2.3839586339586376E-2</v>
      </c>
      <c r="U2623" s="22" t="s">
        <v>5386</v>
      </c>
      <c r="V2623">
        <v>1300</v>
      </c>
      <c r="W2623" s="22" t="s">
        <v>5398</v>
      </c>
      <c r="X2623">
        <v>1405</v>
      </c>
      <c r="Y2623" t="s">
        <v>101</v>
      </c>
      <c r="Z2623" t="s">
        <v>1390</v>
      </c>
      <c r="AA2623" t="s">
        <v>1391</v>
      </c>
      <c r="AB2623">
        <v>11</v>
      </c>
      <c r="AC2623" t="s">
        <v>242</v>
      </c>
      <c r="AD2623" t="str">
        <f t="shared" si="203"/>
        <v>Schott Campus - SCHOTT05</v>
      </c>
      <c r="AE2623" t="s">
        <v>242</v>
      </c>
      <c r="AF2623" t="s">
        <v>243</v>
      </c>
      <c r="AG2623" t="s">
        <v>1392</v>
      </c>
      <c r="AH2623" t="s">
        <v>3688</v>
      </c>
      <c r="AI2623">
        <v>30</v>
      </c>
      <c r="AJ2623">
        <v>15</v>
      </c>
      <c r="AK2623" s="22">
        <f t="shared" si="204"/>
        <v>3.1161745001030767</v>
      </c>
      <c r="AL2623" t="s">
        <v>52</v>
      </c>
      <c r="AM2623" t="s">
        <v>66</v>
      </c>
      <c r="AN2623" t="s">
        <v>67</v>
      </c>
    </row>
    <row r="2624" spans="1:40" hidden="1" x14ac:dyDescent="0.25">
      <c r="A2624">
        <v>202430</v>
      </c>
      <c r="B2624">
        <v>41578</v>
      </c>
      <c r="C2624" t="s">
        <v>1388</v>
      </c>
      <c r="D2624" t="s">
        <v>5689</v>
      </c>
      <c r="E2624" t="s">
        <v>1389</v>
      </c>
      <c r="F2624">
        <v>0</v>
      </c>
      <c r="G2624" s="1">
        <v>45222</v>
      </c>
      <c r="H2624" s="1">
        <v>45276</v>
      </c>
      <c r="I2624" s="21">
        <f t="shared" si="200"/>
        <v>8.7142857142857153</v>
      </c>
      <c r="J2624" s="1"/>
      <c r="K2624" s="1" t="s">
        <v>33</v>
      </c>
      <c r="L2624" t="s">
        <v>33</v>
      </c>
      <c r="S2624" s="22">
        <f t="shared" si="201"/>
        <v>9.722222222222221E-2</v>
      </c>
      <c r="T2624" s="22">
        <f t="shared" si="202"/>
        <v>5.1346801346801349E-2</v>
      </c>
      <c r="U2624" s="22" t="s">
        <v>5402</v>
      </c>
      <c r="V2624">
        <v>1415</v>
      </c>
      <c r="W2624" s="22" t="s">
        <v>5498</v>
      </c>
      <c r="X2624">
        <v>1635</v>
      </c>
      <c r="Y2624" t="s">
        <v>101</v>
      </c>
      <c r="Z2624" t="s">
        <v>1390</v>
      </c>
      <c r="AA2624" t="s">
        <v>1391</v>
      </c>
      <c r="AB2624">
        <v>11</v>
      </c>
      <c r="AC2624" t="s">
        <v>242</v>
      </c>
      <c r="AD2624" t="str">
        <f t="shared" si="203"/>
        <v>Schott Campus - SCHOTT05</v>
      </c>
      <c r="AE2624" t="s">
        <v>242</v>
      </c>
      <c r="AF2624" t="s">
        <v>243</v>
      </c>
      <c r="AG2624" t="s">
        <v>1392</v>
      </c>
      <c r="AH2624" t="s">
        <v>3688</v>
      </c>
      <c r="AI2624">
        <v>30</v>
      </c>
      <c r="AJ2624">
        <v>15</v>
      </c>
      <c r="AK2624" s="22">
        <f t="shared" si="204"/>
        <v>6.7117604617604627</v>
      </c>
      <c r="AL2624" t="s">
        <v>52</v>
      </c>
      <c r="AM2624" t="s">
        <v>66</v>
      </c>
      <c r="AN2624" t="s">
        <v>67</v>
      </c>
    </row>
    <row r="2625" spans="1:40" hidden="1" x14ac:dyDescent="0.25">
      <c r="A2625">
        <v>202430</v>
      </c>
      <c r="B2625">
        <v>41581</v>
      </c>
      <c r="C2625" t="s">
        <v>3432</v>
      </c>
      <c r="D2625" t="s">
        <v>5613</v>
      </c>
      <c r="E2625" t="s">
        <v>3433</v>
      </c>
      <c r="F2625">
        <v>0</v>
      </c>
      <c r="G2625" s="1">
        <v>45166</v>
      </c>
      <c r="H2625" s="1">
        <v>45220</v>
      </c>
      <c r="I2625" s="21">
        <f t="shared" si="200"/>
        <v>8.7142857142857153</v>
      </c>
      <c r="J2625" s="1"/>
      <c r="K2625" s="1" t="s">
        <v>35</v>
      </c>
      <c r="N2625" t="s">
        <v>35</v>
      </c>
      <c r="S2625" s="22">
        <f t="shared" si="201"/>
        <v>3.472222222222221E-2</v>
      </c>
      <c r="T2625" s="22">
        <f t="shared" si="202"/>
        <v>1.8338143338143334E-2</v>
      </c>
      <c r="U2625" s="22" t="s">
        <v>5390</v>
      </c>
      <c r="V2625">
        <v>900</v>
      </c>
      <c r="W2625" s="22" t="s">
        <v>5468</v>
      </c>
      <c r="X2625">
        <v>950</v>
      </c>
      <c r="Y2625" t="s">
        <v>49</v>
      </c>
      <c r="Z2625" t="s">
        <v>1390</v>
      </c>
      <c r="AA2625" t="s">
        <v>1391</v>
      </c>
      <c r="AB2625">
        <v>9</v>
      </c>
      <c r="AC2625" t="s">
        <v>242</v>
      </c>
      <c r="AD2625" t="str">
        <f t="shared" si="203"/>
        <v>Schott Campus - SCHOTT05</v>
      </c>
      <c r="AE2625" t="s">
        <v>242</v>
      </c>
      <c r="AF2625" t="s">
        <v>243</v>
      </c>
      <c r="AG2625" t="s">
        <v>1392</v>
      </c>
      <c r="AH2625" t="s">
        <v>3688</v>
      </c>
      <c r="AI2625">
        <v>30</v>
      </c>
      <c r="AJ2625">
        <v>27</v>
      </c>
      <c r="AK2625" s="22">
        <f t="shared" si="204"/>
        <v>4.3147031539888676</v>
      </c>
      <c r="AL2625" t="s">
        <v>52</v>
      </c>
      <c r="AM2625" t="s">
        <v>66</v>
      </c>
      <c r="AN2625" t="s">
        <v>67</v>
      </c>
    </row>
    <row r="2626" spans="1:40" hidden="1" x14ac:dyDescent="0.25">
      <c r="A2626">
        <v>202430</v>
      </c>
      <c r="B2626">
        <v>41581</v>
      </c>
      <c r="C2626" t="s">
        <v>3432</v>
      </c>
      <c r="D2626" t="s">
        <v>5613</v>
      </c>
      <c r="E2626" t="s">
        <v>3433</v>
      </c>
      <c r="F2626">
        <v>0</v>
      </c>
      <c r="G2626" s="1">
        <v>45166</v>
      </c>
      <c r="H2626" s="1">
        <v>45220</v>
      </c>
      <c r="I2626" s="21">
        <f t="shared" ref="I2626:I2689" si="205">(DATEDIF(G2626,H2626,"d")/7)+1</f>
        <v>8.7142857142857153</v>
      </c>
      <c r="J2626" s="1"/>
      <c r="K2626" s="1" t="s">
        <v>35</v>
      </c>
      <c r="N2626" t="s">
        <v>35</v>
      </c>
      <c r="S2626" s="22">
        <f t="shared" ref="S2626:S2689" si="206">W2626-U2626</f>
        <v>7.6388888888888895E-2</v>
      </c>
      <c r="T2626" s="22">
        <f t="shared" ref="T2626:T2689" si="207">(LEN(K2626)*S2626)*(I2626/16.5)</f>
        <v>4.0343915343915356E-2</v>
      </c>
      <c r="U2626" s="22" t="s">
        <v>5391</v>
      </c>
      <c r="V2626">
        <v>1000</v>
      </c>
      <c r="W2626" s="22" t="s">
        <v>5482</v>
      </c>
      <c r="X2626">
        <v>1150</v>
      </c>
      <c r="Y2626" t="s">
        <v>49</v>
      </c>
      <c r="Z2626" t="s">
        <v>1390</v>
      </c>
      <c r="AA2626" t="s">
        <v>1391</v>
      </c>
      <c r="AB2626">
        <v>9</v>
      </c>
      <c r="AC2626" t="s">
        <v>242</v>
      </c>
      <c r="AD2626" t="str">
        <f t="shared" ref="AD2626:AD2689" si="208">CONCATENATE(AE2626," - ",AG2626)</f>
        <v>Schott Campus - SCHOTT05</v>
      </c>
      <c r="AE2626" t="s">
        <v>242</v>
      </c>
      <c r="AF2626" t="s">
        <v>243</v>
      </c>
      <c r="AG2626" t="s">
        <v>1392</v>
      </c>
      <c r="AH2626" t="s">
        <v>3688</v>
      </c>
      <c r="AI2626">
        <v>30</v>
      </c>
      <c r="AJ2626">
        <v>27</v>
      </c>
      <c r="AK2626" s="22">
        <f t="shared" ref="AK2626:AK2689" si="209">I2626*T2626*AJ2626</f>
        <v>9.4923469387755137</v>
      </c>
      <c r="AL2626" t="s">
        <v>52</v>
      </c>
      <c r="AM2626" t="s">
        <v>66</v>
      </c>
      <c r="AN2626" t="s">
        <v>67</v>
      </c>
    </row>
    <row r="2627" spans="1:40" hidden="1" x14ac:dyDescent="0.25">
      <c r="A2627">
        <v>202430</v>
      </c>
      <c r="B2627">
        <v>41603</v>
      </c>
      <c r="C2627" t="s">
        <v>2022</v>
      </c>
      <c r="D2627" t="s">
        <v>5613</v>
      </c>
      <c r="E2627" t="s">
        <v>2023</v>
      </c>
      <c r="F2627">
        <v>0</v>
      </c>
      <c r="G2627" s="1">
        <v>45166</v>
      </c>
      <c r="H2627" s="1">
        <v>45220</v>
      </c>
      <c r="I2627" s="21">
        <f t="shared" si="205"/>
        <v>8.7142857142857153</v>
      </c>
      <c r="J2627" s="1"/>
      <c r="K2627" s="1" t="s">
        <v>34</v>
      </c>
      <c r="M2627" t="s">
        <v>34</v>
      </c>
      <c r="S2627" s="22">
        <f t="shared" si="206"/>
        <v>3.472222222222221E-2</v>
      </c>
      <c r="T2627" s="22">
        <f t="shared" si="207"/>
        <v>1.8338143338143334E-2</v>
      </c>
      <c r="U2627" s="22" t="s">
        <v>5386</v>
      </c>
      <c r="V2627">
        <v>1300</v>
      </c>
      <c r="W2627" s="22" t="s">
        <v>5408</v>
      </c>
      <c r="X2627">
        <v>1350</v>
      </c>
      <c r="Y2627" t="s">
        <v>101</v>
      </c>
      <c r="Z2627" t="s">
        <v>1427</v>
      </c>
      <c r="AA2627" t="s">
        <v>1428</v>
      </c>
      <c r="AB2627">
        <v>9</v>
      </c>
      <c r="AC2627" t="s">
        <v>242</v>
      </c>
      <c r="AD2627" t="str">
        <f t="shared" si="208"/>
        <v>Schott Campus - SCHOTT05</v>
      </c>
      <c r="AE2627" t="s">
        <v>242</v>
      </c>
      <c r="AF2627" t="s">
        <v>243</v>
      </c>
      <c r="AG2627" t="s">
        <v>1392</v>
      </c>
      <c r="AH2627" t="s">
        <v>3688</v>
      </c>
      <c r="AI2627">
        <v>30</v>
      </c>
      <c r="AJ2627">
        <v>21</v>
      </c>
      <c r="AK2627" s="22">
        <f t="shared" si="209"/>
        <v>3.3558802308802305</v>
      </c>
      <c r="AL2627" t="s">
        <v>52</v>
      </c>
      <c r="AM2627" t="s">
        <v>66</v>
      </c>
      <c r="AN2627" t="s">
        <v>67</v>
      </c>
    </row>
    <row r="2628" spans="1:40" hidden="1" x14ac:dyDescent="0.25">
      <c r="A2628">
        <v>202430</v>
      </c>
      <c r="B2628">
        <v>41603</v>
      </c>
      <c r="C2628" t="s">
        <v>2022</v>
      </c>
      <c r="D2628" t="s">
        <v>5613</v>
      </c>
      <c r="E2628" t="s">
        <v>2023</v>
      </c>
      <c r="F2628">
        <v>0</v>
      </c>
      <c r="G2628" s="1">
        <v>45166</v>
      </c>
      <c r="H2628" s="1">
        <v>45220</v>
      </c>
      <c r="I2628" s="21">
        <f t="shared" si="205"/>
        <v>8.7142857142857153</v>
      </c>
      <c r="J2628" s="1"/>
      <c r="K2628" s="1" t="s">
        <v>34</v>
      </c>
      <c r="M2628" t="s">
        <v>34</v>
      </c>
      <c r="S2628" s="22">
        <f t="shared" si="206"/>
        <v>7.638888888888884E-2</v>
      </c>
      <c r="T2628" s="22">
        <f t="shared" si="207"/>
        <v>4.0343915343915328E-2</v>
      </c>
      <c r="U2628" s="22" t="s">
        <v>5374</v>
      </c>
      <c r="V2628">
        <v>1400</v>
      </c>
      <c r="W2628" s="22" t="s">
        <v>5460</v>
      </c>
      <c r="X2628">
        <v>1550</v>
      </c>
      <c r="Y2628" t="s">
        <v>101</v>
      </c>
      <c r="Z2628" t="s">
        <v>1427</v>
      </c>
      <c r="AA2628" t="s">
        <v>1428</v>
      </c>
      <c r="AB2628">
        <v>9</v>
      </c>
      <c r="AC2628" t="s">
        <v>242</v>
      </c>
      <c r="AD2628" t="str">
        <f t="shared" si="208"/>
        <v>Schott Campus - SCHOTT05</v>
      </c>
      <c r="AE2628" t="s">
        <v>242</v>
      </c>
      <c r="AF2628" t="s">
        <v>243</v>
      </c>
      <c r="AG2628" t="s">
        <v>1392</v>
      </c>
      <c r="AH2628" t="s">
        <v>3688</v>
      </c>
      <c r="AI2628">
        <v>30</v>
      </c>
      <c r="AJ2628">
        <v>21</v>
      </c>
      <c r="AK2628" s="22">
        <f t="shared" si="209"/>
        <v>7.3829365079365061</v>
      </c>
      <c r="AL2628" t="s">
        <v>52</v>
      </c>
      <c r="AM2628" t="s">
        <v>66</v>
      </c>
      <c r="AN2628" t="s">
        <v>67</v>
      </c>
    </row>
    <row r="2629" spans="1:40" hidden="1" x14ac:dyDescent="0.25">
      <c r="A2629">
        <v>202430</v>
      </c>
      <c r="B2629">
        <v>41604</v>
      </c>
      <c r="C2629" t="s">
        <v>2022</v>
      </c>
      <c r="D2629" t="s">
        <v>5613</v>
      </c>
      <c r="E2629" t="s">
        <v>2023</v>
      </c>
      <c r="F2629">
        <v>0</v>
      </c>
      <c r="G2629" s="1">
        <v>45222</v>
      </c>
      <c r="H2629" s="1">
        <v>45276</v>
      </c>
      <c r="I2629" s="21">
        <f t="shared" si="205"/>
        <v>8.7142857142857153</v>
      </c>
      <c r="J2629" s="1"/>
      <c r="K2629" s="1" t="s">
        <v>34</v>
      </c>
      <c r="M2629" t="s">
        <v>34</v>
      </c>
      <c r="S2629" s="22">
        <f t="shared" si="206"/>
        <v>3.472222222222221E-2</v>
      </c>
      <c r="T2629" s="22">
        <f t="shared" si="207"/>
        <v>1.8338143338143334E-2</v>
      </c>
      <c r="U2629" s="22" t="s">
        <v>5386</v>
      </c>
      <c r="V2629">
        <v>1300</v>
      </c>
      <c r="W2629" s="22" t="s">
        <v>5408</v>
      </c>
      <c r="X2629">
        <v>1350</v>
      </c>
      <c r="Y2629" t="s">
        <v>101</v>
      </c>
      <c r="Z2629" t="s">
        <v>1427</v>
      </c>
      <c r="AA2629" t="s">
        <v>1428</v>
      </c>
      <c r="AB2629">
        <v>11</v>
      </c>
      <c r="AC2629" t="s">
        <v>242</v>
      </c>
      <c r="AD2629" t="str">
        <f t="shared" si="208"/>
        <v>Schott Campus - SCHOTT05</v>
      </c>
      <c r="AE2629" t="s">
        <v>242</v>
      </c>
      <c r="AF2629" t="s">
        <v>243</v>
      </c>
      <c r="AG2629" t="s">
        <v>1392</v>
      </c>
      <c r="AH2629" t="s">
        <v>3688</v>
      </c>
      <c r="AI2629">
        <v>30</v>
      </c>
      <c r="AJ2629">
        <v>18</v>
      </c>
      <c r="AK2629" s="22">
        <f t="shared" si="209"/>
        <v>2.8764687693259119</v>
      </c>
      <c r="AL2629" t="s">
        <v>52</v>
      </c>
      <c r="AM2629" t="s">
        <v>66</v>
      </c>
      <c r="AN2629" t="s">
        <v>67</v>
      </c>
    </row>
    <row r="2630" spans="1:40" hidden="1" x14ac:dyDescent="0.25">
      <c r="A2630">
        <v>202430</v>
      </c>
      <c r="B2630">
        <v>41604</v>
      </c>
      <c r="C2630" t="s">
        <v>2022</v>
      </c>
      <c r="D2630" t="s">
        <v>5613</v>
      </c>
      <c r="E2630" t="s">
        <v>2023</v>
      </c>
      <c r="F2630">
        <v>0</v>
      </c>
      <c r="G2630" s="1">
        <v>45222</v>
      </c>
      <c r="H2630" s="1">
        <v>45276</v>
      </c>
      <c r="I2630" s="21">
        <f t="shared" si="205"/>
        <v>8.7142857142857153</v>
      </c>
      <c r="J2630" s="1"/>
      <c r="K2630" s="1" t="s">
        <v>34</v>
      </c>
      <c r="M2630" t="s">
        <v>34</v>
      </c>
      <c r="S2630" s="22">
        <f t="shared" si="206"/>
        <v>7.638888888888884E-2</v>
      </c>
      <c r="T2630" s="22">
        <f t="shared" si="207"/>
        <v>4.0343915343915328E-2</v>
      </c>
      <c r="U2630" s="22" t="s">
        <v>5374</v>
      </c>
      <c r="V2630">
        <v>1400</v>
      </c>
      <c r="W2630" s="22" t="s">
        <v>5460</v>
      </c>
      <c r="X2630">
        <v>1550</v>
      </c>
      <c r="Y2630" t="s">
        <v>101</v>
      </c>
      <c r="Z2630" t="s">
        <v>1427</v>
      </c>
      <c r="AA2630" t="s">
        <v>1428</v>
      </c>
      <c r="AB2630">
        <v>11</v>
      </c>
      <c r="AC2630" t="s">
        <v>242</v>
      </c>
      <c r="AD2630" t="str">
        <f t="shared" si="208"/>
        <v>Schott Campus - SCHOTT05</v>
      </c>
      <c r="AE2630" t="s">
        <v>242</v>
      </c>
      <c r="AF2630" t="s">
        <v>243</v>
      </c>
      <c r="AG2630" t="s">
        <v>1392</v>
      </c>
      <c r="AH2630" t="s">
        <v>3688</v>
      </c>
      <c r="AI2630">
        <v>30</v>
      </c>
      <c r="AJ2630">
        <v>18</v>
      </c>
      <c r="AK2630" s="22">
        <f t="shared" si="209"/>
        <v>6.328231292517005</v>
      </c>
      <c r="AL2630" t="s">
        <v>52</v>
      </c>
      <c r="AM2630" t="s">
        <v>66</v>
      </c>
      <c r="AN2630" t="s">
        <v>67</v>
      </c>
    </row>
    <row r="2631" spans="1:40" hidden="1" x14ac:dyDescent="0.25">
      <c r="A2631">
        <v>202430</v>
      </c>
      <c r="B2631">
        <v>41853</v>
      </c>
      <c r="C2631" t="s">
        <v>2028</v>
      </c>
      <c r="D2631" t="s">
        <v>5613</v>
      </c>
      <c r="E2631" t="s">
        <v>2029</v>
      </c>
      <c r="F2631">
        <v>0</v>
      </c>
      <c r="G2631" s="1">
        <v>45222</v>
      </c>
      <c r="H2631" s="1">
        <v>45276</v>
      </c>
      <c r="I2631" s="21">
        <f t="shared" si="205"/>
        <v>8.7142857142857153</v>
      </c>
      <c r="J2631" s="1"/>
      <c r="K2631" s="1" t="s">
        <v>36</v>
      </c>
      <c r="O2631" t="s">
        <v>36</v>
      </c>
      <c r="S2631" s="22">
        <f t="shared" si="206"/>
        <v>3.472222222222221E-2</v>
      </c>
      <c r="T2631" s="22">
        <f t="shared" si="207"/>
        <v>1.8338143338143334E-2</v>
      </c>
      <c r="U2631" s="22" t="s">
        <v>5390</v>
      </c>
      <c r="V2631">
        <v>900</v>
      </c>
      <c r="W2631" s="22" t="s">
        <v>5468</v>
      </c>
      <c r="X2631">
        <v>950</v>
      </c>
      <c r="Y2631" t="s">
        <v>101</v>
      </c>
      <c r="Z2631" t="s">
        <v>1427</v>
      </c>
      <c r="AA2631" t="s">
        <v>1428</v>
      </c>
      <c r="AB2631">
        <v>11</v>
      </c>
      <c r="AC2631" t="s">
        <v>242</v>
      </c>
      <c r="AD2631" t="str">
        <f t="shared" si="208"/>
        <v>Schott Campus - SCHOTT05</v>
      </c>
      <c r="AE2631" t="s">
        <v>242</v>
      </c>
      <c r="AF2631" t="s">
        <v>243</v>
      </c>
      <c r="AG2631" t="s">
        <v>1392</v>
      </c>
      <c r="AH2631" t="s">
        <v>3688</v>
      </c>
      <c r="AI2631">
        <v>30</v>
      </c>
      <c r="AJ2631">
        <v>15</v>
      </c>
      <c r="AK2631" s="22">
        <f t="shared" si="209"/>
        <v>2.3970573077715933</v>
      </c>
      <c r="AL2631" t="s">
        <v>52</v>
      </c>
      <c r="AM2631" t="s">
        <v>66</v>
      </c>
      <c r="AN2631" t="s">
        <v>67</v>
      </c>
    </row>
    <row r="2632" spans="1:40" hidden="1" x14ac:dyDescent="0.25">
      <c r="A2632">
        <v>202430</v>
      </c>
      <c r="B2632">
        <v>41853</v>
      </c>
      <c r="C2632" t="s">
        <v>2028</v>
      </c>
      <c r="D2632" t="s">
        <v>5613</v>
      </c>
      <c r="E2632" t="s">
        <v>2029</v>
      </c>
      <c r="F2632">
        <v>0</v>
      </c>
      <c r="G2632" s="1">
        <v>45222</v>
      </c>
      <c r="H2632" s="1">
        <v>45276</v>
      </c>
      <c r="I2632" s="21">
        <f t="shared" si="205"/>
        <v>8.7142857142857153</v>
      </c>
      <c r="J2632" s="1"/>
      <c r="K2632" s="1" t="s">
        <v>36</v>
      </c>
      <c r="O2632" t="s">
        <v>36</v>
      </c>
      <c r="S2632" s="22">
        <f t="shared" si="206"/>
        <v>8.6805555555555525E-2</v>
      </c>
      <c r="T2632" s="22">
        <f t="shared" si="207"/>
        <v>4.5845358345358335E-2</v>
      </c>
      <c r="U2632" s="22" t="s">
        <v>5391</v>
      </c>
      <c r="V2632">
        <v>1000</v>
      </c>
      <c r="W2632" s="22" t="s">
        <v>5422</v>
      </c>
      <c r="X2632">
        <v>1205</v>
      </c>
      <c r="Y2632" t="s">
        <v>101</v>
      </c>
      <c r="Z2632" t="s">
        <v>1427</v>
      </c>
      <c r="AA2632" t="s">
        <v>1428</v>
      </c>
      <c r="AB2632">
        <v>11</v>
      </c>
      <c r="AC2632" t="s">
        <v>242</v>
      </c>
      <c r="AD2632" t="str">
        <f t="shared" si="208"/>
        <v>Schott Campus - SCHOTT05</v>
      </c>
      <c r="AE2632" t="s">
        <v>242</v>
      </c>
      <c r="AF2632" t="s">
        <v>243</v>
      </c>
      <c r="AG2632" t="s">
        <v>1392</v>
      </c>
      <c r="AH2632" t="s">
        <v>3688</v>
      </c>
      <c r="AI2632">
        <v>30</v>
      </c>
      <c r="AJ2632">
        <v>15</v>
      </c>
      <c r="AK2632" s="22">
        <f t="shared" si="209"/>
        <v>5.9926432694289833</v>
      </c>
      <c r="AL2632" t="s">
        <v>52</v>
      </c>
      <c r="AM2632" t="s">
        <v>66</v>
      </c>
      <c r="AN2632" t="s">
        <v>67</v>
      </c>
    </row>
    <row r="2633" spans="1:40" hidden="1" x14ac:dyDescent="0.25">
      <c r="A2633">
        <v>202430</v>
      </c>
      <c r="B2633">
        <v>41885</v>
      </c>
      <c r="C2633" t="s">
        <v>3432</v>
      </c>
      <c r="D2633" t="s">
        <v>5613</v>
      </c>
      <c r="E2633" t="s">
        <v>3433</v>
      </c>
      <c r="F2633">
        <v>0</v>
      </c>
      <c r="G2633" s="1">
        <v>45222</v>
      </c>
      <c r="H2633" s="1">
        <v>45276</v>
      </c>
      <c r="I2633" s="21">
        <f t="shared" si="205"/>
        <v>8.7142857142857153</v>
      </c>
      <c r="J2633" s="1"/>
      <c r="K2633" s="1" t="s">
        <v>35</v>
      </c>
      <c r="N2633" t="s">
        <v>35</v>
      </c>
      <c r="S2633" s="22">
        <f t="shared" si="206"/>
        <v>3.472222222222221E-2</v>
      </c>
      <c r="T2633" s="22">
        <f t="shared" si="207"/>
        <v>1.8338143338143334E-2</v>
      </c>
      <c r="U2633" s="22" t="s">
        <v>5390</v>
      </c>
      <c r="V2633">
        <v>900</v>
      </c>
      <c r="W2633" s="22" t="s">
        <v>5468</v>
      </c>
      <c r="X2633">
        <v>950</v>
      </c>
      <c r="Y2633" t="s">
        <v>101</v>
      </c>
      <c r="Z2633" t="s">
        <v>1390</v>
      </c>
      <c r="AA2633" t="s">
        <v>1391</v>
      </c>
      <c r="AB2633">
        <v>11</v>
      </c>
      <c r="AC2633" t="s">
        <v>242</v>
      </c>
      <c r="AD2633" t="str">
        <f t="shared" si="208"/>
        <v>Schott Campus - SCHOTT05</v>
      </c>
      <c r="AE2633" t="s">
        <v>242</v>
      </c>
      <c r="AF2633" t="s">
        <v>243</v>
      </c>
      <c r="AG2633" t="s">
        <v>1392</v>
      </c>
      <c r="AH2633" t="s">
        <v>3688</v>
      </c>
      <c r="AI2633">
        <v>30</v>
      </c>
      <c r="AJ2633">
        <v>20</v>
      </c>
      <c r="AK2633" s="22">
        <f t="shared" si="209"/>
        <v>3.1960764103621244</v>
      </c>
      <c r="AL2633" t="s">
        <v>52</v>
      </c>
      <c r="AM2633" t="s">
        <v>66</v>
      </c>
      <c r="AN2633" t="s">
        <v>67</v>
      </c>
    </row>
    <row r="2634" spans="1:40" hidden="1" x14ac:dyDescent="0.25">
      <c r="A2634">
        <v>202430</v>
      </c>
      <c r="B2634">
        <v>41885</v>
      </c>
      <c r="C2634" t="s">
        <v>3432</v>
      </c>
      <c r="D2634" t="s">
        <v>5613</v>
      </c>
      <c r="E2634" t="s">
        <v>3433</v>
      </c>
      <c r="F2634">
        <v>0</v>
      </c>
      <c r="G2634" s="1">
        <v>45222</v>
      </c>
      <c r="H2634" s="1">
        <v>45276</v>
      </c>
      <c r="I2634" s="21">
        <f t="shared" si="205"/>
        <v>8.7142857142857153</v>
      </c>
      <c r="J2634" s="1"/>
      <c r="K2634" s="1" t="s">
        <v>35</v>
      </c>
      <c r="N2634" t="s">
        <v>35</v>
      </c>
      <c r="S2634" s="22">
        <f t="shared" si="206"/>
        <v>7.6388888888888895E-2</v>
      </c>
      <c r="T2634" s="22">
        <f t="shared" si="207"/>
        <v>4.0343915343915356E-2</v>
      </c>
      <c r="U2634" s="22" t="s">
        <v>5391</v>
      </c>
      <c r="V2634">
        <v>1000</v>
      </c>
      <c r="W2634" s="22" t="s">
        <v>5482</v>
      </c>
      <c r="X2634">
        <v>1150</v>
      </c>
      <c r="Y2634" t="s">
        <v>101</v>
      </c>
      <c r="Z2634" t="s">
        <v>1390</v>
      </c>
      <c r="AA2634" t="s">
        <v>1391</v>
      </c>
      <c r="AB2634">
        <v>11</v>
      </c>
      <c r="AC2634" t="s">
        <v>242</v>
      </c>
      <c r="AD2634" t="str">
        <f t="shared" si="208"/>
        <v>Schott Campus - SCHOTT05</v>
      </c>
      <c r="AE2634" t="s">
        <v>242</v>
      </c>
      <c r="AF2634" t="s">
        <v>243</v>
      </c>
      <c r="AG2634" t="s">
        <v>1392</v>
      </c>
      <c r="AH2634" t="s">
        <v>3688</v>
      </c>
      <c r="AI2634">
        <v>30</v>
      </c>
      <c r="AJ2634">
        <v>20</v>
      </c>
      <c r="AK2634" s="22">
        <f t="shared" si="209"/>
        <v>7.0313681027966766</v>
      </c>
      <c r="AL2634" t="s">
        <v>52</v>
      </c>
      <c r="AM2634" t="s">
        <v>66</v>
      </c>
      <c r="AN2634" t="s">
        <v>67</v>
      </c>
    </row>
    <row r="2635" spans="1:40" hidden="1" x14ac:dyDescent="0.25">
      <c r="A2635">
        <v>202430</v>
      </c>
      <c r="B2635">
        <v>42700</v>
      </c>
      <c r="C2635" t="s">
        <v>1958</v>
      </c>
      <c r="D2635" t="s">
        <v>5613</v>
      </c>
      <c r="E2635" t="s">
        <v>1959</v>
      </c>
      <c r="F2635">
        <v>0</v>
      </c>
      <c r="G2635" s="1">
        <v>45166</v>
      </c>
      <c r="H2635" s="1">
        <v>45220</v>
      </c>
      <c r="I2635" s="21">
        <f t="shared" si="205"/>
        <v>8.7142857142857153</v>
      </c>
      <c r="J2635" s="1"/>
      <c r="K2635" s="1" t="s">
        <v>37</v>
      </c>
      <c r="P2635" t="s">
        <v>37</v>
      </c>
      <c r="S2635" s="22">
        <f t="shared" si="206"/>
        <v>3.472222222222221E-2</v>
      </c>
      <c r="T2635" s="22">
        <f t="shared" si="207"/>
        <v>1.8338143338143334E-2</v>
      </c>
      <c r="U2635" s="22" t="s">
        <v>5390</v>
      </c>
      <c r="V2635">
        <v>900</v>
      </c>
      <c r="W2635" s="22" t="s">
        <v>5468</v>
      </c>
      <c r="X2635">
        <v>950</v>
      </c>
      <c r="Y2635" t="s">
        <v>101</v>
      </c>
      <c r="Z2635" t="s">
        <v>1390</v>
      </c>
      <c r="AA2635" t="s">
        <v>1391</v>
      </c>
      <c r="AB2635">
        <v>9</v>
      </c>
      <c r="AC2635" t="s">
        <v>242</v>
      </c>
      <c r="AD2635" t="str">
        <f t="shared" si="208"/>
        <v>Schott Campus - SCHOTT05</v>
      </c>
      <c r="AE2635" t="s">
        <v>242</v>
      </c>
      <c r="AF2635" t="s">
        <v>243</v>
      </c>
      <c r="AG2635" t="s">
        <v>1392</v>
      </c>
      <c r="AH2635" t="s">
        <v>3688</v>
      </c>
      <c r="AI2635">
        <v>30</v>
      </c>
      <c r="AJ2635">
        <v>18</v>
      </c>
      <c r="AK2635" s="22">
        <f t="shared" si="209"/>
        <v>2.8764687693259119</v>
      </c>
      <c r="AL2635" t="s">
        <v>52</v>
      </c>
      <c r="AM2635" t="s">
        <v>66</v>
      </c>
      <c r="AN2635" t="s">
        <v>67</v>
      </c>
    </row>
    <row r="2636" spans="1:40" hidden="1" x14ac:dyDescent="0.25">
      <c r="A2636">
        <v>202430</v>
      </c>
      <c r="B2636">
        <v>42700</v>
      </c>
      <c r="C2636" t="s">
        <v>1958</v>
      </c>
      <c r="D2636" t="s">
        <v>5613</v>
      </c>
      <c r="E2636" t="s">
        <v>1959</v>
      </c>
      <c r="F2636">
        <v>0</v>
      </c>
      <c r="G2636" s="1">
        <v>45166</v>
      </c>
      <c r="H2636" s="1">
        <v>45220</v>
      </c>
      <c r="I2636" s="21">
        <f t="shared" si="205"/>
        <v>8.7142857142857153</v>
      </c>
      <c r="J2636" s="1"/>
      <c r="K2636" s="1" t="s">
        <v>37</v>
      </c>
      <c r="P2636" t="s">
        <v>37</v>
      </c>
      <c r="S2636" s="22">
        <f t="shared" si="206"/>
        <v>9.3749999999999944E-2</v>
      </c>
      <c r="T2636" s="22">
        <f t="shared" si="207"/>
        <v>4.9512987012986995E-2</v>
      </c>
      <c r="U2636" s="22" t="s">
        <v>5391</v>
      </c>
      <c r="V2636">
        <v>1000</v>
      </c>
      <c r="W2636" s="22" t="s">
        <v>5410</v>
      </c>
      <c r="X2636">
        <v>1215</v>
      </c>
      <c r="Y2636" t="s">
        <v>101</v>
      </c>
      <c r="Z2636" t="s">
        <v>1390</v>
      </c>
      <c r="AA2636" t="s">
        <v>1391</v>
      </c>
      <c r="AB2636">
        <v>9</v>
      </c>
      <c r="AC2636" t="s">
        <v>242</v>
      </c>
      <c r="AD2636" t="str">
        <f t="shared" si="208"/>
        <v>Schott Campus - SCHOTT05</v>
      </c>
      <c r="AE2636" t="s">
        <v>242</v>
      </c>
      <c r="AF2636" t="s">
        <v>243</v>
      </c>
      <c r="AG2636" t="s">
        <v>1392</v>
      </c>
      <c r="AH2636" t="s">
        <v>3688</v>
      </c>
      <c r="AI2636">
        <v>30</v>
      </c>
      <c r="AJ2636">
        <v>18</v>
      </c>
      <c r="AK2636" s="22">
        <f t="shared" si="209"/>
        <v>7.7664656771799603</v>
      </c>
      <c r="AL2636" t="s">
        <v>52</v>
      </c>
      <c r="AM2636" t="s">
        <v>66</v>
      </c>
      <c r="AN2636" t="s">
        <v>67</v>
      </c>
    </row>
    <row r="2637" spans="1:40" hidden="1" x14ac:dyDescent="0.25">
      <c r="A2637">
        <v>202430</v>
      </c>
      <c r="B2637">
        <v>42701</v>
      </c>
      <c r="C2637" t="s">
        <v>1958</v>
      </c>
      <c r="D2637" t="s">
        <v>5613</v>
      </c>
      <c r="E2637" t="s">
        <v>1959</v>
      </c>
      <c r="F2637">
        <v>0</v>
      </c>
      <c r="G2637" s="1">
        <v>45222</v>
      </c>
      <c r="H2637" s="1">
        <v>45276</v>
      </c>
      <c r="I2637" s="21">
        <f t="shared" si="205"/>
        <v>8.7142857142857153</v>
      </c>
      <c r="J2637" s="1"/>
      <c r="K2637" s="1" t="s">
        <v>37</v>
      </c>
      <c r="P2637" t="s">
        <v>37</v>
      </c>
      <c r="S2637" s="22">
        <f t="shared" si="206"/>
        <v>3.472222222222221E-2</v>
      </c>
      <c r="T2637" s="22">
        <f t="shared" si="207"/>
        <v>1.8338143338143334E-2</v>
      </c>
      <c r="U2637" s="22" t="s">
        <v>5390</v>
      </c>
      <c r="V2637">
        <v>900</v>
      </c>
      <c r="W2637" s="22" t="s">
        <v>5468</v>
      </c>
      <c r="X2637">
        <v>950</v>
      </c>
      <c r="Y2637" t="s">
        <v>101</v>
      </c>
      <c r="Z2637" t="s">
        <v>1390</v>
      </c>
      <c r="AA2637" t="s">
        <v>1391</v>
      </c>
      <c r="AB2637">
        <v>11</v>
      </c>
      <c r="AC2637" t="s">
        <v>242</v>
      </c>
      <c r="AD2637" t="str">
        <f t="shared" si="208"/>
        <v>Schott Campus - SCHOTT05</v>
      </c>
      <c r="AE2637" t="s">
        <v>242</v>
      </c>
      <c r="AF2637" t="s">
        <v>243</v>
      </c>
      <c r="AG2637" t="s">
        <v>1392</v>
      </c>
      <c r="AH2637" t="s">
        <v>3688</v>
      </c>
      <c r="AI2637">
        <v>30</v>
      </c>
      <c r="AJ2637">
        <v>16</v>
      </c>
      <c r="AK2637" s="22">
        <f t="shared" si="209"/>
        <v>2.5568611282896994</v>
      </c>
      <c r="AL2637" t="s">
        <v>52</v>
      </c>
      <c r="AM2637" t="s">
        <v>66</v>
      </c>
      <c r="AN2637" t="s">
        <v>67</v>
      </c>
    </row>
    <row r="2638" spans="1:40" hidden="1" x14ac:dyDescent="0.25">
      <c r="A2638">
        <v>202430</v>
      </c>
      <c r="B2638">
        <v>42701</v>
      </c>
      <c r="C2638" t="s">
        <v>1958</v>
      </c>
      <c r="D2638" t="s">
        <v>5613</v>
      </c>
      <c r="E2638" t="s">
        <v>1959</v>
      </c>
      <c r="F2638">
        <v>0</v>
      </c>
      <c r="G2638" s="1">
        <v>45222</v>
      </c>
      <c r="H2638" s="1">
        <v>45276</v>
      </c>
      <c r="I2638" s="21">
        <f t="shared" si="205"/>
        <v>8.7142857142857153</v>
      </c>
      <c r="J2638" s="1"/>
      <c r="K2638" s="1" t="s">
        <v>37</v>
      </c>
      <c r="P2638" t="s">
        <v>37</v>
      </c>
      <c r="S2638" s="22">
        <f t="shared" si="206"/>
        <v>0.1076388888888889</v>
      </c>
      <c r="T2638" s="22">
        <f t="shared" si="207"/>
        <v>5.6848244348244363E-2</v>
      </c>
      <c r="U2638" s="22" t="s">
        <v>5391</v>
      </c>
      <c r="V2638">
        <v>1000</v>
      </c>
      <c r="W2638" s="22" t="s">
        <v>5425</v>
      </c>
      <c r="X2638">
        <v>1235</v>
      </c>
      <c r="Y2638" t="s">
        <v>101</v>
      </c>
      <c r="Z2638" t="s">
        <v>1390</v>
      </c>
      <c r="AA2638" t="s">
        <v>1391</v>
      </c>
      <c r="AB2638">
        <v>11</v>
      </c>
      <c r="AC2638" t="s">
        <v>242</v>
      </c>
      <c r="AD2638" t="str">
        <f t="shared" si="208"/>
        <v>Schott Campus - SCHOTT05</v>
      </c>
      <c r="AE2638" t="s">
        <v>242</v>
      </c>
      <c r="AF2638" t="s">
        <v>243</v>
      </c>
      <c r="AG2638" t="s">
        <v>1392</v>
      </c>
      <c r="AH2638" t="s">
        <v>3688</v>
      </c>
      <c r="AI2638">
        <v>30</v>
      </c>
      <c r="AJ2638">
        <v>16</v>
      </c>
      <c r="AK2638" s="22">
        <f t="shared" si="209"/>
        <v>7.9262694976980725</v>
      </c>
      <c r="AL2638" t="s">
        <v>52</v>
      </c>
      <c r="AM2638" t="s">
        <v>66</v>
      </c>
      <c r="AN2638" t="s">
        <v>67</v>
      </c>
    </row>
    <row r="2639" spans="1:40" hidden="1" x14ac:dyDescent="0.25">
      <c r="A2639">
        <v>202430</v>
      </c>
      <c r="B2639">
        <v>44817</v>
      </c>
      <c r="C2639" t="s">
        <v>94</v>
      </c>
      <c r="D2639" t="s">
        <v>5681</v>
      </c>
      <c r="E2639" t="s">
        <v>95</v>
      </c>
      <c r="F2639">
        <v>0</v>
      </c>
      <c r="G2639" s="1">
        <v>45195</v>
      </c>
      <c r="H2639" s="1">
        <v>45274</v>
      </c>
      <c r="I2639" s="21">
        <f t="shared" si="205"/>
        <v>12.285714285714286</v>
      </c>
      <c r="J2639" s="1"/>
      <c r="K2639" s="1" t="s">
        <v>5537</v>
      </c>
      <c r="M2639" t="s">
        <v>34</v>
      </c>
      <c r="O2639" t="s">
        <v>36</v>
      </c>
      <c r="S2639" s="22">
        <f t="shared" si="206"/>
        <v>0.13541666666666663</v>
      </c>
      <c r="T2639" s="22">
        <f t="shared" si="207"/>
        <v>0.20165945165945162</v>
      </c>
      <c r="U2639" s="22" t="s">
        <v>5378</v>
      </c>
      <c r="V2639">
        <v>1800</v>
      </c>
      <c r="W2639" s="22" t="s">
        <v>5523</v>
      </c>
      <c r="X2639">
        <v>2115</v>
      </c>
      <c r="Y2639" t="s">
        <v>101</v>
      </c>
      <c r="Z2639" t="s">
        <v>96</v>
      </c>
      <c r="AA2639" t="s">
        <v>97</v>
      </c>
      <c r="AB2639">
        <v>10</v>
      </c>
      <c r="AC2639" t="s">
        <v>242</v>
      </c>
      <c r="AD2639" t="str">
        <f t="shared" si="208"/>
        <v>Schott Campus - SCHOTT05</v>
      </c>
      <c r="AE2639" t="s">
        <v>242</v>
      </c>
      <c r="AF2639" t="s">
        <v>243</v>
      </c>
      <c r="AG2639" t="s">
        <v>1392</v>
      </c>
      <c r="AH2639" t="s">
        <v>3688</v>
      </c>
      <c r="AI2639">
        <v>37</v>
      </c>
      <c r="AJ2639">
        <v>42</v>
      </c>
      <c r="AK2639" s="22">
        <f t="shared" si="209"/>
        <v>104.05627705627704</v>
      </c>
      <c r="AL2639" t="s">
        <v>52</v>
      </c>
      <c r="AM2639" t="s">
        <v>182</v>
      </c>
      <c r="AN2639" t="s">
        <v>46</v>
      </c>
    </row>
    <row r="2640" spans="1:40" hidden="1" x14ac:dyDescent="0.25">
      <c r="A2640">
        <v>202430</v>
      </c>
      <c r="B2640">
        <v>41549</v>
      </c>
      <c r="C2640" t="s">
        <v>2697</v>
      </c>
      <c r="D2640" t="s">
        <v>5702</v>
      </c>
      <c r="E2640" t="s">
        <v>2698</v>
      </c>
      <c r="F2640">
        <v>0</v>
      </c>
      <c r="G2640" s="1">
        <v>45166</v>
      </c>
      <c r="H2640" s="1">
        <v>45220</v>
      </c>
      <c r="I2640" s="21">
        <f t="shared" si="205"/>
        <v>8.7142857142857153</v>
      </c>
      <c r="J2640" s="1"/>
      <c r="K2640" s="1" t="s">
        <v>37</v>
      </c>
      <c r="P2640" t="s">
        <v>37</v>
      </c>
      <c r="S2640" s="22">
        <f t="shared" si="206"/>
        <v>8.333333333333337E-2</v>
      </c>
      <c r="T2640" s="22">
        <f t="shared" si="207"/>
        <v>4.4011544011544036E-2</v>
      </c>
      <c r="U2640" s="22" t="s">
        <v>5378</v>
      </c>
      <c r="V2640">
        <v>1800</v>
      </c>
      <c r="W2640" s="22" t="s">
        <v>5432</v>
      </c>
      <c r="X2640">
        <v>2000</v>
      </c>
      <c r="Y2640" t="s">
        <v>49</v>
      </c>
      <c r="Z2640" t="s">
        <v>2743</v>
      </c>
      <c r="AA2640" t="s">
        <v>2744</v>
      </c>
      <c r="AB2640">
        <v>9</v>
      </c>
      <c r="AC2640" t="s">
        <v>242</v>
      </c>
      <c r="AD2640" t="str">
        <f t="shared" si="208"/>
        <v>Schott Campus - SCHOTT06</v>
      </c>
      <c r="AE2640" t="s">
        <v>242</v>
      </c>
      <c r="AF2640" t="s">
        <v>243</v>
      </c>
      <c r="AG2640" t="s">
        <v>2024</v>
      </c>
      <c r="AH2640" t="s">
        <v>4162</v>
      </c>
      <c r="AI2640">
        <v>25</v>
      </c>
      <c r="AJ2640">
        <v>20</v>
      </c>
      <c r="AK2640" s="22">
        <f t="shared" si="209"/>
        <v>7.6705833848691043</v>
      </c>
      <c r="AL2640" t="s">
        <v>52</v>
      </c>
      <c r="AM2640" t="s">
        <v>182</v>
      </c>
      <c r="AN2640" t="s">
        <v>67</v>
      </c>
    </row>
    <row r="2641" spans="1:40" hidden="1" x14ac:dyDescent="0.25">
      <c r="A2641">
        <v>202430</v>
      </c>
      <c r="B2641">
        <v>41550</v>
      </c>
      <c r="C2641" t="s">
        <v>2697</v>
      </c>
      <c r="D2641" t="s">
        <v>5702</v>
      </c>
      <c r="E2641" t="s">
        <v>2698</v>
      </c>
      <c r="F2641">
        <v>0</v>
      </c>
      <c r="G2641" s="1">
        <v>45222</v>
      </c>
      <c r="H2641" s="1">
        <v>45276</v>
      </c>
      <c r="I2641" s="21">
        <f t="shared" si="205"/>
        <v>8.7142857142857153</v>
      </c>
      <c r="J2641" s="1"/>
      <c r="K2641" s="1" t="s">
        <v>37</v>
      </c>
      <c r="P2641" t="s">
        <v>37</v>
      </c>
      <c r="S2641" s="22">
        <f t="shared" si="206"/>
        <v>0.10069444444444442</v>
      </c>
      <c r="T2641" s="22">
        <f t="shared" si="207"/>
        <v>5.3180615680615675E-2</v>
      </c>
      <c r="U2641" s="22" t="s">
        <v>5378</v>
      </c>
      <c r="V2641">
        <v>1800</v>
      </c>
      <c r="W2641" s="22" t="s">
        <v>5522</v>
      </c>
      <c r="X2641">
        <v>2025</v>
      </c>
      <c r="Y2641" t="s">
        <v>101</v>
      </c>
      <c r="Z2641" t="s">
        <v>2743</v>
      </c>
      <c r="AA2641" t="s">
        <v>2744</v>
      </c>
      <c r="AB2641">
        <v>11</v>
      </c>
      <c r="AC2641" t="s">
        <v>242</v>
      </c>
      <c r="AD2641" t="str">
        <f t="shared" si="208"/>
        <v>Schott Campus - SCHOTT06</v>
      </c>
      <c r="AE2641" t="s">
        <v>242</v>
      </c>
      <c r="AF2641" t="s">
        <v>243</v>
      </c>
      <c r="AG2641" t="s">
        <v>2024</v>
      </c>
      <c r="AH2641" t="s">
        <v>4162</v>
      </c>
      <c r="AI2641">
        <v>25</v>
      </c>
      <c r="AJ2641">
        <v>13</v>
      </c>
      <c r="AK2641" s="22">
        <f t="shared" si="209"/>
        <v>6.0246040335326043</v>
      </c>
      <c r="AL2641" t="s">
        <v>52</v>
      </c>
      <c r="AM2641" t="s">
        <v>182</v>
      </c>
      <c r="AN2641" t="s">
        <v>67</v>
      </c>
    </row>
    <row r="2642" spans="1:40" hidden="1" x14ac:dyDescent="0.25">
      <c r="A2642">
        <v>202430</v>
      </c>
      <c r="B2642">
        <v>41554</v>
      </c>
      <c r="C2642" t="s">
        <v>1984</v>
      </c>
      <c r="D2642" t="s">
        <v>5702</v>
      </c>
      <c r="E2642" t="s">
        <v>1985</v>
      </c>
      <c r="F2642">
        <v>0</v>
      </c>
      <c r="G2642" s="1">
        <v>45222</v>
      </c>
      <c r="H2642" s="1">
        <v>45276</v>
      </c>
      <c r="I2642" s="21">
        <f t="shared" si="205"/>
        <v>8.7142857142857153</v>
      </c>
      <c r="J2642" s="1"/>
      <c r="K2642" s="1" t="s">
        <v>34</v>
      </c>
      <c r="M2642" t="s">
        <v>34</v>
      </c>
      <c r="S2642" s="22">
        <f t="shared" si="206"/>
        <v>3.819444444444442E-2</v>
      </c>
      <c r="T2642" s="22">
        <f t="shared" si="207"/>
        <v>2.0171957671957664E-2</v>
      </c>
      <c r="U2642" s="22" t="s">
        <v>5378</v>
      </c>
      <c r="V2642">
        <v>1800</v>
      </c>
      <c r="W2642" s="22" t="s">
        <v>5405</v>
      </c>
      <c r="X2642">
        <v>1855</v>
      </c>
      <c r="Y2642" t="s">
        <v>101</v>
      </c>
      <c r="Z2642" t="s">
        <v>1986</v>
      </c>
      <c r="AA2642" t="s">
        <v>1987</v>
      </c>
      <c r="AB2642">
        <v>11</v>
      </c>
      <c r="AC2642" t="s">
        <v>242</v>
      </c>
      <c r="AD2642" t="str">
        <f t="shared" si="208"/>
        <v>Schott Campus - SCHOTT06</v>
      </c>
      <c r="AE2642" t="s">
        <v>242</v>
      </c>
      <c r="AF2642" t="s">
        <v>243</v>
      </c>
      <c r="AG2642" t="s">
        <v>2024</v>
      </c>
      <c r="AH2642" t="s">
        <v>4162</v>
      </c>
      <c r="AI2642">
        <v>40</v>
      </c>
      <c r="AJ2642">
        <v>31</v>
      </c>
      <c r="AK2642" s="22">
        <f t="shared" si="209"/>
        <v>5.4493102796674213</v>
      </c>
      <c r="AL2642" t="s">
        <v>52</v>
      </c>
      <c r="AM2642" t="s">
        <v>182</v>
      </c>
      <c r="AN2642" t="s">
        <v>67</v>
      </c>
    </row>
    <row r="2643" spans="1:40" hidden="1" x14ac:dyDescent="0.25">
      <c r="A2643">
        <v>202430</v>
      </c>
      <c r="B2643">
        <v>41554</v>
      </c>
      <c r="C2643" t="s">
        <v>1984</v>
      </c>
      <c r="D2643" t="s">
        <v>5702</v>
      </c>
      <c r="E2643" t="s">
        <v>1985</v>
      </c>
      <c r="F2643">
        <v>0</v>
      </c>
      <c r="G2643" s="1">
        <v>45222</v>
      </c>
      <c r="H2643" s="1">
        <v>45276</v>
      </c>
      <c r="I2643" s="21">
        <f t="shared" si="205"/>
        <v>8.7142857142857153</v>
      </c>
      <c r="J2643" s="1"/>
      <c r="K2643" s="1" t="s">
        <v>34</v>
      </c>
      <c r="M2643" t="s">
        <v>34</v>
      </c>
      <c r="S2643" s="22">
        <f t="shared" si="206"/>
        <v>4.1666666666666741E-2</v>
      </c>
      <c r="T2643" s="22">
        <f t="shared" si="207"/>
        <v>2.2005772005772049E-2</v>
      </c>
      <c r="U2643" s="22" t="s">
        <v>5406</v>
      </c>
      <c r="V2643">
        <v>1900</v>
      </c>
      <c r="W2643" s="22" t="s">
        <v>5432</v>
      </c>
      <c r="X2643">
        <v>2000</v>
      </c>
      <c r="Y2643" t="s">
        <v>101</v>
      </c>
      <c r="Z2643" t="s">
        <v>1986</v>
      </c>
      <c r="AA2643" t="s">
        <v>1987</v>
      </c>
      <c r="AB2643">
        <v>11</v>
      </c>
      <c r="AC2643" t="s">
        <v>242</v>
      </c>
      <c r="AD2643" t="str">
        <f t="shared" si="208"/>
        <v>Schott Campus - SCHOTT06</v>
      </c>
      <c r="AE2643" t="s">
        <v>242</v>
      </c>
      <c r="AF2643" t="s">
        <v>243</v>
      </c>
      <c r="AG2643" t="s">
        <v>2024</v>
      </c>
      <c r="AH2643" t="s">
        <v>4162</v>
      </c>
      <c r="AI2643">
        <v>40</v>
      </c>
      <c r="AJ2643">
        <v>31</v>
      </c>
      <c r="AK2643" s="22">
        <f t="shared" si="209"/>
        <v>5.9447021232735642</v>
      </c>
      <c r="AL2643" t="s">
        <v>52</v>
      </c>
      <c r="AM2643" t="s">
        <v>182</v>
      </c>
      <c r="AN2643" t="s">
        <v>67</v>
      </c>
    </row>
    <row r="2644" spans="1:40" hidden="1" x14ac:dyDescent="0.25">
      <c r="A2644">
        <v>202430</v>
      </c>
      <c r="B2644">
        <v>41563</v>
      </c>
      <c r="C2644" t="s">
        <v>2693</v>
      </c>
      <c r="D2644" t="s">
        <v>5702</v>
      </c>
      <c r="E2644" t="s">
        <v>2694</v>
      </c>
      <c r="F2644">
        <v>0</v>
      </c>
      <c r="G2644" s="1">
        <v>45166</v>
      </c>
      <c r="H2644" s="1">
        <v>45220</v>
      </c>
      <c r="I2644" s="21">
        <f t="shared" si="205"/>
        <v>8.7142857142857153</v>
      </c>
      <c r="J2644" s="1"/>
      <c r="K2644" s="1" t="s">
        <v>36</v>
      </c>
      <c r="O2644" t="s">
        <v>36</v>
      </c>
      <c r="S2644" s="22">
        <f t="shared" si="206"/>
        <v>3.819444444444442E-2</v>
      </c>
      <c r="T2644" s="22">
        <f t="shared" si="207"/>
        <v>2.0171957671957664E-2</v>
      </c>
      <c r="U2644" s="22" t="s">
        <v>5378</v>
      </c>
      <c r="V2644">
        <v>1800</v>
      </c>
      <c r="W2644" s="22" t="s">
        <v>5405</v>
      </c>
      <c r="X2644">
        <v>1855</v>
      </c>
      <c r="Y2644" t="s">
        <v>49</v>
      </c>
      <c r="Z2644" t="s">
        <v>2743</v>
      </c>
      <c r="AA2644" t="s">
        <v>2744</v>
      </c>
      <c r="AB2644">
        <v>9</v>
      </c>
      <c r="AC2644" t="s">
        <v>242</v>
      </c>
      <c r="AD2644" t="str">
        <f t="shared" si="208"/>
        <v>Schott Campus - SCHOTT06</v>
      </c>
      <c r="AE2644" t="s">
        <v>242</v>
      </c>
      <c r="AF2644" t="s">
        <v>243</v>
      </c>
      <c r="AG2644" t="s">
        <v>2024</v>
      </c>
      <c r="AH2644" t="s">
        <v>4162</v>
      </c>
      <c r="AI2644">
        <v>25</v>
      </c>
      <c r="AJ2644">
        <v>21</v>
      </c>
      <c r="AK2644" s="22">
        <f t="shared" si="209"/>
        <v>3.6914682539682531</v>
      </c>
      <c r="AL2644" t="s">
        <v>52</v>
      </c>
      <c r="AM2644" t="s">
        <v>182</v>
      </c>
      <c r="AN2644" t="s">
        <v>67</v>
      </c>
    </row>
    <row r="2645" spans="1:40" hidden="1" x14ac:dyDescent="0.25">
      <c r="A2645">
        <v>202430</v>
      </c>
      <c r="B2645">
        <v>41563</v>
      </c>
      <c r="C2645" t="s">
        <v>2693</v>
      </c>
      <c r="D2645" t="s">
        <v>5702</v>
      </c>
      <c r="E2645" t="s">
        <v>2694</v>
      </c>
      <c r="F2645">
        <v>0</v>
      </c>
      <c r="G2645" s="1">
        <v>45166</v>
      </c>
      <c r="H2645" s="1">
        <v>45220</v>
      </c>
      <c r="I2645" s="21">
        <f t="shared" si="205"/>
        <v>8.7142857142857153</v>
      </c>
      <c r="J2645" s="1"/>
      <c r="K2645" s="1" t="s">
        <v>36</v>
      </c>
      <c r="O2645" t="s">
        <v>36</v>
      </c>
      <c r="S2645" s="22">
        <f t="shared" si="206"/>
        <v>4.1666666666666741E-2</v>
      </c>
      <c r="T2645" s="22">
        <f t="shared" si="207"/>
        <v>2.2005772005772049E-2</v>
      </c>
      <c r="U2645" s="22" t="s">
        <v>5406</v>
      </c>
      <c r="V2645">
        <v>1900</v>
      </c>
      <c r="W2645" s="22" t="s">
        <v>5432</v>
      </c>
      <c r="X2645">
        <v>2000</v>
      </c>
      <c r="Y2645" t="s">
        <v>49</v>
      </c>
      <c r="Z2645" t="s">
        <v>2743</v>
      </c>
      <c r="AA2645" t="s">
        <v>2744</v>
      </c>
      <c r="AB2645">
        <v>9</v>
      </c>
      <c r="AC2645" t="s">
        <v>242</v>
      </c>
      <c r="AD2645" t="str">
        <f t="shared" si="208"/>
        <v>Schott Campus - SCHOTT06</v>
      </c>
      <c r="AE2645" t="s">
        <v>242</v>
      </c>
      <c r="AF2645" t="s">
        <v>243</v>
      </c>
      <c r="AG2645" t="s">
        <v>2024</v>
      </c>
      <c r="AH2645" t="s">
        <v>4162</v>
      </c>
      <c r="AI2645">
        <v>25</v>
      </c>
      <c r="AJ2645">
        <v>21</v>
      </c>
      <c r="AK2645" s="22">
        <f t="shared" si="209"/>
        <v>4.0270562770562854</v>
      </c>
      <c r="AL2645" t="s">
        <v>52</v>
      </c>
      <c r="AM2645" t="s">
        <v>182</v>
      </c>
      <c r="AN2645" t="s">
        <v>67</v>
      </c>
    </row>
    <row r="2646" spans="1:40" hidden="1" x14ac:dyDescent="0.25">
      <c r="A2646">
        <v>202430</v>
      </c>
      <c r="B2646">
        <v>41564</v>
      </c>
      <c r="C2646" t="s">
        <v>2693</v>
      </c>
      <c r="D2646" t="s">
        <v>5702</v>
      </c>
      <c r="E2646" t="s">
        <v>2694</v>
      </c>
      <c r="F2646">
        <v>0</v>
      </c>
      <c r="G2646" s="1">
        <v>45222</v>
      </c>
      <c r="H2646" s="1">
        <v>45276</v>
      </c>
      <c r="I2646" s="21">
        <f t="shared" si="205"/>
        <v>8.7142857142857153</v>
      </c>
      <c r="J2646" s="1"/>
      <c r="K2646" s="1" t="s">
        <v>36</v>
      </c>
      <c r="O2646" t="s">
        <v>36</v>
      </c>
      <c r="S2646" s="22">
        <f t="shared" si="206"/>
        <v>3.819444444444442E-2</v>
      </c>
      <c r="T2646" s="22">
        <f t="shared" si="207"/>
        <v>2.0171957671957664E-2</v>
      </c>
      <c r="U2646" s="22" t="s">
        <v>5378</v>
      </c>
      <c r="V2646">
        <v>1800</v>
      </c>
      <c r="W2646" s="22" t="s">
        <v>5405</v>
      </c>
      <c r="X2646">
        <v>1855</v>
      </c>
      <c r="Y2646" t="s">
        <v>101</v>
      </c>
      <c r="Z2646" t="s">
        <v>2743</v>
      </c>
      <c r="AA2646" t="s">
        <v>2744</v>
      </c>
      <c r="AB2646">
        <v>11</v>
      </c>
      <c r="AC2646" t="s">
        <v>242</v>
      </c>
      <c r="AD2646" t="str">
        <f t="shared" si="208"/>
        <v>Schott Campus - SCHOTT06</v>
      </c>
      <c r="AE2646" t="s">
        <v>242</v>
      </c>
      <c r="AF2646" t="s">
        <v>243</v>
      </c>
      <c r="AG2646" t="s">
        <v>2024</v>
      </c>
      <c r="AH2646" t="s">
        <v>4162</v>
      </c>
      <c r="AI2646">
        <v>25</v>
      </c>
      <c r="AJ2646">
        <v>16</v>
      </c>
      <c r="AK2646" s="22">
        <f t="shared" si="209"/>
        <v>2.8125472411186689</v>
      </c>
      <c r="AL2646" t="s">
        <v>52</v>
      </c>
      <c r="AM2646" t="s">
        <v>182</v>
      </c>
      <c r="AN2646" t="s">
        <v>67</v>
      </c>
    </row>
    <row r="2647" spans="1:40" hidden="1" x14ac:dyDescent="0.25">
      <c r="A2647">
        <v>202430</v>
      </c>
      <c r="B2647">
        <v>41564</v>
      </c>
      <c r="C2647" t="s">
        <v>2693</v>
      </c>
      <c r="D2647" t="s">
        <v>5702</v>
      </c>
      <c r="E2647" t="s">
        <v>2694</v>
      </c>
      <c r="F2647">
        <v>0</v>
      </c>
      <c r="G2647" s="1">
        <v>45222</v>
      </c>
      <c r="H2647" s="1">
        <v>45276</v>
      </c>
      <c r="I2647" s="21">
        <f t="shared" si="205"/>
        <v>8.7142857142857153</v>
      </c>
      <c r="J2647" s="1"/>
      <c r="K2647" s="1" t="s">
        <v>36</v>
      </c>
      <c r="O2647" t="s">
        <v>36</v>
      </c>
      <c r="S2647" s="22">
        <f t="shared" si="206"/>
        <v>4.1666666666666741E-2</v>
      </c>
      <c r="T2647" s="22">
        <f t="shared" si="207"/>
        <v>2.2005772005772049E-2</v>
      </c>
      <c r="U2647" s="22" t="s">
        <v>5406</v>
      </c>
      <c r="V2647">
        <v>1900</v>
      </c>
      <c r="W2647" s="22" t="s">
        <v>5432</v>
      </c>
      <c r="X2647">
        <v>2000</v>
      </c>
      <c r="Y2647" t="s">
        <v>101</v>
      </c>
      <c r="Z2647" t="s">
        <v>2743</v>
      </c>
      <c r="AA2647" t="s">
        <v>2744</v>
      </c>
      <c r="AB2647">
        <v>11</v>
      </c>
      <c r="AC2647" t="s">
        <v>242</v>
      </c>
      <c r="AD2647" t="str">
        <f t="shared" si="208"/>
        <v>Schott Campus - SCHOTT06</v>
      </c>
      <c r="AE2647" t="s">
        <v>242</v>
      </c>
      <c r="AF2647" t="s">
        <v>243</v>
      </c>
      <c r="AG2647" t="s">
        <v>2024</v>
      </c>
      <c r="AH2647" t="s">
        <v>4162</v>
      </c>
      <c r="AI2647">
        <v>25</v>
      </c>
      <c r="AJ2647">
        <v>16</v>
      </c>
      <c r="AK2647" s="22">
        <f t="shared" si="209"/>
        <v>3.0682333539476461</v>
      </c>
      <c r="AL2647" t="s">
        <v>52</v>
      </c>
      <c r="AM2647" t="s">
        <v>182</v>
      </c>
      <c r="AN2647" t="s">
        <v>67</v>
      </c>
    </row>
    <row r="2648" spans="1:40" hidden="1" x14ac:dyDescent="0.25">
      <c r="A2648">
        <v>202430</v>
      </c>
      <c r="B2648">
        <v>41621</v>
      </c>
      <c r="C2648" t="s">
        <v>2737</v>
      </c>
      <c r="D2648" t="s">
        <v>5613</v>
      </c>
      <c r="E2648" t="s">
        <v>2738</v>
      </c>
      <c r="F2648">
        <v>0</v>
      </c>
      <c r="G2648" s="1">
        <v>45166</v>
      </c>
      <c r="H2648" s="1">
        <v>45220</v>
      </c>
      <c r="I2648" s="21">
        <f t="shared" si="205"/>
        <v>8.7142857142857153</v>
      </c>
      <c r="J2648" s="1"/>
      <c r="K2648" s="1" t="s">
        <v>36</v>
      </c>
      <c r="O2648" t="s">
        <v>36</v>
      </c>
      <c r="S2648" s="22">
        <f t="shared" si="206"/>
        <v>3.819444444444442E-2</v>
      </c>
      <c r="T2648" s="22">
        <f t="shared" si="207"/>
        <v>2.0171957671957664E-2</v>
      </c>
      <c r="U2648" s="22" t="s">
        <v>5393</v>
      </c>
      <c r="V2648">
        <v>1230</v>
      </c>
      <c r="W2648" s="22" t="s">
        <v>5394</v>
      </c>
      <c r="X2648">
        <v>1325</v>
      </c>
      <c r="Y2648" t="s">
        <v>101</v>
      </c>
      <c r="Z2648" t="s">
        <v>1390</v>
      </c>
      <c r="AA2648" t="s">
        <v>1391</v>
      </c>
      <c r="AB2648">
        <v>9</v>
      </c>
      <c r="AC2648" t="s">
        <v>242</v>
      </c>
      <c r="AD2648" t="str">
        <f t="shared" si="208"/>
        <v>Schott Campus - SCHOTT06</v>
      </c>
      <c r="AE2648" t="s">
        <v>242</v>
      </c>
      <c r="AF2648" t="s">
        <v>243</v>
      </c>
      <c r="AG2648" t="s">
        <v>2024</v>
      </c>
      <c r="AH2648" t="s">
        <v>4162</v>
      </c>
      <c r="AI2648">
        <v>25</v>
      </c>
      <c r="AJ2648">
        <v>21</v>
      </c>
      <c r="AK2648" s="22">
        <f t="shared" si="209"/>
        <v>3.6914682539682531</v>
      </c>
      <c r="AL2648" t="s">
        <v>52</v>
      </c>
      <c r="AM2648" t="s">
        <v>66</v>
      </c>
      <c r="AN2648" t="s">
        <v>67</v>
      </c>
    </row>
    <row r="2649" spans="1:40" hidden="1" x14ac:dyDescent="0.25">
      <c r="A2649">
        <v>202430</v>
      </c>
      <c r="B2649">
        <v>41621</v>
      </c>
      <c r="C2649" t="s">
        <v>2737</v>
      </c>
      <c r="D2649" t="s">
        <v>5613</v>
      </c>
      <c r="E2649" t="s">
        <v>2738</v>
      </c>
      <c r="F2649">
        <v>0</v>
      </c>
      <c r="G2649" s="1">
        <v>45166</v>
      </c>
      <c r="H2649" s="1">
        <v>45220</v>
      </c>
      <c r="I2649" s="21">
        <f t="shared" si="205"/>
        <v>8.7142857142857153</v>
      </c>
      <c r="J2649" s="1"/>
      <c r="K2649" s="1" t="s">
        <v>36</v>
      </c>
      <c r="O2649" t="s">
        <v>36</v>
      </c>
      <c r="S2649" s="22">
        <f t="shared" si="206"/>
        <v>7.986111111111116E-2</v>
      </c>
      <c r="T2649" s="22">
        <f t="shared" si="207"/>
        <v>4.217772967772971E-2</v>
      </c>
      <c r="U2649" s="22" t="s">
        <v>5456</v>
      </c>
      <c r="V2649">
        <v>1335</v>
      </c>
      <c r="W2649" s="22" t="s">
        <v>5423</v>
      </c>
      <c r="X2649">
        <v>1530</v>
      </c>
      <c r="Y2649" t="s">
        <v>101</v>
      </c>
      <c r="Z2649" t="s">
        <v>1390</v>
      </c>
      <c r="AA2649" t="s">
        <v>1391</v>
      </c>
      <c r="AB2649">
        <v>9</v>
      </c>
      <c r="AC2649" t="s">
        <v>242</v>
      </c>
      <c r="AD2649" t="str">
        <f t="shared" si="208"/>
        <v>Schott Campus - SCHOTT06</v>
      </c>
      <c r="AE2649" t="s">
        <v>242</v>
      </c>
      <c r="AF2649" t="s">
        <v>243</v>
      </c>
      <c r="AG2649" t="s">
        <v>2024</v>
      </c>
      <c r="AH2649" t="s">
        <v>4162</v>
      </c>
      <c r="AI2649">
        <v>25</v>
      </c>
      <c r="AJ2649">
        <v>21</v>
      </c>
      <c r="AK2649" s="22">
        <f t="shared" si="209"/>
        <v>7.7185245310245376</v>
      </c>
      <c r="AL2649" t="s">
        <v>52</v>
      </c>
      <c r="AM2649" t="s">
        <v>66</v>
      </c>
      <c r="AN2649" t="s">
        <v>67</v>
      </c>
    </row>
    <row r="2650" spans="1:40" hidden="1" x14ac:dyDescent="0.25">
      <c r="A2650">
        <v>202430</v>
      </c>
      <c r="B2650">
        <v>41622</v>
      </c>
      <c r="C2650" t="s">
        <v>2737</v>
      </c>
      <c r="D2650" t="s">
        <v>5613</v>
      </c>
      <c r="E2650" t="s">
        <v>2738</v>
      </c>
      <c r="F2650">
        <v>0</v>
      </c>
      <c r="G2650" s="1">
        <v>45222</v>
      </c>
      <c r="H2650" s="1">
        <v>45276</v>
      </c>
      <c r="I2650" s="21">
        <f t="shared" si="205"/>
        <v>8.7142857142857153</v>
      </c>
      <c r="J2650" s="1"/>
      <c r="K2650" s="1" t="s">
        <v>36</v>
      </c>
      <c r="O2650" t="s">
        <v>36</v>
      </c>
      <c r="S2650" s="22">
        <f t="shared" si="206"/>
        <v>3.819444444444442E-2</v>
      </c>
      <c r="T2650" s="22">
        <f t="shared" si="207"/>
        <v>2.0171957671957664E-2</v>
      </c>
      <c r="U2650" s="22" t="s">
        <v>5393</v>
      </c>
      <c r="V2650">
        <v>1230</v>
      </c>
      <c r="W2650" s="22" t="s">
        <v>5394</v>
      </c>
      <c r="X2650">
        <v>1325</v>
      </c>
      <c r="Y2650" t="s">
        <v>101</v>
      </c>
      <c r="Z2650" t="s">
        <v>1390</v>
      </c>
      <c r="AA2650" t="s">
        <v>1391</v>
      </c>
      <c r="AB2650">
        <v>11</v>
      </c>
      <c r="AC2650" t="s">
        <v>242</v>
      </c>
      <c r="AD2650" t="str">
        <f t="shared" si="208"/>
        <v>Schott Campus - SCHOTT06</v>
      </c>
      <c r="AE2650" t="s">
        <v>242</v>
      </c>
      <c r="AF2650" t="s">
        <v>243</v>
      </c>
      <c r="AG2650" t="s">
        <v>2024</v>
      </c>
      <c r="AH2650" t="s">
        <v>4162</v>
      </c>
      <c r="AI2650">
        <v>25</v>
      </c>
      <c r="AJ2650">
        <v>14</v>
      </c>
      <c r="AK2650" s="22">
        <f t="shared" si="209"/>
        <v>2.4609788359788354</v>
      </c>
      <c r="AL2650" t="s">
        <v>52</v>
      </c>
      <c r="AM2650" t="s">
        <v>66</v>
      </c>
      <c r="AN2650" t="s">
        <v>67</v>
      </c>
    </row>
    <row r="2651" spans="1:40" hidden="1" x14ac:dyDescent="0.25">
      <c r="A2651">
        <v>202430</v>
      </c>
      <c r="B2651">
        <v>41622</v>
      </c>
      <c r="C2651" t="s">
        <v>2737</v>
      </c>
      <c r="D2651" t="s">
        <v>5613</v>
      </c>
      <c r="E2651" t="s">
        <v>2738</v>
      </c>
      <c r="F2651">
        <v>0</v>
      </c>
      <c r="G2651" s="1">
        <v>45222</v>
      </c>
      <c r="H2651" s="1">
        <v>45276</v>
      </c>
      <c r="I2651" s="21">
        <f t="shared" si="205"/>
        <v>8.7142857142857153</v>
      </c>
      <c r="J2651" s="1"/>
      <c r="K2651" s="1" t="s">
        <v>36</v>
      </c>
      <c r="O2651" t="s">
        <v>36</v>
      </c>
      <c r="S2651" s="22">
        <f t="shared" si="206"/>
        <v>8.680555555555558E-2</v>
      </c>
      <c r="T2651" s="22">
        <f t="shared" si="207"/>
        <v>4.584535834535837E-2</v>
      </c>
      <c r="U2651" s="22" t="s">
        <v>5456</v>
      </c>
      <c r="V2651">
        <v>1335</v>
      </c>
      <c r="W2651" s="22" t="s">
        <v>5500</v>
      </c>
      <c r="X2651">
        <v>1540</v>
      </c>
      <c r="Y2651" t="s">
        <v>101</v>
      </c>
      <c r="Z2651" t="s">
        <v>1390</v>
      </c>
      <c r="AA2651" t="s">
        <v>1391</v>
      </c>
      <c r="AB2651">
        <v>11</v>
      </c>
      <c r="AC2651" t="s">
        <v>242</v>
      </c>
      <c r="AD2651" t="str">
        <f t="shared" si="208"/>
        <v>Schott Campus - SCHOTT06</v>
      </c>
      <c r="AE2651" t="s">
        <v>242</v>
      </c>
      <c r="AF2651" t="s">
        <v>243</v>
      </c>
      <c r="AG2651" t="s">
        <v>2024</v>
      </c>
      <c r="AH2651" t="s">
        <v>4162</v>
      </c>
      <c r="AI2651">
        <v>25</v>
      </c>
      <c r="AJ2651">
        <v>14</v>
      </c>
      <c r="AK2651" s="22">
        <f t="shared" si="209"/>
        <v>5.5931337181337213</v>
      </c>
      <c r="AL2651" t="s">
        <v>52</v>
      </c>
      <c r="AM2651" t="s">
        <v>66</v>
      </c>
      <c r="AN2651" t="s">
        <v>67</v>
      </c>
    </row>
    <row r="2652" spans="1:40" hidden="1" x14ac:dyDescent="0.25">
      <c r="A2652">
        <v>202430</v>
      </c>
      <c r="B2652">
        <v>41716</v>
      </c>
      <c r="C2652" t="s">
        <v>2693</v>
      </c>
      <c r="D2652" t="s">
        <v>5702</v>
      </c>
      <c r="E2652" t="s">
        <v>2694</v>
      </c>
      <c r="F2652">
        <v>0</v>
      </c>
      <c r="G2652" s="1">
        <v>45166</v>
      </c>
      <c r="H2652" s="1">
        <v>45220</v>
      </c>
      <c r="I2652" s="21">
        <f t="shared" si="205"/>
        <v>8.7142857142857153</v>
      </c>
      <c r="J2652" s="1"/>
      <c r="K2652" s="1" t="s">
        <v>35</v>
      </c>
      <c r="N2652" t="s">
        <v>35</v>
      </c>
      <c r="S2652" s="22">
        <f t="shared" si="206"/>
        <v>4.166666666666663E-2</v>
      </c>
      <c r="T2652" s="22">
        <f t="shared" si="207"/>
        <v>2.200577200577199E-2</v>
      </c>
      <c r="U2652" s="22" t="s">
        <v>5378</v>
      </c>
      <c r="V2652">
        <v>1800</v>
      </c>
      <c r="W2652" s="22" t="s">
        <v>5406</v>
      </c>
      <c r="X2652">
        <v>1900</v>
      </c>
      <c r="Y2652" t="s">
        <v>101</v>
      </c>
      <c r="Z2652" t="s">
        <v>1986</v>
      </c>
      <c r="AA2652" t="s">
        <v>1987</v>
      </c>
      <c r="AB2652">
        <v>9</v>
      </c>
      <c r="AC2652" t="s">
        <v>260</v>
      </c>
      <c r="AD2652" t="str">
        <f t="shared" si="208"/>
        <v>Schott Campus - SCHOTT06</v>
      </c>
      <c r="AE2652" t="s">
        <v>242</v>
      </c>
      <c r="AF2652" t="s">
        <v>243</v>
      </c>
      <c r="AG2652" t="s">
        <v>2024</v>
      </c>
      <c r="AH2652" t="s">
        <v>4162</v>
      </c>
      <c r="AI2652">
        <v>25</v>
      </c>
      <c r="AJ2652">
        <v>17</v>
      </c>
      <c r="AK2652" s="22">
        <f t="shared" si="209"/>
        <v>3.2599979385693656</v>
      </c>
      <c r="AL2652" t="s">
        <v>52</v>
      </c>
      <c r="AM2652" t="s">
        <v>182</v>
      </c>
      <c r="AN2652" t="s">
        <v>67</v>
      </c>
    </row>
    <row r="2653" spans="1:40" hidden="1" x14ac:dyDescent="0.25">
      <c r="A2653">
        <v>202430</v>
      </c>
      <c r="B2653">
        <v>41716</v>
      </c>
      <c r="C2653" t="s">
        <v>2693</v>
      </c>
      <c r="D2653" t="s">
        <v>5702</v>
      </c>
      <c r="E2653" t="s">
        <v>2694</v>
      </c>
      <c r="F2653">
        <v>0</v>
      </c>
      <c r="G2653" s="1">
        <v>45166</v>
      </c>
      <c r="H2653" s="1">
        <v>45220</v>
      </c>
      <c r="I2653" s="21">
        <f t="shared" si="205"/>
        <v>8.7142857142857153</v>
      </c>
      <c r="J2653" s="1"/>
      <c r="K2653" s="1" t="s">
        <v>35</v>
      </c>
      <c r="N2653" t="s">
        <v>35</v>
      </c>
      <c r="S2653" s="22">
        <f t="shared" si="206"/>
        <v>4.166666666666663E-2</v>
      </c>
      <c r="T2653" s="22">
        <f t="shared" si="207"/>
        <v>2.200577200577199E-2</v>
      </c>
      <c r="U2653" s="22" t="s">
        <v>5426</v>
      </c>
      <c r="V2653">
        <v>1910</v>
      </c>
      <c r="W2653" s="22" t="s">
        <v>5458</v>
      </c>
      <c r="X2653">
        <v>2010</v>
      </c>
      <c r="Y2653" t="s">
        <v>101</v>
      </c>
      <c r="Z2653" t="s">
        <v>1986</v>
      </c>
      <c r="AA2653" t="s">
        <v>1987</v>
      </c>
      <c r="AB2653">
        <v>9</v>
      </c>
      <c r="AC2653" t="s">
        <v>260</v>
      </c>
      <c r="AD2653" t="str">
        <f t="shared" si="208"/>
        <v>Schott Campus - SCHOTT06</v>
      </c>
      <c r="AE2653" t="s">
        <v>242</v>
      </c>
      <c r="AF2653" t="s">
        <v>243</v>
      </c>
      <c r="AG2653" t="s">
        <v>2024</v>
      </c>
      <c r="AH2653" t="s">
        <v>4162</v>
      </c>
      <c r="AI2653">
        <v>25</v>
      </c>
      <c r="AJ2653">
        <v>17</v>
      </c>
      <c r="AK2653" s="22">
        <f t="shared" si="209"/>
        <v>3.2599979385693656</v>
      </c>
      <c r="AL2653" t="s">
        <v>52</v>
      </c>
      <c r="AM2653" t="s">
        <v>182</v>
      </c>
      <c r="AN2653" t="s">
        <v>67</v>
      </c>
    </row>
    <row r="2654" spans="1:40" hidden="1" x14ac:dyDescent="0.25">
      <c r="A2654">
        <v>202430</v>
      </c>
      <c r="B2654">
        <v>41913</v>
      </c>
      <c r="C2654" t="s">
        <v>2693</v>
      </c>
      <c r="D2654" t="s">
        <v>5702</v>
      </c>
      <c r="E2654" t="s">
        <v>2694</v>
      </c>
      <c r="F2654">
        <v>0</v>
      </c>
      <c r="G2654" s="1">
        <v>45222</v>
      </c>
      <c r="H2654" s="1">
        <v>45276</v>
      </c>
      <c r="I2654" s="21">
        <f t="shared" si="205"/>
        <v>8.7142857142857153</v>
      </c>
      <c r="J2654" s="1"/>
      <c r="K2654" s="1" t="s">
        <v>35</v>
      </c>
      <c r="N2654" t="s">
        <v>35</v>
      </c>
      <c r="S2654" s="22">
        <f t="shared" si="206"/>
        <v>4.166666666666663E-2</v>
      </c>
      <c r="T2654" s="22">
        <f t="shared" si="207"/>
        <v>2.200577200577199E-2</v>
      </c>
      <c r="U2654" s="22" t="s">
        <v>5378</v>
      </c>
      <c r="V2654">
        <v>1800</v>
      </c>
      <c r="W2654" s="22" t="s">
        <v>5406</v>
      </c>
      <c r="X2654">
        <v>1900</v>
      </c>
      <c r="Y2654" t="s">
        <v>101</v>
      </c>
      <c r="Z2654" t="s">
        <v>1986</v>
      </c>
      <c r="AA2654" t="s">
        <v>1987</v>
      </c>
      <c r="AB2654">
        <v>11</v>
      </c>
      <c r="AC2654" t="s">
        <v>260</v>
      </c>
      <c r="AD2654" t="str">
        <f t="shared" si="208"/>
        <v>Schott Campus - SCHOTT06</v>
      </c>
      <c r="AE2654" t="s">
        <v>242</v>
      </c>
      <c r="AF2654" t="s">
        <v>243</v>
      </c>
      <c r="AG2654" t="s">
        <v>2024</v>
      </c>
      <c r="AH2654" t="s">
        <v>4162</v>
      </c>
      <c r="AI2654">
        <v>25</v>
      </c>
      <c r="AJ2654">
        <v>16</v>
      </c>
      <c r="AK2654" s="22">
        <f t="shared" si="209"/>
        <v>3.0682333539476381</v>
      </c>
      <c r="AL2654" t="s">
        <v>52</v>
      </c>
      <c r="AM2654" t="s">
        <v>182</v>
      </c>
      <c r="AN2654" t="s">
        <v>67</v>
      </c>
    </row>
    <row r="2655" spans="1:40" hidden="1" x14ac:dyDescent="0.25">
      <c r="A2655">
        <v>202430</v>
      </c>
      <c r="B2655">
        <v>41913</v>
      </c>
      <c r="C2655" t="s">
        <v>2693</v>
      </c>
      <c r="D2655" t="s">
        <v>5702</v>
      </c>
      <c r="E2655" t="s">
        <v>2694</v>
      </c>
      <c r="F2655">
        <v>0</v>
      </c>
      <c r="G2655" s="1">
        <v>45222</v>
      </c>
      <c r="H2655" s="1">
        <v>45276</v>
      </c>
      <c r="I2655" s="21">
        <f t="shared" si="205"/>
        <v>8.7142857142857153</v>
      </c>
      <c r="J2655" s="1"/>
      <c r="K2655" s="1" t="s">
        <v>35</v>
      </c>
      <c r="N2655" t="s">
        <v>35</v>
      </c>
      <c r="S2655" s="22">
        <f t="shared" si="206"/>
        <v>4.166666666666663E-2</v>
      </c>
      <c r="T2655" s="22">
        <f t="shared" si="207"/>
        <v>2.200577200577199E-2</v>
      </c>
      <c r="U2655" s="22" t="s">
        <v>5426</v>
      </c>
      <c r="V2655">
        <v>1910</v>
      </c>
      <c r="W2655" s="22" t="s">
        <v>5458</v>
      </c>
      <c r="X2655">
        <v>2010</v>
      </c>
      <c r="Y2655" t="s">
        <v>101</v>
      </c>
      <c r="Z2655" t="s">
        <v>1986</v>
      </c>
      <c r="AA2655" t="s">
        <v>1987</v>
      </c>
      <c r="AB2655">
        <v>11</v>
      </c>
      <c r="AC2655" t="s">
        <v>260</v>
      </c>
      <c r="AD2655" t="str">
        <f t="shared" si="208"/>
        <v>Schott Campus - SCHOTT06</v>
      </c>
      <c r="AE2655" t="s">
        <v>242</v>
      </c>
      <c r="AF2655" t="s">
        <v>243</v>
      </c>
      <c r="AG2655" t="s">
        <v>2024</v>
      </c>
      <c r="AH2655" t="s">
        <v>4162</v>
      </c>
      <c r="AI2655">
        <v>25</v>
      </c>
      <c r="AJ2655">
        <v>16</v>
      </c>
      <c r="AK2655" s="22">
        <f t="shared" si="209"/>
        <v>3.0682333539476381</v>
      </c>
      <c r="AL2655" t="s">
        <v>52</v>
      </c>
      <c r="AM2655" t="s">
        <v>182</v>
      </c>
      <c r="AN2655" t="s">
        <v>67</v>
      </c>
    </row>
    <row r="2656" spans="1:40" hidden="1" x14ac:dyDescent="0.25">
      <c r="A2656">
        <v>202430</v>
      </c>
      <c r="B2656">
        <v>44188</v>
      </c>
      <c r="C2656" t="s">
        <v>2697</v>
      </c>
      <c r="D2656" t="s">
        <v>5702</v>
      </c>
      <c r="E2656" t="s">
        <v>2698</v>
      </c>
      <c r="F2656">
        <v>0</v>
      </c>
      <c r="G2656" s="1">
        <v>45166</v>
      </c>
      <c r="H2656" s="1">
        <v>45220</v>
      </c>
      <c r="I2656" s="21">
        <f t="shared" si="205"/>
        <v>8.7142857142857153</v>
      </c>
      <c r="J2656" s="1"/>
      <c r="K2656" s="1" t="s">
        <v>35</v>
      </c>
      <c r="N2656" t="s">
        <v>35</v>
      </c>
      <c r="S2656" s="22">
        <f t="shared" si="206"/>
        <v>7.6388888888888895E-2</v>
      </c>
      <c r="T2656" s="22">
        <f t="shared" si="207"/>
        <v>4.0343915343915356E-2</v>
      </c>
      <c r="U2656" s="22" t="s">
        <v>5383</v>
      </c>
      <c r="V2656">
        <v>930</v>
      </c>
      <c r="W2656" s="22" t="s">
        <v>5452</v>
      </c>
      <c r="X2656">
        <v>1120</v>
      </c>
      <c r="Y2656" t="s">
        <v>101</v>
      </c>
      <c r="Z2656" t="s">
        <v>1986</v>
      </c>
      <c r="AA2656" t="s">
        <v>1987</v>
      </c>
      <c r="AB2656">
        <v>9</v>
      </c>
      <c r="AC2656" t="s">
        <v>242</v>
      </c>
      <c r="AD2656" t="str">
        <f t="shared" si="208"/>
        <v>Schott Campus - SCHOTT06</v>
      </c>
      <c r="AE2656" t="s">
        <v>242</v>
      </c>
      <c r="AF2656" t="s">
        <v>243</v>
      </c>
      <c r="AG2656" t="s">
        <v>2024</v>
      </c>
      <c r="AH2656" t="s">
        <v>4162</v>
      </c>
      <c r="AI2656">
        <v>25</v>
      </c>
      <c r="AJ2656">
        <v>23</v>
      </c>
      <c r="AK2656" s="22">
        <f t="shared" si="209"/>
        <v>8.0860733182161777</v>
      </c>
      <c r="AL2656" t="s">
        <v>52</v>
      </c>
      <c r="AM2656" t="s">
        <v>534</v>
      </c>
      <c r="AN2656" t="s">
        <v>67</v>
      </c>
    </row>
    <row r="2657" spans="1:40" hidden="1" x14ac:dyDescent="0.25">
      <c r="A2657">
        <v>202430</v>
      </c>
      <c r="B2657">
        <v>44189</v>
      </c>
      <c r="C2657" t="s">
        <v>2697</v>
      </c>
      <c r="D2657" t="s">
        <v>5702</v>
      </c>
      <c r="E2657" t="s">
        <v>2698</v>
      </c>
      <c r="F2657">
        <v>0</v>
      </c>
      <c r="G2657" s="1">
        <v>45222</v>
      </c>
      <c r="H2657" s="1">
        <v>45276</v>
      </c>
      <c r="I2657" s="21">
        <f t="shared" si="205"/>
        <v>8.7142857142857153</v>
      </c>
      <c r="J2657" s="1"/>
      <c r="K2657" s="1" t="s">
        <v>35</v>
      </c>
      <c r="N2657" t="s">
        <v>35</v>
      </c>
      <c r="S2657" s="22">
        <f t="shared" si="206"/>
        <v>7.6388888888888895E-2</v>
      </c>
      <c r="T2657" s="22">
        <f t="shared" si="207"/>
        <v>4.0343915343915356E-2</v>
      </c>
      <c r="U2657" s="22" t="s">
        <v>5383</v>
      </c>
      <c r="V2657">
        <v>930</v>
      </c>
      <c r="W2657" s="22" t="s">
        <v>5452</v>
      </c>
      <c r="X2657">
        <v>1120</v>
      </c>
      <c r="Y2657" t="s">
        <v>101</v>
      </c>
      <c r="Z2657" t="s">
        <v>1986</v>
      </c>
      <c r="AA2657" t="s">
        <v>1987</v>
      </c>
      <c r="AB2657">
        <v>11</v>
      </c>
      <c r="AC2657" t="s">
        <v>87</v>
      </c>
      <c r="AD2657" t="str">
        <f t="shared" si="208"/>
        <v>Schott Campus - SCHOTT06</v>
      </c>
      <c r="AE2657" t="s">
        <v>242</v>
      </c>
      <c r="AF2657" t="s">
        <v>243</v>
      </c>
      <c r="AG2657" t="s">
        <v>2024</v>
      </c>
      <c r="AH2657" t="s">
        <v>4162</v>
      </c>
      <c r="AI2657">
        <v>25</v>
      </c>
      <c r="AJ2657">
        <v>12</v>
      </c>
      <c r="AK2657" s="22">
        <f t="shared" si="209"/>
        <v>4.2188208616780063</v>
      </c>
      <c r="AL2657" t="s">
        <v>52</v>
      </c>
      <c r="AM2657" t="s">
        <v>66</v>
      </c>
      <c r="AN2657" t="s">
        <v>67</v>
      </c>
    </row>
    <row r="2658" spans="1:40" hidden="1" x14ac:dyDescent="0.25">
      <c r="A2658">
        <v>202430</v>
      </c>
      <c r="B2658">
        <v>44558</v>
      </c>
      <c r="C2658" t="s">
        <v>1984</v>
      </c>
      <c r="D2658" t="s">
        <v>5702</v>
      </c>
      <c r="E2658" t="s">
        <v>1985</v>
      </c>
      <c r="F2658">
        <v>0</v>
      </c>
      <c r="G2658" s="1">
        <v>45166</v>
      </c>
      <c r="H2658" s="1">
        <v>45220</v>
      </c>
      <c r="I2658" s="21">
        <f t="shared" si="205"/>
        <v>8.7142857142857153</v>
      </c>
      <c r="J2658" s="1"/>
      <c r="K2658" s="1" t="s">
        <v>34</v>
      </c>
      <c r="M2658" t="s">
        <v>34</v>
      </c>
      <c r="S2658" s="22">
        <f t="shared" si="206"/>
        <v>3.819444444444442E-2</v>
      </c>
      <c r="T2658" s="22">
        <f t="shared" si="207"/>
        <v>2.0171957671957664E-2</v>
      </c>
      <c r="U2658" s="22" t="s">
        <v>5378</v>
      </c>
      <c r="V2658">
        <v>1800</v>
      </c>
      <c r="W2658" s="22" t="s">
        <v>5405</v>
      </c>
      <c r="X2658">
        <v>1855</v>
      </c>
      <c r="Y2658" t="s">
        <v>101</v>
      </c>
      <c r="Z2658" t="s">
        <v>1986</v>
      </c>
      <c r="AA2658" t="s">
        <v>1987</v>
      </c>
      <c r="AB2658">
        <v>9</v>
      </c>
      <c r="AC2658" t="s">
        <v>242</v>
      </c>
      <c r="AD2658" t="str">
        <f t="shared" si="208"/>
        <v>Schott Campus - SCHOTT06</v>
      </c>
      <c r="AE2658" t="s">
        <v>242</v>
      </c>
      <c r="AF2658" t="s">
        <v>243</v>
      </c>
      <c r="AG2658" t="s">
        <v>2024</v>
      </c>
      <c r="AH2658" t="s">
        <v>4162</v>
      </c>
      <c r="AI2658">
        <v>40</v>
      </c>
      <c r="AJ2658">
        <v>31</v>
      </c>
      <c r="AK2658" s="22">
        <f t="shared" si="209"/>
        <v>5.4493102796674213</v>
      </c>
      <c r="AL2658" t="s">
        <v>52</v>
      </c>
      <c r="AM2658" t="s">
        <v>182</v>
      </c>
      <c r="AN2658" t="s">
        <v>67</v>
      </c>
    </row>
    <row r="2659" spans="1:40" hidden="1" x14ac:dyDescent="0.25">
      <c r="A2659">
        <v>202430</v>
      </c>
      <c r="B2659">
        <v>44558</v>
      </c>
      <c r="C2659" t="s">
        <v>1984</v>
      </c>
      <c r="D2659" t="s">
        <v>5702</v>
      </c>
      <c r="E2659" t="s">
        <v>1985</v>
      </c>
      <c r="F2659">
        <v>0</v>
      </c>
      <c r="G2659" s="1">
        <v>45166</v>
      </c>
      <c r="H2659" s="1">
        <v>45220</v>
      </c>
      <c r="I2659" s="21">
        <f t="shared" si="205"/>
        <v>8.7142857142857153</v>
      </c>
      <c r="J2659" s="1"/>
      <c r="K2659" s="1" t="s">
        <v>34</v>
      </c>
      <c r="M2659" t="s">
        <v>34</v>
      </c>
      <c r="S2659" s="22">
        <f t="shared" si="206"/>
        <v>4.1666666666666741E-2</v>
      </c>
      <c r="T2659" s="22">
        <f t="shared" si="207"/>
        <v>2.2005772005772049E-2</v>
      </c>
      <c r="U2659" s="22" t="s">
        <v>5406</v>
      </c>
      <c r="V2659">
        <v>1900</v>
      </c>
      <c r="W2659" s="22" t="s">
        <v>5432</v>
      </c>
      <c r="X2659">
        <v>2000</v>
      </c>
      <c r="Y2659" t="s">
        <v>101</v>
      </c>
      <c r="Z2659" t="s">
        <v>1986</v>
      </c>
      <c r="AA2659" t="s">
        <v>1987</v>
      </c>
      <c r="AB2659">
        <v>9</v>
      </c>
      <c r="AC2659" t="s">
        <v>242</v>
      </c>
      <c r="AD2659" t="str">
        <f t="shared" si="208"/>
        <v>Schott Campus - SCHOTT06</v>
      </c>
      <c r="AE2659" t="s">
        <v>242</v>
      </c>
      <c r="AF2659" t="s">
        <v>243</v>
      </c>
      <c r="AG2659" t="s">
        <v>2024</v>
      </c>
      <c r="AH2659" t="s">
        <v>4162</v>
      </c>
      <c r="AI2659">
        <v>40</v>
      </c>
      <c r="AJ2659">
        <v>31</v>
      </c>
      <c r="AK2659" s="22">
        <f t="shared" si="209"/>
        <v>5.9447021232735642</v>
      </c>
      <c r="AL2659" t="s">
        <v>52</v>
      </c>
      <c r="AM2659" t="s">
        <v>182</v>
      </c>
      <c r="AN2659" t="s">
        <v>67</v>
      </c>
    </row>
    <row r="2660" spans="1:40" hidden="1" x14ac:dyDescent="0.25">
      <c r="A2660">
        <v>202430</v>
      </c>
      <c r="B2660">
        <v>44621</v>
      </c>
      <c r="C2660" t="s">
        <v>2000</v>
      </c>
      <c r="D2660" t="s">
        <v>5702</v>
      </c>
      <c r="E2660" t="s">
        <v>2001</v>
      </c>
      <c r="F2660">
        <v>0</v>
      </c>
      <c r="G2660" s="1">
        <v>45166</v>
      </c>
      <c r="H2660" s="1">
        <v>45220</v>
      </c>
      <c r="I2660" s="21">
        <f t="shared" si="205"/>
        <v>8.7142857142857153</v>
      </c>
      <c r="J2660" s="1"/>
      <c r="K2660" s="1" t="s">
        <v>34</v>
      </c>
      <c r="M2660" t="s">
        <v>34</v>
      </c>
      <c r="S2660" s="22">
        <f t="shared" si="206"/>
        <v>7.6388888888888895E-2</v>
      </c>
      <c r="T2660" s="22">
        <f t="shared" si="207"/>
        <v>4.0343915343915356E-2</v>
      </c>
      <c r="U2660" s="22" t="s">
        <v>5383</v>
      </c>
      <c r="V2660">
        <v>930</v>
      </c>
      <c r="W2660" s="22" t="s">
        <v>5452</v>
      </c>
      <c r="X2660">
        <v>1120</v>
      </c>
      <c r="Y2660" t="s">
        <v>49</v>
      </c>
      <c r="Z2660" t="s">
        <v>1986</v>
      </c>
      <c r="AA2660" t="s">
        <v>1987</v>
      </c>
      <c r="AB2660">
        <v>9</v>
      </c>
      <c r="AC2660" t="s">
        <v>242</v>
      </c>
      <c r="AD2660" t="str">
        <f t="shared" si="208"/>
        <v>Schott Campus - SCHOTT06</v>
      </c>
      <c r="AE2660" t="s">
        <v>242</v>
      </c>
      <c r="AF2660" t="s">
        <v>243</v>
      </c>
      <c r="AG2660" t="s">
        <v>2024</v>
      </c>
      <c r="AH2660" t="s">
        <v>4162</v>
      </c>
      <c r="AI2660">
        <v>25</v>
      </c>
      <c r="AJ2660">
        <v>11</v>
      </c>
      <c r="AK2660" s="22">
        <f t="shared" si="209"/>
        <v>3.8672524565381723</v>
      </c>
      <c r="AL2660" t="s">
        <v>52</v>
      </c>
      <c r="AM2660" t="s">
        <v>66</v>
      </c>
      <c r="AN2660" t="s">
        <v>67</v>
      </c>
    </row>
    <row r="2661" spans="1:40" hidden="1" x14ac:dyDescent="0.25">
      <c r="A2661">
        <v>202430</v>
      </c>
      <c r="B2661">
        <v>44622</v>
      </c>
      <c r="C2661" t="s">
        <v>2000</v>
      </c>
      <c r="D2661" t="s">
        <v>5702</v>
      </c>
      <c r="E2661" t="s">
        <v>2001</v>
      </c>
      <c r="F2661">
        <v>0</v>
      </c>
      <c r="G2661" s="1">
        <v>45222</v>
      </c>
      <c r="H2661" s="1">
        <v>45276</v>
      </c>
      <c r="I2661" s="21">
        <f t="shared" si="205"/>
        <v>8.7142857142857153</v>
      </c>
      <c r="J2661" s="1"/>
      <c r="K2661" s="1" t="s">
        <v>34</v>
      </c>
      <c r="M2661" t="s">
        <v>34</v>
      </c>
      <c r="S2661" s="22">
        <f t="shared" si="206"/>
        <v>7.6388888888888895E-2</v>
      </c>
      <c r="T2661" s="22">
        <f t="shared" si="207"/>
        <v>4.0343915343915356E-2</v>
      </c>
      <c r="U2661" s="22" t="s">
        <v>5383</v>
      </c>
      <c r="V2661">
        <v>930</v>
      </c>
      <c r="W2661" s="22" t="s">
        <v>5452</v>
      </c>
      <c r="X2661">
        <v>1120</v>
      </c>
      <c r="Y2661" t="s">
        <v>101</v>
      </c>
      <c r="Z2661" t="s">
        <v>1986</v>
      </c>
      <c r="AA2661" t="s">
        <v>1987</v>
      </c>
      <c r="AB2661">
        <v>11</v>
      </c>
      <c r="AC2661" t="s">
        <v>242</v>
      </c>
      <c r="AD2661" t="str">
        <f t="shared" si="208"/>
        <v>Schott Campus - SCHOTT06</v>
      </c>
      <c r="AE2661" t="s">
        <v>242</v>
      </c>
      <c r="AF2661" t="s">
        <v>243</v>
      </c>
      <c r="AG2661" t="s">
        <v>2024</v>
      </c>
      <c r="AH2661" t="s">
        <v>4162</v>
      </c>
      <c r="AI2661">
        <v>25</v>
      </c>
      <c r="AJ2661">
        <v>11</v>
      </c>
      <c r="AK2661" s="22">
        <f t="shared" si="209"/>
        <v>3.8672524565381723</v>
      </c>
      <c r="AL2661" t="s">
        <v>52</v>
      </c>
      <c r="AM2661" t="s">
        <v>66</v>
      </c>
      <c r="AN2661" t="s">
        <v>67</v>
      </c>
    </row>
    <row r="2662" spans="1:40" hidden="1" x14ac:dyDescent="0.25">
      <c r="A2662">
        <v>202430</v>
      </c>
      <c r="B2662">
        <v>44628</v>
      </c>
      <c r="C2662" t="s">
        <v>2755</v>
      </c>
      <c r="D2662" t="s">
        <v>5702</v>
      </c>
      <c r="E2662" t="s">
        <v>2756</v>
      </c>
      <c r="F2662">
        <v>0</v>
      </c>
      <c r="G2662" s="1">
        <v>45166</v>
      </c>
      <c r="H2662" s="1">
        <v>45220</v>
      </c>
      <c r="I2662" s="21">
        <f t="shared" si="205"/>
        <v>8.7142857142857153</v>
      </c>
      <c r="J2662" s="1"/>
      <c r="K2662" s="1" t="s">
        <v>36</v>
      </c>
      <c r="O2662" t="s">
        <v>36</v>
      </c>
      <c r="S2662" s="22">
        <f t="shared" si="206"/>
        <v>8.680555555555558E-2</v>
      </c>
      <c r="T2662" s="22">
        <f t="shared" si="207"/>
        <v>4.584535834535837E-2</v>
      </c>
      <c r="U2662" s="22" t="s">
        <v>5383</v>
      </c>
      <c r="V2662">
        <v>930</v>
      </c>
      <c r="W2662" s="22" t="s">
        <v>5464</v>
      </c>
      <c r="X2662">
        <v>1135</v>
      </c>
      <c r="Y2662" t="s">
        <v>49</v>
      </c>
      <c r="Z2662" t="s">
        <v>1986</v>
      </c>
      <c r="AA2662" t="s">
        <v>1987</v>
      </c>
      <c r="AB2662">
        <v>9</v>
      </c>
      <c r="AC2662" t="s">
        <v>242</v>
      </c>
      <c r="AD2662" t="str">
        <f t="shared" si="208"/>
        <v>Schott Campus - SCHOTT06</v>
      </c>
      <c r="AE2662" t="s">
        <v>242</v>
      </c>
      <c r="AF2662" t="s">
        <v>243</v>
      </c>
      <c r="AG2662" t="s">
        <v>2024</v>
      </c>
      <c r="AH2662" t="s">
        <v>4162</v>
      </c>
      <c r="AI2662">
        <v>25</v>
      </c>
      <c r="AJ2662">
        <v>4</v>
      </c>
      <c r="AK2662" s="22">
        <f t="shared" si="209"/>
        <v>1.5980382051810633</v>
      </c>
      <c r="AL2662" t="s">
        <v>52</v>
      </c>
      <c r="AM2662" t="s">
        <v>66</v>
      </c>
      <c r="AN2662" t="s">
        <v>67</v>
      </c>
    </row>
    <row r="2663" spans="1:40" hidden="1" x14ac:dyDescent="0.25">
      <c r="A2663">
        <v>202430</v>
      </c>
      <c r="B2663">
        <v>44630</v>
      </c>
      <c r="C2663" t="s">
        <v>2755</v>
      </c>
      <c r="D2663" t="s">
        <v>5702</v>
      </c>
      <c r="E2663" t="s">
        <v>2756</v>
      </c>
      <c r="F2663">
        <v>0</v>
      </c>
      <c r="G2663" s="1">
        <v>45222</v>
      </c>
      <c r="H2663" s="1">
        <v>45276</v>
      </c>
      <c r="I2663" s="21">
        <f t="shared" si="205"/>
        <v>8.7142857142857153</v>
      </c>
      <c r="J2663" s="1"/>
      <c r="K2663" s="1" t="s">
        <v>36</v>
      </c>
      <c r="O2663" t="s">
        <v>36</v>
      </c>
      <c r="S2663" s="22">
        <f t="shared" si="206"/>
        <v>8.680555555555558E-2</v>
      </c>
      <c r="T2663" s="22">
        <f t="shared" si="207"/>
        <v>4.584535834535837E-2</v>
      </c>
      <c r="U2663" s="22" t="s">
        <v>5383</v>
      </c>
      <c r="V2663">
        <v>930</v>
      </c>
      <c r="W2663" s="22" t="s">
        <v>5464</v>
      </c>
      <c r="X2663">
        <v>1135</v>
      </c>
      <c r="Y2663" t="s">
        <v>101</v>
      </c>
      <c r="Z2663" t="s">
        <v>1986</v>
      </c>
      <c r="AA2663" t="s">
        <v>1987</v>
      </c>
      <c r="AB2663">
        <v>11</v>
      </c>
      <c r="AC2663" t="s">
        <v>242</v>
      </c>
      <c r="AD2663" t="str">
        <f t="shared" si="208"/>
        <v>Schott Campus - SCHOTT06</v>
      </c>
      <c r="AE2663" t="s">
        <v>242</v>
      </c>
      <c r="AF2663" t="s">
        <v>243</v>
      </c>
      <c r="AG2663" t="s">
        <v>2024</v>
      </c>
      <c r="AH2663" t="s">
        <v>4162</v>
      </c>
      <c r="AI2663">
        <v>25</v>
      </c>
      <c r="AJ2663">
        <v>4</v>
      </c>
      <c r="AK2663" s="22">
        <f t="shared" si="209"/>
        <v>1.5980382051810633</v>
      </c>
      <c r="AL2663" t="s">
        <v>52</v>
      </c>
      <c r="AM2663" t="s">
        <v>66</v>
      </c>
      <c r="AN2663" t="s">
        <v>67</v>
      </c>
    </row>
    <row r="2664" spans="1:40" hidden="1" x14ac:dyDescent="0.25">
      <c r="A2664">
        <v>202430</v>
      </c>
      <c r="B2664">
        <v>41547</v>
      </c>
      <c r="C2664" t="s">
        <v>3434</v>
      </c>
      <c r="D2664" t="s">
        <v>5702</v>
      </c>
      <c r="E2664" t="s">
        <v>3435</v>
      </c>
      <c r="F2664">
        <v>0</v>
      </c>
      <c r="G2664" s="1">
        <v>45166</v>
      </c>
      <c r="H2664" s="1">
        <v>45220</v>
      </c>
      <c r="I2664" s="21">
        <f t="shared" si="205"/>
        <v>8.7142857142857153</v>
      </c>
      <c r="J2664" s="1"/>
      <c r="K2664" s="1" t="s">
        <v>35</v>
      </c>
      <c r="N2664" t="s">
        <v>35</v>
      </c>
      <c r="S2664" s="22">
        <f t="shared" si="206"/>
        <v>9.375E-2</v>
      </c>
      <c r="T2664" s="22">
        <f t="shared" si="207"/>
        <v>4.9512987012987023E-2</v>
      </c>
      <c r="U2664" s="22" t="s">
        <v>5383</v>
      </c>
      <c r="V2664">
        <v>930</v>
      </c>
      <c r="W2664" s="22" t="s">
        <v>5429</v>
      </c>
      <c r="X2664">
        <v>1145</v>
      </c>
      <c r="Y2664" t="s">
        <v>49</v>
      </c>
      <c r="Z2664" t="s">
        <v>3436</v>
      </c>
      <c r="AA2664" t="s">
        <v>3437</v>
      </c>
      <c r="AB2664">
        <v>9</v>
      </c>
      <c r="AC2664" t="s">
        <v>242</v>
      </c>
      <c r="AD2664" t="str">
        <f t="shared" si="208"/>
        <v>Schott Campus - SCHOTT14</v>
      </c>
      <c r="AE2664" t="s">
        <v>242</v>
      </c>
      <c r="AF2664" t="s">
        <v>243</v>
      </c>
      <c r="AG2664" t="s">
        <v>1395</v>
      </c>
      <c r="AH2664" t="s">
        <v>3688</v>
      </c>
      <c r="AI2664">
        <v>50</v>
      </c>
      <c r="AJ2664">
        <v>29</v>
      </c>
      <c r="AK2664" s="22">
        <f t="shared" si="209"/>
        <v>12.512639146567722</v>
      </c>
      <c r="AL2664" t="s">
        <v>52</v>
      </c>
      <c r="AM2664" t="s">
        <v>66</v>
      </c>
      <c r="AN2664" t="s">
        <v>67</v>
      </c>
    </row>
    <row r="2665" spans="1:40" hidden="1" x14ac:dyDescent="0.25">
      <c r="A2665">
        <v>202430</v>
      </c>
      <c r="B2665">
        <v>41548</v>
      </c>
      <c r="C2665" t="s">
        <v>3434</v>
      </c>
      <c r="D2665" t="s">
        <v>5702</v>
      </c>
      <c r="E2665" t="s">
        <v>3435</v>
      </c>
      <c r="F2665">
        <v>0</v>
      </c>
      <c r="G2665" s="1">
        <v>45222</v>
      </c>
      <c r="H2665" s="1">
        <v>45276</v>
      </c>
      <c r="I2665" s="21">
        <f t="shared" si="205"/>
        <v>8.7142857142857153</v>
      </c>
      <c r="J2665" s="1"/>
      <c r="K2665" s="1" t="s">
        <v>35</v>
      </c>
      <c r="N2665" t="s">
        <v>35</v>
      </c>
      <c r="S2665" s="22">
        <f t="shared" si="206"/>
        <v>9.375E-2</v>
      </c>
      <c r="T2665" s="22">
        <f t="shared" si="207"/>
        <v>4.9512987012987023E-2</v>
      </c>
      <c r="U2665" s="22" t="s">
        <v>5383</v>
      </c>
      <c r="V2665">
        <v>930</v>
      </c>
      <c r="W2665" s="22" t="s">
        <v>5429</v>
      </c>
      <c r="X2665">
        <v>1145</v>
      </c>
      <c r="Y2665" t="s">
        <v>101</v>
      </c>
      <c r="Z2665" t="s">
        <v>3436</v>
      </c>
      <c r="AA2665" t="s">
        <v>3437</v>
      </c>
      <c r="AB2665">
        <v>11</v>
      </c>
      <c r="AC2665" t="s">
        <v>242</v>
      </c>
      <c r="AD2665" t="str">
        <f t="shared" si="208"/>
        <v>Schott Campus - SCHOTT14</v>
      </c>
      <c r="AE2665" t="s">
        <v>242</v>
      </c>
      <c r="AF2665" t="s">
        <v>243</v>
      </c>
      <c r="AG2665" t="s">
        <v>1395</v>
      </c>
      <c r="AH2665" t="s">
        <v>3688</v>
      </c>
      <c r="AI2665">
        <v>50</v>
      </c>
      <c r="AJ2665">
        <v>27</v>
      </c>
      <c r="AK2665" s="22">
        <f t="shared" si="209"/>
        <v>11.649698515769948</v>
      </c>
      <c r="AL2665" t="s">
        <v>52</v>
      </c>
      <c r="AM2665" t="s">
        <v>66</v>
      </c>
      <c r="AN2665" t="s">
        <v>67</v>
      </c>
    </row>
    <row r="2666" spans="1:40" hidden="1" x14ac:dyDescent="0.25">
      <c r="A2666">
        <v>202430</v>
      </c>
      <c r="B2666">
        <v>41871</v>
      </c>
      <c r="C2666" t="s">
        <v>2110</v>
      </c>
      <c r="D2666" t="s">
        <v>5703</v>
      </c>
      <c r="E2666" t="s">
        <v>2111</v>
      </c>
      <c r="F2666">
        <v>0</v>
      </c>
      <c r="G2666" s="1">
        <v>45222</v>
      </c>
      <c r="H2666" s="1">
        <v>45276</v>
      </c>
      <c r="I2666" s="21">
        <f t="shared" si="205"/>
        <v>8.7142857142857153</v>
      </c>
      <c r="J2666" s="1"/>
      <c r="K2666" s="1" t="s">
        <v>36</v>
      </c>
      <c r="O2666" t="s">
        <v>36</v>
      </c>
      <c r="S2666" s="22">
        <f t="shared" si="206"/>
        <v>4.166666666666663E-2</v>
      </c>
      <c r="T2666" s="22">
        <f t="shared" si="207"/>
        <v>2.200577200577199E-2</v>
      </c>
      <c r="U2666" s="22" t="s">
        <v>5378</v>
      </c>
      <c r="V2666">
        <v>1800</v>
      </c>
      <c r="W2666" s="22" t="s">
        <v>5406</v>
      </c>
      <c r="X2666">
        <v>1900</v>
      </c>
      <c r="Y2666" t="s">
        <v>101</v>
      </c>
      <c r="Z2666" t="s">
        <v>2112</v>
      </c>
      <c r="AA2666" t="s">
        <v>2113</v>
      </c>
      <c r="AB2666">
        <v>11</v>
      </c>
      <c r="AC2666" t="s">
        <v>242</v>
      </c>
      <c r="AD2666" t="str">
        <f t="shared" si="208"/>
        <v>Schott Campus - SCHOTT14</v>
      </c>
      <c r="AE2666" t="s">
        <v>242</v>
      </c>
      <c r="AF2666" t="s">
        <v>243</v>
      </c>
      <c r="AG2666" t="s">
        <v>1395</v>
      </c>
      <c r="AH2666" t="s">
        <v>3688</v>
      </c>
      <c r="AI2666">
        <v>30</v>
      </c>
      <c r="AJ2666">
        <v>25</v>
      </c>
      <c r="AK2666" s="22">
        <f t="shared" si="209"/>
        <v>4.7941146155431849</v>
      </c>
      <c r="AL2666" t="s">
        <v>52</v>
      </c>
      <c r="AM2666" t="s">
        <v>182</v>
      </c>
      <c r="AN2666" t="s">
        <v>67</v>
      </c>
    </row>
    <row r="2667" spans="1:40" hidden="1" x14ac:dyDescent="0.25">
      <c r="A2667">
        <v>202430</v>
      </c>
      <c r="B2667">
        <v>41871</v>
      </c>
      <c r="C2667" t="s">
        <v>2110</v>
      </c>
      <c r="D2667" t="s">
        <v>5703</v>
      </c>
      <c r="E2667" t="s">
        <v>2111</v>
      </c>
      <c r="F2667">
        <v>0</v>
      </c>
      <c r="G2667" s="1">
        <v>45222</v>
      </c>
      <c r="H2667" s="1">
        <v>45276</v>
      </c>
      <c r="I2667" s="21">
        <f t="shared" si="205"/>
        <v>8.7142857142857153</v>
      </c>
      <c r="J2667" s="1"/>
      <c r="K2667" s="1" t="s">
        <v>36</v>
      </c>
      <c r="O2667" t="s">
        <v>36</v>
      </c>
      <c r="S2667" s="22">
        <f t="shared" si="206"/>
        <v>7.9861111111111049E-2</v>
      </c>
      <c r="T2667" s="22">
        <f t="shared" si="207"/>
        <v>4.2177729677729654E-2</v>
      </c>
      <c r="U2667" s="22" t="s">
        <v>5426</v>
      </c>
      <c r="V2667">
        <v>1910</v>
      </c>
      <c r="W2667" s="22" t="s">
        <v>5518</v>
      </c>
      <c r="X2667">
        <v>2105</v>
      </c>
      <c r="Y2667" t="s">
        <v>101</v>
      </c>
      <c r="Z2667" t="s">
        <v>2112</v>
      </c>
      <c r="AA2667" t="s">
        <v>2113</v>
      </c>
      <c r="AB2667">
        <v>11</v>
      </c>
      <c r="AC2667" t="s">
        <v>242</v>
      </c>
      <c r="AD2667" t="str">
        <f t="shared" si="208"/>
        <v>Schott Campus - SCHOTT14</v>
      </c>
      <c r="AE2667" t="s">
        <v>242</v>
      </c>
      <c r="AF2667" t="s">
        <v>243</v>
      </c>
      <c r="AG2667" t="s">
        <v>1395</v>
      </c>
      <c r="AH2667" t="s">
        <v>3688</v>
      </c>
      <c r="AI2667">
        <v>30</v>
      </c>
      <c r="AJ2667">
        <v>25</v>
      </c>
      <c r="AK2667" s="22">
        <f t="shared" si="209"/>
        <v>9.1887196797911042</v>
      </c>
      <c r="AL2667" t="s">
        <v>52</v>
      </c>
      <c r="AM2667" t="s">
        <v>182</v>
      </c>
      <c r="AN2667" t="s">
        <v>67</v>
      </c>
    </row>
    <row r="2668" spans="1:40" hidden="1" x14ac:dyDescent="0.25">
      <c r="A2668">
        <v>202430</v>
      </c>
      <c r="B2668">
        <v>42569</v>
      </c>
      <c r="C2668" t="s">
        <v>2110</v>
      </c>
      <c r="D2668" t="s">
        <v>5703</v>
      </c>
      <c r="E2668" t="s">
        <v>2111</v>
      </c>
      <c r="F2668">
        <v>0</v>
      </c>
      <c r="G2668" s="1">
        <v>45166</v>
      </c>
      <c r="H2668" s="1">
        <v>45220</v>
      </c>
      <c r="I2668" s="21">
        <f t="shared" si="205"/>
        <v>8.7142857142857153</v>
      </c>
      <c r="J2668" s="1"/>
      <c r="K2668" s="1" t="s">
        <v>36</v>
      </c>
      <c r="O2668" t="s">
        <v>36</v>
      </c>
      <c r="S2668" s="22">
        <f t="shared" si="206"/>
        <v>4.166666666666663E-2</v>
      </c>
      <c r="T2668" s="22">
        <f t="shared" si="207"/>
        <v>2.200577200577199E-2</v>
      </c>
      <c r="U2668" s="22" t="s">
        <v>5378</v>
      </c>
      <c r="V2668">
        <v>1800</v>
      </c>
      <c r="W2668" s="22" t="s">
        <v>5406</v>
      </c>
      <c r="X2668">
        <v>1900</v>
      </c>
      <c r="Y2668" t="s">
        <v>49</v>
      </c>
      <c r="Z2668" t="s">
        <v>2112</v>
      </c>
      <c r="AA2668" t="s">
        <v>2113</v>
      </c>
      <c r="AB2668">
        <v>9</v>
      </c>
      <c r="AC2668" t="s">
        <v>242</v>
      </c>
      <c r="AD2668" t="str">
        <f t="shared" si="208"/>
        <v>Schott Campus - SCHOTT14</v>
      </c>
      <c r="AE2668" t="s">
        <v>242</v>
      </c>
      <c r="AF2668" t="s">
        <v>243</v>
      </c>
      <c r="AG2668" t="s">
        <v>1395</v>
      </c>
      <c r="AH2668" t="s">
        <v>3688</v>
      </c>
      <c r="AI2668">
        <v>30</v>
      </c>
      <c r="AJ2668">
        <v>26</v>
      </c>
      <c r="AK2668" s="22">
        <f t="shared" si="209"/>
        <v>4.9858792001649119</v>
      </c>
      <c r="AL2668" t="s">
        <v>52</v>
      </c>
      <c r="AM2668" t="s">
        <v>182</v>
      </c>
      <c r="AN2668" t="s">
        <v>67</v>
      </c>
    </row>
    <row r="2669" spans="1:40" hidden="1" x14ac:dyDescent="0.25">
      <c r="A2669">
        <v>202430</v>
      </c>
      <c r="B2669">
        <v>42569</v>
      </c>
      <c r="C2669" t="s">
        <v>2110</v>
      </c>
      <c r="D2669" t="s">
        <v>5703</v>
      </c>
      <c r="E2669" t="s">
        <v>2111</v>
      </c>
      <c r="F2669">
        <v>0</v>
      </c>
      <c r="G2669" s="1">
        <v>45166</v>
      </c>
      <c r="H2669" s="1">
        <v>45220</v>
      </c>
      <c r="I2669" s="21">
        <f t="shared" si="205"/>
        <v>8.7142857142857153</v>
      </c>
      <c r="J2669" s="1"/>
      <c r="K2669" s="1" t="s">
        <v>36</v>
      </c>
      <c r="O2669" t="s">
        <v>36</v>
      </c>
      <c r="S2669" s="22">
        <f t="shared" si="206"/>
        <v>7.9861111111111049E-2</v>
      </c>
      <c r="T2669" s="22">
        <f t="shared" si="207"/>
        <v>4.2177729677729654E-2</v>
      </c>
      <c r="U2669" s="22" t="s">
        <v>5426</v>
      </c>
      <c r="V2669">
        <v>1910</v>
      </c>
      <c r="W2669" s="22" t="s">
        <v>5518</v>
      </c>
      <c r="X2669">
        <v>2105</v>
      </c>
      <c r="Y2669" t="s">
        <v>49</v>
      </c>
      <c r="Z2669" t="s">
        <v>2112</v>
      </c>
      <c r="AA2669" t="s">
        <v>2113</v>
      </c>
      <c r="AB2669">
        <v>9</v>
      </c>
      <c r="AC2669" t="s">
        <v>242</v>
      </c>
      <c r="AD2669" t="str">
        <f t="shared" si="208"/>
        <v>Schott Campus - SCHOTT14</v>
      </c>
      <c r="AE2669" t="s">
        <v>242</v>
      </c>
      <c r="AF2669" t="s">
        <v>243</v>
      </c>
      <c r="AG2669" t="s">
        <v>1395</v>
      </c>
      <c r="AH2669" t="s">
        <v>3688</v>
      </c>
      <c r="AI2669">
        <v>30</v>
      </c>
      <c r="AJ2669">
        <v>26</v>
      </c>
      <c r="AK2669" s="22">
        <f t="shared" si="209"/>
        <v>9.5562684669827487</v>
      </c>
      <c r="AL2669" t="s">
        <v>52</v>
      </c>
      <c r="AM2669" t="s">
        <v>182</v>
      </c>
      <c r="AN2669" t="s">
        <v>67</v>
      </c>
    </row>
    <row r="2670" spans="1:40" hidden="1" x14ac:dyDescent="0.25">
      <c r="A2670">
        <v>202430</v>
      </c>
      <c r="B2670">
        <v>44134</v>
      </c>
      <c r="C2670" t="s">
        <v>1393</v>
      </c>
      <c r="D2670" t="s">
        <v>5607</v>
      </c>
      <c r="E2670" t="s">
        <v>1394</v>
      </c>
      <c r="F2670">
        <v>0</v>
      </c>
      <c r="G2670" s="1">
        <v>45229</v>
      </c>
      <c r="H2670" s="1">
        <v>45243</v>
      </c>
      <c r="I2670" s="21">
        <f t="shared" si="205"/>
        <v>3</v>
      </c>
      <c r="J2670" s="1"/>
      <c r="K2670" s="1" t="s">
        <v>33</v>
      </c>
      <c r="L2670" t="s">
        <v>33</v>
      </c>
      <c r="S2670" s="22">
        <f t="shared" si="206"/>
        <v>5.902777777777779E-2</v>
      </c>
      <c r="T2670" s="22">
        <f t="shared" si="207"/>
        <v>1.0732323232323236E-2</v>
      </c>
      <c r="U2670" s="22" t="s">
        <v>5371</v>
      </c>
      <c r="V2670">
        <v>1500</v>
      </c>
      <c r="W2670" s="22" t="s">
        <v>5497</v>
      </c>
      <c r="X2670">
        <v>1625</v>
      </c>
      <c r="Y2670" t="s">
        <v>49</v>
      </c>
      <c r="Z2670" t="s">
        <v>408</v>
      </c>
      <c r="AA2670" t="s">
        <v>409</v>
      </c>
      <c r="AB2670">
        <v>9</v>
      </c>
      <c r="AC2670" t="s">
        <v>242</v>
      </c>
      <c r="AD2670" t="str">
        <f t="shared" si="208"/>
        <v>Schott Campus - SCHOTT14</v>
      </c>
      <c r="AE2670" t="s">
        <v>242</v>
      </c>
      <c r="AF2670" t="s">
        <v>243</v>
      </c>
      <c r="AG2670" t="s">
        <v>1395</v>
      </c>
      <c r="AH2670" t="s">
        <v>3688</v>
      </c>
      <c r="AI2670">
        <v>40</v>
      </c>
      <c r="AJ2670">
        <v>41</v>
      </c>
      <c r="AK2670" s="22">
        <f t="shared" si="209"/>
        <v>1.320075757575758</v>
      </c>
      <c r="AL2670" t="s">
        <v>52</v>
      </c>
      <c r="AM2670" t="s">
        <v>66</v>
      </c>
      <c r="AN2670" t="s">
        <v>46</v>
      </c>
    </row>
    <row r="2671" spans="1:40" hidden="1" x14ac:dyDescent="0.25">
      <c r="A2671">
        <v>202430</v>
      </c>
      <c r="B2671">
        <v>44134</v>
      </c>
      <c r="C2671" t="s">
        <v>1393</v>
      </c>
      <c r="D2671" t="s">
        <v>5607</v>
      </c>
      <c r="E2671" t="s">
        <v>1394</v>
      </c>
      <c r="F2671">
        <v>0</v>
      </c>
      <c r="G2671" s="1">
        <v>45250</v>
      </c>
      <c r="H2671" s="1">
        <v>45264</v>
      </c>
      <c r="I2671" s="21">
        <f t="shared" si="205"/>
        <v>3</v>
      </c>
      <c r="J2671" s="1"/>
      <c r="K2671" s="1" t="s">
        <v>33</v>
      </c>
      <c r="L2671" t="s">
        <v>33</v>
      </c>
      <c r="S2671" s="22">
        <f t="shared" si="206"/>
        <v>5.902777777777779E-2</v>
      </c>
      <c r="T2671" s="22">
        <f t="shared" si="207"/>
        <v>1.0732323232323236E-2</v>
      </c>
      <c r="U2671" s="22" t="s">
        <v>5371</v>
      </c>
      <c r="V2671">
        <v>1500</v>
      </c>
      <c r="W2671" s="22" t="s">
        <v>5497</v>
      </c>
      <c r="X2671">
        <v>1625</v>
      </c>
      <c r="Y2671" t="s">
        <v>49</v>
      </c>
      <c r="Z2671" t="s">
        <v>408</v>
      </c>
      <c r="AA2671" t="s">
        <v>409</v>
      </c>
      <c r="AB2671">
        <v>12</v>
      </c>
      <c r="AC2671" t="s">
        <v>242</v>
      </c>
      <c r="AD2671" t="str">
        <f t="shared" si="208"/>
        <v>Schott Campus - SCHOTT14</v>
      </c>
      <c r="AE2671" t="s">
        <v>242</v>
      </c>
      <c r="AF2671" t="s">
        <v>243</v>
      </c>
      <c r="AG2671" t="s">
        <v>1395</v>
      </c>
      <c r="AH2671" t="s">
        <v>3688</v>
      </c>
      <c r="AI2671">
        <v>40</v>
      </c>
      <c r="AJ2671">
        <v>41</v>
      </c>
      <c r="AK2671" s="22">
        <f t="shared" si="209"/>
        <v>1.320075757575758</v>
      </c>
      <c r="AL2671" t="s">
        <v>52</v>
      </c>
      <c r="AM2671" t="s">
        <v>66</v>
      </c>
      <c r="AN2671" t="s">
        <v>46</v>
      </c>
    </row>
    <row r="2672" spans="1:40" hidden="1" x14ac:dyDescent="0.25">
      <c r="A2672">
        <v>202430</v>
      </c>
      <c r="B2672">
        <v>38122</v>
      </c>
      <c r="C2672" t="s">
        <v>83</v>
      </c>
      <c r="D2672" t="s">
        <v>5685</v>
      </c>
      <c r="E2672" t="s">
        <v>84</v>
      </c>
      <c r="F2672">
        <v>0</v>
      </c>
      <c r="G2672" s="1">
        <v>45166</v>
      </c>
      <c r="H2672" s="1">
        <v>45276</v>
      </c>
      <c r="I2672" s="21">
        <f t="shared" si="205"/>
        <v>16.714285714285715</v>
      </c>
      <c r="J2672" s="1"/>
      <c r="K2672" s="1" t="s">
        <v>5537</v>
      </c>
      <c r="M2672" t="s">
        <v>34</v>
      </c>
      <c r="O2672" t="s">
        <v>36</v>
      </c>
      <c r="S2672" s="22">
        <f t="shared" si="206"/>
        <v>0</v>
      </c>
      <c r="T2672" s="22">
        <f t="shared" si="207"/>
        <v>0</v>
      </c>
      <c r="U2672" s="22">
        <v>0</v>
      </c>
      <c r="W2672" s="22">
        <v>0</v>
      </c>
      <c r="Y2672" t="s">
        <v>49</v>
      </c>
      <c r="Z2672" t="s">
        <v>85</v>
      </c>
      <c r="AA2672" t="s">
        <v>86</v>
      </c>
      <c r="AC2672" t="s">
        <v>87</v>
      </c>
      <c r="AD2672" t="str">
        <f t="shared" si="208"/>
        <v>Schott Campus - SCHOTT16</v>
      </c>
      <c r="AE2672" t="s">
        <v>242</v>
      </c>
      <c r="AF2672" t="s">
        <v>243</v>
      </c>
      <c r="AG2672" t="s">
        <v>2025</v>
      </c>
      <c r="AH2672" t="s">
        <v>4162</v>
      </c>
      <c r="AI2672">
        <v>100</v>
      </c>
      <c r="AJ2672">
        <v>46</v>
      </c>
      <c r="AK2672" s="22">
        <f t="shared" si="209"/>
        <v>0</v>
      </c>
      <c r="AL2672" t="s">
        <v>52</v>
      </c>
      <c r="AM2672" t="s">
        <v>66</v>
      </c>
      <c r="AN2672" t="s">
        <v>67</v>
      </c>
    </row>
    <row r="2673" spans="1:40" hidden="1" x14ac:dyDescent="0.25">
      <c r="A2673">
        <v>202430</v>
      </c>
      <c r="B2673">
        <v>38123</v>
      </c>
      <c r="C2673" t="s">
        <v>90</v>
      </c>
      <c r="D2673" t="s">
        <v>5685</v>
      </c>
      <c r="E2673" t="s">
        <v>91</v>
      </c>
      <c r="F2673">
        <v>0</v>
      </c>
      <c r="G2673" s="1">
        <v>45166</v>
      </c>
      <c r="H2673" s="1">
        <v>45276</v>
      </c>
      <c r="I2673" s="21">
        <f t="shared" si="205"/>
        <v>16.714285714285715</v>
      </c>
      <c r="J2673" s="1"/>
      <c r="K2673" s="1" t="s">
        <v>5537</v>
      </c>
      <c r="M2673" t="s">
        <v>34</v>
      </c>
      <c r="O2673" t="s">
        <v>36</v>
      </c>
      <c r="S2673" s="22">
        <f t="shared" si="206"/>
        <v>0</v>
      </c>
      <c r="T2673" s="22">
        <f t="shared" si="207"/>
        <v>0</v>
      </c>
      <c r="U2673" s="22">
        <v>0</v>
      </c>
      <c r="W2673" s="22">
        <v>0</v>
      </c>
      <c r="Y2673" t="s">
        <v>49</v>
      </c>
      <c r="Z2673" t="s">
        <v>92</v>
      </c>
      <c r="AA2673" t="s">
        <v>93</v>
      </c>
      <c r="AC2673" t="s">
        <v>87</v>
      </c>
      <c r="AD2673" t="str">
        <f t="shared" si="208"/>
        <v>Schott Campus - SCHOTT16</v>
      </c>
      <c r="AE2673" t="s">
        <v>242</v>
      </c>
      <c r="AF2673" t="s">
        <v>243</v>
      </c>
      <c r="AG2673" t="s">
        <v>2025</v>
      </c>
      <c r="AH2673" t="s">
        <v>4162</v>
      </c>
      <c r="AI2673">
        <v>100</v>
      </c>
      <c r="AJ2673">
        <v>26</v>
      </c>
      <c r="AK2673" s="22">
        <f t="shared" si="209"/>
        <v>0</v>
      </c>
      <c r="AL2673" t="s">
        <v>52</v>
      </c>
      <c r="AM2673" t="s">
        <v>66</v>
      </c>
      <c r="AN2673" t="s">
        <v>67</v>
      </c>
    </row>
    <row r="2674" spans="1:40" hidden="1" x14ac:dyDescent="0.25">
      <c r="A2674">
        <v>202430</v>
      </c>
      <c r="B2674">
        <v>38124</v>
      </c>
      <c r="C2674" t="s">
        <v>443</v>
      </c>
      <c r="D2674" t="s">
        <v>5685</v>
      </c>
      <c r="E2674" t="s">
        <v>444</v>
      </c>
      <c r="F2674">
        <v>0</v>
      </c>
      <c r="G2674" s="1">
        <v>45166</v>
      </c>
      <c r="H2674" s="1">
        <v>45276</v>
      </c>
      <c r="I2674" s="21">
        <f t="shared" si="205"/>
        <v>16.714285714285715</v>
      </c>
      <c r="J2674" s="1"/>
      <c r="K2674" s="1" t="s">
        <v>34</v>
      </c>
      <c r="M2674" t="s">
        <v>34</v>
      </c>
      <c r="S2674" s="22">
        <f t="shared" si="206"/>
        <v>0</v>
      </c>
      <c r="T2674" s="22">
        <f t="shared" si="207"/>
        <v>0</v>
      </c>
      <c r="U2674" s="22">
        <v>0</v>
      </c>
      <c r="W2674" s="22">
        <v>0</v>
      </c>
      <c r="Y2674" t="s">
        <v>49</v>
      </c>
      <c r="Z2674" t="s">
        <v>85</v>
      </c>
      <c r="AA2674" t="s">
        <v>86</v>
      </c>
      <c r="AB2674" t="s">
        <v>41</v>
      </c>
      <c r="AC2674" t="s">
        <v>87</v>
      </c>
      <c r="AD2674" t="str">
        <f t="shared" si="208"/>
        <v>Schott Campus - SCHOTT16</v>
      </c>
      <c r="AE2674" t="s">
        <v>242</v>
      </c>
      <c r="AF2674" t="s">
        <v>243</v>
      </c>
      <c r="AG2674" t="s">
        <v>2025</v>
      </c>
      <c r="AH2674" t="s">
        <v>4162</v>
      </c>
      <c r="AI2674">
        <v>100</v>
      </c>
      <c r="AJ2674">
        <v>25</v>
      </c>
      <c r="AK2674" s="22">
        <f t="shared" si="209"/>
        <v>0</v>
      </c>
      <c r="AL2674" t="s">
        <v>52</v>
      </c>
      <c r="AM2674" t="s">
        <v>66</v>
      </c>
      <c r="AN2674" t="s">
        <v>67</v>
      </c>
    </row>
    <row r="2675" spans="1:40" hidden="1" x14ac:dyDescent="0.25">
      <c r="A2675">
        <v>202430</v>
      </c>
      <c r="B2675">
        <v>38126</v>
      </c>
      <c r="C2675" t="s">
        <v>447</v>
      </c>
      <c r="D2675" t="s">
        <v>5685</v>
      </c>
      <c r="E2675" t="s">
        <v>448</v>
      </c>
      <c r="F2675">
        <v>0</v>
      </c>
      <c r="G2675" s="1">
        <v>45166</v>
      </c>
      <c r="H2675" s="1">
        <v>45276</v>
      </c>
      <c r="I2675" s="21">
        <f t="shared" si="205"/>
        <v>16.714285714285715</v>
      </c>
      <c r="J2675" s="1"/>
      <c r="K2675" s="1" t="s">
        <v>34</v>
      </c>
      <c r="M2675" t="s">
        <v>34</v>
      </c>
      <c r="S2675" s="22">
        <f t="shared" si="206"/>
        <v>0</v>
      </c>
      <c r="T2675" s="22">
        <f t="shared" si="207"/>
        <v>0</v>
      </c>
      <c r="U2675" s="22">
        <v>0</v>
      </c>
      <c r="W2675" s="22">
        <v>0</v>
      </c>
      <c r="Y2675" t="s">
        <v>49</v>
      </c>
      <c r="Z2675" t="s">
        <v>85</v>
      </c>
      <c r="AA2675" t="s">
        <v>86</v>
      </c>
      <c r="AB2675" t="s">
        <v>41</v>
      </c>
      <c r="AC2675" t="s">
        <v>87</v>
      </c>
      <c r="AD2675" t="str">
        <f t="shared" si="208"/>
        <v>Schott Campus - SCHOTT16</v>
      </c>
      <c r="AE2675" t="s">
        <v>242</v>
      </c>
      <c r="AF2675" t="s">
        <v>243</v>
      </c>
      <c r="AG2675" t="s">
        <v>2025</v>
      </c>
      <c r="AH2675" t="s">
        <v>4162</v>
      </c>
      <c r="AI2675">
        <v>100</v>
      </c>
      <c r="AJ2675">
        <v>41</v>
      </c>
      <c r="AK2675" s="22">
        <f t="shared" si="209"/>
        <v>0</v>
      </c>
      <c r="AL2675" t="s">
        <v>52</v>
      </c>
      <c r="AM2675" t="s">
        <v>66</v>
      </c>
      <c r="AN2675" t="s">
        <v>67</v>
      </c>
    </row>
    <row r="2676" spans="1:40" hidden="1" x14ac:dyDescent="0.25">
      <c r="A2676">
        <v>202430</v>
      </c>
      <c r="B2676">
        <v>43378</v>
      </c>
      <c r="C2676" t="s">
        <v>449</v>
      </c>
      <c r="D2676" t="e">
        <v>#N/A</v>
      </c>
      <c r="E2676" t="s">
        <v>450</v>
      </c>
      <c r="F2676">
        <v>1</v>
      </c>
      <c r="G2676" s="1">
        <v>45166</v>
      </c>
      <c r="H2676" s="1">
        <v>45276</v>
      </c>
      <c r="I2676" s="21">
        <f t="shared" si="205"/>
        <v>16.714285714285715</v>
      </c>
      <c r="J2676" s="1"/>
      <c r="K2676" s="1" t="s">
        <v>34</v>
      </c>
      <c r="M2676" t="s">
        <v>34</v>
      </c>
      <c r="S2676" s="22">
        <f t="shared" si="206"/>
        <v>0</v>
      </c>
      <c r="T2676" s="22">
        <f t="shared" si="207"/>
        <v>0</v>
      </c>
      <c r="U2676" s="22">
        <v>0</v>
      </c>
      <c r="W2676" s="22">
        <v>0</v>
      </c>
      <c r="Y2676" t="s">
        <v>49</v>
      </c>
      <c r="Z2676" t="s">
        <v>85</v>
      </c>
      <c r="AA2676" t="s">
        <v>86</v>
      </c>
      <c r="AB2676" t="s">
        <v>41</v>
      </c>
      <c r="AC2676" t="s">
        <v>87</v>
      </c>
      <c r="AD2676" t="str">
        <f t="shared" si="208"/>
        <v>Schott Campus - SCHOTT16</v>
      </c>
      <c r="AE2676" t="s">
        <v>242</v>
      </c>
      <c r="AF2676" t="s">
        <v>243</v>
      </c>
      <c r="AG2676" t="s">
        <v>2025</v>
      </c>
      <c r="AH2676" t="s">
        <v>4162</v>
      </c>
      <c r="AI2676">
        <v>75</v>
      </c>
      <c r="AJ2676">
        <v>0</v>
      </c>
      <c r="AK2676" s="22">
        <f t="shared" si="209"/>
        <v>0</v>
      </c>
      <c r="AL2676" t="s">
        <v>52</v>
      </c>
      <c r="AM2676" t="s">
        <v>66</v>
      </c>
      <c r="AN2676" t="s">
        <v>67</v>
      </c>
    </row>
    <row r="2677" spans="1:40" hidden="1" x14ac:dyDescent="0.25">
      <c r="A2677">
        <v>202430</v>
      </c>
      <c r="B2677">
        <v>43392</v>
      </c>
      <c r="C2677" t="s">
        <v>134</v>
      </c>
      <c r="D2677" t="s">
        <v>5685</v>
      </c>
      <c r="E2677" t="s">
        <v>135</v>
      </c>
      <c r="F2677">
        <v>1</v>
      </c>
      <c r="G2677" s="1">
        <v>45166</v>
      </c>
      <c r="H2677" s="1">
        <v>45276</v>
      </c>
      <c r="I2677" s="21">
        <f t="shared" si="205"/>
        <v>16.714285714285715</v>
      </c>
      <c r="J2677" s="1"/>
      <c r="K2677" s="1" t="s">
        <v>5537</v>
      </c>
      <c r="M2677" t="s">
        <v>34</v>
      </c>
      <c r="O2677" t="s">
        <v>36</v>
      </c>
      <c r="S2677" s="22">
        <f t="shared" si="206"/>
        <v>0</v>
      </c>
      <c r="T2677" s="22">
        <f t="shared" si="207"/>
        <v>0</v>
      </c>
      <c r="U2677" s="22">
        <v>0</v>
      </c>
      <c r="W2677" s="22">
        <v>0</v>
      </c>
      <c r="Y2677" t="s">
        <v>49</v>
      </c>
      <c r="Z2677" t="s">
        <v>85</v>
      </c>
      <c r="AA2677" t="s">
        <v>86</v>
      </c>
      <c r="AC2677" t="s">
        <v>87</v>
      </c>
      <c r="AD2677" t="str">
        <f t="shared" si="208"/>
        <v>Schott Campus - SCHOTT16</v>
      </c>
      <c r="AE2677" t="s">
        <v>242</v>
      </c>
      <c r="AF2677" t="s">
        <v>243</v>
      </c>
      <c r="AG2677" t="s">
        <v>2025</v>
      </c>
      <c r="AH2677" t="s">
        <v>4162</v>
      </c>
      <c r="AI2677">
        <v>75</v>
      </c>
      <c r="AJ2677">
        <v>3</v>
      </c>
      <c r="AK2677" s="22">
        <f t="shared" si="209"/>
        <v>0</v>
      </c>
      <c r="AL2677" t="s">
        <v>52</v>
      </c>
      <c r="AM2677" t="s">
        <v>66</v>
      </c>
      <c r="AN2677" t="s">
        <v>67</v>
      </c>
    </row>
    <row r="2678" spans="1:40" hidden="1" x14ac:dyDescent="0.25">
      <c r="A2678">
        <v>202430</v>
      </c>
      <c r="B2678">
        <v>43393</v>
      </c>
      <c r="C2678" t="s">
        <v>136</v>
      </c>
      <c r="D2678" t="s">
        <v>5685</v>
      </c>
      <c r="E2678" t="s">
        <v>137</v>
      </c>
      <c r="F2678">
        <v>1</v>
      </c>
      <c r="G2678" s="1">
        <v>45166</v>
      </c>
      <c r="H2678" s="1">
        <v>45276</v>
      </c>
      <c r="I2678" s="21">
        <f t="shared" si="205"/>
        <v>16.714285714285715</v>
      </c>
      <c r="J2678" s="1"/>
      <c r="K2678" s="1" t="s">
        <v>5537</v>
      </c>
      <c r="M2678" t="s">
        <v>34</v>
      </c>
      <c r="O2678" t="s">
        <v>36</v>
      </c>
      <c r="S2678" s="22">
        <f t="shared" si="206"/>
        <v>0</v>
      </c>
      <c r="T2678" s="22">
        <f t="shared" si="207"/>
        <v>0</v>
      </c>
      <c r="U2678" s="22">
        <v>0</v>
      </c>
      <c r="W2678" s="22">
        <v>0</v>
      </c>
      <c r="Y2678" t="s">
        <v>49</v>
      </c>
      <c r="Z2678" t="s">
        <v>85</v>
      </c>
      <c r="AA2678" t="s">
        <v>86</v>
      </c>
      <c r="AC2678" t="s">
        <v>87</v>
      </c>
      <c r="AD2678" t="str">
        <f t="shared" si="208"/>
        <v>Schott Campus - SCHOTT16</v>
      </c>
      <c r="AE2678" t="s">
        <v>242</v>
      </c>
      <c r="AF2678" t="s">
        <v>243</v>
      </c>
      <c r="AG2678" t="s">
        <v>2025</v>
      </c>
      <c r="AH2678" t="s">
        <v>4162</v>
      </c>
      <c r="AI2678">
        <v>75</v>
      </c>
      <c r="AJ2678">
        <v>11</v>
      </c>
      <c r="AK2678" s="22">
        <f t="shared" si="209"/>
        <v>0</v>
      </c>
      <c r="AL2678" t="s">
        <v>52</v>
      </c>
      <c r="AM2678" t="s">
        <v>66</v>
      </c>
      <c r="AN2678" t="s">
        <v>67</v>
      </c>
    </row>
    <row r="2679" spans="1:40" hidden="1" x14ac:dyDescent="0.25">
      <c r="A2679">
        <v>202430</v>
      </c>
      <c r="B2679">
        <v>43394</v>
      </c>
      <c r="C2679" t="s">
        <v>451</v>
      </c>
      <c r="D2679" t="s">
        <v>5685</v>
      </c>
      <c r="E2679" t="s">
        <v>452</v>
      </c>
      <c r="F2679">
        <v>1</v>
      </c>
      <c r="G2679" s="1">
        <v>45166</v>
      </c>
      <c r="H2679" s="1">
        <v>45276</v>
      </c>
      <c r="I2679" s="21">
        <f t="shared" si="205"/>
        <v>16.714285714285715</v>
      </c>
      <c r="J2679" s="1"/>
      <c r="K2679" s="1" t="s">
        <v>34</v>
      </c>
      <c r="M2679" t="s">
        <v>34</v>
      </c>
      <c r="S2679" s="22">
        <f t="shared" si="206"/>
        <v>0</v>
      </c>
      <c r="T2679" s="22">
        <f t="shared" si="207"/>
        <v>0</v>
      </c>
      <c r="U2679" s="22">
        <v>0</v>
      </c>
      <c r="W2679" s="22">
        <v>0</v>
      </c>
      <c r="Y2679" t="s">
        <v>49</v>
      </c>
      <c r="Z2679" t="s">
        <v>152</v>
      </c>
      <c r="AA2679" t="s">
        <v>153</v>
      </c>
      <c r="AB2679" t="s">
        <v>41</v>
      </c>
      <c r="AC2679" t="s">
        <v>87</v>
      </c>
      <c r="AD2679" t="str">
        <f t="shared" si="208"/>
        <v>Schott Campus - SCHOTT16</v>
      </c>
      <c r="AE2679" t="s">
        <v>242</v>
      </c>
      <c r="AF2679" t="s">
        <v>243</v>
      </c>
      <c r="AG2679" t="s">
        <v>2025</v>
      </c>
      <c r="AH2679" t="s">
        <v>4162</v>
      </c>
      <c r="AI2679">
        <v>75</v>
      </c>
      <c r="AJ2679">
        <v>5</v>
      </c>
      <c r="AK2679" s="22">
        <f t="shared" si="209"/>
        <v>0</v>
      </c>
      <c r="AL2679" t="s">
        <v>52</v>
      </c>
      <c r="AM2679" t="s">
        <v>66</v>
      </c>
      <c r="AN2679" t="s">
        <v>67</v>
      </c>
    </row>
    <row r="2680" spans="1:40" hidden="1" x14ac:dyDescent="0.25">
      <c r="A2680">
        <v>202430</v>
      </c>
      <c r="B2680">
        <v>43395</v>
      </c>
      <c r="C2680" t="s">
        <v>138</v>
      </c>
      <c r="D2680" t="s">
        <v>5685</v>
      </c>
      <c r="E2680" t="s">
        <v>139</v>
      </c>
      <c r="F2680">
        <v>1</v>
      </c>
      <c r="G2680" s="1">
        <v>45166</v>
      </c>
      <c r="H2680" s="1">
        <v>45276</v>
      </c>
      <c r="I2680" s="21">
        <f t="shared" si="205"/>
        <v>16.714285714285715</v>
      </c>
      <c r="J2680" s="1"/>
      <c r="K2680" s="1" t="s">
        <v>5537</v>
      </c>
      <c r="M2680" t="s">
        <v>34</v>
      </c>
      <c r="O2680" t="s">
        <v>36</v>
      </c>
      <c r="S2680" s="22">
        <f t="shared" si="206"/>
        <v>0</v>
      </c>
      <c r="T2680" s="22">
        <f t="shared" si="207"/>
        <v>0</v>
      </c>
      <c r="U2680" s="22">
        <v>0</v>
      </c>
      <c r="W2680" s="22">
        <v>0</v>
      </c>
      <c r="Y2680" t="s">
        <v>49</v>
      </c>
      <c r="Z2680" t="s">
        <v>85</v>
      </c>
      <c r="AA2680" t="s">
        <v>86</v>
      </c>
      <c r="AC2680" t="s">
        <v>87</v>
      </c>
      <c r="AD2680" t="str">
        <f t="shared" si="208"/>
        <v>Schott Campus - SCHOTT16</v>
      </c>
      <c r="AE2680" t="s">
        <v>242</v>
      </c>
      <c r="AF2680" t="s">
        <v>243</v>
      </c>
      <c r="AG2680" t="s">
        <v>2025</v>
      </c>
      <c r="AH2680" t="s">
        <v>4162</v>
      </c>
      <c r="AI2680">
        <v>250</v>
      </c>
      <c r="AJ2680">
        <v>18</v>
      </c>
      <c r="AK2680" s="22">
        <f t="shared" si="209"/>
        <v>0</v>
      </c>
      <c r="AL2680" t="s">
        <v>52</v>
      </c>
      <c r="AM2680" t="s">
        <v>66</v>
      </c>
      <c r="AN2680" t="s">
        <v>67</v>
      </c>
    </row>
    <row r="2681" spans="1:40" hidden="1" x14ac:dyDescent="0.25">
      <c r="A2681">
        <v>202430</v>
      </c>
      <c r="B2681">
        <v>43396</v>
      </c>
      <c r="C2681" t="s">
        <v>453</v>
      </c>
      <c r="D2681" t="s">
        <v>5685</v>
      </c>
      <c r="E2681" t="s">
        <v>454</v>
      </c>
      <c r="F2681">
        <v>1</v>
      </c>
      <c r="G2681" s="1">
        <v>45166</v>
      </c>
      <c r="H2681" s="1">
        <v>45276</v>
      </c>
      <c r="I2681" s="21">
        <f t="shared" si="205"/>
        <v>16.714285714285715</v>
      </c>
      <c r="J2681" s="1"/>
      <c r="K2681" s="1" t="s">
        <v>34</v>
      </c>
      <c r="M2681" t="s">
        <v>34</v>
      </c>
      <c r="S2681" s="22">
        <f t="shared" si="206"/>
        <v>0</v>
      </c>
      <c r="T2681" s="22">
        <f t="shared" si="207"/>
        <v>0</v>
      </c>
      <c r="U2681" s="22">
        <v>0</v>
      </c>
      <c r="W2681" s="22">
        <v>0</v>
      </c>
      <c r="Y2681" t="s">
        <v>49</v>
      </c>
      <c r="Z2681" t="s">
        <v>152</v>
      </c>
      <c r="AA2681" t="s">
        <v>153</v>
      </c>
      <c r="AB2681" t="s">
        <v>41</v>
      </c>
      <c r="AC2681" t="s">
        <v>87</v>
      </c>
      <c r="AD2681" t="str">
        <f t="shared" si="208"/>
        <v>Schott Campus - SCHOTT16</v>
      </c>
      <c r="AE2681" t="s">
        <v>242</v>
      </c>
      <c r="AF2681" t="s">
        <v>243</v>
      </c>
      <c r="AG2681" t="s">
        <v>2025</v>
      </c>
      <c r="AH2681" t="s">
        <v>4162</v>
      </c>
      <c r="AI2681">
        <v>75</v>
      </c>
      <c r="AJ2681">
        <v>2</v>
      </c>
      <c r="AK2681" s="22">
        <f t="shared" si="209"/>
        <v>0</v>
      </c>
      <c r="AL2681" t="s">
        <v>52</v>
      </c>
      <c r="AM2681" t="s">
        <v>66</v>
      </c>
      <c r="AN2681" t="s">
        <v>67</v>
      </c>
    </row>
    <row r="2682" spans="1:40" hidden="1" x14ac:dyDescent="0.25">
      <c r="A2682">
        <v>202430</v>
      </c>
      <c r="B2682">
        <v>43397</v>
      </c>
      <c r="C2682" t="s">
        <v>140</v>
      </c>
      <c r="D2682" t="e">
        <v>#N/A</v>
      </c>
      <c r="E2682" t="s">
        <v>141</v>
      </c>
      <c r="F2682">
        <v>1</v>
      </c>
      <c r="G2682" s="1">
        <v>45166</v>
      </c>
      <c r="H2682" s="1">
        <v>45276</v>
      </c>
      <c r="I2682" s="21">
        <f t="shared" si="205"/>
        <v>16.714285714285715</v>
      </c>
      <c r="J2682" s="1"/>
      <c r="K2682" s="1" t="s">
        <v>5537</v>
      </c>
      <c r="M2682" t="s">
        <v>34</v>
      </c>
      <c r="O2682" t="s">
        <v>36</v>
      </c>
      <c r="S2682" s="22">
        <f t="shared" si="206"/>
        <v>0</v>
      </c>
      <c r="T2682" s="22">
        <f t="shared" si="207"/>
        <v>0</v>
      </c>
      <c r="U2682" s="22">
        <v>0</v>
      </c>
      <c r="W2682" s="22">
        <v>0</v>
      </c>
      <c r="Y2682" t="s">
        <v>49</v>
      </c>
      <c r="Z2682" t="s">
        <v>92</v>
      </c>
      <c r="AA2682" t="s">
        <v>93</v>
      </c>
      <c r="AC2682" t="s">
        <v>87</v>
      </c>
      <c r="AD2682" t="str">
        <f t="shared" si="208"/>
        <v>Schott Campus - SCHOTT16</v>
      </c>
      <c r="AE2682" t="s">
        <v>242</v>
      </c>
      <c r="AF2682" t="s">
        <v>243</v>
      </c>
      <c r="AG2682" t="s">
        <v>2025</v>
      </c>
      <c r="AH2682" t="s">
        <v>4162</v>
      </c>
      <c r="AI2682">
        <v>75</v>
      </c>
      <c r="AJ2682">
        <v>2</v>
      </c>
      <c r="AK2682" s="22">
        <f t="shared" si="209"/>
        <v>0</v>
      </c>
      <c r="AL2682" t="s">
        <v>52</v>
      </c>
      <c r="AM2682" t="s">
        <v>66</v>
      </c>
      <c r="AN2682" t="s">
        <v>67</v>
      </c>
    </row>
    <row r="2683" spans="1:40" hidden="1" x14ac:dyDescent="0.25">
      <c r="A2683">
        <v>202430</v>
      </c>
      <c r="B2683">
        <v>43398</v>
      </c>
      <c r="C2683" t="s">
        <v>455</v>
      </c>
      <c r="D2683" t="s">
        <v>5685</v>
      </c>
      <c r="E2683" t="s">
        <v>456</v>
      </c>
      <c r="F2683">
        <v>1</v>
      </c>
      <c r="G2683" s="1">
        <v>45166</v>
      </c>
      <c r="H2683" s="1">
        <v>45276</v>
      </c>
      <c r="I2683" s="21">
        <f t="shared" si="205"/>
        <v>16.714285714285715</v>
      </c>
      <c r="J2683" s="1"/>
      <c r="K2683" s="1" t="s">
        <v>34</v>
      </c>
      <c r="M2683" t="s">
        <v>34</v>
      </c>
      <c r="S2683" s="22">
        <f t="shared" si="206"/>
        <v>0</v>
      </c>
      <c r="T2683" s="22">
        <f t="shared" si="207"/>
        <v>0</v>
      </c>
      <c r="U2683" s="22">
        <v>0</v>
      </c>
      <c r="W2683" s="22">
        <v>0</v>
      </c>
      <c r="Y2683" t="s">
        <v>49</v>
      </c>
      <c r="Z2683" t="s">
        <v>92</v>
      </c>
      <c r="AA2683" t="s">
        <v>93</v>
      </c>
      <c r="AB2683" t="s">
        <v>41</v>
      </c>
      <c r="AC2683" t="s">
        <v>87</v>
      </c>
      <c r="AD2683" t="str">
        <f t="shared" si="208"/>
        <v>Schott Campus - SCHOTT16</v>
      </c>
      <c r="AE2683" t="s">
        <v>242</v>
      </c>
      <c r="AF2683" t="s">
        <v>243</v>
      </c>
      <c r="AG2683" t="s">
        <v>2025</v>
      </c>
      <c r="AH2683" t="s">
        <v>4162</v>
      </c>
      <c r="AI2683">
        <v>75</v>
      </c>
      <c r="AJ2683">
        <v>3</v>
      </c>
      <c r="AK2683" s="22">
        <f t="shared" si="209"/>
        <v>0</v>
      </c>
      <c r="AL2683" t="s">
        <v>52</v>
      </c>
      <c r="AM2683" t="s">
        <v>66</v>
      </c>
      <c r="AN2683" t="s">
        <v>67</v>
      </c>
    </row>
    <row r="2684" spans="1:40" hidden="1" x14ac:dyDescent="0.25">
      <c r="A2684">
        <v>202430</v>
      </c>
      <c r="B2684">
        <v>43399</v>
      </c>
      <c r="C2684" t="s">
        <v>142</v>
      </c>
      <c r="D2684" t="e">
        <v>#N/A</v>
      </c>
      <c r="E2684" t="s">
        <v>143</v>
      </c>
      <c r="F2684">
        <v>1</v>
      </c>
      <c r="G2684" s="1">
        <v>45166</v>
      </c>
      <c r="H2684" s="1">
        <v>45276</v>
      </c>
      <c r="I2684" s="21">
        <f t="shared" si="205"/>
        <v>16.714285714285715</v>
      </c>
      <c r="J2684" s="1"/>
      <c r="K2684" s="1" t="s">
        <v>5537</v>
      </c>
      <c r="M2684" t="s">
        <v>34</v>
      </c>
      <c r="O2684" t="s">
        <v>36</v>
      </c>
      <c r="S2684" s="22">
        <f t="shared" si="206"/>
        <v>0</v>
      </c>
      <c r="T2684" s="22">
        <f t="shared" si="207"/>
        <v>0</v>
      </c>
      <c r="U2684" s="22">
        <v>0</v>
      </c>
      <c r="W2684" s="22">
        <v>0</v>
      </c>
      <c r="Y2684" t="s">
        <v>49</v>
      </c>
      <c r="Z2684" t="s">
        <v>85</v>
      </c>
      <c r="AA2684" t="s">
        <v>86</v>
      </c>
      <c r="AC2684" t="s">
        <v>87</v>
      </c>
      <c r="AD2684" t="str">
        <f t="shared" si="208"/>
        <v>Schott Campus - SCHOTT16</v>
      </c>
      <c r="AE2684" t="s">
        <v>242</v>
      </c>
      <c r="AF2684" t="s">
        <v>243</v>
      </c>
      <c r="AG2684" t="s">
        <v>2025</v>
      </c>
      <c r="AH2684" t="s">
        <v>4162</v>
      </c>
      <c r="AI2684">
        <v>75</v>
      </c>
      <c r="AJ2684">
        <v>0</v>
      </c>
      <c r="AK2684" s="22">
        <f t="shared" si="209"/>
        <v>0</v>
      </c>
      <c r="AL2684" t="s">
        <v>52</v>
      </c>
      <c r="AM2684" t="s">
        <v>66</v>
      </c>
      <c r="AN2684" t="s">
        <v>67</v>
      </c>
    </row>
    <row r="2685" spans="1:40" hidden="1" x14ac:dyDescent="0.25">
      <c r="A2685">
        <v>202430</v>
      </c>
      <c r="B2685">
        <v>43400</v>
      </c>
      <c r="C2685" t="s">
        <v>457</v>
      </c>
      <c r="D2685" t="s">
        <v>5685</v>
      </c>
      <c r="E2685" t="s">
        <v>458</v>
      </c>
      <c r="F2685">
        <v>1</v>
      </c>
      <c r="G2685" s="1">
        <v>45166</v>
      </c>
      <c r="H2685" s="1">
        <v>45276</v>
      </c>
      <c r="I2685" s="21">
        <f t="shared" si="205"/>
        <v>16.714285714285715</v>
      </c>
      <c r="J2685" s="1"/>
      <c r="K2685" s="1" t="s">
        <v>34</v>
      </c>
      <c r="M2685" t="s">
        <v>34</v>
      </c>
      <c r="S2685" s="22">
        <f t="shared" si="206"/>
        <v>0</v>
      </c>
      <c r="T2685" s="22">
        <f t="shared" si="207"/>
        <v>0</v>
      </c>
      <c r="U2685" s="22">
        <v>0</v>
      </c>
      <c r="W2685" s="22">
        <v>0</v>
      </c>
      <c r="Y2685" t="s">
        <v>49</v>
      </c>
      <c r="Z2685" t="s">
        <v>85</v>
      </c>
      <c r="AA2685" t="s">
        <v>86</v>
      </c>
      <c r="AB2685" t="s">
        <v>41</v>
      </c>
      <c r="AC2685" t="s">
        <v>87</v>
      </c>
      <c r="AD2685" t="str">
        <f t="shared" si="208"/>
        <v>Schott Campus - SCHOTT16</v>
      </c>
      <c r="AE2685" t="s">
        <v>242</v>
      </c>
      <c r="AF2685" t="s">
        <v>243</v>
      </c>
      <c r="AG2685" t="s">
        <v>2025</v>
      </c>
      <c r="AH2685" t="s">
        <v>4162</v>
      </c>
      <c r="AI2685">
        <v>75</v>
      </c>
      <c r="AJ2685">
        <v>3</v>
      </c>
      <c r="AK2685" s="22">
        <f t="shared" si="209"/>
        <v>0</v>
      </c>
      <c r="AL2685" t="s">
        <v>52</v>
      </c>
      <c r="AM2685" t="s">
        <v>66</v>
      </c>
      <c r="AN2685" t="s">
        <v>67</v>
      </c>
    </row>
    <row r="2686" spans="1:40" hidden="1" x14ac:dyDescent="0.25">
      <c r="A2686">
        <v>202430</v>
      </c>
      <c r="B2686">
        <v>43402</v>
      </c>
      <c r="C2686" t="s">
        <v>457</v>
      </c>
      <c r="D2686" t="s">
        <v>5685</v>
      </c>
      <c r="E2686" t="s">
        <v>458</v>
      </c>
      <c r="F2686">
        <v>1</v>
      </c>
      <c r="G2686" s="1">
        <v>45166</v>
      </c>
      <c r="H2686" s="1">
        <v>45276</v>
      </c>
      <c r="I2686" s="21">
        <f t="shared" si="205"/>
        <v>16.714285714285715</v>
      </c>
      <c r="J2686" s="1"/>
      <c r="K2686" s="1" t="s">
        <v>34</v>
      </c>
      <c r="M2686" t="s">
        <v>34</v>
      </c>
      <c r="S2686" s="22">
        <f t="shared" si="206"/>
        <v>0</v>
      </c>
      <c r="T2686" s="22">
        <f t="shared" si="207"/>
        <v>0</v>
      </c>
      <c r="U2686" s="22">
        <v>0</v>
      </c>
      <c r="W2686" s="22">
        <v>0</v>
      </c>
      <c r="Y2686" t="s">
        <v>49</v>
      </c>
      <c r="Z2686" t="s">
        <v>85</v>
      </c>
      <c r="AA2686" t="s">
        <v>86</v>
      </c>
      <c r="AB2686" t="s">
        <v>41</v>
      </c>
      <c r="AC2686" t="s">
        <v>87</v>
      </c>
      <c r="AD2686" t="str">
        <f t="shared" si="208"/>
        <v>Schott Campus - SCHOTT16</v>
      </c>
      <c r="AE2686" t="s">
        <v>242</v>
      </c>
      <c r="AF2686" t="s">
        <v>243</v>
      </c>
      <c r="AG2686" t="s">
        <v>2025</v>
      </c>
      <c r="AH2686" t="s">
        <v>4162</v>
      </c>
      <c r="AI2686">
        <v>0</v>
      </c>
      <c r="AJ2686">
        <v>1</v>
      </c>
      <c r="AK2686" s="22">
        <f t="shared" si="209"/>
        <v>0</v>
      </c>
      <c r="AL2686" t="s">
        <v>52</v>
      </c>
      <c r="AM2686" t="s">
        <v>66</v>
      </c>
      <c r="AN2686" t="s">
        <v>46</v>
      </c>
    </row>
    <row r="2687" spans="1:40" hidden="1" x14ac:dyDescent="0.25">
      <c r="A2687">
        <v>202430</v>
      </c>
      <c r="B2687">
        <v>43407</v>
      </c>
      <c r="C2687" t="s">
        <v>144</v>
      </c>
      <c r="D2687" t="s">
        <v>5685</v>
      </c>
      <c r="E2687" t="s">
        <v>145</v>
      </c>
      <c r="F2687">
        <v>1</v>
      </c>
      <c r="G2687" s="1">
        <v>45166</v>
      </c>
      <c r="H2687" s="1">
        <v>45276</v>
      </c>
      <c r="I2687" s="21">
        <f t="shared" si="205"/>
        <v>16.714285714285715</v>
      </c>
      <c r="J2687" s="1"/>
      <c r="K2687" s="1" t="s">
        <v>5537</v>
      </c>
      <c r="M2687" t="s">
        <v>34</v>
      </c>
      <c r="O2687" t="s">
        <v>36</v>
      </c>
      <c r="S2687" s="22">
        <f t="shared" si="206"/>
        <v>0</v>
      </c>
      <c r="T2687" s="22">
        <f t="shared" si="207"/>
        <v>0</v>
      </c>
      <c r="U2687" s="22">
        <v>0</v>
      </c>
      <c r="W2687" s="22">
        <v>0</v>
      </c>
      <c r="Y2687" t="s">
        <v>49</v>
      </c>
      <c r="Z2687" t="s">
        <v>85</v>
      </c>
      <c r="AA2687" t="s">
        <v>86</v>
      </c>
      <c r="AC2687" t="s">
        <v>87</v>
      </c>
      <c r="AD2687" t="str">
        <f t="shared" si="208"/>
        <v>Schott Campus - SCHOTT16</v>
      </c>
      <c r="AE2687" t="s">
        <v>242</v>
      </c>
      <c r="AF2687" t="s">
        <v>243</v>
      </c>
      <c r="AG2687" t="s">
        <v>2025</v>
      </c>
      <c r="AH2687" t="s">
        <v>4162</v>
      </c>
      <c r="AI2687">
        <v>75</v>
      </c>
      <c r="AJ2687">
        <v>10</v>
      </c>
      <c r="AK2687" s="22">
        <f t="shared" si="209"/>
        <v>0</v>
      </c>
      <c r="AL2687" t="s">
        <v>52</v>
      </c>
      <c r="AM2687" t="s">
        <v>66</v>
      </c>
      <c r="AN2687" t="s">
        <v>67</v>
      </c>
    </row>
    <row r="2688" spans="1:40" hidden="1" x14ac:dyDescent="0.25">
      <c r="A2688">
        <v>202430</v>
      </c>
      <c r="B2688">
        <v>43411</v>
      </c>
      <c r="C2688" t="s">
        <v>459</v>
      </c>
      <c r="D2688" t="s">
        <v>5685</v>
      </c>
      <c r="E2688" t="s">
        <v>460</v>
      </c>
      <c r="F2688">
        <v>1</v>
      </c>
      <c r="G2688" s="1">
        <v>45166</v>
      </c>
      <c r="H2688" s="1">
        <v>45276</v>
      </c>
      <c r="I2688" s="21">
        <f t="shared" si="205"/>
        <v>16.714285714285715</v>
      </c>
      <c r="J2688" s="1"/>
      <c r="K2688" s="1" t="s">
        <v>34</v>
      </c>
      <c r="M2688" t="s">
        <v>34</v>
      </c>
      <c r="S2688" s="22">
        <f t="shared" si="206"/>
        <v>0</v>
      </c>
      <c r="T2688" s="22">
        <f t="shared" si="207"/>
        <v>0</v>
      </c>
      <c r="U2688" s="22">
        <v>0</v>
      </c>
      <c r="W2688" s="22">
        <v>0</v>
      </c>
      <c r="Y2688" t="s">
        <v>49</v>
      </c>
      <c r="Z2688" t="s">
        <v>85</v>
      </c>
      <c r="AA2688" t="s">
        <v>86</v>
      </c>
      <c r="AB2688" t="s">
        <v>41</v>
      </c>
      <c r="AC2688" t="s">
        <v>87</v>
      </c>
      <c r="AD2688" t="str">
        <f t="shared" si="208"/>
        <v>Schott Campus - SCHOTT16</v>
      </c>
      <c r="AE2688" t="s">
        <v>242</v>
      </c>
      <c r="AF2688" t="s">
        <v>243</v>
      </c>
      <c r="AG2688" t="s">
        <v>2025</v>
      </c>
      <c r="AH2688" t="s">
        <v>4162</v>
      </c>
      <c r="AI2688">
        <v>75</v>
      </c>
      <c r="AJ2688">
        <v>13</v>
      </c>
      <c r="AK2688" s="22">
        <f t="shared" si="209"/>
        <v>0</v>
      </c>
      <c r="AL2688" t="s">
        <v>52</v>
      </c>
      <c r="AM2688" t="s">
        <v>66</v>
      </c>
      <c r="AN2688" t="s">
        <v>67</v>
      </c>
    </row>
    <row r="2689" spans="1:40" hidden="1" x14ac:dyDescent="0.25">
      <c r="A2689">
        <v>202430</v>
      </c>
      <c r="B2689">
        <v>43412</v>
      </c>
      <c r="C2689" t="s">
        <v>146</v>
      </c>
      <c r="D2689" t="s">
        <v>5685</v>
      </c>
      <c r="E2689" t="s">
        <v>147</v>
      </c>
      <c r="F2689">
        <v>1</v>
      </c>
      <c r="G2689" s="1">
        <v>45166</v>
      </c>
      <c r="H2689" s="1">
        <v>45276</v>
      </c>
      <c r="I2689" s="21">
        <f t="shared" si="205"/>
        <v>16.714285714285715</v>
      </c>
      <c r="J2689" s="1"/>
      <c r="K2689" s="1" t="s">
        <v>5537</v>
      </c>
      <c r="M2689" t="s">
        <v>34</v>
      </c>
      <c r="O2689" t="s">
        <v>36</v>
      </c>
      <c r="S2689" s="22">
        <f t="shared" si="206"/>
        <v>0</v>
      </c>
      <c r="T2689" s="22">
        <f t="shared" si="207"/>
        <v>0</v>
      </c>
      <c r="U2689" s="22">
        <v>0</v>
      </c>
      <c r="W2689" s="22">
        <v>0</v>
      </c>
      <c r="Y2689" t="s">
        <v>49</v>
      </c>
      <c r="Z2689" t="s">
        <v>85</v>
      </c>
      <c r="AA2689" t="s">
        <v>86</v>
      </c>
      <c r="AC2689" t="s">
        <v>87</v>
      </c>
      <c r="AD2689" t="str">
        <f t="shared" si="208"/>
        <v>Schott Campus - SCHOTT16</v>
      </c>
      <c r="AE2689" t="s">
        <v>242</v>
      </c>
      <c r="AF2689" t="s">
        <v>243</v>
      </c>
      <c r="AG2689" t="s">
        <v>2025</v>
      </c>
      <c r="AH2689" t="s">
        <v>4162</v>
      </c>
      <c r="AI2689">
        <v>75</v>
      </c>
      <c r="AJ2689">
        <v>5</v>
      </c>
      <c r="AK2689" s="22">
        <f t="shared" si="209"/>
        <v>0</v>
      </c>
      <c r="AL2689" t="s">
        <v>52</v>
      </c>
      <c r="AM2689" t="s">
        <v>66</v>
      </c>
      <c r="AN2689" t="s">
        <v>67</v>
      </c>
    </row>
    <row r="2690" spans="1:40" hidden="1" x14ac:dyDescent="0.25">
      <c r="A2690">
        <v>202430</v>
      </c>
      <c r="B2690">
        <v>43415</v>
      </c>
      <c r="C2690" t="s">
        <v>461</v>
      </c>
      <c r="D2690" t="s">
        <v>5685</v>
      </c>
      <c r="E2690" t="s">
        <v>462</v>
      </c>
      <c r="F2690">
        <v>1</v>
      </c>
      <c r="G2690" s="1">
        <v>45166</v>
      </c>
      <c r="H2690" s="1">
        <v>45276</v>
      </c>
      <c r="I2690" s="21">
        <f t="shared" ref="I2690:I2753" si="210">(DATEDIF(G2690,H2690,"d")/7)+1</f>
        <v>16.714285714285715</v>
      </c>
      <c r="J2690" s="1"/>
      <c r="K2690" s="1" t="s">
        <v>34</v>
      </c>
      <c r="M2690" t="s">
        <v>34</v>
      </c>
      <c r="S2690" s="22">
        <f t="shared" ref="S2690:S2753" si="211">W2690-U2690</f>
        <v>0</v>
      </c>
      <c r="T2690" s="22">
        <f t="shared" ref="T2690:T2753" si="212">(LEN(K2690)*S2690)*(I2690/16.5)</f>
        <v>0</v>
      </c>
      <c r="U2690" s="22">
        <v>0</v>
      </c>
      <c r="W2690" s="22">
        <v>0</v>
      </c>
      <c r="Y2690" t="s">
        <v>49</v>
      </c>
      <c r="Z2690" t="s">
        <v>85</v>
      </c>
      <c r="AA2690" t="s">
        <v>86</v>
      </c>
      <c r="AB2690" t="s">
        <v>41</v>
      </c>
      <c r="AC2690" t="s">
        <v>87</v>
      </c>
      <c r="AD2690" t="str">
        <f t="shared" ref="AD2690:AD2753" si="213">CONCATENATE(AE2690," - ",AG2690)</f>
        <v>Schott Campus - SCHOTT16</v>
      </c>
      <c r="AE2690" t="s">
        <v>242</v>
      </c>
      <c r="AF2690" t="s">
        <v>243</v>
      </c>
      <c r="AG2690" t="s">
        <v>2025</v>
      </c>
      <c r="AH2690" t="s">
        <v>4162</v>
      </c>
      <c r="AI2690">
        <v>75</v>
      </c>
      <c r="AJ2690">
        <v>3</v>
      </c>
      <c r="AK2690" s="22">
        <f t="shared" ref="AK2690:AK2753" si="214">I2690*T2690*AJ2690</f>
        <v>0</v>
      </c>
      <c r="AL2690" t="s">
        <v>52</v>
      </c>
      <c r="AM2690" t="s">
        <v>66</v>
      </c>
      <c r="AN2690" t="s">
        <v>67</v>
      </c>
    </row>
    <row r="2691" spans="1:40" hidden="1" x14ac:dyDescent="0.25">
      <c r="A2691">
        <v>202430</v>
      </c>
      <c r="B2691">
        <v>43416</v>
      </c>
      <c r="C2691" t="s">
        <v>148</v>
      </c>
      <c r="D2691" t="s">
        <v>5685</v>
      </c>
      <c r="E2691" t="s">
        <v>149</v>
      </c>
      <c r="F2691">
        <v>1</v>
      </c>
      <c r="G2691" s="1">
        <v>45166</v>
      </c>
      <c r="H2691" s="1">
        <v>45276</v>
      </c>
      <c r="I2691" s="21">
        <f t="shared" si="210"/>
        <v>16.714285714285715</v>
      </c>
      <c r="J2691" s="1"/>
      <c r="K2691" s="1" t="s">
        <v>5537</v>
      </c>
      <c r="M2691" t="s">
        <v>34</v>
      </c>
      <c r="O2691" t="s">
        <v>36</v>
      </c>
      <c r="S2691" s="22">
        <f t="shared" si="211"/>
        <v>0</v>
      </c>
      <c r="T2691" s="22">
        <f t="shared" si="212"/>
        <v>0</v>
      </c>
      <c r="U2691" s="22">
        <v>0</v>
      </c>
      <c r="W2691" s="22">
        <v>0</v>
      </c>
      <c r="Y2691" t="s">
        <v>49</v>
      </c>
      <c r="Z2691" t="s">
        <v>85</v>
      </c>
      <c r="AA2691" t="s">
        <v>86</v>
      </c>
      <c r="AC2691" t="s">
        <v>87</v>
      </c>
      <c r="AD2691" t="str">
        <f t="shared" si="213"/>
        <v>Schott Campus - SCHOTT16</v>
      </c>
      <c r="AE2691" t="s">
        <v>242</v>
      </c>
      <c r="AF2691" t="s">
        <v>243</v>
      </c>
      <c r="AG2691" t="s">
        <v>2025</v>
      </c>
      <c r="AH2691" t="s">
        <v>4162</v>
      </c>
      <c r="AI2691">
        <v>75</v>
      </c>
      <c r="AJ2691">
        <v>6</v>
      </c>
      <c r="AK2691" s="22">
        <f t="shared" si="214"/>
        <v>0</v>
      </c>
      <c r="AL2691" t="s">
        <v>52</v>
      </c>
      <c r="AM2691" t="s">
        <v>66</v>
      </c>
      <c r="AN2691" t="s">
        <v>67</v>
      </c>
    </row>
    <row r="2692" spans="1:40" hidden="1" x14ac:dyDescent="0.25">
      <c r="A2692">
        <v>202430</v>
      </c>
      <c r="B2692">
        <v>43417</v>
      </c>
      <c r="C2692" t="s">
        <v>463</v>
      </c>
      <c r="D2692" t="s">
        <v>5685</v>
      </c>
      <c r="E2692" t="s">
        <v>464</v>
      </c>
      <c r="F2692">
        <v>1</v>
      </c>
      <c r="G2692" s="1">
        <v>45166</v>
      </c>
      <c r="H2692" s="1">
        <v>45276</v>
      </c>
      <c r="I2692" s="21">
        <f t="shared" si="210"/>
        <v>16.714285714285715</v>
      </c>
      <c r="J2692" s="1"/>
      <c r="K2692" s="1" t="s">
        <v>34</v>
      </c>
      <c r="M2692" t="s">
        <v>34</v>
      </c>
      <c r="S2692" s="22">
        <f t="shared" si="211"/>
        <v>0</v>
      </c>
      <c r="T2692" s="22">
        <f t="shared" si="212"/>
        <v>0</v>
      </c>
      <c r="U2692" s="22">
        <v>0</v>
      </c>
      <c r="W2692" s="22">
        <v>0</v>
      </c>
      <c r="Y2692" t="s">
        <v>49</v>
      </c>
      <c r="Z2692" t="s">
        <v>152</v>
      </c>
      <c r="AA2692" t="s">
        <v>153</v>
      </c>
      <c r="AB2692" t="s">
        <v>41</v>
      </c>
      <c r="AC2692" t="s">
        <v>87</v>
      </c>
      <c r="AD2692" t="str">
        <f t="shared" si="213"/>
        <v>Schott Campus - SCHOTT16</v>
      </c>
      <c r="AE2692" t="s">
        <v>242</v>
      </c>
      <c r="AF2692" t="s">
        <v>243</v>
      </c>
      <c r="AG2692" t="s">
        <v>2025</v>
      </c>
      <c r="AH2692" t="s">
        <v>4162</v>
      </c>
      <c r="AI2692">
        <v>75</v>
      </c>
      <c r="AJ2692">
        <v>10</v>
      </c>
      <c r="AK2692" s="22">
        <f t="shared" si="214"/>
        <v>0</v>
      </c>
      <c r="AL2692" t="s">
        <v>52</v>
      </c>
      <c r="AM2692" t="s">
        <v>66</v>
      </c>
      <c r="AN2692" t="s">
        <v>67</v>
      </c>
    </row>
    <row r="2693" spans="1:40" hidden="1" x14ac:dyDescent="0.25">
      <c r="A2693">
        <v>202430</v>
      </c>
      <c r="B2693">
        <v>43418</v>
      </c>
      <c r="C2693" t="s">
        <v>150</v>
      </c>
      <c r="D2693" t="e">
        <v>#N/A</v>
      </c>
      <c r="E2693" t="s">
        <v>151</v>
      </c>
      <c r="F2693">
        <v>1</v>
      </c>
      <c r="G2693" s="1">
        <v>45166</v>
      </c>
      <c r="H2693" s="1">
        <v>45276</v>
      </c>
      <c r="I2693" s="21">
        <f t="shared" si="210"/>
        <v>16.714285714285715</v>
      </c>
      <c r="J2693" s="1"/>
      <c r="K2693" s="1" t="s">
        <v>5537</v>
      </c>
      <c r="M2693" t="s">
        <v>34</v>
      </c>
      <c r="O2693" t="s">
        <v>36</v>
      </c>
      <c r="S2693" s="22">
        <f t="shared" si="211"/>
        <v>0</v>
      </c>
      <c r="T2693" s="22">
        <f t="shared" si="212"/>
        <v>0</v>
      </c>
      <c r="U2693" s="22">
        <v>0</v>
      </c>
      <c r="W2693" s="22">
        <v>0</v>
      </c>
      <c r="Y2693" t="s">
        <v>49</v>
      </c>
      <c r="Z2693" t="s">
        <v>152</v>
      </c>
      <c r="AA2693" t="s">
        <v>153</v>
      </c>
      <c r="AC2693" t="s">
        <v>87</v>
      </c>
      <c r="AD2693" t="str">
        <f t="shared" si="213"/>
        <v>Schott Campus - SCHOTT16</v>
      </c>
      <c r="AE2693" t="s">
        <v>242</v>
      </c>
      <c r="AF2693" t="s">
        <v>243</v>
      </c>
      <c r="AG2693" t="s">
        <v>2025</v>
      </c>
      <c r="AH2693" t="s">
        <v>4162</v>
      </c>
      <c r="AI2693">
        <v>75</v>
      </c>
      <c r="AJ2693">
        <v>0</v>
      </c>
      <c r="AK2693" s="22">
        <f t="shared" si="214"/>
        <v>0</v>
      </c>
      <c r="AL2693" t="s">
        <v>52</v>
      </c>
      <c r="AM2693" t="s">
        <v>66</v>
      </c>
      <c r="AN2693" t="s">
        <v>67</v>
      </c>
    </row>
    <row r="2694" spans="1:40" hidden="1" x14ac:dyDescent="0.25">
      <c r="A2694">
        <v>202430</v>
      </c>
      <c r="B2694">
        <v>43419</v>
      </c>
      <c r="C2694" t="s">
        <v>465</v>
      </c>
      <c r="D2694" t="e">
        <v>#N/A</v>
      </c>
      <c r="E2694" t="s">
        <v>466</v>
      </c>
      <c r="F2694">
        <v>1</v>
      </c>
      <c r="G2694" s="1">
        <v>45166</v>
      </c>
      <c r="H2694" s="1">
        <v>45276</v>
      </c>
      <c r="I2694" s="21">
        <f t="shared" si="210"/>
        <v>16.714285714285715</v>
      </c>
      <c r="J2694" s="1"/>
      <c r="K2694" s="1" t="s">
        <v>34</v>
      </c>
      <c r="M2694" t="s">
        <v>34</v>
      </c>
      <c r="S2694" s="22">
        <f t="shared" si="211"/>
        <v>0</v>
      </c>
      <c r="T2694" s="22">
        <f t="shared" si="212"/>
        <v>0</v>
      </c>
      <c r="U2694" s="22">
        <v>0</v>
      </c>
      <c r="W2694" s="22">
        <v>0</v>
      </c>
      <c r="Y2694" t="s">
        <v>49</v>
      </c>
      <c r="Z2694" t="s">
        <v>152</v>
      </c>
      <c r="AA2694" t="s">
        <v>153</v>
      </c>
      <c r="AB2694" t="s">
        <v>41</v>
      </c>
      <c r="AC2694" t="s">
        <v>87</v>
      </c>
      <c r="AD2694" t="str">
        <f t="shared" si="213"/>
        <v>Schott Campus - SCHOTT16</v>
      </c>
      <c r="AE2694" t="s">
        <v>242</v>
      </c>
      <c r="AF2694" t="s">
        <v>243</v>
      </c>
      <c r="AG2694" t="s">
        <v>2025</v>
      </c>
      <c r="AH2694" t="s">
        <v>4162</v>
      </c>
      <c r="AI2694">
        <v>75</v>
      </c>
      <c r="AJ2694">
        <v>0</v>
      </c>
      <c r="AK2694" s="22">
        <f t="shared" si="214"/>
        <v>0</v>
      </c>
      <c r="AL2694" t="s">
        <v>52</v>
      </c>
      <c r="AM2694" t="s">
        <v>66</v>
      </c>
      <c r="AN2694" t="s">
        <v>67</v>
      </c>
    </row>
    <row r="2695" spans="1:40" hidden="1" x14ac:dyDescent="0.25">
      <c r="A2695">
        <v>202430</v>
      </c>
      <c r="B2695">
        <v>43420</v>
      </c>
      <c r="C2695" t="s">
        <v>154</v>
      </c>
      <c r="D2695" t="e">
        <v>#N/A</v>
      </c>
      <c r="E2695" t="s">
        <v>155</v>
      </c>
      <c r="F2695">
        <v>1</v>
      </c>
      <c r="G2695" s="1">
        <v>45166</v>
      </c>
      <c r="H2695" s="1">
        <v>45276</v>
      </c>
      <c r="I2695" s="21">
        <f t="shared" si="210"/>
        <v>16.714285714285715</v>
      </c>
      <c r="J2695" s="1"/>
      <c r="K2695" s="1" t="s">
        <v>5537</v>
      </c>
      <c r="M2695" t="s">
        <v>34</v>
      </c>
      <c r="O2695" t="s">
        <v>36</v>
      </c>
      <c r="S2695" s="22">
        <f t="shared" si="211"/>
        <v>0</v>
      </c>
      <c r="T2695" s="22">
        <f t="shared" si="212"/>
        <v>0</v>
      </c>
      <c r="U2695" s="22">
        <v>0</v>
      </c>
      <c r="W2695" s="22">
        <v>0</v>
      </c>
      <c r="Y2695" t="s">
        <v>49</v>
      </c>
      <c r="Z2695" t="s">
        <v>152</v>
      </c>
      <c r="AA2695" t="s">
        <v>153</v>
      </c>
      <c r="AC2695" t="s">
        <v>87</v>
      </c>
      <c r="AD2695" t="str">
        <f t="shared" si="213"/>
        <v>Schott Campus - SCHOTT16</v>
      </c>
      <c r="AE2695" t="s">
        <v>242</v>
      </c>
      <c r="AF2695" t="s">
        <v>243</v>
      </c>
      <c r="AG2695" t="s">
        <v>2025</v>
      </c>
      <c r="AH2695" t="s">
        <v>4162</v>
      </c>
      <c r="AI2695">
        <v>75</v>
      </c>
      <c r="AJ2695">
        <v>0</v>
      </c>
      <c r="AK2695" s="22">
        <f t="shared" si="214"/>
        <v>0</v>
      </c>
      <c r="AL2695" t="s">
        <v>52</v>
      </c>
      <c r="AM2695" t="s">
        <v>66</v>
      </c>
      <c r="AN2695" t="s">
        <v>67</v>
      </c>
    </row>
    <row r="2696" spans="1:40" hidden="1" x14ac:dyDescent="0.25">
      <c r="A2696">
        <v>202430</v>
      </c>
      <c r="B2696">
        <v>43421</v>
      </c>
      <c r="C2696" t="s">
        <v>156</v>
      </c>
      <c r="D2696" t="s">
        <v>5685</v>
      </c>
      <c r="E2696" t="s">
        <v>157</v>
      </c>
      <c r="F2696">
        <v>1</v>
      </c>
      <c r="G2696" s="1">
        <v>45166</v>
      </c>
      <c r="H2696" s="1">
        <v>45276</v>
      </c>
      <c r="I2696" s="21">
        <f t="shared" si="210"/>
        <v>16.714285714285715</v>
      </c>
      <c r="J2696" s="1"/>
      <c r="K2696" s="1" t="s">
        <v>5537</v>
      </c>
      <c r="M2696" t="s">
        <v>34</v>
      </c>
      <c r="O2696" t="s">
        <v>36</v>
      </c>
      <c r="S2696" s="22">
        <f t="shared" si="211"/>
        <v>0</v>
      </c>
      <c r="T2696" s="22">
        <f t="shared" si="212"/>
        <v>0</v>
      </c>
      <c r="U2696" s="22">
        <v>0</v>
      </c>
      <c r="W2696" s="22">
        <v>0</v>
      </c>
      <c r="Y2696" t="s">
        <v>49</v>
      </c>
      <c r="Z2696" t="s">
        <v>152</v>
      </c>
      <c r="AA2696" t="s">
        <v>153</v>
      </c>
      <c r="AC2696" t="s">
        <v>87</v>
      </c>
      <c r="AD2696" t="str">
        <f t="shared" si="213"/>
        <v>Schott Campus - SCHOTT16</v>
      </c>
      <c r="AE2696" t="s">
        <v>242</v>
      </c>
      <c r="AF2696" t="s">
        <v>243</v>
      </c>
      <c r="AG2696" t="s">
        <v>2025</v>
      </c>
      <c r="AH2696" t="s">
        <v>4162</v>
      </c>
      <c r="AI2696">
        <v>75</v>
      </c>
      <c r="AJ2696">
        <v>4</v>
      </c>
      <c r="AK2696" s="22">
        <f t="shared" si="214"/>
        <v>0</v>
      </c>
      <c r="AL2696" t="s">
        <v>52</v>
      </c>
      <c r="AM2696" t="s">
        <v>66</v>
      </c>
      <c r="AN2696" t="s">
        <v>67</v>
      </c>
    </row>
    <row r="2697" spans="1:40" hidden="1" x14ac:dyDescent="0.25">
      <c r="A2697">
        <v>202430</v>
      </c>
      <c r="B2697">
        <v>43422</v>
      </c>
      <c r="C2697" t="s">
        <v>467</v>
      </c>
      <c r="D2697" t="s">
        <v>5685</v>
      </c>
      <c r="E2697" t="s">
        <v>468</v>
      </c>
      <c r="F2697">
        <v>1</v>
      </c>
      <c r="G2697" s="1">
        <v>45166</v>
      </c>
      <c r="H2697" s="1">
        <v>45276</v>
      </c>
      <c r="I2697" s="21">
        <f t="shared" si="210"/>
        <v>16.714285714285715</v>
      </c>
      <c r="J2697" s="1"/>
      <c r="K2697" s="1" t="s">
        <v>34</v>
      </c>
      <c r="M2697" t="s">
        <v>34</v>
      </c>
      <c r="S2697" s="22">
        <f t="shared" si="211"/>
        <v>0</v>
      </c>
      <c r="T2697" s="22">
        <f t="shared" si="212"/>
        <v>0</v>
      </c>
      <c r="U2697" s="22">
        <v>0</v>
      </c>
      <c r="W2697" s="22">
        <v>0</v>
      </c>
      <c r="Y2697" t="s">
        <v>49</v>
      </c>
      <c r="Z2697" t="s">
        <v>152</v>
      </c>
      <c r="AA2697" t="s">
        <v>153</v>
      </c>
      <c r="AB2697" t="s">
        <v>41</v>
      </c>
      <c r="AC2697" t="s">
        <v>87</v>
      </c>
      <c r="AD2697" t="str">
        <f t="shared" si="213"/>
        <v>Schott Campus - SCHOTT16</v>
      </c>
      <c r="AE2697" t="s">
        <v>242</v>
      </c>
      <c r="AF2697" t="s">
        <v>243</v>
      </c>
      <c r="AG2697" t="s">
        <v>2025</v>
      </c>
      <c r="AH2697" t="s">
        <v>4162</v>
      </c>
      <c r="AI2697">
        <v>75</v>
      </c>
      <c r="AJ2697">
        <v>19</v>
      </c>
      <c r="AK2697" s="22">
        <f t="shared" si="214"/>
        <v>0</v>
      </c>
      <c r="AL2697" t="s">
        <v>52</v>
      </c>
      <c r="AM2697" t="s">
        <v>66</v>
      </c>
      <c r="AN2697" t="s">
        <v>67</v>
      </c>
    </row>
    <row r="2698" spans="1:40" hidden="1" x14ac:dyDescent="0.25">
      <c r="A2698">
        <v>202430</v>
      </c>
      <c r="B2698">
        <v>43431</v>
      </c>
      <c r="C2698" t="s">
        <v>469</v>
      </c>
      <c r="D2698" t="s">
        <v>5685</v>
      </c>
      <c r="E2698" t="s">
        <v>470</v>
      </c>
      <c r="F2698">
        <v>1</v>
      </c>
      <c r="G2698" s="1">
        <v>45166</v>
      </c>
      <c r="H2698" s="1">
        <v>45276</v>
      </c>
      <c r="I2698" s="21">
        <f t="shared" si="210"/>
        <v>16.714285714285715</v>
      </c>
      <c r="J2698" s="1"/>
      <c r="K2698" s="1" t="s">
        <v>34</v>
      </c>
      <c r="M2698" t="s">
        <v>34</v>
      </c>
      <c r="S2698" s="22">
        <f t="shared" si="211"/>
        <v>0</v>
      </c>
      <c r="T2698" s="22">
        <f t="shared" si="212"/>
        <v>0</v>
      </c>
      <c r="U2698" s="22">
        <v>0</v>
      </c>
      <c r="W2698" s="22">
        <v>0</v>
      </c>
      <c r="Y2698" t="s">
        <v>49</v>
      </c>
      <c r="Z2698" t="s">
        <v>152</v>
      </c>
      <c r="AA2698" t="s">
        <v>153</v>
      </c>
      <c r="AB2698" t="s">
        <v>41</v>
      </c>
      <c r="AC2698" t="s">
        <v>87</v>
      </c>
      <c r="AD2698" t="str">
        <f t="shared" si="213"/>
        <v>Schott Campus - SCHOTT16</v>
      </c>
      <c r="AE2698" t="s">
        <v>242</v>
      </c>
      <c r="AF2698" t="s">
        <v>243</v>
      </c>
      <c r="AG2698" t="s">
        <v>2025</v>
      </c>
      <c r="AH2698" t="s">
        <v>4162</v>
      </c>
      <c r="AI2698">
        <v>75</v>
      </c>
      <c r="AJ2698">
        <v>4</v>
      </c>
      <c r="AK2698" s="22">
        <f t="shared" si="214"/>
        <v>0</v>
      </c>
      <c r="AL2698" t="s">
        <v>52</v>
      </c>
      <c r="AM2698" t="s">
        <v>66</v>
      </c>
      <c r="AN2698" t="s">
        <v>67</v>
      </c>
    </row>
    <row r="2699" spans="1:40" hidden="1" x14ac:dyDescent="0.25">
      <c r="A2699">
        <v>202430</v>
      </c>
      <c r="B2699">
        <v>43432</v>
      </c>
      <c r="C2699" t="s">
        <v>158</v>
      </c>
      <c r="D2699" t="s">
        <v>5685</v>
      </c>
      <c r="E2699" t="s">
        <v>159</v>
      </c>
      <c r="F2699">
        <v>1</v>
      </c>
      <c r="G2699" s="1">
        <v>45166</v>
      </c>
      <c r="H2699" s="1">
        <v>45276</v>
      </c>
      <c r="I2699" s="21">
        <f t="shared" si="210"/>
        <v>16.714285714285715</v>
      </c>
      <c r="J2699" s="1"/>
      <c r="K2699" s="1" t="s">
        <v>5537</v>
      </c>
      <c r="M2699" t="s">
        <v>34</v>
      </c>
      <c r="O2699" t="s">
        <v>36</v>
      </c>
      <c r="S2699" s="22">
        <f t="shared" si="211"/>
        <v>0</v>
      </c>
      <c r="T2699" s="22">
        <f t="shared" si="212"/>
        <v>0</v>
      </c>
      <c r="U2699" s="22">
        <v>0</v>
      </c>
      <c r="W2699" s="22">
        <v>0</v>
      </c>
      <c r="Y2699" t="s">
        <v>49</v>
      </c>
      <c r="Z2699" t="s">
        <v>92</v>
      </c>
      <c r="AA2699" t="s">
        <v>93</v>
      </c>
      <c r="AC2699" t="s">
        <v>87</v>
      </c>
      <c r="AD2699" t="str">
        <f t="shared" si="213"/>
        <v>Schott Campus - SCHOTT16</v>
      </c>
      <c r="AE2699" t="s">
        <v>242</v>
      </c>
      <c r="AF2699" t="s">
        <v>243</v>
      </c>
      <c r="AG2699" t="s">
        <v>2025</v>
      </c>
      <c r="AH2699" t="s">
        <v>4162</v>
      </c>
      <c r="AI2699">
        <v>75</v>
      </c>
      <c r="AJ2699">
        <v>1</v>
      </c>
      <c r="AK2699" s="22">
        <f t="shared" si="214"/>
        <v>0</v>
      </c>
      <c r="AL2699" t="s">
        <v>52</v>
      </c>
      <c r="AM2699" t="s">
        <v>66</v>
      </c>
      <c r="AN2699" t="s">
        <v>67</v>
      </c>
    </row>
    <row r="2700" spans="1:40" hidden="1" x14ac:dyDescent="0.25">
      <c r="A2700">
        <v>202430</v>
      </c>
      <c r="B2700">
        <v>43434</v>
      </c>
      <c r="C2700" t="s">
        <v>160</v>
      </c>
      <c r="D2700" t="e">
        <v>#N/A</v>
      </c>
      <c r="E2700" t="s">
        <v>161</v>
      </c>
      <c r="F2700">
        <v>1</v>
      </c>
      <c r="G2700" s="1">
        <v>45166</v>
      </c>
      <c r="H2700" s="1">
        <v>45276</v>
      </c>
      <c r="I2700" s="21">
        <f t="shared" si="210"/>
        <v>16.714285714285715</v>
      </c>
      <c r="J2700" s="1"/>
      <c r="K2700" s="1" t="s">
        <v>5537</v>
      </c>
      <c r="M2700" t="s">
        <v>34</v>
      </c>
      <c r="O2700" t="s">
        <v>36</v>
      </c>
      <c r="S2700" s="22">
        <f t="shared" si="211"/>
        <v>0</v>
      </c>
      <c r="T2700" s="22">
        <f t="shared" si="212"/>
        <v>0</v>
      </c>
      <c r="U2700" s="22">
        <v>0</v>
      </c>
      <c r="W2700" s="22">
        <v>0</v>
      </c>
      <c r="Y2700" t="s">
        <v>49</v>
      </c>
      <c r="Z2700" t="s">
        <v>92</v>
      </c>
      <c r="AA2700" t="s">
        <v>93</v>
      </c>
      <c r="AC2700" t="s">
        <v>87</v>
      </c>
      <c r="AD2700" t="str">
        <f t="shared" si="213"/>
        <v>Schott Campus - SCHOTT16</v>
      </c>
      <c r="AE2700" t="s">
        <v>242</v>
      </c>
      <c r="AF2700" t="s">
        <v>243</v>
      </c>
      <c r="AG2700" t="s">
        <v>2025</v>
      </c>
      <c r="AH2700" t="s">
        <v>4162</v>
      </c>
      <c r="AI2700">
        <v>75</v>
      </c>
      <c r="AJ2700">
        <v>0</v>
      </c>
      <c r="AK2700" s="22">
        <f t="shared" si="214"/>
        <v>0</v>
      </c>
      <c r="AL2700" t="s">
        <v>52</v>
      </c>
      <c r="AM2700" t="s">
        <v>66</v>
      </c>
      <c r="AN2700" t="s">
        <v>67</v>
      </c>
    </row>
    <row r="2701" spans="1:40" hidden="1" x14ac:dyDescent="0.25">
      <c r="A2701">
        <v>202430</v>
      </c>
      <c r="B2701">
        <v>43435</v>
      </c>
      <c r="C2701" t="s">
        <v>473</v>
      </c>
      <c r="D2701" t="s">
        <v>5685</v>
      </c>
      <c r="E2701" t="s">
        <v>474</v>
      </c>
      <c r="F2701">
        <v>1</v>
      </c>
      <c r="G2701" s="1">
        <v>45166</v>
      </c>
      <c r="H2701" s="1">
        <v>45276</v>
      </c>
      <c r="I2701" s="21">
        <f t="shared" si="210"/>
        <v>16.714285714285715</v>
      </c>
      <c r="J2701" s="1"/>
      <c r="K2701" s="1" t="s">
        <v>34</v>
      </c>
      <c r="M2701" t="s">
        <v>34</v>
      </c>
      <c r="S2701" s="22">
        <f t="shared" si="211"/>
        <v>0</v>
      </c>
      <c r="T2701" s="22">
        <f t="shared" si="212"/>
        <v>0</v>
      </c>
      <c r="U2701" s="22">
        <v>0</v>
      </c>
      <c r="W2701" s="22">
        <v>0</v>
      </c>
      <c r="Y2701" t="s">
        <v>49</v>
      </c>
      <c r="Z2701" t="s">
        <v>152</v>
      </c>
      <c r="AA2701" t="s">
        <v>153</v>
      </c>
      <c r="AB2701" t="s">
        <v>41</v>
      </c>
      <c r="AC2701" t="s">
        <v>87</v>
      </c>
      <c r="AD2701" t="str">
        <f t="shared" si="213"/>
        <v>Schott Campus - SCHOTT16</v>
      </c>
      <c r="AE2701" t="s">
        <v>242</v>
      </c>
      <c r="AF2701" t="s">
        <v>243</v>
      </c>
      <c r="AG2701" t="s">
        <v>2025</v>
      </c>
      <c r="AH2701" t="s">
        <v>4162</v>
      </c>
      <c r="AI2701">
        <v>75</v>
      </c>
      <c r="AJ2701">
        <v>16</v>
      </c>
      <c r="AK2701" s="22">
        <f t="shared" si="214"/>
        <v>0</v>
      </c>
      <c r="AL2701" t="s">
        <v>52</v>
      </c>
      <c r="AM2701" t="s">
        <v>66</v>
      </c>
      <c r="AN2701" t="s">
        <v>67</v>
      </c>
    </row>
    <row r="2702" spans="1:40" hidden="1" x14ac:dyDescent="0.25">
      <c r="A2702">
        <v>202430</v>
      </c>
      <c r="B2702">
        <v>43436</v>
      </c>
      <c r="C2702" t="s">
        <v>162</v>
      </c>
      <c r="D2702" t="e">
        <v>#N/A</v>
      </c>
      <c r="E2702" t="s">
        <v>163</v>
      </c>
      <c r="F2702">
        <v>1</v>
      </c>
      <c r="G2702" s="1">
        <v>45166</v>
      </c>
      <c r="H2702" s="1">
        <v>45276</v>
      </c>
      <c r="I2702" s="21">
        <f t="shared" si="210"/>
        <v>16.714285714285715</v>
      </c>
      <c r="J2702" s="1"/>
      <c r="K2702" s="1" t="s">
        <v>5537</v>
      </c>
      <c r="M2702" t="s">
        <v>34</v>
      </c>
      <c r="O2702" t="s">
        <v>36</v>
      </c>
      <c r="S2702" s="22">
        <f t="shared" si="211"/>
        <v>0</v>
      </c>
      <c r="T2702" s="22">
        <f t="shared" si="212"/>
        <v>0</v>
      </c>
      <c r="U2702" s="22">
        <v>0</v>
      </c>
      <c r="W2702" s="22">
        <v>0</v>
      </c>
      <c r="Y2702" t="s">
        <v>49</v>
      </c>
      <c r="Z2702" t="s">
        <v>92</v>
      </c>
      <c r="AA2702" t="s">
        <v>93</v>
      </c>
      <c r="AC2702" t="s">
        <v>87</v>
      </c>
      <c r="AD2702" t="str">
        <f t="shared" si="213"/>
        <v>Schott Campus - SCHOTT16</v>
      </c>
      <c r="AE2702" t="s">
        <v>242</v>
      </c>
      <c r="AF2702" t="s">
        <v>243</v>
      </c>
      <c r="AG2702" t="s">
        <v>2025</v>
      </c>
      <c r="AH2702" t="s">
        <v>4162</v>
      </c>
      <c r="AI2702">
        <v>75</v>
      </c>
      <c r="AJ2702">
        <v>0</v>
      </c>
      <c r="AK2702" s="22">
        <f t="shared" si="214"/>
        <v>0</v>
      </c>
      <c r="AL2702" t="s">
        <v>52</v>
      </c>
      <c r="AM2702" t="s">
        <v>66</v>
      </c>
      <c r="AN2702" t="s">
        <v>67</v>
      </c>
    </row>
    <row r="2703" spans="1:40" hidden="1" x14ac:dyDescent="0.25">
      <c r="A2703">
        <v>202430</v>
      </c>
      <c r="B2703">
        <v>43437</v>
      </c>
      <c r="C2703" t="s">
        <v>475</v>
      </c>
      <c r="D2703" t="e">
        <v>#N/A</v>
      </c>
      <c r="E2703" t="s">
        <v>476</v>
      </c>
      <c r="F2703">
        <v>1</v>
      </c>
      <c r="G2703" s="1">
        <v>45166</v>
      </c>
      <c r="H2703" s="1">
        <v>45276</v>
      </c>
      <c r="I2703" s="21">
        <f t="shared" si="210"/>
        <v>16.714285714285715</v>
      </c>
      <c r="J2703" s="1"/>
      <c r="K2703" s="1" t="s">
        <v>34</v>
      </c>
      <c r="M2703" t="s">
        <v>34</v>
      </c>
      <c r="S2703" s="22">
        <f t="shared" si="211"/>
        <v>0</v>
      </c>
      <c r="T2703" s="22">
        <f t="shared" si="212"/>
        <v>0</v>
      </c>
      <c r="U2703" s="22">
        <v>0</v>
      </c>
      <c r="W2703" s="22">
        <v>0</v>
      </c>
      <c r="Y2703" t="s">
        <v>49</v>
      </c>
      <c r="Z2703" t="s">
        <v>85</v>
      </c>
      <c r="AA2703" t="s">
        <v>86</v>
      </c>
      <c r="AB2703" t="s">
        <v>41</v>
      </c>
      <c r="AC2703" t="s">
        <v>87</v>
      </c>
      <c r="AD2703" t="str">
        <f t="shared" si="213"/>
        <v>Schott Campus - SCHOTT16</v>
      </c>
      <c r="AE2703" t="s">
        <v>242</v>
      </c>
      <c r="AF2703" t="s">
        <v>243</v>
      </c>
      <c r="AG2703" t="s">
        <v>2025</v>
      </c>
      <c r="AH2703" t="s">
        <v>4162</v>
      </c>
      <c r="AI2703">
        <v>75</v>
      </c>
      <c r="AJ2703">
        <v>0</v>
      </c>
      <c r="AK2703" s="22">
        <f t="shared" si="214"/>
        <v>0</v>
      </c>
      <c r="AL2703" t="s">
        <v>52</v>
      </c>
      <c r="AM2703" t="s">
        <v>66</v>
      </c>
      <c r="AN2703" t="s">
        <v>67</v>
      </c>
    </row>
    <row r="2704" spans="1:40" hidden="1" x14ac:dyDescent="0.25">
      <c r="A2704">
        <v>202430</v>
      </c>
      <c r="B2704">
        <v>43438</v>
      </c>
      <c r="C2704" t="s">
        <v>164</v>
      </c>
      <c r="D2704" t="e">
        <v>#N/A</v>
      </c>
      <c r="E2704" t="s">
        <v>165</v>
      </c>
      <c r="F2704">
        <v>1</v>
      </c>
      <c r="G2704" s="1">
        <v>45166</v>
      </c>
      <c r="H2704" s="1">
        <v>45276</v>
      </c>
      <c r="I2704" s="21">
        <f t="shared" si="210"/>
        <v>16.714285714285715</v>
      </c>
      <c r="J2704" s="1"/>
      <c r="K2704" s="1" t="s">
        <v>5537</v>
      </c>
      <c r="M2704" t="s">
        <v>34</v>
      </c>
      <c r="O2704" t="s">
        <v>36</v>
      </c>
      <c r="S2704" s="22">
        <f t="shared" si="211"/>
        <v>0</v>
      </c>
      <c r="T2704" s="22">
        <f t="shared" si="212"/>
        <v>0</v>
      </c>
      <c r="U2704" s="22">
        <v>0</v>
      </c>
      <c r="W2704" s="22">
        <v>0</v>
      </c>
      <c r="Y2704" t="s">
        <v>49</v>
      </c>
      <c r="Z2704" t="s">
        <v>85</v>
      </c>
      <c r="AA2704" t="s">
        <v>86</v>
      </c>
      <c r="AC2704" t="s">
        <v>87</v>
      </c>
      <c r="AD2704" t="str">
        <f t="shared" si="213"/>
        <v>Schott Campus - SCHOTT16</v>
      </c>
      <c r="AE2704" t="s">
        <v>242</v>
      </c>
      <c r="AF2704" t="s">
        <v>243</v>
      </c>
      <c r="AG2704" t="s">
        <v>2025</v>
      </c>
      <c r="AH2704" t="s">
        <v>4162</v>
      </c>
      <c r="AI2704">
        <v>75</v>
      </c>
      <c r="AJ2704">
        <v>0</v>
      </c>
      <c r="AK2704" s="22">
        <f t="shared" si="214"/>
        <v>0</v>
      </c>
      <c r="AL2704" t="s">
        <v>52</v>
      </c>
      <c r="AM2704" t="s">
        <v>66</v>
      </c>
      <c r="AN2704" t="s">
        <v>67</v>
      </c>
    </row>
    <row r="2705" spans="1:40" hidden="1" x14ac:dyDescent="0.25">
      <c r="A2705">
        <v>202430</v>
      </c>
      <c r="B2705">
        <v>43439</v>
      </c>
      <c r="C2705" t="s">
        <v>477</v>
      </c>
      <c r="D2705" t="e">
        <v>#N/A</v>
      </c>
      <c r="E2705" t="s">
        <v>478</v>
      </c>
      <c r="F2705">
        <v>1</v>
      </c>
      <c r="G2705" s="1">
        <v>45166</v>
      </c>
      <c r="H2705" s="1">
        <v>45276</v>
      </c>
      <c r="I2705" s="21">
        <f t="shared" si="210"/>
        <v>16.714285714285715</v>
      </c>
      <c r="J2705" s="1"/>
      <c r="K2705" s="1" t="s">
        <v>34</v>
      </c>
      <c r="M2705" t="s">
        <v>34</v>
      </c>
      <c r="S2705" s="22">
        <f t="shared" si="211"/>
        <v>0</v>
      </c>
      <c r="T2705" s="22">
        <f t="shared" si="212"/>
        <v>0</v>
      </c>
      <c r="U2705" s="22">
        <v>0</v>
      </c>
      <c r="W2705" s="22">
        <v>0</v>
      </c>
      <c r="Y2705" t="s">
        <v>49</v>
      </c>
      <c r="Z2705" t="s">
        <v>92</v>
      </c>
      <c r="AA2705" t="s">
        <v>93</v>
      </c>
      <c r="AB2705" t="s">
        <v>41</v>
      </c>
      <c r="AC2705" t="s">
        <v>87</v>
      </c>
      <c r="AD2705" t="str">
        <f t="shared" si="213"/>
        <v>Schott Campus - SCHOTT16</v>
      </c>
      <c r="AE2705" t="s">
        <v>242</v>
      </c>
      <c r="AF2705" t="s">
        <v>243</v>
      </c>
      <c r="AG2705" t="s">
        <v>2025</v>
      </c>
      <c r="AH2705" t="s">
        <v>4162</v>
      </c>
      <c r="AI2705">
        <v>75</v>
      </c>
      <c r="AJ2705">
        <v>0</v>
      </c>
      <c r="AK2705" s="22">
        <f t="shared" si="214"/>
        <v>0</v>
      </c>
      <c r="AL2705" t="s">
        <v>52</v>
      </c>
      <c r="AM2705" t="s">
        <v>66</v>
      </c>
      <c r="AN2705" t="s">
        <v>67</v>
      </c>
    </row>
    <row r="2706" spans="1:40" hidden="1" x14ac:dyDescent="0.25">
      <c r="A2706">
        <v>202430</v>
      </c>
      <c r="B2706">
        <v>43440</v>
      </c>
      <c r="C2706" t="s">
        <v>166</v>
      </c>
      <c r="D2706" t="e">
        <v>#N/A</v>
      </c>
      <c r="E2706" t="s">
        <v>167</v>
      </c>
      <c r="F2706">
        <v>1</v>
      </c>
      <c r="G2706" s="1">
        <v>45166</v>
      </c>
      <c r="H2706" s="1">
        <v>45276</v>
      </c>
      <c r="I2706" s="21">
        <f t="shared" si="210"/>
        <v>16.714285714285715</v>
      </c>
      <c r="J2706" s="1"/>
      <c r="K2706" s="1" t="s">
        <v>5537</v>
      </c>
      <c r="M2706" t="s">
        <v>34</v>
      </c>
      <c r="O2706" t="s">
        <v>36</v>
      </c>
      <c r="S2706" s="22">
        <f t="shared" si="211"/>
        <v>0</v>
      </c>
      <c r="T2706" s="22">
        <f t="shared" si="212"/>
        <v>0</v>
      </c>
      <c r="U2706" s="22">
        <v>0</v>
      </c>
      <c r="W2706" s="22">
        <v>0</v>
      </c>
      <c r="Y2706" t="s">
        <v>49</v>
      </c>
      <c r="Z2706" t="s">
        <v>85</v>
      </c>
      <c r="AA2706" t="s">
        <v>86</v>
      </c>
      <c r="AC2706" t="s">
        <v>87</v>
      </c>
      <c r="AD2706" t="str">
        <f t="shared" si="213"/>
        <v>Schott Campus - SCHOTT16</v>
      </c>
      <c r="AE2706" t="s">
        <v>242</v>
      </c>
      <c r="AF2706" t="s">
        <v>243</v>
      </c>
      <c r="AG2706" t="s">
        <v>2025</v>
      </c>
      <c r="AH2706" t="s">
        <v>4162</v>
      </c>
      <c r="AI2706">
        <v>75</v>
      </c>
      <c r="AJ2706">
        <v>0</v>
      </c>
      <c r="AK2706" s="22">
        <f t="shared" si="214"/>
        <v>0</v>
      </c>
      <c r="AL2706" t="s">
        <v>52</v>
      </c>
      <c r="AM2706" t="s">
        <v>66</v>
      </c>
      <c r="AN2706" t="s">
        <v>67</v>
      </c>
    </row>
    <row r="2707" spans="1:40" hidden="1" x14ac:dyDescent="0.25">
      <c r="A2707">
        <v>202430</v>
      </c>
      <c r="B2707">
        <v>43441</v>
      </c>
      <c r="C2707" t="s">
        <v>479</v>
      </c>
      <c r="D2707" t="s">
        <v>5685</v>
      </c>
      <c r="E2707" t="s">
        <v>480</v>
      </c>
      <c r="F2707">
        <v>1</v>
      </c>
      <c r="G2707" s="1">
        <v>45166</v>
      </c>
      <c r="H2707" s="1">
        <v>45276</v>
      </c>
      <c r="I2707" s="21">
        <f t="shared" si="210"/>
        <v>16.714285714285715</v>
      </c>
      <c r="J2707" s="1"/>
      <c r="K2707" s="1" t="s">
        <v>34</v>
      </c>
      <c r="M2707" t="s">
        <v>34</v>
      </c>
      <c r="S2707" s="22">
        <f t="shared" si="211"/>
        <v>0</v>
      </c>
      <c r="T2707" s="22">
        <f t="shared" si="212"/>
        <v>0</v>
      </c>
      <c r="U2707" s="22">
        <v>0</v>
      </c>
      <c r="W2707" s="22">
        <v>0</v>
      </c>
      <c r="Y2707" t="s">
        <v>49</v>
      </c>
      <c r="Z2707" t="s">
        <v>92</v>
      </c>
      <c r="AA2707" t="s">
        <v>93</v>
      </c>
      <c r="AB2707" t="s">
        <v>41</v>
      </c>
      <c r="AC2707" t="s">
        <v>87</v>
      </c>
      <c r="AD2707" t="str">
        <f t="shared" si="213"/>
        <v>Schott Campus - SCHOTT16</v>
      </c>
      <c r="AE2707" t="s">
        <v>242</v>
      </c>
      <c r="AF2707" t="s">
        <v>243</v>
      </c>
      <c r="AG2707" t="s">
        <v>2025</v>
      </c>
      <c r="AH2707" t="s">
        <v>4162</v>
      </c>
      <c r="AI2707">
        <v>75</v>
      </c>
      <c r="AJ2707">
        <v>1</v>
      </c>
      <c r="AK2707" s="22">
        <f t="shared" si="214"/>
        <v>0</v>
      </c>
      <c r="AL2707" t="s">
        <v>52</v>
      </c>
      <c r="AM2707" t="s">
        <v>66</v>
      </c>
      <c r="AN2707" t="s">
        <v>67</v>
      </c>
    </row>
    <row r="2708" spans="1:40" hidden="1" x14ac:dyDescent="0.25">
      <c r="A2708">
        <v>202430</v>
      </c>
      <c r="B2708">
        <v>43442</v>
      </c>
      <c r="C2708" t="s">
        <v>168</v>
      </c>
      <c r="D2708" t="e">
        <v>#N/A</v>
      </c>
      <c r="E2708" t="s">
        <v>169</v>
      </c>
      <c r="F2708">
        <v>1</v>
      </c>
      <c r="G2708" s="1">
        <v>45166</v>
      </c>
      <c r="H2708" s="1">
        <v>45276</v>
      </c>
      <c r="I2708" s="21">
        <f t="shared" si="210"/>
        <v>16.714285714285715</v>
      </c>
      <c r="J2708" s="1"/>
      <c r="K2708" s="1" t="s">
        <v>5537</v>
      </c>
      <c r="M2708" t="s">
        <v>34</v>
      </c>
      <c r="O2708" t="s">
        <v>36</v>
      </c>
      <c r="S2708" s="22">
        <f t="shared" si="211"/>
        <v>0</v>
      </c>
      <c r="T2708" s="22">
        <f t="shared" si="212"/>
        <v>0</v>
      </c>
      <c r="U2708" s="22">
        <v>0</v>
      </c>
      <c r="W2708" s="22">
        <v>0</v>
      </c>
      <c r="Y2708" t="s">
        <v>49</v>
      </c>
      <c r="Z2708" t="s">
        <v>92</v>
      </c>
      <c r="AA2708" t="s">
        <v>93</v>
      </c>
      <c r="AC2708" t="s">
        <v>87</v>
      </c>
      <c r="AD2708" t="str">
        <f t="shared" si="213"/>
        <v>Schott Campus - SCHOTT16</v>
      </c>
      <c r="AE2708" t="s">
        <v>242</v>
      </c>
      <c r="AF2708" t="s">
        <v>243</v>
      </c>
      <c r="AG2708" t="s">
        <v>2025</v>
      </c>
      <c r="AH2708" t="s">
        <v>4162</v>
      </c>
      <c r="AI2708">
        <v>75</v>
      </c>
      <c r="AJ2708">
        <v>0</v>
      </c>
      <c r="AK2708" s="22">
        <f t="shared" si="214"/>
        <v>0</v>
      </c>
      <c r="AL2708" t="s">
        <v>52</v>
      </c>
      <c r="AM2708" t="s">
        <v>66</v>
      </c>
      <c r="AN2708" t="s">
        <v>67</v>
      </c>
    </row>
    <row r="2709" spans="1:40" hidden="1" x14ac:dyDescent="0.25">
      <c r="A2709">
        <v>202430</v>
      </c>
      <c r="B2709">
        <v>43448</v>
      </c>
      <c r="C2709" t="s">
        <v>481</v>
      </c>
      <c r="D2709" t="s">
        <v>5685</v>
      </c>
      <c r="E2709" t="s">
        <v>482</v>
      </c>
      <c r="F2709">
        <v>1</v>
      </c>
      <c r="G2709" s="1">
        <v>45166</v>
      </c>
      <c r="H2709" s="1">
        <v>45276</v>
      </c>
      <c r="I2709" s="21">
        <f t="shared" si="210"/>
        <v>16.714285714285715</v>
      </c>
      <c r="J2709" s="1"/>
      <c r="K2709" s="1" t="s">
        <v>34</v>
      </c>
      <c r="M2709" t="s">
        <v>34</v>
      </c>
      <c r="S2709" s="22">
        <f t="shared" si="211"/>
        <v>0</v>
      </c>
      <c r="T2709" s="22">
        <f t="shared" si="212"/>
        <v>0</v>
      </c>
      <c r="U2709" s="22">
        <v>0</v>
      </c>
      <c r="W2709" s="22">
        <v>0</v>
      </c>
      <c r="Y2709" t="s">
        <v>49</v>
      </c>
      <c r="Z2709" t="s">
        <v>85</v>
      </c>
      <c r="AA2709" t="s">
        <v>86</v>
      </c>
      <c r="AB2709" t="s">
        <v>41</v>
      </c>
      <c r="AC2709" t="s">
        <v>87</v>
      </c>
      <c r="AD2709" t="str">
        <f t="shared" si="213"/>
        <v>Schott Campus - SCHOTT16</v>
      </c>
      <c r="AE2709" t="s">
        <v>242</v>
      </c>
      <c r="AF2709" t="s">
        <v>243</v>
      </c>
      <c r="AG2709" t="s">
        <v>2025</v>
      </c>
      <c r="AH2709" t="s">
        <v>4162</v>
      </c>
      <c r="AI2709">
        <v>75</v>
      </c>
      <c r="AJ2709">
        <v>3</v>
      </c>
      <c r="AK2709" s="22">
        <f t="shared" si="214"/>
        <v>0</v>
      </c>
      <c r="AL2709" t="s">
        <v>52</v>
      </c>
      <c r="AM2709" t="s">
        <v>172</v>
      </c>
      <c r="AN2709" t="s">
        <v>67</v>
      </c>
    </row>
    <row r="2710" spans="1:40" hidden="1" x14ac:dyDescent="0.25">
      <c r="A2710">
        <v>202430</v>
      </c>
      <c r="B2710">
        <v>43449</v>
      </c>
      <c r="C2710" t="s">
        <v>170</v>
      </c>
      <c r="D2710" t="s">
        <v>5685</v>
      </c>
      <c r="E2710" t="s">
        <v>171</v>
      </c>
      <c r="F2710">
        <v>1</v>
      </c>
      <c r="G2710" s="1">
        <v>45166</v>
      </c>
      <c r="H2710" s="1">
        <v>45276</v>
      </c>
      <c r="I2710" s="21">
        <f t="shared" si="210"/>
        <v>16.714285714285715</v>
      </c>
      <c r="J2710" s="1"/>
      <c r="K2710" s="1" t="s">
        <v>5537</v>
      </c>
      <c r="M2710" t="s">
        <v>34</v>
      </c>
      <c r="O2710" t="s">
        <v>36</v>
      </c>
      <c r="S2710" s="22">
        <f t="shared" si="211"/>
        <v>0</v>
      </c>
      <c r="T2710" s="22">
        <f t="shared" si="212"/>
        <v>0</v>
      </c>
      <c r="U2710" s="22">
        <v>0</v>
      </c>
      <c r="W2710" s="22">
        <v>0</v>
      </c>
      <c r="Y2710" t="s">
        <v>49</v>
      </c>
      <c r="Z2710" t="s">
        <v>85</v>
      </c>
      <c r="AA2710" t="s">
        <v>86</v>
      </c>
      <c r="AC2710" t="s">
        <v>87</v>
      </c>
      <c r="AD2710" t="str">
        <f t="shared" si="213"/>
        <v>Schott Campus - SCHOTT16</v>
      </c>
      <c r="AE2710" t="s">
        <v>242</v>
      </c>
      <c r="AF2710" t="s">
        <v>243</v>
      </c>
      <c r="AG2710" t="s">
        <v>2025</v>
      </c>
      <c r="AH2710" t="s">
        <v>4162</v>
      </c>
      <c r="AI2710">
        <v>75</v>
      </c>
      <c r="AJ2710">
        <v>1</v>
      </c>
      <c r="AK2710" s="22">
        <f t="shared" si="214"/>
        <v>0</v>
      </c>
      <c r="AL2710" t="s">
        <v>52</v>
      </c>
      <c r="AM2710" t="s">
        <v>172</v>
      </c>
      <c r="AN2710" t="s">
        <v>67</v>
      </c>
    </row>
    <row r="2711" spans="1:40" hidden="1" x14ac:dyDescent="0.25">
      <c r="A2711">
        <v>202430</v>
      </c>
      <c r="B2711">
        <v>43450</v>
      </c>
      <c r="C2711" t="s">
        <v>479</v>
      </c>
      <c r="D2711" t="s">
        <v>5685</v>
      </c>
      <c r="E2711" t="s">
        <v>480</v>
      </c>
      <c r="F2711">
        <v>1</v>
      </c>
      <c r="G2711" s="1">
        <v>45166</v>
      </c>
      <c r="H2711" s="1">
        <v>45276</v>
      </c>
      <c r="I2711" s="21">
        <f t="shared" si="210"/>
        <v>16.714285714285715</v>
      </c>
      <c r="J2711" s="1"/>
      <c r="K2711" s="1" t="s">
        <v>34</v>
      </c>
      <c r="M2711" t="s">
        <v>34</v>
      </c>
      <c r="S2711" s="22">
        <f t="shared" si="211"/>
        <v>0</v>
      </c>
      <c r="T2711" s="22">
        <f t="shared" si="212"/>
        <v>0</v>
      </c>
      <c r="U2711" s="22">
        <v>0</v>
      </c>
      <c r="W2711" s="22">
        <v>0</v>
      </c>
      <c r="Y2711" t="s">
        <v>49</v>
      </c>
      <c r="Z2711" t="s">
        <v>85</v>
      </c>
      <c r="AA2711" t="s">
        <v>86</v>
      </c>
      <c r="AB2711" t="s">
        <v>41</v>
      </c>
      <c r="AC2711" t="s">
        <v>87</v>
      </c>
      <c r="AD2711" t="str">
        <f t="shared" si="213"/>
        <v>Schott Campus - SCHOTT16</v>
      </c>
      <c r="AE2711" t="s">
        <v>242</v>
      </c>
      <c r="AF2711" t="s">
        <v>243</v>
      </c>
      <c r="AG2711" t="s">
        <v>2025</v>
      </c>
      <c r="AH2711" t="s">
        <v>4162</v>
      </c>
      <c r="AI2711">
        <v>0</v>
      </c>
      <c r="AJ2711">
        <v>0</v>
      </c>
      <c r="AK2711" s="22">
        <f t="shared" si="214"/>
        <v>0</v>
      </c>
      <c r="AL2711" t="s">
        <v>52</v>
      </c>
      <c r="AM2711" t="s">
        <v>172</v>
      </c>
      <c r="AN2711" t="s">
        <v>46</v>
      </c>
    </row>
    <row r="2712" spans="1:40" hidden="1" x14ac:dyDescent="0.25">
      <c r="A2712">
        <v>202430</v>
      </c>
      <c r="B2712">
        <v>43451</v>
      </c>
      <c r="C2712" t="s">
        <v>483</v>
      </c>
      <c r="D2712" t="e">
        <v>#N/A</v>
      </c>
      <c r="E2712" t="s">
        <v>484</v>
      </c>
      <c r="F2712">
        <v>1</v>
      </c>
      <c r="G2712" s="1">
        <v>45166</v>
      </c>
      <c r="H2712" s="1">
        <v>45276</v>
      </c>
      <c r="I2712" s="21">
        <f t="shared" si="210"/>
        <v>16.714285714285715</v>
      </c>
      <c r="J2712" s="1"/>
      <c r="K2712" s="1" t="s">
        <v>34</v>
      </c>
      <c r="M2712" t="s">
        <v>34</v>
      </c>
      <c r="S2712" s="22">
        <f t="shared" si="211"/>
        <v>0</v>
      </c>
      <c r="T2712" s="22">
        <f t="shared" si="212"/>
        <v>0</v>
      </c>
      <c r="U2712" s="22">
        <v>0</v>
      </c>
      <c r="W2712" s="22">
        <v>0</v>
      </c>
      <c r="Y2712" t="s">
        <v>49</v>
      </c>
      <c r="Z2712" t="s">
        <v>92</v>
      </c>
      <c r="AA2712" t="s">
        <v>93</v>
      </c>
      <c r="AB2712" t="s">
        <v>41</v>
      </c>
      <c r="AC2712" t="s">
        <v>87</v>
      </c>
      <c r="AD2712" t="str">
        <f t="shared" si="213"/>
        <v>Schott Campus - SCHOTT16</v>
      </c>
      <c r="AE2712" t="s">
        <v>242</v>
      </c>
      <c r="AF2712" t="s">
        <v>243</v>
      </c>
      <c r="AG2712" t="s">
        <v>2025</v>
      </c>
      <c r="AH2712" t="s">
        <v>4162</v>
      </c>
      <c r="AI2712">
        <v>75</v>
      </c>
      <c r="AJ2712">
        <v>0</v>
      </c>
      <c r="AK2712" s="22">
        <f t="shared" si="214"/>
        <v>0</v>
      </c>
      <c r="AL2712" t="s">
        <v>52</v>
      </c>
      <c r="AM2712" t="s">
        <v>66</v>
      </c>
      <c r="AN2712" t="s">
        <v>67</v>
      </c>
    </row>
    <row r="2713" spans="1:40" hidden="1" x14ac:dyDescent="0.25">
      <c r="A2713">
        <v>202430</v>
      </c>
      <c r="B2713">
        <v>43452</v>
      </c>
      <c r="C2713" t="s">
        <v>173</v>
      </c>
      <c r="D2713" t="e">
        <v>#N/A</v>
      </c>
      <c r="E2713" t="s">
        <v>174</v>
      </c>
      <c r="F2713">
        <v>1</v>
      </c>
      <c r="G2713" s="1">
        <v>45166</v>
      </c>
      <c r="H2713" s="1">
        <v>45276</v>
      </c>
      <c r="I2713" s="21">
        <f t="shared" si="210"/>
        <v>16.714285714285715</v>
      </c>
      <c r="J2713" s="1"/>
      <c r="K2713" s="1" t="s">
        <v>5537</v>
      </c>
      <c r="M2713" t="s">
        <v>34</v>
      </c>
      <c r="O2713" t="s">
        <v>36</v>
      </c>
      <c r="S2713" s="22">
        <f t="shared" si="211"/>
        <v>0</v>
      </c>
      <c r="T2713" s="22">
        <f t="shared" si="212"/>
        <v>0</v>
      </c>
      <c r="U2713" s="22">
        <v>0</v>
      </c>
      <c r="W2713" s="22">
        <v>0</v>
      </c>
      <c r="Y2713" t="s">
        <v>49</v>
      </c>
      <c r="Z2713" t="s">
        <v>92</v>
      </c>
      <c r="AA2713" t="s">
        <v>93</v>
      </c>
      <c r="AC2713" t="s">
        <v>87</v>
      </c>
      <c r="AD2713" t="str">
        <f t="shared" si="213"/>
        <v>Schott Campus - SCHOTT16</v>
      </c>
      <c r="AE2713" t="s">
        <v>242</v>
      </c>
      <c r="AF2713" t="s">
        <v>243</v>
      </c>
      <c r="AG2713" t="s">
        <v>2025</v>
      </c>
      <c r="AH2713" t="s">
        <v>4162</v>
      </c>
      <c r="AI2713">
        <v>75</v>
      </c>
      <c r="AJ2713">
        <v>0</v>
      </c>
      <c r="AK2713" s="22">
        <f t="shared" si="214"/>
        <v>0</v>
      </c>
      <c r="AL2713" t="s">
        <v>52</v>
      </c>
      <c r="AM2713" t="s">
        <v>66</v>
      </c>
      <c r="AN2713" t="s">
        <v>67</v>
      </c>
    </row>
    <row r="2714" spans="1:40" hidden="1" x14ac:dyDescent="0.25">
      <c r="A2714">
        <v>202430</v>
      </c>
      <c r="B2714">
        <v>43453</v>
      </c>
      <c r="C2714" t="s">
        <v>485</v>
      </c>
      <c r="D2714" t="e">
        <v>#N/A</v>
      </c>
      <c r="E2714" t="s">
        <v>486</v>
      </c>
      <c r="F2714">
        <v>1</v>
      </c>
      <c r="G2714" s="1">
        <v>45166</v>
      </c>
      <c r="H2714" s="1">
        <v>45276</v>
      </c>
      <c r="I2714" s="21">
        <f t="shared" si="210"/>
        <v>16.714285714285715</v>
      </c>
      <c r="J2714" s="1"/>
      <c r="K2714" s="1" t="s">
        <v>34</v>
      </c>
      <c r="M2714" t="s">
        <v>34</v>
      </c>
      <c r="S2714" s="22">
        <f t="shared" si="211"/>
        <v>0</v>
      </c>
      <c r="T2714" s="22">
        <f t="shared" si="212"/>
        <v>0</v>
      </c>
      <c r="U2714" s="22">
        <v>0</v>
      </c>
      <c r="W2714" s="22">
        <v>0</v>
      </c>
      <c r="Y2714" t="s">
        <v>49</v>
      </c>
      <c r="Z2714" t="s">
        <v>92</v>
      </c>
      <c r="AA2714" t="s">
        <v>93</v>
      </c>
      <c r="AB2714" t="s">
        <v>41</v>
      </c>
      <c r="AC2714" t="s">
        <v>87</v>
      </c>
      <c r="AD2714" t="str">
        <f t="shared" si="213"/>
        <v>Schott Campus - SCHOTT16</v>
      </c>
      <c r="AE2714" t="s">
        <v>242</v>
      </c>
      <c r="AF2714" t="s">
        <v>243</v>
      </c>
      <c r="AG2714" t="s">
        <v>2025</v>
      </c>
      <c r="AH2714" t="s">
        <v>4162</v>
      </c>
      <c r="AI2714">
        <v>75</v>
      </c>
      <c r="AJ2714">
        <v>0</v>
      </c>
      <c r="AK2714" s="22">
        <f t="shared" si="214"/>
        <v>0</v>
      </c>
      <c r="AL2714" t="s">
        <v>52</v>
      </c>
      <c r="AM2714" t="s">
        <v>66</v>
      </c>
      <c r="AN2714" t="s">
        <v>67</v>
      </c>
    </row>
    <row r="2715" spans="1:40" hidden="1" x14ac:dyDescent="0.25">
      <c r="A2715">
        <v>202430</v>
      </c>
      <c r="B2715">
        <v>43773</v>
      </c>
      <c r="C2715" t="s">
        <v>467</v>
      </c>
      <c r="D2715" t="s">
        <v>5685</v>
      </c>
      <c r="E2715" t="s">
        <v>468</v>
      </c>
      <c r="F2715">
        <v>1</v>
      </c>
      <c r="G2715" s="1">
        <v>45166</v>
      </c>
      <c r="H2715" s="1">
        <v>45276</v>
      </c>
      <c r="I2715" s="21">
        <f t="shared" si="210"/>
        <v>16.714285714285715</v>
      </c>
      <c r="J2715" s="1"/>
      <c r="K2715" s="1" t="s">
        <v>34</v>
      </c>
      <c r="M2715" t="s">
        <v>34</v>
      </c>
      <c r="S2715" s="22">
        <f t="shared" si="211"/>
        <v>0</v>
      </c>
      <c r="T2715" s="22">
        <f t="shared" si="212"/>
        <v>0</v>
      </c>
      <c r="U2715" s="22">
        <v>0</v>
      </c>
      <c r="W2715" s="22">
        <v>0</v>
      </c>
      <c r="Y2715" t="s">
        <v>49</v>
      </c>
      <c r="Z2715" t="s">
        <v>152</v>
      </c>
      <c r="AA2715" t="s">
        <v>153</v>
      </c>
      <c r="AB2715" t="s">
        <v>41</v>
      </c>
      <c r="AC2715" t="s">
        <v>87</v>
      </c>
      <c r="AD2715" t="str">
        <f t="shared" si="213"/>
        <v>Schott Campus - SCHOTT16</v>
      </c>
      <c r="AE2715" t="s">
        <v>242</v>
      </c>
      <c r="AF2715" t="s">
        <v>243</v>
      </c>
      <c r="AG2715" t="s">
        <v>2025</v>
      </c>
      <c r="AH2715" t="s">
        <v>4162</v>
      </c>
      <c r="AI2715">
        <v>0</v>
      </c>
      <c r="AJ2715">
        <v>0</v>
      </c>
      <c r="AK2715" s="22">
        <f t="shared" si="214"/>
        <v>0</v>
      </c>
      <c r="AL2715" t="s">
        <v>52</v>
      </c>
      <c r="AM2715" t="s">
        <v>172</v>
      </c>
      <c r="AN2715" t="s">
        <v>46</v>
      </c>
    </row>
    <row r="2716" spans="1:40" hidden="1" x14ac:dyDescent="0.25">
      <c r="A2716">
        <v>202430</v>
      </c>
      <c r="B2716">
        <v>43774</v>
      </c>
      <c r="C2716" t="s">
        <v>144</v>
      </c>
      <c r="D2716" t="s">
        <v>5685</v>
      </c>
      <c r="E2716" t="s">
        <v>145</v>
      </c>
      <c r="F2716">
        <v>1</v>
      </c>
      <c r="G2716" s="1">
        <v>45166</v>
      </c>
      <c r="H2716" s="1">
        <v>45276</v>
      </c>
      <c r="I2716" s="21">
        <f t="shared" si="210"/>
        <v>16.714285714285715</v>
      </c>
      <c r="J2716" s="1"/>
      <c r="K2716" s="1" t="s">
        <v>5537</v>
      </c>
      <c r="M2716" t="s">
        <v>34</v>
      </c>
      <c r="O2716" t="s">
        <v>36</v>
      </c>
      <c r="S2716" s="22">
        <f t="shared" si="211"/>
        <v>0</v>
      </c>
      <c r="T2716" s="22">
        <f t="shared" si="212"/>
        <v>0</v>
      </c>
      <c r="U2716" s="22">
        <v>0</v>
      </c>
      <c r="W2716" s="22">
        <v>0</v>
      </c>
      <c r="Y2716" t="s">
        <v>49</v>
      </c>
      <c r="Z2716" t="s">
        <v>152</v>
      </c>
      <c r="AA2716" t="s">
        <v>153</v>
      </c>
      <c r="AC2716" t="s">
        <v>87</v>
      </c>
      <c r="AD2716" t="str">
        <f t="shared" si="213"/>
        <v>Schott Campus - SCHOTT16</v>
      </c>
      <c r="AE2716" t="s">
        <v>242</v>
      </c>
      <c r="AF2716" t="s">
        <v>243</v>
      </c>
      <c r="AG2716" t="s">
        <v>2025</v>
      </c>
      <c r="AH2716" t="s">
        <v>4162</v>
      </c>
      <c r="AI2716">
        <v>0</v>
      </c>
      <c r="AJ2716">
        <v>0</v>
      </c>
      <c r="AK2716" s="22">
        <f t="shared" si="214"/>
        <v>0</v>
      </c>
      <c r="AL2716" t="s">
        <v>52</v>
      </c>
      <c r="AM2716" t="s">
        <v>172</v>
      </c>
      <c r="AN2716" t="s">
        <v>46</v>
      </c>
    </row>
    <row r="2717" spans="1:40" hidden="1" x14ac:dyDescent="0.25">
      <c r="A2717">
        <v>202430</v>
      </c>
      <c r="B2717">
        <v>43504</v>
      </c>
      <c r="C2717" t="s">
        <v>1928</v>
      </c>
      <c r="D2717" t="s">
        <v>5687</v>
      </c>
      <c r="E2717" t="s">
        <v>1929</v>
      </c>
      <c r="F2717">
        <v>0</v>
      </c>
      <c r="G2717" s="1">
        <v>45166</v>
      </c>
      <c r="H2717" s="1">
        <v>45220</v>
      </c>
      <c r="I2717" s="21">
        <f t="shared" si="210"/>
        <v>8.7142857142857153</v>
      </c>
      <c r="J2717" s="1"/>
      <c r="K2717" s="1" t="s">
        <v>5538</v>
      </c>
      <c r="N2717" t="s">
        <v>35</v>
      </c>
      <c r="O2717" t="s">
        <v>36</v>
      </c>
      <c r="S2717" s="22">
        <f t="shared" si="211"/>
        <v>0.12499999999999994</v>
      </c>
      <c r="T2717" s="22">
        <f t="shared" si="212"/>
        <v>0.132034632034632</v>
      </c>
      <c r="U2717" s="22" t="s">
        <v>5434</v>
      </c>
      <c r="V2717">
        <v>1130</v>
      </c>
      <c r="W2717" s="22" t="s">
        <v>5414</v>
      </c>
      <c r="X2717">
        <v>1430</v>
      </c>
      <c r="Y2717" t="s">
        <v>49</v>
      </c>
      <c r="Z2717" t="s">
        <v>240</v>
      </c>
      <c r="AA2717" t="s">
        <v>241</v>
      </c>
      <c r="AB2717">
        <v>9</v>
      </c>
      <c r="AC2717" t="s">
        <v>242</v>
      </c>
      <c r="AD2717" t="str">
        <f t="shared" si="213"/>
        <v>Schott Campus - SCHOTT17</v>
      </c>
      <c r="AE2717" t="s">
        <v>242</v>
      </c>
      <c r="AF2717" t="s">
        <v>243</v>
      </c>
      <c r="AG2717" t="s">
        <v>244</v>
      </c>
      <c r="AH2717" t="s">
        <v>4162</v>
      </c>
      <c r="AI2717">
        <v>40</v>
      </c>
      <c r="AJ2717">
        <v>19</v>
      </c>
      <c r="AK2717" s="22">
        <f t="shared" si="214"/>
        <v>21.861162646876927</v>
      </c>
      <c r="AL2717" t="s">
        <v>52</v>
      </c>
      <c r="AM2717" t="s">
        <v>66</v>
      </c>
      <c r="AN2717" t="s">
        <v>67</v>
      </c>
    </row>
    <row r="2718" spans="1:40" hidden="1" x14ac:dyDescent="0.25">
      <c r="A2718">
        <v>202430</v>
      </c>
      <c r="B2718">
        <v>43509</v>
      </c>
      <c r="C2718" t="s">
        <v>238</v>
      </c>
      <c r="D2718" t="s">
        <v>5687</v>
      </c>
      <c r="E2718" t="s">
        <v>239</v>
      </c>
      <c r="F2718">
        <v>0</v>
      </c>
      <c r="G2718" s="1">
        <v>45222</v>
      </c>
      <c r="H2718" s="1">
        <v>45276</v>
      </c>
      <c r="I2718" s="21">
        <f t="shared" si="210"/>
        <v>8.7142857142857153</v>
      </c>
      <c r="J2718" s="1"/>
      <c r="K2718" s="1" t="s">
        <v>345</v>
      </c>
      <c r="L2718" t="s">
        <v>33</v>
      </c>
      <c r="M2718" t="s">
        <v>34</v>
      </c>
      <c r="S2718" s="22">
        <f t="shared" si="211"/>
        <v>0.10069444444444448</v>
      </c>
      <c r="T2718" s="22">
        <f t="shared" si="212"/>
        <v>0.10636123136123142</v>
      </c>
      <c r="U2718" s="22" t="s">
        <v>5464</v>
      </c>
      <c r="V2718">
        <v>1135</v>
      </c>
      <c r="W2718" s="22" t="s">
        <v>5374</v>
      </c>
      <c r="X2718">
        <v>1400</v>
      </c>
      <c r="Y2718" t="s">
        <v>49</v>
      </c>
      <c r="Z2718" t="s">
        <v>240</v>
      </c>
      <c r="AA2718" t="s">
        <v>241</v>
      </c>
      <c r="AB2718">
        <v>11</v>
      </c>
      <c r="AC2718" t="s">
        <v>242</v>
      </c>
      <c r="AD2718" t="str">
        <f t="shared" si="213"/>
        <v>Schott Campus - SCHOTT17</v>
      </c>
      <c r="AE2718" t="s">
        <v>242</v>
      </c>
      <c r="AF2718" t="s">
        <v>243</v>
      </c>
      <c r="AG2718" t="s">
        <v>244</v>
      </c>
      <c r="AH2718" t="s">
        <v>4162</v>
      </c>
      <c r="AI2718">
        <v>40</v>
      </c>
      <c r="AJ2718">
        <v>20</v>
      </c>
      <c r="AK2718" s="22">
        <f t="shared" si="214"/>
        <v>18.537243180100337</v>
      </c>
      <c r="AL2718" t="s">
        <v>52</v>
      </c>
      <c r="AM2718" t="s">
        <v>66</v>
      </c>
      <c r="AN2718" t="s">
        <v>67</v>
      </c>
    </row>
    <row r="2719" spans="1:40" hidden="1" x14ac:dyDescent="0.25">
      <c r="A2719">
        <v>202430</v>
      </c>
      <c r="B2719">
        <v>43510</v>
      </c>
      <c r="C2719" t="s">
        <v>245</v>
      </c>
      <c r="D2719" t="s">
        <v>5687</v>
      </c>
      <c r="E2719" t="s">
        <v>246</v>
      </c>
      <c r="F2719">
        <v>0</v>
      </c>
      <c r="G2719" s="1">
        <v>45166</v>
      </c>
      <c r="H2719" s="1">
        <v>45220</v>
      </c>
      <c r="I2719" s="21">
        <f t="shared" si="210"/>
        <v>8.7142857142857153</v>
      </c>
      <c r="J2719" s="1"/>
      <c r="K2719" s="1" t="s">
        <v>345</v>
      </c>
      <c r="L2719" t="s">
        <v>33</v>
      </c>
      <c r="M2719" t="s">
        <v>34</v>
      </c>
      <c r="S2719" s="22">
        <f t="shared" si="211"/>
        <v>0.12152777777777773</v>
      </c>
      <c r="T2719" s="22">
        <f t="shared" si="212"/>
        <v>0.12836700336700335</v>
      </c>
      <c r="U2719" s="22" t="s">
        <v>5464</v>
      </c>
      <c r="V2719">
        <v>1135</v>
      </c>
      <c r="W2719" s="22" t="s">
        <v>5414</v>
      </c>
      <c r="X2719">
        <v>1430</v>
      </c>
      <c r="Y2719" t="s">
        <v>101</v>
      </c>
      <c r="Z2719" t="s">
        <v>240</v>
      </c>
      <c r="AA2719" t="s">
        <v>241</v>
      </c>
      <c r="AB2719">
        <v>9</v>
      </c>
      <c r="AC2719" t="s">
        <v>242</v>
      </c>
      <c r="AD2719" t="str">
        <f t="shared" si="213"/>
        <v>Schott Campus - SCHOTT17</v>
      </c>
      <c r="AE2719" t="s">
        <v>242</v>
      </c>
      <c r="AF2719" t="s">
        <v>243</v>
      </c>
      <c r="AG2719" t="s">
        <v>244</v>
      </c>
      <c r="AH2719" t="s">
        <v>4162</v>
      </c>
      <c r="AI2719">
        <v>40</v>
      </c>
      <c r="AJ2719">
        <v>22</v>
      </c>
      <c r="AK2719" s="22">
        <f t="shared" si="214"/>
        <v>24.609788359788361</v>
      </c>
      <c r="AL2719" t="s">
        <v>52</v>
      </c>
      <c r="AM2719" t="s">
        <v>66</v>
      </c>
      <c r="AN2719" t="s">
        <v>67</v>
      </c>
    </row>
    <row r="2720" spans="1:40" hidden="1" x14ac:dyDescent="0.25">
      <c r="A2720">
        <v>202430</v>
      </c>
      <c r="B2720">
        <v>44129</v>
      </c>
      <c r="C2720" t="s">
        <v>549</v>
      </c>
      <c r="D2720" t="s">
        <v>5687</v>
      </c>
      <c r="E2720" t="s">
        <v>550</v>
      </c>
      <c r="F2720">
        <v>0</v>
      </c>
      <c r="G2720" s="1">
        <v>45222</v>
      </c>
      <c r="H2720" s="1">
        <v>45276</v>
      </c>
      <c r="I2720" s="21">
        <f t="shared" si="210"/>
        <v>8.7142857142857153</v>
      </c>
      <c r="J2720" s="1"/>
      <c r="K2720" s="1" t="s">
        <v>5538</v>
      </c>
      <c r="N2720" t="s">
        <v>35</v>
      </c>
      <c r="O2720" t="s">
        <v>36</v>
      </c>
      <c r="S2720" s="22">
        <f t="shared" si="211"/>
        <v>0.12152777777777773</v>
      </c>
      <c r="T2720" s="22">
        <f t="shared" si="212"/>
        <v>0.12836700336700335</v>
      </c>
      <c r="U2720" s="22" t="s">
        <v>5464</v>
      </c>
      <c r="V2720">
        <v>1135</v>
      </c>
      <c r="W2720" s="22" t="s">
        <v>5414</v>
      </c>
      <c r="X2720">
        <v>1430</v>
      </c>
      <c r="Y2720" t="s">
        <v>101</v>
      </c>
      <c r="Z2720" t="s">
        <v>240</v>
      </c>
      <c r="AA2720" t="s">
        <v>241</v>
      </c>
      <c r="AB2720">
        <v>11</v>
      </c>
      <c r="AC2720" t="s">
        <v>242</v>
      </c>
      <c r="AD2720" t="str">
        <f t="shared" si="213"/>
        <v>Schott Campus - SCHOTT17</v>
      </c>
      <c r="AE2720" t="s">
        <v>242</v>
      </c>
      <c r="AF2720" t="s">
        <v>243</v>
      </c>
      <c r="AG2720" t="s">
        <v>244</v>
      </c>
      <c r="AH2720" t="s">
        <v>4162</v>
      </c>
      <c r="AI2720">
        <v>40</v>
      </c>
      <c r="AJ2720">
        <v>20</v>
      </c>
      <c r="AK2720" s="22">
        <f t="shared" si="214"/>
        <v>22.372534872534871</v>
      </c>
      <c r="AL2720" t="s">
        <v>52</v>
      </c>
      <c r="AM2720" t="s">
        <v>66</v>
      </c>
      <c r="AN2720" t="s">
        <v>67</v>
      </c>
    </row>
    <row r="2721" spans="1:40" hidden="1" x14ac:dyDescent="0.25">
      <c r="A2721">
        <v>202430</v>
      </c>
      <c r="B2721">
        <v>44130</v>
      </c>
      <c r="C2721" t="s">
        <v>539</v>
      </c>
      <c r="D2721" t="s">
        <v>5687</v>
      </c>
      <c r="E2721" t="s">
        <v>540</v>
      </c>
      <c r="F2721">
        <v>0</v>
      </c>
      <c r="G2721" s="1">
        <v>45222</v>
      </c>
      <c r="H2721" s="1">
        <v>45276</v>
      </c>
      <c r="I2721" s="21">
        <f t="shared" si="210"/>
        <v>8.7142857142857153</v>
      </c>
      <c r="J2721" s="1"/>
      <c r="K2721" s="1" t="s">
        <v>5537</v>
      </c>
      <c r="M2721" t="s">
        <v>34</v>
      </c>
      <c r="O2721" t="s">
        <v>36</v>
      </c>
      <c r="S2721" s="22">
        <f t="shared" si="211"/>
        <v>9.027777777777779E-2</v>
      </c>
      <c r="T2721" s="22">
        <f t="shared" si="212"/>
        <v>9.5358345358345392E-2</v>
      </c>
      <c r="U2721" s="22" t="s">
        <v>5380</v>
      </c>
      <c r="V2721">
        <v>1730</v>
      </c>
      <c r="W2721" s="22" t="s">
        <v>5516</v>
      </c>
      <c r="X2721">
        <v>1940</v>
      </c>
      <c r="Y2721" t="s">
        <v>101</v>
      </c>
      <c r="Z2721" t="s">
        <v>2026</v>
      </c>
      <c r="AA2721" t="s">
        <v>2027</v>
      </c>
      <c r="AB2721">
        <v>11</v>
      </c>
      <c r="AC2721" t="s">
        <v>242</v>
      </c>
      <c r="AD2721" t="str">
        <f t="shared" si="213"/>
        <v>Schott Campus - SCHOTT17</v>
      </c>
      <c r="AE2721" t="s">
        <v>242</v>
      </c>
      <c r="AF2721" t="s">
        <v>243</v>
      </c>
      <c r="AG2721" t="s">
        <v>244</v>
      </c>
      <c r="AH2721" t="s">
        <v>4162</v>
      </c>
      <c r="AI2721">
        <v>40</v>
      </c>
      <c r="AJ2721">
        <v>17</v>
      </c>
      <c r="AK2721" s="22">
        <f t="shared" si="214"/>
        <v>14.126657733800597</v>
      </c>
      <c r="AL2721" t="s">
        <v>52</v>
      </c>
      <c r="AM2721" t="s">
        <v>66</v>
      </c>
      <c r="AN2721" t="s">
        <v>67</v>
      </c>
    </row>
    <row r="2722" spans="1:40" hidden="1" x14ac:dyDescent="0.25">
      <c r="A2722">
        <v>202430</v>
      </c>
      <c r="B2722">
        <v>43670</v>
      </c>
      <c r="C2722" t="s">
        <v>1396</v>
      </c>
      <c r="D2722" t="s">
        <v>5613</v>
      </c>
      <c r="E2722" t="s">
        <v>1397</v>
      </c>
      <c r="F2722">
        <v>0</v>
      </c>
      <c r="G2722" s="1">
        <v>45166</v>
      </c>
      <c r="H2722" s="1">
        <v>45220</v>
      </c>
      <c r="I2722" s="21">
        <f t="shared" si="210"/>
        <v>8.7142857142857153</v>
      </c>
      <c r="J2722" s="1"/>
      <c r="K2722" s="1" t="s">
        <v>33</v>
      </c>
      <c r="L2722" t="s">
        <v>33</v>
      </c>
      <c r="S2722" s="22">
        <f t="shared" si="211"/>
        <v>3.472222222222221E-2</v>
      </c>
      <c r="T2722" s="22">
        <f t="shared" si="212"/>
        <v>1.8338143338143334E-2</v>
      </c>
      <c r="U2722" s="22" t="s">
        <v>5386</v>
      </c>
      <c r="V2722">
        <v>1300</v>
      </c>
      <c r="W2722" s="22" t="s">
        <v>5408</v>
      </c>
      <c r="X2722">
        <v>1350</v>
      </c>
      <c r="Y2722" t="s">
        <v>101</v>
      </c>
      <c r="Z2722" t="s">
        <v>1398</v>
      </c>
      <c r="AA2722" t="s">
        <v>1399</v>
      </c>
      <c r="AB2722">
        <v>9</v>
      </c>
      <c r="AC2722" t="s">
        <v>242</v>
      </c>
      <c r="AD2722" t="str">
        <f t="shared" si="213"/>
        <v>Schott Campus - SCHOTT20</v>
      </c>
      <c r="AE2722" t="s">
        <v>242</v>
      </c>
      <c r="AF2722" t="s">
        <v>243</v>
      </c>
      <c r="AG2722" t="s">
        <v>1400</v>
      </c>
      <c r="AH2722" t="s">
        <v>4162</v>
      </c>
      <c r="AI2722">
        <v>20</v>
      </c>
      <c r="AJ2722">
        <v>29</v>
      </c>
      <c r="AK2722" s="22">
        <f t="shared" si="214"/>
        <v>4.6343107950250797</v>
      </c>
      <c r="AL2722" t="s">
        <v>52</v>
      </c>
      <c r="AM2722" t="s">
        <v>66</v>
      </c>
      <c r="AN2722" t="s">
        <v>46</v>
      </c>
    </row>
    <row r="2723" spans="1:40" hidden="1" x14ac:dyDescent="0.25">
      <c r="A2723">
        <v>202430</v>
      </c>
      <c r="B2723">
        <v>43670</v>
      </c>
      <c r="C2723" t="s">
        <v>1396</v>
      </c>
      <c r="D2723" t="s">
        <v>5613</v>
      </c>
      <c r="E2723" t="s">
        <v>1397</v>
      </c>
      <c r="F2723">
        <v>0</v>
      </c>
      <c r="G2723" s="1">
        <v>45166</v>
      </c>
      <c r="H2723" s="1">
        <v>45220</v>
      </c>
      <c r="I2723" s="21">
        <f t="shared" si="210"/>
        <v>8.7142857142857153</v>
      </c>
      <c r="J2723" s="1"/>
      <c r="K2723" s="1" t="s">
        <v>33</v>
      </c>
      <c r="L2723" t="s">
        <v>33</v>
      </c>
      <c r="S2723" s="22">
        <f t="shared" si="211"/>
        <v>7.638888888888884E-2</v>
      </c>
      <c r="T2723" s="22">
        <f t="shared" si="212"/>
        <v>4.0343915343915328E-2</v>
      </c>
      <c r="U2723" s="22" t="s">
        <v>5374</v>
      </c>
      <c r="V2723">
        <v>1400</v>
      </c>
      <c r="W2723" s="22" t="s">
        <v>5460</v>
      </c>
      <c r="X2723">
        <v>1550</v>
      </c>
      <c r="Y2723" t="s">
        <v>101</v>
      </c>
      <c r="Z2723" t="s">
        <v>1398</v>
      </c>
      <c r="AA2723" t="s">
        <v>1399</v>
      </c>
      <c r="AB2723">
        <v>9</v>
      </c>
      <c r="AC2723" t="s">
        <v>242</v>
      </c>
      <c r="AD2723" t="str">
        <f t="shared" si="213"/>
        <v>Schott Campus - SCHOTT20</v>
      </c>
      <c r="AE2723" t="s">
        <v>242</v>
      </c>
      <c r="AF2723" t="s">
        <v>243</v>
      </c>
      <c r="AG2723" t="s">
        <v>1400</v>
      </c>
      <c r="AH2723" t="s">
        <v>4162</v>
      </c>
      <c r="AI2723">
        <v>20</v>
      </c>
      <c r="AJ2723">
        <v>29</v>
      </c>
      <c r="AK2723" s="22">
        <f t="shared" si="214"/>
        <v>10.195483749055175</v>
      </c>
      <c r="AL2723" t="s">
        <v>52</v>
      </c>
      <c r="AM2723" t="s">
        <v>66</v>
      </c>
      <c r="AN2723" t="s">
        <v>46</v>
      </c>
    </row>
    <row r="2724" spans="1:40" hidden="1" x14ac:dyDescent="0.25">
      <c r="A2724">
        <v>202430</v>
      </c>
      <c r="B2724">
        <v>43671</v>
      </c>
      <c r="C2724" t="s">
        <v>1396</v>
      </c>
      <c r="D2724" t="s">
        <v>5613</v>
      </c>
      <c r="E2724" t="s">
        <v>1397</v>
      </c>
      <c r="F2724">
        <v>0</v>
      </c>
      <c r="G2724" s="1">
        <v>45222</v>
      </c>
      <c r="H2724" s="1">
        <v>45276</v>
      </c>
      <c r="I2724" s="21">
        <f t="shared" si="210"/>
        <v>8.7142857142857153</v>
      </c>
      <c r="J2724" s="1"/>
      <c r="K2724" s="1" t="s">
        <v>33</v>
      </c>
      <c r="L2724" t="s">
        <v>33</v>
      </c>
      <c r="S2724" s="22">
        <f t="shared" si="211"/>
        <v>3.472222222222221E-2</v>
      </c>
      <c r="T2724" s="22">
        <f t="shared" si="212"/>
        <v>1.8338143338143334E-2</v>
      </c>
      <c r="U2724" s="22" t="s">
        <v>5386</v>
      </c>
      <c r="V2724">
        <v>1300</v>
      </c>
      <c r="W2724" s="22" t="s">
        <v>5408</v>
      </c>
      <c r="X2724">
        <v>1350</v>
      </c>
      <c r="Y2724" t="s">
        <v>101</v>
      </c>
      <c r="Z2724" t="s">
        <v>1398</v>
      </c>
      <c r="AA2724" t="s">
        <v>1399</v>
      </c>
      <c r="AB2724">
        <v>11</v>
      </c>
      <c r="AC2724" t="s">
        <v>242</v>
      </c>
      <c r="AD2724" t="str">
        <f t="shared" si="213"/>
        <v>Schott Campus - SCHOTT20</v>
      </c>
      <c r="AE2724" t="s">
        <v>242</v>
      </c>
      <c r="AF2724" t="s">
        <v>243</v>
      </c>
      <c r="AG2724" t="s">
        <v>1400</v>
      </c>
      <c r="AH2724" t="s">
        <v>4162</v>
      </c>
      <c r="AI2724">
        <v>20</v>
      </c>
      <c r="AJ2724">
        <v>25</v>
      </c>
      <c r="AK2724" s="22">
        <f t="shared" si="214"/>
        <v>3.9950955129526551</v>
      </c>
      <c r="AL2724" t="s">
        <v>52</v>
      </c>
      <c r="AM2724" t="s">
        <v>66</v>
      </c>
      <c r="AN2724" t="s">
        <v>46</v>
      </c>
    </row>
    <row r="2725" spans="1:40" hidden="1" x14ac:dyDescent="0.25">
      <c r="A2725">
        <v>202430</v>
      </c>
      <c r="B2725">
        <v>43671</v>
      </c>
      <c r="C2725" t="s">
        <v>1396</v>
      </c>
      <c r="D2725" t="s">
        <v>5613</v>
      </c>
      <c r="E2725" t="s">
        <v>1397</v>
      </c>
      <c r="F2725">
        <v>0</v>
      </c>
      <c r="G2725" s="1">
        <v>45222</v>
      </c>
      <c r="H2725" s="1">
        <v>45276</v>
      </c>
      <c r="I2725" s="21">
        <f t="shared" si="210"/>
        <v>8.7142857142857153</v>
      </c>
      <c r="J2725" s="1"/>
      <c r="K2725" s="1" t="s">
        <v>33</v>
      </c>
      <c r="L2725" t="s">
        <v>33</v>
      </c>
      <c r="S2725" s="22">
        <f t="shared" si="211"/>
        <v>7.638888888888884E-2</v>
      </c>
      <c r="T2725" s="22">
        <f t="shared" si="212"/>
        <v>4.0343915343915328E-2</v>
      </c>
      <c r="U2725" s="22" t="s">
        <v>5374</v>
      </c>
      <c r="V2725">
        <v>1400</v>
      </c>
      <c r="W2725" s="22" t="s">
        <v>5460</v>
      </c>
      <c r="X2725">
        <v>1550</v>
      </c>
      <c r="Y2725" t="s">
        <v>101</v>
      </c>
      <c r="Z2725" t="s">
        <v>1398</v>
      </c>
      <c r="AA2725" t="s">
        <v>1399</v>
      </c>
      <c r="AB2725">
        <v>11</v>
      </c>
      <c r="AC2725" t="s">
        <v>242</v>
      </c>
      <c r="AD2725" t="str">
        <f t="shared" si="213"/>
        <v>Schott Campus - SCHOTT20</v>
      </c>
      <c r="AE2725" t="s">
        <v>242</v>
      </c>
      <c r="AF2725" t="s">
        <v>243</v>
      </c>
      <c r="AG2725" t="s">
        <v>1400</v>
      </c>
      <c r="AH2725" t="s">
        <v>4162</v>
      </c>
      <c r="AI2725">
        <v>20</v>
      </c>
      <c r="AJ2725">
        <v>25</v>
      </c>
      <c r="AK2725" s="22">
        <f t="shared" si="214"/>
        <v>8.7892101284958404</v>
      </c>
      <c r="AL2725" t="s">
        <v>52</v>
      </c>
      <c r="AM2725" t="s">
        <v>66</v>
      </c>
      <c r="AN2725" t="s">
        <v>46</v>
      </c>
    </row>
    <row r="2726" spans="1:40" hidden="1" x14ac:dyDescent="0.25">
      <c r="A2726">
        <v>202430</v>
      </c>
      <c r="B2726">
        <v>44546</v>
      </c>
      <c r="C2726" t="s">
        <v>1396</v>
      </c>
      <c r="D2726" t="s">
        <v>5613</v>
      </c>
      <c r="E2726" t="s">
        <v>1397</v>
      </c>
      <c r="F2726">
        <v>0</v>
      </c>
      <c r="G2726" s="1">
        <v>45166</v>
      </c>
      <c r="H2726" s="1">
        <v>45220</v>
      </c>
      <c r="I2726" s="21">
        <f t="shared" si="210"/>
        <v>8.7142857142857153</v>
      </c>
      <c r="J2726" s="1"/>
      <c r="K2726" s="1" t="s">
        <v>33</v>
      </c>
      <c r="L2726" t="s">
        <v>33</v>
      </c>
      <c r="S2726" s="22">
        <f t="shared" si="211"/>
        <v>3.472222222222221E-2</v>
      </c>
      <c r="T2726" s="22">
        <f t="shared" si="212"/>
        <v>1.8338143338143334E-2</v>
      </c>
      <c r="U2726" s="22" t="s">
        <v>5378</v>
      </c>
      <c r="V2726">
        <v>1800</v>
      </c>
      <c r="W2726" s="22" t="s">
        <v>5477</v>
      </c>
      <c r="X2726">
        <v>1850</v>
      </c>
      <c r="Y2726" t="s">
        <v>49</v>
      </c>
      <c r="Z2726" t="s">
        <v>1398</v>
      </c>
      <c r="AA2726" t="s">
        <v>1399</v>
      </c>
      <c r="AB2726">
        <v>9</v>
      </c>
      <c r="AC2726" t="s">
        <v>242</v>
      </c>
      <c r="AD2726" t="str">
        <f t="shared" si="213"/>
        <v>Schott Campus - SCHOTT20</v>
      </c>
      <c r="AE2726" t="s">
        <v>242</v>
      </c>
      <c r="AF2726" t="s">
        <v>243</v>
      </c>
      <c r="AG2726" t="s">
        <v>1400</v>
      </c>
      <c r="AH2726" t="s">
        <v>4162</v>
      </c>
      <c r="AI2726">
        <v>20</v>
      </c>
      <c r="AJ2726">
        <v>20</v>
      </c>
      <c r="AK2726" s="22">
        <f t="shared" si="214"/>
        <v>3.1960764103621244</v>
      </c>
      <c r="AL2726" t="s">
        <v>52</v>
      </c>
      <c r="AM2726" t="s">
        <v>182</v>
      </c>
      <c r="AN2726" t="s">
        <v>46</v>
      </c>
    </row>
    <row r="2727" spans="1:40" hidden="1" x14ac:dyDescent="0.25">
      <c r="A2727">
        <v>202430</v>
      </c>
      <c r="B2727">
        <v>44546</v>
      </c>
      <c r="C2727" t="s">
        <v>1396</v>
      </c>
      <c r="D2727" t="s">
        <v>5613</v>
      </c>
      <c r="E2727" t="s">
        <v>1397</v>
      </c>
      <c r="F2727">
        <v>0</v>
      </c>
      <c r="G2727" s="1">
        <v>45166</v>
      </c>
      <c r="H2727" s="1">
        <v>45220</v>
      </c>
      <c r="I2727" s="21">
        <f t="shared" si="210"/>
        <v>8.7142857142857153</v>
      </c>
      <c r="J2727" s="1"/>
      <c r="K2727" s="1" t="s">
        <v>33</v>
      </c>
      <c r="L2727" t="s">
        <v>33</v>
      </c>
      <c r="S2727" s="22">
        <f t="shared" si="211"/>
        <v>7.6388888888888951E-2</v>
      </c>
      <c r="T2727" s="22">
        <f t="shared" si="212"/>
        <v>4.0343915343915383E-2</v>
      </c>
      <c r="U2727" s="22" t="s">
        <v>5406</v>
      </c>
      <c r="V2727">
        <v>1900</v>
      </c>
      <c r="W2727" s="22" t="s">
        <v>5526</v>
      </c>
      <c r="X2727">
        <v>2050</v>
      </c>
      <c r="Y2727" t="s">
        <v>49</v>
      </c>
      <c r="Z2727" t="s">
        <v>1398</v>
      </c>
      <c r="AA2727" t="s">
        <v>1399</v>
      </c>
      <c r="AB2727">
        <v>9</v>
      </c>
      <c r="AC2727" t="s">
        <v>242</v>
      </c>
      <c r="AD2727" t="str">
        <f t="shared" si="213"/>
        <v>Schott Campus - SCHOTT20</v>
      </c>
      <c r="AE2727" t="s">
        <v>242</v>
      </c>
      <c r="AF2727" t="s">
        <v>243</v>
      </c>
      <c r="AG2727" t="s">
        <v>1400</v>
      </c>
      <c r="AH2727" t="s">
        <v>4162</v>
      </c>
      <c r="AI2727">
        <v>20</v>
      </c>
      <c r="AJ2727">
        <v>20</v>
      </c>
      <c r="AK2727" s="22">
        <f t="shared" si="214"/>
        <v>7.0313681027966819</v>
      </c>
      <c r="AL2727" t="s">
        <v>52</v>
      </c>
      <c r="AM2727" t="s">
        <v>182</v>
      </c>
      <c r="AN2727" t="s">
        <v>46</v>
      </c>
    </row>
    <row r="2728" spans="1:40" hidden="1" x14ac:dyDescent="0.25">
      <c r="A2728">
        <v>202430</v>
      </c>
      <c r="B2728">
        <v>44547</v>
      </c>
      <c r="C2728" t="s">
        <v>1396</v>
      </c>
      <c r="D2728" t="s">
        <v>5613</v>
      </c>
      <c r="E2728" t="s">
        <v>1397</v>
      </c>
      <c r="F2728">
        <v>0</v>
      </c>
      <c r="G2728" s="1">
        <v>45222</v>
      </c>
      <c r="H2728" s="1">
        <v>45276</v>
      </c>
      <c r="I2728" s="21">
        <f t="shared" si="210"/>
        <v>8.7142857142857153</v>
      </c>
      <c r="J2728" s="1"/>
      <c r="K2728" s="1" t="s">
        <v>33</v>
      </c>
      <c r="L2728" t="s">
        <v>33</v>
      </c>
      <c r="S2728" s="22">
        <f t="shared" si="211"/>
        <v>3.472222222222221E-2</v>
      </c>
      <c r="T2728" s="22">
        <f t="shared" si="212"/>
        <v>1.8338143338143334E-2</v>
      </c>
      <c r="U2728" s="22" t="s">
        <v>5378</v>
      </c>
      <c r="V2728">
        <v>1800</v>
      </c>
      <c r="W2728" s="22" t="s">
        <v>5477</v>
      </c>
      <c r="X2728">
        <v>1850</v>
      </c>
      <c r="Y2728" t="s">
        <v>101</v>
      </c>
      <c r="Z2728" t="s">
        <v>1398</v>
      </c>
      <c r="AA2728" t="s">
        <v>1399</v>
      </c>
      <c r="AB2728">
        <v>11</v>
      </c>
      <c r="AC2728" t="s">
        <v>242</v>
      </c>
      <c r="AD2728" t="str">
        <f t="shared" si="213"/>
        <v>Schott Campus - SCHOTT20</v>
      </c>
      <c r="AE2728" t="s">
        <v>242</v>
      </c>
      <c r="AF2728" t="s">
        <v>243</v>
      </c>
      <c r="AG2728" t="s">
        <v>1400</v>
      </c>
      <c r="AH2728" t="s">
        <v>4162</v>
      </c>
      <c r="AI2728">
        <v>20</v>
      </c>
      <c r="AJ2728">
        <v>21</v>
      </c>
      <c r="AK2728" s="22">
        <f t="shared" si="214"/>
        <v>3.3558802308802305</v>
      </c>
      <c r="AL2728" t="s">
        <v>52</v>
      </c>
      <c r="AM2728" t="s">
        <v>182</v>
      </c>
      <c r="AN2728" t="s">
        <v>46</v>
      </c>
    </row>
    <row r="2729" spans="1:40" hidden="1" x14ac:dyDescent="0.25">
      <c r="A2729">
        <v>202430</v>
      </c>
      <c r="B2729">
        <v>44547</v>
      </c>
      <c r="C2729" t="s">
        <v>1396</v>
      </c>
      <c r="D2729" t="s">
        <v>5613</v>
      </c>
      <c r="E2729" t="s">
        <v>1397</v>
      </c>
      <c r="F2729">
        <v>0</v>
      </c>
      <c r="G2729" s="1">
        <v>45222</v>
      </c>
      <c r="H2729" s="1">
        <v>45276</v>
      </c>
      <c r="I2729" s="21">
        <f t="shared" si="210"/>
        <v>8.7142857142857153</v>
      </c>
      <c r="J2729" s="1"/>
      <c r="K2729" s="1" t="s">
        <v>33</v>
      </c>
      <c r="L2729" t="s">
        <v>33</v>
      </c>
      <c r="S2729" s="22">
        <f t="shared" si="211"/>
        <v>7.6388888888888951E-2</v>
      </c>
      <c r="T2729" s="22">
        <f t="shared" si="212"/>
        <v>4.0343915343915383E-2</v>
      </c>
      <c r="U2729" s="22" t="s">
        <v>5406</v>
      </c>
      <c r="V2729">
        <v>1900</v>
      </c>
      <c r="W2729" s="22" t="s">
        <v>5526</v>
      </c>
      <c r="X2729">
        <v>2050</v>
      </c>
      <c r="Y2729" t="s">
        <v>101</v>
      </c>
      <c r="Z2729" t="s">
        <v>1398</v>
      </c>
      <c r="AA2729" t="s">
        <v>1399</v>
      </c>
      <c r="AB2729">
        <v>11</v>
      </c>
      <c r="AC2729" t="s">
        <v>242</v>
      </c>
      <c r="AD2729" t="str">
        <f t="shared" si="213"/>
        <v>Schott Campus - SCHOTT20</v>
      </c>
      <c r="AE2729" t="s">
        <v>242</v>
      </c>
      <c r="AF2729" t="s">
        <v>243</v>
      </c>
      <c r="AG2729" t="s">
        <v>1400</v>
      </c>
      <c r="AH2729" t="s">
        <v>4162</v>
      </c>
      <c r="AI2729">
        <v>20</v>
      </c>
      <c r="AJ2729">
        <v>21</v>
      </c>
      <c r="AK2729" s="22">
        <f t="shared" si="214"/>
        <v>7.3829365079365168</v>
      </c>
      <c r="AL2729" t="s">
        <v>52</v>
      </c>
      <c r="AM2729" t="s">
        <v>182</v>
      </c>
      <c r="AN2729" t="s">
        <v>46</v>
      </c>
    </row>
    <row r="2730" spans="1:40" hidden="1" x14ac:dyDescent="0.25">
      <c r="A2730">
        <v>202430</v>
      </c>
      <c r="B2730">
        <v>35550</v>
      </c>
      <c r="C2730" t="s">
        <v>604</v>
      </c>
      <c r="D2730" t="s">
        <v>5640</v>
      </c>
      <c r="E2730" t="s">
        <v>605</v>
      </c>
      <c r="F2730">
        <v>6.7</v>
      </c>
      <c r="G2730" s="1">
        <v>45166</v>
      </c>
      <c r="H2730" s="1">
        <v>45222</v>
      </c>
      <c r="I2730" s="21">
        <f t="shared" si="210"/>
        <v>9</v>
      </c>
      <c r="J2730" s="1"/>
      <c r="K2730" s="1" t="s">
        <v>5536</v>
      </c>
      <c r="L2730" t="s">
        <v>33</v>
      </c>
      <c r="N2730" t="s">
        <v>35</v>
      </c>
      <c r="S2730" s="22">
        <f t="shared" si="211"/>
        <v>0.35416666666666669</v>
      </c>
      <c r="T2730" s="22">
        <f t="shared" si="212"/>
        <v>0.38636363636363635</v>
      </c>
      <c r="U2730" s="22" t="s">
        <v>5369</v>
      </c>
      <c r="V2730">
        <v>800</v>
      </c>
      <c r="W2730" s="22" t="s">
        <v>5439</v>
      </c>
      <c r="X2730">
        <v>1630</v>
      </c>
      <c r="Y2730" t="s">
        <v>205</v>
      </c>
      <c r="Z2730" t="s">
        <v>606</v>
      </c>
      <c r="AA2730" t="s">
        <v>607</v>
      </c>
      <c r="AB2730" t="s">
        <v>41</v>
      </c>
      <c r="AC2730" t="s">
        <v>87</v>
      </c>
      <c r="AD2730" t="str">
        <f t="shared" si="213"/>
        <v>Schott Campus - SCHOTT22</v>
      </c>
      <c r="AE2730" t="s">
        <v>242</v>
      </c>
      <c r="AF2730" t="s">
        <v>243</v>
      </c>
      <c r="AG2730" t="s">
        <v>608</v>
      </c>
      <c r="AH2730" t="s">
        <v>4162</v>
      </c>
      <c r="AI2730">
        <v>17</v>
      </c>
      <c r="AJ2730">
        <v>15</v>
      </c>
      <c r="AK2730" s="22">
        <f t="shared" si="214"/>
        <v>52.159090909090907</v>
      </c>
      <c r="AL2730" t="s">
        <v>52</v>
      </c>
      <c r="AM2730" t="s">
        <v>66</v>
      </c>
      <c r="AN2730" t="s">
        <v>67</v>
      </c>
    </row>
    <row r="2731" spans="1:40" hidden="1" x14ac:dyDescent="0.25">
      <c r="A2731">
        <v>202430</v>
      </c>
      <c r="B2731">
        <v>41134</v>
      </c>
      <c r="C2731" t="s">
        <v>609</v>
      </c>
      <c r="D2731" t="s">
        <v>5640</v>
      </c>
      <c r="E2731" t="s">
        <v>610</v>
      </c>
      <c r="F2731">
        <v>6.7</v>
      </c>
      <c r="G2731" s="1">
        <v>45223</v>
      </c>
      <c r="H2731" s="1">
        <v>45281</v>
      </c>
      <c r="I2731" s="21">
        <f t="shared" si="210"/>
        <v>9.2857142857142865</v>
      </c>
      <c r="J2731" s="1"/>
      <c r="K2731" s="1" t="s">
        <v>5541</v>
      </c>
      <c r="L2731" t="s">
        <v>33</v>
      </c>
      <c r="N2731" t="s">
        <v>35</v>
      </c>
      <c r="P2731" t="s">
        <v>37</v>
      </c>
      <c r="S2731" s="22">
        <f t="shared" si="211"/>
        <v>0.35416666666666669</v>
      </c>
      <c r="T2731" s="22">
        <f t="shared" si="212"/>
        <v>0.597943722943723</v>
      </c>
      <c r="U2731" s="22" t="s">
        <v>5369</v>
      </c>
      <c r="V2731">
        <v>800</v>
      </c>
      <c r="W2731" s="22" t="s">
        <v>5439</v>
      </c>
      <c r="X2731">
        <v>1630</v>
      </c>
      <c r="Y2731" t="s">
        <v>49</v>
      </c>
      <c r="Z2731" t="s">
        <v>602</v>
      </c>
      <c r="AA2731" t="s">
        <v>603</v>
      </c>
      <c r="AB2731" t="s">
        <v>41</v>
      </c>
      <c r="AC2731" t="s">
        <v>87</v>
      </c>
      <c r="AD2731" t="str">
        <f t="shared" si="213"/>
        <v>Schott Campus - SCHOTT22</v>
      </c>
      <c r="AE2731" t="s">
        <v>242</v>
      </c>
      <c r="AF2731" t="s">
        <v>243</v>
      </c>
      <c r="AG2731" t="s">
        <v>608</v>
      </c>
      <c r="AH2731" t="s">
        <v>4162</v>
      </c>
      <c r="AI2731">
        <v>22</v>
      </c>
      <c r="AJ2731">
        <v>16</v>
      </c>
      <c r="AK2731" s="22">
        <f t="shared" si="214"/>
        <v>88.83735312306743</v>
      </c>
      <c r="AL2731" t="s">
        <v>52</v>
      </c>
      <c r="AM2731" t="s">
        <v>66</v>
      </c>
      <c r="AN2731" t="s">
        <v>67</v>
      </c>
    </row>
    <row r="2732" spans="1:40" hidden="1" x14ac:dyDescent="0.25">
      <c r="A2732">
        <v>202430</v>
      </c>
      <c r="B2732">
        <v>43085</v>
      </c>
      <c r="C2732" t="s">
        <v>600</v>
      </c>
      <c r="D2732" t="s">
        <v>5640</v>
      </c>
      <c r="E2732" t="s">
        <v>601</v>
      </c>
      <c r="F2732">
        <v>6.7</v>
      </c>
      <c r="G2732" s="1">
        <v>45166</v>
      </c>
      <c r="H2732" s="1">
        <v>45222</v>
      </c>
      <c r="I2732" s="21">
        <f t="shared" si="210"/>
        <v>9</v>
      </c>
      <c r="J2732" s="1"/>
      <c r="K2732" s="1" t="s">
        <v>5537</v>
      </c>
      <c r="M2732" t="s">
        <v>34</v>
      </c>
      <c r="O2732" t="s">
        <v>36</v>
      </c>
      <c r="S2732" s="22">
        <f t="shared" si="211"/>
        <v>0.35416666666666669</v>
      </c>
      <c r="T2732" s="22">
        <f t="shared" si="212"/>
        <v>0.38636363636363635</v>
      </c>
      <c r="U2732" s="22" t="s">
        <v>5369</v>
      </c>
      <c r="V2732">
        <v>800</v>
      </c>
      <c r="W2732" s="22" t="s">
        <v>5439</v>
      </c>
      <c r="X2732">
        <v>1630</v>
      </c>
      <c r="Y2732" t="s">
        <v>205</v>
      </c>
      <c r="Z2732" t="s">
        <v>602</v>
      </c>
      <c r="AA2732" t="s">
        <v>603</v>
      </c>
      <c r="AB2732" t="s">
        <v>41</v>
      </c>
      <c r="AC2732" t="s">
        <v>87</v>
      </c>
      <c r="AD2732" t="str">
        <f t="shared" si="213"/>
        <v>Schott Campus - SCHOTT22</v>
      </c>
      <c r="AE2732" t="s">
        <v>242</v>
      </c>
      <c r="AF2732" t="s">
        <v>243</v>
      </c>
      <c r="AG2732" t="s">
        <v>608</v>
      </c>
      <c r="AH2732" t="s">
        <v>4162</v>
      </c>
      <c r="AI2732">
        <v>12</v>
      </c>
      <c r="AJ2732">
        <v>12</v>
      </c>
      <c r="AK2732" s="22">
        <f t="shared" si="214"/>
        <v>41.727272727272727</v>
      </c>
      <c r="AL2732" t="s">
        <v>52</v>
      </c>
      <c r="AM2732" t="s">
        <v>66</v>
      </c>
      <c r="AN2732" t="s">
        <v>46</v>
      </c>
    </row>
    <row r="2733" spans="1:40" hidden="1" x14ac:dyDescent="0.25">
      <c r="A2733">
        <v>202430</v>
      </c>
      <c r="B2733">
        <v>44074</v>
      </c>
      <c r="C2733" t="s">
        <v>604</v>
      </c>
      <c r="D2733" t="s">
        <v>5640</v>
      </c>
      <c r="E2733" t="s">
        <v>605</v>
      </c>
      <c r="F2733">
        <v>6.7</v>
      </c>
      <c r="G2733" s="1">
        <v>45223</v>
      </c>
      <c r="H2733" s="1">
        <v>45281</v>
      </c>
      <c r="I2733" s="21">
        <f t="shared" si="210"/>
        <v>9.2857142857142865</v>
      </c>
      <c r="J2733" s="1"/>
      <c r="K2733" s="1" t="s">
        <v>5536</v>
      </c>
      <c r="L2733" t="s">
        <v>33</v>
      </c>
      <c r="N2733" t="s">
        <v>35</v>
      </c>
      <c r="S2733" s="22">
        <f t="shared" si="211"/>
        <v>0.35416666666666669</v>
      </c>
      <c r="T2733" s="22">
        <f t="shared" si="212"/>
        <v>0.39862914862914867</v>
      </c>
      <c r="U2733" s="22" t="s">
        <v>5369</v>
      </c>
      <c r="V2733">
        <v>800</v>
      </c>
      <c r="W2733" s="22" t="s">
        <v>5439</v>
      </c>
      <c r="X2733">
        <v>1630</v>
      </c>
      <c r="Y2733" t="s">
        <v>49</v>
      </c>
      <c r="Z2733" t="s">
        <v>606</v>
      </c>
      <c r="AA2733" t="s">
        <v>607</v>
      </c>
      <c r="AB2733" t="s">
        <v>41</v>
      </c>
      <c r="AC2733" t="s">
        <v>87</v>
      </c>
      <c r="AD2733" t="str">
        <f t="shared" si="213"/>
        <v>Schott Campus - SCHOTT22</v>
      </c>
      <c r="AE2733" t="s">
        <v>242</v>
      </c>
      <c r="AF2733" t="s">
        <v>243</v>
      </c>
      <c r="AG2733" t="s">
        <v>608</v>
      </c>
      <c r="AH2733" t="s">
        <v>4162</v>
      </c>
      <c r="AI2733">
        <v>12</v>
      </c>
      <c r="AJ2733">
        <v>12</v>
      </c>
      <c r="AK2733" s="22">
        <f t="shared" si="214"/>
        <v>44.418676561533715</v>
      </c>
      <c r="AL2733" t="s">
        <v>52</v>
      </c>
      <c r="AM2733" t="s">
        <v>66</v>
      </c>
      <c r="AN2733" t="s">
        <v>46</v>
      </c>
    </row>
    <row r="2734" spans="1:40" hidden="1" x14ac:dyDescent="0.25">
      <c r="A2734">
        <v>202430</v>
      </c>
      <c r="B2734">
        <v>44075</v>
      </c>
      <c r="C2734" t="s">
        <v>234</v>
      </c>
      <c r="D2734" t="s">
        <v>5640</v>
      </c>
      <c r="E2734" t="s">
        <v>235</v>
      </c>
      <c r="F2734">
        <v>6.7</v>
      </c>
      <c r="G2734" s="1">
        <v>45223</v>
      </c>
      <c r="H2734" s="1">
        <v>45281</v>
      </c>
      <c r="I2734" s="21">
        <f t="shared" si="210"/>
        <v>9.2857142857142865</v>
      </c>
      <c r="J2734" s="1"/>
      <c r="K2734" s="1" t="s">
        <v>5542</v>
      </c>
      <c r="N2734" t="s">
        <v>35</v>
      </c>
      <c r="P2734" t="s">
        <v>37</v>
      </c>
      <c r="S2734" s="22">
        <f t="shared" si="211"/>
        <v>0.35416666666666669</v>
      </c>
      <c r="T2734" s="22">
        <f t="shared" si="212"/>
        <v>0.39862914862914867</v>
      </c>
      <c r="U2734" s="22" t="s">
        <v>5369</v>
      </c>
      <c r="V2734">
        <v>800</v>
      </c>
      <c r="W2734" s="22" t="s">
        <v>5439</v>
      </c>
      <c r="X2734">
        <v>1630</v>
      </c>
      <c r="Y2734" t="s">
        <v>205</v>
      </c>
      <c r="Z2734" t="s">
        <v>236</v>
      </c>
      <c r="AA2734" t="s">
        <v>237</v>
      </c>
      <c r="AB2734" t="s">
        <v>41</v>
      </c>
      <c r="AC2734" t="s">
        <v>87</v>
      </c>
      <c r="AD2734" t="str">
        <f t="shared" si="213"/>
        <v>Schott Campus - SCHOTT22</v>
      </c>
      <c r="AE2734" t="s">
        <v>242</v>
      </c>
      <c r="AF2734" t="s">
        <v>243</v>
      </c>
      <c r="AG2734" t="s">
        <v>608</v>
      </c>
      <c r="AH2734" t="s">
        <v>4162</v>
      </c>
      <c r="AI2734">
        <v>17</v>
      </c>
      <c r="AJ2734">
        <v>13</v>
      </c>
      <c r="AK2734" s="22">
        <f t="shared" si="214"/>
        <v>48.12023294166152</v>
      </c>
      <c r="AL2734" t="s">
        <v>52</v>
      </c>
      <c r="AM2734" t="s">
        <v>66</v>
      </c>
      <c r="AN2734" t="s">
        <v>67</v>
      </c>
    </row>
    <row r="2735" spans="1:40" hidden="1" x14ac:dyDescent="0.25">
      <c r="A2735">
        <v>202430</v>
      </c>
      <c r="B2735">
        <v>41595</v>
      </c>
      <c r="C2735" t="s">
        <v>1425</v>
      </c>
      <c r="D2735" t="s">
        <v>5613</v>
      </c>
      <c r="E2735" t="s">
        <v>1426</v>
      </c>
      <c r="F2735">
        <v>0</v>
      </c>
      <c r="G2735" s="1">
        <v>45166</v>
      </c>
      <c r="H2735" s="1">
        <v>45220</v>
      </c>
      <c r="I2735" s="21">
        <f t="shared" si="210"/>
        <v>8.7142857142857153</v>
      </c>
      <c r="J2735" s="1"/>
      <c r="K2735" s="1" t="s">
        <v>34</v>
      </c>
      <c r="M2735" t="s">
        <v>34</v>
      </c>
      <c r="S2735" s="22">
        <f t="shared" si="211"/>
        <v>3.472222222222221E-2</v>
      </c>
      <c r="T2735" s="22">
        <f t="shared" si="212"/>
        <v>1.8338143338143334E-2</v>
      </c>
      <c r="U2735" s="22" t="s">
        <v>5390</v>
      </c>
      <c r="V2735">
        <v>900</v>
      </c>
      <c r="W2735" s="22" t="s">
        <v>5468</v>
      </c>
      <c r="X2735">
        <v>950</v>
      </c>
      <c r="Y2735" t="s">
        <v>49</v>
      </c>
      <c r="Z2735" t="s">
        <v>1669</v>
      </c>
      <c r="AA2735" t="s">
        <v>1670</v>
      </c>
      <c r="AB2735">
        <v>9</v>
      </c>
      <c r="AC2735" t="s">
        <v>242</v>
      </c>
      <c r="AD2735" t="str">
        <f t="shared" si="213"/>
        <v>Schott Campus - SCHOTT23</v>
      </c>
      <c r="AE2735" t="s">
        <v>242</v>
      </c>
      <c r="AF2735" t="s">
        <v>243</v>
      </c>
      <c r="AG2735" t="s">
        <v>1405</v>
      </c>
      <c r="AH2735" t="s">
        <v>4162</v>
      </c>
      <c r="AI2735">
        <v>30</v>
      </c>
      <c r="AJ2735">
        <v>34</v>
      </c>
      <c r="AK2735" s="22">
        <f t="shared" si="214"/>
        <v>5.4333298976156108</v>
      </c>
      <c r="AL2735" t="s">
        <v>52</v>
      </c>
      <c r="AM2735" t="s">
        <v>66</v>
      </c>
      <c r="AN2735" t="s">
        <v>46</v>
      </c>
    </row>
    <row r="2736" spans="1:40" hidden="1" x14ac:dyDescent="0.25">
      <c r="A2736">
        <v>202430</v>
      </c>
      <c r="B2736">
        <v>41595</v>
      </c>
      <c r="C2736" t="s">
        <v>1425</v>
      </c>
      <c r="D2736" t="s">
        <v>5613</v>
      </c>
      <c r="E2736" t="s">
        <v>1426</v>
      </c>
      <c r="F2736">
        <v>0</v>
      </c>
      <c r="G2736" s="1">
        <v>45166</v>
      </c>
      <c r="H2736" s="1">
        <v>45220</v>
      </c>
      <c r="I2736" s="21">
        <f t="shared" si="210"/>
        <v>8.7142857142857153</v>
      </c>
      <c r="J2736" s="1"/>
      <c r="K2736" s="1" t="s">
        <v>34</v>
      </c>
      <c r="M2736" t="s">
        <v>34</v>
      </c>
      <c r="S2736" s="22">
        <f t="shared" si="211"/>
        <v>7.6388888888888895E-2</v>
      </c>
      <c r="T2736" s="22">
        <f t="shared" si="212"/>
        <v>4.0343915343915356E-2</v>
      </c>
      <c r="U2736" s="22" t="s">
        <v>5391</v>
      </c>
      <c r="V2736">
        <v>1000</v>
      </c>
      <c r="W2736" s="22" t="s">
        <v>5482</v>
      </c>
      <c r="X2736">
        <v>1150</v>
      </c>
      <c r="Y2736" t="s">
        <v>49</v>
      </c>
      <c r="Z2736" t="s">
        <v>1669</v>
      </c>
      <c r="AA2736" t="s">
        <v>1670</v>
      </c>
      <c r="AB2736">
        <v>9</v>
      </c>
      <c r="AC2736" t="s">
        <v>242</v>
      </c>
      <c r="AD2736" t="str">
        <f t="shared" si="213"/>
        <v>Schott Campus - SCHOTT23</v>
      </c>
      <c r="AE2736" t="s">
        <v>242</v>
      </c>
      <c r="AF2736" t="s">
        <v>243</v>
      </c>
      <c r="AG2736" t="s">
        <v>1405</v>
      </c>
      <c r="AH2736" t="s">
        <v>4162</v>
      </c>
      <c r="AI2736">
        <v>30</v>
      </c>
      <c r="AJ2736">
        <v>34</v>
      </c>
      <c r="AK2736" s="22">
        <f t="shared" si="214"/>
        <v>11.953325774754351</v>
      </c>
      <c r="AL2736" t="s">
        <v>52</v>
      </c>
      <c r="AM2736" t="s">
        <v>66</v>
      </c>
      <c r="AN2736" t="s">
        <v>46</v>
      </c>
    </row>
    <row r="2737" spans="1:40" hidden="1" x14ac:dyDescent="0.25">
      <c r="A2737">
        <v>202430</v>
      </c>
      <c r="B2737">
        <v>41607</v>
      </c>
      <c r="C2737" t="s">
        <v>3438</v>
      </c>
      <c r="D2737" t="s">
        <v>5613</v>
      </c>
      <c r="E2737" t="s">
        <v>3439</v>
      </c>
      <c r="F2737">
        <v>0</v>
      </c>
      <c r="G2737" s="1">
        <v>45166</v>
      </c>
      <c r="H2737" s="1">
        <v>45220</v>
      </c>
      <c r="I2737" s="21">
        <f t="shared" si="210"/>
        <v>8.7142857142857153</v>
      </c>
      <c r="J2737" s="1"/>
      <c r="K2737" s="1" t="s">
        <v>35</v>
      </c>
      <c r="N2737" t="s">
        <v>35</v>
      </c>
      <c r="S2737" s="22">
        <f t="shared" si="211"/>
        <v>3.472222222222221E-2</v>
      </c>
      <c r="T2737" s="22">
        <f t="shared" si="212"/>
        <v>1.8338143338143334E-2</v>
      </c>
      <c r="U2737" s="22" t="s">
        <v>5386</v>
      </c>
      <c r="V2737">
        <v>1300</v>
      </c>
      <c r="W2737" s="22" t="s">
        <v>5408</v>
      </c>
      <c r="X2737">
        <v>1350</v>
      </c>
      <c r="Y2737" t="s">
        <v>49</v>
      </c>
      <c r="Z2737" t="s">
        <v>1390</v>
      </c>
      <c r="AA2737" t="s">
        <v>1391</v>
      </c>
      <c r="AB2737">
        <v>9</v>
      </c>
      <c r="AC2737" t="s">
        <v>242</v>
      </c>
      <c r="AD2737" t="str">
        <f t="shared" si="213"/>
        <v>Schott Campus - SCHOTT23</v>
      </c>
      <c r="AE2737" t="s">
        <v>242</v>
      </c>
      <c r="AF2737" t="s">
        <v>243</v>
      </c>
      <c r="AG2737" t="s">
        <v>1405</v>
      </c>
      <c r="AH2737" t="s">
        <v>4162</v>
      </c>
      <c r="AI2737">
        <v>30</v>
      </c>
      <c r="AJ2737">
        <v>20</v>
      </c>
      <c r="AK2737" s="22">
        <f t="shared" si="214"/>
        <v>3.1960764103621244</v>
      </c>
      <c r="AL2737" t="s">
        <v>52</v>
      </c>
      <c r="AM2737" t="s">
        <v>66</v>
      </c>
      <c r="AN2737" t="s">
        <v>67</v>
      </c>
    </row>
    <row r="2738" spans="1:40" hidden="1" x14ac:dyDescent="0.25">
      <c r="A2738">
        <v>202430</v>
      </c>
      <c r="B2738">
        <v>41607</v>
      </c>
      <c r="C2738" t="s">
        <v>3438</v>
      </c>
      <c r="D2738" t="s">
        <v>5613</v>
      </c>
      <c r="E2738" t="s">
        <v>3439</v>
      </c>
      <c r="F2738">
        <v>0</v>
      </c>
      <c r="G2738" s="1">
        <v>45166</v>
      </c>
      <c r="H2738" s="1">
        <v>45220</v>
      </c>
      <c r="I2738" s="21">
        <f t="shared" si="210"/>
        <v>8.7142857142857153</v>
      </c>
      <c r="J2738" s="1"/>
      <c r="K2738" s="1" t="s">
        <v>35</v>
      </c>
      <c r="N2738" t="s">
        <v>35</v>
      </c>
      <c r="S2738" s="22">
        <f t="shared" si="211"/>
        <v>7.638888888888884E-2</v>
      </c>
      <c r="T2738" s="22">
        <f t="shared" si="212"/>
        <v>4.0343915343915328E-2</v>
      </c>
      <c r="U2738" s="22" t="s">
        <v>5374</v>
      </c>
      <c r="V2738">
        <v>1400</v>
      </c>
      <c r="W2738" s="22" t="s">
        <v>5460</v>
      </c>
      <c r="X2738">
        <v>1550</v>
      </c>
      <c r="Y2738" t="s">
        <v>49</v>
      </c>
      <c r="Z2738" t="s">
        <v>1390</v>
      </c>
      <c r="AA2738" t="s">
        <v>1391</v>
      </c>
      <c r="AB2738">
        <v>9</v>
      </c>
      <c r="AC2738" t="s">
        <v>242</v>
      </c>
      <c r="AD2738" t="str">
        <f t="shared" si="213"/>
        <v>Schott Campus - SCHOTT23</v>
      </c>
      <c r="AE2738" t="s">
        <v>242</v>
      </c>
      <c r="AF2738" t="s">
        <v>243</v>
      </c>
      <c r="AG2738" t="s">
        <v>1405</v>
      </c>
      <c r="AH2738" t="s">
        <v>4162</v>
      </c>
      <c r="AI2738">
        <v>30</v>
      </c>
      <c r="AJ2738">
        <v>20</v>
      </c>
      <c r="AK2738" s="22">
        <f t="shared" si="214"/>
        <v>7.0313681027966721</v>
      </c>
      <c r="AL2738" t="s">
        <v>52</v>
      </c>
      <c r="AM2738" t="s">
        <v>66</v>
      </c>
      <c r="AN2738" t="s">
        <v>67</v>
      </c>
    </row>
    <row r="2739" spans="1:40" hidden="1" x14ac:dyDescent="0.25">
      <c r="A2739">
        <v>202430</v>
      </c>
      <c r="B2739">
        <v>41608</v>
      </c>
      <c r="C2739" t="s">
        <v>3438</v>
      </c>
      <c r="D2739" t="s">
        <v>5613</v>
      </c>
      <c r="E2739" t="s">
        <v>3439</v>
      </c>
      <c r="F2739">
        <v>0</v>
      </c>
      <c r="G2739" s="1">
        <v>45222</v>
      </c>
      <c r="H2739" s="1">
        <v>45276</v>
      </c>
      <c r="I2739" s="21">
        <f t="shared" si="210"/>
        <v>8.7142857142857153</v>
      </c>
      <c r="J2739" s="1"/>
      <c r="K2739" s="1" t="s">
        <v>35</v>
      </c>
      <c r="N2739" t="s">
        <v>35</v>
      </c>
      <c r="S2739" s="22">
        <f t="shared" si="211"/>
        <v>3.472222222222221E-2</v>
      </c>
      <c r="T2739" s="22">
        <f t="shared" si="212"/>
        <v>1.8338143338143334E-2</v>
      </c>
      <c r="U2739" s="22" t="s">
        <v>5386</v>
      </c>
      <c r="V2739">
        <v>1300</v>
      </c>
      <c r="W2739" s="22" t="s">
        <v>5408</v>
      </c>
      <c r="X2739">
        <v>1350</v>
      </c>
      <c r="Y2739" t="s">
        <v>101</v>
      </c>
      <c r="Z2739" t="s">
        <v>1390</v>
      </c>
      <c r="AA2739" t="s">
        <v>1391</v>
      </c>
      <c r="AB2739">
        <v>11</v>
      </c>
      <c r="AC2739" t="s">
        <v>242</v>
      </c>
      <c r="AD2739" t="str">
        <f t="shared" si="213"/>
        <v>Schott Campus - SCHOTT23</v>
      </c>
      <c r="AE2739" t="s">
        <v>242</v>
      </c>
      <c r="AF2739" t="s">
        <v>243</v>
      </c>
      <c r="AG2739" t="s">
        <v>1405</v>
      </c>
      <c r="AH2739" t="s">
        <v>4162</v>
      </c>
      <c r="AI2739">
        <v>30</v>
      </c>
      <c r="AJ2739">
        <v>20</v>
      </c>
      <c r="AK2739" s="22">
        <f t="shared" si="214"/>
        <v>3.1960764103621244</v>
      </c>
      <c r="AL2739" t="s">
        <v>52</v>
      </c>
      <c r="AM2739" t="s">
        <v>66</v>
      </c>
      <c r="AN2739" t="s">
        <v>67</v>
      </c>
    </row>
    <row r="2740" spans="1:40" hidden="1" x14ac:dyDescent="0.25">
      <c r="A2740">
        <v>202430</v>
      </c>
      <c r="B2740">
        <v>41608</v>
      </c>
      <c r="C2740" t="s">
        <v>3438</v>
      </c>
      <c r="D2740" t="s">
        <v>5613</v>
      </c>
      <c r="E2740" t="s">
        <v>3439</v>
      </c>
      <c r="F2740">
        <v>0</v>
      </c>
      <c r="G2740" s="1">
        <v>45222</v>
      </c>
      <c r="H2740" s="1">
        <v>45276</v>
      </c>
      <c r="I2740" s="21">
        <f t="shared" si="210"/>
        <v>8.7142857142857153</v>
      </c>
      <c r="J2740" s="1"/>
      <c r="K2740" s="1" t="s">
        <v>35</v>
      </c>
      <c r="N2740" t="s">
        <v>35</v>
      </c>
      <c r="S2740" s="22">
        <f t="shared" si="211"/>
        <v>7.638888888888884E-2</v>
      </c>
      <c r="T2740" s="22">
        <f t="shared" si="212"/>
        <v>4.0343915343915328E-2</v>
      </c>
      <c r="U2740" s="22" t="s">
        <v>5374</v>
      </c>
      <c r="V2740">
        <v>1400</v>
      </c>
      <c r="W2740" s="22" t="s">
        <v>5460</v>
      </c>
      <c r="X2740">
        <v>1550</v>
      </c>
      <c r="Y2740" t="s">
        <v>101</v>
      </c>
      <c r="Z2740" t="s">
        <v>1390</v>
      </c>
      <c r="AA2740" t="s">
        <v>1391</v>
      </c>
      <c r="AB2740">
        <v>11</v>
      </c>
      <c r="AC2740" t="s">
        <v>242</v>
      </c>
      <c r="AD2740" t="str">
        <f t="shared" si="213"/>
        <v>Schott Campus - SCHOTT23</v>
      </c>
      <c r="AE2740" t="s">
        <v>242</v>
      </c>
      <c r="AF2740" t="s">
        <v>243</v>
      </c>
      <c r="AG2740" t="s">
        <v>1405</v>
      </c>
      <c r="AH2740" t="s">
        <v>4162</v>
      </c>
      <c r="AI2740">
        <v>30</v>
      </c>
      <c r="AJ2740">
        <v>20</v>
      </c>
      <c r="AK2740" s="22">
        <f t="shared" si="214"/>
        <v>7.0313681027966721</v>
      </c>
      <c r="AL2740" t="s">
        <v>52</v>
      </c>
      <c r="AM2740" t="s">
        <v>66</v>
      </c>
      <c r="AN2740" t="s">
        <v>67</v>
      </c>
    </row>
    <row r="2741" spans="1:40" hidden="1" x14ac:dyDescent="0.25">
      <c r="A2741">
        <v>202430</v>
      </c>
      <c r="B2741">
        <v>41672</v>
      </c>
      <c r="C2741" t="s">
        <v>3444</v>
      </c>
      <c r="D2741" t="s">
        <v>5689</v>
      </c>
      <c r="E2741" t="s">
        <v>3445</v>
      </c>
      <c r="F2741">
        <v>0</v>
      </c>
      <c r="G2741" s="1">
        <v>45166</v>
      </c>
      <c r="H2741" s="1">
        <v>45220</v>
      </c>
      <c r="I2741" s="21">
        <f t="shared" si="210"/>
        <v>8.7142857142857153</v>
      </c>
      <c r="J2741" s="1"/>
      <c r="K2741" s="1" t="s">
        <v>37</v>
      </c>
      <c r="P2741" t="s">
        <v>37</v>
      </c>
      <c r="S2741" s="22">
        <f t="shared" si="211"/>
        <v>4.5138888888888895E-2</v>
      </c>
      <c r="T2741" s="22">
        <f t="shared" si="212"/>
        <v>2.3839586339586348E-2</v>
      </c>
      <c r="U2741" s="22" t="s">
        <v>5391</v>
      </c>
      <c r="V2741">
        <v>1000</v>
      </c>
      <c r="W2741" s="22" t="s">
        <v>5413</v>
      </c>
      <c r="X2741">
        <v>1105</v>
      </c>
      <c r="Y2741" t="s">
        <v>49</v>
      </c>
      <c r="Z2741" t="s">
        <v>3446</v>
      </c>
      <c r="AA2741" t="s">
        <v>3447</v>
      </c>
      <c r="AB2741">
        <v>9</v>
      </c>
      <c r="AC2741" t="s">
        <v>242</v>
      </c>
      <c r="AD2741" t="str">
        <f t="shared" si="213"/>
        <v>Schott Campus - SCHOTT23</v>
      </c>
      <c r="AE2741" t="s">
        <v>242</v>
      </c>
      <c r="AF2741" t="s">
        <v>243</v>
      </c>
      <c r="AG2741" t="s">
        <v>1405</v>
      </c>
      <c r="AH2741" t="s">
        <v>4162</v>
      </c>
      <c r="AI2741">
        <v>20</v>
      </c>
      <c r="AJ2741">
        <v>20</v>
      </c>
      <c r="AK2741" s="22">
        <f t="shared" si="214"/>
        <v>4.1548993334707642</v>
      </c>
      <c r="AL2741" t="s">
        <v>52</v>
      </c>
      <c r="AM2741" t="s">
        <v>66</v>
      </c>
      <c r="AN2741" t="s">
        <v>46</v>
      </c>
    </row>
    <row r="2742" spans="1:40" hidden="1" x14ac:dyDescent="0.25">
      <c r="A2742">
        <v>202430</v>
      </c>
      <c r="B2742">
        <v>41672</v>
      </c>
      <c r="C2742" t="s">
        <v>3444</v>
      </c>
      <c r="D2742" t="s">
        <v>5689</v>
      </c>
      <c r="E2742" t="s">
        <v>3445</v>
      </c>
      <c r="F2742">
        <v>0</v>
      </c>
      <c r="G2742" s="1">
        <v>45166</v>
      </c>
      <c r="H2742" s="1">
        <v>45220</v>
      </c>
      <c r="I2742" s="21">
        <f t="shared" si="210"/>
        <v>8.7142857142857153</v>
      </c>
      <c r="J2742" s="1"/>
      <c r="K2742" s="1" t="s">
        <v>37</v>
      </c>
      <c r="P2742" t="s">
        <v>37</v>
      </c>
      <c r="S2742" s="22">
        <f t="shared" si="211"/>
        <v>0.14583333333333337</v>
      </c>
      <c r="T2742" s="22">
        <f t="shared" si="212"/>
        <v>7.7020202020202058E-2</v>
      </c>
      <c r="U2742" s="22" t="s">
        <v>5420</v>
      </c>
      <c r="V2742">
        <v>1115</v>
      </c>
      <c r="W2742" s="22" t="s">
        <v>5443</v>
      </c>
      <c r="X2742">
        <v>1445</v>
      </c>
      <c r="Y2742" t="s">
        <v>49</v>
      </c>
      <c r="Z2742" t="s">
        <v>3446</v>
      </c>
      <c r="AA2742" t="s">
        <v>3447</v>
      </c>
      <c r="AB2742">
        <v>9</v>
      </c>
      <c r="AC2742" t="s">
        <v>242</v>
      </c>
      <c r="AD2742" t="str">
        <f t="shared" si="213"/>
        <v>Schott Campus - SCHOTT23</v>
      </c>
      <c r="AE2742" t="s">
        <v>242</v>
      </c>
      <c r="AF2742" t="s">
        <v>243</v>
      </c>
      <c r="AG2742" t="s">
        <v>1405</v>
      </c>
      <c r="AH2742" t="s">
        <v>4162</v>
      </c>
      <c r="AI2742">
        <v>20</v>
      </c>
      <c r="AJ2742">
        <v>20</v>
      </c>
      <c r="AK2742" s="22">
        <f t="shared" si="214"/>
        <v>13.423520923520931</v>
      </c>
      <c r="AL2742" t="s">
        <v>52</v>
      </c>
      <c r="AM2742" t="s">
        <v>66</v>
      </c>
      <c r="AN2742" t="s">
        <v>46</v>
      </c>
    </row>
    <row r="2743" spans="1:40" hidden="1" x14ac:dyDescent="0.25">
      <c r="A2743">
        <v>202430</v>
      </c>
      <c r="B2743">
        <v>41896</v>
      </c>
      <c r="C2743" t="s">
        <v>2028</v>
      </c>
      <c r="D2743" t="s">
        <v>5613</v>
      </c>
      <c r="E2743" t="s">
        <v>2029</v>
      </c>
      <c r="F2743">
        <v>0</v>
      </c>
      <c r="G2743" s="1">
        <v>45166</v>
      </c>
      <c r="H2743" s="1">
        <v>45220</v>
      </c>
      <c r="I2743" s="21">
        <f t="shared" si="210"/>
        <v>8.7142857142857153</v>
      </c>
      <c r="J2743" s="1"/>
      <c r="K2743" s="1" t="s">
        <v>34</v>
      </c>
      <c r="M2743" t="s">
        <v>34</v>
      </c>
      <c r="S2743" s="22">
        <f t="shared" si="211"/>
        <v>3.472222222222221E-2</v>
      </c>
      <c r="T2743" s="22">
        <f t="shared" si="212"/>
        <v>1.8338143338143334E-2</v>
      </c>
      <c r="U2743" s="22" t="s">
        <v>5386</v>
      </c>
      <c r="V2743">
        <v>1300</v>
      </c>
      <c r="W2743" s="22" t="s">
        <v>5408</v>
      </c>
      <c r="X2743">
        <v>1350</v>
      </c>
      <c r="Y2743" t="s">
        <v>101</v>
      </c>
      <c r="Z2743" t="s">
        <v>1390</v>
      </c>
      <c r="AA2743" t="s">
        <v>1391</v>
      </c>
      <c r="AB2743">
        <v>9</v>
      </c>
      <c r="AC2743" t="s">
        <v>242</v>
      </c>
      <c r="AD2743" t="str">
        <f t="shared" si="213"/>
        <v>Schott Campus - SCHOTT23</v>
      </c>
      <c r="AE2743" t="s">
        <v>242</v>
      </c>
      <c r="AF2743" t="s">
        <v>243</v>
      </c>
      <c r="AG2743" t="s">
        <v>1405</v>
      </c>
      <c r="AH2743" t="s">
        <v>4162</v>
      </c>
      <c r="AI2743">
        <v>30</v>
      </c>
      <c r="AJ2743">
        <v>24</v>
      </c>
      <c r="AK2743" s="22">
        <f t="shared" si="214"/>
        <v>3.835291692434549</v>
      </c>
      <c r="AL2743" t="s">
        <v>52</v>
      </c>
      <c r="AM2743" t="s">
        <v>66</v>
      </c>
      <c r="AN2743" t="s">
        <v>67</v>
      </c>
    </row>
    <row r="2744" spans="1:40" hidden="1" x14ac:dyDescent="0.25">
      <c r="A2744">
        <v>202430</v>
      </c>
      <c r="B2744">
        <v>41896</v>
      </c>
      <c r="C2744" t="s">
        <v>2028</v>
      </c>
      <c r="D2744" t="s">
        <v>5613</v>
      </c>
      <c r="E2744" t="s">
        <v>2029</v>
      </c>
      <c r="F2744">
        <v>0</v>
      </c>
      <c r="G2744" s="1">
        <v>45166</v>
      </c>
      <c r="H2744" s="1">
        <v>45220</v>
      </c>
      <c r="I2744" s="21">
        <f t="shared" si="210"/>
        <v>8.7142857142857153</v>
      </c>
      <c r="J2744" s="1"/>
      <c r="K2744" s="1" t="s">
        <v>34</v>
      </c>
      <c r="M2744" t="s">
        <v>34</v>
      </c>
      <c r="S2744" s="22">
        <f t="shared" si="211"/>
        <v>7.638888888888884E-2</v>
      </c>
      <c r="T2744" s="22">
        <f t="shared" si="212"/>
        <v>4.0343915343915328E-2</v>
      </c>
      <c r="U2744" s="22" t="s">
        <v>5374</v>
      </c>
      <c r="V2744">
        <v>1400</v>
      </c>
      <c r="W2744" s="22" t="s">
        <v>5460</v>
      </c>
      <c r="X2744">
        <v>1550</v>
      </c>
      <c r="Y2744" t="s">
        <v>101</v>
      </c>
      <c r="Z2744" t="s">
        <v>1390</v>
      </c>
      <c r="AA2744" t="s">
        <v>1391</v>
      </c>
      <c r="AB2744">
        <v>9</v>
      </c>
      <c r="AC2744" t="s">
        <v>242</v>
      </c>
      <c r="AD2744" t="str">
        <f t="shared" si="213"/>
        <v>Schott Campus - SCHOTT23</v>
      </c>
      <c r="AE2744" t="s">
        <v>242</v>
      </c>
      <c r="AF2744" t="s">
        <v>243</v>
      </c>
      <c r="AG2744" t="s">
        <v>1405</v>
      </c>
      <c r="AH2744" t="s">
        <v>4162</v>
      </c>
      <c r="AI2744">
        <v>30</v>
      </c>
      <c r="AJ2744">
        <v>24</v>
      </c>
      <c r="AK2744" s="22">
        <f t="shared" si="214"/>
        <v>8.4376417233560073</v>
      </c>
      <c r="AL2744" t="s">
        <v>52</v>
      </c>
      <c r="AM2744" t="s">
        <v>66</v>
      </c>
      <c r="AN2744" t="s">
        <v>67</v>
      </c>
    </row>
    <row r="2745" spans="1:40" hidden="1" x14ac:dyDescent="0.25">
      <c r="A2745">
        <v>202430</v>
      </c>
      <c r="B2745">
        <v>41897</v>
      </c>
      <c r="C2745" t="s">
        <v>2028</v>
      </c>
      <c r="D2745" t="s">
        <v>5613</v>
      </c>
      <c r="E2745" t="s">
        <v>2029</v>
      </c>
      <c r="F2745">
        <v>0</v>
      </c>
      <c r="G2745" s="1">
        <v>45222</v>
      </c>
      <c r="H2745" s="1">
        <v>45276</v>
      </c>
      <c r="I2745" s="21">
        <f t="shared" si="210"/>
        <v>8.7142857142857153</v>
      </c>
      <c r="J2745" s="1"/>
      <c r="K2745" s="1" t="s">
        <v>34</v>
      </c>
      <c r="M2745" t="s">
        <v>34</v>
      </c>
      <c r="S2745" s="22">
        <f t="shared" si="211"/>
        <v>3.472222222222221E-2</v>
      </c>
      <c r="T2745" s="22">
        <f t="shared" si="212"/>
        <v>1.8338143338143334E-2</v>
      </c>
      <c r="U2745" s="22" t="s">
        <v>5386</v>
      </c>
      <c r="V2745">
        <v>1300</v>
      </c>
      <c r="W2745" s="22" t="s">
        <v>5408</v>
      </c>
      <c r="X2745">
        <v>1350</v>
      </c>
      <c r="Y2745" t="s">
        <v>101</v>
      </c>
      <c r="Z2745" t="s">
        <v>1390</v>
      </c>
      <c r="AA2745" t="s">
        <v>1391</v>
      </c>
      <c r="AB2745">
        <v>11</v>
      </c>
      <c r="AC2745" t="s">
        <v>242</v>
      </c>
      <c r="AD2745" t="str">
        <f t="shared" si="213"/>
        <v>Schott Campus - SCHOTT23</v>
      </c>
      <c r="AE2745" t="s">
        <v>242</v>
      </c>
      <c r="AF2745" t="s">
        <v>243</v>
      </c>
      <c r="AG2745" t="s">
        <v>1405</v>
      </c>
      <c r="AH2745" t="s">
        <v>4162</v>
      </c>
      <c r="AI2745">
        <v>30</v>
      </c>
      <c r="AJ2745">
        <v>18</v>
      </c>
      <c r="AK2745" s="22">
        <f t="shared" si="214"/>
        <v>2.8764687693259119</v>
      </c>
      <c r="AL2745" t="s">
        <v>52</v>
      </c>
      <c r="AM2745" t="s">
        <v>66</v>
      </c>
      <c r="AN2745" t="s">
        <v>67</v>
      </c>
    </row>
    <row r="2746" spans="1:40" hidden="1" x14ac:dyDescent="0.25">
      <c r="A2746">
        <v>202430</v>
      </c>
      <c r="B2746">
        <v>41897</v>
      </c>
      <c r="C2746" t="s">
        <v>2028</v>
      </c>
      <c r="D2746" t="s">
        <v>5613</v>
      </c>
      <c r="E2746" t="s">
        <v>2029</v>
      </c>
      <c r="F2746">
        <v>0</v>
      </c>
      <c r="G2746" s="1">
        <v>45222</v>
      </c>
      <c r="H2746" s="1">
        <v>45276</v>
      </c>
      <c r="I2746" s="21">
        <f t="shared" si="210"/>
        <v>8.7142857142857153</v>
      </c>
      <c r="J2746" s="1"/>
      <c r="K2746" s="1" t="s">
        <v>34</v>
      </c>
      <c r="M2746" t="s">
        <v>34</v>
      </c>
      <c r="S2746" s="22">
        <f t="shared" si="211"/>
        <v>7.638888888888884E-2</v>
      </c>
      <c r="T2746" s="22">
        <f t="shared" si="212"/>
        <v>4.0343915343915328E-2</v>
      </c>
      <c r="U2746" s="22" t="s">
        <v>5374</v>
      </c>
      <c r="V2746">
        <v>1400</v>
      </c>
      <c r="W2746" s="22" t="s">
        <v>5460</v>
      </c>
      <c r="X2746">
        <v>1550</v>
      </c>
      <c r="Y2746" t="s">
        <v>101</v>
      </c>
      <c r="Z2746" t="s">
        <v>1390</v>
      </c>
      <c r="AA2746" t="s">
        <v>1391</v>
      </c>
      <c r="AB2746">
        <v>11</v>
      </c>
      <c r="AC2746" t="s">
        <v>242</v>
      </c>
      <c r="AD2746" t="str">
        <f t="shared" si="213"/>
        <v>Schott Campus - SCHOTT23</v>
      </c>
      <c r="AE2746" t="s">
        <v>242</v>
      </c>
      <c r="AF2746" t="s">
        <v>243</v>
      </c>
      <c r="AG2746" t="s">
        <v>1405</v>
      </c>
      <c r="AH2746" t="s">
        <v>4162</v>
      </c>
      <c r="AI2746">
        <v>30</v>
      </c>
      <c r="AJ2746">
        <v>18</v>
      </c>
      <c r="AK2746" s="22">
        <f t="shared" si="214"/>
        <v>6.328231292517005</v>
      </c>
      <c r="AL2746" t="s">
        <v>52</v>
      </c>
      <c r="AM2746" t="s">
        <v>66</v>
      </c>
      <c r="AN2746" t="s">
        <v>67</v>
      </c>
    </row>
    <row r="2747" spans="1:40" hidden="1" x14ac:dyDescent="0.25">
      <c r="A2747">
        <v>202430</v>
      </c>
      <c r="B2747">
        <v>42690</v>
      </c>
      <c r="C2747" t="s">
        <v>1401</v>
      </c>
      <c r="D2747" t="s">
        <v>5613</v>
      </c>
      <c r="E2747" t="s">
        <v>1402</v>
      </c>
      <c r="F2747">
        <v>0</v>
      </c>
      <c r="G2747" s="1">
        <v>45166</v>
      </c>
      <c r="H2747" s="1">
        <v>45220</v>
      </c>
      <c r="I2747" s="21">
        <f t="shared" si="210"/>
        <v>8.7142857142857153</v>
      </c>
      <c r="J2747" s="1"/>
      <c r="K2747" s="1" t="s">
        <v>33</v>
      </c>
      <c r="L2747" t="s">
        <v>33</v>
      </c>
      <c r="S2747" s="22">
        <f t="shared" si="211"/>
        <v>3.472222222222221E-2</v>
      </c>
      <c r="T2747" s="22">
        <f t="shared" si="212"/>
        <v>1.8338143338143334E-2</v>
      </c>
      <c r="U2747" s="22" t="s">
        <v>5378</v>
      </c>
      <c r="V2747">
        <v>1800</v>
      </c>
      <c r="W2747" s="22" t="s">
        <v>5477</v>
      </c>
      <c r="X2747">
        <v>1850</v>
      </c>
      <c r="Y2747" t="s">
        <v>49</v>
      </c>
      <c r="Z2747" t="s">
        <v>1403</v>
      </c>
      <c r="AA2747" t="s">
        <v>1404</v>
      </c>
      <c r="AB2747">
        <v>9</v>
      </c>
      <c r="AC2747" t="s">
        <v>260</v>
      </c>
      <c r="AD2747" t="str">
        <f t="shared" si="213"/>
        <v>Schott Campus - SCHOTT23</v>
      </c>
      <c r="AE2747" t="s">
        <v>242</v>
      </c>
      <c r="AF2747" t="s">
        <v>243</v>
      </c>
      <c r="AG2747" t="s">
        <v>1405</v>
      </c>
      <c r="AH2747" t="s">
        <v>4162</v>
      </c>
      <c r="AI2747">
        <v>25</v>
      </c>
      <c r="AJ2747">
        <v>18</v>
      </c>
      <c r="AK2747" s="22">
        <f t="shared" si="214"/>
        <v>2.8764687693259119</v>
      </c>
      <c r="AL2747" t="s">
        <v>52</v>
      </c>
      <c r="AM2747" t="s">
        <v>182</v>
      </c>
      <c r="AN2747" t="s">
        <v>67</v>
      </c>
    </row>
    <row r="2748" spans="1:40" hidden="1" x14ac:dyDescent="0.25">
      <c r="A2748">
        <v>202430</v>
      </c>
      <c r="B2748">
        <v>42690</v>
      </c>
      <c r="C2748" t="s">
        <v>1401</v>
      </c>
      <c r="D2748" t="s">
        <v>5613</v>
      </c>
      <c r="E2748" t="s">
        <v>1402</v>
      </c>
      <c r="F2748">
        <v>0</v>
      </c>
      <c r="G2748" s="1">
        <v>45166</v>
      </c>
      <c r="H2748" s="1">
        <v>45220</v>
      </c>
      <c r="I2748" s="21">
        <f t="shared" si="210"/>
        <v>8.7142857142857153</v>
      </c>
      <c r="J2748" s="1"/>
      <c r="K2748" s="1" t="s">
        <v>33</v>
      </c>
      <c r="L2748" t="s">
        <v>33</v>
      </c>
      <c r="S2748" s="22">
        <f t="shared" si="211"/>
        <v>7.6388888888888951E-2</v>
      </c>
      <c r="T2748" s="22">
        <f t="shared" si="212"/>
        <v>4.0343915343915383E-2</v>
      </c>
      <c r="U2748" s="22" t="s">
        <v>5406</v>
      </c>
      <c r="V2748">
        <v>1900</v>
      </c>
      <c r="W2748" s="22" t="s">
        <v>5526</v>
      </c>
      <c r="X2748">
        <v>2050</v>
      </c>
      <c r="Y2748" t="s">
        <v>49</v>
      </c>
      <c r="Z2748" t="s">
        <v>1403</v>
      </c>
      <c r="AA2748" t="s">
        <v>1404</v>
      </c>
      <c r="AB2748">
        <v>9</v>
      </c>
      <c r="AC2748" t="s">
        <v>260</v>
      </c>
      <c r="AD2748" t="str">
        <f t="shared" si="213"/>
        <v>Schott Campus - SCHOTT23</v>
      </c>
      <c r="AE2748" t="s">
        <v>242</v>
      </c>
      <c r="AF2748" t="s">
        <v>243</v>
      </c>
      <c r="AG2748" t="s">
        <v>1405</v>
      </c>
      <c r="AH2748" t="s">
        <v>4162</v>
      </c>
      <c r="AI2748">
        <v>25</v>
      </c>
      <c r="AJ2748">
        <v>18</v>
      </c>
      <c r="AK2748" s="22">
        <f t="shared" si="214"/>
        <v>6.3282312925170139</v>
      </c>
      <c r="AL2748" t="s">
        <v>52</v>
      </c>
      <c r="AM2748" t="s">
        <v>182</v>
      </c>
      <c r="AN2748" t="s">
        <v>67</v>
      </c>
    </row>
    <row r="2749" spans="1:40" hidden="1" x14ac:dyDescent="0.25">
      <c r="A2749">
        <v>202430</v>
      </c>
      <c r="B2749">
        <v>43479</v>
      </c>
      <c r="C2749" t="s">
        <v>3444</v>
      </c>
      <c r="D2749" t="s">
        <v>5689</v>
      </c>
      <c r="E2749" t="s">
        <v>3445</v>
      </c>
      <c r="F2749">
        <v>0</v>
      </c>
      <c r="G2749" s="1">
        <v>45222</v>
      </c>
      <c r="H2749" s="1">
        <v>45276</v>
      </c>
      <c r="I2749" s="21">
        <f t="shared" si="210"/>
        <v>8.7142857142857153</v>
      </c>
      <c r="J2749" s="1"/>
      <c r="K2749" s="1" t="s">
        <v>37</v>
      </c>
      <c r="P2749" t="s">
        <v>37</v>
      </c>
      <c r="S2749" s="22">
        <f t="shared" si="211"/>
        <v>5.902777777777779E-2</v>
      </c>
      <c r="T2749" s="22">
        <f t="shared" si="212"/>
        <v>3.1174843674843689E-2</v>
      </c>
      <c r="U2749" s="22" t="s">
        <v>5453</v>
      </c>
      <c r="V2749">
        <v>925</v>
      </c>
      <c r="W2749" s="22" t="s">
        <v>5450</v>
      </c>
      <c r="X2749">
        <v>1050</v>
      </c>
      <c r="Y2749" t="s">
        <v>101</v>
      </c>
      <c r="Z2749" t="s">
        <v>3446</v>
      </c>
      <c r="AA2749" t="s">
        <v>3447</v>
      </c>
      <c r="AB2749">
        <v>11</v>
      </c>
      <c r="AC2749" t="s">
        <v>242</v>
      </c>
      <c r="AD2749" t="str">
        <f t="shared" si="213"/>
        <v>Schott Campus - SCHOTT23</v>
      </c>
      <c r="AE2749" t="s">
        <v>242</v>
      </c>
      <c r="AF2749" t="s">
        <v>243</v>
      </c>
      <c r="AG2749" t="s">
        <v>1405</v>
      </c>
      <c r="AH2749" t="s">
        <v>4162</v>
      </c>
      <c r="AI2749">
        <v>20</v>
      </c>
      <c r="AJ2749">
        <v>20</v>
      </c>
      <c r="AK2749" s="22">
        <f t="shared" si="214"/>
        <v>5.4333298976156152</v>
      </c>
      <c r="AL2749" t="s">
        <v>52</v>
      </c>
      <c r="AM2749" t="s">
        <v>66</v>
      </c>
      <c r="AN2749" t="s">
        <v>46</v>
      </c>
    </row>
    <row r="2750" spans="1:40" hidden="1" x14ac:dyDescent="0.25">
      <c r="A2750">
        <v>202430</v>
      </c>
      <c r="B2750">
        <v>43479</v>
      </c>
      <c r="C2750" t="s">
        <v>3444</v>
      </c>
      <c r="D2750" t="s">
        <v>5689</v>
      </c>
      <c r="E2750" t="s">
        <v>3445</v>
      </c>
      <c r="F2750">
        <v>0</v>
      </c>
      <c r="G2750" s="1">
        <v>45222</v>
      </c>
      <c r="H2750" s="1">
        <v>45276</v>
      </c>
      <c r="I2750" s="21">
        <f t="shared" si="210"/>
        <v>8.7142857142857153</v>
      </c>
      <c r="J2750" s="1"/>
      <c r="K2750" s="1" t="s">
        <v>37</v>
      </c>
      <c r="P2750" t="s">
        <v>37</v>
      </c>
      <c r="S2750" s="22">
        <f t="shared" si="211"/>
        <v>0.2013888888888889</v>
      </c>
      <c r="T2750" s="22">
        <f t="shared" si="212"/>
        <v>0.10636123136123138</v>
      </c>
      <c r="U2750" s="22" t="s">
        <v>5437</v>
      </c>
      <c r="V2750">
        <v>1100</v>
      </c>
      <c r="W2750" s="22" t="s">
        <v>5460</v>
      </c>
      <c r="X2750">
        <v>1550</v>
      </c>
      <c r="Y2750" t="s">
        <v>101</v>
      </c>
      <c r="Z2750" t="s">
        <v>3446</v>
      </c>
      <c r="AA2750" t="s">
        <v>3447</v>
      </c>
      <c r="AB2750">
        <v>11</v>
      </c>
      <c r="AC2750" t="s">
        <v>242</v>
      </c>
      <c r="AD2750" t="str">
        <f t="shared" si="213"/>
        <v>Schott Campus - SCHOTT23</v>
      </c>
      <c r="AE2750" t="s">
        <v>242</v>
      </c>
      <c r="AF2750" t="s">
        <v>243</v>
      </c>
      <c r="AG2750" t="s">
        <v>1405</v>
      </c>
      <c r="AH2750" t="s">
        <v>4162</v>
      </c>
      <c r="AI2750">
        <v>20</v>
      </c>
      <c r="AJ2750">
        <v>20</v>
      </c>
      <c r="AK2750" s="22">
        <f t="shared" si="214"/>
        <v>18.537243180100329</v>
      </c>
      <c r="AL2750" t="s">
        <v>52</v>
      </c>
      <c r="AM2750" t="s">
        <v>66</v>
      </c>
      <c r="AN2750" t="s">
        <v>46</v>
      </c>
    </row>
    <row r="2751" spans="1:40" hidden="1" x14ac:dyDescent="0.25">
      <c r="A2751">
        <v>202430</v>
      </c>
      <c r="B2751">
        <v>43481</v>
      </c>
      <c r="C2751" t="s">
        <v>1401</v>
      </c>
      <c r="D2751" t="s">
        <v>5613</v>
      </c>
      <c r="E2751" t="s">
        <v>1402</v>
      </c>
      <c r="F2751">
        <v>0</v>
      </c>
      <c r="G2751" s="1">
        <v>45222</v>
      </c>
      <c r="H2751" s="1">
        <v>45276</v>
      </c>
      <c r="I2751" s="21">
        <f t="shared" si="210"/>
        <v>8.7142857142857153</v>
      </c>
      <c r="J2751" s="1"/>
      <c r="K2751" s="1" t="s">
        <v>33</v>
      </c>
      <c r="L2751" t="s">
        <v>33</v>
      </c>
      <c r="S2751" s="22">
        <f t="shared" si="211"/>
        <v>3.472222222222221E-2</v>
      </c>
      <c r="T2751" s="22">
        <f t="shared" si="212"/>
        <v>1.8338143338143334E-2</v>
      </c>
      <c r="U2751" s="22" t="s">
        <v>5378</v>
      </c>
      <c r="V2751">
        <v>1800</v>
      </c>
      <c r="W2751" s="22" t="s">
        <v>5477</v>
      </c>
      <c r="X2751">
        <v>1850</v>
      </c>
      <c r="Y2751" t="s">
        <v>101</v>
      </c>
      <c r="Z2751" t="s">
        <v>1403</v>
      </c>
      <c r="AA2751" t="s">
        <v>1404</v>
      </c>
      <c r="AB2751">
        <v>11</v>
      </c>
      <c r="AC2751" t="s">
        <v>242</v>
      </c>
      <c r="AD2751" t="str">
        <f t="shared" si="213"/>
        <v>Schott Campus - SCHOTT23</v>
      </c>
      <c r="AE2751" t="s">
        <v>242</v>
      </c>
      <c r="AF2751" t="s">
        <v>243</v>
      </c>
      <c r="AG2751" t="s">
        <v>1405</v>
      </c>
      <c r="AH2751" t="s">
        <v>4162</v>
      </c>
      <c r="AI2751">
        <v>25</v>
      </c>
      <c r="AJ2751">
        <v>21</v>
      </c>
      <c r="AK2751" s="22">
        <f t="shared" si="214"/>
        <v>3.3558802308802305</v>
      </c>
      <c r="AL2751" t="s">
        <v>52</v>
      </c>
      <c r="AM2751" t="s">
        <v>182</v>
      </c>
      <c r="AN2751" t="s">
        <v>67</v>
      </c>
    </row>
    <row r="2752" spans="1:40" hidden="1" x14ac:dyDescent="0.25">
      <c r="A2752">
        <v>202430</v>
      </c>
      <c r="B2752">
        <v>43481</v>
      </c>
      <c r="C2752" t="s">
        <v>1401</v>
      </c>
      <c r="D2752" t="s">
        <v>5613</v>
      </c>
      <c r="E2752" t="s">
        <v>1402</v>
      </c>
      <c r="F2752">
        <v>0</v>
      </c>
      <c r="G2752" s="1">
        <v>45222</v>
      </c>
      <c r="H2752" s="1">
        <v>45276</v>
      </c>
      <c r="I2752" s="21">
        <f t="shared" si="210"/>
        <v>8.7142857142857153</v>
      </c>
      <c r="J2752" s="1"/>
      <c r="K2752" s="1" t="s">
        <v>33</v>
      </c>
      <c r="L2752" t="s">
        <v>33</v>
      </c>
      <c r="S2752" s="22">
        <f t="shared" si="211"/>
        <v>7.6388888888888951E-2</v>
      </c>
      <c r="T2752" s="22">
        <f t="shared" si="212"/>
        <v>4.0343915343915383E-2</v>
      </c>
      <c r="U2752" s="22" t="s">
        <v>5406</v>
      </c>
      <c r="V2752">
        <v>1900</v>
      </c>
      <c r="W2752" s="22" t="s">
        <v>5526</v>
      </c>
      <c r="X2752">
        <v>2050</v>
      </c>
      <c r="Y2752" t="s">
        <v>101</v>
      </c>
      <c r="Z2752" t="s">
        <v>1403</v>
      </c>
      <c r="AA2752" t="s">
        <v>1404</v>
      </c>
      <c r="AB2752">
        <v>11</v>
      </c>
      <c r="AC2752" t="s">
        <v>242</v>
      </c>
      <c r="AD2752" t="str">
        <f t="shared" si="213"/>
        <v>Schott Campus - SCHOTT23</v>
      </c>
      <c r="AE2752" t="s">
        <v>242</v>
      </c>
      <c r="AF2752" t="s">
        <v>243</v>
      </c>
      <c r="AG2752" t="s">
        <v>1405</v>
      </c>
      <c r="AH2752" t="s">
        <v>4162</v>
      </c>
      <c r="AI2752">
        <v>25</v>
      </c>
      <c r="AJ2752">
        <v>21</v>
      </c>
      <c r="AK2752" s="22">
        <f t="shared" si="214"/>
        <v>7.3829365079365168</v>
      </c>
      <c r="AL2752" t="s">
        <v>52</v>
      </c>
      <c r="AM2752" t="s">
        <v>182</v>
      </c>
      <c r="AN2752" t="s">
        <v>67</v>
      </c>
    </row>
    <row r="2753" spans="1:40" hidden="1" x14ac:dyDescent="0.25">
      <c r="A2753">
        <v>202430</v>
      </c>
      <c r="B2753">
        <v>44048</v>
      </c>
      <c r="C2753" t="s">
        <v>3440</v>
      </c>
      <c r="D2753" t="s">
        <v>5700</v>
      </c>
      <c r="E2753" t="s">
        <v>3441</v>
      </c>
      <c r="F2753">
        <v>0</v>
      </c>
      <c r="G2753" s="1">
        <v>45166</v>
      </c>
      <c r="H2753" s="1">
        <v>45220</v>
      </c>
      <c r="I2753" s="21">
        <f t="shared" si="210"/>
        <v>8.7142857142857153</v>
      </c>
      <c r="J2753" s="1"/>
      <c r="K2753" s="1" t="s">
        <v>36</v>
      </c>
      <c r="O2753" t="s">
        <v>36</v>
      </c>
      <c r="S2753" s="22">
        <f t="shared" si="211"/>
        <v>3.819444444444442E-2</v>
      </c>
      <c r="T2753" s="22">
        <f t="shared" si="212"/>
        <v>2.0171957671957664E-2</v>
      </c>
      <c r="U2753" s="22" t="s">
        <v>5367</v>
      </c>
      <c r="V2753">
        <v>830</v>
      </c>
      <c r="W2753" s="22" t="s">
        <v>5453</v>
      </c>
      <c r="X2753">
        <v>925</v>
      </c>
      <c r="Y2753" t="s">
        <v>49</v>
      </c>
      <c r="Z2753" t="s">
        <v>3442</v>
      </c>
      <c r="AA2753" t="s">
        <v>3443</v>
      </c>
      <c r="AB2753">
        <v>9</v>
      </c>
      <c r="AC2753" t="s">
        <v>242</v>
      </c>
      <c r="AD2753" t="str">
        <f t="shared" si="213"/>
        <v>Schott Campus - SCHOTT23</v>
      </c>
      <c r="AE2753" t="s">
        <v>242</v>
      </c>
      <c r="AF2753" t="s">
        <v>243</v>
      </c>
      <c r="AG2753" t="s">
        <v>1405</v>
      </c>
      <c r="AH2753" t="s">
        <v>4162</v>
      </c>
      <c r="AI2753">
        <v>22</v>
      </c>
      <c r="AJ2753">
        <v>27</v>
      </c>
      <c r="AK2753" s="22">
        <f t="shared" si="214"/>
        <v>4.7461734693877542</v>
      </c>
      <c r="AL2753" t="s">
        <v>52</v>
      </c>
      <c r="AM2753" t="s">
        <v>66</v>
      </c>
      <c r="AN2753" t="s">
        <v>46</v>
      </c>
    </row>
    <row r="2754" spans="1:40" hidden="1" x14ac:dyDescent="0.25">
      <c r="A2754">
        <v>202430</v>
      </c>
      <c r="B2754">
        <v>44048</v>
      </c>
      <c r="C2754" t="s">
        <v>3440</v>
      </c>
      <c r="D2754" t="s">
        <v>5700</v>
      </c>
      <c r="E2754" t="s">
        <v>3441</v>
      </c>
      <c r="F2754">
        <v>0</v>
      </c>
      <c r="G2754" s="1">
        <v>45166</v>
      </c>
      <c r="H2754" s="1">
        <v>45220</v>
      </c>
      <c r="I2754" s="21">
        <f t="shared" ref="I2754:I2817" si="215">(DATEDIF(G2754,H2754,"d")/7)+1</f>
        <v>8.7142857142857153</v>
      </c>
      <c r="J2754" s="1"/>
      <c r="K2754" s="1" t="s">
        <v>36</v>
      </c>
      <c r="O2754" t="s">
        <v>36</v>
      </c>
      <c r="S2754" s="22">
        <f t="shared" ref="S2754:S2817" si="216">W2754-U2754</f>
        <v>8.3333333333333315E-2</v>
      </c>
      <c r="T2754" s="22">
        <f t="shared" ref="T2754:T2817" si="217">(LEN(K2754)*S2754)*(I2754/16.5)</f>
        <v>4.4011544011544008E-2</v>
      </c>
      <c r="U2754" s="22" t="s">
        <v>5375</v>
      </c>
      <c r="V2754">
        <v>935</v>
      </c>
      <c r="W2754" s="22" t="s">
        <v>5464</v>
      </c>
      <c r="X2754">
        <v>1135</v>
      </c>
      <c r="Y2754" t="s">
        <v>49</v>
      </c>
      <c r="Z2754" t="s">
        <v>3442</v>
      </c>
      <c r="AA2754" t="s">
        <v>3443</v>
      </c>
      <c r="AB2754">
        <v>9</v>
      </c>
      <c r="AC2754" t="s">
        <v>242</v>
      </c>
      <c r="AD2754" t="str">
        <f t="shared" ref="AD2754:AD2817" si="218">CONCATENATE(AE2754," - ",AG2754)</f>
        <v>Schott Campus - SCHOTT23</v>
      </c>
      <c r="AE2754" t="s">
        <v>242</v>
      </c>
      <c r="AF2754" t="s">
        <v>243</v>
      </c>
      <c r="AG2754" t="s">
        <v>1405</v>
      </c>
      <c r="AH2754" t="s">
        <v>4162</v>
      </c>
      <c r="AI2754">
        <v>22</v>
      </c>
      <c r="AJ2754">
        <v>27</v>
      </c>
      <c r="AK2754" s="22">
        <f t="shared" ref="AK2754:AK2817" si="219">I2754*T2754*AJ2754</f>
        <v>10.355287569573285</v>
      </c>
      <c r="AL2754" t="s">
        <v>52</v>
      </c>
      <c r="AM2754" t="s">
        <v>66</v>
      </c>
      <c r="AN2754" t="s">
        <v>46</v>
      </c>
    </row>
    <row r="2755" spans="1:40" hidden="1" x14ac:dyDescent="0.25">
      <c r="A2755">
        <v>202430</v>
      </c>
      <c r="B2755">
        <v>44671</v>
      </c>
      <c r="C2755" t="s">
        <v>1425</v>
      </c>
      <c r="D2755" t="s">
        <v>5613</v>
      </c>
      <c r="E2755" t="s">
        <v>1426</v>
      </c>
      <c r="F2755">
        <v>0</v>
      </c>
      <c r="G2755" s="1">
        <v>45222</v>
      </c>
      <c r="H2755" s="1">
        <v>45276</v>
      </c>
      <c r="I2755" s="21">
        <f t="shared" si="215"/>
        <v>8.7142857142857153</v>
      </c>
      <c r="J2755" s="1"/>
      <c r="K2755" s="1" t="s">
        <v>34</v>
      </c>
      <c r="M2755" t="s">
        <v>34</v>
      </c>
      <c r="S2755" s="22">
        <f t="shared" si="216"/>
        <v>3.472222222222221E-2</v>
      </c>
      <c r="T2755" s="22">
        <f t="shared" si="217"/>
        <v>1.8338143338143334E-2</v>
      </c>
      <c r="U2755" s="22" t="s">
        <v>5390</v>
      </c>
      <c r="V2755">
        <v>900</v>
      </c>
      <c r="W2755" s="22" t="s">
        <v>5468</v>
      </c>
      <c r="X2755">
        <v>950</v>
      </c>
      <c r="Y2755" t="s">
        <v>101</v>
      </c>
      <c r="Z2755" t="s">
        <v>1669</v>
      </c>
      <c r="AA2755" t="s">
        <v>1670</v>
      </c>
      <c r="AB2755">
        <v>11</v>
      </c>
      <c r="AC2755" t="s">
        <v>242</v>
      </c>
      <c r="AD2755" t="str">
        <f t="shared" si="218"/>
        <v>Schott Campus - SCHOTT23</v>
      </c>
      <c r="AE2755" t="s">
        <v>242</v>
      </c>
      <c r="AF2755" t="s">
        <v>243</v>
      </c>
      <c r="AG2755" t="s">
        <v>1405</v>
      </c>
      <c r="AH2755" t="s">
        <v>4162</v>
      </c>
      <c r="AI2755">
        <v>30</v>
      </c>
      <c r="AJ2755">
        <v>30</v>
      </c>
      <c r="AK2755" s="22">
        <f t="shared" si="219"/>
        <v>4.7941146155431866</v>
      </c>
      <c r="AL2755" t="s">
        <v>52</v>
      </c>
      <c r="AM2755" t="s">
        <v>66</v>
      </c>
      <c r="AN2755" t="s">
        <v>46</v>
      </c>
    </row>
    <row r="2756" spans="1:40" hidden="1" x14ac:dyDescent="0.25">
      <c r="A2756">
        <v>202430</v>
      </c>
      <c r="B2756">
        <v>44671</v>
      </c>
      <c r="C2756" t="s">
        <v>1425</v>
      </c>
      <c r="D2756" t="s">
        <v>5613</v>
      </c>
      <c r="E2756" t="s">
        <v>1426</v>
      </c>
      <c r="F2756">
        <v>0</v>
      </c>
      <c r="G2756" s="1">
        <v>45222</v>
      </c>
      <c r="H2756" s="1">
        <v>45276</v>
      </c>
      <c r="I2756" s="21">
        <f t="shared" si="215"/>
        <v>8.7142857142857153</v>
      </c>
      <c r="J2756" s="1"/>
      <c r="K2756" s="1" t="s">
        <v>34</v>
      </c>
      <c r="M2756" t="s">
        <v>34</v>
      </c>
      <c r="S2756" s="22">
        <f t="shared" si="216"/>
        <v>7.6388888888888895E-2</v>
      </c>
      <c r="T2756" s="22">
        <f t="shared" si="217"/>
        <v>4.0343915343915356E-2</v>
      </c>
      <c r="U2756" s="22" t="s">
        <v>5391</v>
      </c>
      <c r="V2756">
        <v>1000</v>
      </c>
      <c r="W2756" s="22" t="s">
        <v>5482</v>
      </c>
      <c r="X2756">
        <v>1150</v>
      </c>
      <c r="Y2756" t="s">
        <v>101</v>
      </c>
      <c r="Z2756" t="s">
        <v>1669</v>
      </c>
      <c r="AA2756" t="s">
        <v>1670</v>
      </c>
      <c r="AB2756">
        <v>11</v>
      </c>
      <c r="AC2756" t="s">
        <v>242</v>
      </c>
      <c r="AD2756" t="str">
        <f t="shared" si="218"/>
        <v>Schott Campus - SCHOTT23</v>
      </c>
      <c r="AE2756" t="s">
        <v>242</v>
      </c>
      <c r="AF2756" t="s">
        <v>243</v>
      </c>
      <c r="AG2756" t="s">
        <v>1405</v>
      </c>
      <c r="AH2756" t="s">
        <v>4162</v>
      </c>
      <c r="AI2756">
        <v>30</v>
      </c>
      <c r="AJ2756">
        <v>30</v>
      </c>
      <c r="AK2756" s="22">
        <f t="shared" si="219"/>
        <v>10.547052154195015</v>
      </c>
      <c r="AL2756" t="s">
        <v>52</v>
      </c>
      <c r="AM2756" t="s">
        <v>66</v>
      </c>
      <c r="AN2756" t="s">
        <v>46</v>
      </c>
    </row>
    <row r="2757" spans="1:40" hidden="1" x14ac:dyDescent="0.25">
      <c r="A2757">
        <v>202430</v>
      </c>
      <c r="B2757">
        <v>42991</v>
      </c>
      <c r="C2757" t="s">
        <v>849</v>
      </c>
      <c r="D2757" t="s">
        <v>5700</v>
      </c>
      <c r="E2757" t="s">
        <v>850</v>
      </c>
      <c r="F2757">
        <v>0</v>
      </c>
      <c r="G2757" s="1">
        <v>45166</v>
      </c>
      <c r="H2757" s="1">
        <v>45220</v>
      </c>
      <c r="I2757" s="21">
        <f t="shared" si="215"/>
        <v>8.7142857142857153</v>
      </c>
      <c r="J2757" s="1"/>
      <c r="K2757" s="1" t="s">
        <v>33</v>
      </c>
      <c r="L2757" t="s">
        <v>33</v>
      </c>
      <c r="S2757" s="22">
        <f t="shared" si="216"/>
        <v>4.1666666666666741E-2</v>
      </c>
      <c r="T2757" s="22">
        <f t="shared" si="217"/>
        <v>2.2005772005772049E-2</v>
      </c>
      <c r="U2757" s="22" t="s">
        <v>5386</v>
      </c>
      <c r="V2757">
        <v>1300</v>
      </c>
      <c r="W2757" s="22" t="s">
        <v>5374</v>
      </c>
      <c r="X2757">
        <v>1400</v>
      </c>
      <c r="Y2757" t="s">
        <v>49</v>
      </c>
      <c r="Z2757" t="s">
        <v>1406</v>
      </c>
      <c r="AA2757" t="s">
        <v>1407</v>
      </c>
      <c r="AB2757">
        <v>9</v>
      </c>
      <c r="AC2757" t="s">
        <v>242</v>
      </c>
      <c r="AD2757" t="str">
        <f t="shared" si="218"/>
        <v>Schott Campus - SCHOTT24</v>
      </c>
      <c r="AE2757" t="s">
        <v>242</v>
      </c>
      <c r="AF2757" t="s">
        <v>243</v>
      </c>
      <c r="AG2757" t="s">
        <v>1408</v>
      </c>
      <c r="AH2757" t="s">
        <v>4162</v>
      </c>
      <c r="AI2757">
        <v>30</v>
      </c>
      <c r="AJ2757">
        <v>30</v>
      </c>
      <c r="AK2757" s="22">
        <f t="shared" si="219"/>
        <v>5.7529375386518362</v>
      </c>
      <c r="AL2757" t="s">
        <v>52</v>
      </c>
      <c r="AM2757" t="s">
        <v>66</v>
      </c>
      <c r="AN2757" t="s">
        <v>46</v>
      </c>
    </row>
    <row r="2758" spans="1:40" hidden="1" x14ac:dyDescent="0.25">
      <c r="A2758">
        <v>202430</v>
      </c>
      <c r="B2758">
        <v>42991</v>
      </c>
      <c r="C2758" t="s">
        <v>849</v>
      </c>
      <c r="D2758" t="s">
        <v>5700</v>
      </c>
      <c r="E2758" t="s">
        <v>850</v>
      </c>
      <c r="F2758">
        <v>0</v>
      </c>
      <c r="G2758" s="1">
        <v>45166</v>
      </c>
      <c r="H2758" s="1">
        <v>45220</v>
      </c>
      <c r="I2758" s="21">
        <f t="shared" si="215"/>
        <v>8.7142857142857153</v>
      </c>
      <c r="J2758" s="1"/>
      <c r="K2758" s="1" t="s">
        <v>33</v>
      </c>
      <c r="L2758" t="s">
        <v>33</v>
      </c>
      <c r="S2758" s="22">
        <f t="shared" si="216"/>
        <v>8.680555555555558E-2</v>
      </c>
      <c r="T2758" s="22">
        <f t="shared" si="217"/>
        <v>4.584535834535837E-2</v>
      </c>
      <c r="U2758" s="22" t="s">
        <v>5435</v>
      </c>
      <c r="V2758">
        <v>1410</v>
      </c>
      <c r="W2758" s="22" t="s">
        <v>5389</v>
      </c>
      <c r="X2758">
        <v>1615</v>
      </c>
      <c r="Y2758" t="s">
        <v>49</v>
      </c>
      <c r="Z2758" t="s">
        <v>1406</v>
      </c>
      <c r="AA2758" t="s">
        <v>1407</v>
      </c>
      <c r="AB2758">
        <v>9</v>
      </c>
      <c r="AC2758" t="s">
        <v>242</v>
      </c>
      <c r="AD2758" t="str">
        <f t="shared" si="218"/>
        <v>Schott Campus - SCHOTT24</v>
      </c>
      <c r="AE2758" t="s">
        <v>242</v>
      </c>
      <c r="AF2758" t="s">
        <v>243</v>
      </c>
      <c r="AG2758" t="s">
        <v>1408</v>
      </c>
      <c r="AH2758" t="s">
        <v>4162</v>
      </c>
      <c r="AI2758">
        <v>30</v>
      </c>
      <c r="AJ2758">
        <v>30</v>
      </c>
      <c r="AK2758" s="22">
        <f t="shared" si="219"/>
        <v>11.985286538857975</v>
      </c>
      <c r="AL2758" t="s">
        <v>52</v>
      </c>
      <c r="AM2758" t="s">
        <v>66</v>
      </c>
      <c r="AN2758" t="s">
        <v>46</v>
      </c>
    </row>
    <row r="2759" spans="1:40" hidden="1" x14ac:dyDescent="0.25">
      <c r="A2759">
        <v>202430</v>
      </c>
      <c r="B2759">
        <v>42992</v>
      </c>
      <c r="C2759" t="s">
        <v>849</v>
      </c>
      <c r="D2759" t="s">
        <v>5700</v>
      </c>
      <c r="E2759" t="s">
        <v>850</v>
      </c>
      <c r="F2759">
        <v>0</v>
      </c>
      <c r="G2759" s="1">
        <v>45222</v>
      </c>
      <c r="H2759" s="1">
        <v>45276</v>
      </c>
      <c r="I2759" s="21">
        <f t="shared" si="215"/>
        <v>8.7142857142857153</v>
      </c>
      <c r="J2759" s="1"/>
      <c r="K2759" s="1" t="s">
        <v>33</v>
      </c>
      <c r="L2759" t="s">
        <v>33</v>
      </c>
      <c r="S2759" s="22">
        <f t="shared" si="216"/>
        <v>3.472222222222221E-2</v>
      </c>
      <c r="T2759" s="22">
        <f t="shared" si="217"/>
        <v>1.8338143338143334E-2</v>
      </c>
      <c r="U2759" s="22" t="s">
        <v>5386</v>
      </c>
      <c r="V2759">
        <v>1300</v>
      </c>
      <c r="W2759" s="22" t="s">
        <v>5408</v>
      </c>
      <c r="X2759">
        <v>1350</v>
      </c>
      <c r="Y2759" t="s">
        <v>101</v>
      </c>
      <c r="Z2759" t="s">
        <v>1406</v>
      </c>
      <c r="AA2759" t="s">
        <v>1407</v>
      </c>
      <c r="AB2759">
        <v>11</v>
      </c>
      <c r="AC2759" t="s">
        <v>242</v>
      </c>
      <c r="AD2759" t="str">
        <f t="shared" si="218"/>
        <v>Schott Campus - SCHOTT24</v>
      </c>
      <c r="AE2759" t="s">
        <v>242</v>
      </c>
      <c r="AF2759" t="s">
        <v>243</v>
      </c>
      <c r="AG2759" t="s">
        <v>1408</v>
      </c>
      <c r="AH2759" t="s">
        <v>4162</v>
      </c>
      <c r="AI2759">
        <v>30</v>
      </c>
      <c r="AJ2759">
        <v>32</v>
      </c>
      <c r="AK2759" s="22">
        <f t="shared" si="219"/>
        <v>5.1137222565793987</v>
      </c>
      <c r="AL2759" t="s">
        <v>52</v>
      </c>
      <c r="AM2759" t="s">
        <v>66</v>
      </c>
      <c r="AN2759" t="s">
        <v>46</v>
      </c>
    </row>
    <row r="2760" spans="1:40" hidden="1" x14ac:dyDescent="0.25">
      <c r="A2760">
        <v>202430</v>
      </c>
      <c r="B2760">
        <v>42992</v>
      </c>
      <c r="C2760" t="s">
        <v>849</v>
      </c>
      <c r="D2760" t="s">
        <v>5700</v>
      </c>
      <c r="E2760" t="s">
        <v>850</v>
      </c>
      <c r="F2760">
        <v>0</v>
      </c>
      <c r="G2760" s="1">
        <v>45222</v>
      </c>
      <c r="H2760" s="1">
        <v>45276</v>
      </c>
      <c r="I2760" s="21">
        <f t="shared" si="215"/>
        <v>8.7142857142857153</v>
      </c>
      <c r="J2760" s="1"/>
      <c r="K2760" s="1" t="s">
        <v>33</v>
      </c>
      <c r="L2760" t="s">
        <v>33</v>
      </c>
      <c r="S2760" s="22">
        <f t="shared" si="216"/>
        <v>8.3333333333333259E-2</v>
      </c>
      <c r="T2760" s="22">
        <f t="shared" si="217"/>
        <v>4.4011544011543981E-2</v>
      </c>
      <c r="U2760" s="22" t="s">
        <v>5374</v>
      </c>
      <c r="V2760">
        <v>1400</v>
      </c>
      <c r="W2760" s="22" t="s">
        <v>5411</v>
      </c>
      <c r="X2760">
        <v>1600</v>
      </c>
      <c r="Y2760" t="s">
        <v>101</v>
      </c>
      <c r="Z2760" t="s">
        <v>1406</v>
      </c>
      <c r="AA2760" t="s">
        <v>1407</v>
      </c>
      <c r="AB2760">
        <v>11</v>
      </c>
      <c r="AC2760" t="s">
        <v>242</v>
      </c>
      <c r="AD2760" t="str">
        <f t="shared" si="218"/>
        <v>Schott Campus - SCHOTT24</v>
      </c>
      <c r="AE2760" t="s">
        <v>242</v>
      </c>
      <c r="AF2760" t="s">
        <v>243</v>
      </c>
      <c r="AG2760" t="s">
        <v>1408</v>
      </c>
      <c r="AH2760" t="s">
        <v>4162</v>
      </c>
      <c r="AI2760">
        <v>30</v>
      </c>
      <c r="AJ2760">
        <v>32</v>
      </c>
      <c r="AK2760" s="22">
        <f t="shared" si="219"/>
        <v>12.272933415790552</v>
      </c>
      <c r="AL2760" t="s">
        <v>52</v>
      </c>
      <c r="AM2760" t="s">
        <v>66</v>
      </c>
      <c r="AN2760" t="s">
        <v>46</v>
      </c>
    </row>
    <row r="2761" spans="1:40" hidden="1" x14ac:dyDescent="0.25">
      <c r="A2761">
        <v>202430</v>
      </c>
      <c r="B2761">
        <v>42993</v>
      </c>
      <c r="C2761" t="s">
        <v>849</v>
      </c>
      <c r="D2761" t="s">
        <v>5700</v>
      </c>
      <c r="E2761" t="s">
        <v>850</v>
      </c>
      <c r="F2761">
        <v>0</v>
      </c>
      <c r="G2761" s="1">
        <v>45166</v>
      </c>
      <c r="H2761" s="1">
        <v>45220</v>
      </c>
      <c r="I2761" s="21">
        <f t="shared" si="215"/>
        <v>8.7142857142857153</v>
      </c>
      <c r="J2761" s="1"/>
      <c r="K2761" s="1" t="s">
        <v>35</v>
      </c>
      <c r="N2761" t="s">
        <v>35</v>
      </c>
      <c r="S2761" s="22">
        <f t="shared" si="216"/>
        <v>3.472222222222221E-2</v>
      </c>
      <c r="T2761" s="22">
        <f t="shared" si="217"/>
        <v>1.8338143338143334E-2</v>
      </c>
      <c r="U2761" s="22" t="s">
        <v>5390</v>
      </c>
      <c r="V2761">
        <v>900</v>
      </c>
      <c r="W2761" s="22" t="s">
        <v>5468</v>
      </c>
      <c r="X2761">
        <v>950</v>
      </c>
      <c r="Y2761" t="s">
        <v>49</v>
      </c>
      <c r="Z2761" t="s">
        <v>3448</v>
      </c>
      <c r="AA2761" t="s">
        <v>3449</v>
      </c>
      <c r="AB2761">
        <v>9</v>
      </c>
      <c r="AC2761" t="s">
        <v>242</v>
      </c>
      <c r="AD2761" t="str">
        <f t="shared" si="218"/>
        <v>Schott Campus - SCHOTT24</v>
      </c>
      <c r="AE2761" t="s">
        <v>242</v>
      </c>
      <c r="AF2761" t="s">
        <v>243</v>
      </c>
      <c r="AG2761" t="s">
        <v>1408</v>
      </c>
      <c r="AH2761" t="s">
        <v>4162</v>
      </c>
      <c r="AI2761">
        <v>30</v>
      </c>
      <c r="AJ2761">
        <v>40</v>
      </c>
      <c r="AK2761" s="22">
        <f t="shared" si="219"/>
        <v>6.3921528207242488</v>
      </c>
      <c r="AL2761" t="s">
        <v>52</v>
      </c>
      <c r="AM2761" t="s">
        <v>66</v>
      </c>
      <c r="AN2761" t="s">
        <v>46</v>
      </c>
    </row>
    <row r="2762" spans="1:40" hidden="1" x14ac:dyDescent="0.25">
      <c r="A2762">
        <v>202430</v>
      </c>
      <c r="B2762">
        <v>42993</v>
      </c>
      <c r="C2762" t="s">
        <v>849</v>
      </c>
      <c r="D2762" t="s">
        <v>5700</v>
      </c>
      <c r="E2762" t="s">
        <v>850</v>
      </c>
      <c r="F2762">
        <v>0</v>
      </c>
      <c r="G2762" s="1">
        <v>45166</v>
      </c>
      <c r="H2762" s="1">
        <v>45220</v>
      </c>
      <c r="I2762" s="21">
        <f t="shared" si="215"/>
        <v>8.7142857142857153</v>
      </c>
      <c r="J2762" s="1"/>
      <c r="K2762" s="1" t="s">
        <v>35</v>
      </c>
      <c r="N2762" t="s">
        <v>35</v>
      </c>
      <c r="S2762" s="22">
        <f t="shared" si="216"/>
        <v>7.6388888888888895E-2</v>
      </c>
      <c r="T2762" s="22">
        <f t="shared" si="217"/>
        <v>4.0343915343915356E-2</v>
      </c>
      <c r="U2762" s="22" t="s">
        <v>5391</v>
      </c>
      <c r="V2762">
        <v>1000</v>
      </c>
      <c r="W2762" s="22" t="s">
        <v>5482</v>
      </c>
      <c r="X2762">
        <v>1150</v>
      </c>
      <c r="Y2762" t="s">
        <v>49</v>
      </c>
      <c r="Z2762" t="s">
        <v>3448</v>
      </c>
      <c r="AA2762" t="s">
        <v>3449</v>
      </c>
      <c r="AB2762">
        <v>9</v>
      </c>
      <c r="AC2762" t="s">
        <v>242</v>
      </c>
      <c r="AD2762" t="str">
        <f t="shared" si="218"/>
        <v>Schott Campus - SCHOTT24</v>
      </c>
      <c r="AE2762" t="s">
        <v>242</v>
      </c>
      <c r="AF2762" t="s">
        <v>243</v>
      </c>
      <c r="AG2762" t="s">
        <v>1408</v>
      </c>
      <c r="AH2762" t="s">
        <v>4162</v>
      </c>
      <c r="AI2762">
        <v>30</v>
      </c>
      <c r="AJ2762">
        <v>40</v>
      </c>
      <c r="AK2762" s="22">
        <f t="shared" si="219"/>
        <v>14.062736205593353</v>
      </c>
      <c r="AL2762" t="s">
        <v>52</v>
      </c>
      <c r="AM2762" t="s">
        <v>66</v>
      </c>
      <c r="AN2762" t="s">
        <v>46</v>
      </c>
    </row>
    <row r="2763" spans="1:40" hidden="1" x14ac:dyDescent="0.25">
      <c r="A2763">
        <v>202430</v>
      </c>
      <c r="B2763">
        <v>42994</v>
      </c>
      <c r="C2763" t="s">
        <v>849</v>
      </c>
      <c r="D2763" t="s">
        <v>5700</v>
      </c>
      <c r="E2763" t="s">
        <v>850</v>
      </c>
      <c r="F2763">
        <v>0</v>
      </c>
      <c r="G2763" s="1">
        <v>45222</v>
      </c>
      <c r="H2763" s="1">
        <v>45276</v>
      </c>
      <c r="I2763" s="21">
        <f t="shared" si="215"/>
        <v>8.7142857142857153</v>
      </c>
      <c r="J2763" s="1"/>
      <c r="K2763" s="1" t="s">
        <v>35</v>
      </c>
      <c r="N2763" t="s">
        <v>35</v>
      </c>
      <c r="S2763" s="22">
        <f t="shared" si="216"/>
        <v>3.472222222222221E-2</v>
      </c>
      <c r="T2763" s="22">
        <f t="shared" si="217"/>
        <v>1.8338143338143334E-2</v>
      </c>
      <c r="U2763" s="22" t="s">
        <v>5390</v>
      </c>
      <c r="V2763">
        <v>900</v>
      </c>
      <c r="W2763" s="22" t="s">
        <v>5468</v>
      </c>
      <c r="X2763">
        <v>950</v>
      </c>
      <c r="Y2763" t="s">
        <v>101</v>
      </c>
      <c r="Z2763" t="s">
        <v>3448</v>
      </c>
      <c r="AA2763" t="s">
        <v>3449</v>
      </c>
      <c r="AB2763">
        <v>11</v>
      </c>
      <c r="AC2763" t="s">
        <v>242</v>
      </c>
      <c r="AD2763" t="str">
        <f t="shared" si="218"/>
        <v>Schott Campus - SCHOTT24</v>
      </c>
      <c r="AE2763" t="s">
        <v>242</v>
      </c>
      <c r="AF2763" t="s">
        <v>243</v>
      </c>
      <c r="AG2763" t="s">
        <v>1408</v>
      </c>
      <c r="AH2763" t="s">
        <v>4162</v>
      </c>
      <c r="AI2763">
        <v>30</v>
      </c>
      <c r="AJ2763">
        <v>41</v>
      </c>
      <c r="AK2763" s="22">
        <f t="shared" si="219"/>
        <v>6.5519566412423549</v>
      </c>
      <c r="AL2763" t="s">
        <v>52</v>
      </c>
      <c r="AM2763" t="s">
        <v>66</v>
      </c>
      <c r="AN2763" t="s">
        <v>46</v>
      </c>
    </row>
    <row r="2764" spans="1:40" hidden="1" x14ac:dyDescent="0.25">
      <c r="A2764">
        <v>202430</v>
      </c>
      <c r="B2764">
        <v>42994</v>
      </c>
      <c r="C2764" t="s">
        <v>849</v>
      </c>
      <c r="D2764" t="s">
        <v>5700</v>
      </c>
      <c r="E2764" t="s">
        <v>850</v>
      </c>
      <c r="F2764">
        <v>0</v>
      </c>
      <c r="G2764" s="1">
        <v>45222</v>
      </c>
      <c r="H2764" s="1">
        <v>45276</v>
      </c>
      <c r="I2764" s="21">
        <f t="shared" si="215"/>
        <v>8.7142857142857153</v>
      </c>
      <c r="J2764" s="1"/>
      <c r="K2764" s="1" t="s">
        <v>35</v>
      </c>
      <c r="N2764" t="s">
        <v>35</v>
      </c>
      <c r="S2764" s="22">
        <f t="shared" si="216"/>
        <v>7.6388888888888895E-2</v>
      </c>
      <c r="T2764" s="22">
        <f t="shared" si="217"/>
        <v>4.0343915343915356E-2</v>
      </c>
      <c r="U2764" s="22" t="s">
        <v>5391</v>
      </c>
      <c r="V2764">
        <v>1000</v>
      </c>
      <c r="W2764" s="22" t="s">
        <v>5482</v>
      </c>
      <c r="X2764">
        <v>1150</v>
      </c>
      <c r="Y2764" t="s">
        <v>101</v>
      </c>
      <c r="Z2764" t="s">
        <v>3448</v>
      </c>
      <c r="AA2764" t="s">
        <v>3449</v>
      </c>
      <c r="AB2764">
        <v>11</v>
      </c>
      <c r="AC2764" t="s">
        <v>242</v>
      </c>
      <c r="AD2764" t="str">
        <f t="shared" si="218"/>
        <v>Schott Campus - SCHOTT24</v>
      </c>
      <c r="AE2764" t="s">
        <v>242</v>
      </c>
      <c r="AF2764" t="s">
        <v>243</v>
      </c>
      <c r="AG2764" t="s">
        <v>1408</v>
      </c>
      <c r="AH2764" t="s">
        <v>4162</v>
      </c>
      <c r="AI2764">
        <v>30</v>
      </c>
      <c r="AJ2764">
        <v>41</v>
      </c>
      <c r="AK2764" s="22">
        <f t="shared" si="219"/>
        <v>14.414304610733188</v>
      </c>
      <c r="AL2764" t="s">
        <v>52</v>
      </c>
      <c r="AM2764" t="s">
        <v>66</v>
      </c>
      <c r="AN2764" t="s">
        <v>46</v>
      </c>
    </row>
    <row r="2765" spans="1:40" hidden="1" x14ac:dyDescent="0.25">
      <c r="A2765">
        <v>202430</v>
      </c>
      <c r="B2765">
        <v>43001</v>
      </c>
      <c r="C2765" t="s">
        <v>849</v>
      </c>
      <c r="D2765" t="s">
        <v>5700</v>
      </c>
      <c r="E2765" t="s">
        <v>850</v>
      </c>
      <c r="F2765">
        <v>0</v>
      </c>
      <c r="G2765" s="1">
        <v>45166</v>
      </c>
      <c r="H2765" s="1">
        <v>45220</v>
      </c>
      <c r="I2765" s="21">
        <f t="shared" si="215"/>
        <v>8.7142857142857153</v>
      </c>
      <c r="J2765" s="1"/>
      <c r="K2765" s="1" t="s">
        <v>37</v>
      </c>
      <c r="P2765" t="s">
        <v>37</v>
      </c>
      <c r="S2765" s="22">
        <f t="shared" si="216"/>
        <v>3.472222222222221E-2</v>
      </c>
      <c r="T2765" s="22">
        <f t="shared" si="217"/>
        <v>1.8338143338143334E-2</v>
      </c>
      <c r="U2765" s="22" t="s">
        <v>5386</v>
      </c>
      <c r="V2765">
        <v>1300</v>
      </c>
      <c r="W2765" s="22" t="s">
        <v>5408</v>
      </c>
      <c r="X2765">
        <v>1350</v>
      </c>
      <c r="Y2765" t="s">
        <v>49</v>
      </c>
      <c r="Z2765" t="s">
        <v>3452</v>
      </c>
      <c r="AA2765" t="s">
        <v>3453</v>
      </c>
      <c r="AB2765">
        <v>9</v>
      </c>
      <c r="AC2765" t="s">
        <v>242</v>
      </c>
      <c r="AD2765" t="str">
        <f t="shared" si="218"/>
        <v>Schott Campus - SCHOTT24</v>
      </c>
      <c r="AE2765" t="s">
        <v>242</v>
      </c>
      <c r="AF2765" t="s">
        <v>243</v>
      </c>
      <c r="AG2765" t="s">
        <v>1408</v>
      </c>
      <c r="AH2765" t="s">
        <v>4162</v>
      </c>
      <c r="AI2765">
        <v>30</v>
      </c>
      <c r="AJ2765">
        <v>33</v>
      </c>
      <c r="AK2765" s="22">
        <f t="shared" si="219"/>
        <v>5.2735260770975048</v>
      </c>
      <c r="AL2765" t="s">
        <v>52</v>
      </c>
      <c r="AM2765" t="s">
        <v>66</v>
      </c>
      <c r="AN2765" t="s">
        <v>46</v>
      </c>
    </row>
    <row r="2766" spans="1:40" hidden="1" x14ac:dyDescent="0.25">
      <c r="A2766">
        <v>202430</v>
      </c>
      <c r="B2766">
        <v>43001</v>
      </c>
      <c r="C2766" t="s">
        <v>849</v>
      </c>
      <c r="D2766" t="s">
        <v>5700</v>
      </c>
      <c r="E2766" t="s">
        <v>850</v>
      </c>
      <c r="F2766">
        <v>0</v>
      </c>
      <c r="G2766" s="1">
        <v>45166</v>
      </c>
      <c r="H2766" s="1">
        <v>45220</v>
      </c>
      <c r="I2766" s="21">
        <f t="shared" si="215"/>
        <v>8.7142857142857153</v>
      </c>
      <c r="J2766" s="1"/>
      <c r="K2766" s="1" t="s">
        <v>37</v>
      </c>
      <c r="P2766" t="s">
        <v>37</v>
      </c>
      <c r="S2766" s="22">
        <f t="shared" si="216"/>
        <v>7.638888888888884E-2</v>
      </c>
      <c r="T2766" s="22">
        <f t="shared" si="217"/>
        <v>4.0343915343915328E-2</v>
      </c>
      <c r="U2766" s="22" t="s">
        <v>5374</v>
      </c>
      <c r="V2766">
        <v>1400</v>
      </c>
      <c r="W2766" s="22" t="s">
        <v>5460</v>
      </c>
      <c r="X2766">
        <v>1550</v>
      </c>
      <c r="Y2766" t="s">
        <v>49</v>
      </c>
      <c r="Z2766" t="s">
        <v>3452</v>
      </c>
      <c r="AA2766" t="s">
        <v>3453</v>
      </c>
      <c r="AB2766">
        <v>9</v>
      </c>
      <c r="AC2766" t="s">
        <v>242</v>
      </c>
      <c r="AD2766" t="str">
        <f t="shared" si="218"/>
        <v>Schott Campus - SCHOTT24</v>
      </c>
      <c r="AE2766" t="s">
        <v>242</v>
      </c>
      <c r="AF2766" t="s">
        <v>243</v>
      </c>
      <c r="AG2766" t="s">
        <v>1408</v>
      </c>
      <c r="AH2766" t="s">
        <v>4162</v>
      </c>
      <c r="AI2766">
        <v>30</v>
      </c>
      <c r="AJ2766">
        <v>33</v>
      </c>
      <c r="AK2766" s="22">
        <f t="shared" si="219"/>
        <v>11.601757369614509</v>
      </c>
      <c r="AL2766" t="s">
        <v>52</v>
      </c>
      <c r="AM2766" t="s">
        <v>66</v>
      </c>
      <c r="AN2766" t="s">
        <v>46</v>
      </c>
    </row>
    <row r="2767" spans="1:40" hidden="1" x14ac:dyDescent="0.25">
      <c r="A2767">
        <v>202430</v>
      </c>
      <c r="B2767">
        <v>43002</v>
      </c>
      <c r="C2767" t="s">
        <v>849</v>
      </c>
      <c r="D2767" t="s">
        <v>5700</v>
      </c>
      <c r="E2767" t="s">
        <v>850</v>
      </c>
      <c r="F2767">
        <v>0</v>
      </c>
      <c r="G2767" s="1">
        <v>45222</v>
      </c>
      <c r="H2767" s="1">
        <v>45276</v>
      </c>
      <c r="I2767" s="21">
        <f t="shared" si="215"/>
        <v>8.7142857142857153</v>
      </c>
      <c r="J2767" s="1"/>
      <c r="K2767" s="1" t="s">
        <v>37</v>
      </c>
      <c r="P2767" t="s">
        <v>37</v>
      </c>
      <c r="S2767" s="22">
        <f t="shared" si="216"/>
        <v>3.472222222222221E-2</v>
      </c>
      <c r="T2767" s="22">
        <f t="shared" si="217"/>
        <v>1.8338143338143334E-2</v>
      </c>
      <c r="U2767" s="22" t="s">
        <v>5386</v>
      </c>
      <c r="V2767">
        <v>1300</v>
      </c>
      <c r="W2767" s="22" t="s">
        <v>5408</v>
      </c>
      <c r="X2767">
        <v>1350</v>
      </c>
      <c r="Y2767" t="s">
        <v>101</v>
      </c>
      <c r="Z2767" t="s">
        <v>3452</v>
      </c>
      <c r="AA2767" t="s">
        <v>3453</v>
      </c>
      <c r="AB2767">
        <v>11</v>
      </c>
      <c r="AC2767" t="s">
        <v>242</v>
      </c>
      <c r="AD2767" t="str">
        <f t="shared" si="218"/>
        <v>Schott Campus - SCHOTT24</v>
      </c>
      <c r="AE2767" t="s">
        <v>242</v>
      </c>
      <c r="AF2767" t="s">
        <v>243</v>
      </c>
      <c r="AG2767" t="s">
        <v>1408</v>
      </c>
      <c r="AH2767" t="s">
        <v>4162</v>
      </c>
      <c r="AI2767">
        <v>30</v>
      </c>
      <c r="AJ2767">
        <v>33</v>
      </c>
      <c r="AK2767" s="22">
        <f t="shared" si="219"/>
        <v>5.2735260770975048</v>
      </c>
      <c r="AL2767" t="s">
        <v>52</v>
      </c>
      <c r="AM2767" t="s">
        <v>66</v>
      </c>
      <c r="AN2767" t="s">
        <v>46</v>
      </c>
    </row>
    <row r="2768" spans="1:40" hidden="1" x14ac:dyDescent="0.25">
      <c r="A2768">
        <v>202430</v>
      </c>
      <c r="B2768">
        <v>43002</v>
      </c>
      <c r="C2768" t="s">
        <v>849</v>
      </c>
      <c r="D2768" t="s">
        <v>5700</v>
      </c>
      <c r="E2768" t="s">
        <v>850</v>
      </c>
      <c r="F2768">
        <v>0</v>
      </c>
      <c r="G2768" s="1">
        <v>45222</v>
      </c>
      <c r="H2768" s="1">
        <v>45276</v>
      </c>
      <c r="I2768" s="21">
        <f t="shared" si="215"/>
        <v>8.7142857142857153</v>
      </c>
      <c r="J2768" s="1"/>
      <c r="K2768" s="1" t="s">
        <v>37</v>
      </c>
      <c r="P2768" t="s">
        <v>37</v>
      </c>
      <c r="S2768" s="22">
        <f t="shared" si="216"/>
        <v>7.638888888888884E-2</v>
      </c>
      <c r="T2768" s="22">
        <f t="shared" si="217"/>
        <v>4.0343915343915328E-2</v>
      </c>
      <c r="U2768" s="22" t="s">
        <v>5374</v>
      </c>
      <c r="V2768">
        <v>1400</v>
      </c>
      <c r="W2768" s="22" t="s">
        <v>5460</v>
      </c>
      <c r="X2768">
        <v>1550</v>
      </c>
      <c r="Y2768" t="s">
        <v>101</v>
      </c>
      <c r="Z2768" t="s">
        <v>3452</v>
      </c>
      <c r="AA2768" t="s">
        <v>3453</v>
      </c>
      <c r="AB2768">
        <v>11</v>
      </c>
      <c r="AC2768" t="s">
        <v>242</v>
      </c>
      <c r="AD2768" t="str">
        <f t="shared" si="218"/>
        <v>Schott Campus - SCHOTT24</v>
      </c>
      <c r="AE2768" t="s">
        <v>242</v>
      </c>
      <c r="AF2768" t="s">
        <v>243</v>
      </c>
      <c r="AG2768" t="s">
        <v>1408</v>
      </c>
      <c r="AH2768" t="s">
        <v>4162</v>
      </c>
      <c r="AI2768">
        <v>30</v>
      </c>
      <c r="AJ2768">
        <v>33</v>
      </c>
      <c r="AK2768" s="22">
        <f t="shared" si="219"/>
        <v>11.601757369614509</v>
      </c>
      <c r="AL2768" t="s">
        <v>52</v>
      </c>
      <c r="AM2768" t="s">
        <v>66</v>
      </c>
      <c r="AN2768" t="s">
        <v>46</v>
      </c>
    </row>
    <row r="2769" spans="1:40" hidden="1" x14ac:dyDescent="0.25">
      <c r="A2769">
        <v>202430</v>
      </c>
      <c r="B2769">
        <v>43012</v>
      </c>
      <c r="C2769" t="s">
        <v>2030</v>
      </c>
      <c r="D2769" t="s">
        <v>5700</v>
      </c>
      <c r="E2769" t="s">
        <v>2031</v>
      </c>
      <c r="F2769">
        <v>0</v>
      </c>
      <c r="G2769" s="1">
        <v>45166</v>
      </c>
      <c r="H2769" s="1">
        <v>45220</v>
      </c>
      <c r="I2769" s="21">
        <f t="shared" si="215"/>
        <v>8.7142857142857153</v>
      </c>
      <c r="J2769" s="1"/>
      <c r="K2769" s="1" t="s">
        <v>36</v>
      </c>
      <c r="O2769" t="s">
        <v>36</v>
      </c>
      <c r="S2769" s="22">
        <f t="shared" si="216"/>
        <v>3.472222222222221E-2</v>
      </c>
      <c r="T2769" s="22">
        <f t="shared" si="217"/>
        <v>1.8338143338143334E-2</v>
      </c>
      <c r="U2769" s="22" t="s">
        <v>5386</v>
      </c>
      <c r="V2769">
        <v>1300</v>
      </c>
      <c r="W2769" s="22" t="s">
        <v>5408</v>
      </c>
      <c r="X2769">
        <v>1350</v>
      </c>
      <c r="Y2769" t="s">
        <v>49</v>
      </c>
      <c r="Z2769" t="s">
        <v>2687</v>
      </c>
      <c r="AA2769" t="s">
        <v>2688</v>
      </c>
      <c r="AB2769">
        <v>9</v>
      </c>
      <c r="AC2769" t="s">
        <v>242</v>
      </c>
      <c r="AD2769" t="str">
        <f t="shared" si="218"/>
        <v>Schott Campus - SCHOTT24</v>
      </c>
      <c r="AE2769" t="s">
        <v>242</v>
      </c>
      <c r="AF2769" t="s">
        <v>243</v>
      </c>
      <c r="AG2769" t="s">
        <v>1408</v>
      </c>
      <c r="AH2769" t="s">
        <v>4162</v>
      </c>
      <c r="AI2769">
        <v>30</v>
      </c>
      <c r="AJ2769">
        <v>32</v>
      </c>
      <c r="AK2769" s="22">
        <f t="shared" si="219"/>
        <v>5.1137222565793987</v>
      </c>
      <c r="AL2769" t="s">
        <v>52</v>
      </c>
      <c r="AM2769" t="s">
        <v>66</v>
      </c>
      <c r="AN2769" t="s">
        <v>46</v>
      </c>
    </row>
    <row r="2770" spans="1:40" hidden="1" x14ac:dyDescent="0.25">
      <c r="A2770">
        <v>202430</v>
      </c>
      <c r="B2770">
        <v>43012</v>
      </c>
      <c r="C2770" t="s">
        <v>2030</v>
      </c>
      <c r="D2770" t="s">
        <v>5700</v>
      </c>
      <c r="E2770" t="s">
        <v>2031</v>
      </c>
      <c r="F2770">
        <v>0</v>
      </c>
      <c r="G2770" s="1">
        <v>45166</v>
      </c>
      <c r="H2770" s="1">
        <v>45220</v>
      </c>
      <c r="I2770" s="21">
        <f t="shared" si="215"/>
        <v>8.7142857142857153</v>
      </c>
      <c r="J2770" s="1"/>
      <c r="K2770" s="1" t="s">
        <v>36</v>
      </c>
      <c r="O2770" t="s">
        <v>36</v>
      </c>
      <c r="S2770" s="22">
        <f t="shared" si="216"/>
        <v>7.638888888888884E-2</v>
      </c>
      <c r="T2770" s="22">
        <f t="shared" si="217"/>
        <v>4.0343915343915328E-2</v>
      </c>
      <c r="U2770" s="22" t="s">
        <v>5374</v>
      </c>
      <c r="V2770">
        <v>1400</v>
      </c>
      <c r="W2770" s="22" t="s">
        <v>5460</v>
      </c>
      <c r="X2770">
        <v>1550</v>
      </c>
      <c r="Y2770" t="s">
        <v>49</v>
      </c>
      <c r="Z2770" t="s">
        <v>2687</v>
      </c>
      <c r="AA2770" t="s">
        <v>2688</v>
      </c>
      <c r="AB2770">
        <v>9</v>
      </c>
      <c r="AC2770" t="s">
        <v>242</v>
      </c>
      <c r="AD2770" t="str">
        <f t="shared" si="218"/>
        <v>Schott Campus - SCHOTT24</v>
      </c>
      <c r="AE2770" t="s">
        <v>242</v>
      </c>
      <c r="AF2770" t="s">
        <v>243</v>
      </c>
      <c r="AG2770" t="s">
        <v>1408</v>
      </c>
      <c r="AH2770" t="s">
        <v>4162</v>
      </c>
      <c r="AI2770">
        <v>30</v>
      </c>
      <c r="AJ2770">
        <v>32</v>
      </c>
      <c r="AK2770" s="22">
        <f t="shared" si="219"/>
        <v>11.250188964474676</v>
      </c>
      <c r="AL2770" t="s">
        <v>52</v>
      </c>
      <c r="AM2770" t="s">
        <v>66</v>
      </c>
      <c r="AN2770" t="s">
        <v>46</v>
      </c>
    </row>
    <row r="2771" spans="1:40" hidden="1" x14ac:dyDescent="0.25">
      <c r="A2771">
        <v>202430</v>
      </c>
      <c r="B2771">
        <v>43013</v>
      </c>
      <c r="C2771" t="s">
        <v>2030</v>
      </c>
      <c r="D2771" t="s">
        <v>5700</v>
      </c>
      <c r="E2771" t="s">
        <v>2031</v>
      </c>
      <c r="F2771">
        <v>0</v>
      </c>
      <c r="G2771" s="1">
        <v>45222</v>
      </c>
      <c r="H2771" s="1">
        <v>45276</v>
      </c>
      <c r="I2771" s="21">
        <f t="shared" si="215"/>
        <v>8.7142857142857153</v>
      </c>
      <c r="J2771" s="1"/>
      <c r="K2771" s="1" t="s">
        <v>36</v>
      </c>
      <c r="O2771" t="s">
        <v>36</v>
      </c>
      <c r="S2771" s="22">
        <f t="shared" si="216"/>
        <v>3.472222222222221E-2</v>
      </c>
      <c r="T2771" s="22">
        <f t="shared" si="217"/>
        <v>1.8338143338143334E-2</v>
      </c>
      <c r="U2771" s="22" t="s">
        <v>5386</v>
      </c>
      <c r="V2771">
        <v>1300</v>
      </c>
      <c r="W2771" s="22" t="s">
        <v>5408</v>
      </c>
      <c r="X2771">
        <v>1350</v>
      </c>
      <c r="Y2771" t="s">
        <v>101</v>
      </c>
      <c r="Z2771" t="s">
        <v>2687</v>
      </c>
      <c r="AA2771" t="s">
        <v>2688</v>
      </c>
      <c r="AB2771">
        <v>11</v>
      </c>
      <c r="AC2771" t="s">
        <v>242</v>
      </c>
      <c r="AD2771" t="str">
        <f t="shared" si="218"/>
        <v>Schott Campus - SCHOTT24</v>
      </c>
      <c r="AE2771" t="s">
        <v>242</v>
      </c>
      <c r="AF2771" t="s">
        <v>243</v>
      </c>
      <c r="AG2771" t="s">
        <v>1408</v>
      </c>
      <c r="AH2771" t="s">
        <v>4162</v>
      </c>
      <c r="AI2771">
        <v>30</v>
      </c>
      <c r="AJ2771">
        <v>35</v>
      </c>
      <c r="AK2771" s="22">
        <f t="shared" si="219"/>
        <v>5.5931337181337177</v>
      </c>
      <c r="AL2771" t="s">
        <v>52</v>
      </c>
      <c r="AM2771" t="s">
        <v>66</v>
      </c>
      <c r="AN2771" t="s">
        <v>46</v>
      </c>
    </row>
    <row r="2772" spans="1:40" hidden="1" x14ac:dyDescent="0.25">
      <c r="A2772">
        <v>202430</v>
      </c>
      <c r="B2772">
        <v>43013</v>
      </c>
      <c r="C2772" t="s">
        <v>2030</v>
      </c>
      <c r="D2772" t="s">
        <v>5700</v>
      </c>
      <c r="E2772" t="s">
        <v>2031</v>
      </c>
      <c r="F2772">
        <v>0</v>
      </c>
      <c r="G2772" s="1">
        <v>45222</v>
      </c>
      <c r="H2772" s="1">
        <v>45276</v>
      </c>
      <c r="I2772" s="21">
        <f t="shared" si="215"/>
        <v>8.7142857142857153</v>
      </c>
      <c r="J2772" s="1"/>
      <c r="K2772" s="1" t="s">
        <v>36</v>
      </c>
      <c r="O2772" t="s">
        <v>36</v>
      </c>
      <c r="S2772" s="22">
        <f t="shared" si="216"/>
        <v>0.10416666666666663</v>
      </c>
      <c r="T2772" s="22">
        <f t="shared" si="217"/>
        <v>5.5014430014430009E-2</v>
      </c>
      <c r="U2772" s="22" t="s">
        <v>5374</v>
      </c>
      <c r="V2772">
        <v>1400</v>
      </c>
      <c r="W2772" s="22" t="s">
        <v>5439</v>
      </c>
      <c r="X2772">
        <v>1630</v>
      </c>
      <c r="Y2772" t="s">
        <v>101</v>
      </c>
      <c r="Z2772" t="s">
        <v>2687</v>
      </c>
      <c r="AA2772" t="s">
        <v>2688</v>
      </c>
      <c r="AB2772">
        <v>11</v>
      </c>
      <c r="AC2772" t="s">
        <v>242</v>
      </c>
      <c r="AD2772" t="str">
        <f t="shared" si="218"/>
        <v>Schott Campus - SCHOTT24</v>
      </c>
      <c r="AE2772" t="s">
        <v>242</v>
      </c>
      <c r="AF2772" t="s">
        <v>243</v>
      </c>
      <c r="AG2772" t="s">
        <v>1408</v>
      </c>
      <c r="AH2772" t="s">
        <v>4162</v>
      </c>
      <c r="AI2772">
        <v>30</v>
      </c>
      <c r="AJ2772">
        <v>35</v>
      </c>
      <c r="AK2772" s="22">
        <f t="shared" si="219"/>
        <v>16.779401154401153</v>
      </c>
      <c r="AL2772" t="s">
        <v>52</v>
      </c>
      <c r="AM2772" t="s">
        <v>66</v>
      </c>
      <c r="AN2772" t="s">
        <v>46</v>
      </c>
    </row>
    <row r="2773" spans="1:40" hidden="1" x14ac:dyDescent="0.25">
      <c r="A2773">
        <v>202430</v>
      </c>
      <c r="B2773">
        <v>43302</v>
      </c>
      <c r="C2773" t="s">
        <v>2030</v>
      </c>
      <c r="D2773" t="s">
        <v>5700</v>
      </c>
      <c r="E2773" t="s">
        <v>2031</v>
      </c>
      <c r="F2773">
        <v>0</v>
      </c>
      <c r="G2773" s="1">
        <v>45222</v>
      </c>
      <c r="H2773" s="1">
        <v>45276</v>
      </c>
      <c r="I2773" s="21">
        <f t="shared" si="215"/>
        <v>8.7142857142857153</v>
      </c>
      <c r="J2773" s="1"/>
      <c r="K2773" s="1" t="s">
        <v>34</v>
      </c>
      <c r="M2773" t="s">
        <v>34</v>
      </c>
      <c r="S2773" s="22">
        <f t="shared" si="216"/>
        <v>3.472222222222221E-2</v>
      </c>
      <c r="T2773" s="22">
        <f t="shared" si="217"/>
        <v>1.8338143338143334E-2</v>
      </c>
      <c r="U2773" s="22" t="s">
        <v>5386</v>
      </c>
      <c r="V2773">
        <v>1300</v>
      </c>
      <c r="W2773" s="22" t="s">
        <v>5408</v>
      </c>
      <c r="X2773">
        <v>1350</v>
      </c>
      <c r="Y2773" t="s">
        <v>101</v>
      </c>
      <c r="Z2773" t="s">
        <v>2032</v>
      </c>
      <c r="AA2773" t="s">
        <v>2033</v>
      </c>
      <c r="AB2773">
        <v>11</v>
      </c>
      <c r="AC2773" t="s">
        <v>242</v>
      </c>
      <c r="AD2773" t="str">
        <f t="shared" si="218"/>
        <v>Schott Campus - SCHOTT24</v>
      </c>
      <c r="AE2773" t="s">
        <v>242</v>
      </c>
      <c r="AF2773" t="s">
        <v>243</v>
      </c>
      <c r="AG2773" t="s">
        <v>1408</v>
      </c>
      <c r="AH2773" t="s">
        <v>4162</v>
      </c>
      <c r="AI2773">
        <v>30</v>
      </c>
      <c r="AJ2773">
        <v>29</v>
      </c>
      <c r="AK2773" s="22">
        <f t="shared" si="219"/>
        <v>4.6343107950250797</v>
      </c>
      <c r="AL2773" t="s">
        <v>52</v>
      </c>
      <c r="AM2773" t="s">
        <v>66</v>
      </c>
      <c r="AN2773" t="s">
        <v>67</v>
      </c>
    </row>
    <row r="2774" spans="1:40" hidden="1" x14ac:dyDescent="0.25">
      <c r="A2774">
        <v>202430</v>
      </c>
      <c r="B2774">
        <v>43302</v>
      </c>
      <c r="C2774" t="s">
        <v>2030</v>
      </c>
      <c r="D2774" t="s">
        <v>5700</v>
      </c>
      <c r="E2774" t="s">
        <v>2031</v>
      </c>
      <c r="F2774">
        <v>0</v>
      </c>
      <c r="G2774" s="1">
        <v>45222</v>
      </c>
      <c r="H2774" s="1">
        <v>45276</v>
      </c>
      <c r="I2774" s="21">
        <f t="shared" si="215"/>
        <v>8.7142857142857153</v>
      </c>
      <c r="J2774" s="1"/>
      <c r="K2774" s="1" t="s">
        <v>34</v>
      </c>
      <c r="M2774" t="s">
        <v>34</v>
      </c>
      <c r="S2774" s="22">
        <f t="shared" si="216"/>
        <v>8.3333333333333259E-2</v>
      </c>
      <c r="T2774" s="22">
        <f t="shared" si="217"/>
        <v>4.4011544011543981E-2</v>
      </c>
      <c r="U2774" s="22" t="s">
        <v>5374</v>
      </c>
      <c r="V2774">
        <v>1400</v>
      </c>
      <c r="W2774" s="22" t="s">
        <v>5411</v>
      </c>
      <c r="X2774">
        <v>1600</v>
      </c>
      <c r="Y2774" t="s">
        <v>101</v>
      </c>
      <c r="Z2774" t="s">
        <v>2032</v>
      </c>
      <c r="AA2774" t="s">
        <v>2033</v>
      </c>
      <c r="AB2774">
        <v>11</v>
      </c>
      <c r="AC2774" t="s">
        <v>242</v>
      </c>
      <c r="AD2774" t="str">
        <f t="shared" si="218"/>
        <v>Schott Campus - SCHOTT24</v>
      </c>
      <c r="AE2774" t="s">
        <v>242</v>
      </c>
      <c r="AF2774" t="s">
        <v>243</v>
      </c>
      <c r="AG2774" t="s">
        <v>1408</v>
      </c>
      <c r="AH2774" t="s">
        <v>4162</v>
      </c>
      <c r="AI2774">
        <v>30</v>
      </c>
      <c r="AJ2774">
        <v>29</v>
      </c>
      <c r="AK2774" s="22">
        <f t="shared" si="219"/>
        <v>11.122345908060188</v>
      </c>
      <c r="AL2774" t="s">
        <v>52</v>
      </c>
      <c r="AM2774" t="s">
        <v>66</v>
      </c>
      <c r="AN2774" t="s">
        <v>67</v>
      </c>
    </row>
    <row r="2775" spans="1:40" hidden="1" x14ac:dyDescent="0.25">
      <c r="A2775">
        <v>202430</v>
      </c>
      <c r="B2775">
        <v>43306</v>
      </c>
      <c r="C2775" t="s">
        <v>2030</v>
      </c>
      <c r="D2775" t="s">
        <v>5700</v>
      </c>
      <c r="E2775" t="s">
        <v>2031</v>
      </c>
      <c r="F2775">
        <v>0</v>
      </c>
      <c r="G2775" s="1">
        <v>45166</v>
      </c>
      <c r="H2775" s="1">
        <v>45220</v>
      </c>
      <c r="I2775" s="21">
        <f t="shared" si="215"/>
        <v>8.7142857142857153</v>
      </c>
      <c r="J2775" s="1"/>
      <c r="K2775" s="1" t="s">
        <v>34</v>
      </c>
      <c r="M2775" t="s">
        <v>34</v>
      </c>
      <c r="S2775" s="22">
        <f t="shared" si="216"/>
        <v>3.472222222222221E-2</v>
      </c>
      <c r="T2775" s="22">
        <f t="shared" si="217"/>
        <v>1.8338143338143334E-2</v>
      </c>
      <c r="U2775" s="22" t="s">
        <v>5386</v>
      </c>
      <c r="V2775">
        <v>1300</v>
      </c>
      <c r="W2775" s="22" t="s">
        <v>5408</v>
      </c>
      <c r="X2775">
        <v>1350</v>
      </c>
      <c r="Y2775" t="s">
        <v>49</v>
      </c>
      <c r="Z2775" t="s">
        <v>2032</v>
      </c>
      <c r="AA2775" t="s">
        <v>2033</v>
      </c>
      <c r="AB2775">
        <v>9</v>
      </c>
      <c r="AC2775" t="s">
        <v>242</v>
      </c>
      <c r="AD2775" t="str">
        <f t="shared" si="218"/>
        <v>Schott Campus - SCHOTT24</v>
      </c>
      <c r="AE2775" t="s">
        <v>242</v>
      </c>
      <c r="AF2775" t="s">
        <v>243</v>
      </c>
      <c r="AG2775" t="s">
        <v>1408</v>
      </c>
      <c r="AH2775" t="s">
        <v>4162</v>
      </c>
      <c r="AI2775">
        <v>30</v>
      </c>
      <c r="AJ2775">
        <v>30</v>
      </c>
      <c r="AK2775" s="22">
        <f t="shared" si="219"/>
        <v>4.7941146155431866</v>
      </c>
      <c r="AL2775" t="s">
        <v>52</v>
      </c>
      <c r="AM2775" t="s">
        <v>66</v>
      </c>
      <c r="AN2775" t="s">
        <v>46</v>
      </c>
    </row>
    <row r="2776" spans="1:40" hidden="1" x14ac:dyDescent="0.25">
      <c r="A2776">
        <v>202430</v>
      </c>
      <c r="B2776">
        <v>43306</v>
      </c>
      <c r="C2776" t="s">
        <v>2030</v>
      </c>
      <c r="D2776" t="s">
        <v>5700</v>
      </c>
      <c r="E2776" t="s">
        <v>2031</v>
      </c>
      <c r="F2776">
        <v>0</v>
      </c>
      <c r="G2776" s="1">
        <v>45166</v>
      </c>
      <c r="H2776" s="1">
        <v>45220</v>
      </c>
      <c r="I2776" s="21">
        <f t="shared" si="215"/>
        <v>8.7142857142857153</v>
      </c>
      <c r="J2776" s="1"/>
      <c r="K2776" s="1" t="s">
        <v>34</v>
      </c>
      <c r="M2776" t="s">
        <v>34</v>
      </c>
      <c r="S2776" s="22">
        <f t="shared" si="216"/>
        <v>8.3333333333333259E-2</v>
      </c>
      <c r="T2776" s="22">
        <f t="shared" si="217"/>
        <v>4.4011544011543981E-2</v>
      </c>
      <c r="U2776" s="22" t="s">
        <v>5374</v>
      </c>
      <c r="V2776">
        <v>1400</v>
      </c>
      <c r="W2776" s="22" t="s">
        <v>5411</v>
      </c>
      <c r="X2776">
        <v>1600</v>
      </c>
      <c r="Y2776" t="s">
        <v>49</v>
      </c>
      <c r="Z2776" t="s">
        <v>2032</v>
      </c>
      <c r="AA2776" t="s">
        <v>2033</v>
      </c>
      <c r="AB2776">
        <v>9</v>
      </c>
      <c r="AC2776" t="s">
        <v>242</v>
      </c>
      <c r="AD2776" t="str">
        <f t="shared" si="218"/>
        <v>Schott Campus - SCHOTT24</v>
      </c>
      <c r="AE2776" t="s">
        <v>242</v>
      </c>
      <c r="AF2776" t="s">
        <v>243</v>
      </c>
      <c r="AG2776" t="s">
        <v>1408</v>
      </c>
      <c r="AH2776" t="s">
        <v>4162</v>
      </c>
      <c r="AI2776">
        <v>30</v>
      </c>
      <c r="AJ2776">
        <v>30</v>
      </c>
      <c r="AK2776" s="22">
        <f t="shared" si="219"/>
        <v>11.505875077303642</v>
      </c>
      <c r="AL2776" t="s">
        <v>52</v>
      </c>
      <c r="AM2776" t="s">
        <v>66</v>
      </c>
      <c r="AN2776" t="s">
        <v>46</v>
      </c>
    </row>
    <row r="2777" spans="1:40" hidden="1" x14ac:dyDescent="0.25">
      <c r="A2777">
        <v>202430</v>
      </c>
      <c r="B2777">
        <v>43314</v>
      </c>
      <c r="C2777" t="s">
        <v>849</v>
      </c>
      <c r="D2777" t="s">
        <v>5700</v>
      </c>
      <c r="E2777" t="s">
        <v>850</v>
      </c>
      <c r="F2777">
        <v>0</v>
      </c>
      <c r="G2777" s="1">
        <v>45222</v>
      </c>
      <c r="H2777" s="1">
        <v>45276</v>
      </c>
      <c r="I2777" s="21">
        <f t="shared" si="215"/>
        <v>8.7142857142857153</v>
      </c>
      <c r="J2777" s="1"/>
      <c r="K2777" s="1" t="s">
        <v>37</v>
      </c>
      <c r="P2777" t="s">
        <v>37</v>
      </c>
      <c r="S2777" s="22">
        <f t="shared" si="216"/>
        <v>3.472222222222221E-2</v>
      </c>
      <c r="T2777" s="22">
        <f t="shared" si="217"/>
        <v>1.8338143338143334E-2</v>
      </c>
      <c r="U2777" s="22" t="s">
        <v>5390</v>
      </c>
      <c r="V2777">
        <v>900</v>
      </c>
      <c r="W2777" s="22" t="s">
        <v>5468</v>
      </c>
      <c r="X2777">
        <v>950</v>
      </c>
      <c r="Y2777" t="s">
        <v>101</v>
      </c>
      <c r="Z2777" t="s">
        <v>3448</v>
      </c>
      <c r="AA2777" t="s">
        <v>3449</v>
      </c>
      <c r="AB2777">
        <v>11</v>
      </c>
      <c r="AC2777" t="s">
        <v>242</v>
      </c>
      <c r="AD2777" t="str">
        <f t="shared" si="218"/>
        <v>Schott Campus - SCHOTT24</v>
      </c>
      <c r="AE2777" t="s">
        <v>242</v>
      </c>
      <c r="AF2777" t="s">
        <v>243</v>
      </c>
      <c r="AG2777" t="s">
        <v>1408</v>
      </c>
      <c r="AH2777" t="s">
        <v>4162</v>
      </c>
      <c r="AI2777">
        <v>30</v>
      </c>
      <c r="AJ2777">
        <v>34</v>
      </c>
      <c r="AK2777" s="22">
        <f t="shared" si="219"/>
        <v>5.4333298976156108</v>
      </c>
      <c r="AL2777" t="s">
        <v>52</v>
      </c>
      <c r="AM2777" t="s">
        <v>66</v>
      </c>
      <c r="AN2777" t="s">
        <v>46</v>
      </c>
    </row>
    <row r="2778" spans="1:40" hidden="1" x14ac:dyDescent="0.25">
      <c r="A2778">
        <v>202430</v>
      </c>
      <c r="B2778">
        <v>43314</v>
      </c>
      <c r="C2778" t="s">
        <v>849</v>
      </c>
      <c r="D2778" t="s">
        <v>5700</v>
      </c>
      <c r="E2778" t="s">
        <v>850</v>
      </c>
      <c r="F2778">
        <v>0</v>
      </c>
      <c r="G2778" s="1">
        <v>45222</v>
      </c>
      <c r="H2778" s="1">
        <v>45276</v>
      </c>
      <c r="I2778" s="21">
        <f t="shared" si="215"/>
        <v>8.7142857142857153</v>
      </c>
      <c r="J2778" s="1"/>
      <c r="K2778" s="1" t="s">
        <v>37</v>
      </c>
      <c r="P2778" t="s">
        <v>37</v>
      </c>
      <c r="S2778" s="22">
        <f t="shared" si="216"/>
        <v>8.3333333333333315E-2</v>
      </c>
      <c r="T2778" s="22">
        <f t="shared" si="217"/>
        <v>4.4011544011544008E-2</v>
      </c>
      <c r="U2778" s="22" t="s">
        <v>5391</v>
      </c>
      <c r="V2778">
        <v>1000</v>
      </c>
      <c r="W2778" s="22" t="s">
        <v>5384</v>
      </c>
      <c r="X2778">
        <v>1200</v>
      </c>
      <c r="Y2778" t="s">
        <v>101</v>
      </c>
      <c r="Z2778" t="s">
        <v>3448</v>
      </c>
      <c r="AA2778" t="s">
        <v>3449</v>
      </c>
      <c r="AB2778">
        <v>11</v>
      </c>
      <c r="AC2778" t="s">
        <v>242</v>
      </c>
      <c r="AD2778" t="str">
        <f t="shared" si="218"/>
        <v>Schott Campus - SCHOTT24</v>
      </c>
      <c r="AE2778" t="s">
        <v>242</v>
      </c>
      <c r="AF2778" t="s">
        <v>243</v>
      </c>
      <c r="AG2778" t="s">
        <v>1408</v>
      </c>
      <c r="AH2778" t="s">
        <v>4162</v>
      </c>
      <c r="AI2778">
        <v>30</v>
      </c>
      <c r="AJ2778">
        <v>34</v>
      </c>
      <c r="AK2778" s="22">
        <f t="shared" si="219"/>
        <v>13.039991754277469</v>
      </c>
      <c r="AL2778" t="s">
        <v>52</v>
      </c>
      <c r="AM2778" t="s">
        <v>66</v>
      </c>
      <c r="AN2778" t="s">
        <v>46</v>
      </c>
    </row>
    <row r="2779" spans="1:40" hidden="1" x14ac:dyDescent="0.25">
      <c r="A2779">
        <v>202430</v>
      </c>
      <c r="B2779">
        <v>43315</v>
      </c>
      <c r="C2779" t="s">
        <v>849</v>
      </c>
      <c r="D2779" t="s">
        <v>5700</v>
      </c>
      <c r="E2779" t="s">
        <v>850</v>
      </c>
      <c r="F2779">
        <v>0</v>
      </c>
      <c r="G2779" s="1">
        <v>45166</v>
      </c>
      <c r="H2779" s="1">
        <v>45220</v>
      </c>
      <c r="I2779" s="21">
        <f t="shared" si="215"/>
        <v>8.7142857142857153</v>
      </c>
      <c r="J2779" s="1"/>
      <c r="K2779" s="1" t="s">
        <v>37</v>
      </c>
      <c r="P2779" t="s">
        <v>37</v>
      </c>
      <c r="S2779" s="22">
        <f t="shared" si="216"/>
        <v>3.472222222222221E-2</v>
      </c>
      <c r="T2779" s="22">
        <f t="shared" si="217"/>
        <v>1.8338143338143334E-2</v>
      </c>
      <c r="U2779" s="22" t="s">
        <v>5390</v>
      </c>
      <c r="V2779">
        <v>900</v>
      </c>
      <c r="W2779" s="22" t="s">
        <v>5468</v>
      </c>
      <c r="X2779">
        <v>950</v>
      </c>
      <c r="Y2779" t="s">
        <v>49</v>
      </c>
      <c r="Z2779" t="s">
        <v>3448</v>
      </c>
      <c r="AA2779" t="s">
        <v>3449</v>
      </c>
      <c r="AB2779">
        <v>9</v>
      </c>
      <c r="AC2779" t="s">
        <v>242</v>
      </c>
      <c r="AD2779" t="str">
        <f t="shared" si="218"/>
        <v>Schott Campus - SCHOTT24</v>
      </c>
      <c r="AE2779" t="s">
        <v>242</v>
      </c>
      <c r="AF2779" t="s">
        <v>243</v>
      </c>
      <c r="AG2779" t="s">
        <v>1408</v>
      </c>
      <c r="AH2779" t="s">
        <v>4162</v>
      </c>
      <c r="AI2779">
        <v>30</v>
      </c>
      <c r="AJ2779">
        <v>38</v>
      </c>
      <c r="AK2779" s="22">
        <f t="shared" si="219"/>
        <v>6.0725451796880359</v>
      </c>
      <c r="AL2779" t="s">
        <v>52</v>
      </c>
      <c r="AM2779" t="s">
        <v>66</v>
      </c>
      <c r="AN2779" t="s">
        <v>46</v>
      </c>
    </row>
    <row r="2780" spans="1:40" hidden="1" x14ac:dyDescent="0.25">
      <c r="A2780">
        <v>202430</v>
      </c>
      <c r="B2780">
        <v>43315</v>
      </c>
      <c r="C2780" t="s">
        <v>849</v>
      </c>
      <c r="D2780" t="s">
        <v>5700</v>
      </c>
      <c r="E2780" t="s">
        <v>850</v>
      </c>
      <c r="F2780">
        <v>0</v>
      </c>
      <c r="G2780" s="1">
        <v>45166</v>
      </c>
      <c r="H2780" s="1">
        <v>45220</v>
      </c>
      <c r="I2780" s="21">
        <f t="shared" si="215"/>
        <v>8.7142857142857153</v>
      </c>
      <c r="J2780" s="1"/>
      <c r="K2780" s="1" t="s">
        <v>37</v>
      </c>
      <c r="P2780" t="s">
        <v>37</v>
      </c>
      <c r="S2780" s="22">
        <f t="shared" si="216"/>
        <v>8.3333333333333315E-2</v>
      </c>
      <c r="T2780" s="22">
        <f t="shared" si="217"/>
        <v>4.4011544011544008E-2</v>
      </c>
      <c r="U2780" s="22" t="s">
        <v>5391</v>
      </c>
      <c r="V2780">
        <v>1000</v>
      </c>
      <c r="W2780" s="22" t="s">
        <v>5384</v>
      </c>
      <c r="X2780">
        <v>1200</v>
      </c>
      <c r="Y2780" t="s">
        <v>49</v>
      </c>
      <c r="Z2780" t="s">
        <v>3448</v>
      </c>
      <c r="AA2780" t="s">
        <v>3449</v>
      </c>
      <c r="AB2780">
        <v>9</v>
      </c>
      <c r="AC2780" t="s">
        <v>242</v>
      </c>
      <c r="AD2780" t="str">
        <f t="shared" si="218"/>
        <v>Schott Campus - SCHOTT24</v>
      </c>
      <c r="AE2780" t="s">
        <v>242</v>
      </c>
      <c r="AF2780" t="s">
        <v>243</v>
      </c>
      <c r="AG2780" t="s">
        <v>1408</v>
      </c>
      <c r="AH2780" t="s">
        <v>4162</v>
      </c>
      <c r="AI2780">
        <v>30</v>
      </c>
      <c r="AJ2780">
        <v>38</v>
      </c>
      <c r="AK2780" s="22">
        <f t="shared" si="219"/>
        <v>14.57410843125129</v>
      </c>
      <c r="AL2780" t="s">
        <v>52</v>
      </c>
      <c r="AM2780" t="s">
        <v>66</v>
      </c>
      <c r="AN2780" t="s">
        <v>46</v>
      </c>
    </row>
    <row r="2781" spans="1:40" hidden="1" x14ac:dyDescent="0.25">
      <c r="A2781">
        <v>202430</v>
      </c>
      <c r="B2781">
        <v>43319</v>
      </c>
      <c r="C2781" t="s">
        <v>849</v>
      </c>
      <c r="D2781" t="s">
        <v>5700</v>
      </c>
      <c r="E2781" t="s">
        <v>850</v>
      </c>
      <c r="F2781">
        <v>0</v>
      </c>
      <c r="G2781" s="1">
        <v>45222</v>
      </c>
      <c r="H2781" s="1">
        <v>45276</v>
      </c>
      <c r="I2781" s="21">
        <f t="shared" si="215"/>
        <v>8.7142857142857153</v>
      </c>
      <c r="J2781" s="1"/>
      <c r="K2781" s="1" t="s">
        <v>37</v>
      </c>
      <c r="P2781" t="s">
        <v>37</v>
      </c>
      <c r="S2781" s="22">
        <f t="shared" si="216"/>
        <v>3.472222222222221E-2</v>
      </c>
      <c r="T2781" s="22">
        <f t="shared" si="217"/>
        <v>1.8338143338143334E-2</v>
      </c>
      <c r="U2781" s="22" t="s">
        <v>5378</v>
      </c>
      <c r="V2781">
        <v>1800</v>
      </c>
      <c r="W2781" s="22" t="s">
        <v>5477</v>
      </c>
      <c r="X2781">
        <v>1850</v>
      </c>
      <c r="Y2781" t="s">
        <v>101</v>
      </c>
      <c r="Z2781" t="s">
        <v>3452</v>
      </c>
      <c r="AA2781" t="s">
        <v>3453</v>
      </c>
      <c r="AB2781">
        <v>11</v>
      </c>
      <c r="AC2781" t="s">
        <v>242</v>
      </c>
      <c r="AD2781" t="str">
        <f t="shared" si="218"/>
        <v>Schott Campus - SCHOTT24</v>
      </c>
      <c r="AE2781" t="s">
        <v>242</v>
      </c>
      <c r="AF2781" t="s">
        <v>243</v>
      </c>
      <c r="AG2781" t="s">
        <v>1408</v>
      </c>
      <c r="AH2781" t="s">
        <v>4162</v>
      </c>
      <c r="AI2781">
        <v>30</v>
      </c>
      <c r="AJ2781">
        <v>34</v>
      </c>
      <c r="AK2781" s="22">
        <f t="shared" si="219"/>
        <v>5.4333298976156108</v>
      </c>
      <c r="AL2781" t="s">
        <v>52</v>
      </c>
      <c r="AM2781" t="s">
        <v>182</v>
      </c>
      <c r="AN2781" t="s">
        <v>46</v>
      </c>
    </row>
    <row r="2782" spans="1:40" hidden="1" x14ac:dyDescent="0.25">
      <c r="A2782">
        <v>202430</v>
      </c>
      <c r="B2782">
        <v>43319</v>
      </c>
      <c r="C2782" t="s">
        <v>849</v>
      </c>
      <c r="D2782" t="s">
        <v>5700</v>
      </c>
      <c r="E2782" t="s">
        <v>850</v>
      </c>
      <c r="F2782">
        <v>0</v>
      </c>
      <c r="G2782" s="1">
        <v>45222</v>
      </c>
      <c r="H2782" s="1">
        <v>45276</v>
      </c>
      <c r="I2782" s="21">
        <f t="shared" si="215"/>
        <v>8.7142857142857153</v>
      </c>
      <c r="J2782" s="1"/>
      <c r="K2782" s="1" t="s">
        <v>37</v>
      </c>
      <c r="P2782" t="s">
        <v>37</v>
      </c>
      <c r="S2782" s="22">
        <f t="shared" si="216"/>
        <v>8.333333333333337E-2</v>
      </c>
      <c r="T2782" s="22">
        <f t="shared" si="217"/>
        <v>4.4011544011544036E-2</v>
      </c>
      <c r="U2782" s="22" t="s">
        <v>5406</v>
      </c>
      <c r="V2782">
        <v>1900</v>
      </c>
      <c r="W2782" s="22" t="s">
        <v>5519</v>
      </c>
      <c r="X2782">
        <v>2100</v>
      </c>
      <c r="Y2782" t="s">
        <v>101</v>
      </c>
      <c r="Z2782" t="s">
        <v>3452</v>
      </c>
      <c r="AA2782" t="s">
        <v>3453</v>
      </c>
      <c r="AB2782">
        <v>11</v>
      </c>
      <c r="AC2782" t="s">
        <v>242</v>
      </c>
      <c r="AD2782" t="str">
        <f t="shared" si="218"/>
        <v>Schott Campus - SCHOTT24</v>
      </c>
      <c r="AE2782" t="s">
        <v>242</v>
      </c>
      <c r="AF2782" t="s">
        <v>243</v>
      </c>
      <c r="AG2782" t="s">
        <v>1408</v>
      </c>
      <c r="AH2782" t="s">
        <v>4162</v>
      </c>
      <c r="AI2782">
        <v>30</v>
      </c>
      <c r="AJ2782">
        <v>34</v>
      </c>
      <c r="AK2782" s="22">
        <f t="shared" si="219"/>
        <v>13.039991754277477</v>
      </c>
      <c r="AL2782" t="s">
        <v>52</v>
      </c>
      <c r="AM2782" t="s">
        <v>182</v>
      </c>
      <c r="AN2782" t="s">
        <v>46</v>
      </c>
    </row>
    <row r="2783" spans="1:40" hidden="1" x14ac:dyDescent="0.25">
      <c r="A2783">
        <v>202430</v>
      </c>
      <c r="B2783">
        <v>43320</v>
      </c>
      <c r="C2783" t="s">
        <v>849</v>
      </c>
      <c r="D2783" t="s">
        <v>5700</v>
      </c>
      <c r="E2783" t="s">
        <v>850</v>
      </c>
      <c r="F2783">
        <v>0</v>
      </c>
      <c r="G2783" s="1">
        <v>45166</v>
      </c>
      <c r="H2783" s="1">
        <v>45220</v>
      </c>
      <c r="I2783" s="21">
        <f t="shared" si="215"/>
        <v>8.7142857142857153</v>
      </c>
      <c r="J2783" s="1"/>
      <c r="K2783" s="1" t="s">
        <v>37</v>
      </c>
      <c r="P2783" t="s">
        <v>37</v>
      </c>
      <c r="S2783" s="22">
        <f t="shared" si="216"/>
        <v>3.472222222222221E-2</v>
      </c>
      <c r="T2783" s="22">
        <f t="shared" si="217"/>
        <v>1.8338143338143334E-2</v>
      </c>
      <c r="U2783" s="22" t="s">
        <v>5378</v>
      </c>
      <c r="V2783">
        <v>1800</v>
      </c>
      <c r="W2783" s="22" t="s">
        <v>5477</v>
      </c>
      <c r="X2783">
        <v>1850</v>
      </c>
      <c r="Y2783" t="s">
        <v>49</v>
      </c>
      <c r="Z2783" t="s">
        <v>3452</v>
      </c>
      <c r="AA2783" t="s">
        <v>3453</v>
      </c>
      <c r="AB2783">
        <v>9</v>
      </c>
      <c r="AC2783" t="s">
        <v>242</v>
      </c>
      <c r="AD2783" t="str">
        <f t="shared" si="218"/>
        <v>Schott Campus - SCHOTT24</v>
      </c>
      <c r="AE2783" t="s">
        <v>242</v>
      </c>
      <c r="AF2783" t="s">
        <v>243</v>
      </c>
      <c r="AG2783" t="s">
        <v>1408</v>
      </c>
      <c r="AH2783" t="s">
        <v>4162</v>
      </c>
      <c r="AI2783">
        <v>30</v>
      </c>
      <c r="AJ2783">
        <v>34</v>
      </c>
      <c r="AK2783" s="22">
        <f t="shared" si="219"/>
        <v>5.4333298976156108</v>
      </c>
      <c r="AL2783" t="s">
        <v>52</v>
      </c>
      <c r="AM2783" t="s">
        <v>66</v>
      </c>
      <c r="AN2783" t="s">
        <v>46</v>
      </c>
    </row>
    <row r="2784" spans="1:40" hidden="1" x14ac:dyDescent="0.25">
      <c r="A2784">
        <v>202430</v>
      </c>
      <c r="B2784">
        <v>43320</v>
      </c>
      <c r="C2784" t="s">
        <v>849</v>
      </c>
      <c r="D2784" t="s">
        <v>5700</v>
      </c>
      <c r="E2784" t="s">
        <v>850</v>
      </c>
      <c r="F2784">
        <v>0</v>
      </c>
      <c r="G2784" s="1">
        <v>45166</v>
      </c>
      <c r="H2784" s="1">
        <v>45220</v>
      </c>
      <c r="I2784" s="21">
        <f t="shared" si="215"/>
        <v>8.7142857142857153</v>
      </c>
      <c r="J2784" s="1"/>
      <c r="K2784" s="1" t="s">
        <v>37</v>
      </c>
      <c r="P2784" t="s">
        <v>37</v>
      </c>
      <c r="S2784" s="22">
        <f t="shared" si="216"/>
        <v>8.333333333333337E-2</v>
      </c>
      <c r="T2784" s="22">
        <f t="shared" si="217"/>
        <v>4.4011544011544036E-2</v>
      </c>
      <c r="U2784" s="22" t="s">
        <v>5406</v>
      </c>
      <c r="V2784">
        <v>1900</v>
      </c>
      <c r="W2784" s="22" t="s">
        <v>5519</v>
      </c>
      <c r="X2784">
        <v>2100</v>
      </c>
      <c r="Y2784" t="s">
        <v>49</v>
      </c>
      <c r="Z2784" t="s">
        <v>3452</v>
      </c>
      <c r="AA2784" t="s">
        <v>3453</v>
      </c>
      <c r="AB2784">
        <v>9</v>
      </c>
      <c r="AC2784" t="s">
        <v>242</v>
      </c>
      <c r="AD2784" t="str">
        <f t="shared" si="218"/>
        <v>Schott Campus - SCHOTT24</v>
      </c>
      <c r="AE2784" t="s">
        <v>242</v>
      </c>
      <c r="AF2784" t="s">
        <v>243</v>
      </c>
      <c r="AG2784" t="s">
        <v>1408</v>
      </c>
      <c r="AH2784" t="s">
        <v>4162</v>
      </c>
      <c r="AI2784">
        <v>30</v>
      </c>
      <c r="AJ2784">
        <v>34</v>
      </c>
      <c r="AK2784" s="22">
        <f t="shared" si="219"/>
        <v>13.039991754277477</v>
      </c>
      <c r="AL2784" t="s">
        <v>52</v>
      </c>
      <c r="AM2784" t="s">
        <v>66</v>
      </c>
      <c r="AN2784" t="s">
        <v>46</v>
      </c>
    </row>
    <row r="2785" spans="1:40" hidden="1" x14ac:dyDescent="0.25">
      <c r="A2785">
        <v>202430</v>
      </c>
      <c r="B2785">
        <v>43323</v>
      </c>
      <c r="C2785" t="s">
        <v>849</v>
      </c>
      <c r="D2785" t="s">
        <v>5700</v>
      </c>
      <c r="E2785" t="s">
        <v>850</v>
      </c>
      <c r="F2785">
        <v>0</v>
      </c>
      <c r="G2785" s="1">
        <v>45222</v>
      </c>
      <c r="H2785" s="1">
        <v>45276</v>
      </c>
      <c r="I2785" s="21">
        <f t="shared" si="215"/>
        <v>8.7142857142857153</v>
      </c>
      <c r="J2785" s="1"/>
      <c r="K2785" s="1" t="s">
        <v>33</v>
      </c>
      <c r="L2785" t="s">
        <v>33</v>
      </c>
      <c r="S2785" s="22">
        <f t="shared" si="216"/>
        <v>3.472222222222221E-2</v>
      </c>
      <c r="T2785" s="22">
        <f t="shared" si="217"/>
        <v>1.8338143338143334E-2</v>
      </c>
      <c r="U2785" s="22" t="s">
        <v>5378</v>
      </c>
      <c r="V2785">
        <v>1800</v>
      </c>
      <c r="W2785" s="22" t="s">
        <v>5477</v>
      </c>
      <c r="X2785">
        <v>1850</v>
      </c>
      <c r="Y2785" t="s">
        <v>101</v>
      </c>
      <c r="Z2785" t="s">
        <v>1409</v>
      </c>
      <c r="AA2785" t="s">
        <v>1410</v>
      </c>
      <c r="AB2785">
        <v>11</v>
      </c>
      <c r="AC2785" t="s">
        <v>242</v>
      </c>
      <c r="AD2785" t="str">
        <f t="shared" si="218"/>
        <v>Schott Campus - SCHOTT24</v>
      </c>
      <c r="AE2785" t="s">
        <v>242</v>
      </c>
      <c r="AF2785" t="s">
        <v>243</v>
      </c>
      <c r="AG2785" t="s">
        <v>1408</v>
      </c>
      <c r="AH2785" t="s">
        <v>4162</v>
      </c>
      <c r="AI2785">
        <v>30</v>
      </c>
      <c r="AJ2785">
        <v>30</v>
      </c>
      <c r="AK2785" s="22">
        <f t="shared" si="219"/>
        <v>4.7941146155431866</v>
      </c>
      <c r="AL2785" t="s">
        <v>52</v>
      </c>
      <c r="AM2785" t="s">
        <v>182</v>
      </c>
      <c r="AN2785" t="s">
        <v>46</v>
      </c>
    </row>
    <row r="2786" spans="1:40" hidden="1" x14ac:dyDescent="0.25">
      <c r="A2786">
        <v>202430</v>
      </c>
      <c r="B2786">
        <v>43323</v>
      </c>
      <c r="C2786" t="s">
        <v>849</v>
      </c>
      <c r="D2786" t="s">
        <v>5700</v>
      </c>
      <c r="E2786" t="s">
        <v>850</v>
      </c>
      <c r="F2786">
        <v>0</v>
      </c>
      <c r="G2786" s="1">
        <v>45222</v>
      </c>
      <c r="H2786" s="1">
        <v>45276</v>
      </c>
      <c r="I2786" s="21">
        <f t="shared" si="215"/>
        <v>8.7142857142857153</v>
      </c>
      <c r="J2786" s="1"/>
      <c r="K2786" s="1" t="s">
        <v>33</v>
      </c>
      <c r="L2786" t="s">
        <v>33</v>
      </c>
      <c r="S2786" s="22">
        <f t="shared" si="216"/>
        <v>8.333333333333337E-2</v>
      </c>
      <c r="T2786" s="22">
        <f t="shared" si="217"/>
        <v>4.4011544011544036E-2</v>
      </c>
      <c r="U2786" s="22" t="s">
        <v>5406</v>
      </c>
      <c r="V2786">
        <v>1900</v>
      </c>
      <c r="W2786" s="22" t="s">
        <v>5519</v>
      </c>
      <c r="X2786">
        <v>2100</v>
      </c>
      <c r="Y2786" t="s">
        <v>101</v>
      </c>
      <c r="Z2786" t="s">
        <v>1409</v>
      </c>
      <c r="AA2786" t="s">
        <v>1410</v>
      </c>
      <c r="AB2786">
        <v>11</v>
      </c>
      <c r="AC2786" t="s">
        <v>242</v>
      </c>
      <c r="AD2786" t="str">
        <f t="shared" si="218"/>
        <v>Schott Campus - SCHOTT24</v>
      </c>
      <c r="AE2786" t="s">
        <v>242</v>
      </c>
      <c r="AF2786" t="s">
        <v>243</v>
      </c>
      <c r="AG2786" t="s">
        <v>1408</v>
      </c>
      <c r="AH2786" t="s">
        <v>4162</v>
      </c>
      <c r="AI2786">
        <v>30</v>
      </c>
      <c r="AJ2786">
        <v>30</v>
      </c>
      <c r="AK2786" s="22">
        <f t="shared" si="219"/>
        <v>11.505875077303656</v>
      </c>
      <c r="AL2786" t="s">
        <v>52</v>
      </c>
      <c r="AM2786" t="s">
        <v>182</v>
      </c>
      <c r="AN2786" t="s">
        <v>46</v>
      </c>
    </row>
    <row r="2787" spans="1:40" hidden="1" x14ac:dyDescent="0.25">
      <c r="A2787">
        <v>202430</v>
      </c>
      <c r="B2787">
        <v>43324</v>
      </c>
      <c r="C2787" t="s">
        <v>849</v>
      </c>
      <c r="D2787" t="s">
        <v>5700</v>
      </c>
      <c r="E2787" t="s">
        <v>850</v>
      </c>
      <c r="F2787">
        <v>0</v>
      </c>
      <c r="G2787" s="1">
        <v>45166</v>
      </c>
      <c r="H2787" s="1">
        <v>45220</v>
      </c>
      <c r="I2787" s="21">
        <f t="shared" si="215"/>
        <v>8.7142857142857153</v>
      </c>
      <c r="J2787" s="1"/>
      <c r="K2787" s="1" t="s">
        <v>33</v>
      </c>
      <c r="L2787" t="s">
        <v>33</v>
      </c>
      <c r="S2787" s="22">
        <f t="shared" si="216"/>
        <v>3.472222222222221E-2</v>
      </c>
      <c r="T2787" s="22">
        <f t="shared" si="217"/>
        <v>1.8338143338143334E-2</v>
      </c>
      <c r="U2787" s="22" t="s">
        <v>5378</v>
      </c>
      <c r="V2787">
        <v>1800</v>
      </c>
      <c r="W2787" s="22" t="s">
        <v>5477</v>
      </c>
      <c r="X2787">
        <v>1850</v>
      </c>
      <c r="Y2787" t="s">
        <v>49</v>
      </c>
      <c r="Z2787" t="s">
        <v>1409</v>
      </c>
      <c r="AA2787" t="s">
        <v>1410</v>
      </c>
      <c r="AB2787">
        <v>9</v>
      </c>
      <c r="AC2787" t="s">
        <v>242</v>
      </c>
      <c r="AD2787" t="str">
        <f t="shared" si="218"/>
        <v>Schott Campus - SCHOTT24</v>
      </c>
      <c r="AE2787" t="s">
        <v>242</v>
      </c>
      <c r="AF2787" t="s">
        <v>243</v>
      </c>
      <c r="AG2787" t="s">
        <v>1408</v>
      </c>
      <c r="AH2787" t="s">
        <v>4162</v>
      </c>
      <c r="AI2787">
        <v>30</v>
      </c>
      <c r="AJ2787">
        <v>35</v>
      </c>
      <c r="AK2787" s="22">
        <f t="shared" si="219"/>
        <v>5.5931337181337177</v>
      </c>
      <c r="AL2787" t="s">
        <v>52</v>
      </c>
      <c r="AM2787" t="s">
        <v>182</v>
      </c>
      <c r="AN2787" t="s">
        <v>46</v>
      </c>
    </row>
    <row r="2788" spans="1:40" hidden="1" x14ac:dyDescent="0.25">
      <c r="A2788">
        <v>202430</v>
      </c>
      <c r="B2788">
        <v>43324</v>
      </c>
      <c r="C2788" t="s">
        <v>849</v>
      </c>
      <c r="D2788" t="s">
        <v>5700</v>
      </c>
      <c r="E2788" t="s">
        <v>850</v>
      </c>
      <c r="F2788">
        <v>0</v>
      </c>
      <c r="G2788" s="1">
        <v>45166</v>
      </c>
      <c r="H2788" s="1">
        <v>45220</v>
      </c>
      <c r="I2788" s="21">
        <f t="shared" si="215"/>
        <v>8.7142857142857153</v>
      </c>
      <c r="J2788" s="1"/>
      <c r="K2788" s="1" t="s">
        <v>33</v>
      </c>
      <c r="L2788" t="s">
        <v>33</v>
      </c>
      <c r="S2788" s="22">
        <f t="shared" si="216"/>
        <v>8.333333333333337E-2</v>
      </c>
      <c r="T2788" s="22">
        <f t="shared" si="217"/>
        <v>4.4011544011544036E-2</v>
      </c>
      <c r="U2788" s="22" t="s">
        <v>5406</v>
      </c>
      <c r="V2788">
        <v>1900</v>
      </c>
      <c r="W2788" s="22" t="s">
        <v>5519</v>
      </c>
      <c r="X2788">
        <v>2100</v>
      </c>
      <c r="Y2788" t="s">
        <v>49</v>
      </c>
      <c r="Z2788" t="s">
        <v>1409</v>
      </c>
      <c r="AA2788" t="s">
        <v>1410</v>
      </c>
      <c r="AB2788">
        <v>9</v>
      </c>
      <c r="AC2788" t="s">
        <v>242</v>
      </c>
      <c r="AD2788" t="str">
        <f t="shared" si="218"/>
        <v>Schott Campus - SCHOTT24</v>
      </c>
      <c r="AE2788" t="s">
        <v>242</v>
      </c>
      <c r="AF2788" t="s">
        <v>243</v>
      </c>
      <c r="AG2788" t="s">
        <v>1408</v>
      </c>
      <c r="AH2788" t="s">
        <v>4162</v>
      </c>
      <c r="AI2788">
        <v>30</v>
      </c>
      <c r="AJ2788">
        <v>35</v>
      </c>
      <c r="AK2788" s="22">
        <f t="shared" si="219"/>
        <v>13.423520923520933</v>
      </c>
      <c r="AL2788" t="s">
        <v>52</v>
      </c>
      <c r="AM2788" t="s">
        <v>182</v>
      </c>
      <c r="AN2788" t="s">
        <v>46</v>
      </c>
    </row>
    <row r="2789" spans="1:40" hidden="1" x14ac:dyDescent="0.25">
      <c r="A2789">
        <v>202430</v>
      </c>
      <c r="B2789">
        <v>43325</v>
      </c>
      <c r="C2789" t="s">
        <v>849</v>
      </c>
      <c r="D2789" t="s">
        <v>5700</v>
      </c>
      <c r="E2789" t="s">
        <v>850</v>
      </c>
      <c r="F2789">
        <v>0</v>
      </c>
      <c r="G2789" s="1">
        <v>45222</v>
      </c>
      <c r="H2789" s="1">
        <v>45276</v>
      </c>
      <c r="I2789" s="21">
        <f t="shared" si="215"/>
        <v>8.7142857142857153</v>
      </c>
      <c r="J2789" s="1"/>
      <c r="K2789" s="1" t="s">
        <v>2245</v>
      </c>
      <c r="Q2789" t="s">
        <v>2245</v>
      </c>
      <c r="S2789" s="22">
        <f t="shared" si="216"/>
        <v>3.472222222222221E-2</v>
      </c>
      <c r="T2789" s="22">
        <f t="shared" si="217"/>
        <v>1.8338143338143334E-2</v>
      </c>
      <c r="U2789" s="22" t="s">
        <v>5391</v>
      </c>
      <c r="V2789">
        <v>1000</v>
      </c>
      <c r="W2789" s="22" t="s">
        <v>5450</v>
      </c>
      <c r="X2789">
        <v>1050</v>
      </c>
      <c r="Y2789" t="s">
        <v>101</v>
      </c>
      <c r="Z2789" t="s">
        <v>2034</v>
      </c>
      <c r="AA2789" t="s">
        <v>2035</v>
      </c>
      <c r="AB2789">
        <v>11</v>
      </c>
      <c r="AC2789" t="s">
        <v>242</v>
      </c>
      <c r="AD2789" t="str">
        <f t="shared" si="218"/>
        <v>Schott Campus - SCHOTT24</v>
      </c>
      <c r="AE2789" t="s">
        <v>242</v>
      </c>
      <c r="AF2789" t="s">
        <v>243</v>
      </c>
      <c r="AG2789" t="s">
        <v>1408</v>
      </c>
      <c r="AH2789" t="s">
        <v>4162</v>
      </c>
      <c r="AI2789">
        <v>30</v>
      </c>
      <c r="AJ2789">
        <v>31</v>
      </c>
      <c r="AK2789" s="22">
        <f t="shared" si="219"/>
        <v>4.9539184360612927</v>
      </c>
      <c r="AL2789" t="s">
        <v>52</v>
      </c>
      <c r="AM2789" t="s">
        <v>66</v>
      </c>
      <c r="AN2789" t="s">
        <v>46</v>
      </c>
    </row>
    <row r="2790" spans="1:40" hidden="1" x14ac:dyDescent="0.25">
      <c r="A2790">
        <v>202430</v>
      </c>
      <c r="B2790">
        <v>43325</v>
      </c>
      <c r="C2790" t="s">
        <v>849</v>
      </c>
      <c r="D2790" t="s">
        <v>5700</v>
      </c>
      <c r="E2790" t="s">
        <v>850</v>
      </c>
      <c r="F2790">
        <v>0</v>
      </c>
      <c r="G2790" s="1">
        <v>45222</v>
      </c>
      <c r="H2790" s="1">
        <v>45276</v>
      </c>
      <c r="I2790" s="21">
        <f t="shared" si="215"/>
        <v>8.7142857142857153</v>
      </c>
      <c r="J2790" s="1"/>
      <c r="K2790" s="1" t="s">
        <v>2245</v>
      </c>
      <c r="Q2790" t="s">
        <v>2245</v>
      </c>
      <c r="S2790" s="22">
        <f t="shared" si="216"/>
        <v>8.3333333333333315E-2</v>
      </c>
      <c r="T2790" s="22">
        <f t="shared" si="217"/>
        <v>4.4011544011544008E-2</v>
      </c>
      <c r="U2790" s="22" t="s">
        <v>5437</v>
      </c>
      <c r="V2790">
        <v>1100</v>
      </c>
      <c r="W2790" s="22" t="s">
        <v>5386</v>
      </c>
      <c r="X2790">
        <v>1300</v>
      </c>
      <c r="Y2790" t="s">
        <v>101</v>
      </c>
      <c r="Z2790" t="s">
        <v>2034</v>
      </c>
      <c r="AA2790" t="s">
        <v>2035</v>
      </c>
      <c r="AB2790">
        <v>11</v>
      </c>
      <c r="AC2790" t="s">
        <v>242</v>
      </c>
      <c r="AD2790" t="str">
        <f t="shared" si="218"/>
        <v>Schott Campus - SCHOTT24</v>
      </c>
      <c r="AE2790" t="s">
        <v>242</v>
      </c>
      <c r="AF2790" t="s">
        <v>243</v>
      </c>
      <c r="AG2790" t="s">
        <v>1408</v>
      </c>
      <c r="AH2790" t="s">
        <v>4162</v>
      </c>
      <c r="AI2790">
        <v>30</v>
      </c>
      <c r="AJ2790">
        <v>31</v>
      </c>
      <c r="AK2790" s="22">
        <f t="shared" si="219"/>
        <v>11.889404246547105</v>
      </c>
      <c r="AL2790" t="s">
        <v>52</v>
      </c>
      <c r="AM2790" t="s">
        <v>66</v>
      </c>
      <c r="AN2790" t="s">
        <v>46</v>
      </c>
    </row>
    <row r="2791" spans="1:40" hidden="1" x14ac:dyDescent="0.25">
      <c r="A2791">
        <v>202430</v>
      </c>
      <c r="B2791">
        <v>43326</v>
      </c>
      <c r="C2791" t="s">
        <v>849</v>
      </c>
      <c r="D2791" t="s">
        <v>5700</v>
      </c>
      <c r="E2791" t="s">
        <v>850</v>
      </c>
      <c r="F2791">
        <v>0</v>
      </c>
      <c r="G2791" s="1">
        <v>45166</v>
      </c>
      <c r="H2791" s="1">
        <v>45220</v>
      </c>
      <c r="I2791" s="21">
        <f t="shared" si="215"/>
        <v>8.7142857142857153</v>
      </c>
      <c r="J2791" s="1"/>
      <c r="K2791" s="1" t="s">
        <v>2245</v>
      </c>
      <c r="Q2791" t="s">
        <v>2245</v>
      </c>
      <c r="S2791" s="22">
        <f t="shared" si="216"/>
        <v>3.472222222222221E-2</v>
      </c>
      <c r="T2791" s="22">
        <f t="shared" si="217"/>
        <v>1.8338143338143334E-2</v>
      </c>
      <c r="U2791" s="22" t="s">
        <v>5391</v>
      </c>
      <c r="V2791">
        <v>1000</v>
      </c>
      <c r="W2791" s="22" t="s">
        <v>5450</v>
      </c>
      <c r="X2791">
        <v>1050</v>
      </c>
      <c r="Y2791" t="s">
        <v>49</v>
      </c>
      <c r="Z2791" t="s">
        <v>2034</v>
      </c>
      <c r="AA2791" t="s">
        <v>2035</v>
      </c>
      <c r="AB2791">
        <v>9</v>
      </c>
      <c r="AC2791" t="s">
        <v>242</v>
      </c>
      <c r="AD2791" t="str">
        <f t="shared" si="218"/>
        <v>Schott Campus - SCHOTT24</v>
      </c>
      <c r="AE2791" t="s">
        <v>242</v>
      </c>
      <c r="AF2791" t="s">
        <v>243</v>
      </c>
      <c r="AG2791" t="s">
        <v>1408</v>
      </c>
      <c r="AH2791" t="s">
        <v>4162</v>
      </c>
      <c r="AI2791">
        <v>30</v>
      </c>
      <c r="AJ2791">
        <v>31</v>
      </c>
      <c r="AK2791" s="22">
        <f t="shared" si="219"/>
        <v>4.9539184360612927</v>
      </c>
      <c r="AL2791" t="s">
        <v>52</v>
      </c>
      <c r="AM2791" t="s">
        <v>66</v>
      </c>
      <c r="AN2791" t="s">
        <v>46</v>
      </c>
    </row>
    <row r="2792" spans="1:40" hidden="1" x14ac:dyDescent="0.25">
      <c r="A2792">
        <v>202430</v>
      </c>
      <c r="B2792">
        <v>43326</v>
      </c>
      <c r="C2792" t="s">
        <v>849</v>
      </c>
      <c r="D2792" t="s">
        <v>5700</v>
      </c>
      <c r="E2792" t="s">
        <v>850</v>
      </c>
      <c r="F2792">
        <v>0</v>
      </c>
      <c r="G2792" s="1">
        <v>45166</v>
      </c>
      <c r="H2792" s="1">
        <v>45220</v>
      </c>
      <c r="I2792" s="21">
        <f t="shared" si="215"/>
        <v>8.7142857142857153</v>
      </c>
      <c r="J2792" s="1"/>
      <c r="K2792" s="1" t="s">
        <v>2245</v>
      </c>
      <c r="Q2792" t="s">
        <v>2245</v>
      </c>
      <c r="S2792" s="22">
        <f t="shared" si="216"/>
        <v>8.3333333333333315E-2</v>
      </c>
      <c r="T2792" s="22">
        <f t="shared" si="217"/>
        <v>4.4011544011544008E-2</v>
      </c>
      <c r="U2792" s="22" t="s">
        <v>5437</v>
      </c>
      <c r="V2792">
        <v>1100</v>
      </c>
      <c r="W2792" s="22" t="s">
        <v>5386</v>
      </c>
      <c r="X2792">
        <v>1300</v>
      </c>
      <c r="Y2792" t="s">
        <v>49</v>
      </c>
      <c r="Z2792" t="s">
        <v>2034</v>
      </c>
      <c r="AA2792" t="s">
        <v>2035</v>
      </c>
      <c r="AB2792">
        <v>9</v>
      </c>
      <c r="AC2792" t="s">
        <v>242</v>
      </c>
      <c r="AD2792" t="str">
        <f t="shared" si="218"/>
        <v>Schott Campus - SCHOTT24</v>
      </c>
      <c r="AE2792" t="s">
        <v>242</v>
      </c>
      <c r="AF2792" t="s">
        <v>243</v>
      </c>
      <c r="AG2792" t="s">
        <v>1408</v>
      </c>
      <c r="AH2792" t="s">
        <v>4162</v>
      </c>
      <c r="AI2792">
        <v>30</v>
      </c>
      <c r="AJ2792">
        <v>31</v>
      </c>
      <c r="AK2792" s="22">
        <f t="shared" si="219"/>
        <v>11.889404246547105</v>
      </c>
      <c r="AL2792" t="s">
        <v>52</v>
      </c>
      <c r="AM2792" t="s">
        <v>66</v>
      </c>
      <c r="AN2792" t="s">
        <v>46</v>
      </c>
    </row>
    <row r="2793" spans="1:40" hidden="1" x14ac:dyDescent="0.25">
      <c r="A2793">
        <v>202430</v>
      </c>
      <c r="B2793">
        <v>43329</v>
      </c>
      <c r="C2793" t="s">
        <v>849</v>
      </c>
      <c r="D2793" t="s">
        <v>5700</v>
      </c>
      <c r="E2793" t="s">
        <v>850</v>
      </c>
      <c r="F2793">
        <v>0</v>
      </c>
      <c r="G2793" s="1">
        <v>45222</v>
      </c>
      <c r="H2793" s="1">
        <v>45276</v>
      </c>
      <c r="I2793" s="21">
        <f t="shared" si="215"/>
        <v>8.7142857142857153</v>
      </c>
      <c r="J2793" s="1"/>
      <c r="K2793" s="1" t="s">
        <v>35</v>
      </c>
      <c r="N2793" t="s">
        <v>35</v>
      </c>
      <c r="S2793" s="22">
        <f t="shared" si="216"/>
        <v>3.472222222222221E-2</v>
      </c>
      <c r="T2793" s="22">
        <f t="shared" si="217"/>
        <v>1.8338143338143334E-2</v>
      </c>
      <c r="U2793" s="22" t="s">
        <v>5378</v>
      </c>
      <c r="V2793">
        <v>1800</v>
      </c>
      <c r="W2793" s="22" t="s">
        <v>5477</v>
      </c>
      <c r="X2793">
        <v>1850</v>
      </c>
      <c r="Y2793" t="s">
        <v>101</v>
      </c>
      <c r="Z2793" t="s">
        <v>3450</v>
      </c>
      <c r="AA2793" t="s">
        <v>3451</v>
      </c>
      <c r="AB2793">
        <v>11</v>
      </c>
      <c r="AC2793" t="s">
        <v>242</v>
      </c>
      <c r="AD2793" t="str">
        <f t="shared" si="218"/>
        <v>Schott Campus - SCHOTT24</v>
      </c>
      <c r="AE2793" t="s">
        <v>242</v>
      </c>
      <c r="AF2793" t="s">
        <v>243</v>
      </c>
      <c r="AG2793" t="s">
        <v>1408</v>
      </c>
      <c r="AH2793" t="s">
        <v>4162</v>
      </c>
      <c r="AI2793">
        <v>30</v>
      </c>
      <c r="AJ2793">
        <v>26</v>
      </c>
      <c r="AK2793" s="22">
        <f t="shared" si="219"/>
        <v>4.1548993334707616</v>
      </c>
      <c r="AL2793" t="s">
        <v>52</v>
      </c>
      <c r="AM2793" t="s">
        <v>182</v>
      </c>
      <c r="AN2793" t="s">
        <v>67</v>
      </c>
    </row>
    <row r="2794" spans="1:40" hidden="1" x14ac:dyDescent="0.25">
      <c r="A2794">
        <v>202430</v>
      </c>
      <c r="B2794">
        <v>43329</v>
      </c>
      <c r="C2794" t="s">
        <v>849</v>
      </c>
      <c r="D2794" t="s">
        <v>5700</v>
      </c>
      <c r="E2794" t="s">
        <v>850</v>
      </c>
      <c r="F2794">
        <v>0</v>
      </c>
      <c r="G2794" s="1">
        <v>45222</v>
      </c>
      <c r="H2794" s="1">
        <v>45276</v>
      </c>
      <c r="I2794" s="21">
        <f t="shared" si="215"/>
        <v>8.7142857142857153</v>
      </c>
      <c r="J2794" s="1"/>
      <c r="K2794" s="1" t="s">
        <v>35</v>
      </c>
      <c r="N2794" t="s">
        <v>35</v>
      </c>
      <c r="S2794" s="22">
        <f t="shared" si="216"/>
        <v>8.333333333333337E-2</v>
      </c>
      <c r="T2794" s="22">
        <f t="shared" si="217"/>
        <v>4.4011544011544036E-2</v>
      </c>
      <c r="U2794" s="22" t="s">
        <v>5406</v>
      </c>
      <c r="V2794">
        <v>1900</v>
      </c>
      <c r="W2794" s="22" t="s">
        <v>5519</v>
      </c>
      <c r="X2794">
        <v>2100</v>
      </c>
      <c r="Y2794" t="s">
        <v>101</v>
      </c>
      <c r="Z2794" t="s">
        <v>3450</v>
      </c>
      <c r="AA2794" t="s">
        <v>3451</v>
      </c>
      <c r="AB2794">
        <v>11</v>
      </c>
      <c r="AC2794" t="s">
        <v>242</v>
      </c>
      <c r="AD2794" t="str">
        <f t="shared" si="218"/>
        <v>Schott Campus - SCHOTT24</v>
      </c>
      <c r="AE2794" t="s">
        <v>242</v>
      </c>
      <c r="AF2794" t="s">
        <v>243</v>
      </c>
      <c r="AG2794" t="s">
        <v>1408</v>
      </c>
      <c r="AH2794" t="s">
        <v>4162</v>
      </c>
      <c r="AI2794">
        <v>30</v>
      </c>
      <c r="AJ2794">
        <v>26</v>
      </c>
      <c r="AK2794" s="22">
        <f t="shared" si="219"/>
        <v>9.9717584003298345</v>
      </c>
      <c r="AL2794" t="s">
        <v>52</v>
      </c>
      <c r="AM2794" t="s">
        <v>182</v>
      </c>
      <c r="AN2794" t="s">
        <v>67</v>
      </c>
    </row>
    <row r="2795" spans="1:40" hidden="1" x14ac:dyDescent="0.25">
      <c r="A2795">
        <v>202430</v>
      </c>
      <c r="B2795">
        <v>43330</v>
      </c>
      <c r="C2795" t="s">
        <v>849</v>
      </c>
      <c r="D2795" t="s">
        <v>5700</v>
      </c>
      <c r="E2795" t="s">
        <v>850</v>
      </c>
      <c r="F2795">
        <v>0</v>
      </c>
      <c r="G2795" s="1">
        <v>45166</v>
      </c>
      <c r="H2795" s="1">
        <v>45220</v>
      </c>
      <c r="I2795" s="21">
        <f t="shared" si="215"/>
        <v>8.7142857142857153</v>
      </c>
      <c r="J2795" s="1"/>
      <c r="K2795" s="1" t="s">
        <v>35</v>
      </c>
      <c r="N2795" t="s">
        <v>35</v>
      </c>
      <c r="S2795" s="22">
        <f t="shared" si="216"/>
        <v>3.472222222222221E-2</v>
      </c>
      <c r="T2795" s="22">
        <f t="shared" si="217"/>
        <v>1.8338143338143334E-2</v>
      </c>
      <c r="U2795" s="22" t="s">
        <v>5378</v>
      </c>
      <c r="V2795">
        <v>1800</v>
      </c>
      <c r="W2795" s="22" t="s">
        <v>5477</v>
      </c>
      <c r="X2795">
        <v>1850</v>
      </c>
      <c r="Y2795" t="s">
        <v>49</v>
      </c>
      <c r="Z2795" t="s">
        <v>3450</v>
      </c>
      <c r="AA2795" t="s">
        <v>3451</v>
      </c>
      <c r="AB2795">
        <v>9</v>
      </c>
      <c r="AC2795" t="s">
        <v>242</v>
      </c>
      <c r="AD2795" t="str">
        <f t="shared" si="218"/>
        <v>Schott Campus - SCHOTT24</v>
      </c>
      <c r="AE2795" t="s">
        <v>242</v>
      </c>
      <c r="AF2795" t="s">
        <v>243</v>
      </c>
      <c r="AG2795" t="s">
        <v>1408</v>
      </c>
      <c r="AH2795" t="s">
        <v>4162</v>
      </c>
      <c r="AI2795">
        <v>30</v>
      </c>
      <c r="AJ2795">
        <v>36</v>
      </c>
      <c r="AK2795" s="22">
        <f t="shared" si="219"/>
        <v>5.7529375386518238</v>
      </c>
      <c r="AL2795" t="s">
        <v>52</v>
      </c>
      <c r="AM2795" t="s">
        <v>182</v>
      </c>
      <c r="AN2795" t="s">
        <v>46</v>
      </c>
    </row>
    <row r="2796" spans="1:40" hidden="1" x14ac:dyDescent="0.25">
      <c r="A2796">
        <v>202430</v>
      </c>
      <c r="B2796">
        <v>43330</v>
      </c>
      <c r="C2796" t="s">
        <v>849</v>
      </c>
      <c r="D2796" t="s">
        <v>5700</v>
      </c>
      <c r="E2796" t="s">
        <v>850</v>
      </c>
      <c r="F2796">
        <v>0</v>
      </c>
      <c r="G2796" s="1">
        <v>45166</v>
      </c>
      <c r="H2796" s="1">
        <v>45220</v>
      </c>
      <c r="I2796" s="21">
        <f t="shared" si="215"/>
        <v>8.7142857142857153</v>
      </c>
      <c r="J2796" s="1"/>
      <c r="K2796" s="1" t="s">
        <v>35</v>
      </c>
      <c r="N2796" t="s">
        <v>35</v>
      </c>
      <c r="S2796" s="22">
        <f t="shared" si="216"/>
        <v>8.333333333333337E-2</v>
      </c>
      <c r="T2796" s="22">
        <f t="shared" si="217"/>
        <v>4.4011544011544036E-2</v>
      </c>
      <c r="U2796" s="22" t="s">
        <v>5406</v>
      </c>
      <c r="V2796">
        <v>1900</v>
      </c>
      <c r="W2796" s="22" t="s">
        <v>5519</v>
      </c>
      <c r="X2796">
        <v>2100</v>
      </c>
      <c r="Y2796" t="s">
        <v>49</v>
      </c>
      <c r="Z2796" t="s">
        <v>3450</v>
      </c>
      <c r="AA2796" t="s">
        <v>3451</v>
      </c>
      <c r="AB2796">
        <v>9</v>
      </c>
      <c r="AC2796" t="s">
        <v>242</v>
      </c>
      <c r="AD2796" t="str">
        <f t="shared" si="218"/>
        <v>Schott Campus - SCHOTT24</v>
      </c>
      <c r="AE2796" t="s">
        <v>242</v>
      </c>
      <c r="AF2796" t="s">
        <v>243</v>
      </c>
      <c r="AG2796" t="s">
        <v>1408</v>
      </c>
      <c r="AH2796" t="s">
        <v>4162</v>
      </c>
      <c r="AI2796">
        <v>30</v>
      </c>
      <c r="AJ2796">
        <v>36</v>
      </c>
      <c r="AK2796" s="22">
        <f t="shared" si="219"/>
        <v>13.807050092764387</v>
      </c>
      <c r="AL2796" t="s">
        <v>52</v>
      </c>
      <c r="AM2796" t="s">
        <v>182</v>
      </c>
      <c r="AN2796" t="s">
        <v>46</v>
      </c>
    </row>
    <row r="2797" spans="1:40" hidden="1" x14ac:dyDescent="0.25">
      <c r="A2797">
        <v>202430</v>
      </c>
      <c r="B2797">
        <v>43331</v>
      </c>
      <c r="C2797" t="s">
        <v>849</v>
      </c>
      <c r="D2797" t="s">
        <v>5700</v>
      </c>
      <c r="E2797" t="s">
        <v>850</v>
      </c>
      <c r="F2797">
        <v>0</v>
      </c>
      <c r="G2797" s="1">
        <v>45222</v>
      </c>
      <c r="H2797" s="1">
        <v>45276</v>
      </c>
      <c r="I2797" s="21">
        <f t="shared" si="215"/>
        <v>8.7142857142857153</v>
      </c>
      <c r="J2797" s="1"/>
      <c r="K2797" s="1" t="s">
        <v>35</v>
      </c>
      <c r="N2797" t="s">
        <v>35</v>
      </c>
      <c r="S2797" s="22">
        <f t="shared" si="216"/>
        <v>3.472222222222221E-2</v>
      </c>
      <c r="T2797" s="22">
        <f t="shared" si="217"/>
        <v>1.8338143338143334E-2</v>
      </c>
      <c r="U2797" s="22" t="s">
        <v>5386</v>
      </c>
      <c r="V2797">
        <v>1300</v>
      </c>
      <c r="W2797" s="22" t="s">
        <v>5408</v>
      </c>
      <c r="X2797">
        <v>1350</v>
      </c>
      <c r="Y2797" t="s">
        <v>101</v>
      </c>
      <c r="Z2797" t="s">
        <v>1409</v>
      </c>
      <c r="AA2797" t="s">
        <v>1410</v>
      </c>
      <c r="AB2797">
        <v>11</v>
      </c>
      <c r="AC2797" t="s">
        <v>242</v>
      </c>
      <c r="AD2797" t="str">
        <f t="shared" si="218"/>
        <v>Schott Campus - SCHOTT24</v>
      </c>
      <c r="AE2797" t="s">
        <v>242</v>
      </c>
      <c r="AF2797" t="s">
        <v>243</v>
      </c>
      <c r="AG2797" t="s">
        <v>1408</v>
      </c>
      <c r="AH2797" t="s">
        <v>4162</v>
      </c>
      <c r="AI2797">
        <v>30</v>
      </c>
      <c r="AJ2797">
        <v>32</v>
      </c>
      <c r="AK2797" s="22">
        <f t="shared" si="219"/>
        <v>5.1137222565793987</v>
      </c>
      <c r="AL2797" t="s">
        <v>52</v>
      </c>
      <c r="AM2797" t="s">
        <v>66</v>
      </c>
      <c r="AN2797" t="s">
        <v>46</v>
      </c>
    </row>
    <row r="2798" spans="1:40" hidden="1" x14ac:dyDescent="0.25">
      <c r="A2798">
        <v>202430</v>
      </c>
      <c r="B2798">
        <v>43331</v>
      </c>
      <c r="C2798" t="s">
        <v>849</v>
      </c>
      <c r="D2798" t="s">
        <v>5700</v>
      </c>
      <c r="E2798" t="s">
        <v>850</v>
      </c>
      <c r="F2798">
        <v>0</v>
      </c>
      <c r="G2798" s="1">
        <v>45222</v>
      </c>
      <c r="H2798" s="1">
        <v>45276</v>
      </c>
      <c r="I2798" s="21">
        <f t="shared" si="215"/>
        <v>8.7142857142857153</v>
      </c>
      <c r="J2798" s="1"/>
      <c r="K2798" s="1" t="s">
        <v>35</v>
      </c>
      <c r="N2798" t="s">
        <v>35</v>
      </c>
      <c r="S2798" s="22">
        <f t="shared" si="216"/>
        <v>8.3333333333333259E-2</v>
      </c>
      <c r="T2798" s="22">
        <f t="shared" si="217"/>
        <v>4.4011544011543981E-2</v>
      </c>
      <c r="U2798" s="22" t="s">
        <v>5374</v>
      </c>
      <c r="V2798">
        <v>1400</v>
      </c>
      <c r="W2798" s="22" t="s">
        <v>5411</v>
      </c>
      <c r="X2798">
        <v>1600</v>
      </c>
      <c r="Y2798" t="s">
        <v>101</v>
      </c>
      <c r="Z2798" t="s">
        <v>1409</v>
      </c>
      <c r="AA2798" t="s">
        <v>1410</v>
      </c>
      <c r="AB2798">
        <v>11</v>
      </c>
      <c r="AC2798" t="s">
        <v>242</v>
      </c>
      <c r="AD2798" t="str">
        <f t="shared" si="218"/>
        <v>Schott Campus - SCHOTT24</v>
      </c>
      <c r="AE2798" t="s">
        <v>242</v>
      </c>
      <c r="AF2798" t="s">
        <v>243</v>
      </c>
      <c r="AG2798" t="s">
        <v>1408</v>
      </c>
      <c r="AH2798" t="s">
        <v>4162</v>
      </c>
      <c r="AI2798">
        <v>30</v>
      </c>
      <c r="AJ2798">
        <v>32</v>
      </c>
      <c r="AK2798" s="22">
        <f t="shared" si="219"/>
        <v>12.272933415790552</v>
      </c>
      <c r="AL2798" t="s">
        <v>52</v>
      </c>
      <c r="AM2798" t="s">
        <v>66</v>
      </c>
      <c r="AN2798" t="s">
        <v>46</v>
      </c>
    </row>
    <row r="2799" spans="1:40" hidden="1" x14ac:dyDescent="0.25">
      <c r="A2799">
        <v>202430</v>
      </c>
      <c r="B2799">
        <v>43332</v>
      </c>
      <c r="C2799" t="s">
        <v>849</v>
      </c>
      <c r="D2799" t="s">
        <v>5700</v>
      </c>
      <c r="E2799" t="s">
        <v>850</v>
      </c>
      <c r="F2799">
        <v>0</v>
      </c>
      <c r="G2799" s="1">
        <v>45166</v>
      </c>
      <c r="H2799" s="1">
        <v>45220</v>
      </c>
      <c r="I2799" s="21">
        <f t="shared" si="215"/>
        <v>8.7142857142857153</v>
      </c>
      <c r="J2799" s="1"/>
      <c r="K2799" s="1" t="s">
        <v>35</v>
      </c>
      <c r="N2799" t="s">
        <v>35</v>
      </c>
      <c r="S2799" s="22">
        <f t="shared" si="216"/>
        <v>3.472222222222221E-2</v>
      </c>
      <c r="T2799" s="22">
        <f t="shared" si="217"/>
        <v>1.8338143338143334E-2</v>
      </c>
      <c r="U2799" s="22" t="s">
        <v>5386</v>
      </c>
      <c r="V2799">
        <v>1300</v>
      </c>
      <c r="W2799" s="22" t="s">
        <v>5408</v>
      </c>
      <c r="X2799">
        <v>1350</v>
      </c>
      <c r="Y2799" t="s">
        <v>49</v>
      </c>
      <c r="Z2799" t="s">
        <v>1409</v>
      </c>
      <c r="AA2799" t="s">
        <v>1410</v>
      </c>
      <c r="AB2799">
        <v>9</v>
      </c>
      <c r="AC2799" t="s">
        <v>242</v>
      </c>
      <c r="AD2799" t="str">
        <f t="shared" si="218"/>
        <v>Schott Campus - SCHOTT24</v>
      </c>
      <c r="AE2799" t="s">
        <v>242</v>
      </c>
      <c r="AF2799" t="s">
        <v>243</v>
      </c>
      <c r="AG2799" t="s">
        <v>1408</v>
      </c>
      <c r="AH2799" t="s">
        <v>4162</v>
      </c>
      <c r="AI2799">
        <v>30</v>
      </c>
      <c r="AJ2799">
        <v>31</v>
      </c>
      <c r="AK2799" s="22">
        <f t="shared" si="219"/>
        <v>4.9539184360612927</v>
      </c>
      <c r="AL2799" t="s">
        <v>52</v>
      </c>
      <c r="AM2799" t="s">
        <v>66</v>
      </c>
      <c r="AN2799" t="s">
        <v>46</v>
      </c>
    </row>
    <row r="2800" spans="1:40" hidden="1" x14ac:dyDescent="0.25">
      <c r="A2800">
        <v>202430</v>
      </c>
      <c r="B2800">
        <v>43332</v>
      </c>
      <c r="C2800" t="s">
        <v>849</v>
      </c>
      <c r="D2800" t="s">
        <v>5700</v>
      </c>
      <c r="E2800" t="s">
        <v>850</v>
      </c>
      <c r="F2800">
        <v>0</v>
      </c>
      <c r="G2800" s="1">
        <v>45166</v>
      </c>
      <c r="H2800" s="1">
        <v>45220</v>
      </c>
      <c r="I2800" s="21">
        <f t="shared" si="215"/>
        <v>8.7142857142857153</v>
      </c>
      <c r="J2800" s="1"/>
      <c r="K2800" s="1" t="s">
        <v>35</v>
      </c>
      <c r="N2800" t="s">
        <v>35</v>
      </c>
      <c r="S2800" s="22">
        <f t="shared" si="216"/>
        <v>8.3333333333333259E-2</v>
      </c>
      <c r="T2800" s="22">
        <f t="shared" si="217"/>
        <v>4.4011544011543981E-2</v>
      </c>
      <c r="U2800" s="22" t="s">
        <v>5374</v>
      </c>
      <c r="V2800">
        <v>1400</v>
      </c>
      <c r="W2800" s="22" t="s">
        <v>5411</v>
      </c>
      <c r="X2800">
        <v>1600</v>
      </c>
      <c r="Y2800" t="s">
        <v>49</v>
      </c>
      <c r="Z2800" t="s">
        <v>1409</v>
      </c>
      <c r="AA2800" t="s">
        <v>1410</v>
      </c>
      <c r="AB2800">
        <v>9</v>
      </c>
      <c r="AC2800" t="s">
        <v>242</v>
      </c>
      <c r="AD2800" t="str">
        <f t="shared" si="218"/>
        <v>Schott Campus - SCHOTT24</v>
      </c>
      <c r="AE2800" t="s">
        <v>242</v>
      </c>
      <c r="AF2800" t="s">
        <v>243</v>
      </c>
      <c r="AG2800" t="s">
        <v>1408</v>
      </c>
      <c r="AH2800" t="s">
        <v>4162</v>
      </c>
      <c r="AI2800">
        <v>30</v>
      </c>
      <c r="AJ2800">
        <v>31</v>
      </c>
      <c r="AK2800" s="22">
        <f t="shared" si="219"/>
        <v>11.889404246547098</v>
      </c>
      <c r="AL2800" t="s">
        <v>52</v>
      </c>
      <c r="AM2800" t="s">
        <v>66</v>
      </c>
      <c r="AN2800" t="s">
        <v>46</v>
      </c>
    </row>
    <row r="2801" spans="1:40" hidden="1" x14ac:dyDescent="0.25">
      <c r="A2801">
        <v>202430</v>
      </c>
      <c r="B2801">
        <v>43339</v>
      </c>
      <c r="C2801" t="s">
        <v>849</v>
      </c>
      <c r="D2801" t="s">
        <v>5700</v>
      </c>
      <c r="E2801" t="s">
        <v>850</v>
      </c>
      <c r="F2801">
        <v>0</v>
      </c>
      <c r="G2801" s="1">
        <v>45222</v>
      </c>
      <c r="H2801" s="1">
        <v>45276</v>
      </c>
      <c r="I2801" s="21">
        <f t="shared" si="215"/>
        <v>8.7142857142857153</v>
      </c>
      <c r="J2801" s="1"/>
      <c r="K2801" s="1" t="s">
        <v>34</v>
      </c>
      <c r="M2801" t="s">
        <v>34</v>
      </c>
      <c r="S2801" s="22">
        <f t="shared" si="216"/>
        <v>3.472222222222221E-2</v>
      </c>
      <c r="T2801" s="22">
        <f t="shared" si="217"/>
        <v>1.8338143338143334E-2</v>
      </c>
      <c r="U2801" s="22" t="s">
        <v>5378</v>
      </c>
      <c r="V2801">
        <v>1800</v>
      </c>
      <c r="W2801" s="22" t="s">
        <v>5477</v>
      </c>
      <c r="X2801">
        <v>1850</v>
      </c>
      <c r="Y2801" t="s">
        <v>101</v>
      </c>
      <c r="Z2801" t="s">
        <v>2034</v>
      </c>
      <c r="AA2801" t="s">
        <v>2035</v>
      </c>
      <c r="AB2801">
        <v>11</v>
      </c>
      <c r="AC2801" t="s">
        <v>242</v>
      </c>
      <c r="AD2801" t="str">
        <f t="shared" si="218"/>
        <v>Schott Campus - SCHOTT24</v>
      </c>
      <c r="AE2801" t="s">
        <v>242</v>
      </c>
      <c r="AF2801" t="s">
        <v>243</v>
      </c>
      <c r="AG2801" t="s">
        <v>1408</v>
      </c>
      <c r="AH2801" t="s">
        <v>4162</v>
      </c>
      <c r="AI2801">
        <v>30</v>
      </c>
      <c r="AJ2801">
        <v>30</v>
      </c>
      <c r="AK2801" s="22">
        <f t="shared" si="219"/>
        <v>4.7941146155431866</v>
      </c>
      <c r="AL2801" t="s">
        <v>52</v>
      </c>
      <c r="AM2801" t="s">
        <v>182</v>
      </c>
      <c r="AN2801" t="s">
        <v>46</v>
      </c>
    </row>
    <row r="2802" spans="1:40" hidden="1" x14ac:dyDescent="0.25">
      <c r="A2802">
        <v>202430</v>
      </c>
      <c r="B2802">
        <v>43339</v>
      </c>
      <c r="C2802" t="s">
        <v>849</v>
      </c>
      <c r="D2802" t="s">
        <v>5700</v>
      </c>
      <c r="E2802" t="s">
        <v>850</v>
      </c>
      <c r="F2802">
        <v>0</v>
      </c>
      <c r="G2802" s="1">
        <v>45222</v>
      </c>
      <c r="H2802" s="1">
        <v>45276</v>
      </c>
      <c r="I2802" s="21">
        <f t="shared" si="215"/>
        <v>8.7142857142857153</v>
      </c>
      <c r="J2802" s="1"/>
      <c r="K2802" s="1" t="s">
        <v>34</v>
      </c>
      <c r="M2802" t="s">
        <v>34</v>
      </c>
      <c r="S2802" s="22">
        <f t="shared" si="216"/>
        <v>8.333333333333337E-2</v>
      </c>
      <c r="T2802" s="22">
        <f t="shared" si="217"/>
        <v>4.4011544011544036E-2</v>
      </c>
      <c r="U2802" s="22" t="s">
        <v>5406</v>
      </c>
      <c r="V2802">
        <v>1900</v>
      </c>
      <c r="W2802" s="22" t="s">
        <v>5519</v>
      </c>
      <c r="X2802">
        <v>2100</v>
      </c>
      <c r="Y2802" t="s">
        <v>101</v>
      </c>
      <c r="Z2802" t="s">
        <v>2034</v>
      </c>
      <c r="AA2802" t="s">
        <v>2035</v>
      </c>
      <c r="AB2802">
        <v>11</v>
      </c>
      <c r="AC2802" t="s">
        <v>242</v>
      </c>
      <c r="AD2802" t="str">
        <f t="shared" si="218"/>
        <v>Schott Campus - SCHOTT24</v>
      </c>
      <c r="AE2802" t="s">
        <v>242</v>
      </c>
      <c r="AF2802" t="s">
        <v>243</v>
      </c>
      <c r="AG2802" t="s">
        <v>1408</v>
      </c>
      <c r="AH2802" t="s">
        <v>4162</v>
      </c>
      <c r="AI2802">
        <v>30</v>
      </c>
      <c r="AJ2802">
        <v>30</v>
      </c>
      <c r="AK2802" s="22">
        <f t="shared" si="219"/>
        <v>11.505875077303656</v>
      </c>
      <c r="AL2802" t="s">
        <v>52</v>
      </c>
      <c r="AM2802" t="s">
        <v>182</v>
      </c>
      <c r="AN2802" t="s">
        <v>46</v>
      </c>
    </row>
    <row r="2803" spans="1:40" hidden="1" x14ac:dyDescent="0.25">
      <c r="A2803">
        <v>202430</v>
      </c>
      <c r="B2803">
        <v>43340</v>
      </c>
      <c r="C2803" t="s">
        <v>849</v>
      </c>
      <c r="D2803" t="s">
        <v>5700</v>
      </c>
      <c r="E2803" t="s">
        <v>850</v>
      </c>
      <c r="F2803">
        <v>0</v>
      </c>
      <c r="G2803" s="1">
        <v>45166</v>
      </c>
      <c r="H2803" s="1">
        <v>45220</v>
      </c>
      <c r="I2803" s="21">
        <f t="shared" si="215"/>
        <v>8.7142857142857153</v>
      </c>
      <c r="J2803" s="1"/>
      <c r="K2803" s="1" t="s">
        <v>34</v>
      </c>
      <c r="M2803" t="s">
        <v>34</v>
      </c>
      <c r="S2803" s="22">
        <f t="shared" si="216"/>
        <v>3.472222222222221E-2</v>
      </c>
      <c r="T2803" s="22">
        <f t="shared" si="217"/>
        <v>1.8338143338143334E-2</v>
      </c>
      <c r="U2803" s="22" t="s">
        <v>5378</v>
      </c>
      <c r="V2803">
        <v>1800</v>
      </c>
      <c r="W2803" s="22" t="s">
        <v>5477</v>
      </c>
      <c r="X2803">
        <v>1850</v>
      </c>
      <c r="Y2803" t="s">
        <v>49</v>
      </c>
      <c r="Z2803" t="s">
        <v>2034</v>
      </c>
      <c r="AA2803" t="s">
        <v>2035</v>
      </c>
      <c r="AB2803">
        <v>9</v>
      </c>
      <c r="AC2803" t="s">
        <v>242</v>
      </c>
      <c r="AD2803" t="str">
        <f t="shared" si="218"/>
        <v>Schott Campus - SCHOTT24</v>
      </c>
      <c r="AE2803" t="s">
        <v>242</v>
      </c>
      <c r="AF2803" t="s">
        <v>243</v>
      </c>
      <c r="AG2803" t="s">
        <v>1408</v>
      </c>
      <c r="AH2803" t="s">
        <v>4162</v>
      </c>
      <c r="AI2803">
        <v>30</v>
      </c>
      <c r="AJ2803">
        <v>29</v>
      </c>
      <c r="AK2803" s="22">
        <f t="shared" si="219"/>
        <v>4.6343107950250797</v>
      </c>
      <c r="AL2803" t="s">
        <v>52</v>
      </c>
      <c r="AM2803" t="s">
        <v>182</v>
      </c>
      <c r="AN2803" t="s">
        <v>67</v>
      </c>
    </row>
    <row r="2804" spans="1:40" hidden="1" x14ac:dyDescent="0.25">
      <c r="A2804">
        <v>202430</v>
      </c>
      <c r="B2804">
        <v>43340</v>
      </c>
      <c r="C2804" t="s">
        <v>849</v>
      </c>
      <c r="D2804" t="s">
        <v>5700</v>
      </c>
      <c r="E2804" t="s">
        <v>850</v>
      </c>
      <c r="F2804">
        <v>0</v>
      </c>
      <c r="G2804" s="1">
        <v>45166</v>
      </c>
      <c r="H2804" s="1">
        <v>45220</v>
      </c>
      <c r="I2804" s="21">
        <f t="shared" si="215"/>
        <v>8.7142857142857153</v>
      </c>
      <c r="J2804" s="1"/>
      <c r="K2804" s="1" t="s">
        <v>34</v>
      </c>
      <c r="M2804" t="s">
        <v>34</v>
      </c>
      <c r="S2804" s="22">
        <f t="shared" si="216"/>
        <v>8.333333333333337E-2</v>
      </c>
      <c r="T2804" s="22">
        <f t="shared" si="217"/>
        <v>4.4011544011544036E-2</v>
      </c>
      <c r="U2804" s="22" t="s">
        <v>5406</v>
      </c>
      <c r="V2804">
        <v>1900</v>
      </c>
      <c r="W2804" s="22" t="s">
        <v>5519</v>
      </c>
      <c r="X2804">
        <v>2100</v>
      </c>
      <c r="Y2804" t="s">
        <v>49</v>
      </c>
      <c r="Z2804" t="s">
        <v>2034</v>
      </c>
      <c r="AA2804" t="s">
        <v>2035</v>
      </c>
      <c r="AB2804">
        <v>9</v>
      </c>
      <c r="AC2804" t="s">
        <v>242</v>
      </c>
      <c r="AD2804" t="str">
        <f t="shared" si="218"/>
        <v>Schott Campus - SCHOTT24</v>
      </c>
      <c r="AE2804" t="s">
        <v>242</v>
      </c>
      <c r="AF2804" t="s">
        <v>243</v>
      </c>
      <c r="AG2804" t="s">
        <v>1408</v>
      </c>
      <c r="AH2804" t="s">
        <v>4162</v>
      </c>
      <c r="AI2804">
        <v>30</v>
      </c>
      <c r="AJ2804">
        <v>29</v>
      </c>
      <c r="AK2804" s="22">
        <f t="shared" si="219"/>
        <v>11.122345908060201</v>
      </c>
      <c r="AL2804" t="s">
        <v>52</v>
      </c>
      <c r="AM2804" t="s">
        <v>182</v>
      </c>
      <c r="AN2804" t="s">
        <v>67</v>
      </c>
    </row>
    <row r="2805" spans="1:40" hidden="1" x14ac:dyDescent="0.25">
      <c r="A2805">
        <v>202430</v>
      </c>
      <c r="B2805">
        <v>44597</v>
      </c>
      <c r="C2805" t="s">
        <v>849</v>
      </c>
      <c r="D2805" t="s">
        <v>5700</v>
      </c>
      <c r="E2805" t="s">
        <v>850</v>
      </c>
      <c r="F2805">
        <v>0</v>
      </c>
      <c r="G2805" s="1">
        <v>45166</v>
      </c>
      <c r="H2805" s="1">
        <v>45220</v>
      </c>
      <c r="I2805" s="21">
        <f t="shared" si="215"/>
        <v>8.7142857142857153</v>
      </c>
      <c r="J2805" s="1"/>
      <c r="K2805" s="1" t="s">
        <v>36</v>
      </c>
      <c r="O2805" t="s">
        <v>36</v>
      </c>
      <c r="S2805" s="22">
        <f t="shared" si="216"/>
        <v>3.472222222222221E-2</v>
      </c>
      <c r="T2805" s="22">
        <f t="shared" si="217"/>
        <v>1.8338143338143334E-2</v>
      </c>
      <c r="U2805" s="22" t="s">
        <v>5390</v>
      </c>
      <c r="V2805">
        <v>900</v>
      </c>
      <c r="W2805" s="22" t="s">
        <v>5468</v>
      </c>
      <c r="X2805">
        <v>950</v>
      </c>
      <c r="Y2805" t="s">
        <v>49</v>
      </c>
      <c r="Z2805" t="s">
        <v>1406</v>
      </c>
      <c r="AA2805" t="s">
        <v>1407</v>
      </c>
      <c r="AB2805">
        <v>9</v>
      </c>
      <c r="AC2805" t="s">
        <v>242</v>
      </c>
      <c r="AD2805" t="str">
        <f t="shared" si="218"/>
        <v>Schott Campus - SCHOTT24</v>
      </c>
      <c r="AE2805" t="s">
        <v>242</v>
      </c>
      <c r="AF2805" t="s">
        <v>243</v>
      </c>
      <c r="AG2805" t="s">
        <v>1408</v>
      </c>
      <c r="AH2805" t="s">
        <v>4162</v>
      </c>
      <c r="AI2805">
        <v>30</v>
      </c>
      <c r="AJ2805">
        <v>31</v>
      </c>
      <c r="AK2805" s="22">
        <f t="shared" si="219"/>
        <v>4.9539184360612927</v>
      </c>
      <c r="AL2805" t="s">
        <v>52</v>
      </c>
      <c r="AM2805" t="s">
        <v>66</v>
      </c>
      <c r="AN2805" t="s">
        <v>46</v>
      </c>
    </row>
    <row r="2806" spans="1:40" hidden="1" x14ac:dyDescent="0.25">
      <c r="A2806">
        <v>202430</v>
      </c>
      <c r="B2806">
        <v>44597</v>
      </c>
      <c r="C2806" t="s">
        <v>849</v>
      </c>
      <c r="D2806" t="s">
        <v>5700</v>
      </c>
      <c r="E2806" t="s">
        <v>850</v>
      </c>
      <c r="F2806">
        <v>0</v>
      </c>
      <c r="G2806" s="1">
        <v>45166</v>
      </c>
      <c r="H2806" s="1">
        <v>45220</v>
      </c>
      <c r="I2806" s="21">
        <f t="shared" si="215"/>
        <v>8.7142857142857153</v>
      </c>
      <c r="J2806" s="1"/>
      <c r="K2806" s="1" t="s">
        <v>36</v>
      </c>
      <c r="O2806" t="s">
        <v>36</v>
      </c>
      <c r="S2806" s="22">
        <f t="shared" si="216"/>
        <v>8.3333333333333315E-2</v>
      </c>
      <c r="T2806" s="22">
        <f t="shared" si="217"/>
        <v>4.4011544011544008E-2</v>
      </c>
      <c r="U2806" s="22" t="s">
        <v>5391</v>
      </c>
      <c r="V2806">
        <v>1000</v>
      </c>
      <c r="W2806" s="22" t="s">
        <v>5384</v>
      </c>
      <c r="X2806">
        <v>1200</v>
      </c>
      <c r="Y2806" t="s">
        <v>49</v>
      </c>
      <c r="Z2806" t="s">
        <v>1406</v>
      </c>
      <c r="AA2806" t="s">
        <v>1407</v>
      </c>
      <c r="AB2806">
        <v>9</v>
      </c>
      <c r="AC2806" t="s">
        <v>242</v>
      </c>
      <c r="AD2806" t="str">
        <f t="shared" si="218"/>
        <v>Schott Campus - SCHOTT24</v>
      </c>
      <c r="AE2806" t="s">
        <v>242</v>
      </c>
      <c r="AF2806" t="s">
        <v>243</v>
      </c>
      <c r="AG2806" t="s">
        <v>1408</v>
      </c>
      <c r="AH2806" t="s">
        <v>4162</v>
      </c>
      <c r="AI2806">
        <v>30</v>
      </c>
      <c r="AJ2806">
        <v>31</v>
      </c>
      <c r="AK2806" s="22">
        <f t="shared" si="219"/>
        <v>11.889404246547105</v>
      </c>
      <c r="AL2806" t="s">
        <v>52</v>
      </c>
      <c r="AM2806" t="s">
        <v>66</v>
      </c>
      <c r="AN2806" t="s">
        <v>46</v>
      </c>
    </row>
    <row r="2807" spans="1:40" hidden="1" x14ac:dyDescent="0.25">
      <c r="A2807">
        <v>202430</v>
      </c>
      <c r="B2807">
        <v>44598</v>
      </c>
      <c r="C2807" t="s">
        <v>849</v>
      </c>
      <c r="D2807" t="s">
        <v>5700</v>
      </c>
      <c r="E2807" t="s">
        <v>850</v>
      </c>
      <c r="F2807">
        <v>0</v>
      </c>
      <c r="G2807" s="1">
        <v>45222</v>
      </c>
      <c r="H2807" s="1">
        <v>45276</v>
      </c>
      <c r="I2807" s="21">
        <f t="shared" si="215"/>
        <v>8.7142857142857153</v>
      </c>
      <c r="J2807" s="1"/>
      <c r="K2807" s="1" t="s">
        <v>36</v>
      </c>
      <c r="O2807" t="s">
        <v>36</v>
      </c>
      <c r="S2807" s="22">
        <f t="shared" si="216"/>
        <v>3.472222222222221E-2</v>
      </c>
      <c r="T2807" s="22">
        <f t="shared" si="217"/>
        <v>1.8338143338143334E-2</v>
      </c>
      <c r="U2807" s="22" t="s">
        <v>5390</v>
      </c>
      <c r="V2807">
        <v>900</v>
      </c>
      <c r="W2807" s="22" t="s">
        <v>5468</v>
      </c>
      <c r="X2807">
        <v>950</v>
      </c>
      <c r="Y2807" t="s">
        <v>101</v>
      </c>
      <c r="Z2807" t="s">
        <v>1406</v>
      </c>
      <c r="AA2807" t="s">
        <v>1407</v>
      </c>
      <c r="AB2807">
        <v>11</v>
      </c>
      <c r="AC2807" t="s">
        <v>242</v>
      </c>
      <c r="AD2807" t="str">
        <f t="shared" si="218"/>
        <v>Schott Campus - SCHOTT24</v>
      </c>
      <c r="AE2807" t="s">
        <v>242</v>
      </c>
      <c r="AF2807" t="s">
        <v>243</v>
      </c>
      <c r="AG2807" t="s">
        <v>1408</v>
      </c>
      <c r="AH2807" t="s">
        <v>4162</v>
      </c>
      <c r="AI2807">
        <v>30</v>
      </c>
      <c r="AJ2807">
        <v>34</v>
      </c>
      <c r="AK2807" s="22">
        <f t="shared" si="219"/>
        <v>5.4333298976156108</v>
      </c>
      <c r="AL2807" t="s">
        <v>52</v>
      </c>
      <c r="AM2807" t="s">
        <v>66</v>
      </c>
      <c r="AN2807" t="s">
        <v>46</v>
      </c>
    </row>
    <row r="2808" spans="1:40" hidden="1" x14ac:dyDescent="0.25">
      <c r="A2808">
        <v>202430</v>
      </c>
      <c r="B2808">
        <v>44598</v>
      </c>
      <c r="C2808" t="s">
        <v>849</v>
      </c>
      <c r="D2808" t="s">
        <v>5700</v>
      </c>
      <c r="E2808" t="s">
        <v>850</v>
      </c>
      <c r="F2808">
        <v>0</v>
      </c>
      <c r="G2808" s="1">
        <v>45222</v>
      </c>
      <c r="H2808" s="1">
        <v>45276</v>
      </c>
      <c r="I2808" s="21">
        <f t="shared" si="215"/>
        <v>8.7142857142857153</v>
      </c>
      <c r="J2808" s="1"/>
      <c r="K2808" s="1" t="s">
        <v>36</v>
      </c>
      <c r="O2808" t="s">
        <v>36</v>
      </c>
      <c r="S2808" s="22">
        <f t="shared" si="216"/>
        <v>8.3333333333333315E-2</v>
      </c>
      <c r="T2808" s="22">
        <f t="shared" si="217"/>
        <v>4.4011544011544008E-2</v>
      </c>
      <c r="U2808" s="22" t="s">
        <v>5391</v>
      </c>
      <c r="V2808">
        <v>1000</v>
      </c>
      <c r="W2808" s="22" t="s">
        <v>5384</v>
      </c>
      <c r="X2808">
        <v>1200</v>
      </c>
      <c r="Y2808" t="s">
        <v>101</v>
      </c>
      <c r="Z2808" t="s">
        <v>1406</v>
      </c>
      <c r="AA2808" t="s">
        <v>1407</v>
      </c>
      <c r="AB2808">
        <v>11</v>
      </c>
      <c r="AC2808" t="s">
        <v>242</v>
      </c>
      <c r="AD2808" t="str">
        <f t="shared" si="218"/>
        <v>Schott Campus - SCHOTT24</v>
      </c>
      <c r="AE2808" t="s">
        <v>242</v>
      </c>
      <c r="AF2808" t="s">
        <v>243</v>
      </c>
      <c r="AG2808" t="s">
        <v>1408</v>
      </c>
      <c r="AH2808" t="s">
        <v>4162</v>
      </c>
      <c r="AI2808">
        <v>30</v>
      </c>
      <c r="AJ2808">
        <v>34</v>
      </c>
      <c r="AK2808" s="22">
        <f t="shared" si="219"/>
        <v>13.039991754277469</v>
      </c>
      <c r="AL2808" t="s">
        <v>52</v>
      </c>
      <c r="AM2808" t="s">
        <v>66</v>
      </c>
      <c r="AN2808" t="s">
        <v>46</v>
      </c>
    </row>
    <row r="2809" spans="1:40" hidden="1" x14ac:dyDescent="0.25">
      <c r="A2809">
        <v>202430</v>
      </c>
      <c r="B2809">
        <v>44638</v>
      </c>
      <c r="C2809" t="s">
        <v>2030</v>
      </c>
      <c r="D2809" t="s">
        <v>5700</v>
      </c>
      <c r="E2809" t="s">
        <v>2031</v>
      </c>
      <c r="F2809">
        <v>0</v>
      </c>
      <c r="G2809" s="1">
        <v>45166</v>
      </c>
      <c r="H2809" s="1">
        <v>45220</v>
      </c>
      <c r="I2809" s="21">
        <f t="shared" si="215"/>
        <v>8.7142857142857153</v>
      </c>
      <c r="J2809" s="1"/>
      <c r="K2809" s="1" t="s">
        <v>36</v>
      </c>
      <c r="O2809" t="s">
        <v>36</v>
      </c>
      <c r="S2809" s="22">
        <f t="shared" si="216"/>
        <v>3.472222222222221E-2</v>
      </c>
      <c r="T2809" s="22">
        <f t="shared" si="217"/>
        <v>1.8338143338143334E-2</v>
      </c>
      <c r="U2809" s="22" t="s">
        <v>5378</v>
      </c>
      <c r="V2809">
        <v>1800</v>
      </c>
      <c r="W2809" s="22" t="s">
        <v>5477</v>
      </c>
      <c r="X2809">
        <v>1850</v>
      </c>
      <c r="Y2809" t="s">
        <v>49</v>
      </c>
      <c r="Z2809" t="s">
        <v>2687</v>
      </c>
      <c r="AA2809" t="s">
        <v>2688</v>
      </c>
      <c r="AB2809">
        <v>9</v>
      </c>
      <c r="AC2809" t="s">
        <v>242</v>
      </c>
      <c r="AD2809" t="str">
        <f t="shared" si="218"/>
        <v>Schott Campus - SCHOTT24</v>
      </c>
      <c r="AE2809" t="s">
        <v>242</v>
      </c>
      <c r="AF2809" t="s">
        <v>243</v>
      </c>
      <c r="AG2809" t="s">
        <v>1408</v>
      </c>
      <c r="AH2809" t="s">
        <v>4162</v>
      </c>
      <c r="AI2809">
        <v>30</v>
      </c>
      <c r="AJ2809">
        <v>31</v>
      </c>
      <c r="AK2809" s="22">
        <f t="shared" si="219"/>
        <v>4.9539184360612927</v>
      </c>
      <c r="AL2809" t="s">
        <v>52</v>
      </c>
      <c r="AM2809" t="s">
        <v>182</v>
      </c>
      <c r="AN2809" t="s">
        <v>46</v>
      </c>
    </row>
    <row r="2810" spans="1:40" hidden="1" x14ac:dyDescent="0.25">
      <c r="A2810">
        <v>202430</v>
      </c>
      <c r="B2810">
        <v>44638</v>
      </c>
      <c r="C2810" t="s">
        <v>2030</v>
      </c>
      <c r="D2810" t="s">
        <v>5700</v>
      </c>
      <c r="E2810" t="s">
        <v>2031</v>
      </c>
      <c r="F2810">
        <v>0</v>
      </c>
      <c r="G2810" s="1">
        <v>45166</v>
      </c>
      <c r="H2810" s="1">
        <v>45220</v>
      </c>
      <c r="I2810" s="21">
        <f t="shared" si="215"/>
        <v>8.7142857142857153</v>
      </c>
      <c r="J2810" s="1"/>
      <c r="K2810" s="1" t="s">
        <v>36</v>
      </c>
      <c r="O2810" t="s">
        <v>36</v>
      </c>
      <c r="S2810" s="22">
        <f t="shared" si="216"/>
        <v>8.333333333333337E-2</v>
      </c>
      <c r="T2810" s="22">
        <f t="shared" si="217"/>
        <v>4.4011544011544036E-2</v>
      </c>
      <c r="U2810" s="22" t="s">
        <v>5406</v>
      </c>
      <c r="V2810">
        <v>1900</v>
      </c>
      <c r="W2810" s="22" t="s">
        <v>5519</v>
      </c>
      <c r="X2810">
        <v>2100</v>
      </c>
      <c r="Y2810" t="s">
        <v>49</v>
      </c>
      <c r="Z2810" t="s">
        <v>2687</v>
      </c>
      <c r="AA2810" t="s">
        <v>2688</v>
      </c>
      <c r="AB2810">
        <v>9</v>
      </c>
      <c r="AC2810" t="s">
        <v>242</v>
      </c>
      <c r="AD2810" t="str">
        <f t="shared" si="218"/>
        <v>Schott Campus - SCHOTT24</v>
      </c>
      <c r="AE2810" t="s">
        <v>242</v>
      </c>
      <c r="AF2810" t="s">
        <v>243</v>
      </c>
      <c r="AG2810" t="s">
        <v>1408</v>
      </c>
      <c r="AH2810" t="s">
        <v>4162</v>
      </c>
      <c r="AI2810">
        <v>30</v>
      </c>
      <c r="AJ2810">
        <v>31</v>
      </c>
      <c r="AK2810" s="22">
        <f t="shared" si="219"/>
        <v>11.889404246547111</v>
      </c>
      <c r="AL2810" t="s">
        <v>52</v>
      </c>
      <c r="AM2810" t="s">
        <v>182</v>
      </c>
      <c r="AN2810" t="s">
        <v>46</v>
      </c>
    </row>
    <row r="2811" spans="1:40" hidden="1" x14ac:dyDescent="0.25">
      <c r="A2811">
        <v>202430</v>
      </c>
      <c r="B2811">
        <v>44639</v>
      </c>
      <c r="C2811" t="s">
        <v>2030</v>
      </c>
      <c r="D2811" t="s">
        <v>5700</v>
      </c>
      <c r="E2811" t="s">
        <v>2031</v>
      </c>
      <c r="F2811">
        <v>0</v>
      </c>
      <c r="G2811" s="1">
        <v>45222</v>
      </c>
      <c r="H2811" s="1">
        <v>45276</v>
      </c>
      <c r="I2811" s="21">
        <f t="shared" si="215"/>
        <v>8.7142857142857153</v>
      </c>
      <c r="J2811" s="1"/>
      <c r="K2811" s="1" t="s">
        <v>36</v>
      </c>
      <c r="O2811" t="s">
        <v>36</v>
      </c>
      <c r="S2811" s="22">
        <f t="shared" si="216"/>
        <v>3.472222222222221E-2</v>
      </c>
      <c r="T2811" s="22">
        <f t="shared" si="217"/>
        <v>1.8338143338143334E-2</v>
      </c>
      <c r="U2811" s="22" t="s">
        <v>5378</v>
      </c>
      <c r="V2811">
        <v>1800</v>
      </c>
      <c r="W2811" s="22" t="s">
        <v>5477</v>
      </c>
      <c r="X2811">
        <v>1850</v>
      </c>
      <c r="Y2811" t="s">
        <v>101</v>
      </c>
      <c r="Z2811" t="s">
        <v>2687</v>
      </c>
      <c r="AA2811" t="s">
        <v>2688</v>
      </c>
      <c r="AB2811">
        <v>11</v>
      </c>
      <c r="AC2811" t="s">
        <v>242</v>
      </c>
      <c r="AD2811" t="str">
        <f t="shared" si="218"/>
        <v>Schott Campus - SCHOTT24</v>
      </c>
      <c r="AE2811" t="s">
        <v>242</v>
      </c>
      <c r="AF2811" t="s">
        <v>243</v>
      </c>
      <c r="AG2811" t="s">
        <v>1408</v>
      </c>
      <c r="AH2811" t="s">
        <v>4162</v>
      </c>
      <c r="AI2811">
        <v>30</v>
      </c>
      <c r="AJ2811">
        <v>28</v>
      </c>
      <c r="AK2811" s="22">
        <f t="shared" si="219"/>
        <v>4.4745069745069737</v>
      </c>
      <c r="AL2811" t="s">
        <v>52</v>
      </c>
      <c r="AM2811" t="s">
        <v>182</v>
      </c>
      <c r="AN2811" t="s">
        <v>67</v>
      </c>
    </row>
    <row r="2812" spans="1:40" hidden="1" x14ac:dyDescent="0.25">
      <c r="A2812">
        <v>202430</v>
      </c>
      <c r="B2812">
        <v>44639</v>
      </c>
      <c r="C2812" t="s">
        <v>2030</v>
      </c>
      <c r="D2812" t="s">
        <v>5700</v>
      </c>
      <c r="E2812" t="s">
        <v>2031</v>
      </c>
      <c r="F2812">
        <v>0</v>
      </c>
      <c r="G2812" s="1">
        <v>45222</v>
      </c>
      <c r="H2812" s="1">
        <v>45276</v>
      </c>
      <c r="I2812" s="21">
        <f t="shared" si="215"/>
        <v>8.7142857142857153</v>
      </c>
      <c r="J2812" s="1"/>
      <c r="K2812" s="1" t="s">
        <v>36</v>
      </c>
      <c r="O2812" t="s">
        <v>36</v>
      </c>
      <c r="S2812" s="22">
        <f t="shared" si="216"/>
        <v>8.333333333333337E-2</v>
      </c>
      <c r="T2812" s="22">
        <f t="shared" si="217"/>
        <v>4.4011544011544036E-2</v>
      </c>
      <c r="U2812" s="22" t="s">
        <v>5406</v>
      </c>
      <c r="V2812">
        <v>1900</v>
      </c>
      <c r="W2812" s="22" t="s">
        <v>5519</v>
      </c>
      <c r="X2812">
        <v>2100</v>
      </c>
      <c r="Y2812" t="s">
        <v>101</v>
      </c>
      <c r="Z2812" t="s">
        <v>2687</v>
      </c>
      <c r="AA2812" t="s">
        <v>2688</v>
      </c>
      <c r="AB2812">
        <v>11</v>
      </c>
      <c r="AC2812" t="s">
        <v>242</v>
      </c>
      <c r="AD2812" t="str">
        <f t="shared" si="218"/>
        <v>Schott Campus - SCHOTT24</v>
      </c>
      <c r="AE2812" t="s">
        <v>242</v>
      </c>
      <c r="AF2812" t="s">
        <v>243</v>
      </c>
      <c r="AG2812" t="s">
        <v>1408</v>
      </c>
      <c r="AH2812" t="s">
        <v>4162</v>
      </c>
      <c r="AI2812">
        <v>30</v>
      </c>
      <c r="AJ2812">
        <v>28</v>
      </c>
      <c r="AK2812" s="22">
        <f t="shared" si="219"/>
        <v>10.738816738816746</v>
      </c>
      <c r="AL2812" t="s">
        <v>52</v>
      </c>
      <c r="AM2812" t="s">
        <v>182</v>
      </c>
      <c r="AN2812" t="s">
        <v>67</v>
      </c>
    </row>
    <row r="2813" spans="1:40" hidden="1" x14ac:dyDescent="0.25">
      <c r="A2813">
        <v>202430</v>
      </c>
      <c r="B2813">
        <v>42413</v>
      </c>
      <c r="C2813" t="s">
        <v>94</v>
      </c>
      <c r="D2813" t="s">
        <v>5681</v>
      </c>
      <c r="E2813" t="s">
        <v>95</v>
      </c>
      <c r="F2813">
        <v>0</v>
      </c>
      <c r="G2813" s="1">
        <v>45166</v>
      </c>
      <c r="H2813" s="1">
        <v>45220</v>
      </c>
      <c r="I2813" s="21">
        <f t="shared" si="215"/>
        <v>8.7142857142857153</v>
      </c>
      <c r="J2813" s="1"/>
      <c r="K2813" s="1" t="s">
        <v>5540</v>
      </c>
      <c r="L2813" t="s">
        <v>33</v>
      </c>
      <c r="M2813" t="s">
        <v>34</v>
      </c>
      <c r="N2813" t="s">
        <v>35</v>
      </c>
      <c r="O2813" t="s">
        <v>36</v>
      </c>
      <c r="S2813" s="22">
        <f t="shared" si="216"/>
        <v>9.722222222222221E-2</v>
      </c>
      <c r="T2813" s="22">
        <f t="shared" si="217"/>
        <v>0.2053872053872054</v>
      </c>
      <c r="U2813" s="22" t="s">
        <v>5390</v>
      </c>
      <c r="V2813">
        <v>900</v>
      </c>
      <c r="W2813" s="22" t="s">
        <v>5452</v>
      </c>
      <c r="X2813">
        <v>1120</v>
      </c>
      <c r="Y2813" t="s">
        <v>101</v>
      </c>
      <c r="Z2813" t="s">
        <v>247</v>
      </c>
      <c r="AA2813" t="s">
        <v>248</v>
      </c>
      <c r="AB2813">
        <v>9</v>
      </c>
      <c r="AC2813" t="s">
        <v>242</v>
      </c>
      <c r="AD2813" t="str">
        <f t="shared" si="218"/>
        <v>Schott Campus - SCHOTT28</v>
      </c>
      <c r="AE2813" t="s">
        <v>242</v>
      </c>
      <c r="AF2813" t="s">
        <v>243</v>
      </c>
      <c r="AG2813" t="s">
        <v>249</v>
      </c>
      <c r="AH2813" t="s">
        <v>3688</v>
      </c>
      <c r="AI2813">
        <v>37</v>
      </c>
      <c r="AJ2813">
        <v>7</v>
      </c>
      <c r="AK2813" s="22">
        <f t="shared" si="219"/>
        <v>12.528619528619531</v>
      </c>
      <c r="AL2813" t="s">
        <v>52</v>
      </c>
      <c r="AM2813" t="s">
        <v>66</v>
      </c>
      <c r="AN2813" t="s">
        <v>67</v>
      </c>
    </row>
    <row r="2814" spans="1:40" hidden="1" x14ac:dyDescent="0.25">
      <c r="A2814">
        <v>202430</v>
      </c>
      <c r="B2814">
        <v>42414</v>
      </c>
      <c r="C2814" t="s">
        <v>94</v>
      </c>
      <c r="D2814" t="s">
        <v>5681</v>
      </c>
      <c r="E2814" t="s">
        <v>95</v>
      </c>
      <c r="F2814">
        <v>0</v>
      </c>
      <c r="G2814" s="1">
        <v>45222</v>
      </c>
      <c r="H2814" s="1">
        <v>45276</v>
      </c>
      <c r="I2814" s="21">
        <f t="shared" si="215"/>
        <v>8.7142857142857153</v>
      </c>
      <c r="J2814" s="1"/>
      <c r="K2814" s="1" t="s">
        <v>5540</v>
      </c>
      <c r="L2814" t="s">
        <v>33</v>
      </c>
      <c r="M2814" t="s">
        <v>34</v>
      </c>
      <c r="N2814" t="s">
        <v>35</v>
      </c>
      <c r="O2814" t="s">
        <v>36</v>
      </c>
      <c r="S2814" s="22">
        <f t="shared" si="216"/>
        <v>9.722222222222221E-2</v>
      </c>
      <c r="T2814" s="22">
        <f t="shared" si="217"/>
        <v>0.2053872053872054</v>
      </c>
      <c r="U2814" s="22" t="s">
        <v>5390</v>
      </c>
      <c r="V2814">
        <v>900</v>
      </c>
      <c r="W2814" s="22" t="s">
        <v>5452</v>
      </c>
      <c r="X2814">
        <v>1120</v>
      </c>
      <c r="Y2814" t="s">
        <v>101</v>
      </c>
      <c r="Z2814" t="s">
        <v>247</v>
      </c>
      <c r="AA2814" t="s">
        <v>248</v>
      </c>
      <c r="AB2814">
        <v>11</v>
      </c>
      <c r="AC2814" t="s">
        <v>242</v>
      </c>
      <c r="AD2814" t="str">
        <f t="shared" si="218"/>
        <v>Schott Campus - SCHOTT28</v>
      </c>
      <c r="AE2814" t="s">
        <v>242</v>
      </c>
      <c r="AF2814" t="s">
        <v>243</v>
      </c>
      <c r="AG2814" t="s">
        <v>249</v>
      </c>
      <c r="AH2814" t="s">
        <v>3688</v>
      </c>
      <c r="AI2814">
        <v>37</v>
      </c>
      <c r="AJ2814">
        <v>8</v>
      </c>
      <c r="AK2814" s="22">
        <f t="shared" si="219"/>
        <v>14.318422318422321</v>
      </c>
      <c r="AL2814" t="s">
        <v>52</v>
      </c>
      <c r="AM2814" t="s">
        <v>66</v>
      </c>
      <c r="AN2814" t="s">
        <v>67</v>
      </c>
    </row>
    <row r="2815" spans="1:40" hidden="1" x14ac:dyDescent="0.25">
      <c r="A2815">
        <v>202430</v>
      </c>
      <c r="B2815">
        <v>42453</v>
      </c>
      <c r="C2815" t="s">
        <v>110</v>
      </c>
      <c r="D2815" t="s">
        <v>5681</v>
      </c>
      <c r="E2815" t="s">
        <v>111</v>
      </c>
      <c r="F2815">
        <v>0</v>
      </c>
      <c r="G2815" s="1">
        <v>45166</v>
      </c>
      <c r="H2815" s="1">
        <v>45220</v>
      </c>
      <c r="I2815" s="21">
        <f t="shared" si="215"/>
        <v>8.7142857142857153</v>
      </c>
      <c r="J2815" s="1"/>
      <c r="K2815" s="1" t="s">
        <v>5540</v>
      </c>
      <c r="L2815" t="s">
        <v>33</v>
      </c>
      <c r="M2815" t="s">
        <v>34</v>
      </c>
      <c r="N2815" t="s">
        <v>35</v>
      </c>
      <c r="O2815" t="s">
        <v>36</v>
      </c>
      <c r="S2815" s="22">
        <f t="shared" si="216"/>
        <v>9.722222222222221E-2</v>
      </c>
      <c r="T2815" s="22">
        <f t="shared" si="217"/>
        <v>0.2053872053872054</v>
      </c>
      <c r="U2815" s="22" t="s">
        <v>5390</v>
      </c>
      <c r="V2815">
        <v>900</v>
      </c>
      <c r="W2815" s="22" t="s">
        <v>5452</v>
      </c>
      <c r="X2815">
        <v>1120</v>
      </c>
      <c r="Y2815" t="s">
        <v>101</v>
      </c>
      <c r="Z2815" t="s">
        <v>247</v>
      </c>
      <c r="AA2815" t="s">
        <v>248</v>
      </c>
      <c r="AB2815" t="s">
        <v>41</v>
      </c>
      <c r="AC2815" t="s">
        <v>242</v>
      </c>
      <c r="AD2815" t="str">
        <f t="shared" si="218"/>
        <v>Schott Campus - SCHOTT28</v>
      </c>
      <c r="AE2815" t="s">
        <v>242</v>
      </c>
      <c r="AF2815" t="s">
        <v>243</v>
      </c>
      <c r="AG2815" t="s">
        <v>249</v>
      </c>
      <c r="AH2815" t="s">
        <v>3688</v>
      </c>
      <c r="AI2815">
        <v>37</v>
      </c>
      <c r="AJ2815">
        <v>21</v>
      </c>
      <c r="AK2815" s="22">
        <f t="shared" si="219"/>
        <v>37.585858585858595</v>
      </c>
      <c r="AL2815" t="s">
        <v>52</v>
      </c>
      <c r="AM2815" t="s">
        <v>66</v>
      </c>
      <c r="AN2815" t="s">
        <v>67</v>
      </c>
    </row>
    <row r="2816" spans="1:40" hidden="1" x14ac:dyDescent="0.25">
      <c r="A2816">
        <v>202430</v>
      </c>
      <c r="B2816">
        <v>42457</v>
      </c>
      <c r="C2816" t="s">
        <v>110</v>
      </c>
      <c r="D2816" t="s">
        <v>5681</v>
      </c>
      <c r="E2816" t="s">
        <v>111</v>
      </c>
      <c r="F2816">
        <v>0</v>
      </c>
      <c r="G2816" s="1">
        <v>45166</v>
      </c>
      <c r="H2816" s="1">
        <v>45220</v>
      </c>
      <c r="I2816" s="21">
        <f t="shared" si="215"/>
        <v>8.7142857142857153</v>
      </c>
      <c r="J2816" s="1"/>
      <c r="K2816" s="1" t="s">
        <v>5540</v>
      </c>
      <c r="L2816" t="s">
        <v>33</v>
      </c>
      <c r="M2816" t="s">
        <v>34</v>
      </c>
      <c r="N2816" t="s">
        <v>35</v>
      </c>
      <c r="O2816" t="s">
        <v>36</v>
      </c>
      <c r="S2816" s="22">
        <f t="shared" si="216"/>
        <v>9.722222222222221E-2</v>
      </c>
      <c r="T2816" s="22">
        <f t="shared" si="217"/>
        <v>0.2053872053872054</v>
      </c>
      <c r="U2816" s="22" t="s">
        <v>5406</v>
      </c>
      <c r="V2816">
        <v>1900</v>
      </c>
      <c r="W2816" s="22" t="s">
        <v>5527</v>
      </c>
      <c r="X2816">
        <v>2120</v>
      </c>
      <c r="Y2816" t="s">
        <v>101</v>
      </c>
      <c r="Z2816" t="s">
        <v>250</v>
      </c>
      <c r="AA2816" t="s">
        <v>251</v>
      </c>
      <c r="AB2816">
        <v>9</v>
      </c>
      <c r="AC2816" t="s">
        <v>242</v>
      </c>
      <c r="AD2816" t="str">
        <f t="shared" si="218"/>
        <v>Schott Campus - SCHOTT28</v>
      </c>
      <c r="AE2816" t="s">
        <v>242</v>
      </c>
      <c r="AF2816" t="s">
        <v>243</v>
      </c>
      <c r="AG2816" t="s">
        <v>249</v>
      </c>
      <c r="AH2816" t="s">
        <v>3688</v>
      </c>
      <c r="AI2816">
        <v>37</v>
      </c>
      <c r="AJ2816">
        <v>65</v>
      </c>
      <c r="AK2816" s="22">
        <f t="shared" si="219"/>
        <v>116.33718133718136</v>
      </c>
      <c r="AL2816" t="s">
        <v>52</v>
      </c>
      <c r="AM2816" t="s">
        <v>182</v>
      </c>
      <c r="AN2816" t="s">
        <v>46</v>
      </c>
    </row>
    <row r="2817" spans="1:40" hidden="1" x14ac:dyDescent="0.25">
      <c r="A2817">
        <v>202430</v>
      </c>
      <c r="B2817">
        <v>42464</v>
      </c>
      <c r="C2817" t="s">
        <v>112</v>
      </c>
      <c r="D2817" t="s">
        <v>5681</v>
      </c>
      <c r="E2817" t="s">
        <v>113</v>
      </c>
      <c r="F2817">
        <v>0</v>
      </c>
      <c r="G2817" s="1">
        <v>45222</v>
      </c>
      <c r="H2817" s="1">
        <v>45276</v>
      </c>
      <c r="I2817" s="21">
        <f t="shared" si="215"/>
        <v>8.7142857142857153</v>
      </c>
      <c r="J2817" s="1"/>
      <c r="K2817" s="1" t="s">
        <v>5540</v>
      </c>
      <c r="L2817" t="s">
        <v>33</v>
      </c>
      <c r="M2817" t="s">
        <v>34</v>
      </c>
      <c r="N2817" t="s">
        <v>35</v>
      </c>
      <c r="O2817" t="s">
        <v>36</v>
      </c>
      <c r="S2817" s="22">
        <f t="shared" si="216"/>
        <v>9.722222222222221E-2</v>
      </c>
      <c r="T2817" s="22">
        <f t="shared" si="217"/>
        <v>0.2053872053872054</v>
      </c>
      <c r="U2817" s="22" t="s">
        <v>5390</v>
      </c>
      <c r="V2817">
        <v>900</v>
      </c>
      <c r="W2817" s="22" t="s">
        <v>5452</v>
      </c>
      <c r="X2817">
        <v>1120</v>
      </c>
      <c r="Y2817" t="s">
        <v>101</v>
      </c>
      <c r="Z2817" t="s">
        <v>247</v>
      </c>
      <c r="AA2817" t="s">
        <v>248</v>
      </c>
      <c r="AB2817" t="s">
        <v>41</v>
      </c>
      <c r="AC2817" t="s">
        <v>242</v>
      </c>
      <c r="AD2817" t="str">
        <f t="shared" si="218"/>
        <v>Schott Campus - SCHOTT28</v>
      </c>
      <c r="AE2817" t="s">
        <v>242</v>
      </c>
      <c r="AF2817" t="s">
        <v>243</v>
      </c>
      <c r="AG2817" t="s">
        <v>249</v>
      </c>
      <c r="AH2817" t="s">
        <v>3688</v>
      </c>
      <c r="AI2817">
        <v>50</v>
      </c>
      <c r="AJ2817">
        <v>18</v>
      </c>
      <c r="AK2817" s="22">
        <f t="shared" si="219"/>
        <v>32.216450216450227</v>
      </c>
      <c r="AL2817" t="s">
        <v>52</v>
      </c>
      <c r="AM2817" t="s">
        <v>66</v>
      </c>
      <c r="AN2817" t="s">
        <v>67</v>
      </c>
    </row>
    <row r="2818" spans="1:40" hidden="1" x14ac:dyDescent="0.25">
      <c r="A2818">
        <v>202430</v>
      </c>
      <c r="B2818">
        <v>42467</v>
      </c>
      <c r="C2818" t="s">
        <v>112</v>
      </c>
      <c r="D2818" t="s">
        <v>5681</v>
      </c>
      <c r="E2818" t="s">
        <v>113</v>
      </c>
      <c r="F2818">
        <v>0</v>
      </c>
      <c r="G2818" s="1">
        <v>45222</v>
      </c>
      <c r="H2818" s="1">
        <v>45276</v>
      </c>
      <c r="I2818" s="21">
        <f t="shared" ref="I2818:I2881" si="220">(DATEDIF(G2818,H2818,"d")/7)+1</f>
        <v>8.7142857142857153</v>
      </c>
      <c r="J2818" s="1"/>
      <c r="K2818" s="1" t="s">
        <v>5540</v>
      </c>
      <c r="L2818" t="s">
        <v>33</v>
      </c>
      <c r="M2818" t="s">
        <v>34</v>
      </c>
      <c r="N2818" t="s">
        <v>35</v>
      </c>
      <c r="O2818" t="s">
        <v>36</v>
      </c>
      <c r="S2818" s="22">
        <f t="shared" ref="S2818:S2881" si="221">W2818-U2818</f>
        <v>9.722222222222221E-2</v>
      </c>
      <c r="T2818" s="22">
        <f t="shared" ref="T2818:T2881" si="222">(LEN(K2818)*S2818)*(I2818/16.5)</f>
        <v>0.2053872053872054</v>
      </c>
      <c r="U2818" s="22" t="s">
        <v>5406</v>
      </c>
      <c r="V2818">
        <v>1900</v>
      </c>
      <c r="W2818" s="22" t="s">
        <v>5527</v>
      </c>
      <c r="X2818">
        <v>2120</v>
      </c>
      <c r="Y2818" t="s">
        <v>101</v>
      </c>
      <c r="Z2818" t="s">
        <v>250</v>
      </c>
      <c r="AA2818" t="s">
        <v>251</v>
      </c>
      <c r="AB2818">
        <v>11</v>
      </c>
      <c r="AC2818" t="s">
        <v>242</v>
      </c>
      <c r="AD2818" t="str">
        <f t="shared" ref="AD2818:AD2881" si="223">CONCATENATE(AE2818," - ",AG2818)</f>
        <v>Schott Campus - SCHOTT28</v>
      </c>
      <c r="AE2818" t="s">
        <v>242</v>
      </c>
      <c r="AF2818" t="s">
        <v>243</v>
      </c>
      <c r="AG2818" t="s">
        <v>249</v>
      </c>
      <c r="AH2818" t="s">
        <v>3688</v>
      </c>
      <c r="AI2818">
        <v>50</v>
      </c>
      <c r="AJ2818">
        <v>63</v>
      </c>
      <c r="AK2818" s="22">
        <f t="shared" ref="AK2818:AK2881" si="224">I2818*T2818*AJ2818</f>
        <v>112.75757575757578</v>
      </c>
      <c r="AL2818" t="s">
        <v>52</v>
      </c>
      <c r="AM2818" t="s">
        <v>182</v>
      </c>
      <c r="AN2818" t="s">
        <v>46</v>
      </c>
    </row>
    <row r="2819" spans="1:40" hidden="1" x14ac:dyDescent="0.25">
      <c r="A2819">
        <v>202430</v>
      </c>
      <c r="B2819">
        <v>42477</v>
      </c>
      <c r="C2819" t="s">
        <v>114</v>
      </c>
      <c r="D2819" t="s">
        <v>5681</v>
      </c>
      <c r="E2819" t="s">
        <v>115</v>
      </c>
      <c r="F2819">
        <v>0</v>
      </c>
      <c r="G2819" s="1">
        <v>45166</v>
      </c>
      <c r="H2819" s="1">
        <v>45220</v>
      </c>
      <c r="I2819" s="21">
        <f t="shared" si="220"/>
        <v>8.7142857142857153</v>
      </c>
      <c r="J2819" s="1"/>
      <c r="K2819" s="1" t="s">
        <v>5540</v>
      </c>
      <c r="L2819" t="s">
        <v>33</v>
      </c>
      <c r="M2819" t="s">
        <v>34</v>
      </c>
      <c r="N2819" t="s">
        <v>35</v>
      </c>
      <c r="O2819" t="s">
        <v>36</v>
      </c>
      <c r="S2819" s="22">
        <f t="shared" si="221"/>
        <v>9.722222222222221E-2</v>
      </c>
      <c r="T2819" s="22">
        <f t="shared" si="222"/>
        <v>0.2053872053872054</v>
      </c>
      <c r="U2819" s="22" t="s">
        <v>5390</v>
      </c>
      <c r="V2819">
        <v>900</v>
      </c>
      <c r="W2819" s="22" t="s">
        <v>5452</v>
      </c>
      <c r="X2819">
        <v>1120</v>
      </c>
      <c r="Y2819" t="s">
        <v>101</v>
      </c>
      <c r="Z2819" t="s">
        <v>247</v>
      </c>
      <c r="AA2819" t="s">
        <v>248</v>
      </c>
      <c r="AB2819" t="s">
        <v>41</v>
      </c>
      <c r="AC2819" t="s">
        <v>242</v>
      </c>
      <c r="AD2819" t="str">
        <f t="shared" si="223"/>
        <v>Schott Campus - SCHOTT28</v>
      </c>
      <c r="AE2819" t="s">
        <v>242</v>
      </c>
      <c r="AF2819" t="s">
        <v>243</v>
      </c>
      <c r="AG2819" t="s">
        <v>249</v>
      </c>
      <c r="AH2819" t="s">
        <v>3688</v>
      </c>
      <c r="AI2819">
        <v>37</v>
      </c>
      <c r="AJ2819">
        <v>8</v>
      </c>
      <c r="AK2819" s="22">
        <f t="shared" si="224"/>
        <v>14.318422318422321</v>
      </c>
      <c r="AL2819" t="s">
        <v>52</v>
      </c>
      <c r="AM2819" t="s">
        <v>66</v>
      </c>
      <c r="AN2819" t="s">
        <v>67</v>
      </c>
    </row>
    <row r="2820" spans="1:40" hidden="1" x14ac:dyDescent="0.25">
      <c r="A2820">
        <v>202430</v>
      </c>
      <c r="B2820">
        <v>42484</v>
      </c>
      <c r="C2820" t="s">
        <v>118</v>
      </c>
      <c r="D2820" t="s">
        <v>5681</v>
      </c>
      <c r="E2820" t="s">
        <v>119</v>
      </c>
      <c r="F2820">
        <v>0</v>
      </c>
      <c r="G2820" s="1">
        <v>45222</v>
      </c>
      <c r="H2820" s="1">
        <v>45276</v>
      </c>
      <c r="I2820" s="21">
        <f t="shared" si="220"/>
        <v>8.7142857142857153</v>
      </c>
      <c r="J2820" s="1"/>
      <c r="K2820" s="1" t="s">
        <v>5540</v>
      </c>
      <c r="L2820" t="s">
        <v>33</v>
      </c>
      <c r="M2820" t="s">
        <v>34</v>
      </c>
      <c r="N2820" t="s">
        <v>35</v>
      </c>
      <c r="O2820" t="s">
        <v>36</v>
      </c>
      <c r="S2820" s="22">
        <f t="shared" si="221"/>
        <v>9.722222222222221E-2</v>
      </c>
      <c r="T2820" s="22">
        <f t="shared" si="222"/>
        <v>0.2053872053872054</v>
      </c>
      <c r="U2820" s="22" t="s">
        <v>5390</v>
      </c>
      <c r="V2820">
        <v>900</v>
      </c>
      <c r="W2820" s="22" t="s">
        <v>5452</v>
      </c>
      <c r="X2820">
        <v>1120</v>
      </c>
      <c r="Y2820" t="s">
        <v>101</v>
      </c>
      <c r="Z2820" t="s">
        <v>247</v>
      </c>
      <c r="AA2820" t="s">
        <v>248</v>
      </c>
      <c r="AB2820" t="s">
        <v>41</v>
      </c>
      <c r="AC2820" t="s">
        <v>242</v>
      </c>
      <c r="AD2820" t="str">
        <f t="shared" si="223"/>
        <v>Schott Campus - SCHOTT28</v>
      </c>
      <c r="AE2820" t="s">
        <v>242</v>
      </c>
      <c r="AF2820" t="s">
        <v>243</v>
      </c>
      <c r="AG2820" t="s">
        <v>249</v>
      </c>
      <c r="AH2820" t="s">
        <v>3688</v>
      </c>
      <c r="AI2820">
        <v>37</v>
      </c>
      <c r="AJ2820">
        <v>13</v>
      </c>
      <c r="AK2820" s="22">
        <f t="shared" si="224"/>
        <v>23.267436267436274</v>
      </c>
      <c r="AL2820" t="s">
        <v>52</v>
      </c>
      <c r="AM2820" t="s">
        <v>66</v>
      </c>
      <c r="AN2820" t="s">
        <v>67</v>
      </c>
    </row>
    <row r="2821" spans="1:40" hidden="1" x14ac:dyDescent="0.25">
      <c r="A2821">
        <v>202430</v>
      </c>
      <c r="B2821">
        <v>43491</v>
      </c>
      <c r="C2821" t="s">
        <v>1556</v>
      </c>
      <c r="D2821" t="s">
        <v>5713</v>
      </c>
      <c r="E2821" t="s">
        <v>1557</v>
      </c>
      <c r="F2821">
        <v>0</v>
      </c>
      <c r="G2821" s="1">
        <v>45166</v>
      </c>
      <c r="H2821" s="1">
        <v>45220</v>
      </c>
      <c r="I2821" s="21">
        <f t="shared" si="220"/>
        <v>8.7142857142857153</v>
      </c>
      <c r="J2821" s="1"/>
      <c r="K2821" s="1" t="s">
        <v>37</v>
      </c>
      <c r="P2821" t="s">
        <v>37</v>
      </c>
      <c r="S2821" s="22">
        <f t="shared" si="221"/>
        <v>0.125</v>
      </c>
      <c r="T2821" s="22">
        <f t="shared" si="222"/>
        <v>6.601731601731603E-2</v>
      </c>
      <c r="U2821" s="22" t="s">
        <v>5378</v>
      </c>
      <c r="V2821">
        <v>1800</v>
      </c>
      <c r="W2821" s="22" t="s">
        <v>5519</v>
      </c>
      <c r="X2821">
        <v>2100</v>
      </c>
      <c r="Y2821" t="s">
        <v>101</v>
      </c>
      <c r="Z2821" t="s">
        <v>270</v>
      </c>
      <c r="AA2821" t="s">
        <v>271</v>
      </c>
      <c r="AB2821">
        <v>9</v>
      </c>
      <c r="AC2821" t="s">
        <v>242</v>
      </c>
      <c r="AD2821" t="str">
        <f t="shared" si="223"/>
        <v>Schott Campus - SCHOTT28</v>
      </c>
      <c r="AE2821" t="s">
        <v>242</v>
      </c>
      <c r="AF2821" t="s">
        <v>243</v>
      </c>
      <c r="AG2821" t="s">
        <v>249</v>
      </c>
      <c r="AH2821" t="s">
        <v>3688</v>
      </c>
      <c r="AI2821">
        <v>50</v>
      </c>
      <c r="AJ2821">
        <v>30</v>
      </c>
      <c r="AK2821" s="22">
        <f t="shared" si="224"/>
        <v>17.258812615955481</v>
      </c>
      <c r="AL2821" t="s">
        <v>52</v>
      </c>
      <c r="AM2821" t="s">
        <v>182</v>
      </c>
      <c r="AN2821" t="s">
        <v>67</v>
      </c>
    </row>
    <row r="2822" spans="1:40" hidden="1" x14ac:dyDescent="0.25">
      <c r="A2822">
        <v>202430</v>
      </c>
      <c r="B2822">
        <v>43492</v>
      </c>
      <c r="C2822" t="s">
        <v>1556</v>
      </c>
      <c r="D2822" t="s">
        <v>5713</v>
      </c>
      <c r="E2822" t="s">
        <v>1557</v>
      </c>
      <c r="F2822">
        <v>0</v>
      </c>
      <c r="G2822" s="1">
        <v>45222</v>
      </c>
      <c r="H2822" s="1">
        <v>45276</v>
      </c>
      <c r="I2822" s="21">
        <f t="shared" si="220"/>
        <v>8.7142857142857153</v>
      </c>
      <c r="J2822" s="1"/>
      <c r="K2822" s="1" t="s">
        <v>37</v>
      </c>
      <c r="P2822" t="s">
        <v>37</v>
      </c>
      <c r="S2822" s="22">
        <f t="shared" si="221"/>
        <v>0.125</v>
      </c>
      <c r="T2822" s="22">
        <f t="shared" si="222"/>
        <v>6.601731601731603E-2</v>
      </c>
      <c r="U2822" s="22" t="s">
        <v>5378</v>
      </c>
      <c r="V2822">
        <v>1800</v>
      </c>
      <c r="W2822" s="22" t="s">
        <v>5519</v>
      </c>
      <c r="X2822">
        <v>2100</v>
      </c>
      <c r="Y2822" t="s">
        <v>101</v>
      </c>
      <c r="Z2822" t="s">
        <v>270</v>
      </c>
      <c r="AA2822" t="s">
        <v>271</v>
      </c>
      <c r="AB2822">
        <v>11</v>
      </c>
      <c r="AC2822" t="s">
        <v>242</v>
      </c>
      <c r="AD2822" t="str">
        <f t="shared" si="223"/>
        <v>Schott Campus - SCHOTT28</v>
      </c>
      <c r="AE2822" t="s">
        <v>242</v>
      </c>
      <c r="AF2822" t="s">
        <v>243</v>
      </c>
      <c r="AG2822" t="s">
        <v>249</v>
      </c>
      <c r="AH2822" t="s">
        <v>3688</v>
      </c>
      <c r="AI2822">
        <v>50</v>
      </c>
      <c r="AJ2822">
        <v>40</v>
      </c>
      <c r="AK2822" s="22">
        <f t="shared" si="224"/>
        <v>23.011750154607306</v>
      </c>
      <c r="AL2822" t="s">
        <v>52</v>
      </c>
      <c r="AM2822" t="s">
        <v>182</v>
      </c>
      <c r="AN2822" t="s">
        <v>67</v>
      </c>
    </row>
    <row r="2823" spans="1:40" hidden="1" x14ac:dyDescent="0.25">
      <c r="A2823">
        <v>202430</v>
      </c>
      <c r="B2823">
        <v>38127</v>
      </c>
      <c r="C2823" t="s">
        <v>178</v>
      </c>
      <c r="D2823" t="s">
        <v>5685</v>
      </c>
      <c r="E2823" t="s">
        <v>179</v>
      </c>
      <c r="F2823">
        <v>0</v>
      </c>
      <c r="G2823" s="1">
        <v>45166</v>
      </c>
      <c r="H2823" s="1">
        <v>45276</v>
      </c>
      <c r="I2823" s="21">
        <f t="shared" si="220"/>
        <v>16.714285714285715</v>
      </c>
      <c r="J2823" s="1"/>
      <c r="K2823" s="1" t="s">
        <v>5537</v>
      </c>
      <c r="M2823" t="s">
        <v>34</v>
      </c>
      <c r="O2823" t="s">
        <v>36</v>
      </c>
      <c r="S2823" s="22">
        <f t="shared" si="221"/>
        <v>0</v>
      </c>
      <c r="T2823" s="22">
        <f t="shared" si="222"/>
        <v>0</v>
      </c>
      <c r="U2823" s="22">
        <v>0</v>
      </c>
      <c r="W2823" s="22">
        <v>0</v>
      </c>
      <c r="Y2823" t="s">
        <v>49</v>
      </c>
      <c r="Z2823" t="s">
        <v>180</v>
      </c>
      <c r="AA2823" t="s">
        <v>181</v>
      </c>
      <c r="AC2823" t="s">
        <v>87</v>
      </c>
      <c r="AD2823" t="str">
        <f t="shared" si="223"/>
        <v>Schott Campus - SCHOTT29</v>
      </c>
      <c r="AE2823" t="s">
        <v>242</v>
      </c>
      <c r="AF2823" t="s">
        <v>243</v>
      </c>
      <c r="AG2823" t="s">
        <v>254</v>
      </c>
      <c r="AH2823" t="s">
        <v>3688</v>
      </c>
      <c r="AI2823">
        <v>100</v>
      </c>
      <c r="AJ2823">
        <v>46</v>
      </c>
      <c r="AK2823" s="22">
        <f t="shared" si="224"/>
        <v>0</v>
      </c>
      <c r="AL2823" t="s">
        <v>52</v>
      </c>
      <c r="AM2823" t="s">
        <v>182</v>
      </c>
      <c r="AN2823" t="s">
        <v>67</v>
      </c>
    </row>
    <row r="2824" spans="1:40" hidden="1" x14ac:dyDescent="0.25">
      <c r="A2824">
        <v>202430</v>
      </c>
      <c r="B2824">
        <v>38129</v>
      </c>
      <c r="C2824" t="s">
        <v>662</v>
      </c>
      <c r="D2824" t="s">
        <v>5685</v>
      </c>
      <c r="E2824" t="s">
        <v>663</v>
      </c>
      <c r="F2824">
        <v>0</v>
      </c>
      <c r="G2824" s="1">
        <v>45166</v>
      </c>
      <c r="H2824" s="1">
        <v>45276</v>
      </c>
      <c r="I2824" s="21">
        <f t="shared" si="220"/>
        <v>16.714285714285715</v>
      </c>
      <c r="J2824" s="1"/>
      <c r="K2824" s="1" t="s">
        <v>5537</v>
      </c>
      <c r="M2824" t="s">
        <v>34</v>
      </c>
      <c r="O2824" t="s">
        <v>36</v>
      </c>
      <c r="S2824" s="22">
        <f t="shared" si="221"/>
        <v>0</v>
      </c>
      <c r="T2824" s="22">
        <f t="shared" si="222"/>
        <v>0</v>
      </c>
      <c r="U2824" s="22">
        <v>0</v>
      </c>
      <c r="W2824" s="22">
        <v>0</v>
      </c>
      <c r="Y2824" t="s">
        <v>49</v>
      </c>
      <c r="Z2824" t="s">
        <v>180</v>
      </c>
      <c r="AA2824" t="s">
        <v>181</v>
      </c>
      <c r="AB2824" t="s">
        <v>41</v>
      </c>
      <c r="AC2824" t="s">
        <v>87</v>
      </c>
      <c r="AD2824" t="str">
        <f t="shared" si="223"/>
        <v>Schott Campus - SCHOTT29</v>
      </c>
      <c r="AE2824" t="s">
        <v>242</v>
      </c>
      <c r="AF2824" t="s">
        <v>243</v>
      </c>
      <c r="AG2824" t="s">
        <v>254</v>
      </c>
      <c r="AH2824" t="s">
        <v>3688</v>
      </c>
      <c r="AI2824">
        <v>100</v>
      </c>
      <c r="AJ2824">
        <v>28</v>
      </c>
      <c r="AK2824" s="22">
        <f t="shared" si="224"/>
        <v>0</v>
      </c>
      <c r="AL2824" t="s">
        <v>52</v>
      </c>
      <c r="AM2824" t="s">
        <v>182</v>
      </c>
      <c r="AN2824" t="s">
        <v>67</v>
      </c>
    </row>
    <row r="2825" spans="1:40" hidden="1" x14ac:dyDescent="0.25">
      <c r="A2825">
        <v>202430</v>
      </c>
      <c r="B2825">
        <v>38131</v>
      </c>
      <c r="C2825" t="s">
        <v>664</v>
      </c>
      <c r="D2825" t="s">
        <v>5685</v>
      </c>
      <c r="E2825" t="s">
        <v>665</v>
      </c>
      <c r="F2825">
        <v>0</v>
      </c>
      <c r="G2825" s="1">
        <v>45166</v>
      </c>
      <c r="H2825" s="1">
        <v>45276</v>
      </c>
      <c r="I2825" s="21">
        <f t="shared" si="220"/>
        <v>16.714285714285715</v>
      </c>
      <c r="J2825" s="1"/>
      <c r="K2825" s="1" t="s">
        <v>5537</v>
      </c>
      <c r="M2825" t="s">
        <v>34</v>
      </c>
      <c r="O2825" t="s">
        <v>36</v>
      </c>
      <c r="S2825" s="22">
        <f t="shared" si="221"/>
        <v>0</v>
      </c>
      <c r="T2825" s="22">
        <f t="shared" si="222"/>
        <v>0</v>
      </c>
      <c r="U2825" s="22">
        <v>0</v>
      </c>
      <c r="W2825" s="22">
        <v>0</v>
      </c>
      <c r="Y2825" t="s">
        <v>49</v>
      </c>
      <c r="Z2825" t="s">
        <v>666</v>
      </c>
      <c r="AA2825" t="s">
        <v>667</v>
      </c>
      <c r="AC2825" t="s">
        <v>87</v>
      </c>
      <c r="AD2825" t="str">
        <f t="shared" si="223"/>
        <v>Schott Campus - SCHOTT29</v>
      </c>
      <c r="AE2825" t="s">
        <v>242</v>
      </c>
      <c r="AF2825" t="s">
        <v>243</v>
      </c>
      <c r="AG2825" t="s">
        <v>254</v>
      </c>
      <c r="AH2825" t="s">
        <v>3688</v>
      </c>
      <c r="AI2825">
        <v>100</v>
      </c>
      <c r="AJ2825">
        <v>11</v>
      </c>
      <c r="AK2825" s="22">
        <f t="shared" si="224"/>
        <v>0</v>
      </c>
      <c r="AL2825" t="s">
        <v>52</v>
      </c>
      <c r="AM2825" t="s">
        <v>182</v>
      </c>
      <c r="AN2825" t="s">
        <v>67</v>
      </c>
    </row>
    <row r="2826" spans="1:40" hidden="1" x14ac:dyDescent="0.25">
      <c r="A2826">
        <v>202430</v>
      </c>
      <c r="B2826">
        <v>38135</v>
      </c>
      <c r="C2826" t="s">
        <v>668</v>
      </c>
      <c r="D2826" t="s">
        <v>5685</v>
      </c>
      <c r="E2826" t="s">
        <v>669</v>
      </c>
      <c r="F2826">
        <v>0</v>
      </c>
      <c r="G2826" s="1">
        <v>45166</v>
      </c>
      <c r="H2826" s="1">
        <v>45276</v>
      </c>
      <c r="I2826" s="21">
        <f t="shared" si="220"/>
        <v>16.714285714285715</v>
      </c>
      <c r="J2826" s="1"/>
      <c r="K2826" s="1" t="s">
        <v>5537</v>
      </c>
      <c r="M2826" t="s">
        <v>34</v>
      </c>
      <c r="O2826" t="s">
        <v>36</v>
      </c>
      <c r="S2826" s="22">
        <f t="shared" si="221"/>
        <v>0</v>
      </c>
      <c r="T2826" s="22">
        <f t="shared" si="222"/>
        <v>0</v>
      </c>
      <c r="U2826" s="22">
        <v>0</v>
      </c>
      <c r="W2826" s="22">
        <v>0</v>
      </c>
      <c r="Y2826" t="s">
        <v>49</v>
      </c>
      <c r="Z2826" t="s">
        <v>180</v>
      </c>
      <c r="AA2826" t="s">
        <v>181</v>
      </c>
      <c r="AB2826" t="s">
        <v>41</v>
      </c>
      <c r="AC2826" t="s">
        <v>87</v>
      </c>
      <c r="AD2826" t="str">
        <f t="shared" si="223"/>
        <v>Schott Campus - SCHOTT29</v>
      </c>
      <c r="AE2826" t="s">
        <v>242</v>
      </c>
      <c r="AF2826" t="s">
        <v>243</v>
      </c>
      <c r="AG2826" t="s">
        <v>254</v>
      </c>
      <c r="AH2826" t="s">
        <v>3688</v>
      </c>
      <c r="AI2826">
        <v>100</v>
      </c>
      <c r="AJ2826">
        <v>28</v>
      </c>
      <c r="AK2826" s="22">
        <f t="shared" si="224"/>
        <v>0</v>
      </c>
      <c r="AL2826" t="s">
        <v>52</v>
      </c>
      <c r="AM2826" t="s">
        <v>182</v>
      </c>
      <c r="AN2826" t="s">
        <v>67</v>
      </c>
    </row>
    <row r="2827" spans="1:40" hidden="1" x14ac:dyDescent="0.25">
      <c r="A2827">
        <v>202430</v>
      </c>
      <c r="B2827">
        <v>42405</v>
      </c>
      <c r="C2827" t="s">
        <v>94</v>
      </c>
      <c r="D2827" t="s">
        <v>5681</v>
      </c>
      <c r="E2827" t="s">
        <v>95</v>
      </c>
      <c r="F2827">
        <v>0</v>
      </c>
      <c r="G2827" s="1">
        <v>45166</v>
      </c>
      <c r="H2827" s="1">
        <v>45220</v>
      </c>
      <c r="I2827" s="21">
        <f t="shared" si="220"/>
        <v>8.7142857142857153</v>
      </c>
      <c r="J2827" s="1"/>
      <c r="K2827" s="1" t="s">
        <v>5540</v>
      </c>
      <c r="L2827" t="s">
        <v>33</v>
      </c>
      <c r="M2827" t="s">
        <v>34</v>
      </c>
      <c r="N2827" t="s">
        <v>35</v>
      </c>
      <c r="O2827" t="s">
        <v>36</v>
      </c>
      <c r="S2827" s="22">
        <f t="shared" si="221"/>
        <v>9.722222222222221E-2</v>
      </c>
      <c r="T2827" s="22">
        <f t="shared" si="222"/>
        <v>0.2053872053872054</v>
      </c>
      <c r="U2827" s="22" t="s">
        <v>5406</v>
      </c>
      <c r="V2827">
        <v>1900</v>
      </c>
      <c r="W2827" s="22" t="s">
        <v>5527</v>
      </c>
      <c r="X2827">
        <v>2120</v>
      </c>
      <c r="Y2827" t="s">
        <v>101</v>
      </c>
      <c r="Z2827" t="s">
        <v>252</v>
      </c>
      <c r="AA2827" t="s">
        <v>253</v>
      </c>
      <c r="AB2827">
        <v>9</v>
      </c>
      <c r="AC2827" t="s">
        <v>242</v>
      </c>
      <c r="AD2827" t="str">
        <f t="shared" si="223"/>
        <v>Schott Campus - SCHOTT29</v>
      </c>
      <c r="AE2827" t="s">
        <v>242</v>
      </c>
      <c r="AF2827" t="s">
        <v>243</v>
      </c>
      <c r="AG2827" t="s">
        <v>254</v>
      </c>
      <c r="AH2827" t="s">
        <v>3688</v>
      </c>
      <c r="AI2827">
        <v>37</v>
      </c>
      <c r="AJ2827">
        <v>41</v>
      </c>
      <c r="AK2827" s="22">
        <f t="shared" si="224"/>
        <v>73.381914381914399</v>
      </c>
      <c r="AL2827" t="s">
        <v>52</v>
      </c>
      <c r="AM2827" t="s">
        <v>182</v>
      </c>
      <c r="AN2827" t="s">
        <v>46</v>
      </c>
    </row>
    <row r="2828" spans="1:40" hidden="1" x14ac:dyDescent="0.25">
      <c r="A2828">
        <v>202430</v>
      </c>
      <c r="B2828">
        <v>42406</v>
      </c>
      <c r="C2828" t="s">
        <v>94</v>
      </c>
      <c r="D2828" t="s">
        <v>5681</v>
      </c>
      <c r="E2828" t="s">
        <v>95</v>
      </c>
      <c r="F2828">
        <v>0</v>
      </c>
      <c r="G2828" s="1">
        <v>45222</v>
      </c>
      <c r="H2828" s="1">
        <v>45276</v>
      </c>
      <c r="I2828" s="21">
        <f t="shared" si="220"/>
        <v>8.7142857142857153</v>
      </c>
      <c r="J2828" s="1"/>
      <c r="K2828" s="1" t="s">
        <v>5540</v>
      </c>
      <c r="L2828" t="s">
        <v>33</v>
      </c>
      <c r="M2828" t="s">
        <v>34</v>
      </c>
      <c r="N2828" t="s">
        <v>35</v>
      </c>
      <c r="O2828" t="s">
        <v>36</v>
      </c>
      <c r="S2828" s="22">
        <f t="shared" si="221"/>
        <v>9.722222222222221E-2</v>
      </c>
      <c r="T2828" s="22">
        <f t="shared" si="222"/>
        <v>0.2053872053872054</v>
      </c>
      <c r="U2828" s="22" t="s">
        <v>5406</v>
      </c>
      <c r="V2828">
        <v>1900</v>
      </c>
      <c r="W2828" s="22" t="s">
        <v>5527</v>
      </c>
      <c r="X2828">
        <v>2120</v>
      </c>
      <c r="Y2828" t="s">
        <v>101</v>
      </c>
      <c r="Z2828" t="s">
        <v>252</v>
      </c>
      <c r="AA2828" t="s">
        <v>253</v>
      </c>
      <c r="AB2828">
        <v>11</v>
      </c>
      <c r="AC2828" t="s">
        <v>242</v>
      </c>
      <c r="AD2828" t="str">
        <f t="shared" si="223"/>
        <v>Schott Campus - SCHOTT29</v>
      </c>
      <c r="AE2828" t="s">
        <v>242</v>
      </c>
      <c r="AF2828" t="s">
        <v>243</v>
      </c>
      <c r="AG2828" t="s">
        <v>254</v>
      </c>
      <c r="AH2828" t="s">
        <v>3688</v>
      </c>
      <c r="AI2828">
        <v>37</v>
      </c>
      <c r="AJ2828">
        <v>36</v>
      </c>
      <c r="AK2828" s="22">
        <f t="shared" si="224"/>
        <v>64.432900432900453</v>
      </c>
      <c r="AL2828" t="s">
        <v>52</v>
      </c>
      <c r="AM2828" t="s">
        <v>182</v>
      </c>
      <c r="AN2828" t="s">
        <v>67</v>
      </c>
    </row>
    <row r="2829" spans="1:40" hidden="1" x14ac:dyDescent="0.25">
      <c r="A2829">
        <v>202430</v>
      </c>
      <c r="B2829">
        <v>43433</v>
      </c>
      <c r="C2829" t="s">
        <v>471</v>
      </c>
      <c r="D2829" t="s">
        <v>5685</v>
      </c>
      <c r="E2829" t="s">
        <v>472</v>
      </c>
      <c r="F2829">
        <v>1</v>
      </c>
      <c r="G2829" s="1">
        <v>45166</v>
      </c>
      <c r="H2829" s="1">
        <v>45276</v>
      </c>
      <c r="I2829" s="21">
        <f t="shared" si="220"/>
        <v>16.714285714285715</v>
      </c>
      <c r="J2829" s="1"/>
      <c r="K2829" s="1" t="s">
        <v>34</v>
      </c>
      <c r="M2829" t="s">
        <v>34</v>
      </c>
      <c r="S2829" s="22">
        <f t="shared" si="221"/>
        <v>0</v>
      </c>
      <c r="T2829" s="22">
        <f t="shared" si="222"/>
        <v>0</v>
      </c>
      <c r="U2829" s="22">
        <v>0</v>
      </c>
      <c r="W2829" s="22">
        <v>0</v>
      </c>
      <c r="Y2829" t="s">
        <v>49</v>
      </c>
      <c r="Z2829" t="s">
        <v>85</v>
      </c>
      <c r="AA2829" t="s">
        <v>86</v>
      </c>
      <c r="AB2829" t="s">
        <v>41</v>
      </c>
      <c r="AC2829" t="s">
        <v>87</v>
      </c>
      <c r="AD2829" t="str">
        <f t="shared" si="223"/>
        <v>Schott Campus - SCHOTT29</v>
      </c>
      <c r="AE2829" t="s">
        <v>242</v>
      </c>
      <c r="AF2829" t="s">
        <v>243</v>
      </c>
      <c r="AG2829" t="s">
        <v>254</v>
      </c>
      <c r="AH2829" t="s">
        <v>3688</v>
      </c>
      <c r="AI2829">
        <v>75</v>
      </c>
      <c r="AJ2829">
        <v>13</v>
      </c>
      <c r="AK2829" s="22">
        <f t="shared" si="224"/>
        <v>0</v>
      </c>
      <c r="AL2829" t="s">
        <v>52</v>
      </c>
      <c r="AM2829" t="s">
        <v>66</v>
      </c>
      <c r="AN2829" t="s">
        <v>67</v>
      </c>
    </row>
    <row r="2830" spans="1:40" hidden="1" x14ac:dyDescent="0.25">
      <c r="A2830">
        <v>202430</v>
      </c>
      <c r="B2830">
        <v>42473</v>
      </c>
      <c r="C2830" t="s">
        <v>114</v>
      </c>
      <c r="D2830" t="s">
        <v>5681</v>
      </c>
      <c r="E2830" t="s">
        <v>115</v>
      </c>
      <c r="F2830">
        <v>0</v>
      </c>
      <c r="G2830" s="1">
        <v>45166</v>
      </c>
      <c r="H2830" s="1">
        <v>45220</v>
      </c>
      <c r="I2830" s="21">
        <f t="shared" si="220"/>
        <v>8.7142857142857153</v>
      </c>
      <c r="J2830" s="1"/>
      <c r="K2830" s="1" t="s">
        <v>5540</v>
      </c>
      <c r="L2830" t="s">
        <v>33</v>
      </c>
      <c r="M2830" t="s">
        <v>34</v>
      </c>
      <c r="N2830" t="s">
        <v>35</v>
      </c>
      <c r="O2830" t="s">
        <v>36</v>
      </c>
      <c r="S2830" s="22">
        <f t="shared" si="221"/>
        <v>9.375E-2</v>
      </c>
      <c r="T2830" s="22">
        <f t="shared" si="222"/>
        <v>0.19805194805194809</v>
      </c>
      <c r="U2830" s="22" t="s">
        <v>5406</v>
      </c>
      <c r="V2830">
        <v>1900</v>
      </c>
      <c r="W2830" s="22" t="s">
        <v>5523</v>
      </c>
      <c r="X2830">
        <v>2115</v>
      </c>
      <c r="Y2830" t="s">
        <v>101</v>
      </c>
      <c r="Z2830" t="s">
        <v>255</v>
      </c>
      <c r="AA2830" t="s">
        <v>256</v>
      </c>
      <c r="AB2830">
        <v>9</v>
      </c>
      <c r="AC2830" t="s">
        <v>242</v>
      </c>
      <c r="AD2830" t="str">
        <f t="shared" si="223"/>
        <v>Schott Campus - SCHOTT30</v>
      </c>
      <c r="AE2830" t="s">
        <v>242</v>
      </c>
      <c r="AF2830" t="s">
        <v>243</v>
      </c>
      <c r="AG2830" t="s">
        <v>257</v>
      </c>
      <c r="AH2830" t="s">
        <v>3688</v>
      </c>
      <c r="AI2830">
        <v>37</v>
      </c>
      <c r="AJ2830">
        <v>8</v>
      </c>
      <c r="AK2830" s="22">
        <f t="shared" si="224"/>
        <v>13.807050092764383</v>
      </c>
      <c r="AL2830" t="s">
        <v>52</v>
      </c>
      <c r="AM2830" t="s">
        <v>182</v>
      </c>
      <c r="AN2830" t="s">
        <v>67</v>
      </c>
    </row>
    <row r="2831" spans="1:40" hidden="1" x14ac:dyDescent="0.25">
      <c r="A2831">
        <v>202430</v>
      </c>
      <c r="B2831">
        <v>42491</v>
      </c>
      <c r="C2831" t="s">
        <v>118</v>
      </c>
      <c r="D2831" t="s">
        <v>5681</v>
      </c>
      <c r="E2831" t="s">
        <v>119</v>
      </c>
      <c r="F2831">
        <v>0</v>
      </c>
      <c r="G2831" s="1">
        <v>45222</v>
      </c>
      <c r="H2831" s="1">
        <v>45276</v>
      </c>
      <c r="I2831" s="21">
        <f t="shared" si="220"/>
        <v>8.7142857142857153</v>
      </c>
      <c r="J2831" s="1"/>
      <c r="K2831" s="1" t="s">
        <v>5540</v>
      </c>
      <c r="L2831" t="s">
        <v>33</v>
      </c>
      <c r="M2831" t="s">
        <v>34</v>
      </c>
      <c r="N2831" t="s">
        <v>35</v>
      </c>
      <c r="O2831" t="s">
        <v>36</v>
      </c>
      <c r="S2831" s="22">
        <f t="shared" si="221"/>
        <v>9.722222222222221E-2</v>
      </c>
      <c r="T2831" s="22">
        <f t="shared" si="222"/>
        <v>0.2053872053872054</v>
      </c>
      <c r="U2831" s="22" t="s">
        <v>5406</v>
      </c>
      <c r="V2831">
        <v>1900</v>
      </c>
      <c r="W2831" s="22" t="s">
        <v>5527</v>
      </c>
      <c r="X2831">
        <v>2120</v>
      </c>
      <c r="Y2831" t="s">
        <v>101</v>
      </c>
      <c r="Z2831" t="s">
        <v>255</v>
      </c>
      <c r="AA2831" t="s">
        <v>256</v>
      </c>
      <c r="AB2831">
        <v>11</v>
      </c>
      <c r="AC2831" t="s">
        <v>242</v>
      </c>
      <c r="AD2831" t="str">
        <f t="shared" si="223"/>
        <v>Schott Campus - SCHOTT30</v>
      </c>
      <c r="AE2831" t="s">
        <v>242</v>
      </c>
      <c r="AF2831" t="s">
        <v>243</v>
      </c>
      <c r="AG2831" t="s">
        <v>257</v>
      </c>
      <c r="AH2831" t="s">
        <v>3688</v>
      </c>
      <c r="AI2831">
        <v>37</v>
      </c>
      <c r="AJ2831">
        <v>3</v>
      </c>
      <c r="AK2831" s="22">
        <f t="shared" si="224"/>
        <v>5.3694083694083705</v>
      </c>
      <c r="AL2831" t="s">
        <v>52</v>
      </c>
      <c r="AM2831" t="s">
        <v>182</v>
      </c>
      <c r="AN2831" t="s">
        <v>67</v>
      </c>
    </row>
    <row r="2832" spans="1:40" hidden="1" x14ac:dyDescent="0.25">
      <c r="A2832">
        <v>202430</v>
      </c>
      <c r="B2832">
        <v>42493</v>
      </c>
      <c r="C2832" t="s">
        <v>120</v>
      </c>
      <c r="D2832" t="s">
        <v>5681</v>
      </c>
      <c r="E2832" t="s">
        <v>121</v>
      </c>
      <c r="F2832">
        <v>0</v>
      </c>
      <c r="G2832" s="1">
        <v>45166</v>
      </c>
      <c r="H2832" s="1">
        <v>45220</v>
      </c>
      <c r="I2832" s="21">
        <f t="shared" si="220"/>
        <v>8.7142857142857153</v>
      </c>
      <c r="J2832" s="1"/>
      <c r="K2832" s="1" t="s">
        <v>5540</v>
      </c>
      <c r="L2832" t="s">
        <v>33</v>
      </c>
      <c r="M2832" t="s">
        <v>34</v>
      </c>
      <c r="N2832" t="s">
        <v>35</v>
      </c>
      <c r="O2832" t="s">
        <v>36</v>
      </c>
      <c r="S2832" s="22">
        <f t="shared" si="221"/>
        <v>9.722222222222221E-2</v>
      </c>
      <c r="T2832" s="22">
        <f t="shared" si="222"/>
        <v>0.2053872053872054</v>
      </c>
      <c r="U2832" s="22" t="s">
        <v>5390</v>
      </c>
      <c r="V2832">
        <v>900</v>
      </c>
      <c r="W2832" s="22" t="s">
        <v>5452</v>
      </c>
      <c r="X2832">
        <v>1120</v>
      </c>
      <c r="Y2832" t="s">
        <v>101</v>
      </c>
      <c r="Z2832" t="s">
        <v>258</v>
      </c>
      <c r="AA2832" t="s">
        <v>259</v>
      </c>
      <c r="AB2832">
        <v>9</v>
      </c>
      <c r="AC2832" t="s">
        <v>242</v>
      </c>
      <c r="AD2832" t="str">
        <f t="shared" si="223"/>
        <v>Schott Campus - SCHOTT30</v>
      </c>
      <c r="AE2832" t="s">
        <v>242</v>
      </c>
      <c r="AF2832" t="s">
        <v>243</v>
      </c>
      <c r="AG2832" t="s">
        <v>257</v>
      </c>
      <c r="AH2832" t="s">
        <v>3688</v>
      </c>
      <c r="AI2832">
        <v>37</v>
      </c>
      <c r="AJ2832">
        <v>18</v>
      </c>
      <c r="AK2832" s="22">
        <f t="shared" si="224"/>
        <v>32.216450216450227</v>
      </c>
      <c r="AL2832" t="s">
        <v>52</v>
      </c>
      <c r="AM2832" t="s">
        <v>66</v>
      </c>
      <c r="AN2832" t="s">
        <v>67</v>
      </c>
    </row>
    <row r="2833" spans="1:40" hidden="1" x14ac:dyDescent="0.25">
      <c r="A2833">
        <v>202430</v>
      </c>
      <c r="B2833">
        <v>42495</v>
      </c>
      <c r="C2833" t="s">
        <v>120</v>
      </c>
      <c r="D2833" t="s">
        <v>5681</v>
      </c>
      <c r="E2833" t="s">
        <v>121</v>
      </c>
      <c r="F2833">
        <v>0</v>
      </c>
      <c r="G2833" s="1">
        <v>45166</v>
      </c>
      <c r="H2833" s="1">
        <v>45220</v>
      </c>
      <c r="I2833" s="21">
        <f t="shared" si="220"/>
        <v>8.7142857142857153</v>
      </c>
      <c r="J2833" s="1"/>
      <c r="K2833" s="1" t="s">
        <v>5540</v>
      </c>
      <c r="L2833" t="s">
        <v>33</v>
      </c>
      <c r="M2833" t="s">
        <v>34</v>
      </c>
      <c r="N2833" t="s">
        <v>35</v>
      </c>
      <c r="O2833" t="s">
        <v>36</v>
      </c>
      <c r="S2833" s="22">
        <f t="shared" si="221"/>
        <v>9.375E-2</v>
      </c>
      <c r="T2833" s="22">
        <f t="shared" si="222"/>
        <v>0.19805194805194809</v>
      </c>
      <c r="U2833" s="22" t="s">
        <v>5406</v>
      </c>
      <c r="V2833">
        <v>1900</v>
      </c>
      <c r="W2833" s="22" t="s">
        <v>5523</v>
      </c>
      <c r="X2833">
        <v>2115</v>
      </c>
      <c r="Y2833" t="s">
        <v>101</v>
      </c>
      <c r="Z2833" t="s">
        <v>255</v>
      </c>
      <c r="AA2833" t="s">
        <v>256</v>
      </c>
      <c r="AB2833" t="s">
        <v>41</v>
      </c>
      <c r="AC2833" t="s">
        <v>242</v>
      </c>
      <c r="AD2833" t="str">
        <f t="shared" si="223"/>
        <v>Schott Campus - SCHOTT30</v>
      </c>
      <c r="AE2833" t="s">
        <v>242</v>
      </c>
      <c r="AF2833" t="s">
        <v>243</v>
      </c>
      <c r="AG2833" t="s">
        <v>257</v>
      </c>
      <c r="AH2833" t="s">
        <v>3688</v>
      </c>
      <c r="AI2833">
        <v>37</v>
      </c>
      <c r="AJ2833">
        <v>6</v>
      </c>
      <c r="AK2833" s="22">
        <f t="shared" si="224"/>
        <v>10.355287569573287</v>
      </c>
      <c r="AL2833" t="s">
        <v>52</v>
      </c>
      <c r="AM2833" t="s">
        <v>182</v>
      </c>
      <c r="AN2833" t="s">
        <v>67</v>
      </c>
    </row>
    <row r="2834" spans="1:40" hidden="1" x14ac:dyDescent="0.25">
      <c r="A2834">
        <v>202430</v>
      </c>
      <c r="B2834">
        <v>42506</v>
      </c>
      <c r="C2834" t="s">
        <v>126</v>
      </c>
      <c r="D2834" t="s">
        <v>5681</v>
      </c>
      <c r="E2834" t="s">
        <v>127</v>
      </c>
      <c r="F2834">
        <v>0</v>
      </c>
      <c r="G2834" s="1">
        <v>45222</v>
      </c>
      <c r="H2834" s="1">
        <v>45276</v>
      </c>
      <c r="I2834" s="21">
        <f t="shared" si="220"/>
        <v>8.7142857142857153</v>
      </c>
      <c r="J2834" s="1"/>
      <c r="K2834" s="1" t="s">
        <v>5540</v>
      </c>
      <c r="L2834" t="s">
        <v>33</v>
      </c>
      <c r="M2834" t="s">
        <v>34</v>
      </c>
      <c r="N2834" t="s">
        <v>35</v>
      </c>
      <c r="O2834" t="s">
        <v>36</v>
      </c>
      <c r="S2834" s="22">
        <f t="shared" si="221"/>
        <v>9.722222222222221E-2</v>
      </c>
      <c r="T2834" s="22">
        <f t="shared" si="222"/>
        <v>0.2053872053872054</v>
      </c>
      <c r="U2834" s="22" t="s">
        <v>5406</v>
      </c>
      <c r="V2834">
        <v>1900</v>
      </c>
      <c r="W2834" s="22" t="s">
        <v>5527</v>
      </c>
      <c r="X2834">
        <v>2120</v>
      </c>
      <c r="Y2834" t="s">
        <v>101</v>
      </c>
      <c r="Z2834" t="s">
        <v>255</v>
      </c>
      <c r="AA2834" t="s">
        <v>256</v>
      </c>
      <c r="AB2834" t="s">
        <v>41</v>
      </c>
      <c r="AC2834" t="s">
        <v>242</v>
      </c>
      <c r="AD2834" t="str">
        <f t="shared" si="223"/>
        <v>Schott Campus - SCHOTT30</v>
      </c>
      <c r="AE2834" t="s">
        <v>242</v>
      </c>
      <c r="AF2834" t="s">
        <v>243</v>
      </c>
      <c r="AG2834" t="s">
        <v>257</v>
      </c>
      <c r="AH2834" t="s">
        <v>3688</v>
      </c>
      <c r="AI2834">
        <v>37</v>
      </c>
      <c r="AJ2834">
        <v>11</v>
      </c>
      <c r="AK2834" s="22">
        <f t="shared" si="224"/>
        <v>19.68783068783069</v>
      </c>
      <c r="AL2834" t="s">
        <v>52</v>
      </c>
      <c r="AM2834" t="s">
        <v>182</v>
      </c>
      <c r="AN2834" t="s">
        <v>67</v>
      </c>
    </row>
    <row r="2835" spans="1:40" hidden="1" x14ac:dyDescent="0.25">
      <c r="A2835">
        <v>202430</v>
      </c>
      <c r="B2835">
        <v>42513</v>
      </c>
      <c r="C2835" t="s">
        <v>132</v>
      </c>
      <c r="D2835" t="s">
        <v>5681</v>
      </c>
      <c r="E2835" t="s">
        <v>133</v>
      </c>
      <c r="F2835">
        <v>0</v>
      </c>
      <c r="G2835" s="1">
        <v>45222</v>
      </c>
      <c r="H2835" s="1">
        <v>45276</v>
      </c>
      <c r="I2835" s="21">
        <f t="shared" si="220"/>
        <v>8.7142857142857153</v>
      </c>
      <c r="J2835" s="1"/>
      <c r="K2835" s="1" t="s">
        <v>5540</v>
      </c>
      <c r="L2835" t="s">
        <v>33</v>
      </c>
      <c r="M2835" t="s">
        <v>34</v>
      </c>
      <c r="N2835" t="s">
        <v>35</v>
      </c>
      <c r="O2835" t="s">
        <v>36</v>
      </c>
      <c r="S2835" s="22">
        <f t="shared" si="221"/>
        <v>9.722222222222221E-2</v>
      </c>
      <c r="T2835" s="22">
        <f t="shared" si="222"/>
        <v>0.2053872053872054</v>
      </c>
      <c r="U2835" s="22" t="s">
        <v>5390</v>
      </c>
      <c r="V2835">
        <v>900</v>
      </c>
      <c r="W2835" s="22" t="s">
        <v>5452</v>
      </c>
      <c r="X2835">
        <v>1120</v>
      </c>
      <c r="Y2835" t="s">
        <v>101</v>
      </c>
      <c r="Z2835" t="s">
        <v>258</v>
      </c>
      <c r="AA2835" t="s">
        <v>259</v>
      </c>
      <c r="AB2835" t="s">
        <v>41</v>
      </c>
      <c r="AC2835" t="s">
        <v>242</v>
      </c>
      <c r="AD2835" t="str">
        <f t="shared" si="223"/>
        <v>Schott Campus - SCHOTT30</v>
      </c>
      <c r="AE2835" t="s">
        <v>242</v>
      </c>
      <c r="AF2835" t="s">
        <v>243</v>
      </c>
      <c r="AG2835" t="s">
        <v>257</v>
      </c>
      <c r="AH2835" t="s">
        <v>3688</v>
      </c>
      <c r="AI2835">
        <v>37</v>
      </c>
      <c r="AJ2835">
        <v>10</v>
      </c>
      <c r="AK2835" s="22">
        <f t="shared" si="224"/>
        <v>17.898027898027902</v>
      </c>
      <c r="AL2835" t="s">
        <v>52</v>
      </c>
      <c r="AM2835" t="s">
        <v>66</v>
      </c>
      <c r="AN2835" t="s">
        <v>67</v>
      </c>
    </row>
    <row r="2836" spans="1:40" hidden="1" x14ac:dyDescent="0.25">
      <c r="A2836">
        <v>202430</v>
      </c>
      <c r="B2836">
        <v>42514</v>
      </c>
      <c r="C2836" t="s">
        <v>132</v>
      </c>
      <c r="D2836" t="s">
        <v>5681</v>
      </c>
      <c r="E2836" t="s">
        <v>133</v>
      </c>
      <c r="F2836">
        <v>0</v>
      </c>
      <c r="G2836" s="1">
        <v>45222</v>
      </c>
      <c r="H2836" s="1">
        <v>45276</v>
      </c>
      <c r="I2836" s="21">
        <f t="shared" si="220"/>
        <v>8.7142857142857153</v>
      </c>
      <c r="J2836" s="1"/>
      <c r="K2836" s="1" t="s">
        <v>5540</v>
      </c>
      <c r="L2836" t="s">
        <v>33</v>
      </c>
      <c r="M2836" t="s">
        <v>34</v>
      </c>
      <c r="N2836" t="s">
        <v>35</v>
      </c>
      <c r="O2836" t="s">
        <v>36</v>
      </c>
      <c r="S2836" s="22">
        <f t="shared" si="221"/>
        <v>9.722222222222221E-2</v>
      </c>
      <c r="T2836" s="22">
        <f t="shared" si="222"/>
        <v>0.2053872053872054</v>
      </c>
      <c r="U2836" s="22" t="s">
        <v>5406</v>
      </c>
      <c r="V2836">
        <v>1900</v>
      </c>
      <c r="W2836" s="22" t="s">
        <v>5527</v>
      </c>
      <c r="X2836">
        <v>2120</v>
      </c>
      <c r="Y2836" t="s">
        <v>101</v>
      </c>
      <c r="Z2836" t="s">
        <v>255</v>
      </c>
      <c r="AA2836" t="s">
        <v>256</v>
      </c>
      <c r="AB2836" t="s">
        <v>41</v>
      </c>
      <c r="AC2836" t="s">
        <v>242</v>
      </c>
      <c r="AD2836" t="str">
        <f t="shared" si="223"/>
        <v>Schott Campus - SCHOTT30</v>
      </c>
      <c r="AE2836" t="s">
        <v>242</v>
      </c>
      <c r="AF2836" t="s">
        <v>243</v>
      </c>
      <c r="AG2836" t="s">
        <v>257</v>
      </c>
      <c r="AH2836" t="s">
        <v>3688</v>
      </c>
      <c r="AI2836">
        <v>37</v>
      </c>
      <c r="AJ2836">
        <v>3</v>
      </c>
      <c r="AK2836" s="22">
        <f t="shared" si="224"/>
        <v>5.3694083694083705</v>
      </c>
      <c r="AL2836" t="s">
        <v>52</v>
      </c>
      <c r="AM2836" t="s">
        <v>182</v>
      </c>
      <c r="AN2836" t="s">
        <v>67</v>
      </c>
    </row>
    <row r="2837" spans="1:40" hidden="1" x14ac:dyDescent="0.25">
      <c r="A2837">
        <v>202430</v>
      </c>
      <c r="B2837">
        <v>42516</v>
      </c>
      <c r="C2837" t="s">
        <v>128</v>
      </c>
      <c r="D2837" t="s">
        <v>5681</v>
      </c>
      <c r="E2837" t="s">
        <v>129</v>
      </c>
      <c r="F2837">
        <v>0</v>
      </c>
      <c r="G2837" s="1">
        <v>45166</v>
      </c>
      <c r="H2837" s="1">
        <v>45220</v>
      </c>
      <c r="I2837" s="21">
        <f t="shared" si="220"/>
        <v>8.7142857142857153</v>
      </c>
      <c r="J2837" s="1"/>
      <c r="K2837" s="1" t="s">
        <v>5540</v>
      </c>
      <c r="L2837" t="s">
        <v>33</v>
      </c>
      <c r="M2837" t="s">
        <v>34</v>
      </c>
      <c r="N2837" t="s">
        <v>35</v>
      </c>
      <c r="O2837" t="s">
        <v>36</v>
      </c>
      <c r="S2837" s="22">
        <f t="shared" si="221"/>
        <v>9.722222222222221E-2</v>
      </c>
      <c r="T2837" s="22">
        <f t="shared" si="222"/>
        <v>0.2053872053872054</v>
      </c>
      <c r="U2837" s="22" t="s">
        <v>5390</v>
      </c>
      <c r="V2837">
        <v>900</v>
      </c>
      <c r="W2837" s="22" t="s">
        <v>5452</v>
      </c>
      <c r="X2837">
        <v>1120</v>
      </c>
      <c r="Y2837" t="s">
        <v>101</v>
      </c>
      <c r="Z2837" t="s">
        <v>258</v>
      </c>
      <c r="AA2837" t="s">
        <v>259</v>
      </c>
      <c r="AB2837" t="s">
        <v>41</v>
      </c>
      <c r="AC2837" t="s">
        <v>242</v>
      </c>
      <c r="AD2837" t="str">
        <f t="shared" si="223"/>
        <v>Schott Campus - SCHOTT30</v>
      </c>
      <c r="AE2837" t="s">
        <v>242</v>
      </c>
      <c r="AF2837" t="s">
        <v>243</v>
      </c>
      <c r="AG2837" t="s">
        <v>257</v>
      </c>
      <c r="AH2837" t="s">
        <v>3688</v>
      </c>
      <c r="AI2837">
        <v>37</v>
      </c>
      <c r="AJ2837">
        <v>11</v>
      </c>
      <c r="AK2837" s="22">
        <f t="shared" si="224"/>
        <v>19.68783068783069</v>
      </c>
      <c r="AL2837" t="s">
        <v>52</v>
      </c>
      <c r="AM2837" t="s">
        <v>66</v>
      </c>
      <c r="AN2837" t="s">
        <v>67</v>
      </c>
    </row>
    <row r="2838" spans="1:40" hidden="1" x14ac:dyDescent="0.25">
      <c r="A2838">
        <v>202430</v>
      </c>
      <c r="B2838">
        <v>42901</v>
      </c>
      <c r="C2838" t="s">
        <v>2036</v>
      </c>
      <c r="D2838" t="s">
        <v>5681</v>
      </c>
      <c r="E2838" t="s">
        <v>2037</v>
      </c>
      <c r="F2838">
        <v>0</v>
      </c>
      <c r="G2838" s="1">
        <v>45222</v>
      </c>
      <c r="H2838" s="1">
        <v>45276</v>
      </c>
      <c r="I2838" s="21">
        <f t="shared" si="220"/>
        <v>8.7142857142857153</v>
      </c>
      <c r="J2838" s="1"/>
      <c r="K2838" s="1" t="s">
        <v>5537</v>
      </c>
      <c r="M2838" t="s">
        <v>34</v>
      </c>
      <c r="O2838" t="s">
        <v>36</v>
      </c>
      <c r="S2838" s="22">
        <f t="shared" si="221"/>
        <v>0.10416666666666663</v>
      </c>
      <c r="T2838" s="22">
        <f t="shared" si="222"/>
        <v>0.11002886002886002</v>
      </c>
      <c r="U2838" s="22" t="s">
        <v>5384</v>
      </c>
      <c r="V2838">
        <v>1200</v>
      </c>
      <c r="W2838" s="22" t="s">
        <v>5414</v>
      </c>
      <c r="X2838">
        <v>1430</v>
      </c>
      <c r="Y2838" t="s">
        <v>49</v>
      </c>
      <c r="Z2838" t="s">
        <v>265</v>
      </c>
      <c r="AA2838" t="s">
        <v>266</v>
      </c>
      <c r="AB2838">
        <v>11</v>
      </c>
      <c r="AC2838" t="s">
        <v>260</v>
      </c>
      <c r="AD2838" t="str">
        <f t="shared" si="223"/>
        <v>Schott Campus - SCHOTT30</v>
      </c>
      <c r="AE2838" t="s">
        <v>242</v>
      </c>
      <c r="AF2838" t="s">
        <v>243</v>
      </c>
      <c r="AG2838" t="s">
        <v>257</v>
      </c>
      <c r="AH2838" t="s">
        <v>3688</v>
      </c>
      <c r="AI2838">
        <v>37</v>
      </c>
      <c r="AJ2838">
        <v>10</v>
      </c>
      <c r="AK2838" s="22">
        <f t="shared" si="224"/>
        <v>9.5882292310863733</v>
      </c>
      <c r="AL2838" t="s">
        <v>52</v>
      </c>
      <c r="AM2838" t="s">
        <v>66</v>
      </c>
      <c r="AN2838" t="s">
        <v>67</v>
      </c>
    </row>
    <row r="2839" spans="1:40" hidden="1" x14ac:dyDescent="0.25">
      <c r="A2839">
        <v>202430</v>
      </c>
      <c r="B2839">
        <v>43536</v>
      </c>
      <c r="C2839" t="s">
        <v>126</v>
      </c>
      <c r="D2839" t="s">
        <v>5681</v>
      </c>
      <c r="E2839" t="s">
        <v>127</v>
      </c>
      <c r="F2839">
        <v>0</v>
      </c>
      <c r="G2839" s="1">
        <v>45222</v>
      </c>
      <c r="H2839" s="1">
        <v>45276</v>
      </c>
      <c r="I2839" s="21">
        <f t="shared" si="220"/>
        <v>8.7142857142857153</v>
      </c>
      <c r="J2839" s="1"/>
      <c r="K2839" s="1" t="s">
        <v>5540</v>
      </c>
      <c r="L2839" t="s">
        <v>33</v>
      </c>
      <c r="M2839" t="s">
        <v>34</v>
      </c>
      <c r="N2839" t="s">
        <v>35</v>
      </c>
      <c r="O2839" t="s">
        <v>36</v>
      </c>
      <c r="S2839" s="22">
        <f t="shared" si="221"/>
        <v>9.722222222222221E-2</v>
      </c>
      <c r="T2839" s="22">
        <f t="shared" si="222"/>
        <v>0.2053872053872054</v>
      </c>
      <c r="U2839" s="22" t="s">
        <v>5390</v>
      </c>
      <c r="V2839">
        <v>900</v>
      </c>
      <c r="W2839" s="22" t="s">
        <v>5452</v>
      </c>
      <c r="X2839">
        <v>1120</v>
      </c>
      <c r="Y2839" t="s">
        <v>101</v>
      </c>
      <c r="Z2839" t="s">
        <v>258</v>
      </c>
      <c r="AA2839" t="s">
        <v>259</v>
      </c>
      <c r="AB2839">
        <v>11</v>
      </c>
      <c r="AC2839" t="s">
        <v>260</v>
      </c>
      <c r="AD2839" t="str">
        <f t="shared" si="223"/>
        <v>Schott Campus - SCHOTT30</v>
      </c>
      <c r="AE2839" t="s">
        <v>242</v>
      </c>
      <c r="AF2839" t="s">
        <v>243</v>
      </c>
      <c r="AG2839" t="s">
        <v>257</v>
      </c>
      <c r="AH2839" t="s">
        <v>3688</v>
      </c>
      <c r="AI2839">
        <v>50</v>
      </c>
      <c r="AJ2839">
        <v>19</v>
      </c>
      <c r="AK2839" s="22">
        <f t="shared" si="224"/>
        <v>34.006253006253012</v>
      </c>
      <c r="AL2839" t="s">
        <v>52</v>
      </c>
      <c r="AM2839" t="s">
        <v>66</v>
      </c>
      <c r="AN2839" t="s">
        <v>67</v>
      </c>
    </row>
    <row r="2840" spans="1:40" hidden="1" x14ac:dyDescent="0.25">
      <c r="A2840">
        <v>202430</v>
      </c>
      <c r="B2840">
        <v>44245</v>
      </c>
      <c r="C2840" t="s">
        <v>128</v>
      </c>
      <c r="D2840" t="s">
        <v>5681</v>
      </c>
      <c r="E2840" t="s">
        <v>129</v>
      </c>
      <c r="F2840">
        <v>0</v>
      </c>
      <c r="G2840" s="1">
        <v>45166</v>
      </c>
      <c r="H2840" s="1">
        <v>45220</v>
      </c>
      <c r="I2840" s="21">
        <f t="shared" si="220"/>
        <v>8.7142857142857153</v>
      </c>
      <c r="J2840" s="1"/>
      <c r="K2840" s="1" t="s">
        <v>5540</v>
      </c>
      <c r="L2840" t="s">
        <v>33</v>
      </c>
      <c r="M2840" t="s">
        <v>34</v>
      </c>
      <c r="N2840" t="s">
        <v>35</v>
      </c>
      <c r="O2840" t="s">
        <v>36</v>
      </c>
      <c r="S2840" s="22">
        <f t="shared" si="221"/>
        <v>9.375E-2</v>
      </c>
      <c r="T2840" s="22">
        <f t="shared" si="222"/>
        <v>0.19805194805194809</v>
      </c>
      <c r="U2840" s="22" t="s">
        <v>5406</v>
      </c>
      <c r="V2840">
        <v>1900</v>
      </c>
      <c r="W2840" s="22" t="s">
        <v>5523</v>
      </c>
      <c r="X2840">
        <v>2115</v>
      </c>
      <c r="Y2840" t="s">
        <v>101</v>
      </c>
      <c r="Z2840" t="s">
        <v>255</v>
      </c>
      <c r="AA2840" t="s">
        <v>256</v>
      </c>
      <c r="AB2840" t="s">
        <v>41</v>
      </c>
      <c r="AC2840" t="s">
        <v>242</v>
      </c>
      <c r="AD2840" t="str">
        <f t="shared" si="223"/>
        <v>Schott Campus - SCHOTT30</v>
      </c>
      <c r="AE2840" t="s">
        <v>242</v>
      </c>
      <c r="AF2840" t="s">
        <v>243</v>
      </c>
      <c r="AG2840" t="s">
        <v>257</v>
      </c>
      <c r="AH2840" t="s">
        <v>3688</v>
      </c>
      <c r="AI2840">
        <v>37</v>
      </c>
      <c r="AJ2840">
        <v>6</v>
      </c>
      <c r="AK2840" s="22">
        <f t="shared" si="224"/>
        <v>10.355287569573287</v>
      </c>
      <c r="AL2840" t="s">
        <v>52</v>
      </c>
      <c r="AM2840" t="s">
        <v>172</v>
      </c>
      <c r="AN2840" t="s">
        <v>67</v>
      </c>
    </row>
    <row r="2841" spans="1:40" hidden="1" x14ac:dyDescent="0.25">
      <c r="A2841">
        <v>202430</v>
      </c>
      <c r="B2841">
        <v>44269</v>
      </c>
      <c r="C2841" t="s">
        <v>2036</v>
      </c>
      <c r="D2841" t="s">
        <v>5681</v>
      </c>
      <c r="E2841" t="s">
        <v>2037</v>
      </c>
      <c r="F2841">
        <v>0</v>
      </c>
      <c r="G2841" s="1">
        <v>45166</v>
      </c>
      <c r="H2841" s="1">
        <v>45220</v>
      </c>
      <c r="I2841" s="21">
        <f t="shared" si="220"/>
        <v>8.7142857142857153</v>
      </c>
      <c r="J2841" s="1"/>
      <c r="K2841" s="1" t="s">
        <v>5537</v>
      </c>
      <c r="M2841" t="s">
        <v>34</v>
      </c>
      <c r="O2841" t="s">
        <v>36</v>
      </c>
      <c r="S2841" s="22">
        <f t="shared" si="221"/>
        <v>0.10416666666666663</v>
      </c>
      <c r="T2841" s="22">
        <f t="shared" si="222"/>
        <v>0.11002886002886002</v>
      </c>
      <c r="U2841" s="22" t="s">
        <v>5393</v>
      </c>
      <c r="V2841">
        <v>1230</v>
      </c>
      <c r="W2841" s="22" t="s">
        <v>5371</v>
      </c>
      <c r="X2841">
        <v>1500</v>
      </c>
      <c r="Y2841" t="s">
        <v>101</v>
      </c>
      <c r="Z2841" t="s">
        <v>265</v>
      </c>
      <c r="AA2841" t="s">
        <v>266</v>
      </c>
      <c r="AB2841">
        <v>9</v>
      </c>
      <c r="AC2841" t="s">
        <v>242</v>
      </c>
      <c r="AD2841" t="str">
        <f t="shared" si="223"/>
        <v>Schott Campus - SCHOTT30</v>
      </c>
      <c r="AE2841" t="s">
        <v>242</v>
      </c>
      <c r="AF2841" t="s">
        <v>243</v>
      </c>
      <c r="AG2841" t="s">
        <v>257</v>
      </c>
      <c r="AH2841" t="s">
        <v>3688</v>
      </c>
      <c r="AI2841">
        <v>37</v>
      </c>
      <c r="AJ2841">
        <v>12</v>
      </c>
      <c r="AK2841" s="22">
        <f t="shared" si="224"/>
        <v>11.505875077303649</v>
      </c>
      <c r="AL2841" t="s">
        <v>52</v>
      </c>
      <c r="AM2841" t="s">
        <v>66</v>
      </c>
      <c r="AN2841" t="s">
        <v>67</v>
      </c>
    </row>
    <row r="2842" spans="1:40" hidden="1" x14ac:dyDescent="0.25">
      <c r="A2842">
        <v>202430</v>
      </c>
      <c r="B2842">
        <v>43313</v>
      </c>
      <c r="C2842" t="s">
        <v>2038</v>
      </c>
      <c r="D2842" t="s">
        <v>5681</v>
      </c>
      <c r="E2842" t="s">
        <v>2039</v>
      </c>
      <c r="F2842">
        <v>0</v>
      </c>
      <c r="G2842" s="1">
        <v>45166</v>
      </c>
      <c r="H2842" s="1">
        <v>45276</v>
      </c>
      <c r="I2842" s="21">
        <f t="shared" si="220"/>
        <v>16.714285714285715</v>
      </c>
      <c r="J2842" s="1"/>
      <c r="K2842" s="1" t="s">
        <v>5547</v>
      </c>
      <c r="M2842" t="s">
        <v>34</v>
      </c>
      <c r="N2842" t="s">
        <v>35</v>
      </c>
      <c r="O2842" t="s">
        <v>36</v>
      </c>
      <c r="S2842" s="22">
        <f t="shared" si="221"/>
        <v>0.11458333333333337</v>
      </c>
      <c r="T2842" s="22">
        <f t="shared" si="222"/>
        <v>0.34821428571428586</v>
      </c>
      <c r="U2842" s="22" t="s">
        <v>5378</v>
      </c>
      <c r="V2842">
        <v>1800</v>
      </c>
      <c r="W2842" s="22" t="s">
        <v>5517</v>
      </c>
      <c r="X2842">
        <v>2045</v>
      </c>
      <c r="Y2842" t="s">
        <v>49</v>
      </c>
      <c r="Z2842" t="s">
        <v>2040</v>
      </c>
      <c r="AA2842" t="s">
        <v>2041</v>
      </c>
      <c r="AB2842">
        <v>9</v>
      </c>
      <c r="AC2842" t="s">
        <v>242</v>
      </c>
      <c r="AD2842" t="str">
        <f t="shared" si="223"/>
        <v>Schott Campus - SCHOTT31</v>
      </c>
      <c r="AE2842" t="s">
        <v>242</v>
      </c>
      <c r="AF2842" t="s">
        <v>243</v>
      </c>
      <c r="AG2842" t="s">
        <v>2042</v>
      </c>
      <c r="AH2842" t="s">
        <v>3688</v>
      </c>
      <c r="AI2842">
        <v>50</v>
      </c>
      <c r="AJ2842">
        <v>7</v>
      </c>
      <c r="AK2842" s="22">
        <f t="shared" si="224"/>
        <v>40.741071428571445</v>
      </c>
      <c r="AL2842" t="s">
        <v>52</v>
      </c>
      <c r="AM2842" t="s">
        <v>182</v>
      </c>
      <c r="AN2842" t="s">
        <v>67</v>
      </c>
    </row>
    <row r="2843" spans="1:40" hidden="1" x14ac:dyDescent="0.25">
      <c r="A2843">
        <v>202430</v>
      </c>
      <c r="B2843">
        <v>43800</v>
      </c>
      <c r="C2843" t="s">
        <v>2243</v>
      </c>
      <c r="D2843" t="s">
        <v>5619</v>
      </c>
      <c r="E2843" t="s">
        <v>2244</v>
      </c>
      <c r="F2843">
        <v>0</v>
      </c>
      <c r="G2843" s="1">
        <v>45220</v>
      </c>
      <c r="H2843" s="1">
        <v>45220</v>
      </c>
      <c r="I2843" s="21">
        <f t="shared" si="220"/>
        <v>1</v>
      </c>
      <c r="J2843" s="1"/>
      <c r="K2843" s="1" t="s">
        <v>2245</v>
      </c>
      <c r="Q2843" t="s">
        <v>2245</v>
      </c>
      <c r="S2843" s="22">
        <f t="shared" si="221"/>
        <v>0.12500000000000006</v>
      </c>
      <c r="T2843" s="22">
        <f t="shared" si="222"/>
        <v>7.5757575757575794E-3</v>
      </c>
      <c r="U2843" s="22" t="s">
        <v>5383</v>
      </c>
      <c r="V2843">
        <v>930</v>
      </c>
      <c r="W2843" s="22" t="s">
        <v>5393</v>
      </c>
      <c r="X2843">
        <v>1230</v>
      </c>
      <c r="Y2843" t="s">
        <v>49</v>
      </c>
      <c r="Z2843" t="s">
        <v>2246</v>
      </c>
      <c r="AA2843" t="s">
        <v>2247</v>
      </c>
      <c r="AB2843">
        <v>11</v>
      </c>
      <c r="AC2843" t="s">
        <v>242</v>
      </c>
      <c r="AD2843" t="str">
        <f t="shared" si="223"/>
        <v>Schott Campus - SCHOTT31</v>
      </c>
      <c r="AE2843" t="s">
        <v>242</v>
      </c>
      <c r="AF2843" t="s">
        <v>243</v>
      </c>
      <c r="AG2843" t="s">
        <v>2042</v>
      </c>
      <c r="AH2843" t="s">
        <v>3688</v>
      </c>
      <c r="AI2843">
        <v>40</v>
      </c>
      <c r="AJ2843">
        <v>22</v>
      </c>
      <c r="AK2843" s="22">
        <f t="shared" si="224"/>
        <v>0.16666666666666674</v>
      </c>
      <c r="AL2843" t="s">
        <v>52</v>
      </c>
      <c r="AM2843" t="s">
        <v>2248</v>
      </c>
      <c r="AN2843" t="s">
        <v>67</v>
      </c>
    </row>
    <row r="2844" spans="1:40" hidden="1" x14ac:dyDescent="0.25">
      <c r="A2844">
        <v>202430</v>
      </c>
      <c r="B2844">
        <v>44563</v>
      </c>
      <c r="C2844" t="s">
        <v>3454</v>
      </c>
      <c r="D2844" t="s">
        <v>5701</v>
      </c>
      <c r="E2844" t="s">
        <v>3455</v>
      </c>
      <c r="F2844">
        <v>0</v>
      </c>
      <c r="G2844" s="1">
        <v>45166</v>
      </c>
      <c r="H2844" s="1">
        <v>45220</v>
      </c>
      <c r="I2844" s="21">
        <f t="shared" si="220"/>
        <v>8.7142857142857153</v>
      </c>
      <c r="J2844" s="1"/>
      <c r="K2844" s="1" t="s">
        <v>35</v>
      </c>
      <c r="N2844" t="s">
        <v>35</v>
      </c>
      <c r="S2844" s="22">
        <f t="shared" si="221"/>
        <v>8.333333333333337E-2</v>
      </c>
      <c r="T2844" s="22">
        <f t="shared" si="222"/>
        <v>4.4011544011544036E-2</v>
      </c>
      <c r="U2844" s="22" t="s">
        <v>5386</v>
      </c>
      <c r="V2844">
        <v>1300</v>
      </c>
      <c r="W2844" s="22" t="s">
        <v>5371</v>
      </c>
      <c r="X2844">
        <v>1500</v>
      </c>
      <c r="Y2844" t="s">
        <v>49</v>
      </c>
      <c r="Z2844" t="s">
        <v>3456</v>
      </c>
      <c r="AA2844" t="s">
        <v>3457</v>
      </c>
      <c r="AB2844">
        <v>9</v>
      </c>
      <c r="AC2844" t="s">
        <v>242</v>
      </c>
      <c r="AD2844" t="str">
        <f t="shared" si="223"/>
        <v>Schott Campus - SCHOTT31</v>
      </c>
      <c r="AE2844" t="s">
        <v>242</v>
      </c>
      <c r="AF2844" t="s">
        <v>243</v>
      </c>
      <c r="AG2844" t="s">
        <v>2042</v>
      </c>
      <c r="AH2844" t="s">
        <v>3688</v>
      </c>
      <c r="AI2844">
        <v>40</v>
      </c>
      <c r="AJ2844">
        <v>21</v>
      </c>
      <c r="AK2844" s="22">
        <f t="shared" si="224"/>
        <v>8.0541125541125584</v>
      </c>
      <c r="AL2844" t="s">
        <v>52</v>
      </c>
      <c r="AM2844" t="s">
        <v>66</v>
      </c>
      <c r="AN2844" t="s">
        <v>67</v>
      </c>
    </row>
    <row r="2845" spans="1:40" hidden="1" x14ac:dyDescent="0.25">
      <c r="A2845">
        <v>202430</v>
      </c>
      <c r="B2845">
        <v>44566</v>
      </c>
      <c r="C2845" t="s">
        <v>1677</v>
      </c>
      <c r="D2845" t="s">
        <v>5619</v>
      </c>
      <c r="E2845" t="s">
        <v>1678</v>
      </c>
      <c r="F2845">
        <v>0</v>
      </c>
      <c r="G2845" s="1">
        <v>45166</v>
      </c>
      <c r="H2845" s="1">
        <v>45220</v>
      </c>
      <c r="I2845" s="21">
        <f t="shared" si="220"/>
        <v>8.7142857142857153</v>
      </c>
      <c r="J2845" s="1"/>
      <c r="K2845" s="1" t="s">
        <v>36</v>
      </c>
      <c r="O2845" t="s">
        <v>36</v>
      </c>
      <c r="S2845" s="22">
        <f t="shared" si="221"/>
        <v>5.208333333333337E-2</v>
      </c>
      <c r="T2845" s="22">
        <f t="shared" si="222"/>
        <v>2.7507215007215032E-2</v>
      </c>
      <c r="U2845" s="22" t="s">
        <v>5386</v>
      </c>
      <c r="V2845">
        <v>1300</v>
      </c>
      <c r="W2845" s="22" t="s">
        <v>5402</v>
      </c>
      <c r="X2845">
        <v>1415</v>
      </c>
      <c r="Y2845" t="s">
        <v>101</v>
      </c>
      <c r="Z2845" t="s">
        <v>3458</v>
      </c>
      <c r="AA2845" t="s">
        <v>3459</v>
      </c>
      <c r="AB2845">
        <v>9</v>
      </c>
      <c r="AC2845" t="s">
        <v>242</v>
      </c>
      <c r="AD2845" t="str">
        <f t="shared" si="223"/>
        <v>Schott Campus - SCHOTT31</v>
      </c>
      <c r="AE2845" t="s">
        <v>242</v>
      </c>
      <c r="AF2845" t="s">
        <v>243</v>
      </c>
      <c r="AG2845" t="s">
        <v>2042</v>
      </c>
      <c r="AH2845" t="s">
        <v>3688</v>
      </c>
      <c r="AI2845">
        <v>40</v>
      </c>
      <c r="AJ2845">
        <v>24</v>
      </c>
      <c r="AK2845" s="22">
        <f t="shared" si="224"/>
        <v>5.75293753865183</v>
      </c>
      <c r="AL2845" t="s">
        <v>52</v>
      </c>
      <c r="AM2845" t="s">
        <v>66</v>
      </c>
      <c r="AN2845" t="s">
        <v>67</v>
      </c>
    </row>
    <row r="2846" spans="1:40" hidden="1" x14ac:dyDescent="0.25">
      <c r="A2846">
        <v>202430</v>
      </c>
      <c r="B2846">
        <v>44567</v>
      </c>
      <c r="C2846" t="s">
        <v>1677</v>
      </c>
      <c r="D2846" t="s">
        <v>5619</v>
      </c>
      <c r="E2846" t="s">
        <v>1678</v>
      </c>
      <c r="F2846">
        <v>0</v>
      </c>
      <c r="G2846" s="1">
        <v>45222</v>
      </c>
      <c r="H2846" s="1">
        <v>45276</v>
      </c>
      <c r="I2846" s="21">
        <f t="shared" si="220"/>
        <v>8.7142857142857153</v>
      </c>
      <c r="J2846" s="1"/>
      <c r="K2846" s="1" t="s">
        <v>36</v>
      </c>
      <c r="O2846" t="s">
        <v>36</v>
      </c>
      <c r="S2846" s="22">
        <f t="shared" si="221"/>
        <v>5.208333333333337E-2</v>
      </c>
      <c r="T2846" s="22">
        <f t="shared" si="222"/>
        <v>2.7507215007215032E-2</v>
      </c>
      <c r="U2846" s="22" t="s">
        <v>5386</v>
      </c>
      <c r="V2846">
        <v>1300</v>
      </c>
      <c r="W2846" s="22" t="s">
        <v>5402</v>
      </c>
      <c r="X2846">
        <v>1415</v>
      </c>
      <c r="Y2846" t="s">
        <v>101</v>
      </c>
      <c r="Z2846" t="s">
        <v>3458</v>
      </c>
      <c r="AA2846" t="s">
        <v>3459</v>
      </c>
      <c r="AB2846">
        <v>11</v>
      </c>
      <c r="AC2846" t="s">
        <v>242</v>
      </c>
      <c r="AD2846" t="str">
        <f t="shared" si="223"/>
        <v>Schott Campus - SCHOTT31</v>
      </c>
      <c r="AE2846" t="s">
        <v>242</v>
      </c>
      <c r="AF2846" t="s">
        <v>243</v>
      </c>
      <c r="AG2846" t="s">
        <v>2042</v>
      </c>
      <c r="AH2846" t="s">
        <v>3688</v>
      </c>
      <c r="AI2846">
        <v>40</v>
      </c>
      <c r="AJ2846">
        <v>21</v>
      </c>
      <c r="AK2846" s="22">
        <f t="shared" si="224"/>
        <v>5.0338203463203515</v>
      </c>
      <c r="AL2846" t="s">
        <v>52</v>
      </c>
      <c r="AM2846" t="s">
        <v>66</v>
      </c>
      <c r="AN2846" t="s">
        <v>67</v>
      </c>
    </row>
    <row r="2847" spans="1:40" hidden="1" x14ac:dyDescent="0.25">
      <c r="A2847">
        <v>202430</v>
      </c>
      <c r="B2847">
        <v>37497</v>
      </c>
      <c r="C2847" t="s">
        <v>3460</v>
      </c>
      <c r="D2847" t="s">
        <v>5643</v>
      </c>
      <c r="E2847" t="s">
        <v>3461</v>
      </c>
      <c r="F2847">
        <v>1.5</v>
      </c>
      <c r="G2847" s="1">
        <v>45166</v>
      </c>
      <c r="H2847" s="1">
        <v>45198</v>
      </c>
      <c r="I2847" s="21">
        <f t="shared" si="220"/>
        <v>5.5714285714285712</v>
      </c>
      <c r="J2847" s="1"/>
      <c r="K2847" s="1" t="s">
        <v>5552</v>
      </c>
      <c r="S2847" s="22">
        <f t="shared" si="221"/>
        <v>0</v>
      </c>
      <c r="T2847" s="22">
        <f t="shared" si="222"/>
        <v>0</v>
      </c>
      <c r="U2847" s="22">
        <v>0</v>
      </c>
      <c r="W2847" s="22">
        <v>0</v>
      </c>
      <c r="Y2847" t="s">
        <v>49</v>
      </c>
      <c r="Z2847" t="s">
        <v>2045</v>
      </c>
      <c r="AA2847" t="s">
        <v>2046</v>
      </c>
      <c r="AB2847" t="s">
        <v>41</v>
      </c>
      <c r="AC2847" t="s">
        <v>62</v>
      </c>
      <c r="AD2847" t="str">
        <f t="shared" si="223"/>
        <v>Sports Pavilion - PE101</v>
      </c>
      <c r="AE2847" t="s">
        <v>615</v>
      </c>
      <c r="AF2847" t="s">
        <v>616</v>
      </c>
      <c r="AG2847" t="s">
        <v>617</v>
      </c>
      <c r="AH2847" t="s">
        <v>4411</v>
      </c>
      <c r="AI2847">
        <v>25</v>
      </c>
      <c r="AJ2847">
        <v>18</v>
      </c>
      <c r="AK2847" s="22">
        <f t="shared" si="224"/>
        <v>0</v>
      </c>
      <c r="AL2847" t="s">
        <v>52</v>
      </c>
      <c r="AM2847" t="s">
        <v>172</v>
      </c>
      <c r="AN2847" t="s">
        <v>67</v>
      </c>
    </row>
    <row r="2848" spans="1:40" hidden="1" x14ac:dyDescent="0.25">
      <c r="A2848">
        <v>202430</v>
      </c>
      <c r="B2848">
        <v>37497</v>
      </c>
      <c r="C2848" t="s">
        <v>3460</v>
      </c>
      <c r="D2848" t="s">
        <v>5643</v>
      </c>
      <c r="E2848" t="s">
        <v>3461</v>
      </c>
      <c r="F2848">
        <v>1.5</v>
      </c>
      <c r="G2848" s="1">
        <v>45166</v>
      </c>
      <c r="H2848" s="1">
        <v>45198</v>
      </c>
      <c r="I2848" s="21">
        <f t="shared" si="220"/>
        <v>5.5714285714285712</v>
      </c>
      <c r="J2848" s="1"/>
      <c r="K2848" s="1" t="s">
        <v>5552</v>
      </c>
      <c r="S2848" s="22">
        <f t="shared" si="221"/>
        <v>0</v>
      </c>
      <c r="T2848" s="22">
        <f t="shared" si="222"/>
        <v>0</v>
      </c>
      <c r="U2848" s="22">
        <v>0</v>
      </c>
      <c r="W2848" s="22">
        <v>0</v>
      </c>
      <c r="Y2848" t="s">
        <v>49</v>
      </c>
      <c r="Z2848" t="s">
        <v>2045</v>
      </c>
      <c r="AA2848" t="s">
        <v>2046</v>
      </c>
      <c r="AB2848" t="s">
        <v>277</v>
      </c>
      <c r="AC2848" t="s">
        <v>62</v>
      </c>
      <c r="AD2848" t="str">
        <f t="shared" si="223"/>
        <v>Sports Pavilion - PE101</v>
      </c>
      <c r="AE2848" t="s">
        <v>615</v>
      </c>
      <c r="AF2848" t="s">
        <v>616</v>
      </c>
      <c r="AG2848" t="s">
        <v>617</v>
      </c>
      <c r="AH2848" t="s">
        <v>4411</v>
      </c>
      <c r="AI2848">
        <v>25</v>
      </c>
      <c r="AJ2848">
        <v>18</v>
      </c>
      <c r="AK2848" s="22">
        <f t="shared" si="224"/>
        <v>0</v>
      </c>
      <c r="AL2848" t="s">
        <v>52</v>
      </c>
      <c r="AM2848" t="s">
        <v>172</v>
      </c>
      <c r="AN2848" t="s">
        <v>67</v>
      </c>
    </row>
    <row r="2849" spans="1:40" hidden="1" x14ac:dyDescent="0.25">
      <c r="A2849">
        <v>202430</v>
      </c>
      <c r="B2849">
        <v>37573</v>
      </c>
      <c r="C2849" t="s">
        <v>3462</v>
      </c>
      <c r="D2849" t="s">
        <v>5643</v>
      </c>
      <c r="E2849" t="s">
        <v>3463</v>
      </c>
      <c r="F2849">
        <v>1.5</v>
      </c>
      <c r="G2849" s="1">
        <v>45166</v>
      </c>
      <c r="H2849" s="1">
        <v>45198</v>
      </c>
      <c r="I2849" s="21">
        <f t="shared" si="220"/>
        <v>5.5714285714285712</v>
      </c>
      <c r="J2849" s="1"/>
      <c r="K2849" s="1" t="s">
        <v>5552</v>
      </c>
      <c r="S2849" s="22">
        <f t="shared" si="221"/>
        <v>0</v>
      </c>
      <c r="T2849" s="22">
        <f t="shared" si="222"/>
        <v>0</v>
      </c>
      <c r="U2849" s="22">
        <v>0</v>
      </c>
      <c r="W2849" s="22">
        <v>0</v>
      </c>
      <c r="Y2849" t="s">
        <v>49</v>
      </c>
      <c r="Z2849" t="s">
        <v>639</v>
      </c>
      <c r="AA2849" t="s">
        <v>640</v>
      </c>
      <c r="AB2849" t="s">
        <v>61</v>
      </c>
      <c r="AC2849" t="s">
        <v>62</v>
      </c>
      <c r="AD2849" t="str">
        <f t="shared" si="223"/>
        <v>Sports Pavilion - PE101</v>
      </c>
      <c r="AE2849" t="s">
        <v>615</v>
      </c>
      <c r="AF2849" t="s">
        <v>616</v>
      </c>
      <c r="AG2849" t="s">
        <v>617</v>
      </c>
      <c r="AH2849" t="s">
        <v>4411</v>
      </c>
      <c r="AI2849">
        <v>20</v>
      </c>
      <c r="AJ2849">
        <v>15</v>
      </c>
      <c r="AK2849" s="22">
        <f t="shared" si="224"/>
        <v>0</v>
      </c>
      <c r="AL2849" t="s">
        <v>52</v>
      </c>
      <c r="AM2849" t="s">
        <v>66</v>
      </c>
      <c r="AN2849" t="s">
        <v>67</v>
      </c>
    </row>
    <row r="2850" spans="1:40" hidden="1" x14ac:dyDescent="0.25">
      <c r="A2850">
        <v>202430</v>
      </c>
      <c r="B2850">
        <v>37573</v>
      </c>
      <c r="C2850" t="s">
        <v>3462</v>
      </c>
      <c r="D2850" t="s">
        <v>5643</v>
      </c>
      <c r="E2850" t="s">
        <v>3463</v>
      </c>
      <c r="F2850">
        <v>1.5</v>
      </c>
      <c r="G2850" s="1">
        <v>45166</v>
      </c>
      <c r="H2850" s="1">
        <v>45198</v>
      </c>
      <c r="I2850" s="21">
        <f t="shared" si="220"/>
        <v>5.5714285714285712</v>
      </c>
      <c r="J2850" s="1"/>
      <c r="K2850" s="1" t="s">
        <v>5552</v>
      </c>
      <c r="S2850" s="22">
        <f t="shared" si="221"/>
        <v>0</v>
      </c>
      <c r="T2850" s="22">
        <f t="shared" si="222"/>
        <v>0</v>
      </c>
      <c r="U2850" s="22">
        <v>0</v>
      </c>
      <c r="W2850" s="22">
        <v>0</v>
      </c>
      <c r="Y2850" t="s">
        <v>49</v>
      </c>
      <c r="Z2850" t="s">
        <v>639</v>
      </c>
      <c r="AA2850" t="s">
        <v>640</v>
      </c>
      <c r="AB2850" t="s">
        <v>41</v>
      </c>
      <c r="AC2850" t="s">
        <v>62</v>
      </c>
      <c r="AD2850" t="str">
        <f t="shared" si="223"/>
        <v>Sports Pavilion - PE101</v>
      </c>
      <c r="AE2850" t="s">
        <v>615</v>
      </c>
      <c r="AF2850" t="s">
        <v>616</v>
      </c>
      <c r="AG2850" t="s">
        <v>617</v>
      </c>
      <c r="AH2850" t="s">
        <v>4411</v>
      </c>
      <c r="AI2850">
        <v>20</v>
      </c>
      <c r="AJ2850">
        <v>15</v>
      </c>
      <c r="AK2850" s="22">
        <f t="shared" si="224"/>
        <v>0</v>
      </c>
      <c r="AL2850" t="s">
        <v>52</v>
      </c>
      <c r="AM2850" t="s">
        <v>66</v>
      </c>
      <c r="AN2850" t="s">
        <v>67</v>
      </c>
    </row>
    <row r="2851" spans="1:40" hidden="1" x14ac:dyDescent="0.25">
      <c r="A2851">
        <v>202430</v>
      </c>
      <c r="B2851">
        <v>43131</v>
      </c>
      <c r="C2851" t="s">
        <v>3464</v>
      </c>
      <c r="D2851" t="s">
        <v>5732</v>
      </c>
      <c r="E2851" t="s">
        <v>3465</v>
      </c>
      <c r="F2851">
        <v>1</v>
      </c>
      <c r="G2851" s="1">
        <v>45166</v>
      </c>
      <c r="H2851" s="1">
        <v>45276</v>
      </c>
      <c r="I2851" s="21">
        <f t="shared" si="220"/>
        <v>16.714285714285715</v>
      </c>
      <c r="J2851" s="1"/>
      <c r="K2851" s="1" t="s">
        <v>5552</v>
      </c>
      <c r="S2851" s="22">
        <f t="shared" si="221"/>
        <v>0</v>
      </c>
      <c r="T2851" s="22">
        <f t="shared" si="222"/>
        <v>0</v>
      </c>
      <c r="U2851" s="22">
        <v>0</v>
      </c>
      <c r="W2851" s="22">
        <v>0</v>
      </c>
      <c r="Y2851" t="s">
        <v>38</v>
      </c>
      <c r="Z2851" t="s">
        <v>3466</v>
      </c>
      <c r="AA2851" t="s">
        <v>3467</v>
      </c>
      <c r="AB2851" t="s">
        <v>41</v>
      </c>
      <c r="AC2851" t="s">
        <v>62</v>
      </c>
      <c r="AD2851" t="str">
        <f t="shared" si="223"/>
        <v>Sports Pavilion - PE101</v>
      </c>
      <c r="AE2851" t="s">
        <v>615</v>
      </c>
      <c r="AF2851" t="s">
        <v>616</v>
      </c>
      <c r="AG2851" t="s">
        <v>617</v>
      </c>
      <c r="AH2851" t="s">
        <v>4411</v>
      </c>
      <c r="AI2851">
        <v>5</v>
      </c>
      <c r="AJ2851">
        <v>5</v>
      </c>
      <c r="AK2851" s="22">
        <f t="shared" si="224"/>
        <v>0</v>
      </c>
      <c r="AL2851">
        <v>20</v>
      </c>
      <c r="AM2851" t="s">
        <v>172</v>
      </c>
      <c r="AN2851" t="s">
        <v>46</v>
      </c>
    </row>
    <row r="2852" spans="1:40" hidden="1" x14ac:dyDescent="0.25">
      <c r="A2852">
        <v>202430</v>
      </c>
      <c r="B2852">
        <v>43132</v>
      </c>
      <c r="C2852" t="s">
        <v>611</v>
      </c>
      <c r="D2852" t="s">
        <v>5732</v>
      </c>
      <c r="E2852" t="s">
        <v>612</v>
      </c>
      <c r="F2852">
        <v>1.5</v>
      </c>
      <c r="G2852" s="1">
        <v>45166</v>
      </c>
      <c r="H2852" s="1">
        <v>45276</v>
      </c>
      <c r="I2852" s="21">
        <f t="shared" si="220"/>
        <v>16.714285714285715</v>
      </c>
      <c r="J2852" s="1"/>
      <c r="K2852" s="1" t="s">
        <v>5552</v>
      </c>
      <c r="S2852" s="22">
        <f t="shared" si="221"/>
        <v>0</v>
      </c>
      <c r="T2852" s="22">
        <f t="shared" si="222"/>
        <v>0</v>
      </c>
      <c r="U2852" s="22">
        <v>0</v>
      </c>
      <c r="W2852" s="22">
        <v>0</v>
      </c>
      <c r="Y2852" t="s">
        <v>205</v>
      </c>
      <c r="Z2852" t="s">
        <v>613</v>
      </c>
      <c r="AA2852" t="s">
        <v>614</v>
      </c>
      <c r="AB2852" t="s">
        <v>277</v>
      </c>
      <c r="AC2852" t="s">
        <v>62</v>
      </c>
      <c r="AD2852" t="str">
        <f t="shared" si="223"/>
        <v>Sports Pavilion - PE101</v>
      </c>
      <c r="AE2852" t="s">
        <v>615</v>
      </c>
      <c r="AF2852" t="s">
        <v>616</v>
      </c>
      <c r="AG2852" t="s">
        <v>617</v>
      </c>
      <c r="AH2852" t="s">
        <v>4411</v>
      </c>
      <c r="AI2852">
        <v>15</v>
      </c>
      <c r="AJ2852">
        <v>10</v>
      </c>
      <c r="AK2852" s="22">
        <f t="shared" si="224"/>
        <v>0</v>
      </c>
      <c r="AL2852" t="s">
        <v>52</v>
      </c>
      <c r="AM2852" t="s">
        <v>66</v>
      </c>
      <c r="AN2852" t="s">
        <v>67</v>
      </c>
    </row>
    <row r="2853" spans="1:40" x14ac:dyDescent="0.25">
      <c r="A2853">
        <v>202430</v>
      </c>
      <c r="B2853">
        <v>43132</v>
      </c>
      <c r="C2853" t="s">
        <v>611</v>
      </c>
      <c r="D2853" t="s">
        <v>5732</v>
      </c>
      <c r="E2853" t="s">
        <v>612</v>
      </c>
      <c r="F2853">
        <v>1.5</v>
      </c>
      <c r="G2853" s="1">
        <v>45166</v>
      </c>
      <c r="H2853" s="1">
        <v>45276</v>
      </c>
      <c r="I2853" s="21">
        <f t="shared" si="220"/>
        <v>16.714285714285715</v>
      </c>
      <c r="J2853" s="1"/>
      <c r="K2853" s="1" t="s">
        <v>5536</v>
      </c>
      <c r="L2853" t="s">
        <v>33</v>
      </c>
      <c r="N2853" t="s">
        <v>35</v>
      </c>
      <c r="S2853" s="22">
        <f t="shared" si="221"/>
        <v>5.5555555555555525E-2</v>
      </c>
      <c r="T2853" s="22">
        <f t="shared" si="222"/>
        <v>0.1125541125541125</v>
      </c>
      <c r="U2853" s="22" t="s">
        <v>5375</v>
      </c>
      <c r="V2853">
        <v>935</v>
      </c>
      <c r="W2853" s="22" t="s">
        <v>5474</v>
      </c>
      <c r="X2853">
        <v>1055</v>
      </c>
      <c r="Y2853" t="s">
        <v>205</v>
      </c>
      <c r="Z2853" t="s">
        <v>613</v>
      </c>
      <c r="AA2853" t="s">
        <v>614</v>
      </c>
      <c r="AB2853" t="s">
        <v>277</v>
      </c>
      <c r="AC2853" t="s">
        <v>62</v>
      </c>
      <c r="AD2853" t="str">
        <f t="shared" si="223"/>
        <v>Sports Pavilion - PE101</v>
      </c>
      <c r="AE2853" t="s">
        <v>615</v>
      </c>
      <c r="AF2853" t="s">
        <v>616</v>
      </c>
      <c r="AG2853" t="s">
        <v>617</v>
      </c>
      <c r="AH2853" t="s">
        <v>4411</v>
      </c>
      <c r="AI2853">
        <v>15</v>
      </c>
      <c r="AJ2853">
        <v>10</v>
      </c>
      <c r="AK2853" s="22">
        <f t="shared" si="224"/>
        <v>18.812615955473092</v>
      </c>
      <c r="AL2853" t="s">
        <v>52</v>
      </c>
      <c r="AM2853" t="s">
        <v>66</v>
      </c>
      <c r="AN2853" t="s">
        <v>67</v>
      </c>
    </row>
    <row r="2854" spans="1:40" hidden="1" x14ac:dyDescent="0.25">
      <c r="A2854">
        <v>202430</v>
      </c>
      <c r="B2854">
        <v>43133</v>
      </c>
      <c r="C2854" t="s">
        <v>618</v>
      </c>
      <c r="D2854" t="s">
        <v>5732</v>
      </c>
      <c r="E2854" t="s">
        <v>619</v>
      </c>
      <c r="F2854">
        <v>1.5</v>
      </c>
      <c r="G2854" s="1">
        <v>45166</v>
      </c>
      <c r="H2854" s="1">
        <v>45276</v>
      </c>
      <c r="I2854" s="21">
        <f t="shared" si="220"/>
        <v>16.714285714285715</v>
      </c>
      <c r="J2854" s="1"/>
      <c r="K2854" s="1" t="s">
        <v>5552</v>
      </c>
      <c r="S2854" s="22">
        <f t="shared" si="221"/>
        <v>0</v>
      </c>
      <c r="T2854" s="22">
        <f t="shared" si="222"/>
        <v>0</v>
      </c>
      <c r="U2854" s="22">
        <v>0</v>
      </c>
      <c r="W2854" s="22">
        <v>0</v>
      </c>
      <c r="Y2854" t="s">
        <v>205</v>
      </c>
      <c r="Z2854" t="s">
        <v>613</v>
      </c>
      <c r="AA2854" t="s">
        <v>614</v>
      </c>
      <c r="AB2854" t="s">
        <v>41</v>
      </c>
      <c r="AC2854" t="s">
        <v>62</v>
      </c>
      <c r="AD2854" t="str">
        <f t="shared" si="223"/>
        <v>Sports Pavilion - PE101</v>
      </c>
      <c r="AE2854" t="s">
        <v>615</v>
      </c>
      <c r="AF2854" t="s">
        <v>616</v>
      </c>
      <c r="AG2854" t="s">
        <v>617</v>
      </c>
      <c r="AH2854" t="s">
        <v>4411</v>
      </c>
      <c r="AI2854">
        <v>15</v>
      </c>
      <c r="AJ2854">
        <v>4</v>
      </c>
      <c r="AK2854" s="22">
        <f t="shared" si="224"/>
        <v>0</v>
      </c>
      <c r="AL2854" t="s">
        <v>52</v>
      </c>
      <c r="AM2854" t="s">
        <v>66</v>
      </c>
      <c r="AN2854" t="s">
        <v>67</v>
      </c>
    </row>
    <row r="2855" spans="1:40" x14ac:dyDescent="0.25">
      <c r="A2855">
        <v>202430</v>
      </c>
      <c r="B2855">
        <v>43133</v>
      </c>
      <c r="C2855" t="s">
        <v>618</v>
      </c>
      <c r="D2855" t="s">
        <v>5732</v>
      </c>
      <c r="E2855" t="s">
        <v>619</v>
      </c>
      <c r="F2855">
        <v>1.5</v>
      </c>
      <c r="G2855" s="1">
        <v>45166</v>
      </c>
      <c r="H2855" s="1">
        <v>45276</v>
      </c>
      <c r="I2855" s="21">
        <f t="shared" si="220"/>
        <v>16.714285714285715</v>
      </c>
      <c r="J2855" s="1" t="s">
        <v>393</v>
      </c>
      <c r="K2855" s="1" t="s">
        <v>5536</v>
      </c>
      <c r="L2855" t="s">
        <v>33</v>
      </c>
      <c r="N2855" t="s">
        <v>35</v>
      </c>
      <c r="S2855" s="22">
        <f t="shared" si="221"/>
        <v>5.5555555555555525E-2</v>
      </c>
      <c r="T2855" s="22">
        <f t="shared" si="222"/>
        <v>0.1125541125541125</v>
      </c>
      <c r="U2855" s="22" t="s">
        <v>5375</v>
      </c>
      <c r="V2855">
        <v>935</v>
      </c>
      <c r="W2855" s="22" t="s">
        <v>5474</v>
      </c>
      <c r="X2855">
        <v>1055</v>
      </c>
      <c r="Y2855" t="s">
        <v>205</v>
      </c>
      <c r="Z2855" t="s">
        <v>613</v>
      </c>
      <c r="AA2855" t="s">
        <v>614</v>
      </c>
      <c r="AB2855" t="s">
        <v>41</v>
      </c>
      <c r="AC2855" t="s">
        <v>62</v>
      </c>
      <c r="AD2855" t="str">
        <f t="shared" si="223"/>
        <v>Sports Pavilion - PE101</v>
      </c>
      <c r="AE2855" t="s">
        <v>615</v>
      </c>
      <c r="AF2855" t="s">
        <v>616</v>
      </c>
      <c r="AG2855" t="s">
        <v>617</v>
      </c>
      <c r="AH2855" t="s">
        <v>4411</v>
      </c>
      <c r="AI2855">
        <v>15</v>
      </c>
      <c r="AJ2855">
        <v>4</v>
      </c>
      <c r="AK2855" s="22">
        <f t="shared" si="224"/>
        <v>7.5250463821892364</v>
      </c>
      <c r="AL2855" t="s">
        <v>52</v>
      </c>
      <c r="AM2855" t="s">
        <v>66</v>
      </c>
      <c r="AN2855" t="s">
        <v>67</v>
      </c>
    </row>
    <row r="2856" spans="1:40" hidden="1" x14ac:dyDescent="0.25">
      <c r="A2856">
        <v>202430</v>
      </c>
      <c r="B2856">
        <v>43135</v>
      </c>
      <c r="C2856" t="s">
        <v>2043</v>
      </c>
      <c r="D2856" t="s">
        <v>5732</v>
      </c>
      <c r="E2856" t="s">
        <v>2044</v>
      </c>
      <c r="F2856">
        <v>1.5</v>
      </c>
      <c r="G2856" s="1">
        <v>45166</v>
      </c>
      <c r="H2856" s="1">
        <v>45276</v>
      </c>
      <c r="I2856" s="21">
        <f t="shared" si="220"/>
        <v>16.714285714285715</v>
      </c>
      <c r="J2856" s="1"/>
      <c r="K2856" s="1" t="s">
        <v>5552</v>
      </c>
      <c r="S2856" s="22">
        <f t="shared" si="221"/>
        <v>0</v>
      </c>
      <c r="T2856" s="22">
        <f t="shared" si="222"/>
        <v>0</v>
      </c>
      <c r="U2856" s="22">
        <v>0</v>
      </c>
      <c r="W2856" s="22">
        <v>0</v>
      </c>
      <c r="Y2856" t="s">
        <v>205</v>
      </c>
      <c r="Z2856" t="s">
        <v>2045</v>
      </c>
      <c r="AA2856" t="s">
        <v>2046</v>
      </c>
      <c r="AB2856" t="s">
        <v>277</v>
      </c>
      <c r="AC2856" t="s">
        <v>62</v>
      </c>
      <c r="AD2856" t="str">
        <f t="shared" si="223"/>
        <v>Sports Pavilion - PE101</v>
      </c>
      <c r="AE2856" t="s">
        <v>615</v>
      </c>
      <c r="AF2856" t="s">
        <v>616</v>
      </c>
      <c r="AG2856" t="s">
        <v>617</v>
      </c>
      <c r="AH2856" t="s">
        <v>4411</v>
      </c>
      <c r="AI2856">
        <v>15</v>
      </c>
      <c r="AJ2856">
        <v>11</v>
      </c>
      <c r="AK2856" s="22">
        <f t="shared" si="224"/>
        <v>0</v>
      </c>
      <c r="AL2856" t="s">
        <v>52</v>
      </c>
      <c r="AM2856" t="s">
        <v>66</v>
      </c>
      <c r="AN2856" t="s">
        <v>67</v>
      </c>
    </row>
    <row r="2857" spans="1:40" x14ac:dyDescent="0.25">
      <c r="A2857">
        <v>202430</v>
      </c>
      <c r="B2857">
        <v>43135</v>
      </c>
      <c r="C2857" t="s">
        <v>2043</v>
      </c>
      <c r="D2857" t="s">
        <v>5732</v>
      </c>
      <c r="E2857" t="s">
        <v>2044</v>
      </c>
      <c r="F2857">
        <v>1.5</v>
      </c>
      <c r="G2857" s="1">
        <v>45166</v>
      </c>
      <c r="H2857" s="1">
        <v>45276</v>
      </c>
      <c r="I2857" s="21">
        <f t="shared" si="220"/>
        <v>16.714285714285715</v>
      </c>
      <c r="J2857" s="1"/>
      <c r="K2857" s="1" t="s">
        <v>5537</v>
      </c>
      <c r="M2857" t="s">
        <v>34</v>
      </c>
      <c r="O2857" t="s">
        <v>36</v>
      </c>
      <c r="S2857" s="22">
        <f t="shared" si="221"/>
        <v>5.5555555555555525E-2</v>
      </c>
      <c r="T2857" s="22">
        <f t="shared" si="222"/>
        <v>0.1125541125541125</v>
      </c>
      <c r="U2857" s="22" t="s">
        <v>5375</v>
      </c>
      <c r="V2857">
        <v>935</v>
      </c>
      <c r="W2857" s="22" t="s">
        <v>5474</v>
      </c>
      <c r="X2857">
        <v>1055</v>
      </c>
      <c r="Y2857" t="s">
        <v>205</v>
      </c>
      <c r="Z2857" t="s">
        <v>2045</v>
      </c>
      <c r="AA2857" t="s">
        <v>2046</v>
      </c>
      <c r="AB2857" t="s">
        <v>41</v>
      </c>
      <c r="AC2857" t="s">
        <v>62</v>
      </c>
      <c r="AD2857" t="str">
        <f t="shared" si="223"/>
        <v>Sports Pavilion - PE101</v>
      </c>
      <c r="AE2857" t="s">
        <v>615</v>
      </c>
      <c r="AF2857" t="s">
        <v>616</v>
      </c>
      <c r="AG2857" t="s">
        <v>617</v>
      </c>
      <c r="AH2857" t="s">
        <v>4411</v>
      </c>
      <c r="AI2857">
        <v>15</v>
      </c>
      <c r="AJ2857">
        <v>11</v>
      </c>
      <c r="AK2857" s="22">
        <f t="shared" si="224"/>
        <v>20.6938775510204</v>
      </c>
      <c r="AL2857" t="s">
        <v>52</v>
      </c>
      <c r="AM2857" t="s">
        <v>66</v>
      </c>
      <c r="AN2857" t="s">
        <v>67</v>
      </c>
    </row>
    <row r="2858" spans="1:40" hidden="1" x14ac:dyDescent="0.25">
      <c r="A2858">
        <v>202430</v>
      </c>
      <c r="B2858">
        <v>43137</v>
      </c>
      <c r="C2858" t="s">
        <v>2047</v>
      </c>
      <c r="D2858" t="s">
        <v>5732</v>
      </c>
      <c r="E2858" t="s">
        <v>2048</v>
      </c>
      <c r="F2858">
        <v>1.5</v>
      </c>
      <c r="G2858" s="1">
        <v>45166</v>
      </c>
      <c r="H2858" s="1">
        <v>45276</v>
      </c>
      <c r="I2858" s="21">
        <f t="shared" si="220"/>
        <v>16.714285714285715</v>
      </c>
      <c r="J2858" s="1"/>
      <c r="K2858" s="1" t="s">
        <v>5552</v>
      </c>
      <c r="S2858" s="22">
        <f t="shared" si="221"/>
        <v>0</v>
      </c>
      <c r="T2858" s="22">
        <f t="shared" si="222"/>
        <v>0</v>
      </c>
      <c r="U2858" s="22">
        <v>0</v>
      </c>
      <c r="W2858" s="22">
        <v>0</v>
      </c>
      <c r="Y2858" t="s">
        <v>205</v>
      </c>
      <c r="Z2858" t="s">
        <v>2045</v>
      </c>
      <c r="AA2858" t="s">
        <v>2046</v>
      </c>
      <c r="AB2858" t="s">
        <v>41</v>
      </c>
      <c r="AC2858" t="s">
        <v>62</v>
      </c>
      <c r="AD2858" t="str">
        <f t="shared" si="223"/>
        <v>Sports Pavilion - PE101</v>
      </c>
      <c r="AE2858" t="s">
        <v>615</v>
      </c>
      <c r="AF2858" t="s">
        <v>616</v>
      </c>
      <c r="AG2858" t="s">
        <v>617</v>
      </c>
      <c r="AH2858" t="s">
        <v>4411</v>
      </c>
      <c r="AI2858">
        <v>15</v>
      </c>
      <c r="AJ2858">
        <v>16</v>
      </c>
      <c r="AK2858" s="22">
        <f t="shared" si="224"/>
        <v>0</v>
      </c>
      <c r="AL2858" t="s">
        <v>52</v>
      </c>
      <c r="AM2858" t="s">
        <v>66</v>
      </c>
      <c r="AN2858" t="s">
        <v>46</v>
      </c>
    </row>
    <row r="2859" spans="1:40" x14ac:dyDescent="0.25">
      <c r="A2859">
        <v>202430</v>
      </c>
      <c r="B2859">
        <v>43137</v>
      </c>
      <c r="C2859" t="s">
        <v>2047</v>
      </c>
      <c r="D2859" t="s">
        <v>5732</v>
      </c>
      <c r="E2859" t="s">
        <v>2048</v>
      </c>
      <c r="F2859">
        <v>1.5</v>
      </c>
      <c r="G2859" s="1">
        <v>45166</v>
      </c>
      <c r="H2859" s="1">
        <v>45276</v>
      </c>
      <c r="I2859" s="21">
        <f t="shared" si="220"/>
        <v>16.714285714285715</v>
      </c>
      <c r="J2859" s="1" t="s">
        <v>393</v>
      </c>
      <c r="K2859" s="1" t="s">
        <v>5537</v>
      </c>
      <c r="M2859" t="s">
        <v>34</v>
      </c>
      <c r="O2859" t="s">
        <v>36</v>
      </c>
      <c r="S2859" s="22">
        <f t="shared" si="221"/>
        <v>5.5555555555555525E-2</v>
      </c>
      <c r="T2859" s="22">
        <f t="shared" si="222"/>
        <v>0.1125541125541125</v>
      </c>
      <c r="U2859" s="22" t="s">
        <v>5375</v>
      </c>
      <c r="V2859">
        <v>935</v>
      </c>
      <c r="W2859" s="22" t="s">
        <v>5474</v>
      </c>
      <c r="X2859">
        <v>1055</v>
      </c>
      <c r="Y2859" t="s">
        <v>205</v>
      </c>
      <c r="Z2859" t="s">
        <v>2045</v>
      </c>
      <c r="AA2859" t="s">
        <v>2046</v>
      </c>
      <c r="AB2859" t="s">
        <v>41</v>
      </c>
      <c r="AC2859" t="s">
        <v>62</v>
      </c>
      <c r="AD2859" t="str">
        <f t="shared" si="223"/>
        <v>Sports Pavilion - PE101</v>
      </c>
      <c r="AE2859" t="s">
        <v>615</v>
      </c>
      <c r="AF2859" t="s">
        <v>616</v>
      </c>
      <c r="AG2859" t="s">
        <v>617</v>
      </c>
      <c r="AH2859" t="s">
        <v>4411</v>
      </c>
      <c r="AI2859">
        <v>15</v>
      </c>
      <c r="AJ2859">
        <v>16</v>
      </c>
      <c r="AK2859" s="22">
        <f t="shared" si="224"/>
        <v>30.100185528756946</v>
      </c>
      <c r="AL2859" t="s">
        <v>52</v>
      </c>
      <c r="AM2859" t="s">
        <v>66</v>
      </c>
      <c r="AN2859" t="s">
        <v>46</v>
      </c>
    </row>
    <row r="2860" spans="1:40" hidden="1" x14ac:dyDescent="0.25">
      <c r="A2860">
        <v>202430</v>
      </c>
      <c r="B2860">
        <v>43144</v>
      </c>
      <c r="C2860" t="s">
        <v>3468</v>
      </c>
      <c r="D2860" t="s">
        <v>5643</v>
      </c>
      <c r="E2860" t="s">
        <v>3469</v>
      </c>
      <c r="F2860">
        <v>2</v>
      </c>
      <c r="G2860" s="1">
        <v>45201</v>
      </c>
      <c r="H2860" s="1">
        <v>45276</v>
      </c>
      <c r="I2860" s="21">
        <f t="shared" si="220"/>
        <v>11.714285714285714</v>
      </c>
      <c r="J2860" s="1"/>
      <c r="K2860" s="1" t="s">
        <v>5552</v>
      </c>
      <c r="S2860" s="22">
        <f t="shared" si="221"/>
        <v>0</v>
      </c>
      <c r="T2860" s="22">
        <f t="shared" si="222"/>
        <v>0</v>
      </c>
      <c r="U2860" s="22">
        <v>0</v>
      </c>
      <c r="W2860" s="22">
        <v>0</v>
      </c>
      <c r="Y2860" t="s">
        <v>205</v>
      </c>
      <c r="Z2860" t="s">
        <v>639</v>
      </c>
      <c r="AA2860" t="s">
        <v>640</v>
      </c>
      <c r="AB2860" t="s">
        <v>61</v>
      </c>
      <c r="AC2860" t="s">
        <v>62</v>
      </c>
      <c r="AD2860" t="str">
        <f t="shared" si="223"/>
        <v>Sports Pavilion - PE101</v>
      </c>
      <c r="AE2860" t="s">
        <v>615</v>
      </c>
      <c r="AF2860" t="s">
        <v>616</v>
      </c>
      <c r="AG2860" t="s">
        <v>617</v>
      </c>
      <c r="AH2860" t="s">
        <v>4411</v>
      </c>
      <c r="AI2860">
        <v>20</v>
      </c>
      <c r="AJ2860">
        <v>13</v>
      </c>
      <c r="AK2860" s="22">
        <f t="shared" si="224"/>
        <v>0</v>
      </c>
      <c r="AL2860" t="s">
        <v>52</v>
      </c>
      <c r="AM2860" t="s">
        <v>172</v>
      </c>
      <c r="AN2860" t="s">
        <v>67</v>
      </c>
    </row>
    <row r="2861" spans="1:40" hidden="1" x14ac:dyDescent="0.25">
      <c r="A2861">
        <v>202430</v>
      </c>
      <c r="B2861">
        <v>43145</v>
      </c>
      <c r="C2861" t="s">
        <v>3470</v>
      </c>
      <c r="D2861" t="s">
        <v>5643</v>
      </c>
      <c r="E2861" t="s">
        <v>3471</v>
      </c>
      <c r="F2861">
        <v>2</v>
      </c>
      <c r="G2861" s="1">
        <v>45201</v>
      </c>
      <c r="H2861" s="1">
        <v>45276</v>
      </c>
      <c r="I2861" s="21">
        <f t="shared" si="220"/>
        <v>11.714285714285714</v>
      </c>
      <c r="J2861" s="1"/>
      <c r="K2861" s="1" t="s">
        <v>5552</v>
      </c>
      <c r="S2861" s="22">
        <f t="shared" si="221"/>
        <v>0</v>
      </c>
      <c r="T2861" s="22">
        <f t="shared" si="222"/>
        <v>0</v>
      </c>
      <c r="U2861" s="22">
        <v>0</v>
      </c>
      <c r="W2861" s="22">
        <v>0</v>
      </c>
      <c r="Y2861" t="s">
        <v>205</v>
      </c>
      <c r="Z2861" t="s">
        <v>2045</v>
      </c>
      <c r="AA2861" t="s">
        <v>2046</v>
      </c>
      <c r="AB2861" t="s">
        <v>277</v>
      </c>
      <c r="AC2861" t="s">
        <v>62</v>
      </c>
      <c r="AD2861" t="str">
        <f t="shared" si="223"/>
        <v>Sports Pavilion - PE101</v>
      </c>
      <c r="AE2861" t="s">
        <v>615</v>
      </c>
      <c r="AF2861" t="s">
        <v>616</v>
      </c>
      <c r="AG2861" t="s">
        <v>617</v>
      </c>
      <c r="AH2861" t="s">
        <v>4411</v>
      </c>
      <c r="AI2861">
        <v>20</v>
      </c>
      <c r="AJ2861">
        <v>15</v>
      </c>
      <c r="AK2861" s="22">
        <f t="shared" si="224"/>
        <v>0</v>
      </c>
      <c r="AL2861" t="s">
        <v>52</v>
      </c>
      <c r="AM2861" t="s">
        <v>172</v>
      </c>
      <c r="AN2861" t="s">
        <v>67</v>
      </c>
    </row>
    <row r="2862" spans="1:40" hidden="1" x14ac:dyDescent="0.25">
      <c r="A2862">
        <v>202430</v>
      </c>
      <c r="B2862">
        <v>43148</v>
      </c>
      <c r="C2862" t="s">
        <v>3472</v>
      </c>
      <c r="D2862" t="s">
        <v>5643</v>
      </c>
      <c r="E2862" t="s">
        <v>3473</v>
      </c>
      <c r="F2862">
        <v>3</v>
      </c>
      <c r="G2862" s="1">
        <v>45166</v>
      </c>
      <c r="H2862" s="1">
        <v>45261</v>
      </c>
      <c r="I2862" s="21">
        <f t="shared" si="220"/>
        <v>14.571428571428571</v>
      </c>
      <c r="J2862" s="1"/>
      <c r="K2862" s="1" t="s">
        <v>5552</v>
      </c>
      <c r="S2862" s="22">
        <f t="shared" si="221"/>
        <v>0</v>
      </c>
      <c r="T2862" s="22">
        <f t="shared" si="222"/>
        <v>0</v>
      </c>
      <c r="U2862" s="22">
        <v>0</v>
      </c>
      <c r="W2862" s="22">
        <v>0</v>
      </c>
      <c r="Y2862" t="s">
        <v>205</v>
      </c>
      <c r="Z2862" t="s">
        <v>2045</v>
      </c>
      <c r="AA2862" t="s">
        <v>2046</v>
      </c>
      <c r="AB2862" t="s">
        <v>41</v>
      </c>
      <c r="AC2862" t="s">
        <v>62</v>
      </c>
      <c r="AD2862" t="str">
        <f t="shared" si="223"/>
        <v>Sports Pavilion - PE101</v>
      </c>
      <c r="AE2862" t="s">
        <v>615</v>
      </c>
      <c r="AF2862" t="s">
        <v>616</v>
      </c>
      <c r="AG2862" t="s">
        <v>617</v>
      </c>
      <c r="AH2862" t="s">
        <v>4411</v>
      </c>
      <c r="AI2862">
        <v>15</v>
      </c>
      <c r="AJ2862">
        <v>6</v>
      </c>
      <c r="AK2862" s="22">
        <f t="shared" si="224"/>
        <v>0</v>
      </c>
      <c r="AL2862" t="s">
        <v>52</v>
      </c>
      <c r="AM2862" t="s">
        <v>172</v>
      </c>
      <c r="AN2862" t="s">
        <v>67</v>
      </c>
    </row>
    <row r="2863" spans="1:40" hidden="1" x14ac:dyDescent="0.25">
      <c r="A2863">
        <v>202430</v>
      </c>
      <c r="B2863">
        <v>43149</v>
      </c>
      <c r="C2863" t="s">
        <v>3474</v>
      </c>
      <c r="D2863" t="s">
        <v>5643</v>
      </c>
      <c r="E2863" t="s">
        <v>3475</v>
      </c>
      <c r="F2863">
        <v>3</v>
      </c>
      <c r="G2863" s="1">
        <v>45166</v>
      </c>
      <c r="H2863" s="1">
        <v>45261</v>
      </c>
      <c r="I2863" s="21">
        <f t="shared" si="220"/>
        <v>14.571428571428571</v>
      </c>
      <c r="J2863" s="1"/>
      <c r="K2863" s="1" t="s">
        <v>5552</v>
      </c>
      <c r="S2863" s="22">
        <f t="shared" si="221"/>
        <v>0</v>
      </c>
      <c r="T2863" s="22">
        <f t="shared" si="222"/>
        <v>0</v>
      </c>
      <c r="U2863" s="22">
        <v>0</v>
      </c>
      <c r="W2863" s="22">
        <v>0</v>
      </c>
      <c r="Y2863" t="s">
        <v>205</v>
      </c>
      <c r="Z2863" t="s">
        <v>3476</v>
      </c>
      <c r="AA2863" t="s">
        <v>3477</v>
      </c>
      <c r="AB2863" t="s">
        <v>277</v>
      </c>
      <c r="AC2863" t="s">
        <v>62</v>
      </c>
      <c r="AD2863" t="str">
        <f t="shared" si="223"/>
        <v>Sports Pavilion - PE101</v>
      </c>
      <c r="AE2863" t="s">
        <v>615</v>
      </c>
      <c r="AF2863" t="s">
        <v>616</v>
      </c>
      <c r="AG2863" t="s">
        <v>617</v>
      </c>
      <c r="AH2863" t="s">
        <v>4411</v>
      </c>
      <c r="AI2863">
        <v>20</v>
      </c>
      <c r="AJ2863">
        <v>19</v>
      </c>
      <c r="AK2863" s="22">
        <f t="shared" si="224"/>
        <v>0</v>
      </c>
      <c r="AL2863" t="s">
        <v>52</v>
      </c>
      <c r="AM2863" t="s">
        <v>172</v>
      </c>
      <c r="AN2863" t="s">
        <v>67</v>
      </c>
    </row>
    <row r="2864" spans="1:40" x14ac:dyDescent="0.25">
      <c r="A2864">
        <v>202430</v>
      </c>
      <c r="B2864">
        <v>33525</v>
      </c>
      <c r="C2864" t="s">
        <v>2249</v>
      </c>
      <c r="D2864" t="s">
        <v>5732</v>
      </c>
      <c r="E2864" t="s">
        <v>2250</v>
      </c>
      <c r="F2864">
        <v>1.5</v>
      </c>
      <c r="G2864" s="1">
        <v>45166</v>
      </c>
      <c r="H2864" s="1">
        <v>45276</v>
      </c>
      <c r="I2864" s="21">
        <f t="shared" si="220"/>
        <v>16.714285714285715</v>
      </c>
      <c r="J2864" s="1"/>
      <c r="K2864" s="1" t="s">
        <v>37</v>
      </c>
      <c r="P2864" t="s">
        <v>37</v>
      </c>
      <c r="S2864" s="22">
        <f t="shared" si="221"/>
        <v>0.12847222222222221</v>
      </c>
      <c r="T2864" s="22">
        <f t="shared" si="222"/>
        <v>0.13014069264069264</v>
      </c>
      <c r="U2864" s="22" t="s">
        <v>5390</v>
      </c>
      <c r="V2864">
        <v>900</v>
      </c>
      <c r="W2864" s="22" t="s">
        <v>5422</v>
      </c>
      <c r="X2864">
        <v>1205</v>
      </c>
      <c r="Y2864" t="s">
        <v>49</v>
      </c>
      <c r="Z2864" t="s">
        <v>1788</v>
      </c>
      <c r="AA2864" t="s">
        <v>1789</v>
      </c>
      <c r="AB2864" t="s">
        <v>61</v>
      </c>
      <c r="AC2864" t="s">
        <v>62</v>
      </c>
      <c r="AD2864" t="str">
        <f t="shared" si="223"/>
        <v>Sports Pavilion - PE101B</v>
      </c>
      <c r="AE2864" t="s">
        <v>615</v>
      </c>
      <c r="AF2864" t="s">
        <v>616</v>
      </c>
      <c r="AG2864" t="s">
        <v>3478</v>
      </c>
      <c r="AH2864" t="s">
        <v>4411</v>
      </c>
      <c r="AI2864">
        <v>15</v>
      </c>
      <c r="AJ2864">
        <v>14</v>
      </c>
      <c r="AK2864" s="22">
        <f t="shared" si="224"/>
        <v>30.452922077922079</v>
      </c>
      <c r="AL2864" t="s">
        <v>52</v>
      </c>
      <c r="AM2864" t="s">
        <v>66</v>
      </c>
      <c r="AN2864" t="s">
        <v>67</v>
      </c>
    </row>
    <row r="2865" spans="1:40" x14ac:dyDescent="0.25">
      <c r="A2865">
        <v>202430</v>
      </c>
      <c r="B2865">
        <v>42796</v>
      </c>
      <c r="C2865" t="s">
        <v>2618</v>
      </c>
      <c r="D2865" t="s">
        <v>5732</v>
      </c>
      <c r="E2865" t="s">
        <v>2619</v>
      </c>
      <c r="F2865">
        <v>1.5</v>
      </c>
      <c r="G2865" s="1">
        <v>45166</v>
      </c>
      <c r="H2865" s="1">
        <v>45276</v>
      </c>
      <c r="I2865" s="21">
        <f t="shared" si="220"/>
        <v>16.714285714285715</v>
      </c>
      <c r="J2865" s="1" t="s">
        <v>393</v>
      </c>
      <c r="K2865" s="1" t="s">
        <v>37</v>
      </c>
      <c r="P2865" t="s">
        <v>37</v>
      </c>
      <c r="S2865" s="22">
        <f t="shared" si="221"/>
        <v>0.12847222222222221</v>
      </c>
      <c r="T2865" s="22">
        <f t="shared" si="222"/>
        <v>0.13014069264069264</v>
      </c>
      <c r="U2865" s="22" t="s">
        <v>5390</v>
      </c>
      <c r="V2865">
        <v>900</v>
      </c>
      <c r="W2865" s="22" t="s">
        <v>5422</v>
      </c>
      <c r="X2865">
        <v>1205</v>
      </c>
      <c r="Y2865" t="s">
        <v>205</v>
      </c>
      <c r="Z2865" t="s">
        <v>1788</v>
      </c>
      <c r="AA2865" t="s">
        <v>1789</v>
      </c>
      <c r="AB2865" t="s">
        <v>41</v>
      </c>
      <c r="AC2865" t="s">
        <v>62</v>
      </c>
      <c r="AD2865" t="str">
        <f t="shared" si="223"/>
        <v>Sports Pavilion - PE101B</v>
      </c>
      <c r="AE2865" t="s">
        <v>615</v>
      </c>
      <c r="AF2865" t="s">
        <v>616</v>
      </c>
      <c r="AG2865" t="s">
        <v>3478</v>
      </c>
      <c r="AH2865" t="s">
        <v>4411</v>
      </c>
      <c r="AI2865">
        <v>10</v>
      </c>
      <c r="AJ2865">
        <v>8</v>
      </c>
      <c r="AK2865" s="22">
        <f t="shared" si="224"/>
        <v>17.401669758812616</v>
      </c>
      <c r="AL2865" t="s">
        <v>52</v>
      </c>
      <c r="AM2865" t="s">
        <v>66</v>
      </c>
      <c r="AN2865" t="s">
        <v>67</v>
      </c>
    </row>
    <row r="2866" spans="1:40" hidden="1" x14ac:dyDescent="0.25">
      <c r="A2866">
        <v>202430</v>
      </c>
      <c r="B2866">
        <v>31467</v>
      </c>
      <c r="C2866" t="s">
        <v>3464</v>
      </c>
      <c r="D2866" t="s">
        <v>5732</v>
      </c>
      <c r="E2866" t="s">
        <v>3465</v>
      </c>
      <c r="F2866">
        <v>1</v>
      </c>
      <c r="G2866" s="1">
        <v>45166</v>
      </c>
      <c r="H2866" s="1">
        <v>45276</v>
      </c>
      <c r="I2866" s="21">
        <f t="shared" si="220"/>
        <v>16.714285714285715</v>
      </c>
      <c r="J2866" s="1"/>
      <c r="K2866" s="1" t="s">
        <v>5552</v>
      </c>
      <c r="S2866" s="22">
        <f t="shared" si="221"/>
        <v>0</v>
      </c>
      <c r="T2866" s="22">
        <f t="shared" si="222"/>
        <v>0</v>
      </c>
      <c r="U2866" s="22">
        <v>0</v>
      </c>
      <c r="W2866" s="22">
        <v>0</v>
      </c>
      <c r="Y2866" t="s">
        <v>38</v>
      </c>
      <c r="Z2866" t="s">
        <v>3466</v>
      </c>
      <c r="AA2866" t="s">
        <v>3467</v>
      </c>
      <c r="AB2866" t="s">
        <v>41</v>
      </c>
      <c r="AC2866" t="s">
        <v>98</v>
      </c>
      <c r="AD2866" t="str">
        <f t="shared" si="223"/>
        <v>Sports Pavilion - PE110</v>
      </c>
      <c r="AE2866" t="s">
        <v>615</v>
      </c>
      <c r="AF2866" t="s">
        <v>616</v>
      </c>
      <c r="AG2866" t="s">
        <v>3479</v>
      </c>
      <c r="AH2866" t="s">
        <v>3906</v>
      </c>
      <c r="AI2866">
        <v>20</v>
      </c>
      <c r="AJ2866">
        <v>2</v>
      </c>
      <c r="AK2866" s="22">
        <f t="shared" si="224"/>
        <v>0</v>
      </c>
      <c r="AL2866" t="s">
        <v>52</v>
      </c>
      <c r="AM2866" t="s">
        <v>172</v>
      </c>
      <c r="AN2866" t="s">
        <v>67</v>
      </c>
    </row>
    <row r="2867" spans="1:40" hidden="1" x14ac:dyDescent="0.25">
      <c r="A2867">
        <v>202430</v>
      </c>
      <c r="B2867">
        <v>31468</v>
      </c>
      <c r="C2867" t="s">
        <v>3464</v>
      </c>
      <c r="D2867" t="s">
        <v>5732</v>
      </c>
      <c r="E2867" t="s">
        <v>3465</v>
      </c>
      <c r="F2867">
        <v>1</v>
      </c>
      <c r="G2867" s="1">
        <v>45166</v>
      </c>
      <c r="H2867" s="1">
        <v>45276</v>
      </c>
      <c r="I2867" s="21">
        <f t="shared" si="220"/>
        <v>16.714285714285715</v>
      </c>
      <c r="J2867" s="1"/>
      <c r="K2867" s="1" t="s">
        <v>5552</v>
      </c>
      <c r="S2867" s="22">
        <f t="shared" si="221"/>
        <v>0</v>
      </c>
      <c r="T2867" s="22">
        <f t="shared" si="222"/>
        <v>0</v>
      </c>
      <c r="U2867" s="22">
        <v>0</v>
      </c>
      <c r="W2867" s="22">
        <v>0</v>
      </c>
      <c r="Y2867" t="s">
        <v>38</v>
      </c>
      <c r="Z2867" t="s">
        <v>3466</v>
      </c>
      <c r="AA2867" t="s">
        <v>3467</v>
      </c>
      <c r="AB2867" t="s">
        <v>41</v>
      </c>
      <c r="AC2867" t="s">
        <v>98</v>
      </c>
      <c r="AD2867" t="str">
        <f t="shared" si="223"/>
        <v>Sports Pavilion - PE110</v>
      </c>
      <c r="AE2867" t="s">
        <v>615</v>
      </c>
      <c r="AF2867" t="s">
        <v>616</v>
      </c>
      <c r="AG2867" t="s">
        <v>3479</v>
      </c>
      <c r="AH2867" t="s">
        <v>3906</v>
      </c>
      <c r="AI2867">
        <v>20</v>
      </c>
      <c r="AJ2867">
        <v>4</v>
      </c>
      <c r="AK2867" s="22">
        <f t="shared" si="224"/>
        <v>0</v>
      </c>
      <c r="AL2867" t="s">
        <v>52</v>
      </c>
      <c r="AM2867" t="s">
        <v>172</v>
      </c>
      <c r="AN2867" t="s">
        <v>67</v>
      </c>
    </row>
    <row r="2868" spans="1:40" hidden="1" x14ac:dyDescent="0.25">
      <c r="A2868">
        <v>202430</v>
      </c>
      <c r="B2868">
        <v>31470</v>
      </c>
      <c r="C2868" t="s">
        <v>3464</v>
      </c>
      <c r="D2868" t="s">
        <v>5732</v>
      </c>
      <c r="E2868" t="s">
        <v>3465</v>
      </c>
      <c r="F2868">
        <v>1</v>
      </c>
      <c r="G2868" s="1">
        <v>45166</v>
      </c>
      <c r="H2868" s="1">
        <v>45276</v>
      </c>
      <c r="I2868" s="21">
        <f t="shared" si="220"/>
        <v>16.714285714285715</v>
      </c>
      <c r="J2868" s="1"/>
      <c r="K2868" s="1" t="s">
        <v>5552</v>
      </c>
      <c r="S2868" s="22">
        <f t="shared" si="221"/>
        <v>0</v>
      </c>
      <c r="T2868" s="22">
        <f t="shared" si="222"/>
        <v>0</v>
      </c>
      <c r="U2868" s="22">
        <v>0</v>
      </c>
      <c r="W2868" s="22">
        <v>0</v>
      </c>
      <c r="Y2868" t="s">
        <v>38</v>
      </c>
      <c r="Z2868" t="s">
        <v>3466</v>
      </c>
      <c r="AA2868" t="s">
        <v>3467</v>
      </c>
      <c r="AB2868" t="s">
        <v>41</v>
      </c>
      <c r="AC2868" t="s">
        <v>62</v>
      </c>
      <c r="AD2868" t="str">
        <f t="shared" si="223"/>
        <v>Sports Pavilion - PE110</v>
      </c>
      <c r="AE2868" t="s">
        <v>615</v>
      </c>
      <c r="AF2868" t="s">
        <v>616</v>
      </c>
      <c r="AG2868" t="s">
        <v>3479</v>
      </c>
      <c r="AH2868" t="s">
        <v>3906</v>
      </c>
      <c r="AI2868">
        <v>5</v>
      </c>
      <c r="AJ2868">
        <v>1</v>
      </c>
      <c r="AK2868" s="22">
        <f t="shared" si="224"/>
        <v>0</v>
      </c>
      <c r="AL2868" t="s">
        <v>52</v>
      </c>
      <c r="AM2868" t="s">
        <v>172</v>
      </c>
      <c r="AN2868" t="s">
        <v>67</v>
      </c>
    </row>
    <row r="2869" spans="1:40" x14ac:dyDescent="0.25">
      <c r="A2869">
        <v>202430</v>
      </c>
      <c r="B2869">
        <v>33544</v>
      </c>
      <c r="C2869" t="s">
        <v>2053</v>
      </c>
      <c r="D2869" t="s">
        <v>5733</v>
      </c>
      <c r="E2869" t="s">
        <v>2054</v>
      </c>
      <c r="F2869">
        <v>1.5</v>
      </c>
      <c r="G2869" s="1">
        <v>45166</v>
      </c>
      <c r="H2869" s="1">
        <v>45276</v>
      </c>
      <c r="I2869" s="21">
        <f t="shared" si="220"/>
        <v>16.714285714285715</v>
      </c>
      <c r="J2869" s="1"/>
      <c r="K2869" s="1" t="s">
        <v>5537</v>
      </c>
      <c r="M2869" t="s">
        <v>34</v>
      </c>
      <c r="O2869" t="s">
        <v>36</v>
      </c>
      <c r="S2869" s="22">
        <f t="shared" si="221"/>
        <v>5.555555555555558E-2</v>
      </c>
      <c r="T2869" s="22">
        <f t="shared" si="222"/>
        <v>0.11255411255411261</v>
      </c>
      <c r="U2869" s="22" t="s">
        <v>5379</v>
      </c>
      <c r="V2869">
        <v>1420</v>
      </c>
      <c r="W2869" s="22" t="s">
        <v>5500</v>
      </c>
      <c r="X2869">
        <v>1540</v>
      </c>
      <c r="Y2869" t="s">
        <v>49</v>
      </c>
      <c r="Z2869" t="s">
        <v>2051</v>
      </c>
      <c r="AA2869" t="s">
        <v>2052</v>
      </c>
      <c r="AB2869" t="s">
        <v>61</v>
      </c>
      <c r="AC2869" t="s">
        <v>62</v>
      </c>
      <c r="AD2869" t="str">
        <f t="shared" si="223"/>
        <v>Sports Pavilion - PE113</v>
      </c>
      <c r="AE2869" t="s">
        <v>615</v>
      </c>
      <c r="AF2869" t="s">
        <v>616</v>
      </c>
      <c r="AG2869" t="s">
        <v>624</v>
      </c>
      <c r="AH2869" t="s">
        <v>4411</v>
      </c>
      <c r="AI2869">
        <v>30</v>
      </c>
      <c r="AJ2869">
        <v>29</v>
      </c>
      <c r="AK2869" s="22">
        <f t="shared" si="224"/>
        <v>54.556586270872018</v>
      </c>
      <c r="AL2869" t="s">
        <v>52</v>
      </c>
      <c r="AM2869" t="s">
        <v>66</v>
      </c>
      <c r="AN2869" t="s">
        <v>67</v>
      </c>
    </row>
    <row r="2870" spans="1:40" x14ac:dyDescent="0.25">
      <c r="A2870">
        <v>202430</v>
      </c>
      <c r="B2870">
        <v>37529</v>
      </c>
      <c r="C2870" t="s">
        <v>627</v>
      </c>
      <c r="D2870" t="s">
        <v>5732</v>
      </c>
      <c r="E2870" t="s">
        <v>628</v>
      </c>
      <c r="F2870">
        <v>1.5</v>
      </c>
      <c r="G2870" s="1">
        <v>45166</v>
      </c>
      <c r="H2870" s="1">
        <v>45276</v>
      </c>
      <c r="I2870" s="21">
        <f t="shared" si="220"/>
        <v>16.714285714285715</v>
      </c>
      <c r="J2870" s="1"/>
      <c r="K2870" s="1" t="s">
        <v>5536</v>
      </c>
      <c r="L2870" t="s">
        <v>33</v>
      </c>
      <c r="N2870" t="s">
        <v>35</v>
      </c>
      <c r="S2870" s="22">
        <f t="shared" si="221"/>
        <v>5.555555555555558E-2</v>
      </c>
      <c r="T2870" s="22">
        <f t="shared" si="222"/>
        <v>0.11255411255411261</v>
      </c>
      <c r="U2870" s="22" t="s">
        <v>5404</v>
      </c>
      <c r="V2870">
        <v>1555</v>
      </c>
      <c r="W2870" s="22" t="s">
        <v>5445</v>
      </c>
      <c r="X2870">
        <v>1715</v>
      </c>
      <c r="Y2870" t="s">
        <v>49</v>
      </c>
      <c r="Z2870" t="s">
        <v>629</v>
      </c>
      <c r="AA2870" t="s">
        <v>630</v>
      </c>
      <c r="AB2870" t="s">
        <v>41</v>
      </c>
      <c r="AC2870" t="s">
        <v>62</v>
      </c>
      <c r="AD2870" t="str">
        <f t="shared" si="223"/>
        <v>Sports Pavilion - PE113</v>
      </c>
      <c r="AE2870" t="s">
        <v>615</v>
      </c>
      <c r="AF2870" t="s">
        <v>616</v>
      </c>
      <c r="AG2870" t="s">
        <v>624</v>
      </c>
      <c r="AH2870" t="s">
        <v>4411</v>
      </c>
      <c r="AI2870">
        <v>15</v>
      </c>
      <c r="AJ2870">
        <v>11</v>
      </c>
      <c r="AK2870" s="22">
        <f t="shared" si="224"/>
        <v>20.693877551020421</v>
      </c>
      <c r="AL2870" t="s">
        <v>52</v>
      </c>
      <c r="AM2870" t="s">
        <v>633</v>
      </c>
      <c r="AN2870" t="s">
        <v>67</v>
      </c>
    </row>
    <row r="2871" spans="1:40" hidden="1" x14ac:dyDescent="0.25">
      <c r="A2871">
        <v>202430</v>
      </c>
      <c r="B2871">
        <v>37530</v>
      </c>
      <c r="C2871" t="s">
        <v>631</v>
      </c>
      <c r="D2871" t="s">
        <v>5671</v>
      </c>
      <c r="E2871" t="s">
        <v>632</v>
      </c>
      <c r="F2871">
        <v>1.5</v>
      </c>
      <c r="G2871" s="1">
        <v>45166</v>
      </c>
      <c r="H2871" s="1">
        <v>45276</v>
      </c>
      <c r="I2871" s="21">
        <f t="shared" si="220"/>
        <v>16.714285714285715</v>
      </c>
      <c r="J2871" s="1"/>
      <c r="K2871" s="1" t="s">
        <v>5552</v>
      </c>
      <c r="S2871" s="22">
        <f t="shared" si="221"/>
        <v>0</v>
      </c>
      <c r="T2871" s="22">
        <f t="shared" si="222"/>
        <v>0</v>
      </c>
      <c r="U2871" s="22">
        <v>0</v>
      </c>
      <c r="W2871" s="22">
        <v>0</v>
      </c>
      <c r="Y2871" t="s">
        <v>49</v>
      </c>
      <c r="Z2871" t="s">
        <v>629</v>
      </c>
      <c r="AA2871" t="s">
        <v>630</v>
      </c>
      <c r="AB2871" t="s">
        <v>277</v>
      </c>
      <c r="AC2871" t="s">
        <v>62</v>
      </c>
      <c r="AD2871" t="str">
        <f t="shared" si="223"/>
        <v>Sports Pavilion - PE113</v>
      </c>
      <c r="AE2871" t="s">
        <v>615</v>
      </c>
      <c r="AF2871" t="s">
        <v>616</v>
      </c>
      <c r="AG2871" t="s">
        <v>624</v>
      </c>
      <c r="AH2871" t="s">
        <v>4411</v>
      </c>
      <c r="AI2871">
        <v>20</v>
      </c>
      <c r="AJ2871">
        <v>6</v>
      </c>
      <c r="AK2871" s="22">
        <f t="shared" si="224"/>
        <v>0</v>
      </c>
      <c r="AL2871" t="s">
        <v>52</v>
      </c>
      <c r="AM2871" t="s">
        <v>633</v>
      </c>
      <c r="AN2871" t="s">
        <v>67</v>
      </c>
    </row>
    <row r="2872" spans="1:40" x14ac:dyDescent="0.25">
      <c r="A2872">
        <v>202430</v>
      </c>
      <c r="B2872">
        <v>37530</v>
      </c>
      <c r="C2872" t="s">
        <v>631</v>
      </c>
      <c r="D2872" t="s">
        <v>5671</v>
      </c>
      <c r="E2872" t="s">
        <v>632</v>
      </c>
      <c r="F2872">
        <v>1.5</v>
      </c>
      <c r="G2872" s="1">
        <v>45166</v>
      </c>
      <c r="H2872" s="1">
        <v>45276</v>
      </c>
      <c r="I2872" s="21">
        <f t="shared" si="220"/>
        <v>16.714285714285715</v>
      </c>
      <c r="J2872" s="1" t="s">
        <v>393</v>
      </c>
      <c r="K2872" s="1" t="s">
        <v>5536</v>
      </c>
      <c r="L2872" t="s">
        <v>33</v>
      </c>
      <c r="N2872" t="s">
        <v>35</v>
      </c>
      <c r="S2872" s="22">
        <f t="shared" si="221"/>
        <v>5.555555555555558E-2</v>
      </c>
      <c r="T2872" s="22">
        <f t="shared" si="222"/>
        <v>0.11255411255411261</v>
      </c>
      <c r="U2872" s="22" t="s">
        <v>5404</v>
      </c>
      <c r="V2872">
        <v>1555</v>
      </c>
      <c r="W2872" s="22" t="s">
        <v>5445</v>
      </c>
      <c r="X2872">
        <v>1715</v>
      </c>
      <c r="Y2872" t="s">
        <v>49</v>
      </c>
      <c r="Z2872" t="s">
        <v>629</v>
      </c>
      <c r="AA2872" t="s">
        <v>630</v>
      </c>
      <c r="AB2872" t="s">
        <v>277</v>
      </c>
      <c r="AC2872" t="s">
        <v>62</v>
      </c>
      <c r="AD2872" t="str">
        <f t="shared" si="223"/>
        <v>Sports Pavilion - PE113</v>
      </c>
      <c r="AE2872" t="s">
        <v>615</v>
      </c>
      <c r="AF2872" t="s">
        <v>616</v>
      </c>
      <c r="AG2872" t="s">
        <v>624</v>
      </c>
      <c r="AH2872" t="s">
        <v>4411</v>
      </c>
      <c r="AI2872">
        <v>20</v>
      </c>
      <c r="AJ2872">
        <v>6</v>
      </c>
      <c r="AK2872" s="22">
        <f t="shared" si="224"/>
        <v>11.287569573283864</v>
      </c>
      <c r="AL2872" t="s">
        <v>52</v>
      </c>
      <c r="AM2872" t="s">
        <v>633</v>
      </c>
      <c r="AN2872" t="s">
        <v>67</v>
      </c>
    </row>
    <row r="2873" spans="1:40" hidden="1" x14ac:dyDescent="0.25">
      <c r="A2873">
        <v>202430</v>
      </c>
      <c r="B2873">
        <v>37531</v>
      </c>
      <c r="C2873" t="s">
        <v>627</v>
      </c>
      <c r="D2873" t="s">
        <v>5732</v>
      </c>
      <c r="E2873" t="s">
        <v>628</v>
      </c>
      <c r="F2873">
        <v>1.5</v>
      </c>
      <c r="G2873" s="1">
        <v>45166</v>
      </c>
      <c r="H2873" s="1">
        <v>45276</v>
      </c>
      <c r="I2873" s="21">
        <f t="shared" si="220"/>
        <v>16.714285714285715</v>
      </c>
      <c r="J2873" s="1"/>
      <c r="K2873" s="1" t="s">
        <v>5552</v>
      </c>
      <c r="S2873" s="22">
        <f t="shared" si="221"/>
        <v>0</v>
      </c>
      <c r="T2873" s="22">
        <f t="shared" si="222"/>
        <v>0</v>
      </c>
      <c r="U2873" s="22">
        <v>0</v>
      </c>
      <c r="W2873" s="22">
        <v>0</v>
      </c>
      <c r="Y2873" t="s">
        <v>49</v>
      </c>
      <c r="Z2873" t="s">
        <v>629</v>
      </c>
      <c r="AA2873" t="s">
        <v>630</v>
      </c>
      <c r="AB2873" t="s">
        <v>277</v>
      </c>
      <c r="AC2873" t="s">
        <v>62</v>
      </c>
      <c r="AD2873" t="str">
        <f t="shared" si="223"/>
        <v>Sports Pavilion - PE113</v>
      </c>
      <c r="AE2873" t="s">
        <v>615</v>
      </c>
      <c r="AF2873" t="s">
        <v>616</v>
      </c>
      <c r="AG2873" t="s">
        <v>624</v>
      </c>
      <c r="AH2873" t="s">
        <v>4411</v>
      </c>
      <c r="AI2873">
        <v>20</v>
      </c>
      <c r="AJ2873">
        <v>18</v>
      </c>
      <c r="AK2873" s="22">
        <f t="shared" si="224"/>
        <v>0</v>
      </c>
      <c r="AL2873" t="s">
        <v>52</v>
      </c>
      <c r="AM2873" t="s">
        <v>66</v>
      </c>
      <c r="AN2873" t="s">
        <v>67</v>
      </c>
    </row>
    <row r="2874" spans="1:40" x14ac:dyDescent="0.25">
      <c r="A2874">
        <v>202430</v>
      </c>
      <c r="B2874">
        <v>37531</v>
      </c>
      <c r="C2874" t="s">
        <v>627</v>
      </c>
      <c r="D2874" t="s">
        <v>5732</v>
      </c>
      <c r="E2874" t="s">
        <v>628</v>
      </c>
      <c r="F2874">
        <v>1.5</v>
      </c>
      <c r="G2874" s="1">
        <v>45166</v>
      </c>
      <c r="H2874" s="1">
        <v>45276</v>
      </c>
      <c r="I2874" s="21">
        <f t="shared" si="220"/>
        <v>16.714285714285715</v>
      </c>
      <c r="J2874" s="1"/>
      <c r="K2874" s="1" t="s">
        <v>5536</v>
      </c>
      <c r="L2874" t="s">
        <v>33</v>
      </c>
      <c r="N2874" t="s">
        <v>35</v>
      </c>
      <c r="S2874" s="22">
        <f t="shared" si="221"/>
        <v>5.555555555555558E-2</v>
      </c>
      <c r="T2874" s="22">
        <f t="shared" si="222"/>
        <v>0.11255411255411261</v>
      </c>
      <c r="U2874" s="22" t="s">
        <v>5377</v>
      </c>
      <c r="V2874">
        <v>1245</v>
      </c>
      <c r="W2874" s="22" t="s">
        <v>5398</v>
      </c>
      <c r="X2874">
        <v>1405</v>
      </c>
      <c r="Y2874" t="s">
        <v>49</v>
      </c>
      <c r="Z2874" t="s">
        <v>629</v>
      </c>
      <c r="AA2874" t="s">
        <v>630</v>
      </c>
      <c r="AB2874" t="s">
        <v>277</v>
      </c>
      <c r="AC2874" t="s">
        <v>62</v>
      </c>
      <c r="AD2874" t="str">
        <f t="shared" si="223"/>
        <v>Sports Pavilion - PE113</v>
      </c>
      <c r="AE2874" t="s">
        <v>615</v>
      </c>
      <c r="AF2874" t="s">
        <v>616</v>
      </c>
      <c r="AG2874" t="s">
        <v>624</v>
      </c>
      <c r="AH2874" t="s">
        <v>4411</v>
      </c>
      <c r="AI2874">
        <v>20</v>
      </c>
      <c r="AJ2874">
        <v>18</v>
      </c>
      <c r="AK2874" s="22">
        <f t="shared" si="224"/>
        <v>33.862708719851597</v>
      </c>
      <c r="AL2874" t="s">
        <v>52</v>
      </c>
      <c r="AM2874" t="s">
        <v>66</v>
      </c>
      <c r="AN2874" t="s">
        <v>67</v>
      </c>
    </row>
    <row r="2875" spans="1:40" x14ac:dyDescent="0.25">
      <c r="A2875">
        <v>202430</v>
      </c>
      <c r="B2875">
        <v>41051</v>
      </c>
      <c r="C2875" t="s">
        <v>2049</v>
      </c>
      <c r="D2875" t="s">
        <v>5671</v>
      </c>
      <c r="E2875" t="s">
        <v>2050</v>
      </c>
      <c r="F2875">
        <v>1.5</v>
      </c>
      <c r="G2875" s="1">
        <v>45166</v>
      </c>
      <c r="H2875" s="1">
        <v>45276</v>
      </c>
      <c r="I2875" s="21">
        <f t="shared" si="220"/>
        <v>16.714285714285715</v>
      </c>
      <c r="J2875" s="1"/>
      <c r="K2875" s="1" t="s">
        <v>5537</v>
      </c>
      <c r="M2875" t="s">
        <v>34</v>
      </c>
      <c r="O2875" t="s">
        <v>36</v>
      </c>
      <c r="S2875" s="22">
        <f t="shared" si="221"/>
        <v>5.5555555555555525E-2</v>
      </c>
      <c r="T2875" s="22">
        <f t="shared" si="222"/>
        <v>0.1125541125541125</v>
      </c>
      <c r="U2875" s="22" t="s">
        <v>5375</v>
      </c>
      <c r="V2875">
        <v>935</v>
      </c>
      <c r="W2875" s="22" t="s">
        <v>5474</v>
      </c>
      <c r="X2875">
        <v>1055</v>
      </c>
      <c r="Y2875" t="s">
        <v>49</v>
      </c>
      <c r="Z2875" t="s">
        <v>2051</v>
      </c>
      <c r="AA2875" t="s">
        <v>2052</v>
      </c>
      <c r="AB2875" t="s">
        <v>61</v>
      </c>
      <c r="AC2875" t="s">
        <v>62</v>
      </c>
      <c r="AD2875" t="str">
        <f t="shared" si="223"/>
        <v>Sports Pavilion - PE113</v>
      </c>
      <c r="AE2875" t="s">
        <v>615</v>
      </c>
      <c r="AF2875" t="s">
        <v>616</v>
      </c>
      <c r="AG2875" t="s">
        <v>624</v>
      </c>
      <c r="AH2875" t="s">
        <v>4411</v>
      </c>
      <c r="AI2875">
        <v>35</v>
      </c>
      <c r="AJ2875">
        <v>30</v>
      </c>
      <c r="AK2875" s="22">
        <f t="shared" si="224"/>
        <v>56.437847866419276</v>
      </c>
      <c r="AL2875" t="s">
        <v>52</v>
      </c>
      <c r="AM2875" t="s">
        <v>66</v>
      </c>
      <c r="AN2875" t="s">
        <v>67</v>
      </c>
    </row>
    <row r="2876" spans="1:40" hidden="1" x14ac:dyDescent="0.25">
      <c r="A2876">
        <v>202430</v>
      </c>
      <c r="B2876">
        <v>43124</v>
      </c>
      <c r="C2876" t="s">
        <v>3480</v>
      </c>
      <c r="D2876" t="s">
        <v>5733</v>
      </c>
      <c r="E2876" t="s">
        <v>3481</v>
      </c>
      <c r="F2876">
        <v>3</v>
      </c>
      <c r="G2876" s="1">
        <v>45174</v>
      </c>
      <c r="H2876" s="1">
        <v>45268</v>
      </c>
      <c r="I2876" s="21">
        <f t="shared" si="220"/>
        <v>14.428571428571429</v>
      </c>
      <c r="J2876" s="1"/>
      <c r="K2876" s="1" t="s">
        <v>5552</v>
      </c>
      <c r="S2876" s="22">
        <f t="shared" si="221"/>
        <v>0</v>
      </c>
      <c r="T2876" s="22">
        <f t="shared" si="222"/>
        <v>0</v>
      </c>
      <c r="U2876" s="22">
        <v>0</v>
      </c>
      <c r="W2876" s="22">
        <v>0</v>
      </c>
      <c r="Y2876" t="s">
        <v>205</v>
      </c>
      <c r="Z2876" t="s">
        <v>2051</v>
      </c>
      <c r="AA2876" t="s">
        <v>2052</v>
      </c>
      <c r="AB2876" t="s">
        <v>61</v>
      </c>
      <c r="AC2876" t="s">
        <v>62</v>
      </c>
      <c r="AD2876" t="str">
        <f t="shared" si="223"/>
        <v>Sports Pavilion - PE113</v>
      </c>
      <c r="AE2876" t="s">
        <v>615</v>
      </c>
      <c r="AF2876" t="s">
        <v>616</v>
      </c>
      <c r="AG2876" t="s">
        <v>624</v>
      </c>
      <c r="AH2876" t="s">
        <v>4411</v>
      </c>
      <c r="AI2876">
        <v>20</v>
      </c>
      <c r="AJ2876">
        <v>2</v>
      </c>
      <c r="AK2876" s="22">
        <f t="shared" si="224"/>
        <v>0</v>
      </c>
      <c r="AL2876" t="s">
        <v>52</v>
      </c>
      <c r="AM2876" t="s">
        <v>172</v>
      </c>
      <c r="AN2876" t="s">
        <v>67</v>
      </c>
    </row>
    <row r="2877" spans="1:40" hidden="1" x14ac:dyDescent="0.25">
      <c r="A2877">
        <v>202430</v>
      </c>
      <c r="B2877">
        <v>43125</v>
      </c>
      <c r="C2877" t="s">
        <v>631</v>
      </c>
      <c r="D2877" t="s">
        <v>5671</v>
      </c>
      <c r="E2877" t="s">
        <v>632</v>
      </c>
      <c r="F2877">
        <v>1.5</v>
      </c>
      <c r="G2877" s="1">
        <v>45166</v>
      </c>
      <c r="H2877" s="1">
        <v>45276</v>
      </c>
      <c r="I2877" s="21">
        <f t="shared" si="220"/>
        <v>16.714285714285715</v>
      </c>
      <c r="J2877" s="1"/>
      <c r="K2877" s="1" t="s">
        <v>5552</v>
      </c>
      <c r="S2877" s="22">
        <f t="shared" si="221"/>
        <v>0</v>
      </c>
      <c r="T2877" s="22">
        <f t="shared" si="222"/>
        <v>0</v>
      </c>
      <c r="U2877" s="22">
        <v>0</v>
      </c>
      <c r="W2877" s="22">
        <v>0</v>
      </c>
      <c r="Y2877" t="s">
        <v>205</v>
      </c>
      <c r="Z2877" t="s">
        <v>629</v>
      </c>
      <c r="AA2877" t="s">
        <v>630</v>
      </c>
      <c r="AB2877" t="s">
        <v>41</v>
      </c>
      <c r="AC2877" t="s">
        <v>62</v>
      </c>
      <c r="AD2877" t="str">
        <f t="shared" si="223"/>
        <v>Sports Pavilion - PE113</v>
      </c>
      <c r="AE2877" t="s">
        <v>615</v>
      </c>
      <c r="AF2877" t="s">
        <v>616</v>
      </c>
      <c r="AG2877" t="s">
        <v>624</v>
      </c>
      <c r="AH2877" t="s">
        <v>4411</v>
      </c>
      <c r="AI2877">
        <v>15</v>
      </c>
      <c r="AJ2877">
        <v>14</v>
      </c>
      <c r="AK2877" s="22">
        <f t="shared" si="224"/>
        <v>0</v>
      </c>
      <c r="AL2877" t="s">
        <v>52</v>
      </c>
      <c r="AM2877" t="s">
        <v>172</v>
      </c>
      <c r="AN2877" t="s">
        <v>67</v>
      </c>
    </row>
    <row r="2878" spans="1:40" x14ac:dyDescent="0.25">
      <c r="A2878">
        <v>202430</v>
      </c>
      <c r="B2878">
        <v>43125</v>
      </c>
      <c r="C2878" t="s">
        <v>631</v>
      </c>
      <c r="D2878" t="s">
        <v>5671</v>
      </c>
      <c r="E2878" t="s">
        <v>632</v>
      </c>
      <c r="F2878">
        <v>1.5</v>
      </c>
      <c r="G2878" s="1">
        <v>45166</v>
      </c>
      <c r="H2878" s="1">
        <v>45276</v>
      </c>
      <c r="I2878" s="21">
        <f t="shared" si="220"/>
        <v>16.714285714285715</v>
      </c>
      <c r="J2878" s="1" t="s">
        <v>393</v>
      </c>
      <c r="K2878" s="1" t="s">
        <v>5536</v>
      </c>
      <c r="L2878" t="s">
        <v>33</v>
      </c>
      <c r="N2878" t="s">
        <v>35</v>
      </c>
      <c r="S2878" s="22">
        <f t="shared" si="221"/>
        <v>5.555555555555558E-2</v>
      </c>
      <c r="T2878" s="22">
        <f t="shared" si="222"/>
        <v>0.11255411255411261</v>
      </c>
      <c r="U2878" s="22" t="s">
        <v>5377</v>
      </c>
      <c r="V2878">
        <v>1245</v>
      </c>
      <c r="W2878" s="22" t="s">
        <v>5398</v>
      </c>
      <c r="X2878">
        <v>1405</v>
      </c>
      <c r="Y2878" t="s">
        <v>205</v>
      </c>
      <c r="Z2878" t="s">
        <v>629</v>
      </c>
      <c r="AA2878" t="s">
        <v>630</v>
      </c>
      <c r="AB2878" t="s">
        <v>41</v>
      </c>
      <c r="AC2878" t="s">
        <v>62</v>
      </c>
      <c r="AD2878" t="str">
        <f t="shared" si="223"/>
        <v>Sports Pavilion - PE113</v>
      </c>
      <c r="AE2878" t="s">
        <v>615</v>
      </c>
      <c r="AF2878" t="s">
        <v>616</v>
      </c>
      <c r="AG2878" t="s">
        <v>624</v>
      </c>
      <c r="AH2878" t="s">
        <v>4411</v>
      </c>
      <c r="AI2878">
        <v>15</v>
      </c>
      <c r="AJ2878">
        <v>14</v>
      </c>
      <c r="AK2878" s="22">
        <f t="shared" si="224"/>
        <v>26.337662337662351</v>
      </c>
      <c r="AL2878" t="s">
        <v>52</v>
      </c>
      <c r="AM2878" t="s">
        <v>172</v>
      </c>
      <c r="AN2878" t="s">
        <v>67</v>
      </c>
    </row>
    <row r="2879" spans="1:40" hidden="1" x14ac:dyDescent="0.25">
      <c r="A2879">
        <v>202430</v>
      </c>
      <c r="B2879">
        <v>43143</v>
      </c>
      <c r="C2879" t="s">
        <v>3482</v>
      </c>
      <c r="D2879" t="s">
        <v>5733</v>
      </c>
      <c r="E2879" t="s">
        <v>3483</v>
      </c>
      <c r="F2879">
        <v>2.5</v>
      </c>
      <c r="G2879" s="1">
        <v>45174</v>
      </c>
      <c r="H2879" s="1">
        <v>45268</v>
      </c>
      <c r="I2879" s="21">
        <f t="shared" si="220"/>
        <v>14.428571428571429</v>
      </c>
      <c r="J2879" s="1"/>
      <c r="K2879" s="1" t="s">
        <v>5552</v>
      </c>
      <c r="S2879" s="22">
        <f t="shared" si="221"/>
        <v>0</v>
      </c>
      <c r="T2879" s="22">
        <f t="shared" si="222"/>
        <v>0</v>
      </c>
      <c r="U2879" s="22">
        <v>0</v>
      </c>
      <c r="W2879" s="22">
        <v>0</v>
      </c>
      <c r="Y2879" t="s">
        <v>205</v>
      </c>
      <c r="Z2879" t="s">
        <v>2051</v>
      </c>
      <c r="AA2879" t="s">
        <v>2052</v>
      </c>
      <c r="AB2879" t="s">
        <v>61</v>
      </c>
      <c r="AC2879" t="s">
        <v>62</v>
      </c>
      <c r="AD2879" t="str">
        <f t="shared" si="223"/>
        <v>Sports Pavilion - PE113</v>
      </c>
      <c r="AE2879" t="s">
        <v>615</v>
      </c>
      <c r="AF2879" t="s">
        <v>616</v>
      </c>
      <c r="AG2879" t="s">
        <v>624</v>
      </c>
      <c r="AH2879" t="s">
        <v>4411</v>
      </c>
      <c r="AI2879">
        <v>0</v>
      </c>
      <c r="AJ2879">
        <v>10</v>
      </c>
      <c r="AK2879" s="22">
        <f t="shared" si="224"/>
        <v>0</v>
      </c>
      <c r="AL2879" t="s">
        <v>52</v>
      </c>
      <c r="AM2879" t="s">
        <v>172</v>
      </c>
      <c r="AN2879" t="s">
        <v>46</v>
      </c>
    </row>
    <row r="2880" spans="1:40" hidden="1" x14ac:dyDescent="0.25">
      <c r="A2880">
        <v>202430</v>
      </c>
      <c r="B2880">
        <v>43143</v>
      </c>
      <c r="C2880" t="s">
        <v>3482</v>
      </c>
      <c r="D2880" t="s">
        <v>5733</v>
      </c>
      <c r="E2880" t="s">
        <v>3483</v>
      </c>
      <c r="F2880">
        <v>2.5</v>
      </c>
      <c r="G2880" s="1">
        <v>45174</v>
      </c>
      <c r="H2880" s="1">
        <v>45268</v>
      </c>
      <c r="I2880" s="21">
        <f t="shared" si="220"/>
        <v>14.428571428571429</v>
      </c>
      <c r="J2880" s="1"/>
      <c r="K2880" s="1" t="s">
        <v>5552</v>
      </c>
      <c r="S2880" s="22">
        <f t="shared" si="221"/>
        <v>0</v>
      </c>
      <c r="T2880" s="22">
        <f t="shared" si="222"/>
        <v>0</v>
      </c>
      <c r="U2880" s="22">
        <v>0</v>
      </c>
      <c r="W2880" s="22">
        <v>0</v>
      </c>
      <c r="Y2880" t="s">
        <v>205</v>
      </c>
      <c r="Z2880" t="s">
        <v>2051</v>
      </c>
      <c r="AA2880" t="s">
        <v>2052</v>
      </c>
      <c r="AB2880" t="s">
        <v>61</v>
      </c>
      <c r="AC2880" t="s">
        <v>62</v>
      </c>
      <c r="AD2880" t="str">
        <f t="shared" si="223"/>
        <v>Sports Pavilion - PE113</v>
      </c>
      <c r="AE2880" t="s">
        <v>615</v>
      </c>
      <c r="AF2880" t="s">
        <v>616</v>
      </c>
      <c r="AG2880" t="s">
        <v>624</v>
      </c>
      <c r="AH2880" t="s">
        <v>4411</v>
      </c>
      <c r="AI2880">
        <v>0</v>
      </c>
      <c r="AJ2880">
        <v>10</v>
      </c>
      <c r="AK2880" s="22">
        <f t="shared" si="224"/>
        <v>0</v>
      </c>
      <c r="AL2880" t="s">
        <v>52</v>
      </c>
      <c r="AM2880" t="s">
        <v>172</v>
      </c>
      <c r="AN2880" t="s">
        <v>46</v>
      </c>
    </row>
    <row r="2881" spans="1:40" hidden="1" x14ac:dyDescent="0.25">
      <c r="A2881">
        <v>202430</v>
      </c>
      <c r="B2881">
        <v>43482</v>
      </c>
      <c r="C2881" t="s">
        <v>1393</v>
      </c>
      <c r="D2881" t="s">
        <v>5607</v>
      </c>
      <c r="E2881" t="s">
        <v>1394</v>
      </c>
      <c r="F2881">
        <v>0</v>
      </c>
      <c r="G2881" s="1">
        <v>45180</v>
      </c>
      <c r="H2881" s="1">
        <v>45233</v>
      </c>
      <c r="I2881" s="21">
        <f t="shared" si="220"/>
        <v>8.5714285714285712</v>
      </c>
      <c r="J2881" s="1"/>
      <c r="K2881" s="1" t="s">
        <v>5549</v>
      </c>
      <c r="L2881" t="s">
        <v>33</v>
      </c>
      <c r="P2881" t="s">
        <v>37</v>
      </c>
      <c r="S2881" s="22">
        <f t="shared" si="221"/>
        <v>4.166666666666663E-2</v>
      </c>
      <c r="T2881" s="22">
        <f t="shared" si="222"/>
        <v>4.3290043290043247E-2</v>
      </c>
      <c r="U2881" s="22" t="s">
        <v>5391</v>
      </c>
      <c r="V2881">
        <v>1000</v>
      </c>
      <c r="W2881" s="22" t="s">
        <v>5437</v>
      </c>
      <c r="X2881">
        <v>1100</v>
      </c>
      <c r="Y2881" t="s">
        <v>101</v>
      </c>
      <c r="Z2881" t="s">
        <v>644</v>
      </c>
      <c r="AA2881" t="s">
        <v>645</v>
      </c>
      <c r="AB2881">
        <v>9</v>
      </c>
      <c r="AC2881" t="s">
        <v>62</v>
      </c>
      <c r="AD2881" t="str">
        <f t="shared" si="223"/>
        <v>Sports Pavilion - PE113</v>
      </c>
      <c r="AE2881" t="s">
        <v>615</v>
      </c>
      <c r="AF2881" t="s">
        <v>616</v>
      </c>
      <c r="AG2881" t="s">
        <v>624</v>
      </c>
      <c r="AH2881" t="s">
        <v>4411</v>
      </c>
      <c r="AI2881">
        <v>40</v>
      </c>
      <c r="AJ2881">
        <v>18</v>
      </c>
      <c r="AK2881" s="22">
        <f t="shared" si="224"/>
        <v>6.6790352504638157</v>
      </c>
      <c r="AL2881" t="s">
        <v>52</v>
      </c>
      <c r="AM2881" t="s">
        <v>66</v>
      </c>
      <c r="AN2881" t="s">
        <v>67</v>
      </c>
    </row>
    <row r="2882" spans="1:40" hidden="1" x14ac:dyDescent="0.25">
      <c r="A2882">
        <v>202430</v>
      </c>
      <c r="B2882">
        <v>43482</v>
      </c>
      <c r="C2882" t="s">
        <v>1393</v>
      </c>
      <c r="D2882" t="s">
        <v>5607</v>
      </c>
      <c r="E2882" t="s">
        <v>1394</v>
      </c>
      <c r="F2882">
        <v>0</v>
      </c>
      <c r="G2882" s="1">
        <v>45236</v>
      </c>
      <c r="H2882" s="1">
        <v>45250</v>
      </c>
      <c r="I2882" s="21">
        <f t="shared" ref="I2882:I2945" si="225">(DATEDIF(G2882,H2882,"d")/7)+1</f>
        <v>3</v>
      </c>
      <c r="J2882" s="1"/>
      <c r="K2882" s="1" t="s">
        <v>5549</v>
      </c>
      <c r="L2882" t="s">
        <v>33</v>
      </c>
      <c r="P2882" t="s">
        <v>37</v>
      </c>
      <c r="S2882" s="22">
        <f t="shared" ref="S2882:S2945" si="226">W2882-U2882</f>
        <v>4.166666666666663E-2</v>
      </c>
      <c r="T2882" s="22">
        <f t="shared" ref="T2882:T2945" si="227">(LEN(K2882)*S2882)*(I2882/16.5)</f>
        <v>1.5151515151515138E-2</v>
      </c>
      <c r="U2882" s="22" t="s">
        <v>5391</v>
      </c>
      <c r="V2882">
        <v>1000</v>
      </c>
      <c r="W2882" s="22" t="s">
        <v>5437</v>
      </c>
      <c r="X2882">
        <v>1100</v>
      </c>
      <c r="Y2882" t="s">
        <v>101</v>
      </c>
      <c r="Z2882" t="s">
        <v>644</v>
      </c>
      <c r="AA2882" t="s">
        <v>645</v>
      </c>
      <c r="AB2882">
        <v>11</v>
      </c>
      <c r="AC2882" t="s">
        <v>62</v>
      </c>
      <c r="AD2882" t="str">
        <f t="shared" ref="AD2882:AD2945" si="228">CONCATENATE(AE2882," - ",AG2882)</f>
        <v>Sports Pavilion - PE113</v>
      </c>
      <c r="AE2882" t="s">
        <v>615</v>
      </c>
      <c r="AF2882" t="s">
        <v>616</v>
      </c>
      <c r="AG2882" t="s">
        <v>624</v>
      </c>
      <c r="AH2882" t="s">
        <v>4411</v>
      </c>
      <c r="AI2882">
        <v>40</v>
      </c>
      <c r="AJ2882">
        <v>18</v>
      </c>
      <c r="AK2882" s="22">
        <f t="shared" ref="AK2882:AK2945" si="229">I2882*T2882*AJ2882</f>
        <v>0.81818181818181746</v>
      </c>
      <c r="AL2882" t="s">
        <v>52</v>
      </c>
      <c r="AM2882" t="s">
        <v>66</v>
      </c>
      <c r="AN2882" t="s">
        <v>67</v>
      </c>
    </row>
    <row r="2883" spans="1:40" hidden="1" x14ac:dyDescent="0.25">
      <c r="A2883">
        <v>202430</v>
      </c>
      <c r="B2883">
        <v>43970</v>
      </c>
      <c r="C2883" t="s">
        <v>3484</v>
      </c>
      <c r="D2883" t="s">
        <v>5733</v>
      </c>
      <c r="E2883" t="s">
        <v>3485</v>
      </c>
      <c r="F2883">
        <v>3</v>
      </c>
      <c r="G2883" s="1">
        <v>45174</v>
      </c>
      <c r="H2883" s="1">
        <v>45268</v>
      </c>
      <c r="I2883" s="21">
        <f t="shared" si="225"/>
        <v>14.428571428571429</v>
      </c>
      <c r="J2883" s="1"/>
      <c r="K2883" s="1" t="s">
        <v>5552</v>
      </c>
      <c r="S2883" s="22">
        <f t="shared" si="226"/>
        <v>0</v>
      </c>
      <c r="T2883" s="22">
        <f t="shared" si="227"/>
        <v>0</v>
      </c>
      <c r="U2883" s="22">
        <v>0</v>
      </c>
      <c r="W2883" s="22">
        <v>0</v>
      </c>
      <c r="Y2883" t="s">
        <v>205</v>
      </c>
      <c r="Z2883" t="s">
        <v>2051</v>
      </c>
      <c r="AA2883" t="s">
        <v>2052</v>
      </c>
      <c r="AB2883" t="s">
        <v>41</v>
      </c>
      <c r="AC2883" t="s">
        <v>62</v>
      </c>
      <c r="AD2883" t="str">
        <f t="shared" si="228"/>
        <v>Sports Pavilion - PE113</v>
      </c>
      <c r="AE2883" t="s">
        <v>615</v>
      </c>
      <c r="AF2883" t="s">
        <v>616</v>
      </c>
      <c r="AG2883" t="s">
        <v>624</v>
      </c>
      <c r="AH2883" t="s">
        <v>4411</v>
      </c>
      <c r="AI2883">
        <v>20</v>
      </c>
      <c r="AJ2883">
        <v>10</v>
      </c>
      <c r="AK2883" s="22">
        <f t="shared" si="229"/>
        <v>0</v>
      </c>
      <c r="AL2883" t="s">
        <v>52</v>
      </c>
      <c r="AM2883" t="s">
        <v>172</v>
      </c>
      <c r="AN2883" t="s">
        <v>67</v>
      </c>
    </row>
    <row r="2884" spans="1:40" hidden="1" x14ac:dyDescent="0.25">
      <c r="A2884">
        <v>202430</v>
      </c>
      <c r="B2884">
        <v>43971</v>
      </c>
      <c r="C2884" t="s">
        <v>620</v>
      </c>
      <c r="D2884" t="s">
        <v>5733</v>
      </c>
      <c r="E2884" t="s">
        <v>621</v>
      </c>
      <c r="F2884">
        <v>1.5</v>
      </c>
      <c r="G2884" s="1">
        <v>45166</v>
      </c>
      <c r="H2884" s="1">
        <v>45276</v>
      </c>
      <c r="I2884" s="21">
        <f t="shared" si="225"/>
        <v>16.714285714285715</v>
      </c>
      <c r="J2884" s="1"/>
      <c r="K2884" s="1" t="s">
        <v>5552</v>
      </c>
      <c r="S2884" s="22">
        <f t="shared" si="226"/>
        <v>0</v>
      </c>
      <c r="T2884" s="22">
        <f t="shared" si="227"/>
        <v>0</v>
      </c>
      <c r="U2884" s="22">
        <v>0</v>
      </c>
      <c r="W2884" s="22">
        <v>0</v>
      </c>
      <c r="Y2884" t="s">
        <v>205</v>
      </c>
      <c r="Z2884" t="s">
        <v>622</v>
      </c>
      <c r="AA2884" t="s">
        <v>623</v>
      </c>
      <c r="AB2884" t="s">
        <v>277</v>
      </c>
      <c r="AC2884" t="s">
        <v>62</v>
      </c>
      <c r="AD2884" t="str">
        <f t="shared" si="228"/>
        <v>Sports Pavilion - PE113</v>
      </c>
      <c r="AE2884" t="s">
        <v>615</v>
      </c>
      <c r="AF2884" t="s">
        <v>616</v>
      </c>
      <c r="AG2884" t="s">
        <v>624</v>
      </c>
      <c r="AH2884" t="s">
        <v>4411</v>
      </c>
      <c r="AI2884">
        <v>20</v>
      </c>
      <c r="AJ2884">
        <v>17</v>
      </c>
      <c r="AK2884" s="22">
        <f t="shared" si="229"/>
        <v>0</v>
      </c>
      <c r="AL2884" t="s">
        <v>52</v>
      </c>
      <c r="AM2884" t="s">
        <v>66</v>
      </c>
      <c r="AN2884" t="s">
        <v>67</v>
      </c>
    </row>
    <row r="2885" spans="1:40" x14ac:dyDescent="0.25">
      <c r="A2885">
        <v>202430</v>
      </c>
      <c r="B2885">
        <v>43971</v>
      </c>
      <c r="C2885" t="s">
        <v>620</v>
      </c>
      <c r="D2885" t="s">
        <v>5733</v>
      </c>
      <c r="E2885" t="s">
        <v>621</v>
      </c>
      <c r="F2885">
        <v>1.5</v>
      </c>
      <c r="G2885" s="1">
        <v>45166</v>
      </c>
      <c r="H2885" s="1">
        <v>45276</v>
      </c>
      <c r="I2885" s="21">
        <f t="shared" si="225"/>
        <v>16.714285714285715</v>
      </c>
      <c r="J2885" s="1"/>
      <c r="K2885" s="1" t="s">
        <v>5536</v>
      </c>
      <c r="L2885" t="s">
        <v>33</v>
      </c>
      <c r="N2885" t="s">
        <v>35</v>
      </c>
      <c r="S2885" s="22">
        <f t="shared" si="226"/>
        <v>5.555555555555558E-2</v>
      </c>
      <c r="T2885" s="22">
        <f t="shared" si="227"/>
        <v>0.11255411255411261</v>
      </c>
      <c r="U2885" s="22" t="s">
        <v>5376</v>
      </c>
      <c r="V2885">
        <v>1110</v>
      </c>
      <c r="W2885" s="22" t="s">
        <v>5393</v>
      </c>
      <c r="X2885">
        <v>1230</v>
      </c>
      <c r="Y2885" t="s">
        <v>205</v>
      </c>
      <c r="Z2885" t="s">
        <v>622</v>
      </c>
      <c r="AA2885" t="s">
        <v>623</v>
      </c>
      <c r="AB2885" t="s">
        <v>277</v>
      </c>
      <c r="AC2885" t="s">
        <v>62</v>
      </c>
      <c r="AD2885" t="str">
        <f t="shared" si="228"/>
        <v>Sports Pavilion - PE113</v>
      </c>
      <c r="AE2885" t="s">
        <v>615</v>
      </c>
      <c r="AF2885" t="s">
        <v>616</v>
      </c>
      <c r="AG2885" t="s">
        <v>624</v>
      </c>
      <c r="AH2885" t="s">
        <v>4411</v>
      </c>
      <c r="AI2885">
        <v>20</v>
      </c>
      <c r="AJ2885">
        <v>17</v>
      </c>
      <c r="AK2885" s="22">
        <f t="shared" si="229"/>
        <v>31.981447124304285</v>
      </c>
      <c r="AL2885" t="s">
        <v>52</v>
      </c>
      <c r="AM2885" t="s">
        <v>66</v>
      </c>
      <c r="AN2885" t="s">
        <v>67</v>
      </c>
    </row>
    <row r="2886" spans="1:40" x14ac:dyDescent="0.25">
      <c r="A2886">
        <v>202430</v>
      </c>
      <c r="B2886">
        <v>43973</v>
      </c>
      <c r="C2886" t="s">
        <v>625</v>
      </c>
      <c r="D2886" t="s">
        <v>5733</v>
      </c>
      <c r="E2886" t="s">
        <v>626</v>
      </c>
      <c r="F2886">
        <v>1.5</v>
      </c>
      <c r="G2886" s="1">
        <v>45166</v>
      </c>
      <c r="H2886" s="1">
        <v>45276</v>
      </c>
      <c r="I2886" s="21">
        <f t="shared" si="225"/>
        <v>16.714285714285715</v>
      </c>
      <c r="J2886" s="1" t="s">
        <v>393</v>
      </c>
      <c r="K2886" s="1" t="s">
        <v>5536</v>
      </c>
      <c r="L2886" t="s">
        <v>33</v>
      </c>
      <c r="N2886" t="s">
        <v>35</v>
      </c>
      <c r="S2886" s="22">
        <f t="shared" si="226"/>
        <v>5.555555555555558E-2</v>
      </c>
      <c r="T2886" s="22">
        <f t="shared" si="227"/>
        <v>0.11255411255411261</v>
      </c>
      <c r="U2886" s="22" t="s">
        <v>5376</v>
      </c>
      <c r="V2886">
        <v>1110</v>
      </c>
      <c r="W2886" s="22" t="s">
        <v>5393</v>
      </c>
      <c r="X2886">
        <v>1230</v>
      </c>
      <c r="Y2886" t="s">
        <v>205</v>
      </c>
      <c r="Z2886" t="s">
        <v>622</v>
      </c>
      <c r="AA2886" t="s">
        <v>623</v>
      </c>
      <c r="AB2886" t="s">
        <v>41</v>
      </c>
      <c r="AC2886" t="s">
        <v>62</v>
      </c>
      <c r="AD2886" t="str">
        <f t="shared" si="228"/>
        <v>Sports Pavilion - PE113</v>
      </c>
      <c r="AE2886" t="s">
        <v>615</v>
      </c>
      <c r="AF2886" t="s">
        <v>616</v>
      </c>
      <c r="AG2886" t="s">
        <v>624</v>
      </c>
      <c r="AH2886" t="s">
        <v>4411</v>
      </c>
      <c r="AI2886">
        <v>10</v>
      </c>
      <c r="AJ2886">
        <v>4</v>
      </c>
      <c r="AK2886" s="22">
        <f t="shared" si="229"/>
        <v>7.5250463821892435</v>
      </c>
      <c r="AL2886" t="s">
        <v>52</v>
      </c>
      <c r="AM2886" t="s">
        <v>66</v>
      </c>
      <c r="AN2886" t="s">
        <v>67</v>
      </c>
    </row>
    <row r="2887" spans="1:40" hidden="1" x14ac:dyDescent="0.25">
      <c r="A2887">
        <v>202430</v>
      </c>
      <c r="B2887">
        <v>31422</v>
      </c>
      <c r="C2887" t="s">
        <v>634</v>
      </c>
      <c r="D2887" t="s">
        <v>5671</v>
      </c>
      <c r="E2887" t="s">
        <v>635</v>
      </c>
      <c r="F2887">
        <v>1.5</v>
      </c>
      <c r="G2887" s="1">
        <v>45166</v>
      </c>
      <c r="H2887" s="1">
        <v>45276</v>
      </c>
      <c r="I2887" s="21">
        <f t="shared" si="225"/>
        <v>16.714285714285715</v>
      </c>
      <c r="J2887" s="1"/>
      <c r="K2887" s="1" t="s">
        <v>5552</v>
      </c>
      <c r="S2887" s="22">
        <f t="shared" si="226"/>
        <v>0</v>
      </c>
      <c r="T2887" s="22">
        <f t="shared" si="227"/>
        <v>0</v>
      </c>
      <c r="U2887" s="22">
        <v>0</v>
      </c>
      <c r="W2887" s="22">
        <v>0</v>
      </c>
      <c r="Y2887" t="s">
        <v>49</v>
      </c>
      <c r="Z2887" t="s">
        <v>629</v>
      </c>
      <c r="AA2887" t="s">
        <v>630</v>
      </c>
      <c r="AB2887" t="s">
        <v>277</v>
      </c>
      <c r="AC2887" t="s">
        <v>62</v>
      </c>
      <c r="AD2887" t="str">
        <f t="shared" si="228"/>
        <v>Sports Pavilion - PE114</v>
      </c>
      <c r="AE2887" t="s">
        <v>615</v>
      </c>
      <c r="AF2887" t="s">
        <v>616</v>
      </c>
      <c r="AG2887" t="s">
        <v>636</v>
      </c>
      <c r="AH2887" t="s">
        <v>4411</v>
      </c>
      <c r="AI2887">
        <v>35</v>
      </c>
      <c r="AJ2887">
        <v>34</v>
      </c>
      <c r="AK2887" s="22">
        <f t="shared" si="229"/>
        <v>0</v>
      </c>
      <c r="AL2887" t="s">
        <v>52</v>
      </c>
      <c r="AM2887" t="s">
        <v>66</v>
      </c>
      <c r="AN2887" t="s">
        <v>67</v>
      </c>
    </row>
    <row r="2888" spans="1:40" x14ac:dyDescent="0.25">
      <c r="A2888">
        <v>202430</v>
      </c>
      <c r="B2888">
        <v>31422</v>
      </c>
      <c r="C2888" t="s">
        <v>634</v>
      </c>
      <c r="D2888" t="s">
        <v>5671</v>
      </c>
      <c r="E2888" t="s">
        <v>635</v>
      </c>
      <c r="F2888">
        <v>1.5</v>
      </c>
      <c r="G2888" s="1">
        <v>45166</v>
      </c>
      <c r="H2888" s="1">
        <v>45276</v>
      </c>
      <c r="I2888" s="21">
        <f t="shared" si="225"/>
        <v>16.714285714285715</v>
      </c>
      <c r="J2888" s="1"/>
      <c r="K2888" s="1" t="s">
        <v>5536</v>
      </c>
      <c r="L2888" t="s">
        <v>33</v>
      </c>
      <c r="N2888" t="s">
        <v>35</v>
      </c>
      <c r="S2888" s="22">
        <f t="shared" si="226"/>
        <v>5.5555555555555525E-2</v>
      </c>
      <c r="T2888" s="22">
        <f t="shared" si="227"/>
        <v>0.1125541125541125</v>
      </c>
      <c r="U2888" s="22" t="s">
        <v>5375</v>
      </c>
      <c r="V2888">
        <v>935</v>
      </c>
      <c r="W2888" s="22" t="s">
        <v>5474</v>
      </c>
      <c r="X2888">
        <v>1055</v>
      </c>
      <c r="Y2888" t="s">
        <v>49</v>
      </c>
      <c r="Z2888" t="s">
        <v>629</v>
      </c>
      <c r="AA2888" t="s">
        <v>630</v>
      </c>
      <c r="AB2888" t="s">
        <v>277</v>
      </c>
      <c r="AC2888" t="s">
        <v>62</v>
      </c>
      <c r="AD2888" t="str">
        <f t="shared" si="228"/>
        <v>Sports Pavilion - PE114</v>
      </c>
      <c r="AE2888" t="s">
        <v>615</v>
      </c>
      <c r="AF2888" t="s">
        <v>616</v>
      </c>
      <c r="AG2888" t="s">
        <v>636</v>
      </c>
      <c r="AH2888" t="s">
        <v>4411</v>
      </c>
      <c r="AI2888">
        <v>35</v>
      </c>
      <c r="AJ2888">
        <v>34</v>
      </c>
      <c r="AK2888" s="22">
        <f t="shared" si="229"/>
        <v>63.962894248608507</v>
      </c>
      <c r="AL2888" t="s">
        <v>52</v>
      </c>
      <c r="AM2888" t="s">
        <v>66</v>
      </c>
      <c r="AN2888" t="s">
        <v>67</v>
      </c>
    </row>
    <row r="2889" spans="1:40" x14ac:dyDescent="0.25">
      <c r="A2889">
        <v>202430</v>
      </c>
      <c r="B2889">
        <v>34582</v>
      </c>
      <c r="C2889" t="s">
        <v>2055</v>
      </c>
      <c r="D2889" t="s">
        <v>5732</v>
      </c>
      <c r="E2889" t="s">
        <v>2056</v>
      </c>
      <c r="F2889">
        <v>1.5</v>
      </c>
      <c r="G2889" s="1">
        <v>45166</v>
      </c>
      <c r="H2889" s="1">
        <v>45276</v>
      </c>
      <c r="I2889" s="21">
        <f t="shared" si="225"/>
        <v>16.714285714285715</v>
      </c>
      <c r="J2889" s="1"/>
      <c r="K2889" s="1" t="s">
        <v>5537</v>
      </c>
      <c r="M2889" t="s">
        <v>34</v>
      </c>
      <c r="O2889" t="s">
        <v>36</v>
      </c>
      <c r="S2889" s="22">
        <f t="shared" si="226"/>
        <v>5.555555555555558E-2</v>
      </c>
      <c r="T2889" s="22">
        <f t="shared" si="227"/>
        <v>0.11255411255411261</v>
      </c>
      <c r="U2889" s="22" t="s">
        <v>5369</v>
      </c>
      <c r="V2889">
        <v>800</v>
      </c>
      <c r="W2889" s="22" t="s">
        <v>5433</v>
      </c>
      <c r="X2889">
        <v>920</v>
      </c>
      <c r="Y2889" t="s">
        <v>49</v>
      </c>
      <c r="Z2889" t="s">
        <v>2057</v>
      </c>
      <c r="AA2889" t="s">
        <v>2058</v>
      </c>
      <c r="AB2889" t="s">
        <v>277</v>
      </c>
      <c r="AC2889" t="s">
        <v>62</v>
      </c>
      <c r="AD2889" t="str">
        <f t="shared" si="228"/>
        <v>Sports Pavilion - PE114</v>
      </c>
      <c r="AE2889" t="s">
        <v>615</v>
      </c>
      <c r="AF2889" t="s">
        <v>616</v>
      </c>
      <c r="AG2889" t="s">
        <v>636</v>
      </c>
      <c r="AH2889" t="s">
        <v>4411</v>
      </c>
      <c r="AI2889">
        <v>35</v>
      </c>
      <c r="AJ2889">
        <v>29</v>
      </c>
      <c r="AK2889" s="22">
        <f t="shared" si="229"/>
        <v>54.556586270872018</v>
      </c>
      <c r="AL2889" t="s">
        <v>52</v>
      </c>
      <c r="AM2889" t="s">
        <v>66</v>
      </c>
      <c r="AN2889" t="s">
        <v>67</v>
      </c>
    </row>
    <row r="2890" spans="1:40" hidden="1" x14ac:dyDescent="0.25">
      <c r="A2890">
        <v>202430</v>
      </c>
      <c r="B2890">
        <v>37528</v>
      </c>
      <c r="C2890" t="s">
        <v>631</v>
      </c>
      <c r="D2890" t="s">
        <v>5671</v>
      </c>
      <c r="E2890" t="s">
        <v>632</v>
      </c>
      <c r="F2890">
        <v>1.5</v>
      </c>
      <c r="G2890" s="1">
        <v>45166</v>
      </c>
      <c r="H2890" s="1">
        <v>45276</v>
      </c>
      <c r="I2890" s="21">
        <f t="shared" si="225"/>
        <v>16.714285714285715</v>
      </c>
      <c r="J2890" s="1"/>
      <c r="K2890" s="1" t="s">
        <v>5552</v>
      </c>
      <c r="S2890" s="22">
        <f t="shared" si="226"/>
        <v>0</v>
      </c>
      <c r="T2890" s="22">
        <f t="shared" si="227"/>
        <v>0</v>
      </c>
      <c r="U2890" s="22">
        <v>0</v>
      </c>
      <c r="W2890" s="22">
        <v>0</v>
      </c>
      <c r="Y2890" t="s">
        <v>49</v>
      </c>
      <c r="Z2890" t="s">
        <v>2059</v>
      </c>
      <c r="AA2890" t="s">
        <v>2060</v>
      </c>
      <c r="AB2890" t="s">
        <v>41</v>
      </c>
      <c r="AC2890" t="s">
        <v>62</v>
      </c>
      <c r="AD2890" t="str">
        <f t="shared" si="228"/>
        <v>Sports Pavilion - PE114</v>
      </c>
      <c r="AE2890" t="s">
        <v>615</v>
      </c>
      <c r="AF2890" t="s">
        <v>616</v>
      </c>
      <c r="AG2890" t="s">
        <v>636</v>
      </c>
      <c r="AH2890" t="s">
        <v>4411</v>
      </c>
      <c r="AI2890">
        <v>15</v>
      </c>
      <c r="AJ2890">
        <v>13</v>
      </c>
      <c r="AK2890" s="22">
        <f t="shared" si="229"/>
        <v>0</v>
      </c>
      <c r="AL2890" t="s">
        <v>52</v>
      </c>
      <c r="AM2890" t="s">
        <v>66</v>
      </c>
      <c r="AN2890" t="s">
        <v>67</v>
      </c>
    </row>
    <row r="2891" spans="1:40" x14ac:dyDescent="0.25">
      <c r="A2891">
        <v>202430</v>
      </c>
      <c r="B2891">
        <v>37528</v>
      </c>
      <c r="C2891" t="s">
        <v>631</v>
      </c>
      <c r="D2891" t="s">
        <v>5671</v>
      </c>
      <c r="E2891" t="s">
        <v>632</v>
      </c>
      <c r="F2891">
        <v>1.5</v>
      </c>
      <c r="G2891" s="1">
        <v>45166</v>
      </c>
      <c r="H2891" s="1">
        <v>45276</v>
      </c>
      <c r="I2891" s="21">
        <f t="shared" si="225"/>
        <v>16.714285714285715</v>
      </c>
      <c r="J2891" s="1"/>
      <c r="K2891" s="1" t="s">
        <v>5537</v>
      </c>
      <c r="M2891" t="s">
        <v>34</v>
      </c>
      <c r="O2891" t="s">
        <v>36</v>
      </c>
      <c r="S2891" s="22">
        <f t="shared" si="226"/>
        <v>5.5555555555555525E-2</v>
      </c>
      <c r="T2891" s="22">
        <f t="shared" si="227"/>
        <v>0.1125541125541125</v>
      </c>
      <c r="U2891" s="22" t="s">
        <v>5375</v>
      </c>
      <c r="V2891">
        <v>935</v>
      </c>
      <c r="W2891" s="22" t="s">
        <v>5474</v>
      </c>
      <c r="X2891">
        <v>1055</v>
      </c>
      <c r="Y2891" t="s">
        <v>49</v>
      </c>
      <c r="Z2891" t="s">
        <v>2059</v>
      </c>
      <c r="AA2891" t="s">
        <v>2060</v>
      </c>
      <c r="AB2891" t="s">
        <v>41</v>
      </c>
      <c r="AC2891" t="s">
        <v>62</v>
      </c>
      <c r="AD2891" t="str">
        <f t="shared" si="228"/>
        <v>Sports Pavilion - PE114</v>
      </c>
      <c r="AE2891" t="s">
        <v>615</v>
      </c>
      <c r="AF2891" t="s">
        <v>616</v>
      </c>
      <c r="AG2891" t="s">
        <v>636</v>
      </c>
      <c r="AH2891" t="s">
        <v>4411</v>
      </c>
      <c r="AI2891">
        <v>15</v>
      </c>
      <c r="AJ2891">
        <v>13</v>
      </c>
      <c r="AK2891" s="22">
        <f t="shared" si="229"/>
        <v>24.456400742115019</v>
      </c>
      <c r="AL2891" t="s">
        <v>52</v>
      </c>
      <c r="AM2891" t="s">
        <v>66</v>
      </c>
      <c r="AN2891" t="s">
        <v>67</v>
      </c>
    </row>
    <row r="2892" spans="1:40" hidden="1" x14ac:dyDescent="0.25">
      <c r="A2892">
        <v>202430</v>
      </c>
      <c r="B2892">
        <v>42326</v>
      </c>
      <c r="C2892" t="s">
        <v>627</v>
      </c>
      <c r="D2892" t="s">
        <v>5732</v>
      </c>
      <c r="E2892" t="s">
        <v>628</v>
      </c>
      <c r="F2892">
        <v>1.5</v>
      </c>
      <c r="G2892" s="1">
        <v>45166</v>
      </c>
      <c r="H2892" s="1">
        <v>45276</v>
      </c>
      <c r="I2892" s="21">
        <f t="shared" si="225"/>
        <v>16.714285714285715</v>
      </c>
      <c r="J2892" s="1"/>
      <c r="K2892" s="1" t="s">
        <v>5552</v>
      </c>
      <c r="S2892" s="22">
        <f t="shared" si="226"/>
        <v>0</v>
      </c>
      <c r="T2892" s="22">
        <f t="shared" si="227"/>
        <v>0</v>
      </c>
      <c r="U2892" s="22">
        <v>0</v>
      </c>
      <c r="W2892" s="22">
        <v>0</v>
      </c>
      <c r="Y2892" t="s">
        <v>49</v>
      </c>
      <c r="Z2892" t="s">
        <v>2059</v>
      </c>
      <c r="AA2892" t="s">
        <v>2060</v>
      </c>
      <c r="AB2892" t="s">
        <v>277</v>
      </c>
      <c r="AC2892" t="s">
        <v>62</v>
      </c>
      <c r="AD2892" t="str">
        <f t="shared" si="228"/>
        <v>Sports Pavilion - PE114</v>
      </c>
      <c r="AE2892" t="s">
        <v>615</v>
      </c>
      <c r="AF2892" t="s">
        <v>616</v>
      </c>
      <c r="AG2892" t="s">
        <v>636</v>
      </c>
      <c r="AH2892" t="s">
        <v>4411</v>
      </c>
      <c r="AI2892">
        <v>20</v>
      </c>
      <c r="AJ2892">
        <v>16</v>
      </c>
      <c r="AK2892" s="22">
        <f t="shared" si="229"/>
        <v>0</v>
      </c>
      <c r="AL2892" t="s">
        <v>52</v>
      </c>
      <c r="AM2892" t="s">
        <v>66</v>
      </c>
      <c r="AN2892" t="s">
        <v>67</v>
      </c>
    </row>
    <row r="2893" spans="1:40" x14ac:dyDescent="0.25">
      <c r="A2893">
        <v>202430</v>
      </c>
      <c r="B2893">
        <v>42326</v>
      </c>
      <c r="C2893" t="s">
        <v>627</v>
      </c>
      <c r="D2893" t="s">
        <v>5732</v>
      </c>
      <c r="E2893" t="s">
        <v>628</v>
      </c>
      <c r="F2893">
        <v>1.5</v>
      </c>
      <c r="G2893" s="1">
        <v>45166</v>
      </c>
      <c r="H2893" s="1">
        <v>45276</v>
      </c>
      <c r="I2893" s="21">
        <f t="shared" si="225"/>
        <v>16.714285714285715</v>
      </c>
      <c r="J2893" s="1"/>
      <c r="K2893" s="1" t="s">
        <v>5537</v>
      </c>
      <c r="M2893" t="s">
        <v>34</v>
      </c>
      <c r="O2893" t="s">
        <v>36</v>
      </c>
      <c r="S2893" s="22">
        <f t="shared" si="226"/>
        <v>5.5555555555555525E-2</v>
      </c>
      <c r="T2893" s="22">
        <f t="shared" si="227"/>
        <v>0.1125541125541125</v>
      </c>
      <c r="U2893" s="22" t="s">
        <v>5375</v>
      </c>
      <c r="V2893">
        <v>935</v>
      </c>
      <c r="W2893" s="22" t="s">
        <v>5474</v>
      </c>
      <c r="X2893">
        <v>1055</v>
      </c>
      <c r="Y2893" t="s">
        <v>49</v>
      </c>
      <c r="Z2893" t="s">
        <v>2059</v>
      </c>
      <c r="AA2893" t="s">
        <v>2060</v>
      </c>
      <c r="AB2893" t="s">
        <v>277</v>
      </c>
      <c r="AC2893" t="s">
        <v>62</v>
      </c>
      <c r="AD2893" t="str">
        <f t="shared" si="228"/>
        <v>Sports Pavilion - PE114</v>
      </c>
      <c r="AE2893" t="s">
        <v>615</v>
      </c>
      <c r="AF2893" t="s">
        <v>616</v>
      </c>
      <c r="AG2893" t="s">
        <v>636</v>
      </c>
      <c r="AH2893" t="s">
        <v>4411</v>
      </c>
      <c r="AI2893">
        <v>20</v>
      </c>
      <c r="AJ2893">
        <v>16</v>
      </c>
      <c r="AK2893" s="22">
        <f t="shared" si="229"/>
        <v>30.100185528756946</v>
      </c>
      <c r="AL2893" t="s">
        <v>52</v>
      </c>
      <c r="AM2893" t="s">
        <v>66</v>
      </c>
      <c r="AN2893" t="s">
        <v>67</v>
      </c>
    </row>
    <row r="2894" spans="1:40" x14ac:dyDescent="0.25">
      <c r="A2894">
        <v>202430</v>
      </c>
      <c r="B2894">
        <v>43138</v>
      </c>
      <c r="C2894" t="s">
        <v>2061</v>
      </c>
      <c r="D2894" t="s">
        <v>5732</v>
      </c>
      <c r="E2894" t="s">
        <v>2062</v>
      </c>
      <c r="F2894">
        <v>1.5</v>
      </c>
      <c r="G2894" s="1">
        <v>45166</v>
      </c>
      <c r="H2894" s="1">
        <v>45276</v>
      </c>
      <c r="I2894" s="21">
        <f t="shared" si="225"/>
        <v>16.714285714285715</v>
      </c>
      <c r="J2894" s="1"/>
      <c r="K2894" s="1" t="s">
        <v>5537</v>
      </c>
      <c r="M2894" t="s">
        <v>34</v>
      </c>
      <c r="O2894" t="s">
        <v>36</v>
      </c>
      <c r="S2894" s="22">
        <f t="shared" si="226"/>
        <v>5.555555555555558E-2</v>
      </c>
      <c r="T2894" s="22">
        <f t="shared" si="227"/>
        <v>0.11255411255411261</v>
      </c>
      <c r="U2894" s="22" t="s">
        <v>5376</v>
      </c>
      <c r="V2894">
        <v>1110</v>
      </c>
      <c r="W2894" s="22" t="s">
        <v>5393</v>
      </c>
      <c r="X2894">
        <v>1230</v>
      </c>
      <c r="Y2894" t="s">
        <v>205</v>
      </c>
      <c r="Z2894" t="s">
        <v>639</v>
      </c>
      <c r="AA2894" t="s">
        <v>640</v>
      </c>
      <c r="AB2894" t="s">
        <v>61</v>
      </c>
      <c r="AC2894" t="s">
        <v>62</v>
      </c>
      <c r="AD2894" t="str">
        <f t="shared" si="228"/>
        <v>Sports Pavilion - PE114</v>
      </c>
      <c r="AE2894" t="s">
        <v>615</v>
      </c>
      <c r="AF2894" t="s">
        <v>616</v>
      </c>
      <c r="AG2894" t="s">
        <v>636</v>
      </c>
      <c r="AH2894" t="s">
        <v>4411</v>
      </c>
      <c r="AI2894">
        <v>15</v>
      </c>
      <c r="AJ2894">
        <v>11</v>
      </c>
      <c r="AK2894" s="22">
        <f t="shared" si="229"/>
        <v>20.693877551020421</v>
      </c>
      <c r="AL2894" t="s">
        <v>52</v>
      </c>
      <c r="AM2894" t="s">
        <v>66</v>
      </c>
      <c r="AN2894" t="s">
        <v>67</v>
      </c>
    </row>
    <row r="2895" spans="1:40" hidden="1" x14ac:dyDescent="0.25">
      <c r="A2895">
        <v>202430</v>
      </c>
      <c r="B2895">
        <v>43139</v>
      </c>
      <c r="C2895" t="s">
        <v>2063</v>
      </c>
      <c r="D2895" t="s">
        <v>5732</v>
      </c>
      <c r="E2895" t="s">
        <v>2064</v>
      </c>
      <c r="F2895">
        <v>1.5</v>
      </c>
      <c r="G2895" s="1">
        <v>45166</v>
      </c>
      <c r="H2895" s="1">
        <v>45276</v>
      </c>
      <c r="I2895" s="21">
        <f t="shared" si="225"/>
        <v>16.714285714285715</v>
      </c>
      <c r="J2895" s="1"/>
      <c r="K2895" s="1" t="s">
        <v>5552</v>
      </c>
      <c r="S2895" s="22">
        <f t="shared" si="226"/>
        <v>0</v>
      </c>
      <c r="T2895" s="22">
        <f t="shared" si="227"/>
        <v>0</v>
      </c>
      <c r="U2895" s="22">
        <v>0</v>
      </c>
      <c r="W2895" s="22">
        <v>0</v>
      </c>
      <c r="Y2895" t="s">
        <v>205</v>
      </c>
      <c r="Z2895" t="s">
        <v>639</v>
      </c>
      <c r="AA2895" t="s">
        <v>640</v>
      </c>
      <c r="AB2895" t="s">
        <v>41</v>
      </c>
      <c r="AC2895" t="s">
        <v>62</v>
      </c>
      <c r="AD2895" t="str">
        <f t="shared" si="228"/>
        <v>Sports Pavilion - PE114</v>
      </c>
      <c r="AE2895" t="s">
        <v>615</v>
      </c>
      <c r="AF2895" t="s">
        <v>616</v>
      </c>
      <c r="AG2895" t="s">
        <v>636</v>
      </c>
      <c r="AH2895" t="s">
        <v>4411</v>
      </c>
      <c r="AI2895">
        <v>10</v>
      </c>
      <c r="AJ2895">
        <v>11</v>
      </c>
      <c r="AK2895" s="22">
        <f t="shared" si="229"/>
        <v>0</v>
      </c>
      <c r="AL2895" t="s">
        <v>52</v>
      </c>
      <c r="AM2895" t="s">
        <v>66</v>
      </c>
      <c r="AN2895" t="s">
        <v>46</v>
      </c>
    </row>
    <row r="2896" spans="1:40" x14ac:dyDescent="0.25">
      <c r="A2896">
        <v>202430</v>
      </c>
      <c r="B2896">
        <v>43139</v>
      </c>
      <c r="C2896" t="s">
        <v>2063</v>
      </c>
      <c r="D2896" t="s">
        <v>5732</v>
      </c>
      <c r="E2896" t="s">
        <v>2064</v>
      </c>
      <c r="F2896">
        <v>1.5</v>
      </c>
      <c r="G2896" s="1">
        <v>45166</v>
      </c>
      <c r="H2896" s="1">
        <v>45276</v>
      </c>
      <c r="I2896" s="21">
        <f t="shared" si="225"/>
        <v>16.714285714285715</v>
      </c>
      <c r="J2896" s="1" t="s">
        <v>393</v>
      </c>
      <c r="K2896" s="1" t="s">
        <v>5537</v>
      </c>
      <c r="M2896" t="s">
        <v>34</v>
      </c>
      <c r="O2896" t="s">
        <v>36</v>
      </c>
      <c r="S2896" s="22">
        <f t="shared" si="226"/>
        <v>5.555555555555558E-2</v>
      </c>
      <c r="T2896" s="22">
        <f t="shared" si="227"/>
        <v>0.11255411255411261</v>
      </c>
      <c r="U2896" s="22" t="s">
        <v>5376</v>
      </c>
      <c r="V2896">
        <v>1110</v>
      </c>
      <c r="W2896" s="22" t="s">
        <v>5393</v>
      </c>
      <c r="X2896">
        <v>1230</v>
      </c>
      <c r="Y2896" t="s">
        <v>205</v>
      </c>
      <c r="Z2896" t="s">
        <v>639</v>
      </c>
      <c r="AA2896" t="s">
        <v>640</v>
      </c>
      <c r="AB2896" t="s">
        <v>41</v>
      </c>
      <c r="AC2896" t="s">
        <v>62</v>
      </c>
      <c r="AD2896" t="str">
        <f t="shared" si="228"/>
        <v>Sports Pavilion - PE114</v>
      </c>
      <c r="AE2896" t="s">
        <v>615</v>
      </c>
      <c r="AF2896" t="s">
        <v>616</v>
      </c>
      <c r="AG2896" t="s">
        <v>636</v>
      </c>
      <c r="AH2896" t="s">
        <v>4411</v>
      </c>
      <c r="AI2896">
        <v>10</v>
      </c>
      <c r="AJ2896">
        <v>11</v>
      </c>
      <c r="AK2896" s="22">
        <f t="shared" si="229"/>
        <v>20.693877551020421</v>
      </c>
      <c r="AL2896" t="s">
        <v>52</v>
      </c>
      <c r="AM2896" t="s">
        <v>66</v>
      </c>
      <c r="AN2896" t="s">
        <v>46</v>
      </c>
    </row>
    <row r="2897" spans="1:40" hidden="1" x14ac:dyDescent="0.25">
      <c r="A2897">
        <v>202430</v>
      </c>
      <c r="B2897">
        <v>43967</v>
      </c>
      <c r="C2897" t="s">
        <v>1411</v>
      </c>
      <c r="D2897" t="s">
        <v>5732</v>
      </c>
      <c r="E2897" t="s">
        <v>1412</v>
      </c>
      <c r="F2897">
        <v>1</v>
      </c>
      <c r="G2897" s="1">
        <v>45166</v>
      </c>
      <c r="H2897" s="1">
        <v>45276</v>
      </c>
      <c r="I2897" s="21">
        <f t="shared" si="225"/>
        <v>16.714285714285715</v>
      </c>
      <c r="J2897" s="1"/>
      <c r="K2897" s="1" t="s">
        <v>5552</v>
      </c>
      <c r="S2897" s="22">
        <f t="shared" si="226"/>
        <v>0</v>
      </c>
      <c r="T2897" s="22">
        <f t="shared" si="227"/>
        <v>0</v>
      </c>
      <c r="U2897" s="22">
        <v>0</v>
      </c>
      <c r="W2897" s="22">
        <v>0</v>
      </c>
      <c r="Y2897" t="s">
        <v>205</v>
      </c>
      <c r="Z2897" t="s">
        <v>644</v>
      </c>
      <c r="AA2897" t="s">
        <v>645</v>
      </c>
      <c r="AB2897" t="s">
        <v>61</v>
      </c>
      <c r="AC2897" t="s">
        <v>62</v>
      </c>
      <c r="AD2897" t="str">
        <f t="shared" si="228"/>
        <v>Sports Pavilion - PE114</v>
      </c>
      <c r="AE2897" t="s">
        <v>615</v>
      </c>
      <c r="AF2897" t="s">
        <v>616</v>
      </c>
      <c r="AG2897" t="s">
        <v>636</v>
      </c>
      <c r="AH2897" t="s">
        <v>4411</v>
      </c>
      <c r="AI2897">
        <v>35</v>
      </c>
      <c r="AJ2897">
        <v>21</v>
      </c>
      <c r="AK2897" s="22">
        <f t="shared" si="229"/>
        <v>0</v>
      </c>
      <c r="AL2897" t="s">
        <v>52</v>
      </c>
      <c r="AM2897" t="s">
        <v>66</v>
      </c>
      <c r="AN2897" t="s">
        <v>67</v>
      </c>
    </row>
    <row r="2898" spans="1:40" x14ac:dyDescent="0.25">
      <c r="A2898">
        <v>202430</v>
      </c>
      <c r="B2898">
        <v>43967</v>
      </c>
      <c r="C2898" t="s">
        <v>1411</v>
      </c>
      <c r="D2898" t="s">
        <v>5732</v>
      </c>
      <c r="E2898" t="s">
        <v>1412</v>
      </c>
      <c r="F2898">
        <v>1</v>
      </c>
      <c r="G2898" s="1">
        <v>45166</v>
      </c>
      <c r="H2898" s="1">
        <v>45276</v>
      </c>
      <c r="I2898" s="21">
        <f t="shared" si="225"/>
        <v>16.714285714285715</v>
      </c>
      <c r="J2898" s="1"/>
      <c r="K2898" s="1" t="s">
        <v>33</v>
      </c>
      <c r="L2898" t="s">
        <v>33</v>
      </c>
      <c r="S2898" s="22">
        <f t="shared" si="226"/>
        <v>8.680555555555558E-2</v>
      </c>
      <c r="T2898" s="22">
        <f t="shared" si="227"/>
        <v>8.7932900432900474E-2</v>
      </c>
      <c r="U2898" s="22" t="s">
        <v>5380</v>
      </c>
      <c r="V2898">
        <v>1730</v>
      </c>
      <c r="W2898" s="22" t="s">
        <v>5407</v>
      </c>
      <c r="X2898">
        <v>1935</v>
      </c>
      <c r="Y2898" t="s">
        <v>205</v>
      </c>
      <c r="Z2898" t="s">
        <v>644</v>
      </c>
      <c r="AA2898" t="s">
        <v>645</v>
      </c>
      <c r="AB2898" t="s">
        <v>61</v>
      </c>
      <c r="AC2898" t="s">
        <v>62</v>
      </c>
      <c r="AD2898" t="str">
        <f t="shared" si="228"/>
        <v>Sports Pavilion - PE114</v>
      </c>
      <c r="AE2898" t="s">
        <v>615</v>
      </c>
      <c r="AF2898" t="s">
        <v>616</v>
      </c>
      <c r="AG2898" t="s">
        <v>636</v>
      </c>
      <c r="AH2898" t="s">
        <v>4411</v>
      </c>
      <c r="AI2898">
        <v>35</v>
      </c>
      <c r="AJ2898">
        <v>21</v>
      </c>
      <c r="AK2898" s="22">
        <f t="shared" si="229"/>
        <v>30.86444805194807</v>
      </c>
      <c r="AL2898" t="s">
        <v>52</v>
      </c>
      <c r="AM2898" t="s">
        <v>66</v>
      </c>
      <c r="AN2898" t="s">
        <v>67</v>
      </c>
    </row>
    <row r="2899" spans="1:40" hidden="1" x14ac:dyDescent="0.25">
      <c r="A2899">
        <v>202430</v>
      </c>
      <c r="B2899">
        <v>31408</v>
      </c>
      <c r="C2899" t="s">
        <v>3486</v>
      </c>
      <c r="D2899" t="s">
        <v>5732</v>
      </c>
      <c r="E2899" t="s">
        <v>3487</v>
      </c>
      <c r="F2899">
        <v>1.5</v>
      </c>
      <c r="G2899" s="1">
        <v>45166</v>
      </c>
      <c r="H2899" s="1">
        <v>45268</v>
      </c>
      <c r="I2899" s="21">
        <f t="shared" si="225"/>
        <v>15.571428571428571</v>
      </c>
      <c r="J2899" s="1"/>
      <c r="K2899" s="1" t="s">
        <v>5552</v>
      </c>
      <c r="S2899" s="22">
        <f t="shared" si="226"/>
        <v>0</v>
      </c>
      <c r="T2899" s="22">
        <f t="shared" si="227"/>
        <v>0</v>
      </c>
      <c r="U2899" s="22">
        <v>0</v>
      </c>
      <c r="W2899" s="22">
        <v>0</v>
      </c>
      <c r="Y2899" t="s">
        <v>49</v>
      </c>
      <c r="Z2899" t="s">
        <v>1788</v>
      </c>
      <c r="AA2899" t="s">
        <v>1789</v>
      </c>
      <c r="AB2899" t="s">
        <v>61</v>
      </c>
      <c r="AC2899" t="s">
        <v>62</v>
      </c>
      <c r="AD2899" t="str">
        <f t="shared" si="228"/>
        <v>Sports Pavilion - PE215</v>
      </c>
      <c r="AE2899" t="s">
        <v>615</v>
      </c>
      <c r="AF2899" t="s">
        <v>616</v>
      </c>
      <c r="AG2899" t="s">
        <v>641</v>
      </c>
      <c r="AH2899" t="s">
        <v>3688</v>
      </c>
      <c r="AI2899">
        <v>40</v>
      </c>
      <c r="AJ2899">
        <v>19</v>
      </c>
      <c r="AK2899" s="22">
        <f t="shared" si="229"/>
        <v>0</v>
      </c>
      <c r="AL2899" t="s">
        <v>52</v>
      </c>
      <c r="AM2899" t="s">
        <v>172</v>
      </c>
      <c r="AN2899" t="s">
        <v>67</v>
      </c>
    </row>
    <row r="2900" spans="1:40" hidden="1" x14ac:dyDescent="0.25">
      <c r="A2900">
        <v>202430</v>
      </c>
      <c r="B2900">
        <v>31408</v>
      </c>
      <c r="C2900" t="s">
        <v>3486</v>
      </c>
      <c r="D2900" t="s">
        <v>5732</v>
      </c>
      <c r="E2900" t="s">
        <v>3487</v>
      </c>
      <c r="F2900">
        <v>1.5</v>
      </c>
      <c r="G2900" s="1">
        <v>45166</v>
      </c>
      <c r="H2900" s="1">
        <v>45268</v>
      </c>
      <c r="I2900" s="21">
        <f t="shared" si="225"/>
        <v>15.571428571428571</v>
      </c>
      <c r="J2900" s="1"/>
      <c r="K2900" s="1" t="s">
        <v>5552</v>
      </c>
      <c r="S2900" s="22">
        <f t="shared" si="226"/>
        <v>0</v>
      </c>
      <c r="T2900" s="22">
        <f t="shared" si="227"/>
        <v>0</v>
      </c>
      <c r="U2900" s="22">
        <v>0</v>
      </c>
      <c r="W2900" s="22">
        <v>0</v>
      </c>
      <c r="Y2900" t="s">
        <v>49</v>
      </c>
      <c r="Z2900" t="s">
        <v>1788</v>
      </c>
      <c r="AA2900" t="s">
        <v>1789</v>
      </c>
      <c r="AB2900" t="s">
        <v>61</v>
      </c>
      <c r="AC2900" t="s">
        <v>62</v>
      </c>
      <c r="AD2900" t="str">
        <f t="shared" si="228"/>
        <v>Sports Pavilion - PE215</v>
      </c>
      <c r="AE2900" t="s">
        <v>615</v>
      </c>
      <c r="AF2900" t="s">
        <v>616</v>
      </c>
      <c r="AG2900" t="s">
        <v>641</v>
      </c>
      <c r="AH2900" t="s">
        <v>3688</v>
      </c>
      <c r="AI2900">
        <v>40</v>
      </c>
      <c r="AJ2900">
        <v>19</v>
      </c>
      <c r="AK2900" s="22">
        <f t="shared" si="229"/>
        <v>0</v>
      </c>
      <c r="AL2900" t="s">
        <v>52</v>
      </c>
      <c r="AM2900" t="s">
        <v>172</v>
      </c>
      <c r="AN2900" t="s">
        <v>67</v>
      </c>
    </row>
    <row r="2901" spans="1:40" x14ac:dyDescent="0.25">
      <c r="A2901">
        <v>202430</v>
      </c>
      <c r="B2901">
        <v>31463</v>
      </c>
      <c r="C2901" t="s">
        <v>637</v>
      </c>
      <c r="D2901" t="s">
        <v>5732</v>
      </c>
      <c r="E2901" t="s">
        <v>638</v>
      </c>
      <c r="F2901">
        <v>3</v>
      </c>
      <c r="G2901" s="1">
        <v>45166</v>
      </c>
      <c r="H2901" s="1">
        <v>45276</v>
      </c>
      <c r="I2901" s="21">
        <f t="shared" si="225"/>
        <v>16.714285714285715</v>
      </c>
      <c r="J2901" s="1"/>
      <c r="K2901" s="1" t="s">
        <v>5536</v>
      </c>
      <c r="L2901" t="s">
        <v>33</v>
      </c>
      <c r="N2901" t="s">
        <v>35</v>
      </c>
      <c r="S2901" s="22">
        <f t="shared" si="226"/>
        <v>5.555555555555558E-2</v>
      </c>
      <c r="T2901" s="22">
        <f t="shared" si="227"/>
        <v>0.11255411255411261</v>
      </c>
      <c r="U2901" s="22" t="s">
        <v>5376</v>
      </c>
      <c r="V2901">
        <v>1110</v>
      </c>
      <c r="W2901" s="22" t="s">
        <v>5393</v>
      </c>
      <c r="X2901">
        <v>1230</v>
      </c>
      <c r="Y2901" t="s">
        <v>49</v>
      </c>
      <c r="Z2901" t="s">
        <v>639</v>
      </c>
      <c r="AA2901" t="s">
        <v>640</v>
      </c>
      <c r="AB2901" t="s">
        <v>61</v>
      </c>
      <c r="AC2901" t="s">
        <v>62</v>
      </c>
      <c r="AD2901" t="str">
        <f t="shared" si="228"/>
        <v>Sports Pavilion - PE215</v>
      </c>
      <c r="AE2901" t="s">
        <v>615</v>
      </c>
      <c r="AF2901" t="s">
        <v>616</v>
      </c>
      <c r="AG2901" t="s">
        <v>641</v>
      </c>
      <c r="AH2901" t="s">
        <v>3688</v>
      </c>
      <c r="AI2901">
        <v>35</v>
      </c>
      <c r="AJ2901">
        <v>36</v>
      </c>
      <c r="AK2901" s="22">
        <f t="shared" si="229"/>
        <v>67.725417439703193</v>
      </c>
      <c r="AL2901" t="s">
        <v>52</v>
      </c>
      <c r="AM2901" t="s">
        <v>182</v>
      </c>
      <c r="AN2901" t="s">
        <v>46</v>
      </c>
    </row>
    <row r="2902" spans="1:40" hidden="1" x14ac:dyDescent="0.25">
      <c r="A2902">
        <v>202430</v>
      </c>
      <c r="B2902">
        <v>31407</v>
      </c>
      <c r="C2902" t="s">
        <v>3486</v>
      </c>
      <c r="D2902" t="s">
        <v>5732</v>
      </c>
      <c r="E2902" t="s">
        <v>3487</v>
      </c>
      <c r="F2902">
        <v>1.5</v>
      </c>
      <c r="G2902" s="1">
        <v>45166</v>
      </c>
      <c r="H2902" s="1">
        <v>45276</v>
      </c>
      <c r="I2902" s="21">
        <f t="shared" si="225"/>
        <v>16.714285714285715</v>
      </c>
      <c r="J2902" s="1"/>
      <c r="K2902" s="1" t="s">
        <v>5552</v>
      </c>
      <c r="S2902" s="22">
        <f t="shared" si="226"/>
        <v>0</v>
      </c>
      <c r="T2902" s="22">
        <f t="shared" si="227"/>
        <v>0</v>
      </c>
      <c r="U2902" s="22">
        <v>0</v>
      </c>
      <c r="W2902" s="22">
        <v>0</v>
      </c>
      <c r="Y2902" t="s">
        <v>49</v>
      </c>
      <c r="Z2902" t="s">
        <v>3488</v>
      </c>
      <c r="AA2902" t="s">
        <v>3489</v>
      </c>
      <c r="AB2902" t="s">
        <v>277</v>
      </c>
      <c r="AC2902" t="s">
        <v>62</v>
      </c>
      <c r="AD2902" t="str">
        <f t="shared" si="228"/>
        <v>Sports Pavilion - PE216</v>
      </c>
      <c r="AE2902" t="s">
        <v>615</v>
      </c>
      <c r="AF2902" t="s">
        <v>616</v>
      </c>
      <c r="AG2902" t="s">
        <v>647</v>
      </c>
      <c r="AH2902" t="s">
        <v>3688</v>
      </c>
      <c r="AI2902">
        <v>40</v>
      </c>
      <c r="AJ2902">
        <v>36</v>
      </c>
      <c r="AK2902" s="22">
        <f t="shared" si="229"/>
        <v>0</v>
      </c>
      <c r="AL2902" t="s">
        <v>52</v>
      </c>
      <c r="AM2902" t="s">
        <v>172</v>
      </c>
      <c r="AN2902" t="s">
        <v>67</v>
      </c>
    </row>
    <row r="2903" spans="1:40" hidden="1" x14ac:dyDescent="0.25">
      <c r="A2903">
        <v>202430</v>
      </c>
      <c r="B2903">
        <v>31407</v>
      </c>
      <c r="C2903" t="s">
        <v>3486</v>
      </c>
      <c r="D2903" t="s">
        <v>5732</v>
      </c>
      <c r="E2903" t="s">
        <v>3487</v>
      </c>
      <c r="F2903">
        <v>1.5</v>
      </c>
      <c r="G2903" s="1">
        <v>45166</v>
      </c>
      <c r="H2903" s="1">
        <v>45276</v>
      </c>
      <c r="I2903" s="21">
        <f t="shared" si="225"/>
        <v>16.714285714285715</v>
      </c>
      <c r="J2903" s="1"/>
      <c r="K2903" s="1" t="s">
        <v>5552</v>
      </c>
      <c r="S2903" s="22">
        <f t="shared" si="226"/>
        <v>0</v>
      </c>
      <c r="T2903" s="22">
        <f t="shared" si="227"/>
        <v>0</v>
      </c>
      <c r="U2903" s="22">
        <v>0</v>
      </c>
      <c r="W2903" s="22">
        <v>0</v>
      </c>
      <c r="Y2903" t="s">
        <v>49</v>
      </c>
      <c r="Z2903" t="s">
        <v>3488</v>
      </c>
      <c r="AA2903" t="s">
        <v>3489</v>
      </c>
      <c r="AB2903" t="s">
        <v>41</v>
      </c>
      <c r="AC2903" t="s">
        <v>62</v>
      </c>
      <c r="AD2903" t="str">
        <f t="shared" si="228"/>
        <v>Sports Pavilion - PE216</v>
      </c>
      <c r="AE2903" t="s">
        <v>615</v>
      </c>
      <c r="AF2903" t="s">
        <v>616</v>
      </c>
      <c r="AG2903" t="s">
        <v>647</v>
      </c>
      <c r="AH2903" t="s">
        <v>3688</v>
      </c>
      <c r="AI2903">
        <v>40</v>
      </c>
      <c r="AJ2903">
        <v>36</v>
      </c>
      <c r="AK2903" s="22">
        <f t="shared" si="229"/>
        <v>0</v>
      </c>
      <c r="AL2903" t="s">
        <v>52</v>
      </c>
      <c r="AM2903" t="s">
        <v>172</v>
      </c>
      <c r="AN2903" t="s">
        <v>67</v>
      </c>
    </row>
    <row r="2904" spans="1:40" x14ac:dyDescent="0.25">
      <c r="A2904">
        <v>202430</v>
      </c>
      <c r="B2904">
        <v>42942</v>
      </c>
      <c r="C2904" t="s">
        <v>642</v>
      </c>
      <c r="D2904" t="s">
        <v>5731</v>
      </c>
      <c r="E2904" t="s">
        <v>643</v>
      </c>
      <c r="F2904">
        <v>1</v>
      </c>
      <c r="G2904" s="1">
        <v>45175</v>
      </c>
      <c r="H2904" s="1">
        <v>45217</v>
      </c>
      <c r="I2904" s="21">
        <f t="shared" si="225"/>
        <v>7</v>
      </c>
      <c r="J2904" s="1"/>
      <c r="K2904" s="1" t="s">
        <v>5536</v>
      </c>
      <c r="L2904" t="s">
        <v>33</v>
      </c>
      <c r="N2904" t="s">
        <v>35</v>
      </c>
      <c r="S2904" s="22">
        <f t="shared" si="226"/>
        <v>4.861111111111116E-2</v>
      </c>
      <c r="T2904" s="22">
        <f t="shared" si="227"/>
        <v>4.1245791245791287E-2</v>
      </c>
      <c r="U2904" s="22" t="s">
        <v>5377</v>
      </c>
      <c r="V2904">
        <v>1245</v>
      </c>
      <c r="W2904" s="22" t="s">
        <v>5492</v>
      </c>
      <c r="X2904">
        <v>1355</v>
      </c>
      <c r="Y2904" t="s">
        <v>49</v>
      </c>
      <c r="Z2904" t="s">
        <v>644</v>
      </c>
      <c r="AA2904" t="s">
        <v>645</v>
      </c>
      <c r="AB2904" t="s">
        <v>646</v>
      </c>
      <c r="AC2904" t="s">
        <v>62</v>
      </c>
      <c r="AD2904" t="str">
        <f t="shared" si="228"/>
        <v>Sports Pavilion - PE216</v>
      </c>
      <c r="AE2904" t="s">
        <v>615</v>
      </c>
      <c r="AF2904" t="s">
        <v>616</v>
      </c>
      <c r="AG2904" t="s">
        <v>647</v>
      </c>
      <c r="AH2904" t="s">
        <v>3688</v>
      </c>
      <c r="AI2904">
        <v>25</v>
      </c>
      <c r="AJ2904">
        <v>10</v>
      </c>
      <c r="AK2904" s="22">
        <f t="shared" si="229"/>
        <v>2.8872053872053898</v>
      </c>
      <c r="AL2904" t="s">
        <v>52</v>
      </c>
      <c r="AM2904" t="s">
        <v>66</v>
      </c>
      <c r="AN2904" t="s">
        <v>67</v>
      </c>
    </row>
    <row r="2905" spans="1:40" x14ac:dyDescent="0.25">
      <c r="A2905">
        <v>202430</v>
      </c>
      <c r="B2905">
        <v>42943</v>
      </c>
      <c r="C2905" t="s">
        <v>642</v>
      </c>
      <c r="D2905" t="s">
        <v>5731</v>
      </c>
      <c r="E2905" t="s">
        <v>643</v>
      </c>
      <c r="F2905">
        <v>1</v>
      </c>
      <c r="G2905" s="1">
        <v>45174</v>
      </c>
      <c r="H2905" s="1">
        <v>45211</v>
      </c>
      <c r="I2905" s="21">
        <f t="shared" si="225"/>
        <v>6.2857142857142856</v>
      </c>
      <c r="J2905" s="1"/>
      <c r="K2905" s="1" t="s">
        <v>5537</v>
      </c>
      <c r="M2905" t="s">
        <v>34</v>
      </c>
      <c r="O2905" t="s">
        <v>36</v>
      </c>
      <c r="S2905" s="22">
        <f t="shared" si="226"/>
        <v>5.208333333333337E-2</v>
      </c>
      <c r="T2905" s="22">
        <f t="shared" si="227"/>
        <v>3.9682539682539708E-2</v>
      </c>
      <c r="U2905" s="22" t="s">
        <v>5369</v>
      </c>
      <c r="V2905">
        <v>800</v>
      </c>
      <c r="W2905" s="22" t="s">
        <v>5403</v>
      </c>
      <c r="X2905">
        <v>915</v>
      </c>
      <c r="Y2905" t="s">
        <v>49</v>
      </c>
      <c r="Z2905" t="s">
        <v>2065</v>
      </c>
      <c r="AA2905" t="s">
        <v>2066</v>
      </c>
      <c r="AB2905" t="s">
        <v>646</v>
      </c>
      <c r="AC2905" t="s">
        <v>62</v>
      </c>
      <c r="AD2905" t="str">
        <f t="shared" si="228"/>
        <v>Sports Pavilion - PE216</v>
      </c>
      <c r="AE2905" t="s">
        <v>615</v>
      </c>
      <c r="AF2905" t="s">
        <v>616</v>
      </c>
      <c r="AG2905" t="s">
        <v>647</v>
      </c>
      <c r="AH2905" t="s">
        <v>3688</v>
      </c>
      <c r="AI2905">
        <v>25</v>
      </c>
      <c r="AJ2905">
        <v>23</v>
      </c>
      <c r="AK2905" s="22">
        <f t="shared" si="229"/>
        <v>5.7369614512471694</v>
      </c>
      <c r="AL2905" t="s">
        <v>52</v>
      </c>
      <c r="AM2905" t="s">
        <v>66</v>
      </c>
      <c r="AN2905" t="s">
        <v>67</v>
      </c>
    </row>
    <row r="2906" spans="1:40" x14ac:dyDescent="0.25">
      <c r="A2906">
        <v>202430</v>
      </c>
      <c r="B2906">
        <v>42944</v>
      </c>
      <c r="C2906" t="s">
        <v>642</v>
      </c>
      <c r="D2906" t="s">
        <v>5731</v>
      </c>
      <c r="E2906" t="s">
        <v>643</v>
      </c>
      <c r="F2906">
        <v>1</v>
      </c>
      <c r="G2906" s="1">
        <v>45174</v>
      </c>
      <c r="H2906" s="1">
        <v>45211</v>
      </c>
      <c r="I2906" s="21">
        <f t="shared" si="225"/>
        <v>6.2857142857142856</v>
      </c>
      <c r="J2906" s="1"/>
      <c r="K2906" s="1" t="s">
        <v>5537</v>
      </c>
      <c r="M2906" t="s">
        <v>34</v>
      </c>
      <c r="O2906" t="s">
        <v>36</v>
      </c>
      <c r="S2906" s="22">
        <f t="shared" si="226"/>
        <v>5.2083333333333315E-2</v>
      </c>
      <c r="T2906" s="22">
        <f t="shared" si="227"/>
        <v>3.9682539682539666E-2</v>
      </c>
      <c r="U2906" s="22" t="s">
        <v>5375</v>
      </c>
      <c r="V2906">
        <v>935</v>
      </c>
      <c r="W2906" s="22" t="s">
        <v>5450</v>
      </c>
      <c r="X2906">
        <v>1050</v>
      </c>
      <c r="Y2906" t="s">
        <v>49</v>
      </c>
      <c r="Z2906" t="s">
        <v>644</v>
      </c>
      <c r="AA2906" t="s">
        <v>645</v>
      </c>
      <c r="AB2906" t="s">
        <v>646</v>
      </c>
      <c r="AC2906" t="s">
        <v>62</v>
      </c>
      <c r="AD2906" t="str">
        <f t="shared" si="228"/>
        <v>Sports Pavilion - PE216</v>
      </c>
      <c r="AE2906" t="s">
        <v>615</v>
      </c>
      <c r="AF2906" t="s">
        <v>616</v>
      </c>
      <c r="AG2906" t="s">
        <v>647</v>
      </c>
      <c r="AH2906" t="s">
        <v>3688</v>
      </c>
      <c r="AI2906">
        <v>25</v>
      </c>
      <c r="AJ2906">
        <v>17</v>
      </c>
      <c r="AK2906" s="22">
        <f t="shared" si="229"/>
        <v>4.2403628117913819</v>
      </c>
      <c r="AL2906" t="s">
        <v>52</v>
      </c>
      <c r="AM2906" t="s">
        <v>66</v>
      </c>
      <c r="AN2906" t="s">
        <v>67</v>
      </c>
    </row>
    <row r="2907" spans="1:40" x14ac:dyDescent="0.25">
      <c r="A2907">
        <v>202430</v>
      </c>
      <c r="B2907">
        <v>44515</v>
      </c>
      <c r="C2907" t="s">
        <v>736</v>
      </c>
      <c r="D2907" t="s">
        <v>5735</v>
      </c>
      <c r="E2907" t="s">
        <v>737</v>
      </c>
      <c r="F2907">
        <v>3</v>
      </c>
      <c r="G2907" s="1">
        <v>45166</v>
      </c>
      <c r="H2907" s="1">
        <v>45276</v>
      </c>
      <c r="I2907" s="21">
        <f t="shared" si="225"/>
        <v>16.714285714285715</v>
      </c>
      <c r="J2907" s="1"/>
      <c r="K2907" s="1" t="s">
        <v>5537</v>
      </c>
      <c r="M2907" t="s">
        <v>34</v>
      </c>
      <c r="O2907" t="s">
        <v>36</v>
      </c>
      <c r="S2907" s="22">
        <f t="shared" si="226"/>
        <v>5.555555555555558E-2</v>
      </c>
      <c r="T2907" s="22">
        <f t="shared" si="227"/>
        <v>0.11255411255411261</v>
      </c>
      <c r="U2907" s="22" t="s">
        <v>5377</v>
      </c>
      <c r="V2907">
        <v>1245</v>
      </c>
      <c r="W2907" s="22" t="s">
        <v>5398</v>
      </c>
      <c r="X2907">
        <v>1405</v>
      </c>
      <c r="Y2907" t="s">
        <v>49</v>
      </c>
      <c r="Z2907" t="s">
        <v>753</v>
      </c>
      <c r="AA2907" t="s">
        <v>754</v>
      </c>
      <c r="AB2907" t="s">
        <v>61</v>
      </c>
      <c r="AC2907" t="s">
        <v>62</v>
      </c>
      <c r="AD2907" t="str">
        <f t="shared" si="228"/>
        <v>Sports Pavilion - PE216</v>
      </c>
      <c r="AE2907" t="s">
        <v>615</v>
      </c>
      <c r="AF2907" t="s">
        <v>616</v>
      </c>
      <c r="AG2907" t="s">
        <v>647</v>
      </c>
      <c r="AH2907" t="s">
        <v>3688</v>
      </c>
      <c r="AI2907">
        <v>0</v>
      </c>
      <c r="AJ2907">
        <v>19</v>
      </c>
      <c r="AK2907" s="22">
        <f t="shared" si="229"/>
        <v>35.743970315398904</v>
      </c>
      <c r="AL2907" t="s">
        <v>52</v>
      </c>
      <c r="AM2907" t="s">
        <v>66</v>
      </c>
      <c r="AN2907" t="s">
        <v>46</v>
      </c>
    </row>
    <row r="2908" spans="1:40" x14ac:dyDescent="0.25">
      <c r="A2908">
        <v>202430</v>
      </c>
      <c r="B2908">
        <v>36840</v>
      </c>
      <c r="C2908" t="s">
        <v>3490</v>
      </c>
      <c r="D2908" t="s">
        <v>5676</v>
      </c>
      <c r="E2908" t="s">
        <v>3491</v>
      </c>
      <c r="F2908">
        <v>3</v>
      </c>
      <c r="G2908" s="1">
        <v>45166</v>
      </c>
      <c r="H2908" s="1">
        <v>45276</v>
      </c>
      <c r="I2908" s="21">
        <f t="shared" si="225"/>
        <v>16.714285714285715</v>
      </c>
      <c r="J2908" s="1"/>
      <c r="K2908" s="1" t="s">
        <v>37</v>
      </c>
      <c r="P2908" t="s">
        <v>37</v>
      </c>
      <c r="S2908" s="22">
        <f t="shared" si="226"/>
        <v>0.12847222222222227</v>
      </c>
      <c r="T2908" s="22">
        <f t="shared" si="227"/>
        <v>0.1301406926406927</v>
      </c>
      <c r="U2908" s="22" t="s">
        <v>5369</v>
      </c>
      <c r="V2908">
        <v>800</v>
      </c>
      <c r="W2908" s="22" t="s">
        <v>5413</v>
      </c>
      <c r="X2908">
        <v>1105</v>
      </c>
      <c r="Y2908" t="s">
        <v>49</v>
      </c>
      <c r="Z2908" t="s">
        <v>3466</v>
      </c>
      <c r="AA2908" t="s">
        <v>3467</v>
      </c>
      <c r="AB2908" t="s">
        <v>277</v>
      </c>
      <c r="AC2908" t="s">
        <v>62</v>
      </c>
      <c r="AD2908" t="str">
        <f t="shared" si="228"/>
        <v>Sports Pavilion - PE217</v>
      </c>
      <c r="AE2908" t="s">
        <v>615</v>
      </c>
      <c r="AF2908" t="s">
        <v>616</v>
      </c>
      <c r="AG2908" t="s">
        <v>3492</v>
      </c>
      <c r="AH2908" t="s">
        <v>3688</v>
      </c>
      <c r="AI2908">
        <v>35</v>
      </c>
      <c r="AJ2908">
        <v>19</v>
      </c>
      <c r="AK2908" s="22">
        <f t="shared" si="229"/>
        <v>41.32896567717998</v>
      </c>
      <c r="AL2908" t="s">
        <v>52</v>
      </c>
      <c r="AM2908" t="s">
        <v>66</v>
      </c>
      <c r="AN2908" t="s">
        <v>67</v>
      </c>
    </row>
    <row r="2909" spans="1:40" hidden="1" x14ac:dyDescent="0.25">
      <c r="A2909">
        <v>202430</v>
      </c>
      <c r="B2909">
        <v>31406</v>
      </c>
      <c r="C2909" t="s">
        <v>3486</v>
      </c>
      <c r="D2909" t="s">
        <v>5732</v>
      </c>
      <c r="E2909" t="s">
        <v>3487</v>
      </c>
      <c r="F2909">
        <v>1.5</v>
      </c>
      <c r="G2909" s="1">
        <v>45166</v>
      </c>
      <c r="H2909" s="1">
        <v>45268</v>
      </c>
      <c r="I2909" s="21">
        <f t="shared" si="225"/>
        <v>15.571428571428571</v>
      </c>
      <c r="J2909" s="1"/>
      <c r="K2909" s="1" t="s">
        <v>5552</v>
      </c>
      <c r="S2909" s="22">
        <f t="shared" si="226"/>
        <v>0</v>
      </c>
      <c r="T2909" s="22">
        <f t="shared" si="227"/>
        <v>0</v>
      </c>
      <c r="U2909" s="22">
        <v>0</v>
      </c>
      <c r="W2909" s="22">
        <v>0</v>
      </c>
      <c r="Y2909" t="s">
        <v>49</v>
      </c>
      <c r="Z2909" t="s">
        <v>2507</v>
      </c>
      <c r="AA2909" t="s">
        <v>2508</v>
      </c>
      <c r="AB2909" t="s">
        <v>277</v>
      </c>
      <c r="AC2909" t="s">
        <v>62</v>
      </c>
      <c r="AD2909" t="str">
        <f t="shared" si="228"/>
        <v>Sports Pavilion - PE218</v>
      </c>
      <c r="AE2909" t="s">
        <v>615</v>
      </c>
      <c r="AF2909" t="s">
        <v>616</v>
      </c>
      <c r="AG2909" t="s">
        <v>3493</v>
      </c>
      <c r="AH2909" t="s">
        <v>3688</v>
      </c>
      <c r="AI2909">
        <v>40</v>
      </c>
      <c r="AJ2909">
        <v>39</v>
      </c>
      <c r="AK2909" s="22">
        <f t="shared" si="229"/>
        <v>0</v>
      </c>
      <c r="AL2909" t="s">
        <v>52</v>
      </c>
      <c r="AM2909" t="s">
        <v>172</v>
      </c>
      <c r="AN2909" t="s">
        <v>67</v>
      </c>
    </row>
    <row r="2910" spans="1:40" hidden="1" x14ac:dyDescent="0.25">
      <c r="A2910">
        <v>202430</v>
      </c>
      <c r="B2910">
        <v>31406</v>
      </c>
      <c r="C2910" t="s">
        <v>3486</v>
      </c>
      <c r="D2910" t="s">
        <v>5732</v>
      </c>
      <c r="E2910" t="s">
        <v>3487</v>
      </c>
      <c r="F2910">
        <v>1.5</v>
      </c>
      <c r="G2910" s="1">
        <v>45166</v>
      </c>
      <c r="H2910" s="1">
        <v>45268</v>
      </c>
      <c r="I2910" s="21">
        <f t="shared" si="225"/>
        <v>15.571428571428571</v>
      </c>
      <c r="J2910" s="1"/>
      <c r="K2910" s="1" t="s">
        <v>5552</v>
      </c>
      <c r="S2910" s="22">
        <f t="shared" si="226"/>
        <v>0</v>
      </c>
      <c r="T2910" s="22">
        <f t="shared" si="227"/>
        <v>0</v>
      </c>
      <c r="U2910" s="22">
        <v>0</v>
      </c>
      <c r="W2910" s="22">
        <v>0</v>
      </c>
      <c r="Y2910" t="s">
        <v>49</v>
      </c>
      <c r="Z2910" t="s">
        <v>2507</v>
      </c>
      <c r="AA2910" t="s">
        <v>2508</v>
      </c>
      <c r="AB2910" t="s">
        <v>277</v>
      </c>
      <c r="AC2910" t="s">
        <v>62</v>
      </c>
      <c r="AD2910" t="str">
        <f t="shared" si="228"/>
        <v>Sports Pavilion - PE218</v>
      </c>
      <c r="AE2910" t="s">
        <v>615</v>
      </c>
      <c r="AF2910" t="s">
        <v>616</v>
      </c>
      <c r="AG2910" t="s">
        <v>3493</v>
      </c>
      <c r="AH2910" t="s">
        <v>3688</v>
      </c>
      <c r="AI2910">
        <v>40</v>
      </c>
      <c r="AJ2910">
        <v>39</v>
      </c>
      <c r="AK2910" s="22">
        <f t="shared" si="229"/>
        <v>0</v>
      </c>
      <c r="AL2910" t="s">
        <v>52</v>
      </c>
      <c r="AM2910" t="s">
        <v>172</v>
      </c>
      <c r="AN2910" t="s">
        <v>67</v>
      </c>
    </row>
    <row r="2911" spans="1:40" hidden="1" x14ac:dyDescent="0.25">
      <c r="A2911">
        <v>202430</v>
      </c>
      <c r="B2911">
        <v>41915</v>
      </c>
      <c r="C2911" t="s">
        <v>1194</v>
      </c>
      <c r="D2911" t="s">
        <v>5659</v>
      </c>
      <c r="E2911" t="s">
        <v>1195</v>
      </c>
      <c r="F2911">
        <v>0</v>
      </c>
      <c r="G2911" s="1">
        <v>45166</v>
      </c>
      <c r="H2911" s="1">
        <v>45317</v>
      </c>
      <c r="I2911" s="21">
        <f t="shared" si="225"/>
        <v>22.571428571428573</v>
      </c>
      <c r="J2911" s="1"/>
      <c r="K2911" s="1" t="s">
        <v>33</v>
      </c>
      <c r="L2911" t="s">
        <v>33</v>
      </c>
      <c r="S2911" s="22">
        <f t="shared" si="226"/>
        <v>0.20833333333333331</v>
      </c>
      <c r="T2911" s="22">
        <f t="shared" si="227"/>
        <v>0.28499278499278496</v>
      </c>
      <c r="U2911" s="22" t="s">
        <v>5369</v>
      </c>
      <c r="V2911">
        <v>800</v>
      </c>
      <c r="W2911" s="22" t="s">
        <v>5386</v>
      </c>
      <c r="X2911">
        <v>1300</v>
      </c>
      <c r="Y2911" t="s">
        <v>49</v>
      </c>
      <c r="Z2911" t="s">
        <v>1413</v>
      </c>
      <c r="AA2911" t="s">
        <v>1414</v>
      </c>
      <c r="AB2911" t="s">
        <v>41</v>
      </c>
      <c r="AC2911" t="s">
        <v>87</v>
      </c>
      <c r="AD2911" t="str">
        <f t="shared" si="228"/>
        <v>Starr King Parent-Child Work - SKPCW</v>
      </c>
      <c r="AE2911" t="s">
        <v>1415</v>
      </c>
      <c r="AF2911" t="s">
        <v>1416</v>
      </c>
      <c r="AG2911" t="s">
        <v>1416</v>
      </c>
      <c r="AH2911" t="s">
        <v>5220</v>
      </c>
      <c r="AI2911">
        <v>30</v>
      </c>
      <c r="AJ2911">
        <v>6</v>
      </c>
      <c r="AK2911" s="22">
        <f t="shared" si="229"/>
        <v>38.596165739022879</v>
      </c>
      <c r="AL2911" t="s">
        <v>52</v>
      </c>
      <c r="AM2911" t="s">
        <v>66</v>
      </c>
      <c r="AN2911" t="s">
        <v>67</v>
      </c>
    </row>
    <row r="2912" spans="1:40" hidden="1" x14ac:dyDescent="0.25">
      <c r="A2912">
        <v>202430</v>
      </c>
      <c r="B2912">
        <v>41915</v>
      </c>
      <c r="C2912" t="s">
        <v>1194</v>
      </c>
      <c r="D2912" t="s">
        <v>5659</v>
      </c>
      <c r="E2912" t="s">
        <v>1195</v>
      </c>
      <c r="F2912">
        <v>0</v>
      </c>
      <c r="G2912" s="1">
        <v>45166</v>
      </c>
      <c r="H2912" s="1">
        <v>45317</v>
      </c>
      <c r="I2912" s="21">
        <f t="shared" si="225"/>
        <v>22.571428571428573</v>
      </c>
      <c r="J2912" s="1"/>
      <c r="K2912" s="1" t="s">
        <v>34</v>
      </c>
      <c r="M2912" t="s">
        <v>34</v>
      </c>
      <c r="S2912" s="22">
        <f t="shared" si="226"/>
        <v>9.375E-2</v>
      </c>
      <c r="T2912" s="22">
        <f t="shared" si="227"/>
        <v>0.12824675324675325</v>
      </c>
      <c r="U2912" s="22" t="s">
        <v>5406</v>
      </c>
      <c r="V2912">
        <v>1900</v>
      </c>
      <c r="W2912" s="22" t="s">
        <v>5523</v>
      </c>
      <c r="X2912">
        <v>2115</v>
      </c>
      <c r="Y2912" t="s">
        <v>49</v>
      </c>
      <c r="Z2912" t="s">
        <v>1413</v>
      </c>
      <c r="AA2912" t="s">
        <v>1414</v>
      </c>
      <c r="AB2912" t="s">
        <v>41</v>
      </c>
      <c r="AC2912" t="s">
        <v>87</v>
      </c>
      <c r="AD2912" t="str">
        <f t="shared" si="228"/>
        <v>Starr King Parent-Child Work - SKPCW</v>
      </c>
      <c r="AE2912" t="s">
        <v>1415</v>
      </c>
      <c r="AF2912" t="s">
        <v>1416</v>
      </c>
      <c r="AG2912" t="s">
        <v>1416</v>
      </c>
      <c r="AH2912" t="s">
        <v>5220</v>
      </c>
      <c r="AI2912">
        <v>30</v>
      </c>
      <c r="AJ2912">
        <v>6</v>
      </c>
      <c r="AK2912" s="22">
        <f t="shared" si="229"/>
        <v>17.368274582560296</v>
      </c>
      <c r="AL2912" t="s">
        <v>52</v>
      </c>
      <c r="AM2912" t="s">
        <v>66</v>
      </c>
      <c r="AN2912" t="s">
        <v>67</v>
      </c>
    </row>
    <row r="2913" spans="1:40" hidden="1" x14ac:dyDescent="0.25">
      <c r="A2913">
        <v>202430</v>
      </c>
      <c r="B2913">
        <v>41916</v>
      </c>
      <c r="C2913" t="s">
        <v>1194</v>
      </c>
      <c r="D2913" t="s">
        <v>5659</v>
      </c>
      <c r="E2913" t="s">
        <v>1195</v>
      </c>
      <c r="F2913">
        <v>0</v>
      </c>
      <c r="G2913" s="1">
        <v>45166</v>
      </c>
      <c r="H2913" s="1">
        <v>45317</v>
      </c>
      <c r="I2913" s="21">
        <f t="shared" si="225"/>
        <v>22.571428571428573</v>
      </c>
      <c r="J2913" s="1"/>
      <c r="K2913" s="1" t="s">
        <v>34</v>
      </c>
      <c r="M2913" t="s">
        <v>34</v>
      </c>
      <c r="S2913" s="22">
        <f t="shared" si="226"/>
        <v>0.20833333333333331</v>
      </c>
      <c r="T2913" s="22">
        <f t="shared" si="227"/>
        <v>0.28499278499278496</v>
      </c>
      <c r="U2913" s="22" t="s">
        <v>5369</v>
      </c>
      <c r="V2913">
        <v>800</v>
      </c>
      <c r="W2913" s="22" t="s">
        <v>5386</v>
      </c>
      <c r="X2913">
        <v>1300</v>
      </c>
      <c r="Y2913" t="s">
        <v>49</v>
      </c>
      <c r="Z2913" t="s">
        <v>1413</v>
      </c>
      <c r="AA2913" t="s">
        <v>1414</v>
      </c>
      <c r="AB2913" t="s">
        <v>41</v>
      </c>
      <c r="AC2913" t="s">
        <v>87</v>
      </c>
      <c r="AD2913" t="str">
        <f t="shared" si="228"/>
        <v>Starr King Parent-Child Work - SKPCW</v>
      </c>
      <c r="AE2913" t="s">
        <v>1415</v>
      </c>
      <c r="AF2913" t="s">
        <v>1416</v>
      </c>
      <c r="AG2913" t="s">
        <v>1416</v>
      </c>
      <c r="AH2913" t="s">
        <v>5220</v>
      </c>
      <c r="AI2913">
        <v>30</v>
      </c>
      <c r="AJ2913">
        <v>10</v>
      </c>
      <c r="AK2913" s="22">
        <f t="shared" si="229"/>
        <v>64.32694289837147</v>
      </c>
      <c r="AL2913" t="s">
        <v>52</v>
      </c>
      <c r="AM2913" t="s">
        <v>66</v>
      </c>
      <c r="AN2913" t="s">
        <v>67</v>
      </c>
    </row>
    <row r="2914" spans="1:40" hidden="1" x14ac:dyDescent="0.25">
      <c r="A2914">
        <v>202430</v>
      </c>
      <c r="B2914">
        <v>41916</v>
      </c>
      <c r="C2914" t="s">
        <v>1194</v>
      </c>
      <c r="D2914" t="s">
        <v>5659</v>
      </c>
      <c r="E2914" t="s">
        <v>1195</v>
      </c>
      <c r="F2914">
        <v>0</v>
      </c>
      <c r="G2914" s="1">
        <v>45166</v>
      </c>
      <c r="H2914" s="1">
        <v>45317</v>
      </c>
      <c r="I2914" s="21">
        <f t="shared" si="225"/>
        <v>22.571428571428573</v>
      </c>
      <c r="J2914" s="1"/>
      <c r="K2914" s="1" t="s">
        <v>34</v>
      </c>
      <c r="M2914" t="s">
        <v>34</v>
      </c>
      <c r="S2914" s="22">
        <f t="shared" si="226"/>
        <v>9.375E-2</v>
      </c>
      <c r="T2914" s="22">
        <f t="shared" si="227"/>
        <v>0.12824675324675325</v>
      </c>
      <c r="U2914" s="22" t="s">
        <v>5406</v>
      </c>
      <c r="V2914">
        <v>1900</v>
      </c>
      <c r="W2914" s="22" t="s">
        <v>5523</v>
      </c>
      <c r="X2914">
        <v>2115</v>
      </c>
      <c r="Y2914" t="s">
        <v>49</v>
      </c>
      <c r="Z2914" t="s">
        <v>1413</v>
      </c>
      <c r="AA2914" t="s">
        <v>1414</v>
      </c>
      <c r="AB2914" t="s">
        <v>41</v>
      </c>
      <c r="AC2914" t="s">
        <v>87</v>
      </c>
      <c r="AD2914" t="str">
        <f t="shared" si="228"/>
        <v>Starr King Parent-Child Work - SKPCW</v>
      </c>
      <c r="AE2914" t="s">
        <v>1415</v>
      </c>
      <c r="AF2914" t="s">
        <v>1416</v>
      </c>
      <c r="AG2914" t="s">
        <v>1416</v>
      </c>
      <c r="AH2914" t="s">
        <v>5220</v>
      </c>
      <c r="AI2914">
        <v>30</v>
      </c>
      <c r="AJ2914">
        <v>10</v>
      </c>
      <c r="AK2914" s="22">
        <f t="shared" si="229"/>
        <v>28.947124304267163</v>
      </c>
      <c r="AL2914" t="s">
        <v>52</v>
      </c>
      <c r="AM2914" t="s">
        <v>66</v>
      </c>
      <c r="AN2914" t="s">
        <v>67</v>
      </c>
    </row>
    <row r="2915" spans="1:40" hidden="1" x14ac:dyDescent="0.25">
      <c r="A2915">
        <v>202430</v>
      </c>
      <c r="B2915">
        <v>41917</v>
      </c>
      <c r="C2915" t="s">
        <v>1194</v>
      </c>
      <c r="D2915" t="s">
        <v>5659</v>
      </c>
      <c r="E2915" t="s">
        <v>1195</v>
      </c>
      <c r="F2915">
        <v>0</v>
      </c>
      <c r="G2915" s="1">
        <v>45166</v>
      </c>
      <c r="H2915" s="1">
        <v>45317</v>
      </c>
      <c r="I2915" s="21">
        <f t="shared" si="225"/>
        <v>22.571428571428573</v>
      </c>
      <c r="J2915" s="1"/>
      <c r="K2915" s="1" t="s">
        <v>34</v>
      </c>
      <c r="M2915" t="s">
        <v>34</v>
      </c>
      <c r="S2915" s="22">
        <f t="shared" si="226"/>
        <v>9.375E-2</v>
      </c>
      <c r="T2915" s="22">
        <f t="shared" si="227"/>
        <v>0.12824675324675325</v>
      </c>
      <c r="U2915" s="22" t="s">
        <v>5406</v>
      </c>
      <c r="V2915">
        <v>1900</v>
      </c>
      <c r="W2915" s="22" t="s">
        <v>5523</v>
      </c>
      <c r="X2915">
        <v>2115</v>
      </c>
      <c r="Y2915" t="s">
        <v>49</v>
      </c>
      <c r="Z2915" t="s">
        <v>1413</v>
      </c>
      <c r="AA2915" t="s">
        <v>1414</v>
      </c>
      <c r="AB2915" t="s">
        <v>41</v>
      </c>
      <c r="AC2915" t="s">
        <v>87</v>
      </c>
      <c r="AD2915" t="str">
        <f t="shared" si="228"/>
        <v>Starr King Parent-Child Work - SKPCW</v>
      </c>
      <c r="AE2915" t="s">
        <v>1415</v>
      </c>
      <c r="AF2915" t="s">
        <v>1416</v>
      </c>
      <c r="AG2915" t="s">
        <v>1416</v>
      </c>
      <c r="AH2915" t="s">
        <v>5220</v>
      </c>
      <c r="AI2915">
        <v>30</v>
      </c>
      <c r="AJ2915">
        <v>9</v>
      </c>
      <c r="AK2915" s="22">
        <f t="shared" si="229"/>
        <v>26.052411873840445</v>
      </c>
      <c r="AL2915" t="s">
        <v>52</v>
      </c>
      <c r="AM2915" t="s">
        <v>66</v>
      </c>
      <c r="AN2915" t="s">
        <v>67</v>
      </c>
    </row>
    <row r="2916" spans="1:40" hidden="1" x14ac:dyDescent="0.25">
      <c r="A2916">
        <v>202430</v>
      </c>
      <c r="B2916">
        <v>41917</v>
      </c>
      <c r="C2916" t="s">
        <v>1194</v>
      </c>
      <c r="D2916" t="s">
        <v>5659</v>
      </c>
      <c r="E2916" t="s">
        <v>1195</v>
      </c>
      <c r="F2916">
        <v>0</v>
      </c>
      <c r="G2916" s="1">
        <v>45166</v>
      </c>
      <c r="H2916" s="1">
        <v>45317</v>
      </c>
      <c r="I2916" s="21">
        <f t="shared" si="225"/>
        <v>22.571428571428573</v>
      </c>
      <c r="J2916" s="1"/>
      <c r="K2916" s="1" t="s">
        <v>35</v>
      </c>
      <c r="N2916" t="s">
        <v>35</v>
      </c>
      <c r="S2916" s="22">
        <f t="shared" si="226"/>
        <v>0.20833333333333331</v>
      </c>
      <c r="T2916" s="22">
        <f t="shared" si="227"/>
        <v>0.28499278499278496</v>
      </c>
      <c r="U2916" s="22" t="s">
        <v>5369</v>
      </c>
      <c r="V2916">
        <v>800</v>
      </c>
      <c r="W2916" s="22" t="s">
        <v>5386</v>
      </c>
      <c r="X2916">
        <v>1300</v>
      </c>
      <c r="Y2916" t="s">
        <v>49</v>
      </c>
      <c r="Z2916" t="s">
        <v>1413</v>
      </c>
      <c r="AA2916" t="s">
        <v>1414</v>
      </c>
      <c r="AB2916" t="s">
        <v>41</v>
      </c>
      <c r="AC2916" t="s">
        <v>87</v>
      </c>
      <c r="AD2916" t="str">
        <f t="shared" si="228"/>
        <v>Starr King Parent-Child Work - SKPCW</v>
      </c>
      <c r="AE2916" t="s">
        <v>1415</v>
      </c>
      <c r="AF2916" t="s">
        <v>1416</v>
      </c>
      <c r="AG2916" t="s">
        <v>1416</v>
      </c>
      <c r="AH2916" t="s">
        <v>5220</v>
      </c>
      <c r="AI2916">
        <v>30</v>
      </c>
      <c r="AJ2916">
        <v>9</v>
      </c>
      <c r="AK2916" s="22">
        <f t="shared" si="229"/>
        <v>57.894248608534319</v>
      </c>
      <c r="AL2916" t="s">
        <v>52</v>
      </c>
      <c r="AM2916" t="s">
        <v>66</v>
      </c>
      <c r="AN2916" t="s">
        <v>67</v>
      </c>
    </row>
    <row r="2917" spans="1:40" hidden="1" x14ac:dyDescent="0.25">
      <c r="A2917">
        <v>202430</v>
      </c>
      <c r="B2917">
        <v>41920</v>
      </c>
      <c r="C2917" t="s">
        <v>1194</v>
      </c>
      <c r="D2917" t="s">
        <v>5659</v>
      </c>
      <c r="E2917" t="s">
        <v>1195</v>
      </c>
      <c r="F2917">
        <v>0</v>
      </c>
      <c r="G2917" s="1">
        <v>45166</v>
      </c>
      <c r="H2917" s="1">
        <v>45317</v>
      </c>
      <c r="I2917" s="21">
        <f t="shared" si="225"/>
        <v>22.571428571428573</v>
      </c>
      <c r="J2917" s="1"/>
      <c r="K2917" s="1" t="s">
        <v>36</v>
      </c>
      <c r="O2917" t="s">
        <v>36</v>
      </c>
      <c r="S2917" s="22">
        <f t="shared" si="226"/>
        <v>0.20833333333333331</v>
      </c>
      <c r="T2917" s="22">
        <f t="shared" si="227"/>
        <v>0.28499278499278496</v>
      </c>
      <c r="U2917" s="22" t="s">
        <v>5369</v>
      </c>
      <c r="V2917">
        <v>800</v>
      </c>
      <c r="W2917" s="22" t="s">
        <v>5386</v>
      </c>
      <c r="X2917">
        <v>1300</v>
      </c>
      <c r="Y2917" t="s">
        <v>49</v>
      </c>
      <c r="Z2917" t="s">
        <v>1413</v>
      </c>
      <c r="AA2917" t="s">
        <v>1414</v>
      </c>
      <c r="AB2917" t="s">
        <v>41</v>
      </c>
      <c r="AC2917" t="s">
        <v>87</v>
      </c>
      <c r="AD2917" t="str">
        <f t="shared" si="228"/>
        <v>Starr King Parent-Child Work - SKPCW</v>
      </c>
      <c r="AE2917" t="s">
        <v>1415</v>
      </c>
      <c r="AF2917" t="s">
        <v>1416</v>
      </c>
      <c r="AG2917" t="s">
        <v>1416</v>
      </c>
      <c r="AH2917" t="s">
        <v>5220</v>
      </c>
      <c r="AI2917">
        <v>30</v>
      </c>
      <c r="AJ2917">
        <v>10</v>
      </c>
      <c r="AK2917" s="22">
        <f t="shared" si="229"/>
        <v>64.32694289837147</v>
      </c>
      <c r="AL2917" t="s">
        <v>52</v>
      </c>
      <c r="AM2917" t="s">
        <v>66</v>
      </c>
      <c r="AN2917" t="s">
        <v>67</v>
      </c>
    </row>
    <row r="2918" spans="1:40" hidden="1" x14ac:dyDescent="0.25">
      <c r="A2918">
        <v>202430</v>
      </c>
      <c r="B2918">
        <v>41920</v>
      </c>
      <c r="C2918" t="s">
        <v>1194</v>
      </c>
      <c r="D2918" t="s">
        <v>5659</v>
      </c>
      <c r="E2918" t="s">
        <v>1195</v>
      </c>
      <c r="F2918">
        <v>0</v>
      </c>
      <c r="G2918" s="1">
        <v>45166</v>
      </c>
      <c r="H2918" s="1">
        <v>45317</v>
      </c>
      <c r="I2918" s="21">
        <f t="shared" si="225"/>
        <v>22.571428571428573</v>
      </c>
      <c r="J2918" s="1"/>
      <c r="K2918" s="1" t="s">
        <v>34</v>
      </c>
      <c r="M2918" t="s">
        <v>34</v>
      </c>
      <c r="S2918" s="22">
        <f t="shared" si="226"/>
        <v>9.375E-2</v>
      </c>
      <c r="T2918" s="22">
        <f t="shared" si="227"/>
        <v>0.12824675324675325</v>
      </c>
      <c r="U2918" s="22" t="s">
        <v>5406</v>
      </c>
      <c r="V2918">
        <v>1900</v>
      </c>
      <c r="W2918" s="22" t="s">
        <v>5523</v>
      </c>
      <c r="X2918">
        <v>2115</v>
      </c>
      <c r="Y2918" t="s">
        <v>49</v>
      </c>
      <c r="Z2918" t="s">
        <v>1413</v>
      </c>
      <c r="AA2918" t="s">
        <v>1414</v>
      </c>
      <c r="AB2918" t="s">
        <v>41</v>
      </c>
      <c r="AC2918" t="s">
        <v>87</v>
      </c>
      <c r="AD2918" t="str">
        <f t="shared" si="228"/>
        <v>Starr King Parent-Child Work - SKPCW</v>
      </c>
      <c r="AE2918" t="s">
        <v>1415</v>
      </c>
      <c r="AF2918" t="s">
        <v>1416</v>
      </c>
      <c r="AG2918" t="s">
        <v>1416</v>
      </c>
      <c r="AH2918" t="s">
        <v>5220</v>
      </c>
      <c r="AI2918">
        <v>30</v>
      </c>
      <c r="AJ2918">
        <v>10</v>
      </c>
      <c r="AK2918" s="22">
        <f t="shared" si="229"/>
        <v>28.947124304267163</v>
      </c>
      <c r="AL2918" t="s">
        <v>52</v>
      </c>
      <c r="AM2918" t="s">
        <v>66</v>
      </c>
      <c r="AN2918" t="s">
        <v>67</v>
      </c>
    </row>
    <row r="2919" spans="1:40" hidden="1" x14ac:dyDescent="0.25">
      <c r="A2919">
        <v>202430</v>
      </c>
      <c r="B2919">
        <v>41921</v>
      </c>
      <c r="C2919" t="s">
        <v>1194</v>
      </c>
      <c r="D2919" t="s">
        <v>5659</v>
      </c>
      <c r="E2919" t="s">
        <v>1195</v>
      </c>
      <c r="F2919">
        <v>0</v>
      </c>
      <c r="G2919" s="1">
        <v>45166</v>
      </c>
      <c r="H2919" s="1">
        <v>45317</v>
      </c>
      <c r="I2919" s="21">
        <f t="shared" si="225"/>
        <v>22.571428571428573</v>
      </c>
      <c r="J2919" s="1"/>
      <c r="K2919" s="1" t="s">
        <v>37</v>
      </c>
      <c r="P2919" t="s">
        <v>37</v>
      </c>
      <c r="S2919" s="22">
        <f t="shared" si="226"/>
        <v>0.20833333333333331</v>
      </c>
      <c r="T2919" s="22">
        <f t="shared" si="227"/>
        <v>0.28499278499278496</v>
      </c>
      <c r="U2919" s="22" t="s">
        <v>5369</v>
      </c>
      <c r="V2919">
        <v>800</v>
      </c>
      <c r="W2919" s="22" t="s">
        <v>5386</v>
      </c>
      <c r="X2919">
        <v>1300</v>
      </c>
      <c r="Y2919" t="s">
        <v>49</v>
      </c>
      <c r="Z2919" t="s">
        <v>1413</v>
      </c>
      <c r="AA2919" t="s">
        <v>1414</v>
      </c>
      <c r="AB2919" t="s">
        <v>41</v>
      </c>
      <c r="AC2919" t="s">
        <v>87</v>
      </c>
      <c r="AD2919" t="str">
        <f t="shared" si="228"/>
        <v>Starr King Parent-Child Work - SKPCW</v>
      </c>
      <c r="AE2919" t="s">
        <v>1415</v>
      </c>
      <c r="AF2919" t="s">
        <v>1416</v>
      </c>
      <c r="AG2919" t="s">
        <v>1416</v>
      </c>
      <c r="AH2919" t="s">
        <v>5220</v>
      </c>
      <c r="AI2919">
        <v>30</v>
      </c>
      <c r="AJ2919">
        <v>5</v>
      </c>
      <c r="AK2919" s="22">
        <f t="shared" si="229"/>
        <v>32.163471449185735</v>
      </c>
      <c r="AL2919" t="s">
        <v>52</v>
      </c>
      <c r="AM2919" t="s">
        <v>66</v>
      </c>
      <c r="AN2919" t="s">
        <v>67</v>
      </c>
    </row>
    <row r="2920" spans="1:40" hidden="1" x14ac:dyDescent="0.25">
      <c r="A2920">
        <v>202430</v>
      </c>
      <c r="B2920">
        <v>41921</v>
      </c>
      <c r="C2920" t="s">
        <v>1194</v>
      </c>
      <c r="D2920" t="s">
        <v>5659</v>
      </c>
      <c r="E2920" t="s">
        <v>1195</v>
      </c>
      <c r="F2920">
        <v>0</v>
      </c>
      <c r="G2920" s="1">
        <v>45166</v>
      </c>
      <c r="H2920" s="1">
        <v>45317</v>
      </c>
      <c r="I2920" s="21">
        <f t="shared" si="225"/>
        <v>22.571428571428573</v>
      </c>
      <c r="J2920" s="1"/>
      <c r="K2920" s="1" t="s">
        <v>34</v>
      </c>
      <c r="M2920" t="s">
        <v>34</v>
      </c>
      <c r="S2920" s="22">
        <f t="shared" si="226"/>
        <v>9.375E-2</v>
      </c>
      <c r="T2920" s="22">
        <f t="shared" si="227"/>
        <v>0.12824675324675325</v>
      </c>
      <c r="U2920" s="22" t="s">
        <v>5406</v>
      </c>
      <c r="V2920">
        <v>1900</v>
      </c>
      <c r="W2920" s="22" t="s">
        <v>5523</v>
      </c>
      <c r="X2920">
        <v>2115</v>
      </c>
      <c r="Y2920" t="s">
        <v>49</v>
      </c>
      <c r="Z2920" t="s">
        <v>1413</v>
      </c>
      <c r="AA2920" t="s">
        <v>1414</v>
      </c>
      <c r="AB2920" t="s">
        <v>41</v>
      </c>
      <c r="AC2920" t="s">
        <v>87</v>
      </c>
      <c r="AD2920" t="str">
        <f t="shared" si="228"/>
        <v>Starr King Parent-Child Work - SKPCW</v>
      </c>
      <c r="AE2920" t="s">
        <v>1415</v>
      </c>
      <c r="AF2920" t="s">
        <v>1416</v>
      </c>
      <c r="AG2920" t="s">
        <v>1416</v>
      </c>
      <c r="AH2920" t="s">
        <v>5220</v>
      </c>
      <c r="AI2920">
        <v>30</v>
      </c>
      <c r="AJ2920">
        <v>5</v>
      </c>
      <c r="AK2920" s="22">
        <f t="shared" si="229"/>
        <v>14.473562152133582</v>
      </c>
      <c r="AL2920" t="s">
        <v>52</v>
      </c>
      <c r="AM2920" t="s">
        <v>66</v>
      </c>
      <c r="AN2920" t="s">
        <v>67</v>
      </c>
    </row>
    <row r="2921" spans="1:40" hidden="1" x14ac:dyDescent="0.25">
      <c r="A2921">
        <v>202430</v>
      </c>
      <c r="B2921">
        <v>44400</v>
      </c>
      <c r="C2921" t="s">
        <v>3494</v>
      </c>
      <c r="D2921" t="s">
        <v>5603</v>
      </c>
      <c r="E2921" t="s">
        <v>482</v>
      </c>
      <c r="F2921">
        <v>4</v>
      </c>
      <c r="G2921" s="1">
        <v>45177</v>
      </c>
      <c r="H2921" s="1">
        <v>45237</v>
      </c>
      <c r="I2921" s="21">
        <f t="shared" si="225"/>
        <v>9.5714285714285712</v>
      </c>
      <c r="J2921" s="1"/>
      <c r="K2921" s="1" t="s">
        <v>5552</v>
      </c>
      <c r="S2921" s="22">
        <f t="shared" si="226"/>
        <v>0</v>
      </c>
      <c r="T2921" s="22">
        <f t="shared" si="227"/>
        <v>0</v>
      </c>
      <c r="U2921" s="22">
        <v>0</v>
      </c>
      <c r="W2921" s="22">
        <v>0</v>
      </c>
      <c r="Y2921" t="s">
        <v>49</v>
      </c>
      <c r="Z2921" t="s">
        <v>2384</v>
      </c>
      <c r="AA2921" t="s">
        <v>2385</v>
      </c>
      <c r="AB2921" t="s">
        <v>61</v>
      </c>
      <c r="AC2921" t="s">
        <v>87</v>
      </c>
      <c r="AD2921" t="str">
        <f t="shared" si="228"/>
        <v>Study Abroad - ABROAD</v>
      </c>
      <c r="AE2921" t="s">
        <v>3495</v>
      </c>
      <c r="AF2921" t="s">
        <v>3496</v>
      </c>
      <c r="AG2921" t="s">
        <v>3496</v>
      </c>
      <c r="AH2921" t="s">
        <v>5220</v>
      </c>
      <c r="AI2921">
        <v>40</v>
      </c>
      <c r="AJ2921">
        <v>25</v>
      </c>
      <c r="AK2921" s="22">
        <f t="shared" si="229"/>
        <v>0</v>
      </c>
      <c r="AL2921" t="s">
        <v>52</v>
      </c>
      <c r="AM2921" t="s">
        <v>172</v>
      </c>
      <c r="AN2921" t="s">
        <v>67</v>
      </c>
    </row>
    <row r="2922" spans="1:40" hidden="1" x14ac:dyDescent="0.25">
      <c r="A2922">
        <v>202430</v>
      </c>
      <c r="B2922">
        <v>44400</v>
      </c>
      <c r="C2922" t="s">
        <v>3494</v>
      </c>
      <c r="D2922" t="s">
        <v>5603</v>
      </c>
      <c r="E2922" t="s">
        <v>482</v>
      </c>
      <c r="F2922">
        <v>4</v>
      </c>
      <c r="G2922" s="1">
        <v>45177</v>
      </c>
      <c r="H2922" s="1">
        <v>45237</v>
      </c>
      <c r="I2922" s="21">
        <f t="shared" si="225"/>
        <v>9.5714285714285712</v>
      </c>
      <c r="J2922" s="1"/>
      <c r="K2922" s="1" t="s">
        <v>5552</v>
      </c>
      <c r="S2922" s="22">
        <f t="shared" si="226"/>
        <v>0</v>
      </c>
      <c r="T2922" s="22">
        <f t="shared" si="227"/>
        <v>0</v>
      </c>
      <c r="U2922" s="22">
        <v>0</v>
      </c>
      <c r="W2922" s="22">
        <v>0</v>
      </c>
      <c r="Y2922" t="s">
        <v>49</v>
      </c>
      <c r="Z2922" t="s">
        <v>2384</v>
      </c>
      <c r="AA2922" t="s">
        <v>2385</v>
      </c>
      <c r="AB2922" t="s">
        <v>61</v>
      </c>
      <c r="AC2922" t="s">
        <v>87</v>
      </c>
      <c r="AD2922" t="str">
        <f t="shared" si="228"/>
        <v>Study Abroad - ABROAD</v>
      </c>
      <c r="AE2922" t="s">
        <v>3495</v>
      </c>
      <c r="AF2922" t="s">
        <v>3496</v>
      </c>
      <c r="AG2922" t="s">
        <v>3496</v>
      </c>
      <c r="AH2922" t="s">
        <v>5220</v>
      </c>
      <c r="AI2922">
        <v>40</v>
      </c>
      <c r="AJ2922">
        <v>25</v>
      </c>
      <c r="AK2922" s="22">
        <f t="shared" si="229"/>
        <v>0</v>
      </c>
      <c r="AL2922" t="s">
        <v>52</v>
      </c>
      <c r="AM2922" t="s">
        <v>172</v>
      </c>
      <c r="AN2922" t="s">
        <v>67</v>
      </c>
    </row>
    <row r="2923" spans="1:40" hidden="1" x14ac:dyDescent="0.25">
      <c r="A2923">
        <v>202430</v>
      </c>
      <c r="B2923">
        <v>44401</v>
      </c>
      <c r="C2923" t="s">
        <v>995</v>
      </c>
      <c r="D2923" t="s">
        <v>5596</v>
      </c>
      <c r="E2923" t="s">
        <v>996</v>
      </c>
      <c r="F2923">
        <v>3</v>
      </c>
      <c r="G2923" s="1">
        <v>45177</v>
      </c>
      <c r="H2923" s="1">
        <v>45237</v>
      </c>
      <c r="I2923" s="21">
        <f t="shared" si="225"/>
        <v>9.5714285714285712</v>
      </c>
      <c r="J2923" s="1"/>
      <c r="K2923" s="1" t="s">
        <v>5552</v>
      </c>
      <c r="S2923" s="22">
        <f t="shared" si="226"/>
        <v>0</v>
      </c>
      <c r="T2923" s="22">
        <f t="shared" si="227"/>
        <v>0</v>
      </c>
      <c r="U2923" s="22">
        <v>0</v>
      </c>
      <c r="W2923" s="22">
        <v>0</v>
      </c>
      <c r="Y2923" t="s">
        <v>49</v>
      </c>
      <c r="Z2923" t="s">
        <v>2384</v>
      </c>
      <c r="AA2923" t="s">
        <v>2385</v>
      </c>
      <c r="AB2923" t="s">
        <v>61</v>
      </c>
      <c r="AC2923" t="s">
        <v>87</v>
      </c>
      <c r="AD2923" t="str">
        <f t="shared" si="228"/>
        <v>Study Abroad - ABROAD</v>
      </c>
      <c r="AE2923" t="s">
        <v>3495</v>
      </c>
      <c r="AF2923" t="s">
        <v>3496</v>
      </c>
      <c r="AG2923" t="s">
        <v>3496</v>
      </c>
      <c r="AH2923" t="s">
        <v>5220</v>
      </c>
      <c r="AI2923">
        <v>40</v>
      </c>
      <c r="AJ2923">
        <v>25</v>
      </c>
      <c r="AK2923" s="22">
        <f t="shared" si="229"/>
        <v>0</v>
      </c>
      <c r="AL2923" t="s">
        <v>52</v>
      </c>
      <c r="AM2923" t="s">
        <v>172</v>
      </c>
      <c r="AN2923" t="s">
        <v>67</v>
      </c>
    </row>
    <row r="2924" spans="1:40" hidden="1" x14ac:dyDescent="0.25">
      <c r="A2924">
        <v>202430</v>
      </c>
      <c r="B2924">
        <v>44402</v>
      </c>
      <c r="C2924" t="s">
        <v>2930</v>
      </c>
      <c r="D2924" t="s">
        <v>5736</v>
      </c>
      <c r="E2924" t="s">
        <v>2931</v>
      </c>
      <c r="F2924">
        <v>3</v>
      </c>
      <c r="G2924" s="1">
        <v>45177</v>
      </c>
      <c r="H2924" s="1">
        <v>45237</v>
      </c>
      <c r="I2924" s="21">
        <f t="shared" si="225"/>
        <v>9.5714285714285712</v>
      </c>
      <c r="J2924" s="1"/>
      <c r="K2924" s="1" t="s">
        <v>5552</v>
      </c>
      <c r="S2924" s="22">
        <f t="shared" si="226"/>
        <v>0</v>
      </c>
      <c r="T2924" s="22">
        <f t="shared" si="227"/>
        <v>0</v>
      </c>
      <c r="U2924" s="22">
        <v>0</v>
      </c>
      <c r="W2924" s="22">
        <v>0</v>
      </c>
      <c r="Y2924" t="s">
        <v>49</v>
      </c>
      <c r="Z2924" t="s">
        <v>3497</v>
      </c>
      <c r="AA2924" t="s">
        <v>3498</v>
      </c>
      <c r="AB2924" t="s">
        <v>277</v>
      </c>
      <c r="AC2924" t="s">
        <v>87</v>
      </c>
      <c r="AD2924" t="str">
        <f t="shared" si="228"/>
        <v>Study Abroad - ABROAD</v>
      </c>
      <c r="AE2924" t="s">
        <v>3495</v>
      </c>
      <c r="AF2924" t="s">
        <v>3496</v>
      </c>
      <c r="AG2924" t="s">
        <v>3496</v>
      </c>
      <c r="AH2924" t="s">
        <v>5220</v>
      </c>
      <c r="AI2924">
        <v>40</v>
      </c>
      <c r="AJ2924">
        <v>23</v>
      </c>
      <c r="AK2924" s="22">
        <f t="shared" si="229"/>
        <v>0</v>
      </c>
      <c r="AL2924" t="s">
        <v>52</v>
      </c>
      <c r="AM2924" t="s">
        <v>172</v>
      </c>
      <c r="AN2924" t="s">
        <v>67</v>
      </c>
    </row>
    <row r="2925" spans="1:40" hidden="1" x14ac:dyDescent="0.25">
      <c r="A2925">
        <v>202430</v>
      </c>
      <c r="B2925">
        <v>44403</v>
      </c>
      <c r="C2925" t="s">
        <v>2209</v>
      </c>
      <c r="D2925" t="s">
        <v>5593</v>
      </c>
      <c r="E2925" t="s">
        <v>2210</v>
      </c>
      <c r="F2925">
        <v>3</v>
      </c>
      <c r="G2925" s="1">
        <v>45177</v>
      </c>
      <c r="H2925" s="1">
        <v>45237</v>
      </c>
      <c r="I2925" s="21">
        <f t="shared" si="225"/>
        <v>9.5714285714285712</v>
      </c>
      <c r="J2925" s="1"/>
      <c r="K2925" s="1" t="s">
        <v>5552</v>
      </c>
      <c r="S2925" s="22">
        <f t="shared" si="226"/>
        <v>0</v>
      </c>
      <c r="T2925" s="22">
        <f t="shared" si="227"/>
        <v>0</v>
      </c>
      <c r="U2925" s="22">
        <v>0</v>
      </c>
      <c r="W2925" s="22">
        <v>0</v>
      </c>
      <c r="Y2925" t="s">
        <v>49</v>
      </c>
      <c r="Z2925" t="s">
        <v>3497</v>
      </c>
      <c r="AA2925" t="s">
        <v>3498</v>
      </c>
      <c r="AB2925" t="s">
        <v>277</v>
      </c>
      <c r="AC2925" t="s">
        <v>87</v>
      </c>
      <c r="AD2925" t="str">
        <f t="shared" si="228"/>
        <v>Study Abroad - ABROAD</v>
      </c>
      <c r="AE2925" t="s">
        <v>3495</v>
      </c>
      <c r="AF2925" t="s">
        <v>3496</v>
      </c>
      <c r="AG2925" t="s">
        <v>3496</v>
      </c>
      <c r="AH2925" t="s">
        <v>5220</v>
      </c>
      <c r="AI2925">
        <v>40</v>
      </c>
      <c r="AJ2925">
        <v>24</v>
      </c>
      <c r="AK2925" s="22">
        <f t="shared" si="229"/>
        <v>0</v>
      </c>
      <c r="AL2925" t="s">
        <v>52</v>
      </c>
      <c r="AM2925" t="s">
        <v>172</v>
      </c>
      <c r="AN2925" t="s">
        <v>67</v>
      </c>
    </row>
    <row r="2926" spans="1:40" hidden="1" x14ac:dyDescent="0.25">
      <c r="A2926">
        <v>202430</v>
      </c>
      <c r="B2926">
        <v>44582</v>
      </c>
      <c r="C2926" t="s">
        <v>3499</v>
      </c>
      <c r="D2926" t="s">
        <v>5627</v>
      </c>
      <c r="E2926" t="s">
        <v>3500</v>
      </c>
      <c r="F2926">
        <v>2</v>
      </c>
      <c r="G2926" s="1">
        <v>45177</v>
      </c>
      <c r="H2926" s="1">
        <v>45237</v>
      </c>
      <c r="I2926" s="21">
        <f t="shared" si="225"/>
        <v>9.5714285714285712</v>
      </c>
      <c r="J2926" s="1"/>
      <c r="K2926" s="1" t="s">
        <v>5552</v>
      </c>
      <c r="S2926" s="22">
        <f t="shared" si="226"/>
        <v>0</v>
      </c>
      <c r="T2926" s="22">
        <f t="shared" si="227"/>
        <v>0</v>
      </c>
      <c r="U2926" s="22">
        <v>0</v>
      </c>
      <c r="W2926" s="22">
        <v>0</v>
      </c>
      <c r="Y2926" t="s">
        <v>49</v>
      </c>
      <c r="Z2926" t="s">
        <v>2384</v>
      </c>
      <c r="AA2926" t="s">
        <v>2385</v>
      </c>
      <c r="AB2926" t="s">
        <v>61</v>
      </c>
      <c r="AC2926" t="s">
        <v>87</v>
      </c>
      <c r="AD2926" t="str">
        <f t="shared" si="228"/>
        <v>Study Abroad - ABROAD</v>
      </c>
      <c r="AE2926" t="s">
        <v>3495</v>
      </c>
      <c r="AF2926" t="s">
        <v>3496</v>
      </c>
      <c r="AG2926" t="s">
        <v>3496</v>
      </c>
      <c r="AH2926" t="s">
        <v>5220</v>
      </c>
      <c r="AI2926">
        <v>40</v>
      </c>
      <c r="AJ2926">
        <v>1</v>
      </c>
      <c r="AK2926" s="22">
        <f t="shared" si="229"/>
        <v>0</v>
      </c>
      <c r="AL2926" t="s">
        <v>52</v>
      </c>
      <c r="AM2926" t="s">
        <v>172</v>
      </c>
      <c r="AN2926" t="s">
        <v>67</v>
      </c>
    </row>
    <row r="2927" spans="1:40" hidden="1" x14ac:dyDescent="0.25">
      <c r="A2927">
        <v>202430</v>
      </c>
      <c r="B2927">
        <v>41907</v>
      </c>
      <c r="C2927" t="s">
        <v>1194</v>
      </c>
      <c r="D2927" t="s">
        <v>5659</v>
      </c>
      <c r="E2927" t="s">
        <v>1195</v>
      </c>
      <c r="F2927">
        <v>0</v>
      </c>
      <c r="G2927" s="1">
        <v>45166</v>
      </c>
      <c r="H2927" s="1">
        <v>45317</v>
      </c>
      <c r="I2927" s="21">
        <f t="shared" si="225"/>
        <v>22.571428571428573</v>
      </c>
      <c r="J2927" s="1"/>
      <c r="K2927" s="1" t="s">
        <v>33</v>
      </c>
      <c r="L2927" t="s">
        <v>33</v>
      </c>
      <c r="S2927" s="22">
        <f t="shared" si="226"/>
        <v>0.20833333333333331</v>
      </c>
      <c r="T2927" s="22">
        <f t="shared" si="227"/>
        <v>0.28499278499278496</v>
      </c>
      <c r="U2927" s="22" t="s">
        <v>5369</v>
      </c>
      <c r="V2927">
        <v>800</v>
      </c>
      <c r="W2927" s="22" t="s">
        <v>5386</v>
      </c>
      <c r="X2927">
        <v>1300</v>
      </c>
      <c r="Y2927" t="s">
        <v>49</v>
      </c>
      <c r="Z2927" t="s">
        <v>1417</v>
      </c>
      <c r="AA2927" t="s">
        <v>1418</v>
      </c>
      <c r="AB2927" t="s">
        <v>277</v>
      </c>
      <c r="AC2927" t="s">
        <v>87</v>
      </c>
      <c r="AD2927" t="str">
        <f t="shared" si="228"/>
        <v>The Oaks Parent-Child Workshop - OPCW</v>
      </c>
      <c r="AE2927" t="s">
        <v>1419</v>
      </c>
      <c r="AF2927" t="s">
        <v>1420</v>
      </c>
      <c r="AG2927" t="s">
        <v>1420</v>
      </c>
      <c r="AH2927" t="s">
        <v>5220</v>
      </c>
      <c r="AI2927">
        <v>30</v>
      </c>
      <c r="AJ2927">
        <v>16</v>
      </c>
      <c r="AK2927" s="22">
        <f t="shared" si="229"/>
        <v>102.92310863739435</v>
      </c>
      <c r="AL2927" t="s">
        <v>52</v>
      </c>
      <c r="AM2927" t="s">
        <v>66</v>
      </c>
      <c r="AN2927" t="s">
        <v>67</v>
      </c>
    </row>
    <row r="2928" spans="1:40" hidden="1" x14ac:dyDescent="0.25">
      <c r="A2928">
        <v>202430</v>
      </c>
      <c r="B2928">
        <v>41907</v>
      </c>
      <c r="C2928" t="s">
        <v>1194</v>
      </c>
      <c r="D2928" t="s">
        <v>5659</v>
      </c>
      <c r="E2928" t="s">
        <v>1195</v>
      </c>
      <c r="F2928">
        <v>0</v>
      </c>
      <c r="G2928" s="1">
        <v>45166</v>
      </c>
      <c r="H2928" s="1">
        <v>45317</v>
      </c>
      <c r="I2928" s="21">
        <f t="shared" si="225"/>
        <v>22.571428571428573</v>
      </c>
      <c r="J2928" s="1"/>
      <c r="K2928" s="1" t="s">
        <v>35</v>
      </c>
      <c r="N2928" t="s">
        <v>35</v>
      </c>
      <c r="S2928" s="22">
        <f t="shared" si="226"/>
        <v>9.375E-2</v>
      </c>
      <c r="T2928" s="22">
        <f t="shared" si="227"/>
        <v>0.12824675324675325</v>
      </c>
      <c r="U2928" s="22" t="s">
        <v>5406</v>
      </c>
      <c r="V2928">
        <v>1900</v>
      </c>
      <c r="W2928" s="22" t="s">
        <v>5523</v>
      </c>
      <c r="X2928">
        <v>2115</v>
      </c>
      <c r="Y2928" t="s">
        <v>49</v>
      </c>
      <c r="Z2928" t="s">
        <v>1417</v>
      </c>
      <c r="AA2928" t="s">
        <v>1418</v>
      </c>
      <c r="AB2928" t="s">
        <v>277</v>
      </c>
      <c r="AC2928" t="s">
        <v>87</v>
      </c>
      <c r="AD2928" t="str">
        <f t="shared" si="228"/>
        <v>The Oaks Parent-Child Workshop - OPCW</v>
      </c>
      <c r="AE2928" t="s">
        <v>1419</v>
      </c>
      <c r="AF2928" t="s">
        <v>1420</v>
      </c>
      <c r="AG2928" t="s">
        <v>1420</v>
      </c>
      <c r="AH2928" t="s">
        <v>5220</v>
      </c>
      <c r="AI2928">
        <v>30</v>
      </c>
      <c r="AJ2928">
        <v>16</v>
      </c>
      <c r="AK2928" s="22">
        <f t="shared" si="229"/>
        <v>46.31539888682746</v>
      </c>
      <c r="AL2928" t="s">
        <v>52</v>
      </c>
      <c r="AM2928" t="s">
        <v>66</v>
      </c>
      <c r="AN2928" t="s">
        <v>67</v>
      </c>
    </row>
    <row r="2929" spans="1:40" hidden="1" x14ac:dyDescent="0.25">
      <c r="A2929">
        <v>202430</v>
      </c>
      <c r="B2929">
        <v>41910</v>
      </c>
      <c r="C2929" t="s">
        <v>1194</v>
      </c>
      <c r="D2929" t="s">
        <v>5659</v>
      </c>
      <c r="E2929" t="s">
        <v>1195</v>
      </c>
      <c r="F2929">
        <v>0</v>
      </c>
      <c r="G2929" s="1">
        <v>45166</v>
      </c>
      <c r="H2929" s="1">
        <v>45317</v>
      </c>
      <c r="I2929" s="21">
        <f t="shared" si="225"/>
        <v>22.571428571428573</v>
      </c>
      <c r="J2929" s="1"/>
      <c r="K2929" s="1" t="s">
        <v>34</v>
      </c>
      <c r="M2929" t="s">
        <v>34</v>
      </c>
      <c r="S2929" s="22">
        <f t="shared" si="226"/>
        <v>0.20833333333333331</v>
      </c>
      <c r="T2929" s="22">
        <f t="shared" si="227"/>
        <v>0.28499278499278496</v>
      </c>
      <c r="U2929" s="22" t="s">
        <v>5369</v>
      </c>
      <c r="V2929">
        <v>800</v>
      </c>
      <c r="W2929" s="22" t="s">
        <v>5386</v>
      </c>
      <c r="X2929">
        <v>1300</v>
      </c>
      <c r="Y2929" t="s">
        <v>49</v>
      </c>
      <c r="Z2929" t="s">
        <v>1417</v>
      </c>
      <c r="AA2929" t="s">
        <v>1418</v>
      </c>
      <c r="AB2929" t="s">
        <v>277</v>
      </c>
      <c r="AC2929" t="s">
        <v>87</v>
      </c>
      <c r="AD2929" t="str">
        <f t="shared" si="228"/>
        <v>The Oaks Parent-Child Workshop - OPCW</v>
      </c>
      <c r="AE2929" t="s">
        <v>1419</v>
      </c>
      <c r="AF2929" t="s">
        <v>1420</v>
      </c>
      <c r="AG2929" t="s">
        <v>1420</v>
      </c>
      <c r="AH2929" t="s">
        <v>5220</v>
      </c>
      <c r="AI2929">
        <v>30</v>
      </c>
      <c r="AJ2929">
        <v>14</v>
      </c>
      <c r="AK2929" s="22">
        <f t="shared" si="229"/>
        <v>90.057720057720061</v>
      </c>
      <c r="AL2929" t="s">
        <v>52</v>
      </c>
      <c r="AM2929" t="s">
        <v>66</v>
      </c>
      <c r="AN2929" t="s">
        <v>67</v>
      </c>
    </row>
    <row r="2930" spans="1:40" hidden="1" x14ac:dyDescent="0.25">
      <c r="A2930">
        <v>202430</v>
      </c>
      <c r="B2930">
        <v>41910</v>
      </c>
      <c r="C2930" t="s">
        <v>1194</v>
      </c>
      <c r="D2930" t="s">
        <v>5659</v>
      </c>
      <c r="E2930" t="s">
        <v>1195</v>
      </c>
      <c r="F2930">
        <v>0</v>
      </c>
      <c r="G2930" s="1">
        <v>45166</v>
      </c>
      <c r="H2930" s="1">
        <v>45317</v>
      </c>
      <c r="I2930" s="21">
        <f t="shared" si="225"/>
        <v>22.571428571428573</v>
      </c>
      <c r="J2930" s="1"/>
      <c r="K2930" s="1" t="s">
        <v>35</v>
      </c>
      <c r="N2930" t="s">
        <v>35</v>
      </c>
      <c r="S2930" s="22">
        <f t="shared" si="226"/>
        <v>9.375E-2</v>
      </c>
      <c r="T2930" s="22">
        <f t="shared" si="227"/>
        <v>0.12824675324675325</v>
      </c>
      <c r="U2930" s="22" t="s">
        <v>5406</v>
      </c>
      <c r="V2930">
        <v>1900</v>
      </c>
      <c r="W2930" s="22" t="s">
        <v>5523</v>
      </c>
      <c r="X2930">
        <v>2115</v>
      </c>
      <c r="Y2930" t="s">
        <v>49</v>
      </c>
      <c r="Z2930" t="s">
        <v>1417</v>
      </c>
      <c r="AA2930" t="s">
        <v>1418</v>
      </c>
      <c r="AB2930" t="s">
        <v>277</v>
      </c>
      <c r="AC2930" t="s">
        <v>87</v>
      </c>
      <c r="AD2930" t="str">
        <f t="shared" si="228"/>
        <v>The Oaks Parent-Child Workshop - OPCW</v>
      </c>
      <c r="AE2930" t="s">
        <v>1419</v>
      </c>
      <c r="AF2930" t="s">
        <v>1420</v>
      </c>
      <c r="AG2930" t="s">
        <v>1420</v>
      </c>
      <c r="AH2930" t="s">
        <v>5220</v>
      </c>
      <c r="AI2930">
        <v>30</v>
      </c>
      <c r="AJ2930">
        <v>14</v>
      </c>
      <c r="AK2930" s="22">
        <f t="shared" si="229"/>
        <v>40.52597402597403</v>
      </c>
      <c r="AL2930" t="s">
        <v>52</v>
      </c>
      <c r="AM2930" t="s">
        <v>66</v>
      </c>
      <c r="AN2930" t="s">
        <v>67</v>
      </c>
    </row>
    <row r="2931" spans="1:40" hidden="1" x14ac:dyDescent="0.25">
      <c r="A2931">
        <v>202430</v>
      </c>
      <c r="B2931">
        <v>41911</v>
      </c>
      <c r="C2931" t="s">
        <v>1194</v>
      </c>
      <c r="D2931" t="s">
        <v>5659</v>
      </c>
      <c r="E2931" t="s">
        <v>1195</v>
      </c>
      <c r="F2931">
        <v>0</v>
      </c>
      <c r="G2931" s="1">
        <v>45166</v>
      </c>
      <c r="H2931" s="1">
        <v>45317</v>
      </c>
      <c r="I2931" s="21">
        <f t="shared" si="225"/>
        <v>22.571428571428573</v>
      </c>
      <c r="J2931" s="1"/>
      <c r="K2931" s="1" t="s">
        <v>35</v>
      </c>
      <c r="N2931" t="s">
        <v>35</v>
      </c>
      <c r="S2931" s="22">
        <f t="shared" si="226"/>
        <v>0.20833333333333331</v>
      </c>
      <c r="T2931" s="22">
        <f t="shared" si="227"/>
        <v>0.28499278499278496</v>
      </c>
      <c r="U2931" s="22" t="s">
        <v>5369</v>
      </c>
      <c r="V2931">
        <v>800</v>
      </c>
      <c r="W2931" s="22" t="s">
        <v>5386</v>
      </c>
      <c r="X2931">
        <v>1300</v>
      </c>
      <c r="Y2931" t="s">
        <v>49</v>
      </c>
      <c r="Z2931" t="s">
        <v>1417</v>
      </c>
      <c r="AA2931" t="s">
        <v>1418</v>
      </c>
      <c r="AB2931" t="s">
        <v>277</v>
      </c>
      <c r="AC2931" t="s">
        <v>87</v>
      </c>
      <c r="AD2931" t="str">
        <f t="shared" si="228"/>
        <v>The Oaks Parent-Child Workshop - OPCW</v>
      </c>
      <c r="AE2931" t="s">
        <v>1419</v>
      </c>
      <c r="AF2931" t="s">
        <v>1420</v>
      </c>
      <c r="AG2931" t="s">
        <v>1420</v>
      </c>
      <c r="AH2931" t="s">
        <v>5220</v>
      </c>
      <c r="AI2931">
        <v>30</v>
      </c>
      <c r="AJ2931">
        <v>17</v>
      </c>
      <c r="AK2931" s="22">
        <f t="shared" si="229"/>
        <v>109.35580292723149</v>
      </c>
      <c r="AL2931" t="s">
        <v>52</v>
      </c>
      <c r="AM2931" t="s">
        <v>66</v>
      </c>
      <c r="AN2931" t="s">
        <v>67</v>
      </c>
    </row>
    <row r="2932" spans="1:40" hidden="1" x14ac:dyDescent="0.25">
      <c r="A2932">
        <v>202430</v>
      </c>
      <c r="B2932">
        <v>41911</v>
      </c>
      <c r="C2932" t="s">
        <v>1194</v>
      </c>
      <c r="D2932" t="s">
        <v>5659</v>
      </c>
      <c r="E2932" t="s">
        <v>1195</v>
      </c>
      <c r="F2932">
        <v>0</v>
      </c>
      <c r="G2932" s="1">
        <v>45166</v>
      </c>
      <c r="H2932" s="1">
        <v>45317</v>
      </c>
      <c r="I2932" s="21">
        <f t="shared" si="225"/>
        <v>22.571428571428573</v>
      </c>
      <c r="J2932" s="1"/>
      <c r="K2932" s="1" t="s">
        <v>35</v>
      </c>
      <c r="N2932" t="s">
        <v>35</v>
      </c>
      <c r="S2932" s="22">
        <f t="shared" si="226"/>
        <v>9.375E-2</v>
      </c>
      <c r="T2932" s="22">
        <f t="shared" si="227"/>
        <v>0.12824675324675325</v>
      </c>
      <c r="U2932" s="22" t="s">
        <v>5406</v>
      </c>
      <c r="V2932">
        <v>1900</v>
      </c>
      <c r="W2932" s="22" t="s">
        <v>5523</v>
      </c>
      <c r="X2932">
        <v>2115</v>
      </c>
      <c r="Y2932" t="s">
        <v>49</v>
      </c>
      <c r="Z2932" t="s">
        <v>1417</v>
      </c>
      <c r="AA2932" t="s">
        <v>1418</v>
      </c>
      <c r="AB2932" t="s">
        <v>277</v>
      </c>
      <c r="AC2932" t="s">
        <v>87</v>
      </c>
      <c r="AD2932" t="str">
        <f t="shared" si="228"/>
        <v>The Oaks Parent-Child Workshop - OPCW</v>
      </c>
      <c r="AE2932" t="s">
        <v>1419</v>
      </c>
      <c r="AF2932" t="s">
        <v>1420</v>
      </c>
      <c r="AG2932" t="s">
        <v>1420</v>
      </c>
      <c r="AH2932" t="s">
        <v>5220</v>
      </c>
      <c r="AI2932">
        <v>30</v>
      </c>
      <c r="AJ2932">
        <v>17</v>
      </c>
      <c r="AK2932" s="22">
        <f t="shared" si="229"/>
        <v>49.210111317254174</v>
      </c>
      <c r="AL2932" t="s">
        <v>52</v>
      </c>
      <c r="AM2932" t="s">
        <v>66</v>
      </c>
      <c r="AN2932" t="s">
        <v>67</v>
      </c>
    </row>
    <row r="2933" spans="1:40" hidden="1" x14ac:dyDescent="0.25">
      <c r="A2933">
        <v>202430</v>
      </c>
      <c r="B2933">
        <v>41912</v>
      </c>
      <c r="C2933" t="s">
        <v>1194</v>
      </c>
      <c r="D2933" t="s">
        <v>5659</v>
      </c>
      <c r="E2933" t="s">
        <v>1195</v>
      </c>
      <c r="F2933">
        <v>0</v>
      </c>
      <c r="G2933" s="1">
        <v>45166</v>
      </c>
      <c r="H2933" s="1">
        <v>45317</v>
      </c>
      <c r="I2933" s="21">
        <f t="shared" si="225"/>
        <v>22.571428571428573</v>
      </c>
      <c r="J2933" s="1"/>
      <c r="K2933" s="1" t="s">
        <v>36</v>
      </c>
      <c r="O2933" t="s">
        <v>36</v>
      </c>
      <c r="S2933" s="22">
        <f t="shared" si="226"/>
        <v>0.20833333333333331</v>
      </c>
      <c r="T2933" s="22">
        <f t="shared" si="227"/>
        <v>0.28499278499278496</v>
      </c>
      <c r="U2933" s="22" t="s">
        <v>5369</v>
      </c>
      <c r="V2933">
        <v>800</v>
      </c>
      <c r="W2933" s="22" t="s">
        <v>5386</v>
      </c>
      <c r="X2933">
        <v>1300</v>
      </c>
      <c r="Y2933" t="s">
        <v>49</v>
      </c>
      <c r="Z2933" t="s">
        <v>1417</v>
      </c>
      <c r="AA2933" t="s">
        <v>1418</v>
      </c>
      <c r="AB2933" t="s">
        <v>277</v>
      </c>
      <c r="AC2933" t="s">
        <v>87</v>
      </c>
      <c r="AD2933" t="str">
        <f t="shared" si="228"/>
        <v>The Oaks Parent-Child Workshop - OPCW</v>
      </c>
      <c r="AE2933" t="s">
        <v>1419</v>
      </c>
      <c r="AF2933" t="s">
        <v>1420</v>
      </c>
      <c r="AG2933" t="s">
        <v>1420</v>
      </c>
      <c r="AH2933" t="s">
        <v>5220</v>
      </c>
      <c r="AI2933">
        <v>30</v>
      </c>
      <c r="AJ2933">
        <v>14</v>
      </c>
      <c r="AK2933" s="22">
        <f t="shared" si="229"/>
        <v>90.057720057720061</v>
      </c>
      <c r="AL2933" t="s">
        <v>52</v>
      </c>
      <c r="AM2933" t="s">
        <v>66</v>
      </c>
      <c r="AN2933" t="s">
        <v>67</v>
      </c>
    </row>
    <row r="2934" spans="1:40" hidden="1" x14ac:dyDescent="0.25">
      <c r="A2934">
        <v>202430</v>
      </c>
      <c r="B2934">
        <v>41912</v>
      </c>
      <c r="C2934" t="s">
        <v>1194</v>
      </c>
      <c r="D2934" t="s">
        <v>5659</v>
      </c>
      <c r="E2934" t="s">
        <v>1195</v>
      </c>
      <c r="F2934">
        <v>0</v>
      </c>
      <c r="G2934" s="1">
        <v>45166</v>
      </c>
      <c r="H2934" s="1">
        <v>45317</v>
      </c>
      <c r="I2934" s="21">
        <f t="shared" si="225"/>
        <v>22.571428571428573</v>
      </c>
      <c r="J2934" s="1"/>
      <c r="K2934" s="1" t="s">
        <v>35</v>
      </c>
      <c r="N2934" t="s">
        <v>35</v>
      </c>
      <c r="S2934" s="22">
        <f t="shared" si="226"/>
        <v>9.375E-2</v>
      </c>
      <c r="T2934" s="22">
        <f t="shared" si="227"/>
        <v>0.12824675324675325</v>
      </c>
      <c r="U2934" s="22" t="s">
        <v>5406</v>
      </c>
      <c r="V2934">
        <v>1900</v>
      </c>
      <c r="W2934" s="22" t="s">
        <v>5523</v>
      </c>
      <c r="X2934">
        <v>2115</v>
      </c>
      <c r="Y2934" t="s">
        <v>49</v>
      </c>
      <c r="Z2934" t="s">
        <v>1417</v>
      </c>
      <c r="AA2934" t="s">
        <v>1418</v>
      </c>
      <c r="AB2934" t="s">
        <v>277</v>
      </c>
      <c r="AC2934" t="s">
        <v>87</v>
      </c>
      <c r="AD2934" t="str">
        <f t="shared" si="228"/>
        <v>The Oaks Parent-Child Workshop - OPCW</v>
      </c>
      <c r="AE2934" t="s">
        <v>1419</v>
      </c>
      <c r="AF2934" t="s">
        <v>1420</v>
      </c>
      <c r="AG2934" t="s">
        <v>1420</v>
      </c>
      <c r="AH2934" t="s">
        <v>5220</v>
      </c>
      <c r="AI2934">
        <v>30</v>
      </c>
      <c r="AJ2934">
        <v>14</v>
      </c>
      <c r="AK2934" s="22">
        <f t="shared" si="229"/>
        <v>40.52597402597403</v>
      </c>
      <c r="AL2934" t="s">
        <v>52</v>
      </c>
      <c r="AM2934" t="s">
        <v>66</v>
      </c>
      <c r="AN2934" t="s">
        <v>67</v>
      </c>
    </row>
    <row r="2935" spans="1:40" hidden="1" x14ac:dyDescent="0.25">
      <c r="A2935">
        <v>202430</v>
      </c>
      <c r="B2935">
        <v>41914</v>
      </c>
      <c r="C2935" t="s">
        <v>1194</v>
      </c>
      <c r="D2935" t="s">
        <v>5659</v>
      </c>
      <c r="E2935" t="s">
        <v>1195</v>
      </c>
      <c r="F2935">
        <v>0</v>
      </c>
      <c r="G2935" s="1">
        <v>45166</v>
      </c>
      <c r="H2935" s="1">
        <v>45317</v>
      </c>
      <c r="I2935" s="21">
        <f t="shared" si="225"/>
        <v>22.571428571428573</v>
      </c>
      <c r="J2935" s="1"/>
      <c r="K2935" s="1" t="s">
        <v>37</v>
      </c>
      <c r="P2935" t="s">
        <v>37</v>
      </c>
      <c r="S2935" s="22">
        <f t="shared" si="226"/>
        <v>0.20833333333333331</v>
      </c>
      <c r="T2935" s="22">
        <f t="shared" si="227"/>
        <v>0.28499278499278496</v>
      </c>
      <c r="U2935" s="22" t="s">
        <v>5369</v>
      </c>
      <c r="V2935">
        <v>800</v>
      </c>
      <c r="W2935" s="22" t="s">
        <v>5386</v>
      </c>
      <c r="X2935">
        <v>1300</v>
      </c>
      <c r="Y2935" t="s">
        <v>49</v>
      </c>
      <c r="Z2935" t="s">
        <v>1417</v>
      </c>
      <c r="AA2935" t="s">
        <v>1418</v>
      </c>
      <c r="AB2935" t="s">
        <v>277</v>
      </c>
      <c r="AC2935" t="s">
        <v>87</v>
      </c>
      <c r="AD2935" t="str">
        <f t="shared" si="228"/>
        <v>The Oaks Parent-Child Workshop - OPCW</v>
      </c>
      <c r="AE2935" t="s">
        <v>1419</v>
      </c>
      <c r="AF2935" t="s">
        <v>1420</v>
      </c>
      <c r="AG2935" t="s">
        <v>1420</v>
      </c>
      <c r="AH2935" t="s">
        <v>5220</v>
      </c>
      <c r="AI2935">
        <v>30</v>
      </c>
      <c r="AJ2935">
        <v>15</v>
      </c>
      <c r="AK2935" s="22">
        <f t="shared" si="229"/>
        <v>96.490414347557206</v>
      </c>
      <c r="AL2935" t="s">
        <v>52</v>
      </c>
      <c r="AM2935" t="s">
        <v>66</v>
      </c>
      <c r="AN2935" t="s">
        <v>67</v>
      </c>
    </row>
    <row r="2936" spans="1:40" hidden="1" x14ac:dyDescent="0.25">
      <c r="A2936">
        <v>202430</v>
      </c>
      <c r="B2936">
        <v>41914</v>
      </c>
      <c r="C2936" t="s">
        <v>1194</v>
      </c>
      <c r="D2936" t="s">
        <v>5659</v>
      </c>
      <c r="E2936" t="s">
        <v>1195</v>
      </c>
      <c r="F2936">
        <v>0</v>
      </c>
      <c r="G2936" s="1">
        <v>45166</v>
      </c>
      <c r="H2936" s="1">
        <v>45317</v>
      </c>
      <c r="I2936" s="21">
        <f t="shared" si="225"/>
        <v>22.571428571428573</v>
      </c>
      <c r="J2936" s="1"/>
      <c r="K2936" s="1" t="s">
        <v>35</v>
      </c>
      <c r="N2936" t="s">
        <v>35</v>
      </c>
      <c r="S2936" s="22">
        <f t="shared" si="226"/>
        <v>9.375E-2</v>
      </c>
      <c r="T2936" s="22">
        <f t="shared" si="227"/>
        <v>0.12824675324675325</v>
      </c>
      <c r="U2936" s="22" t="s">
        <v>5406</v>
      </c>
      <c r="V2936">
        <v>1900</v>
      </c>
      <c r="W2936" s="22" t="s">
        <v>5523</v>
      </c>
      <c r="X2936">
        <v>2115</v>
      </c>
      <c r="Y2936" t="s">
        <v>49</v>
      </c>
      <c r="Z2936" t="s">
        <v>1417</v>
      </c>
      <c r="AA2936" t="s">
        <v>1418</v>
      </c>
      <c r="AB2936" t="s">
        <v>277</v>
      </c>
      <c r="AC2936" t="s">
        <v>87</v>
      </c>
      <c r="AD2936" t="str">
        <f t="shared" si="228"/>
        <v>The Oaks Parent-Child Workshop - OPCW</v>
      </c>
      <c r="AE2936" t="s">
        <v>1419</v>
      </c>
      <c r="AF2936" t="s">
        <v>1420</v>
      </c>
      <c r="AG2936" t="s">
        <v>1420</v>
      </c>
      <c r="AH2936" t="s">
        <v>5220</v>
      </c>
      <c r="AI2936">
        <v>30</v>
      </c>
      <c r="AJ2936">
        <v>15</v>
      </c>
      <c r="AK2936" s="22">
        <f t="shared" si="229"/>
        <v>43.420686456400745</v>
      </c>
      <c r="AL2936" t="s">
        <v>52</v>
      </c>
      <c r="AM2936" t="s">
        <v>66</v>
      </c>
      <c r="AN2936" t="s">
        <v>67</v>
      </c>
    </row>
    <row r="2937" spans="1:40" hidden="1" x14ac:dyDescent="0.25">
      <c r="A2937">
        <v>202430</v>
      </c>
      <c r="B2937">
        <v>41416</v>
      </c>
      <c r="C2937" t="s">
        <v>1070</v>
      </c>
      <c r="D2937" t="s">
        <v>5619</v>
      </c>
      <c r="E2937" t="s">
        <v>1071</v>
      </c>
      <c r="F2937">
        <v>0</v>
      </c>
      <c r="G2937" s="1">
        <v>45166</v>
      </c>
      <c r="H2937" s="1">
        <v>45220</v>
      </c>
      <c r="I2937" s="21">
        <f t="shared" si="225"/>
        <v>8.7142857142857153</v>
      </c>
      <c r="J2937" s="1"/>
      <c r="K2937" s="1" t="s">
        <v>37</v>
      </c>
      <c r="P2937" t="s">
        <v>37</v>
      </c>
      <c r="S2937" s="22">
        <f t="shared" si="226"/>
        <v>5.2083333333333259E-2</v>
      </c>
      <c r="T2937" s="22">
        <f t="shared" si="227"/>
        <v>2.7507215007214973E-2</v>
      </c>
      <c r="U2937" s="22" t="s">
        <v>5423</v>
      </c>
      <c r="V2937">
        <v>1530</v>
      </c>
      <c r="W2937" s="22" t="s">
        <v>5493</v>
      </c>
      <c r="X2937">
        <v>1645</v>
      </c>
      <c r="Y2937" t="s">
        <v>101</v>
      </c>
      <c r="Z2937" t="s">
        <v>1681</v>
      </c>
      <c r="AA2937" t="s">
        <v>1682</v>
      </c>
      <c r="AB2937">
        <v>9</v>
      </c>
      <c r="AC2937" t="s">
        <v>87</v>
      </c>
      <c r="AD2937" t="str">
        <f t="shared" si="228"/>
        <v>The Samarkand, Covenant Ret Co - SAMCOVMTG ROOM</v>
      </c>
      <c r="AE2937" t="s">
        <v>3501</v>
      </c>
      <c r="AF2937" t="s">
        <v>3502</v>
      </c>
      <c r="AG2937" t="s">
        <v>3503</v>
      </c>
      <c r="AH2937" t="s">
        <v>5220</v>
      </c>
      <c r="AI2937">
        <v>40</v>
      </c>
      <c r="AJ2937">
        <v>26</v>
      </c>
      <c r="AK2937" s="22">
        <f t="shared" si="229"/>
        <v>6.2323490002061366</v>
      </c>
      <c r="AL2937" t="s">
        <v>52</v>
      </c>
      <c r="AM2937" t="s">
        <v>66</v>
      </c>
      <c r="AN2937" t="s">
        <v>67</v>
      </c>
    </row>
    <row r="2938" spans="1:40" hidden="1" x14ac:dyDescent="0.25">
      <c r="A2938">
        <v>202430</v>
      </c>
      <c r="B2938">
        <v>41417</v>
      </c>
      <c r="C2938" t="s">
        <v>1070</v>
      </c>
      <c r="D2938" t="s">
        <v>5619</v>
      </c>
      <c r="E2938" t="s">
        <v>1071</v>
      </c>
      <c r="F2938">
        <v>0</v>
      </c>
      <c r="G2938" s="1">
        <v>45222</v>
      </c>
      <c r="H2938" s="1">
        <v>45276</v>
      </c>
      <c r="I2938" s="21">
        <f t="shared" si="225"/>
        <v>8.7142857142857153</v>
      </c>
      <c r="J2938" s="1"/>
      <c r="K2938" s="1" t="s">
        <v>37</v>
      </c>
      <c r="P2938" t="s">
        <v>37</v>
      </c>
      <c r="S2938" s="22">
        <f t="shared" si="226"/>
        <v>5.2083333333333259E-2</v>
      </c>
      <c r="T2938" s="22">
        <f t="shared" si="227"/>
        <v>2.7507215007214973E-2</v>
      </c>
      <c r="U2938" s="22" t="s">
        <v>5423</v>
      </c>
      <c r="V2938">
        <v>1530</v>
      </c>
      <c r="W2938" s="22" t="s">
        <v>5493</v>
      </c>
      <c r="X2938">
        <v>1645</v>
      </c>
      <c r="Y2938" t="s">
        <v>101</v>
      </c>
      <c r="Z2938" t="s">
        <v>1681</v>
      </c>
      <c r="AA2938" t="s">
        <v>1682</v>
      </c>
      <c r="AB2938">
        <v>11</v>
      </c>
      <c r="AC2938" t="s">
        <v>87</v>
      </c>
      <c r="AD2938" t="str">
        <f t="shared" si="228"/>
        <v>The Samarkand, Covenant Ret Co - SAMCOVMTG ROOM</v>
      </c>
      <c r="AE2938" t="s">
        <v>3501</v>
      </c>
      <c r="AF2938" t="s">
        <v>3502</v>
      </c>
      <c r="AG2938" t="s">
        <v>3503</v>
      </c>
      <c r="AH2938" t="s">
        <v>5220</v>
      </c>
      <c r="AI2938">
        <v>40</v>
      </c>
      <c r="AJ2938">
        <v>26</v>
      </c>
      <c r="AK2938" s="22">
        <f t="shared" si="229"/>
        <v>6.2323490002061366</v>
      </c>
      <c r="AL2938" t="s">
        <v>52</v>
      </c>
      <c r="AM2938" t="s">
        <v>66</v>
      </c>
      <c r="AN2938" t="s">
        <v>67</v>
      </c>
    </row>
    <row r="2939" spans="1:40" hidden="1" x14ac:dyDescent="0.25">
      <c r="A2939">
        <v>202430</v>
      </c>
      <c r="B2939">
        <v>42107</v>
      </c>
      <c r="C2939" t="s">
        <v>1081</v>
      </c>
      <c r="D2939" t="s">
        <v>5619</v>
      </c>
      <c r="E2939" t="s">
        <v>1082</v>
      </c>
      <c r="F2939">
        <v>0</v>
      </c>
      <c r="G2939" s="1">
        <v>45166</v>
      </c>
      <c r="H2939" s="1">
        <v>45220</v>
      </c>
      <c r="I2939" s="21">
        <f t="shared" si="225"/>
        <v>8.7142857142857153</v>
      </c>
      <c r="J2939" s="1"/>
      <c r="K2939" s="1" t="s">
        <v>35</v>
      </c>
      <c r="N2939" t="s">
        <v>35</v>
      </c>
      <c r="S2939" s="22">
        <f t="shared" si="226"/>
        <v>5.208333333333337E-2</v>
      </c>
      <c r="T2939" s="22">
        <f t="shared" si="227"/>
        <v>2.7507215007215032E-2</v>
      </c>
      <c r="U2939" s="22" t="s">
        <v>5371</v>
      </c>
      <c r="V2939">
        <v>1500</v>
      </c>
      <c r="W2939" s="22" t="s">
        <v>5389</v>
      </c>
      <c r="X2939">
        <v>1615</v>
      </c>
      <c r="Y2939" t="s">
        <v>101</v>
      </c>
      <c r="Z2939" t="s">
        <v>1083</v>
      </c>
      <c r="AA2939" t="s">
        <v>1084</v>
      </c>
      <c r="AB2939">
        <v>9</v>
      </c>
      <c r="AC2939" t="s">
        <v>87</v>
      </c>
      <c r="AD2939" t="str">
        <f t="shared" si="228"/>
        <v>The Samarkand, Covenant Ret Co - SAMCOVMTG ROOM</v>
      </c>
      <c r="AE2939" t="s">
        <v>3501</v>
      </c>
      <c r="AF2939" t="s">
        <v>3502</v>
      </c>
      <c r="AG2939" t="s">
        <v>3503</v>
      </c>
      <c r="AH2939" t="s">
        <v>5220</v>
      </c>
      <c r="AI2939">
        <v>40</v>
      </c>
      <c r="AJ2939">
        <v>21</v>
      </c>
      <c r="AK2939" s="22">
        <f t="shared" si="229"/>
        <v>5.0338203463203515</v>
      </c>
      <c r="AL2939" t="s">
        <v>52</v>
      </c>
      <c r="AM2939" t="s">
        <v>66</v>
      </c>
      <c r="AN2939" t="s">
        <v>67</v>
      </c>
    </row>
    <row r="2940" spans="1:40" hidden="1" x14ac:dyDescent="0.25">
      <c r="A2940">
        <v>202430</v>
      </c>
      <c r="B2940">
        <v>42108</v>
      </c>
      <c r="C2940" t="s">
        <v>1081</v>
      </c>
      <c r="D2940" t="s">
        <v>5619</v>
      </c>
      <c r="E2940" t="s">
        <v>1082</v>
      </c>
      <c r="F2940">
        <v>0</v>
      </c>
      <c r="G2940" s="1">
        <v>45222</v>
      </c>
      <c r="H2940" s="1">
        <v>45276</v>
      </c>
      <c r="I2940" s="21">
        <f t="shared" si="225"/>
        <v>8.7142857142857153</v>
      </c>
      <c r="J2940" s="1"/>
      <c r="K2940" s="1" t="s">
        <v>35</v>
      </c>
      <c r="N2940" t="s">
        <v>35</v>
      </c>
      <c r="S2940" s="22">
        <f t="shared" si="226"/>
        <v>5.208333333333337E-2</v>
      </c>
      <c r="T2940" s="22">
        <f t="shared" si="227"/>
        <v>2.7507215007215032E-2</v>
      </c>
      <c r="U2940" s="22" t="s">
        <v>5371</v>
      </c>
      <c r="V2940">
        <v>1500</v>
      </c>
      <c r="W2940" s="22" t="s">
        <v>5389</v>
      </c>
      <c r="X2940">
        <v>1615</v>
      </c>
      <c r="Y2940" t="s">
        <v>101</v>
      </c>
      <c r="Z2940" t="s">
        <v>1083</v>
      </c>
      <c r="AA2940" t="s">
        <v>1084</v>
      </c>
      <c r="AB2940">
        <v>11</v>
      </c>
      <c r="AC2940" t="s">
        <v>87</v>
      </c>
      <c r="AD2940" t="str">
        <f t="shared" si="228"/>
        <v>The Samarkand, Covenant Ret Co - SAMCOVMTG ROOM</v>
      </c>
      <c r="AE2940" t="s">
        <v>3501</v>
      </c>
      <c r="AF2940" t="s">
        <v>3502</v>
      </c>
      <c r="AG2940" t="s">
        <v>3503</v>
      </c>
      <c r="AH2940" t="s">
        <v>5220</v>
      </c>
      <c r="AI2940">
        <v>40</v>
      </c>
      <c r="AJ2940">
        <v>21</v>
      </c>
      <c r="AK2940" s="22">
        <f t="shared" si="229"/>
        <v>5.0338203463203515</v>
      </c>
      <c r="AL2940" t="s">
        <v>52</v>
      </c>
      <c r="AM2940" t="s">
        <v>66</v>
      </c>
      <c r="AN2940" t="s">
        <v>67</v>
      </c>
    </row>
    <row r="2941" spans="1:40" hidden="1" x14ac:dyDescent="0.25">
      <c r="A2941">
        <v>202430</v>
      </c>
      <c r="B2941">
        <v>43032</v>
      </c>
      <c r="C2941" t="s">
        <v>2067</v>
      </c>
      <c r="D2941" t="s">
        <v>5682</v>
      </c>
      <c r="E2941" t="s">
        <v>2068</v>
      </c>
      <c r="F2941">
        <v>0</v>
      </c>
      <c r="G2941" s="1">
        <v>45166</v>
      </c>
      <c r="H2941" s="1">
        <v>45220</v>
      </c>
      <c r="I2941" s="21">
        <f t="shared" si="225"/>
        <v>8.7142857142857153</v>
      </c>
      <c r="J2941" s="1"/>
      <c r="K2941" s="1" t="s">
        <v>34</v>
      </c>
      <c r="M2941" t="s">
        <v>34</v>
      </c>
      <c r="S2941" s="22">
        <f t="shared" si="226"/>
        <v>5.2083333333333315E-2</v>
      </c>
      <c r="T2941" s="22">
        <f t="shared" si="227"/>
        <v>2.7507215007215004E-2</v>
      </c>
      <c r="U2941" s="22" t="s">
        <v>5434</v>
      </c>
      <c r="V2941">
        <v>1130</v>
      </c>
      <c r="W2941" s="22" t="s">
        <v>5377</v>
      </c>
      <c r="X2941">
        <v>1245</v>
      </c>
      <c r="Y2941" t="s">
        <v>49</v>
      </c>
      <c r="Z2941" t="s">
        <v>2069</v>
      </c>
      <c r="AA2941" t="s">
        <v>2070</v>
      </c>
      <c r="AB2941">
        <v>9</v>
      </c>
      <c r="AC2941" t="s">
        <v>87</v>
      </c>
      <c r="AD2941" t="str">
        <f t="shared" si="228"/>
        <v>Tuckers Grove - TGROVE</v>
      </c>
      <c r="AE2941" t="s">
        <v>2071</v>
      </c>
      <c r="AF2941" t="s">
        <v>2072</v>
      </c>
      <c r="AG2941" t="s">
        <v>2072</v>
      </c>
      <c r="AH2941" t="s">
        <v>5220</v>
      </c>
      <c r="AI2941">
        <v>25</v>
      </c>
      <c r="AJ2941">
        <v>18</v>
      </c>
      <c r="AK2941" s="22">
        <f t="shared" si="229"/>
        <v>4.3147031539888685</v>
      </c>
      <c r="AL2941" t="s">
        <v>52</v>
      </c>
      <c r="AM2941" t="s">
        <v>66</v>
      </c>
      <c r="AN2941" t="s">
        <v>67</v>
      </c>
    </row>
    <row r="2942" spans="1:40" hidden="1" x14ac:dyDescent="0.25">
      <c r="A2942">
        <v>202430</v>
      </c>
      <c r="B2942">
        <v>43032</v>
      </c>
      <c r="C2942" t="s">
        <v>2067</v>
      </c>
      <c r="D2942" t="s">
        <v>5682</v>
      </c>
      <c r="E2942" t="s">
        <v>2068</v>
      </c>
      <c r="F2942">
        <v>0</v>
      </c>
      <c r="G2942" s="1">
        <v>45166</v>
      </c>
      <c r="H2942" s="1">
        <v>45220</v>
      </c>
      <c r="I2942" s="21">
        <f t="shared" si="225"/>
        <v>8.7142857142857153</v>
      </c>
      <c r="J2942" s="1"/>
      <c r="K2942" s="1" t="s">
        <v>34</v>
      </c>
      <c r="M2942" t="s">
        <v>34</v>
      </c>
      <c r="S2942" s="22">
        <f t="shared" si="226"/>
        <v>3.819444444444442E-2</v>
      </c>
      <c r="T2942" s="22">
        <f t="shared" si="227"/>
        <v>2.0171957671957664E-2</v>
      </c>
      <c r="U2942" s="22" t="s">
        <v>5400</v>
      </c>
      <c r="V2942">
        <v>1250</v>
      </c>
      <c r="W2942" s="22" t="s">
        <v>5469</v>
      </c>
      <c r="X2942">
        <v>1345</v>
      </c>
      <c r="Y2942" t="s">
        <v>49</v>
      </c>
      <c r="Z2942" t="s">
        <v>2069</v>
      </c>
      <c r="AA2942" t="s">
        <v>2070</v>
      </c>
      <c r="AB2942">
        <v>9</v>
      </c>
      <c r="AC2942" t="s">
        <v>87</v>
      </c>
      <c r="AD2942" t="str">
        <f t="shared" si="228"/>
        <v>Tuckers Grove - TGROVE</v>
      </c>
      <c r="AE2942" t="s">
        <v>2071</v>
      </c>
      <c r="AF2942" t="s">
        <v>2072</v>
      </c>
      <c r="AG2942" t="s">
        <v>2072</v>
      </c>
      <c r="AH2942" t="s">
        <v>5220</v>
      </c>
      <c r="AI2942">
        <v>25</v>
      </c>
      <c r="AJ2942">
        <v>18</v>
      </c>
      <c r="AK2942" s="22">
        <f t="shared" si="229"/>
        <v>3.1641156462585025</v>
      </c>
      <c r="AL2942" t="s">
        <v>52</v>
      </c>
      <c r="AM2942" t="s">
        <v>66</v>
      </c>
      <c r="AN2942" t="s">
        <v>67</v>
      </c>
    </row>
    <row r="2943" spans="1:40" hidden="1" x14ac:dyDescent="0.25">
      <c r="A2943">
        <v>202430</v>
      </c>
      <c r="B2943">
        <v>43033</v>
      </c>
      <c r="C2943" t="s">
        <v>2067</v>
      </c>
      <c r="D2943" t="s">
        <v>5682</v>
      </c>
      <c r="E2943" t="s">
        <v>2068</v>
      </c>
      <c r="F2943">
        <v>0</v>
      </c>
      <c r="G2943" s="1">
        <v>45222</v>
      </c>
      <c r="H2943" s="1">
        <v>45276</v>
      </c>
      <c r="I2943" s="21">
        <f t="shared" si="225"/>
        <v>8.7142857142857153</v>
      </c>
      <c r="J2943" s="1"/>
      <c r="K2943" s="1" t="s">
        <v>34</v>
      </c>
      <c r="M2943" t="s">
        <v>34</v>
      </c>
      <c r="S2943" s="22">
        <f t="shared" si="226"/>
        <v>5.2083333333333315E-2</v>
      </c>
      <c r="T2943" s="22">
        <f t="shared" si="227"/>
        <v>2.7507215007215004E-2</v>
      </c>
      <c r="U2943" s="22" t="s">
        <v>5434</v>
      </c>
      <c r="V2943">
        <v>1130</v>
      </c>
      <c r="W2943" s="22" t="s">
        <v>5377</v>
      </c>
      <c r="X2943">
        <v>1245</v>
      </c>
      <c r="Y2943" t="s">
        <v>101</v>
      </c>
      <c r="Z2943" t="s">
        <v>2069</v>
      </c>
      <c r="AA2943" t="s">
        <v>2070</v>
      </c>
      <c r="AB2943">
        <v>11</v>
      </c>
      <c r="AC2943" t="s">
        <v>87</v>
      </c>
      <c r="AD2943" t="str">
        <f t="shared" si="228"/>
        <v>Tuckers Grove - TGROVE</v>
      </c>
      <c r="AE2943" t="s">
        <v>2071</v>
      </c>
      <c r="AF2943" t="s">
        <v>2072</v>
      </c>
      <c r="AG2943" t="s">
        <v>2072</v>
      </c>
      <c r="AH2943" t="s">
        <v>5220</v>
      </c>
      <c r="AI2943">
        <v>30</v>
      </c>
      <c r="AJ2943">
        <v>30</v>
      </c>
      <c r="AK2943" s="22">
        <f t="shared" si="229"/>
        <v>7.1911719233147799</v>
      </c>
      <c r="AL2943" t="s">
        <v>52</v>
      </c>
      <c r="AM2943" t="s">
        <v>66</v>
      </c>
      <c r="AN2943" t="s">
        <v>46</v>
      </c>
    </row>
    <row r="2944" spans="1:40" hidden="1" x14ac:dyDescent="0.25">
      <c r="A2944">
        <v>202430</v>
      </c>
      <c r="B2944">
        <v>43033</v>
      </c>
      <c r="C2944" t="s">
        <v>2067</v>
      </c>
      <c r="D2944" t="s">
        <v>5682</v>
      </c>
      <c r="E2944" t="s">
        <v>2068</v>
      </c>
      <c r="F2944">
        <v>0</v>
      </c>
      <c r="G2944" s="1">
        <v>45222</v>
      </c>
      <c r="H2944" s="1">
        <v>45276</v>
      </c>
      <c r="I2944" s="21">
        <f t="shared" si="225"/>
        <v>8.7142857142857153</v>
      </c>
      <c r="J2944" s="1"/>
      <c r="K2944" s="1" t="s">
        <v>34</v>
      </c>
      <c r="M2944" t="s">
        <v>34</v>
      </c>
      <c r="S2944" s="22">
        <f t="shared" si="226"/>
        <v>3.819444444444442E-2</v>
      </c>
      <c r="T2944" s="22">
        <f t="shared" si="227"/>
        <v>2.0171957671957664E-2</v>
      </c>
      <c r="U2944" s="22" t="s">
        <v>5400</v>
      </c>
      <c r="V2944">
        <v>1250</v>
      </c>
      <c r="W2944" s="22" t="s">
        <v>5469</v>
      </c>
      <c r="X2944">
        <v>1345</v>
      </c>
      <c r="Y2944" t="s">
        <v>101</v>
      </c>
      <c r="Z2944" t="s">
        <v>2069</v>
      </c>
      <c r="AA2944" t="s">
        <v>2070</v>
      </c>
      <c r="AB2944">
        <v>11</v>
      </c>
      <c r="AC2944" t="s">
        <v>87</v>
      </c>
      <c r="AD2944" t="str">
        <f t="shared" si="228"/>
        <v>Tuckers Grove - TGROVE</v>
      </c>
      <c r="AE2944" t="s">
        <v>2071</v>
      </c>
      <c r="AF2944" t="s">
        <v>2072</v>
      </c>
      <c r="AG2944" t="s">
        <v>2072</v>
      </c>
      <c r="AH2944" t="s">
        <v>5220</v>
      </c>
      <c r="AI2944">
        <v>30</v>
      </c>
      <c r="AJ2944">
        <v>30</v>
      </c>
      <c r="AK2944" s="22">
        <f t="shared" si="229"/>
        <v>5.2735260770975039</v>
      </c>
      <c r="AL2944" t="s">
        <v>52</v>
      </c>
      <c r="AM2944" t="s">
        <v>66</v>
      </c>
      <c r="AN2944" t="s">
        <v>46</v>
      </c>
    </row>
    <row r="2945" spans="1:40" hidden="1" x14ac:dyDescent="0.25">
      <c r="A2945">
        <v>202430</v>
      </c>
      <c r="B2945">
        <v>44053</v>
      </c>
      <c r="C2945" t="s">
        <v>2067</v>
      </c>
      <c r="D2945" t="s">
        <v>5682</v>
      </c>
      <c r="E2945" t="s">
        <v>2068</v>
      </c>
      <c r="F2945">
        <v>0</v>
      </c>
      <c r="G2945" s="1">
        <v>45166</v>
      </c>
      <c r="H2945" s="1">
        <v>45220</v>
      </c>
      <c r="I2945" s="21">
        <f t="shared" si="225"/>
        <v>8.7142857142857153</v>
      </c>
      <c r="J2945" s="1"/>
      <c r="K2945" s="1" t="s">
        <v>34</v>
      </c>
      <c r="M2945" t="s">
        <v>34</v>
      </c>
      <c r="S2945" s="22">
        <f t="shared" si="226"/>
        <v>5.2083333333333315E-2</v>
      </c>
      <c r="T2945" s="22">
        <f t="shared" si="227"/>
        <v>2.7507215007215004E-2</v>
      </c>
      <c r="U2945" s="22" t="s">
        <v>5390</v>
      </c>
      <c r="V2945">
        <v>900</v>
      </c>
      <c r="W2945" s="22" t="s">
        <v>5399</v>
      </c>
      <c r="X2945">
        <v>1015</v>
      </c>
      <c r="Y2945" t="s">
        <v>101</v>
      </c>
      <c r="Z2945" t="s">
        <v>2069</v>
      </c>
      <c r="AA2945" t="s">
        <v>2070</v>
      </c>
      <c r="AB2945">
        <v>9</v>
      </c>
      <c r="AC2945" t="s">
        <v>87</v>
      </c>
      <c r="AD2945" t="str">
        <f t="shared" si="228"/>
        <v>Tuckers Grove - TGROVE</v>
      </c>
      <c r="AE2945" t="s">
        <v>2071</v>
      </c>
      <c r="AF2945" t="s">
        <v>2072</v>
      </c>
      <c r="AG2945" t="s">
        <v>2072</v>
      </c>
      <c r="AH2945" t="s">
        <v>5220</v>
      </c>
      <c r="AI2945">
        <v>25</v>
      </c>
      <c r="AJ2945">
        <v>24</v>
      </c>
      <c r="AK2945" s="22">
        <f t="shared" si="229"/>
        <v>5.7529375386518247</v>
      </c>
      <c r="AL2945" t="s">
        <v>52</v>
      </c>
      <c r="AM2945" t="s">
        <v>66</v>
      </c>
      <c r="AN2945" t="s">
        <v>67</v>
      </c>
    </row>
    <row r="2946" spans="1:40" hidden="1" x14ac:dyDescent="0.25">
      <c r="A2946">
        <v>202430</v>
      </c>
      <c r="B2946">
        <v>44053</v>
      </c>
      <c r="C2946" t="s">
        <v>2067</v>
      </c>
      <c r="D2946" t="s">
        <v>5682</v>
      </c>
      <c r="E2946" t="s">
        <v>2068</v>
      </c>
      <c r="F2946">
        <v>0</v>
      </c>
      <c r="G2946" s="1">
        <v>45166</v>
      </c>
      <c r="H2946" s="1">
        <v>45220</v>
      </c>
      <c r="I2946" s="21">
        <f t="shared" ref="I2946:I3009" si="230">(DATEDIF(G2946,H2946,"d")/7)+1</f>
        <v>8.7142857142857153</v>
      </c>
      <c r="J2946" s="1"/>
      <c r="K2946" s="1" t="s">
        <v>34</v>
      </c>
      <c r="M2946" t="s">
        <v>34</v>
      </c>
      <c r="S2946" s="22">
        <f t="shared" ref="S2946:S3009" si="231">W2946-U2946</f>
        <v>3.819444444444442E-2</v>
      </c>
      <c r="T2946" s="22">
        <f t="shared" ref="T2946:T3009" si="232">(LEN(K2946)*S2946)*(I2946/16.5)</f>
        <v>2.0171957671957664E-2</v>
      </c>
      <c r="U2946" s="22" t="s">
        <v>5465</v>
      </c>
      <c r="V2946">
        <v>1020</v>
      </c>
      <c r="W2946" s="22" t="s">
        <v>5420</v>
      </c>
      <c r="X2946">
        <v>1115</v>
      </c>
      <c r="Y2946" t="s">
        <v>101</v>
      </c>
      <c r="Z2946" t="s">
        <v>2069</v>
      </c>
      <c r="AA2946" t="s">
        <v>2070</v>
      </c>
      <c r="AB2946">
        <v>9</v>
      </c>
      <c r="AC2946" t="s">
        <v>87</v>
      </c>
      <c r="AD2946" t="str">
        <f t="shared" ref="AD2946:AD3009" si="233">CONCATENATE(AE2946," - ",AG2946)</f>
        <v>Tuckers Grove - TGROVE</v>
      </c>
      <c r="AE2946" t="s">
        <v>2071</v>
      </c>
      <c r="AF2946" t="s">
        <v>2072</v>
      </c>
      <c r="AG2946" t="s">
        <v>2072</v>
      </c>
      <c r="AH2946" t="s">
        <v>5220</v>
      </c>
      <c r="AI2946">
        <v>25</v>
      </c>
      <c r="AJ2946">
        <v>24</v>
      </c>
      <c r="AK2946" s="22">
        <f t="shared" ref="AK2946:AK3009" si="234">I2946*T2946*AJ2946</f>
        <v>4.2188208616780036</v>
      </c>
      <c r="AL2946" t="s">
        <v>52</v>
      </c>
      <c r="AM2946" t="s">
        <v>66</v>
      </c>
      <c r="AN2946" t="s">
        <v>67</v>
      </c>
    </row>
    <row r="2947" spans="1:40" hidden="1" x14ac:dyDescent="0.25">
      <c r="A2947">
        <v>202430</v>
      </c>
      <c r="B2947">
        <v>44054</v>
      </c>
      <c r="C2947" t="s">
        <v>2067</v>
      </c>
      <c r="D2947" t="s">
        <v>5682</v>
      </c>
      <c r="E2947" t="s">
        <v>2068</v>
      </c>
      <c r="F2947">
        <v>0</v>
      </c>
      <c r="G2947" s="1">
        <v>45222</v>
      </c>
      <c r="H2947" s="1">
        <v>45276</v>
      </c>
      <c r="I2947" s="21">
        <f t="shared" si="230"/>
        <v>8.7142857142857153</v>
      </c>
      <c r="J2947" s="1"/>
      <c r="K2947" s="1" t="s">
        <v>34</v>
      </c>
      <c r="M2947" t="s">
        <v>34</v>
      </c>
      <c r="S2947" s="22">
        <f t="shared" si="231"/>
        <v>5.2083333333333315E-2</v>
      </c>
      <c r="T2947" s="22">
        <f t="shared" si="232"/>
        <v>2.7507215007215004E-2</v>
      </c>
      <c r="U2947" s="22" t="s">
        <v>5390</v>
      </c>
      <c r="V2947">
        <v>900</v>
      </c>
      <c r="W2947" s="22" t="s">
        <v>5399</v>
      </c>
      <c r="X2947">
        <v>1015</v>
      </c>
      <c r="Y2947" t="s">
        <v>101</v>
      </c>
      <c r="Z2947" t="s">
        <v>2069</v>
      </c>
      <c r="AA2947" t="s">
        <v>2070</v>
      </c>
      <c r="AB2947">
        <v>11</v>
      </c>
      <c r="AC2947" t="s">
        <v>87</v>
      </c>
      <c r="AD2947" t="str">
        <f t="shared" si="233"/>
        <v>Tuckers Grove - TGROVE</v>
      </c>
      <c r="AE2947" t="s">
        <v>2071</v>
      </c>
      <c r="AF2947" t="s">
        <v>2072</v>
      </c>
      <c r="AG2947" t="s">
        <v>2072</v>
      </c>
      <c r="AH2947" t="s">
        <v>5220</v>
      </c>
      <c r="AI2947">
        <v>30</v>
      </c>
      <c r="AJ2947">
        <v>31</v>
      </c>
      <c r="AK2947" s="22">
        <f t="shared" si="234"/>
        <v>7.4308776540919395</v>
      </c>
      <c r="AL2947" t="s">
        <v>52</v>
      </c>
      <c r="AM2947" t="s">
        <v>66</v>
      </c>
      <c r="AN2947" t="s">
        <v>46</v>
      </c>
    </row>
    <row r="2948" spans="1:40" hidden="1" x14ac:dyDescent="0.25">
      <c r="A2948">
        <v>202430</v>
      </c>
      <c r="B2948">
        <v>44054</v>
      </c>
      <c r="C2948" t="s">
        <v>2067</v>
      </c>
      <c r="D2948" t="s">
        <v>5682</v>
      </c>
      <c r="E2948" t="s">
        <v>2068</v>
      </c>
      <c r="F2948">
        <v>0</v>
      </c>
      <c r="G2948" s="1">
        <v>45222</v>
      </c>
      <c r="H2948" s="1">
        <v>45276</v>
      </c>
      <c r="I2948" s="21">
        <f t="shared" si="230"/>
        <v>8.7142857142857153</v>
      </c>
      <c r="J2948" s="1"/>
      <c r="K2948" s="1" t="s">
        <v>34</v>
      </c>
      <c r="M2948" t="s">
        <v>34</v>
      </c>
      <c r="S2948" s="22">
        <f t="shared" si="231"/>
        <v>3.819444444444442E-2</v>
      </c>
      <c r="T2948" s="22">
        <f t="shared" si="232"/>
        <v>2.0171957671957664E-2</v>
      </c>
      <c r="U2948" s="22" t="s">
        <v>5465</v>
      </c>
      <c r="V2948">
        <v>1020</v>
      </c>
      <c r="W2948" s="22" t="s">
        <v>5420</v>
      </c>
      <c r="X2948">
        <v>1115</v>
      </c>
      <c r="Y2948" t="s">
        <v>101</v>
      </c>
      <c r="Z2948" t="s">
        <v>2069</v>
      </c>
      <c r="AA2948" t="s">
        <v>2070</v>
      </c>
      <c r="AB2948">
        <v>11</v>
      </c>
      <c r="AC2948" t="s">
        <v>87</v>
      </c>
      <c r="AD2948" t="str">
        <f t="shared" si="233"/>
        <v>Tuckers Grove - TGROVE</v>
      </c>
      <c r="AE2948" t="s">
        <v>2071</v>
      </c>
      <c r="AF2948" t="s">
        <v>2072</v>
      </c>
      <c r="AG2948" t="s">
        <v>2072</v>
      </c>
      <c r="AH2948" t="s">
        <v>5220</v>
      </c>
      <c r="AI2948">
        <v>30</v>
      </c>
      <c r="AJ2948">
        <v>31</v>
      </c>
      <c r="AK2948" s="22">
        <f t="shared" si="234"/>
        <v>5.4493102796674213</v>
      </c>
      <c r="AL2948" t="s">
        <v>52</v>
      </c>
      <c r="AM2948" t="s">
        <v>66</v>
      </c>
      <c r="AN2948" t="s">
        <v>46</v>
      </c>
    </row>
    <row r="2949" spans="1:40" hidden="1" x14ac:dyDescent="0.25">
      <c r="A2949">
        <v>202430</v>
      </c>
      <c r="B2949">
        <v>44423</v>
      </c>
      <c r="C2949" t="s">
        <v>2067</v>
      </c>
      <c r="D2949" t="s">
        <v>5682</v>
      </c>
      <c r="E2949" t="s">
        <v>2068</v>
      </c>
      <c r="F2949">
        <v>0</v>
      </c>
      <c r="G2949" s="1">
        <v>45166</v>
      </c>
      <c r="H2949" s="1">
        <v>45220</v>
      </c>
      <c r="I2949" s="21">
        <f t="shared" si="230"/>
        <v>8.7142857142857153</v>
      </c>
      <c r="J2949" s="1"/>
      <c r="K2949" s="1" t="s">
        <v>35</v>
      </c>
      <c r="N2949" t="s">
        <v>35</v>
      </c>
      <c r="S2949" s="22">
        <f t="shared" si="231"/>
        <v>5.2083333333333315E-2</v>
      </c>
      <c r="T2949" s="22">
        <f t="shared" si="232"/>
        <v>2.7507215007215004E-2</v>
      </c>
      <c r="U2949" s="22" t="s">
        <v>5434</v>
      </c>
      <c r="V2949">
        <v>1130</v>
      </c>
      <c r="W2949" s="22" t="s">
        <v>5377</v>
      </c>
      <c r="X2949">
        <v>1245</v>
      </c>
      <c r="Y2949" t="s">
        <v>101</v>
      </c>
      <c r="Z2949" t="s">
        <v>2069</v>
      </c>
      <c r="AA2949" t="s">
        <v>2070</v>
      </c>
      <c r="AB2949">
        <v>9</v>
      </c>
      <c r="AC2949" t="s">
        <v>87</v>
      </c>
      <c r="AD2949" t="str">
        <f t="shared" si="233"/>
        <v>Tuckers Grove - TGROVE</v>
      </c>
      <c r="AE2949" t="s">
        <v>2071</v>
      </c>
      <c r="AF2949" t="s">
        <v>2072</v>
      </c>
      <c r="AG2949" t="s">
        <v>2072</v>
      </c>
      <c r="AH2949" t="s">
        <v>5220</v>
      </c>
      <c r="AI2949">
        <v>25</v>
      </c>
      <c r="AJ2949">
        <v>19</v>
      </c>
      <c r="AK2949" s="22">
        <f t="shared" si="234"/>
        <v>4.5544088847660271</v>
      </c>
      <c r="AL2949" t="s">
        <v>52</v>
      </c>
      <c r="AM2949" t="s">
        <v>66</v>
      </c>
      <c r="AN2949" t="s">
        <v>67</v>
      </c>
    </row>
    <row r="2950" spans="1:40" hidden="1" x14ac:dyDescent="0.25">
      <c r="A2950">
        <v>202430</v>
      </c>
      <c r="B2950">
        <v>44423</v>
      </c>
      <c r="C2950" t="s">
        <v>2067</v>
      </c>
      <c r="D2950" t="s">
        <v>5682</v>
      </c>
      <c r="E2950" t="s">
        <v>2068</v>
      </c>
      <c r="F2950">
        <v>0</v>
      </c>
      <c r="G2950" s="1">
        <v>45166</v>
      </c>
      <c r="H2950" s="1">
        <v>45220</v>
      </c>
      <c r="I2950" s="21">
        <f t="shared" si="230"/>
        <v>8.7142857142857153</v>
      </c>
      <c r="J2950" s="1"/>
      <c r="K2950" s="1" t="s">
        <v>35</v>
      </c>
      <c r="N2950" t="s">
        <v>35</v>
      </c>
      <c r="S2950" s="22">
        <f t="shared" si="231"/>
        <v>3.819444444444442E-2</v>
      </c>
      <c r="T2950" s="22">
        <f t="shared" si="232"/>
        <v>2.0171957671957664E-2</v>
      </c>
      <c r="U2950" s="22" t="s">
        <v>5400</v>
      </c>
      <c r="V2950">
        <v>1250</v>
      </c>
      <c r="W2950" s="22" t="s">
        <v>5469</v>
      </c>
      <c r="X2950">
        <v>1345</v>
      </c>
      <c r="Y2950" t="s">
        <v>101</v>
      </c>
      <c r="Z2950" t="s">
        <v>2069</v>
      </c>
      <c r="AA2950" t="s">
        <v>2070</v>
      </c>
      <c r="AB2950">
        <v>9</v>
      </c>
      <c r="AC2950" t="s">
        <v>87</v>
      </c>
      <c r="AD2950" t="str">
        <f t="shared" si="233"/>
        <v>Tuckers Grove - TGROVE</v>
      </c>
      <c r="AE2950" t="s">
        <v>2071</v>
      </c>
      <c r="AF2950" t="s">
        <v>2072</v>
      </c>
      <c r="AG2950" t="s">
        <v>2072</v>
      </c>
      <c r="AH2950" t="s">
        <v>5220</v>
      </c>
      <c r="AI2950">
        <v>25</v>
      </c>
      <c r="AJ2950">
        <v>19</v>
      </c>
      <c r="AK2950" s="22">
        <f t="shared" si="234"/>
        <v>3.3398998488284195</v>
      </c>
      <c r="AL2950" t="s">
        <v>52</v>
      </c>
      <c r="AM2950" t="s">
        <v>66</v>
      </c>
      <c r="AN2950" t="s">
        <v>67</v>
      </c>
    </row>
    <row r="2951" spans="1:40" hidden="1" x14ac:dyDescent="0.25">
      <c r="A2951">
        <v>202430</v>
      </c>
      <c r="B2951">
        <v>44424</v>
      </c>
      <c r="C2951" t="s">
        <v>2067</v>
      </c>
      <c r="D2951" t="s">
        <v>5682</v>
      </c>
      <c r="E2951" t="s">
        <v>2068</v>
      </c>
      <c r="F2951">
        <v>0</v>
      </c>
      <c r="G2951" s="1">
        <v>45222</v>
      </c>
      <c r="H2951" s="1">
        <v>45276</v>
      </c>
      <c r="I2951" s="21">
        <f t="shared" si="230"/>
        <v>8.7142857142857153</v>
      </c>
      <c r="J2951" s="1"/>
      <c r="K2951" s="1" t="s">
        <v>35</v>
      </c>
      <c r="N2951" t="s">
        <v>35</v>
      </c>
      <c r="S2951" s="22">
        <f t="shared" si="231"/>
        <v>5.2083333333333315E-2</v>
      </c>
      <c r="T2951" s="22">
        <f t="shared" si="232"/>
        <v>2.7507215007215004E-2</v>
      </c>
      <c r="U2951" s="22" t="s">
        <v>5434</v>
      </c>
      <c r="V2951">
        <v>1130</v>
      </c>
      <c r="W2951" s="22" t="s">
        <v>5377</v>
      </c>
      <c r="X2951">
        <v>1245</v>
      </c>
      <c r="Y2951" t="s">
        <v>101</v>
      </c>
      <c r="Z2951" t="s">
        <v>2069</v>
      </c>
      <c r="AA2951" t="s">
        <v>2070</v>
      </c>
      <c r="AB2951">
        <v>11</v>
      </c>
      <c r="AC2951" t="s">
        <v>87</v>
      </c>
      <c r="AD2951" t="str">
        <f t="shared" si="233"/>
        <v>Tuckers Grove - TGROVE</v>
      </c>
      <c r="AE2951" t="s">
        <v>2071</v>
      </c>
      <c r="AF2951" t="s">
        <v>2072</v>
      </c>
      <c r="AG2951" t="s">
        <v>2072</v>
      </c>
      <c r="AH2951" t="s">
        <v>5220</v>
      </c>
      <c r="AI2951">
        <v>30</v>
      </c>
      <c r="AJ2951">
        <v>29</v>
      </c>
      <c r="AK2951" s="22">
        <f t="shared" si="234"/>
        <v>6.9514661925376213</v>
      </c>
      <c r="AL2951" t="s">
        <v>52</v>
      </c>
      <c r="AM2951" t="s">
        <v>66</v>
      </c>
      <c r="AN2951" t="s">
        <v>67</v>
      </c>
    </row>
    <row r="2952" spans="1:40" hidden="1" x14ac:dyDescent="0.25">
      <c r="A2952">
        <v>202430</v>
      </c>
      <c r="B2952">
        <v>44424</v>
      </c>
      <c r="C2952" t="s">
        <v>2067</v>
      </c>
      <c r="D2952" t="s">
        <v>5682</v>
      </c>
      <c r="E2952" t="s">
        <v>2068</v>
      </c>
      <c r="F2952">
        <v>0</v>
      </c>
      <c r="G2952" s="1">
        <v>45222</v>
      </c>
      <c r="H2952" s="1">
        <v>45276</v>
      </c>
      <c r="I2952" s="21">
        <f t="shared" si="230"/>
        <v>8.7142857142857153</v>
      </c>
      <c r="J2952" s="1"/>
      <c r="K2952" s="1" t="s">
        <v>35</v>
      </c>
      <c r="N2952" t="s">
        <v>35</v>
      </c>
      <c r="S2952" s="22">
        <f t="shared" si="231"/>
        <v>3.819444444444442E-2</v>
      </c>
      <c r="T2952" s="22">
        <f t="shared" si="232"/>
        <v>2.0171957671957664E-2</v>
      </c>
      <c r="U2952" s="22" t="s">
        <v>5400</v>
      </c>
      <c r="V2952">
        <v>1250</v>
      </c>
      <c r="W2952" s="22" t="s">
        <v>5469</v>
      </c>
      <c r="X2952">
        <v>1345</v>
      </c>
      <c r="Y2952" t="s">
        <v>101</v>
      </c>
      <c r="Z2952" t="s">
        <v>2069</v>
      </c>
      <c r="AA2952" t="s">
        <v>2070</v>
      </c>
      <c r="AB2952">
        <v>11</v>
      </c>
      <c r="AC2952" t="s">
        <v>87</v>
      </c>
      <c r="AD2952" t="str">
        <f t="shared" si="233"/>
        <v>Tuckers Grove - TGROVE</v>
      </c>
      <c r="AE2952" t="s">
        <v>2071</v>
      </c>
      <c r="AF2952" t="s">
        <v>2072</v>
      </c>
      <c r="AG2952" t="s">
        <v>2072</v>
      </c>
      <c r="AH2952" t="s">
        <v>5220</v>
      </c>
      <c r="AI2952">
        <v>30</v>
      </c>
      <c r="AJ2952">
        <v>29</v>
      </c>
      <c r="AK2952" s="22">
        <f t="shared" si="234"/>
        <v>5.0977418745275873</v>
      </c>
      <c r="AL2952" t="s">
        <v>52</v>
      </c>
      <c r="AM2952" t="s">
        <v>66</v>
      </c>
      <c r="AN2952" t="s">
        <v>67</v>
      </c>
    </row>
    <row r="2953" spans="1:40" hidden="1" x14ac:dyDescent="0.25">
      <c r="A2953">
        <v>202430</v>
      </c>
      <c r="B2953">
        <v>44425</v>
      </c>
      <c r="C2953" t="s">
        <v>2067</v>
      </c>
      <c r="D2953" t="s">
        <v>5682</v>
      </c>
      <c r="E2953" t="s">
        <v>2068</v>
      </c>
      <c r="F2953">
        <v>0</v>
      </c>
      <c r="G2953" s="1">
        <v>45166</v>
      </c>
      <c r="H2953" s="1">
        <v>45220</v>
      </c>
      <c r="I2953" s="21">
        <f t="shared" si="230"/>
        <v>8.7142857142857153</v>
      </c>
      <c r="J2953" s="1"/>
      <c r="K2953" s="1" t="s">
        <v>35</v>
      </c>
      <c r="N2953" t="s">
        <v>35</v>
      </c>
      <c r="S2953" s="22">
        <f t="shared" si="231"/>
        <v>5.2083333333333315E-2</v>
      </c>
      <c r="T2953" s="22">
        <f t="shared" si="232"/>
        <v>2.7507215007215004E-2</v>
      </c>
      <c r="U2953" s="22" t="s">
        <v>5390</v>
      </c>
      <c r="V2953">
        <v>900</v>
      </c>
      <c r="W2953" s="22" t="s">
        <v>5399</v>
      </c>
      <c r="X2953">
        <v>1015</v>
      </c>
      <c r="Y2953" t="s">
        <v>101</v>
      </c>
      <c r="Z2953" t="s">
        <v>2069</v>
      </c>
      <c r="AA2953" t="s">
        <v>2070</v>
      </c>
      <c r="AB2953">
        <v>9</v>
      </c>
      <c r="AC2953" t="s">
        <v>87</v>
      </c>
      <c r="AD2953" t="str">
        <f t="shared" si="233"/>
        <v>Tuckers Grove - TGROVE</v>
      </c>
      <c r="AE2953" t="s">
        <v>2071</v>
      </c>
      <c r="AF2953" t="s">
        <v>2072</v>
      </c>
      <c r="AG2953" t="s">
        <v>2072</v>
      </c>
      <c r="AH2953" t="s">
        <v>5220</v>
      </c>
      <c r="AI2953">
        <v>25</v>
      </c>
      <c r="AJ2953">
        <v>26</v>
      </c>
      <c r="AK2953" s="22">
        <f t="shared" si="234"/>
        <v>6.2323490002061428</v>
      </c>
      <c r="AL2953" t="s">
        <v>52</v>
      </c>
      <c r="AM2953" t="s">
        <v>66</v>
      </c>
      <c r="AN2953" t="s">
        <v>46</v>
      </c>
    </row>
    <row r="2954" spans="1:40" hidden="1" x14ac:dyDescent="0.25">
      <c r="A2954">
        <v>202430</v>
      </c>
      <c r="B2954">
        <v>44425</v>
      </c>
      <c r="C2954" t="s">
        <v>2067</v>
      </c>
      <c r="D2954" t="s">
        <v>5682</v>
      </c>
      <c r="E2954" t="s">
        <v>2068</v>
      </c>
      <c r="F2954">
        <v>0</v>
      </c>
      <c r="G2954" s="1">
        <v>45166</v>
      </c>
      <c r="H2954" s="1">
        <v>45220</v>
      </c>
      <c r="I2954" s="21">
        <f t="shared" si="230"/>
        <v>8.7142857142857153</v>
      </c>
      <c r="J2954" s="1"/>
      <c r="K2954" s="1" t="s">
        <v>35</v>
      </c>
      <c r="N2954" t="s">
        <v>35</v>
      </c>
      <c r="S2954" s="22">
        <f t="shared" si="231"/>
        <v>3.819444444444442E-2</v>
      </c>
      <c r="T2954" s="22">
        <f t="shared" si="232"/>
        <v>2.0171957671957664E-2</v>
      </c>
      <c r="U2954" s="22" t="s">
        <v>5465</v>
      </c>
      <c r="V2954">
        <v>1020</v>
      </c>
      <c r="W2954" s="22" t="s">
        <v>5420</v>
      </c>
      <c r="X2954">
        <v>1115</v>
      </c>
      <c r="Y2954" t="s">
        <v>101</v>
      </c>
      <c r="Z2954" t="s">
        <v>2069</v>
      </c>
      <c r="AA2954" t="s">
        <v>2070</v>
      </c>
      <c r="AB2954">
        <v>9</v>
      </c>
      <c r="AC2954" t="s">
        <v>87</v>
      </c>
      <c r="AD2954" t="str">
        <f t="shared" si="233"/>
        <v>Tuckers Grove - TGROVE</v>
      </c>
      <c r="AE2954" t="s">
        <v>2071</v>
      </c>
      <c r="AF2954" t="s">
        <v>2072</v>
      </c>
      <c r="AG2954" t="s">
        <v>2072</v>
      </c>
      <c r="AH2954" t="s">
        <v>5220</v>
      </c>
      <c r="AI2954">
        <v>25</v>
      </c>
      <c r="AJ2954">
        <v>26</v>
      </c>
      <c r="AK2954" s="22">
        <f t="shared" si="234"/>
        <v>4.5703892668178367</v>
      </c>
      <c r="AL2954" t="s">
        <v>52</v>
      </c>
      <c r="AM2954" t="s">
        <v>66</v>
      </c>
      <c r="AN2954" t="s">
        <v>46</v>
      </c>
    </row>
    <row r="2955" spans="1:40" hidden="1" x14ac:dyDescent="0.25">
      <c r="A2955">
        <v>202430</v>
      </c>
      <c r="B2955">
        <v>44426</v>
      </c>
      <c r="C2955" t="s">
        <v>2067</v>
      </c>
      <c r="D2955" t="s">
        <v>5682</v>
      </c>
      <c r="E2955" t="s">
        <v>2068</v>
      </c>
      <c r="F2955">
        <v>0</v>
      </c>
      <c r="G2955" s="1">
        <v>45222</v>
      </c>
      <c r="H2955" s="1">
        <v>45276</v>
      </c>
      <c r="I2955" s="21">
        <f t="shared" si="230"/>
        <v>8.7142857142857153</v>
      </c>
      <c r="J2955" s="1"/>
      <c r="K2955" s="1" t="s">
        <v>35</v>
      </c>
      <c r="N2955" t="s">
        <v>35</v>
      </c>
      <c r="S2955" s="22">
        <f t="shared" si="231"/>
        <v>5.2083333333333315E-2</v>
      </c>
      <c r="T2955" s="22">
        <f t="shared" si="232"/>
        <v>2.7507215007215004E-2</v>
      </c>
      <c r="U2955" s="22" t="s">
        <v>5390</v>
      </c>
      <c r="V2955">
        <v>900</v>
      </c>
      <c r="W2955" s="22" t="s">
        <v>5399</v>
      </c>
      <c r="X2955">
        <v>1015</v>
      </c>
      <c r="Y2955" t="s">
        <v>101</v>
      </c>
      <c r="Z2955" t="s">
        <v>2069</v>
      </c>
      <c r="AA2955" t="s">
        <v>2070</v>
      </c>
      <c r="AB2955">
        <v>11</v>
      </c>
      <c r="AC2955" t="s">
        <v>87</v>
      </c>
      <c r="AD2955" t="str">
        <f t="shared" si="233"/>
        <v>Tuckers Grove - TGROVE</v>
      </c>
      <c r="AE2955" t="s">
        <v>2071</v>
      </c>
      <c r="AF2955" t="s">
        <v>2072</v>
      </c>
      <c r="AG2955" t="s">
        <v>2072</v>
      </c>
      <c r="AH2955" t="s">
        <v>5220</v>
      </c>
      <c r="AI2955">
        <v>30</v>
      </c>
      <c r="AJ2955">
        <v>32</v>
      </c>
      <c r="AK2955" s="22">
        <f t="shared" si="234"/>
        <v>7.670583384869099</v>
      </c>
      <c r="AL2955" t="s">
        <v>52</v>
      </c>
      <c r="AM2955" t="s">
        <v>66</v>
      </c>
      <c r="AN2955" t="s">
        <v>46</v>
      </c>
    </row>
    <row r="2956" spans="1:40" hidden="1" x14ac:dyDescent="0.25">
      <c r="A2956">
        <v>202430</v>
      </c>
      <c r="B2956">
        <v>44426</v>
      </c>
      <c r="C2956" t="s">
        <v>2067</v>
      </c>
      <c r="D2956" t="s">
        <v>5682</v>
      </c>
      <c r="E2956" t="s">
        <v>2068</v>
      </c>
      <c r="F2956">
        <v>0</v>
      </c>
      <c r="G2956" s="1">
        <v>45222</v>
      </c>
      <c r="H2956" s="1">
        <v>45276</v>
      </c>
      <c r="I2956" s="21">
        <f t="shared" si="230"/>
        <v>8.7142857142857153</v>
      </c>
      <c r="J2956" s="1"/>
      <c r="K2956" s="1" t="s">
        <v>35</v>
      </c>
      <c r="N2956" t="s">
        <v>35</v>
      </c>
      <c r="S2956" s="22">
        <f t="shared" si="231"/>
        <v>3.819444444444442E-2</v>
      </c>
      <c r="T2956" s="22">
        <f t="shared" si="232"/>
        <v>2.0171957671957664E-2</v>
      </c>
      <c r="U2956" s="22" t="s">
        <v>5465</v>
      </c>
      <c r="V2956">
        <v>1020</v>
      </c>
      <c r="W2956" s="22" t="s">
        <v>5420</v>
      </c>
      <c r="X2956">
        <v>1115</v>
      </c>
      <c r="Y2956" t="s">
        <v>101</v>
      </c>
      <c r="Z2956" t="s">
        <v>2069</v>
      </c>
      <c r="AA2956" t="s">
        <v>2070</v>
      </c>
      <c r="AB2956">
        <v>11</v>
      </c>
      <c r="AC2956" t="s">
        <v>87</v>
      </c>
      <c r="AD2956" t="str">
        <f t="shared" si="233"/>
        <v>Tuckers Grove - TGROVE</v>
      </c>
      <c r="AE2956" t="s">
        <v>2071</v>
      </c>
      <c r="AF2956" t="s">
        <v>2072</v>
      </c>
      <c r="AG2956" t="s">
        <v>2072</v>
      </c>
      <c r="AH2956" t="s">
        <v>5220</v>
      </c>
      <c r="AI2956">
        <v>30</v>
      </c>
      <c r="AJ2956">
        <v>32</v>
      </c>
      <c r="AK2956" s="22">
        <f t="shared" si="234"/>
        <v>5.6250944822373379</v>
      </c>
      <c r="AL2956" t="s">
        <v>52</v>
      </c>
      <c r="AM2956" t="s">
        <v>66</v>
      </c>
      <c r="AN2956" t="s">
        <v>46</v>
      </c>
    </row>
    <row r="2957" spans="1:40" hidden="1" x14ac:dyDescent="0.25">
      <c r="A2957">
        <v>202430</v>
      </c>
      <c r="B2957">
        <v>44055</v>
      </c>
      <c r="C2957" t="s">
        <v>3504</v>
      </c>
      <c r="D2957" t="s">
        <v>5682</v>
      </c>
      <c r="E2957" t="s">
        <v>3505</v>
      </c>
      <c r="F2957">
        <v>0</v>
      </c>
      <c r="G2957" s="1">
        <v>45166</v>
      </c>
      <c r="H2957" s="1">
        <v>45220</v>
      </c>
      <c r="I2957" s="21">
        <f t="shared" si="230"/>
        <v>8.7142857142857153</v>
      </c>
      <c r="J2957" s="1"/>
      <c r="K2957" s="1" t="s">
        <v>35</v>
      </c>
      <c r="N2957" t="s">
        <v>35</v>
      </c>
      <c r="S2957" s="22">
        <f t="shared" si="231"/>
        <v>4.1666666666666685E-2</v>
      </c>
      <c r="T2957" s="22">
        <f t="shared" si="232"/>
        <v>2.2005772005772018E-2</v>
      </c>
      <c r="U2957" s="22" t="s">
        <v>5390</v>
      </c>
      <c r="V2957">
        <v>900</v>
      </c>
      <c r="W2957" s="22" t="s">
        <v>5391</v>
      </c>
      <c r="X2957">
        <v>1000</v>
      </c>
      <c r="Y2957" t="s">
        <v>49</v>
      </c>
      <c r="Z2957" t="s">
        <v>1449</v>
      </c>
      <c r="AA2957" t="s">
        <v>1450</v>
      </c>
      <c r="AB2957">
        <v>9</v>
      </c>
      <c r="AC2957" t="s">
        <v>87</v>
      </c>
      <c r="AD2957" t="str">
        <f t="shared" si="233"/>
        <v>UCSB Family Student Housing - UCFSH</v>
      </c>
      <c r="AE2957" t="s">
        <v>3506</v>
      </c>
      <c r="AF2957" t="s">
        <v>3507</v>
      </c>
      <c r="AG2957" t="s">
        <v>3507</v>
      </c>
      <c r="AH2957" t="s">
        <v>5220</v>
      </c>
      <c r="AI2957">
        <v>20</v>
      </c>
      <c r="AJ2957">
        <v>15</v>
      </c>
      <c r="AK2957" s="22">
        <f t="shared" si="234"/>
        <v>2.8764687693259141</v>
      </c>
      <c r="AL2957" t="s">
        <v>52</v>
      </c>
      <c r="AM2957" t="s">
        <v>66</v>
      </c>
      <c r="AN2957" t="s">
        <v>67</v>
      </c>
    </row>
    <row r="2958" spans="1:40" hidden="1" x14ac:dyDescent="0.25">
      <c r="A2958">
        <v>202430</v>
      </c>
      <c r="B2958">
        <v>44055</v>
      </c>
      <c r="C2958" t="s">
        <v>3504</v>
      </c>
      <c r="D2958" t="s">
        <v>5682</v>
      </c>
      <c r="E2958" t="s">
        <v>3505</v>
      </c>
      <c r="F2958">
        <v>0</v>
      </c>
      <c r="G2958" s="1">
        <v>45166</v>
      </c>
      <c r="H2958" s="1">
        <v>45220</v>
      </c>
      <c r="I2958" s="21">
        <f t="shared" si="230"/>
        <v>8.7142857142857153</v>
      </c>
      <c r="J2958" s="1"/>
      <c r="K2958" s="1" t="s">
        <v>35</v>
      </c>
      <c r="N2958" t="s">
        <v>35</v>
      </c>
      <c r="S2958" s="22">
        <f t="shared" si="231"/>
        <v>4.1666666666666685E-2</v>
      </c>
      <c r="T2958" s="22">
        <f t="shared" si="232"/>
        <v>2.2005772005772018E-2</v>
      </c>
      <c r="U2958" s="22" t="s">
        <v>5392</v>
      </c>
      <c r="V2958">
        <v>1005</v>
      </c>
      <c r="W2958" s="22" t="s">
        <v>5413</v>
      </c>
      <c r="X2958">
        <v>1105</v>
      </c>
      <c r="Y2958" t="s">
        <v>49</v>
      </c>
      <c r="Z2958" t="s">
        <v>1449</v>
      </c>
      <c r="AA2958" t="s">
        <v>1450</v>
      </c>
      <c r="AB2958">
        <v>9</v>
      </c>
      <c r="AC2958" t="s">
        <v>87</v>
      </c>
      <c r="AD2958" t="str">
        <f t="shared" si="233"/>
        <v>UCSB Family Student Housing - UCFSH</v>
      </c>
      <c r="AE2958" t="s">
        <v>3506</v>
      </c>
      <c r="AF2958" t="s">
        <v>3507</v>
      </c>
      <c r="AG2958" t="s">
        <v>3507</v>
      </c>
      <c r="AH2958" t="s">
        <v>5220</v>
      </c>
      <c r="AI2958">
        <v>20</v>
      </c>
      <c r="AJ2958">
        <v>15</v>
      </c>
      <c r="AK2958" s="22">
        <f t="shared" si="234"/>
        <v>2.8764687693259141</v>
      </c>
      <c r="AL2958" t="s">
        <v>52</v>
      </c>
      <c r="AM2958" t="s">
        <v>66</v>
      </c>
      <c r="AN2958" t="s">
        <v>67</v>
      </c>
    </row>
    <row r="2959" spans="1:40" hidden="1" x14ac:dyDescent="0.25">
      <c r="A2959">
        <v>202430</v>
      </c>
      <c r="B2959">
        <v>44056</v>
      </c>
      <c r="C2959" t="s">
        <v>3504</v>
      </c>
      <c r="D2959" t="s">
        <v>5682</v>
      </c>
      <c r="E2959" t="s">
        <v>3505</v>
      </c>
      <c r="F2959">
        <v>0</v>
      </c>
      <c r="G2959" s="1">
        <v>45222</v>
      </c>
      <c r="H2959" s="1">
        <v>45276</v>
      </c>
      <c r="I2959" s="21">
        <f t="shared" si="230"/>
        <v>8.7142857142857153</v>
      </c>
      <c r="J2959" s="1"/>
      <c r="K2959" s="1" t="s">
        <v>35</v>
      </c>
      <c r="N2959" t="s">
        <v>35</v>
      </c>
      <c r="S2959" s="22">
        <f t="shared" si="231"/>
        <v>4.1666666666666685E-2</v>
      </c>
      <c r="T2959" s="22">
        <f t="shared" si="232"/>
        <v>2.2005772005772018E-2</v>
      </c>
      <c r="U2959" s="22" t="s">
        <v>5390</v>
      </c>
      <c r="V2959">
        <v>900</v>
      </c>
      <c r="W2959" s="22" t="s">
        <v>5391</v>
      </c>
      <c r="X2959">
        <v>1000</v>
      </c>
      <c r="Y2959" t="s">
        <v>101</v>
      </c>
      <c r="Z2959" t="s">
        <v>1449</v>
      </c>
      <c r="AA2959" t="s">
        <v>1450</v>
      </c>
      <c r="AB2959">
        <v>11</v>
      </c>
      <c r="AC2959" t="s">
        <v>87</v>
      </c>
      <c r="AD2959" t="str">
        <f t="shared" si="233"/>
        <v>UCSB Family Student Housing - UCFSH</v>
      </c>
      <c r="AE2959" t="s">
        <v>3506</v>
      </c>
      <c r="AF2959" t="s">
        <v>3507</v>
      </c>
      <c r="AG2959" t="s">
        <v>3507</v>
      </c>
      <c r="AH2959" t="s">
        <v>5220</v>
      </c>
      <c r="AI2959">
        <v>20</v>
      </c>
      <c r="AJ2959">
        <v>7</v>
      </c>
      <c r="AK2959" s="22">
        <f t="shared" si="234"/>
        <v>1.3423520923520933</v>
      </c>
      <c r="AL2959" t="s">
        <v>52</v>
      </c>
      <c r="AM2959" t="s">
        <v>66</v>
      </c>
      <c r="AN2959" t="s">
        <v>67</v>
      </c>
    </row>
    <row r="2960" spans="1:40" hidden="1" x14ac:dyDescent="0.25">
      <c r="A2960">
        <v>202430</v>
      </c>
      <c r="B2960">
        <v>44056</v>
      </c>
      <c r="C2960" t="s">
        <v>3504</v>
      </c>
      <c r="D2960" t="s">
        <v>5682</v>
      </c>
      <c r="E2960" t="s">
        <v>3505</v>
      </c>
      <c r="F2960">
        <v>0</v>
      </c>
      <c r="G2960" s="1">
        <v>45222</v>
      </c>
      <c r="H2960" s="1">
        <v>45276</v>
      </c>
      <c r="I2960" s="21">
        <f t="shared" si="230"/>
        <v>8.7142857142857153</v>
      </c>
      <c r="J2960" s="1"/>
      <c r="K2960" s="1" t="s">
        <v>35</v>
      </c>
      <c r="N2960" t="s">
        <v>35</v>
      </c>
      <c r="S2960" s="22">
        <f t="shared" si="231"/>
        <v>4.1666666666666685E-2</v>
      </c>
      <c r="T2960" s="22">
        <f t="shared" si="232"/>
        <v>2.2005772005772018E-2</v>
      </c>
      <c r="U2960" s="22" t="s">
        <v>5392</v>
      </c>
      <c r="V2960">
        <v>1005</v>
      </c>
      <c r="W2960" s="22" t="s">
        <v>5413</v>
      </c>
      <c r="X2960">
        <v>1105</v>
      </c>
      <c r="Y2960" t="s">
        <v>101</v>
      </c>
      <c r="Z2960" t="s">
        <v>1449</v>
      </c>
      <c r="AA2960" t="s">
        <v>1450</v>
      </c>
      <c r="AB2960">
        <v>11</v>
      </c>
      <c r="AC2960" t="s">
        <v>87</v>
      </c>
      <c r="AD2960" t="str">
        <f t="shared" si="233"/>
        <v>UCSB Family Student Housing - UCFSH</v>
      </c>
      <c r="AE2960" t="s">
        <v>3506</v>
      </c>
      <c r="AF2960" t="s">
        <v>3507</v>
      </c>
      <c r="AG2960" t="s">
        <v>3507</v>
      </c>
      <c r="AH2960" t="s">
        <v>5220</v>
      </c>
      <c r="AI2960">
        <v>20</v>
      </c>
      <c r="AJ2960">
        <v>7</v>
      </c>
      <c r="AK2960" s="22">
        <f t="shared" si="234"/>
        <v>1.3423520923520933</v>
      </c>
      <c r="AL2960" t="s">
        <v>52</v>
      </c>
      <c r="AM2960" t="s">
        <v>66</v>
      </c>
      <c r="AN2960" t="s">
        <v>67</v>
      </c>
    </row>
    <row r="2961" spans="1:40" hidden="1" x14ac:dyDescent="0.25">
      <c r="A2961">
        <v>202430</v>
      </c>
      <c r="B2961">
        <v>44057</v>
      </c>
      <c r="C2961" t="s">
        <v>3508</v>
      </c>
      <c r="D2961" t="s">
        <v>5621</v>
      </c>
      <c r="E2961" t="s">
        <v>3509</v>
      </c>
      <c r="F2961">
        <v>0</v>
      </c>
      <c r="G2961" s="1">
        <v>45166</v>
      </c>
      <c r="H2961" s="1">
        <v>45220</v>
      </c>
      <c r="I2961" s="21">
        <f t="shared" si="230"/>
        <v>8.7142857142857153</v>
      </c>
      <c r="J2961" s="1"/>
      <c r="K2961" s="1" t="s">
        <v>36</v>
      </c>
      <c r="O2961" t="s">
        <v>36</v>
      </c>
      <c r="S2961" s="22">
        <f t="shared" si="231"/>
        <v>4.1666666666666685E-2</v>
      </c>
      <c r="T2961" s="22">
        <f t="shared" si="232"/>
        <v>2.2005772005772018E-2</v>
      </c>
      <c r="U2961" s="22" t="s">
        <v>5390</v>
      </c>
      <c r="V2961">
        <v>900</v>
      </c>
      <c r="W2961" s="22" t="s">
        <v>5391</v>
      </c>
      <c r="X2961">
        <v>1000</v>
      </c>
      <c r="Y2961" t="s">
        <v>49</v>
      </c>
      <c r="Z2961" t="s">
        <v>1449</v>
      </c>
      <c r="AA2961" t="s">
        <v>1450</v>
      </c>
      <c r="AB2961">
        <v>9</v>
      </c>
      <c r="AC2961" t="s">
        <v>87</v>
      </c>
      <c r="AD2961" t="str">
        <f t="shared" si="233"/>
        <v>UCSB Family Student Housing - UCFSH</v>
      </c>
      <c r="AE2961" t="s">
        <v>3506</v>
      </c>
      <c r="AF2961" t="s">
        <v>3507</v>
      </c>
      <c r="AG2961" t="s">
        <v>3507</v>
      </c>
      <c r="AH2961" t="s">
        <v>5220</v>
      </c>
      <c r="AI2961">
        <v>20</v>
      </c>
      <c r="AJ2961">
        <v>15</v>
      </c>
      <c r="AK2961" s="22">
        <f t="shared" si="234"/>
        <v>2.8764687693259141</v>
      </c>
      <c r="AL2961" t="s">
        <v>52</v>
      </c>
      <c r="AM2961" t="s">
        <v>66</v>
      </c>
      <c r="AN2961" t="s">
        <v>67</v>
      </c>
    </row>
    <row r="2962" spans="1:40" hidden="1" x14ac:dyDescent="0.25">
      <c r="A2962">
        <v>202430</v>
      </c>
      <c r="B2962">
        <v>44057</v>
      </c>
      <c r="C2962" t="s">
        <v>3508</v>
      </c>
      <c r="D2962" t="s">
        <v>5621</v>
      </c>
      <c r="E2962" t="s">
        <v>3509</v>
      </c>
      <c r="F2962">
        <v>0</v>
      </c>
      <c r="G2962" s="1">
        <v>45166</v>
      </c>
      <c r="H2962" s="1">
        <v>45220</v>
      </c>
      <c r="I2962" s="21">
        <f t="shared" si="230"/>
        <v>8.7142857142857153</v>
      </c>
      <c r="J2962" s="1"/>
      <c r="K2962" s="1" t="s">
        <v>36</v>
      </c>
      <c r="O2962" t="s">
        <v>36</v>
      </c>
      <c r="S2962" s="22">
        <f t="shared" si="231"/>
        <v>4.1666666666666685E-2</v>
      </c>
      <c r="T2962" s="22">
        <f t="shared" si="232"/>
        <v>2.2005772005772018E-2</v>
      </c>
      <c r="U2962" s="22" t="s">
        <v>5392</v>
      </c>
      <c r="V2962">
        <v>1005</v>
      </c>
      <c r="W2962" s="22" t="s">
        <v>5413</v>
      </c>
      <c r="X2962">
        <v>1105</v>
      </c>
      <c r="Y2962" t="s">
        <v>49</v>
      </c>
      <c r="Z2962" t="s">
        <v>1449</v>
      </c>
      <c r="AA2962" t="s">
        <v>1450</v>
      </c>
      <c r="AB2962">
        <v>9</v>
      </c>
      <c r="AC2962" t="s">
        <v>87</v>
      </c>
      <c r="AD2962" t="str">
        <f t="shared" si="233"/>
        <v>UCSB Family Student Housing - UCFSH</v>
      </c>
      <c r="AE2962" t="s">
        <v>3506</v>
      </c>
      <c r="AF2962" t="s">
        <v>3507</v>
      </c>
      <c r="AG2962" t="s">
        <v>3507</v>
      </c>
      <c r="AH2962" t="s">
        <v>5220</v>
      </c>
      <c r="AI2962">
        <v>20</v>
      </c>
      <c r="AJ2962">
        <v>15</v>
      </c>
      <c r="AK2962" s="22">
        <f t="shared" si="234"/>
        <v>2.8764687693259141</v>
      </c>
      <c r="AL2962" t="s">
        <v>52</v>
      </c>
      <c r="AM2962" t="s">
        <v>66</v>
      </c>
      <c r="AN2962" t="s">
        <v>67</v>
      </c>
    </row>
    <row r="2963" spans="1:40" hidden="1" x14ac:dyDescent="0.25">
      <c r="A2963">
        <v>202430</v>
      </c>
      <c r="B2963">
        <v>44058</v>
      </c>
      <c r="C2963" t="s">
        <v>3508</v>
      </c>
      <c r="D2963" t="s">
        <v>5621</v>
      </c>
      <c r="E2963" t="s">
        <v>3509</v>
      </c>
      <c r="F2963">
        <v>0</v>
      </c>
      <c r="G2963" s="1">
        <v>45222</v>
      </c>
      <c r="H2963" s="1">
        <v>45276</v>
      </c>
      <c r="I2963" s="21">
        <f t="shared" si="230"/>
        <v>8.7142857142857153</v>
      </c>
      <c r="J2963" s="1"/>
      <c r="K2963" s="1" t="s">
        <v>36</v>
      </c>
      <c r="O2963" t="s">
        <v>36</v>
      </c>
      <c r="S2963" s="22">
        <f t="shared" si="231"/>
        <v>4.1666666666666685E-2</v>
      </c>
      <c r="T2963" s="22">
        <f t="shared" si="232"/>
        <v>2.2005772005772018E-2</v>
      </c>
      <c r="U2963" s="22" t="s">
        <v>5390</v>
      </c>
      <c r="V2963">
        <v>900</v>
      </c>
      <c r="W2963" s="22" t="s">
        <v>5391</v>
      </c>
      <c r="X2963">
        <v>1000</v>
      </c>
      <c r="Y2963" t="s">
        <v>101</v>
      </c>
      <c r="Z2963" t="s">
        <v>1449</v>
      </c>
      <c r="AA2963" t="s">
        <v>1450</v>
      </c>
      <c r="AB2963">
        <v>11</v>
      </c>
      <c r="AC2963" t="s">
        <v>87</v>
      </c>
      <c r="AD2963" t="str">
        <f t="shared" si="233"/>
        <v>UCSB Family Student Housing - UCFSH</v>
      </c>
      <c r="AE2963" t="s">
        <v>3506</v>
      </c>
      <c r="AF2963" t="s">
        <v>3507</v>
      </c>
      <c r="AG2963" t="s">
        <v>3507</v>
      </c>
      <c r="AH2963" t="s">
        <v>5220</v>
      </c>
      <c r="AI2963">
        <v>25</v>
      </c>
      <c r="AJ2963">
        <v>13</v>
      </c>
      <c r="AK2963" s="22">
        <f t="shared" si="234"/>
        <v>2.4929396000824586</v>
      </c>
      <c r="AL2963" t="s">
        <v>52</v>
      </c>
      <c r="AM2963" t="s">
        <v>66</v>
      </c>
      <c r="AN2963" t="s">
        <v>67</v>
      </c>
    </row>
    <row r="2964" spans="1:40" hidden="1" x14ac:dyDescent="0.25">
      <c r="A2964">
        <v>202430</v>
      </c>
      <c r="B2964">
        <v>44058</v>
      </c>
      <c r="C2964" t="s">
        <v>3508</v>
      </c>
      <c r="D2964" t="s">
        <v>5621</v>
      </c>
      <c r="E2964" t="s">
        <v>3509</v>
      </c>
      <c r="F2964">
        <v>0</v>
      </c>
      <c r="G2964" s="1">
        <v>45222</v>
      </c>
      <c r="H2964" s="1">
        <v>45276</v>
      </c>
      <c r="I2964" s="21">
        <f t="shared" si="230"/>
        <v>8.7142857142857153</v>
      </c>
      <c r="J2964" s="1"/>
      <c r="K2964" s="1" t="s">
        <v>36</v>
      </c>
      <c r="O2964" t="s">
        <v>36</v>
      </c>
      <c r="S2964" s="22">
        <f t="shared" si="231"/>
        <v>4.1666666666666685E-2</v>
      </c>
      <c r="T2964" s="22">
        <f t="shared" si="232"/>
        <v>2.2005772005772018E-2</v>
      </c>
      <c r="U2964" s="22" t="s">
        <v>5392</v>
      </c>
      <c r="V2964">
        <v>1005</v>
      </c>
      <c r="W2964" s="22" t="s">
        <v>5413</v>
      </c>
      <c r="X2964">
        <v>1105</v>
      </c>
      <c r="Y2964" t="s">
        <v>101</v>
      </c>
      <c r="Z2964" t="s">
        <v>1449</v>
      </c>
      <c r="AA2964" t="s">
        <v>1450</v>
      </c>
      <c r="AB2964">
        <v>11</v>
      </c>
      <c r="AC2964" t="s">
        <v>87</v>
      </c>
      <c r="AD2964" t="str">
        <f t="shared" si="233"/>
        <v>UCSB Family Student Housing - UCFSH</v>
      </c>
      <c r="AE2964" t="s">
        <v>3506</v>
      </c>
      <c r="AF2964" t="s">
        <v>3507</v>
      </c>
      <c r="AG2964" t="s">
        <v>3507</v>
      </c>
      <c r="AH2964" t="s">
        <v>5220</v>
      </c>
      <c r="AI2964">
        <v>25</v>
      </c>
      <c r="AJ2964">
        <v>13</v>
      </c>
      <c r="AK2964" s="22">
        <f t="shared" si="234"/>
        <v>2.4929396000824586</v>
      </c>
      <c r="AL2964" t="s">
        <v>52</v>
      </c>
      <c r="AM2964" t="s">
        <v>66</v>
      </c>
      <c r="AN2964" t="s">
        <v>67</v>
      </c>
    </row>
    <row r="2965" spans="1:40" hidden="1" x14ac:dyDescent="0.25">
      <c r="A2965">
        <v>202430</v>
      </c>
      <c r="B2965">
        <v>44815</v>
      </c>
      <c r="C2965" t="s">
        <v>2501</v>
      </c>
      <c r="D2965" t="s">
        <v>5713</v>
      </c>
      <c r="E2965" t="s">
        <v>2502</v>
      </c>
      <c r="F2965">
        <v>0</v>
      </c>
      <c r="G2965" s="1">
        <v>45203</v>
      </c>
      <c r="H2965" s="1">
        <v>45266</v>
      </c>
      <c r="I2965" s="21">
        <f t="shared" si="230"/>
        <v>10</v>
      </c>
      <c r="J2965" s="1"/>
      <c r="K2965" s="1" t="s">
        <v>35</v>
      </c>
      <c r="N2965" t="s">
        <v>35</v>
      </c>
      <c r="S2965" s="22">
        <f t="shared" si="231"/>
        <v>8.3333333333333315E-2</v>
      </c>
      <c r="T2965" s="22">
        <f t="shared" si="232"/>
        <v>5.0505050505050497E-2</v>
      </c>
      <c r="U2965" s="22" t="s">
        <v>5466</v>
      </c>
      <c r="V2965">
        <v>745</v>
      </c>
      <c r="W2965" s="22" t="s">
        <v>5470</v>
      </c>
      <c r="X2965">
        <v>945</v>
      </c>
      <c r="Y2965" t="s">
        <v>101</v>
      </c>
      <c r="Z2965" t="s">
        <v>122</v>
      </c>
      <c r="AA2965" t="s">
        <v>123</v>
      </c>
      <c r="AB2965">
        <v>10</v>
      </c>
      <c r="AC2965" t="s">
        <v>87</v>
      </c>
      <c r="AD2965" t="str">
        <f t="shared" si="233"/>
        <v>University of California - SB - UCSB</v>
      </c>
      <c r="AE2965" t="s">
        <v>3510</v>
      </c>
      <c r="AF2965" t="s">
        <v>3511</v>
      </c>
      <c r="AG2965" t="s">
        <v>3511</v>
      </c>
      <c r="AH2965" t="s">
        <v>5220</v>
      </c>
      <c r="AI2965">
        <v>50</v>
      </c>
      <c r="AJ2965">
        <v>15</v>
      </c>
      <c r="AK2965" s="22">
        <f t="shared" si="234"/>
        <v>7.5757575757575744</v>
      </c>
      <c r="AL2965" t="s">
        <v>52</v>
      </c>
      <c r="AM2965" t="s">
        <v>66</v>
      </c>
      <c r="AN2965" t="s">
        <v>67</v>
      </c>
    </row>
    <row r="2966" spans="1:40" hidden="1" x14ac:dyDescent="0.25">
      <c r="A2966">
        <v>202430</v>
      </c>
      <c r="B2966">
        <v>44816</v>
      </c>
      <c r="C2966" t="s">
        <v>1556</v>
      </c>
      <c r="D2966" t="s">
        <v>5713</v>
      </c>
      <c r="E2966" t="s">
        <v>1557</v>
      </c>
      <c r="F2966">
        <v>0</v>
      </c>
      <c r="G2966" s="1">
        <v>45203</v>
      </c>
      <c r="H2966" s="1">
        <v>45266</v>
      </c>
      <c r="I2966" s="21">
        <f t="shared" si="230"/>
        <v>10</v>
      </c>
      <c r="J2966" s="1"/>
      <c r="K2966" s="1" t="s">
        <v>35</v>
      </c>
      <c r="N2966" t="s">
        <v>35</v>
      </c>
      <c r="S2966" s="22">
        <f t="shared" si="231"/>
        <v>8.3333333333333315E-2</v>
      </c>
      <c r="T2966" s="22">
        <f t="shared" si="232"/>
        <v>5.0505050505050497E-2</v>
      </c>
      <c r="U2966" s="22" t="s">
        <v>5391</v>
      </c>
      <c r="V2966">
        <v>1000</v>
      </c>
      <c r="W2966" s="22" t="s">
        <v>5384</v>
      </c>
      <c r="X2966">
        <v>1200</v>
      </c>
      <c r="Y2966" t="s">
        <v>101</v>
      </c>
      <c r="Z2966" t="s">
        <v>255</v>
      </c>
      <c r="AA2966" t="s">
        <v>256</v>
      </c>
      <c r="AB2966">
        <v>10</v>
      </c>
      <c r="AC2966" t="s">
        <v>62</v>
      </c>
      <c r="AD2966" t="str">
        <f t="shared" si="233"/>
        <v>University of California - SB - UCSB</v>
      </c>
      <c r="AE2966" t="s">
        <v>3510</v>
      </c>
      <c r="AF2966" t="s">
        <v>3511</v>
      </c>
      <c r="AG2966" t="s">
        <v>3511</v>
      </c>
      <c r="AH2966" t="s">
        <v>5220</v>
      </c>
      <c r="AI2966">
        <v>50</v>
      </c>
      <c r="AJ2966">
        <v>8</v>
      </c>
      <c r="AK2966" s="22">
        <f t="shared" si="234"/>
        <v>4.0404040404040398</v>
      </c>
      <c r="AL2966" t="s">
        <v>52</v>
      </c>
      <c r="AM2966" t="s">
        <v>66</v>
      </c>
      <c r="AN2966" t="s">
        <v>67</v>
      </c>
    </row>
    <row r="2967" spans="1:40" hidden="1" x14ac:dyDescent="0.25">
      <c r="A2967">
        <v>202430</v>
      </c>
      <c r="B2967">
        <v>43547</v>
      </c>
      <c r="C2967" t="s">
        <v>1677</v>
      </c>
      <c r="D2967" t="s">
        <v>5619</v>
      </c>
      <c r="E2967" t="s">
        <v>1678</v>
      </c>
      <c r="F2967">
        <v>0</v>
      </c>
      <c r="G2967" s="1">
        <v>45166</v>
      </c>
      <c r="H2967" s="1">
        <v>45220</v>
      </c>
      <c r="I2967" s="21">
        <f t="shared" si="230"/>
        <v>8.7142857142857153</v>
      </c>
      <c r="J2967" s="1"/>
      <c r="K2967" s="1" t="s">
        <v>35</v>
      </c>
      <c r="N2967" t="s">
        <v>35</v>
      </c>
      <c r="S2967" s="22">
        <f t="shared" si="231"/>
        <v>5.2083333333333315E-2</v>
      </c>
      <c r="T2967" s="22">
        <f t="shared" si="232"/>
        <v>2.7507215007215004E-2</v>
      </c>
      <c r="U2967" s="22" t="s">
        <v>5373</v>
      </c>
      <c r="V2967">
        <v>1030</v>
      </c>
      <c r="W2967" s="22" t="s">
        <v>5429</v>
      </c>
      <c r="X2967">
        <v>1145</v>
      </c>
      <c r="Y2967" t="s">
        <v>101</v>
      </c>
      <c r="Z2967" t="s">
        <v>1679</v>
      </c>
      <c r="AA2967" t="s">
        <v>1680</v>
      </c>
      <c r="AB2967">
        <v>9</v>
      </c>
      <c r="AC2967" t="s">
        <v>87</v>
      </c>
      <c r="AD2967" t="str">
        <f t="shared" si="233"/>
        <v>Villa Alamar - VILLAAMTG ROOM</v>
      </c>
      <c r="AE2967" t="s">
        <v>3512</v>
      </c>
      <c r="AF2967" t="s">
        <v>3513</v>
      </c>
      <c r="AG2967" t="s">
        <v>3514</v>
      </c>
      <c r="AH2967" t="s">
        <v>5220</v>
      </c>
      <c r="AI2967">
        <v>40</v>
      </c>
      <c r="AJ2967">
        <v>24</v>
      </c>
      <c r="AK2967" s="22">
        <f t="shared" si="234"/>
        <v>5.7529375386518247</v>
      </c>
      <c r="AL2967" t="s">
        <v>52</v>
      </c>
      <c r="AM2967" t="s">
        <v>66</v>
      </c>
      <c r="AN2967" t="s">
        <v>67</v>
      </c>
    </row>
    <row r="2968" spans="1:40" hidden="1" x14ac:dyDescent="0.25">
      <c r="A2968">
        <v>202430</v>
      </c>
      <c r="B2968">
        <v>43548</v>
      </c>
      <c r="C2968" t="s">
        <v>1677</v>
      </c>
      <c r="D2968" t="s">
        <v>5619</v>
      </c>
      <c r="E2968" t="s">
        <v>1678</v>
      </c>
      <c r="F2968">
        <v>0</v>
      </c>
      <c r="G2968" s="1">
        <v>45222</v>
      </c>
      <c r="H2968" s="1">
        <v>45276</v>
      </c>
      <c r="I2968" s="21">
        <f t="shared" si="230"/>
        <v>8.7142857142857153</v>
      </c>
      <c r="J2968" s="1"/>
      <c r="K2968" s="1" t="s">
        <v>35</v>
      </c>
      <c r="N2968" t="s">
        <v>35</v>
      </c>
      <c r="S2968" s="22">
        <f t="shared" si="231"/>
        <v>5.2083333333333315E-2</v>
      </c>
      <c r="T2968" s="22">
        <f t="shared" si="232"/>
        <v>2.7507215007215004E-2</v>
      </c>
      <c r="U2968" s="22" t="s">
        <v>5373</v>
      </c>
      <c r="V2968">
        <v>1030</v>
      </c>
      <c r="W2968" s="22" t="s">
        <v>5429</v>
      </c>
      <c r="X2968">
        <v>1145</v>
      </c>
      <c r="Y2968" t="s">
        <v>101</v>
      </c>
      <c r="Z2968" t="s">
        <v>1679</v>
      </c>
      <c r="AA2968" t="s">
        <v>1680</v>
      </c>
      <c r="AB2968">
        <v>11</v>
      </c>
      <c r="AC2968" t="s">
        <v>87</v>
      </c>
      <c r="AD2968" t="str">
        <f t="shared" si="233"/>
        <v>Villa Alamar - VILLAAMTG ROOM</v>
      </c>
      <c r="AE2968" t="s">
        <v>3512</v>
      </c>
      <c r="AF2968" t="s">
        <v>3513</v>
      </c>
      <c r="AG2968" t="s">
        <v>3514</v>
      </c>
      <c r="AH2968" t="s">
        <v>5220</v>
      </c>
      <c r="AI2968">
        <v>40</v>
      </c>
      <c r="AJ2968">
        <v>24</v>
      </c>
      <c r="AK2968" s="22">
        <f t="shared" si="234"/>
        <v>5.7529375386518247</v>
      </c>
      <c r="AL2968" t="s">
        <v>52</v>
      </c>
      <c r="AM2968" t="s">
        <v>66</v>
      </c>
      <c r="AN2968" t="s">
        <v>67</v>
      </c>
    </row>
    <row r="2969" spans="1:40" hidden="1" x14ac:dyDescent="0.25">
      <c r="A2969">
        <v>202430</v>
      </c>
      <c r="B2969">
        <v>43549</v>
      </c>
      <c r="C2969" t="s">
        <v>1677</v>
      </c>
      <c r="D2969" t="s">
        <v>5619</v>
      </c>
      <c r="E2969" t="s">
        <v>1678</v>
      </c>
      <c r="F2969">
        <v>0</v>
      </c>
      <c r="G2969" s="1">
        <v>45166</v>
      </c>
      <c r="H2969" s="1">
        <v>45220</v>
      </c>
      <c r="I2969" s="21">
        <f t="shared" si="230"/>
        <v>8.7142857142857153</v>
      </c>
      <c r="J2969" s="1"/>
      <c r="K2969" s="1" t="s">
        <v>36</v>
      </c>
      <c r="O2969" t="s">
        <v>36</v>
      </c>
      <c r="S2969" s="22">
        <f t="shared" si="231"/>
        <v>5.208333333333337E-2</v>
      </c>
      <c r="T2969" s="22">
        <f t="shared" si="232"/>
        <v>2.7507215007215032E-2</v>
      </c>
      <c r="U2969" s="22" t="s">
        <v>5414</v>
      </c>
      <c r="V2969">
        <v>1430</v>
      </c>
      <c r="W2969" s="22" t="s">
        <v>5479</v>
      </c>
      <c r="X2969">
        <v>1545</v>
      </c>
      <c r="Y2969" t="s">
        <v>101</v>
      </c>
      <c r="Z2969" t="s">
        <v>1679</v>
      </c>
      <c r="AA2969" t="s">
        <v>1680</v>
      </c>
      <c r="AB2969">
        <v>9</v>
      </c>
      <c r="AC2969" t="s">
        <v>87</v>
      </c>
      <c r="AD2969" t="str">
        <f t="shared" si="233"/>
        <v>Villa Alamar - VILLAAMTG ROOM</v>
      </c>
      <c r="AE2969" t="s">
        <v>3512</v>
      </c>
      <c r="AF2969" t="s">
        <v>3513</v>
      </c>
      <c r="AG2969" t="s">
        <v>3514</v>
      </c>
      <c r="AH2969" t="s">
        <v>5220</v>
      </c>
      <c r="AI2969">
        <v>40</v>
      </c>
      <c r="AJ2969">
        <v>25</v>
      </c>
      <c r="AK2969" s="22">
        <f t="shared" si="234"/>
        <v>5.9926432694289895</v>
      </c>
      <c r="AL2969" t="s">
        <v>52</v>
      </c>
      <c r="AM2969" t="s">
        <v>66</v>
      </c>
      <c r="AN2969" t="s">
        <v>67</v>
      </c>
    </row>
    <row r="2970" spans="1:40" hidden="1" x14ac:dyDescent="0.25">
      <c r="A2970">
        <v>202430</v>
      </c>
      <c r="B2970">
        <v>43550</v>
      </c>
      <c r="C2970" t="s">
        <v>1677</v>
      </c>
      <c r="D2970" t="s">
        <v>5619</v>
      </c>
      <c r="E2970" t="s">
        <v>1678</v>
      </c>
      <c r="F2970">
        <v>0</v>
      </c>
      <c r="G2970" s="1">
        <v>45222</v>
      </c>
      <c r="H2970" s="1">
        <v>45276</v>
      </c>
      <c r="I2970" s="21">
        <f t="shared" si="230"/>
        <v>8.7142857142857153</v>
      </c>
      <c r="J2970" s="1"/>
      <c r="K2970" s="1" t="s">
        <v>36</v>
      </c>
      <c r="O2970" t="s">
        <v>36</v>
      </c>
      <c r="S2970" s="22">
        <f t="shared" si="231"/>
        <v>5.208333333333337E-2</v>
      </c>
      <c r="T2970" s="22">
        <f t="shared" si="232"/>
        <v>2.7507215007215032E-2</v>
      </c>
      <c r="U2970" s="22" t="s">
        <v>5414</v>
      </c>
      <c r="V2970">
        <v>1430</v>
      </c>
      <c r="W2970" s="22" t="s">
        <v>5479</v>
      </c>
      <c r="X2970">
        <v>1545</v>
      </c>
      <c r="Y2970" t="s">
        <v>101</v>
      </c>
      <c r="Z2970" t="s">
        <v>1679</v>
      </c>
      <c r="AA2970" t="s">
        <v>1680</v>
      </c>
      <c r="AB2970">
        <v>11</v>
      </c>
      <c r="AC2970" t="s">
        <v>87</v>
      </c>
      <c r="AD2970" t="str">
        <f t="shared" si="233"/>
        <v>Villa Alamar - VILLAAMTG ROOM</v>
      </c>
      <c r="AE2970" t="s">
        <v>3512</v>
      </c>
      <c r="AF2970" t="s">
        <v>3513</v>
      </c>
      <c r="AG2970" t="s">
        <v>3514</v>
      </c>
      <c r="AH2970" t="s">
        <v>5220</v>
      </c>
      <c r="AI2970">
        <v>40</v>
      </c>
      <c r="AJ2970">
        <v>25</v>
      </c>
      <c r="AK2970" s="22">
        <f t="shared" si="234"/>
        <v>5.9926432694289895</v>
      </c>
      <c r="AL2970" t="s">
        <v>52</v>
      </c>
      <c r="AM2970" t="s">
        <v>66</v>
      </c>
      <c r="AN2970" t="s">
        <v>67</v>
      </c>
    </row>
    <row r="2971" spans="1:40" hidden="1" x14ac:dyDescent="0.25">
      <c r="A2971">
        <v>202430</v>
      </c>
      <c r="B2971">
        <v>41286</v>
      </c>
      <c r="C2971" t="s">
        <v>1081</v>
      </c>
      <c r="D2971" t="s">
        <v>5619</v>
      </c>
      <c r="E2971" t="s">
        <v>1082</v>
      </c>
      <c r="F2971">
        <v>0</v>
      </c>
      <c r="G2971" s="1">
        <v>45166</v>
      </c>
      <c r="H2971" s="1">
        <v>45220</v>
      </c>
      <c r="I2971" s="21">
        <f t="shared" si="230"/>
        <v>8.7142857142857153</v>
      </c>
      <c r="J2971" s="1"/>
      <c r="K2971" s="1" t="s">
        <v>33</v>
      </c>
      <c r="L2971" t="s">
        <v>33</v>
      </c>
      <c r="S2971" s="22">
        <f t="shared" si="231"/>
        <v>5.2083333333333315E-2</v>
      </c>
      <c r="T2971" s="22">
        <f t="shared" si="232"/>
        <v>2.7507215007215004E-2</v>
      </c>
      <c r="U2971" s="22" t="s">
        <v>5401</v>
      </c>
      <c r="V2971">
        <v>1045</v>
      </c>
      <c r="W2971" s="22" t="s">
        <v>5384</v>
      </c>
      <c r="X2971">
        <v>1200</v>
      </c>
      <c r="Y2971" t="s">
        <v>101</v>
      </c>
      <c r="Z2971" t="s">
        <v>1083</v>
      </c>
      <c r="AA2971" t="s">
        <v>1084</v>
      </c>
      <c r="AB2971">
        <v>9</v>
      </c>
      <c r="AC2971" t="s">
        <v>87</v>
      </c>
      <c r="AD2971" t="str">
        <f t="shared" si="233"/>
        <v>Vista Del Monte Retirement Com - VDELMOMTG ROOM</v>
      </c>
      <c r="AE2971" t="s">
        <v>1421</v>
      </c>
      <c r="AF2971" t="s">
        <v>1422</v>
      </c>
      <c r="AG2971" t="s">
        <v>1423</v>
      </c>
      <c r="AH2971" t="s">
        <v>5220</v>
      </c>
      <c r="AI2971">
        <v>40</v>
      </c>
      <c r="AJ2971">
        <v>22</v>
      </c>
      <c r="AK2971" s="22">
        <f t="shared" si="234"/>
        <v>5.2735260770975056</v>
      </c>
      <c r="AL2971" t="s">
        <v>52</v>
      </c>
      <c r="AM2971" t="s">
        <v>66</v>
      </c>
      <c r="AN2971" t="s">
        <v>67</v>
      </c>
    </row>
    <row r="2972" spans="1:40" hidden="1" x14ac:dyDescent="0.25">
      <c r="A2972">
        <v>202430</v>
      </c>
      <c r="B2972">
        <v>41287</v>
      </c>
      <c r="C2972" t="s">
        <v>1081</v>
      </c>
      <c r="D2972" t="s">
        <v>5619</v>
      </c>
      <c r="E2972" t="s">
        <v>1082</v>
      </c>
      <c r="F2972">
        <v>0</v>
      </c>
      <c r="G2972" s="1">
        <v>45222</v>
      </c>
      <c r="H2972" s="1">
        <v>45276</v>
      </c>
      <c r="I2972" s="21">
        <f t="shared" si="230"/>
        <v>8.7142857142857153</v>
      </c>
      <c r="J2972" s="1"/>
      <c r="K2972" s="1" t="s">
        <v>33</v>
      </c>
      <c r="L2972" t="s">
        <v>33</v>
      </c>
      <c r="S2972" s="22">
        <f t="shared" si="231"/>
        <v>5.2083333333333315E-2</v>
      </c>
      <c r="T2972" s="22">
        <f t="shared" si="232"/>
        <v>2.7507215007215004E-2</v>
      </c>
      <c r="U2972" s="22" t="s">
        <v>5401</v>
      </c>
      <c r="V2972">
        <v>1045</v>
      </c>
      <c r="W2972" s="22" t="s">
        <v>5384</v>
      </c>
      <c r="X2972">
        <v>1200</v>
      </c>
      <c r="Y2972" t="s">
        <v>101</v>
      </c>
      <c r="Z2972" t="s">
        <v>1083</v>
      </c>
      <c r="AA2972" t="s">
        <v>1084</v>
      </c>
      <c r="AB2972">
        <v>11</v>
      </c>
      <c r="AC2972" t="s">
        <v>87</v>
      </c>
      <c r="AD2972" t="str">
        <f t="shared" si="233"/>
        <v>Vista Del Monte Retirement Com - VDELMOMTG ROOM</v>
      </c>
      <c r="AE2972" t="s">
        <v>1421</v>
      </c>
      <c r="AF2972" t="s">
        <v>1422</v>
      </c>
      <c r="AG2972" t="s">
        <v>1423</v>
      </c>
      <c r="AH2972" t="s">
        <v>5220</v>
      </c>
      <c r="AI2972">
        <v>40</v>
      </c>
      <c r="AJ2972">
        <v>36</v>
      </c>
      <c r="AK2972" s="22">
        <f t="shared" si="234"/>
        <v>8.629406307977737</v>
      </c>
      <c r="AL2972" t="s">
        <v>52</v>
      </c>
      <c r="AM2972" t="s">
        <v>66</v>
      </c>
      <c r="AN2972" t="s">
        <v>67</v>
      </c>
    </row>
    <row r="2973" spans="1:40" hidden="1" x14ac:dyDescent="0.25">
      <c r="A2973">
        <v>202430</v>
      </c>
      <c r="B2973">
        <v>43165</v>
      </c>
      <c r="C2973" t="s">
        <v>3517</v>
      </c>
      <c r="D2973" t="s">
        <v>5716</v>
      </c>
      <c r="E2973" t="s">
        <v>3518</v>
      </c>
      <c r="F2973">
        <v>0</v>
      </c>
      <c r="G2973" s="1">
        <v>45177</v>
      </c>
      <c r="H2973" s="1">
        <v>45198</v>
      </c>
      <c r="I2973" s="21">
        <f t="shared" si="230"/>
        <v>4</v>
      </c>
      <c r="J2973" s="1"/>
      <c r="K2973" s="1" t="s">
        <v>37</v>
      </c>
      <c r="P2973" t="s">
        <v>37</v>
      </c>
      <c r="S2973" s="22">
        <f t="shared" si="231"/>
        <v>5.2083333333333315E-2</v>
      </c>
      <c r="T2973" s="22">
        <f t="shared" si="232"/>
        <v>1.2626262626262623E-2</v>
      </c>
      <c r="U2973" s="22" t="s">
        <v>5434</v>
      </c>
      <c r="V2973">
        <v>1130</v>
      </c>
      <c r="W2973" s="22" t="s">
        <v>5377</v>
      </c>
      <c r="X2973">
        <v>1245</v>
      </c>
      <c r="Y2973" t="s">
        <v>49</v>
      </c>
      <c r="Z2973" t="s">
        <v>3519</v>
      </c>
      <c r="AA2973" t="s">
        <v>3520</v>
      </c>
      <c r="AB2973">
        <v>9</v>
      </c>
      <c r="AC2973" t="s">
        <v>260</v>
      </c>
      <c r="AD2973" t="str">
        <f t="shared" si="233"/>
        <v>Wake Campus - WAKE03</v>
      </c>
      <c r="AE2973" t="s">
        <v>260</v>
      </c>
      <c r="AF2973" t="s">
        <v>263</v>
      </c>
      <c r="AG2973" t="s">
        <v>2073</v>
      </c>
      <c r="AH2973" t="s">
        <v>5220</v>
      </c>
      <c r="AI2973">
        <v>24</v>
      </c>
      <c r="AJ2973">
        <v>20</v>
      </c>
      <c r="AK2973" s="22">
        <f t="shared" si="234"/>
        <v>1.0101010101010097</v>
      </c>
      <c r="AL2973" t="s">
        <v>52</v>
      </c>
      <c r="AM2973" t="s">
        <v>66</v>
      </c>
      <c r="AN2973" t="s">
        <v>67</v>
      </c>
    </row>
    <row r="2974" spans="1:40" hidden="1" x14ac:dyDescent="0.25">
      <c r="A2974">
        <v>202430</v>
      </c>
      <c r="B2974">
        <v>43165</v>
      </c>
      <c r="C2974" t="s">
        <v>3517</v>
      </c>
      <c r="D2974" t="s">
        <v>5716</v>
      </c>
      <c r="E2974" t="s">
        <v>3518</v>
      </c>
      <c r="F2974">
        <v>0</v>
      </c>
      <c r="G2974" s="1">
        <v>45177</v>
      </c>
      <c r="H2974" s="1">
        <v>45198</v>
      </c>
      <c r="I2974" s="21">
        <f t="shared" si="230"/>
        <v>4</v>
      </c>
      <c r="J2974" s="1"/>
      <c r="K2974" s="1" t="s">
        <v>37</v>
      </c>
      <c r="P2974" t="s">
        <v>37</v>
      </c>
      <c r="S2974" s="22">
        <f t="shared" si="231"/>
        <v>3.819444444444442E-2</v>
      </c>
      <c r="T2974" s="22">
        <f t="shared" si="232"/>
        <v>9.2592592592592535E-3</v>
      </c>
      <c r="U2974" s="22" t="s">
        <v>5400</v>
      </c>
      <c r="V2974">
        <v>1250</v>
      </c>
      <c r="W2974" s="22" t="s">
        <v>5469</v>
      </c>
      <c r="X2974">
        <v>1345</v>
      </c>
      <c r="Y2974" t="s">
        <v>49</v>
      </c>
      <c r="Z2974" t="s">
        <v>3519</v>
      </c>
      <c r="AA2974" t="s">
        <v>3520</v>
      </c>
      <c r="AB2974">
        <v>9</v>
      </c>
      <c r="AC2974" t="s">
        <v>260</v>
      </c>
      <c r="AD2974" t="str">
        <f t="shared" si="233"/>
        <v>Wake Campus - WAKE03</v>
      </c>
      <c r="AE2974" t="s">
        <v>260</v>
      </c>
      <c r="AF2974" t="s">
        <v>263</v>
      </c>
      <c r="AG2974" t="s">
        <v>2073</v>
      </c>
      <c r="AH2974" t="s">
        <v>5220</v>
      </c>
      <c r="AI2974">
        <v>24</v>
      </c>
      <c r="AJ2974">
        <v>20</v>
      </c>
      <c r="AK2974" s="22">
        <f t="shared" si="234"/>
        <v>0.74074074074074026</v>
      </c>
      <c r="AL2974" t="s">
        <v>52</v>
      </c>
      <c r="AM2974" t="s">
        <v>66</v>
      </c>
      <c r="AN2974" t="s">
        <v>67</v>
      </c>
    </row>
    <row r="2975" spans="1:40" hidden="1" x14ac:dyDescent="0.25">
      <c r="A2975">
        <v>202430</v>
      </c>
      <c r="B2975">
        <v>43185</v>
      </c>
      <c r="C2975" t="s">
        <v>3523</v>
      </c>
      <c r="D2975" t="s">
        <v>5687</v>
      </c>
      <c r="E2975" t="s">
        <v>3524</v>
      </c>
      <c r="F2975">
        <v>0</v>
      </c>
      <c r="G2975" s="1">
        <v>45227</v>
      </c>
      <c r="H2975" s="1">
        <v>45234</v>
      </c>
      <c r="I2975" s="21">
        <f t="shared" si="230"/>
        <v>2</v>
      </c>
      <c r="J2975" s="1"/>
      <c r="K2975" s="1" t="s">
        <v>2245</v>
      </c>
      <c r="Q2975" t="s">
        <v>2245</v>
      </c>
      <c r="S2975" s="22">
        <f t="shared" si="231"/>
        <v>0.16666666666666663</v>
      </c>
      <c r="T2975" s="22">
        <f t="shared" si="232"/>
        <v>2.0202020202020197E-2</v>
      </c>
      <c r="U2975" s="22" t="s">
        <v>5390</v>
      </c>
      <c r="V2975">
        <v>900</v>
      </c>
      <c r="W2975" s="22" t="s">
        <v>5386</v>
      </c>
      <c r="X2975">
        <v>1300</v>
      </c>
      <c r="Y2975" t="s">
        <v>49</v>
      </c>
      <c r="Z2975" t="s">
        <v>3519</v>
      </c>
      <c r="AA2975" t="s">
        <v>3520</v>
      </c>
      <c r="AB2975">
        <v>11</v>
      </c>
      <c r="AC2975" t="s">
        <v>260</v>
      </c>
      <c r="AD2975" t="str">
        <f t="shared" si="233"/>
        <v>Wake Campus - WAKE03</v>
      </c>
      <c r="AE2975" t="s">
        <v>260</v>
      </c>
      <c r="AF2975" t="s">
        <v>263</v>
      </c>
      <c r="AG2975" t="s">
        <v>2073</v>
      </c>
      <c r="AH2975" t="s">
        <v>5220</v>
      </c>
      <c r="AI2975">
        <v>24</v>
      </c>
      <c r="AJ2975">
        <v>16</v>
      </c>
      <c r="AK2975" s="22">
        <f t="shared" si="234"/>
        <v>0.6464646464646463</v>
      </c>
      <c r="AL2975" t="s">
        <v>52</v>
      </c>
      <c r="AM2975" t="s">
        <v>66</v>
      </c>
      <c r="AN2975" t="s">
        <v>67</v>
      </c>
    </row>
    <row r="2976" spans="1:40" hidden="1" x14ac:dyDescent="0.25">
      <c r="A2976">
        <v>202430</v>
      </c>
      <c r="B2976">
        <v>43199</v>
      </c>
      <c r="C2976" t="s">
        <v>1918</v>
      </c>
      <c r="D2976" t="s">
        <v>5687</v>
      </c>
      <c r="E2976" t="s">
        <v>1919</v>
      </c>
      <c r="F2976">
        <v>0</v>
      </c>
      <c r="G2976" s="1">
        <v>45181</v>
      </c>
      <c r="H2976" s="1">
        <v>45197</v>
      </c>
      <c r="I2976" s="21">
        <f t="shared" si="230"/>
        <v>3.2857142857142856</v>
      </c>
      <c r="J2976" s="1"/>
      <c r="K2976" s="1" t="s">
        <v>5537</v>
      </c>
      <c r="M2976" t="s">
        <v>34</v>
      </c>
      <c r="O2976" t="s">
        <v>36</v>
      </c>
      <c r="S2976" s="22">
        <f t="shared" si="231"/>
        <v>8.3333333333333315E-2</v>
      </c>
      <c r="T2976" s="22">
        <f t="shared" si="232"/>
        <v>3.3189033189033185E-2</v>
      </c>
      <c r="U2976" s="22" t="s">
        <v>5390</v>
      </c>
      <c r="V2976">
        <v>900</v>
      </c>
      <c r="W2976" s="22" t="s">
        <v>5437</v>
      </c>
      <c r="X2976">
        <v>1100</v>
      </c>
      <c r="Y2976" t="s">
        <v>49</v>
      </c>
      <c r="Z2976" t="s">
        <v>545</v>
      </c>
      <c r="AA2976" t="s">
        <v>546</v>
      </c>
      <c r="AB2976">
        <v>9</v>
      </c>
      <c r="AC2976" t="s">
        <v>260</v>
      </c>
      <c r="AD2976" t="str">
        <f t="shared" si="233"/>
        <v>Wake Campus - WAKE03</v>
      </c>
      <c r="AE2976" t="s">
        <v>260</v>
      </c>
      <c r="AF2976" t="s">
        <v>263</v>
      </c>
      <c r="AG2976" t="s">
        <v>2073</v>
      </c>
      <c r="AH2976" t="s">
        <v>5220</v>
      </c>
      <c r="AI2976">
        <v>18</v>
      </c>
      <c r="AJ2976">
        <v>9</v>
      </c>
      <c r="AK2976" s="22">
        <f t="shared" si="234"/>
        <v>0.98144712430426706</v>
      </c>
      <c r="AL2976" t="s">
        <v>52</v>
      </c>
      <c r="AM2976" t="s">
        <v>66</v>
      </c>
      <c r="AN2976" t="s">
        <v>67</v>
      </c>
    </row>
    <row r="2977" spans="1:40" hidden="1" x14ac:dyDescent="0.25">
      <c r="A2977">
        <v>202430</v>
      </c>
      <c r="B2977">
        <v>43199</v>
      </c>
      <c r="C2977" t="s">
        <v>1918</v>
      </c>
      <c r="D2977" t="s">
        <v>5687</v>
      </c>
      <c r="E2977" t="s">
        <v>1919</v>
      </c>
      <c r="F2977">
        <v>0</v>
      </c>
      <c r="G2977" s="1">
        <v>45181</v>
      </c>
      <c r="H2977" s="1">
        <v>45197</v>
      </c>
      <c r="I2977" s="21">
        <f t="shared" si="230"/>
        <v>3.2857142857142856</v>
      </c>
      <c r="J2977" s="1"/>
      <c r="K2977" s="1" t="s">
        <v>5537</v>
      </c>
      <c r="M2977" t="s">
        <v>34</v>
      </c>
      <c r="O2977" t="s">
        <v>36</v>
      </c>
      <c r="S2977" s="22">
        <f t="shared" si="231"/>
        <v>4.8611111111111049E-2</v>
      </c>
      <c r="T2977" s="22">
        <f t="shared" si="232"/>
        <v>1.9360269360269335E-2</v>
      </c>
      <c r="U2977" s="22" t="s">
        <v>5413</v>
      </c>
      <c r="V2977">
        <v>1105</v>
      </c>
      <c r="W2977" s="22" t="s">
        <v>5410</v>
      </c>
      <c r="X2977">
        <v>1215</v>
      </c>
      <c r="Y2977" t="s">
        <v>49</v>
      </c>
      <c r="Z2977" t="s">
        <v>545</v>
      </c>
      <c r="AA2977" t="s">
        <v>546</v>
      </c>
      <c r="AB2977">
        <v>9</v>
      </c>
      <c r="AC2977" t="s">
        <v>260</v>
      </c>
      <c r="AD2977" t="str">
        <f t="shared" si="233"/>
        <v>Wake Campus - WAKE03</v>
      </c>
      <c r="AE2977" t="s">
        <v>260</v>
      </c>
      <c r="AF2977" t="s">
        <v>263</v>
      </c>
      <c r="AG2977" t="s">
        <v>2073</v>
      </c>
      <c r="AH2977" t="s">
        <v>5220</v>
      </c>
      <c r="AI2977">
        <v>18</v>
      </c>
      <c r="AJ2977">
        <v>9</v>
      </c>
      <c r="AK2977" s="22">
        <f t="shared" si="234"/>
        <v>0.57251082251082175</v>
      </c>
      <c r="AL2977" t="s">
        <v>52</v>
      </c>
      <c r="AM2977" t="s">
        <v>66</v>
      </c>
      <c r="AN2977" t="s">
        <v>67</v>
      </c>
    </row>
    <row r="2978" spans="1:40" hidden="1" x14ac:dyDescent="0.25">
      <c r="A2978">
        <v>202430</v>
      </c>
      <c r="B2978">
        <v>43200</v>
      </c>
      <c r="C2978" t="s">
        <v>1920</v>
      </c>
      <c r="D2978" t="s">
        <v>5663</v>
      </c>
      <c r="E2978" t="s">
        <v>1921</v>
      </c>
      <c r="F2978">
        <v>0</v>
      </c>
      <c r="G2978" s="1">
        <v>45202</v>
      </c>
      <c r="H2978" s="1">
        <v>45218</v>
      </c>
      <c r="I2978" s="21">
        <f t="shared" si="230"/>
        <v>3.2857142857142856</v>
      </c>
      <c r="J2978" s="1"/>
      <c r="K2978" s="1" t="s">
        <v>5537</v>
      </c>
      <c r="M2978" t="s">
        <v>34</v>
      </c>
      <c r="O2978" t="s">
        <v>36</v>
      </c>
      <c r="S2978" s="22">
        <f t="shared" si="231"/>
        <v>8.3333333333333315E-2</v>
      </c>
      <c r="T2978" s="22">
        <f t="shared" si="232"/>
        <v>3.3189033189033185E-2</v>
      </c>
      <c r="U2978" s="22" t="s">
        <v>5390</v>
      </c>
      <c r="V2978">
        <v>900</v>
      </c>
      <c r="W2978" s="22" t="s">
        <v>5437</v>
      </c>
      <c r="X2978">
        <v>1100</v>
      </c>
      <c r="Y2978" t="s">
        <v>49</v>
      </c>
      <c r="Z2978" t="s">
        <v>545</v>
      </c>
      <c r="AA2978" t="s">
        <v>546</v>
      </c>
      <c r="AB2978">
        <v>10</v>
      </c>
      <c r="AC2978" t="s">
        <v>260</v>
      </c>
      <c r="AD2978" t="str">
        <f t="shared" si="233"/>
        <v>Wake Campus - WAKE03</v>
      </c>
      <c r="AE2978" t="s">
        <v>260</v>
      </c>
      <c r="AF2978" t="s">
        <v>263</v>
      </c>
      <c r="AG2978" t="s">
        <v>2073</v>
      </c>
      <c r="AH2978" t="s">
        <v>5220</v>
      </c>
      <c r="AI2978">
        <v>18</v>
      </c>
      <c r="AJ2978">
        <v>7</v>
      </c>
      <c r="AK2978" s="22">
        <f t="shared" si="234"/>
        <v>0.76334776334776322</v>
      </c>
      <c r="AL2978" t="s">
        <v>52</v>
      </c>
      <c r="AM2978" t="s">
        <v>66</v>
      </c>
      <c r="AN2978" t="s">
        <v>67</v>
      </c>
    </row>
    <row r="2979" spans="1:40" hidden="1" x14ac:dyDescent="0.25">
      <c r="A2979">
        <v>202430</v>
      </c>
      <c r="B2979">
        <v>43200</v>
      </c>
      <c r="C2979" t="s">
        <v>1920</v>
      </c>
      <c r="D2979" t="s">
        <v>5663</v>
      </c>
      <c r="E2979" t="s">
        <v>1921</v>
      </c>
      <c r="F2979">
        <v>0</v>
      </c>
      <c r="G2979" s="1">
        <v>45202</v>
      </c>
      <c r="H2979" s="1">
        <v>45218</v>
      </c>
      <c r="I2979" s="21">
        <f t="shared" si="230"/>
        <v>3.2857142857142856</v>
      </c>
      <c r="J2979" s="1"/>
      <c r="K2979" s="1" t="s">
        <v>5537</v>
      </c>
      <c r="M2979" t="s">
        <v>34</v>
      </c>
      <c r="O2979" t="s">
        <v>36</v>
      </c>
      <c r="S2979" s="22">
        <f t="shared" si="231"/>
        <v>4.8611111111111049E-2</v>
      </c>
      <c r="T2979" s="22">
        <f t="shared" si="232"/>
        <v>1.9360269360269335E-2</v>
      </c>
      <c r="U2979" s="22" t="s">
        <v>5413</v>
      </c>
      <c r="V2979">
        <v>1105</v>
      </c>
      <c r="W2979" s="22" t="s">
        <v>5410</v>
      </c>
      <c r="X2979">
        <v>1215</v>
      </c>
      <c r="Y2979" t="s">
        <v>49</v>
      </c>
      <c r="Z2979" t="s">
        <v>545</v>
      </c>
      <c r="AA2979" t="s">
        <v>546</v>
      </c>
      <c r="AB2979">
        <v>10</v>
      </c>
      <c r="AC2979" t="s">
        <v>260</v>
      </c>
      <c r="AD2979" t="str">
        <f t="shared" si="233"/>
        <v>Wake Campus - WAKE03</v>
      </c>
      <c r="AE2979" t="s">
        <v>260</v>
      </c>
      <c r="AF2979" t="s">
        <v>263</v>
      </c>
      <c r="AG2979" t="s">
        <v>2073</v>
      </c>
      <c r="AH2979" t="s">
        <v>5220</v>
      </c>
      <c r="AI2979">
        <v>18</v>
      </c>
      <c r="AJ2979">
        <v>7</v>
      </c>
      <c r="AK2979" s="22">
        <f t="shared" si="234"/>
        <v>0.44528619528619467</v>
      </c>
      <c r="AL2979" t="s">
        <v>52</v>
      </c>
      <c r="AM2979" t="s">
        <v>66</v>
      </c>
      <c r="AN2979" t="s">
        <v>67</v>
      </c>
    </row>
    <row r="2980" spans="1:40" hidden="1" x14ac:dyDescent="0.25">
      <c r="A2980">
        <v>202430</v>
      </c>
      <c r="B2980">
        <v>43201</v>
      </c>
      <c r="C2980" t="s">
        <v>1922</v>
      </c>
      <c r="D2980" t="s">
        <v>5663</v>
      </c>
      <c r="E2980" t="s">
        <v>1923</v>
      </c>
      <c r="F2980">
        <v>0</v>
      </c>
      <c r="G2980" s="1">
        <v>45223</v>
      </c>
      <c r="H2980" s="1">
        <v>45239</v>
      </c>
      <c r="I2980" s="21">
        <f t="shared" si="230"/>
        <v>3.2857142857142856</v>
      </c>
      <c r="J2980" s="1"/>
      <c r="K2980" s="1" t="s">
        <v>5537</v>
      </c>
      <c r="M2980" t="s">
        <v>34</v>
      </c>
      <c r="O2980" t="s">
        <v>36</v>
      </c>
      <c r="S2980" s="22">
        <f t="shared" si="231"/>
        <v>8.3333333333333315E-2</v>
      </c>
      <c r="T2980" s="22">
        <f t="shared" si="232"/>
        <v>3.3189033189033185E-2</v>
      </c>
      <c r="U2980" s="22" t="s">
        <v>5390</v>
      </c>
      <c r="V2980">
        <v>900</v>
      </c>
      <c r="W2980" s="22" t="s">
        <v>5437</v>
      </c>
      <c r="X2980">
        <v>1100</v>
      </c>
      <c r="Y2980" t="s">
        <v>49</v>
      </c>
      <c r="Z2980" t="s">
        <v>545</v>
      </c>
      <c r="AA2980" t="s">
        <v>546</v>
      </c>
      <c r="AB2980">
        <v>11</v>
      </c>
      <c r="AC2980" t="s">
        <v>260</v>
      </c>
      <c r="AD2980" t="str">
        <f t="shared" si="233"/>
        <v>Wake Campus - WAKE03</v>
      </c>
      <c r="AE2980" t="s">
        <v>260</v>
      </c>
      <c r="AF2980" t="s">
        <v>263</v>
      </c>
      <c r="AG2980" t="s">
        <v>2073</v>
      </c>
      <c r="AH2980" t="s">
        <v>5220</v>
      </c>
      <c r="AI2980">
        <v>18</v>
      </c>
      <c r="AJ2980">
        <v>5</v>
      </c>
      <c r="AK2980" s="22">
        <f t="shared" si="234"/>
        <v>0.54524840239125949</v>
      </c>
      <c r="AL2980" t="s">
        <v>52</v>
      </c>
      <c r="AM2980" t="s">
        <v>66</v>
      </c>
      <c r="AN2980" t="s">
        <v>67</v>
      </c>
    </row>
    <row r="2981" spans="1:40" hidden="1" x14ac:dyDescent="0.25">
      <c r="A2981">
        <v>202430</v>
      </c>
      <c r="B2981">
        <v>43201</v>
      </c>
      <c r="C2981" t="s">
        <v>1922</v>
      </c>
      <c r="D2981" t="s">
        <v>5663</v>
      </c>
      <c r="E2981" t="s">
        <v>1923</v>
      </c>
      <c r="F2981">
        <v>0</v>
      </c>
      <c r="G2981" s="1">
        <v>45223</v>
      </c>
      <c r="H2981" s="1">
        <v>45239</v>
      </c>
      <c r="I2981" s="21">
        <f t="shared" si="230"/>
        <v>3.2857142857142856</v>
      </c>
      <c r="J2981" s="1"/>
      <c r="K2981" s="1" t="s">
        <v>5537</v>
      </c>
      <c r="M2981" t="s">
        <v>34</v>
      </c>
      <c r="O2981" t="s">
        <v>36</v>
      </c>
      <c r="S2981" s="22">
        <f t="shared" si="231"/>
        <v>4.8611111111111049E-2</v>
      </c>
      <c r="T2981" s="22">
        <f t="shared" si="232"/>
        <v>1.9360269360269335E-2</v>
      </c>
      <c r="U2981" s="22" t="s">
        <v>5413</v>
      </c>
      <c r="V2981">
        <v>1105</v>
      </c>
      <c r="W2981" s="22" t="s">
        <v>5410</v>
      </c>
      <c r="X2981">
        <v>1215</v>
      </c>
      <c r="Y2981" t="s">
        <v>49</v>
      </c>
      <c r="Z2981" t="s">
        <v>545</v>
      </c>
      <c r="AA2981" t="s">
        <v>546</v>
      </c>
      <c r="AB2981">
        <v>11</v>
      </c>
      <c r="AC2981" t="s">
        <v>260</v>
      </c>
      <c r="AD2981" t="str">
        <f t="shared" si="233"/>
        <v>Wake Campus - WAKE03</v>
      </c>
      <c r="AE2981" t="s">
        <v>260</v>
      </c>
      <c r="AF2981" t="s">
        <v>263</v>
      </c>
      <c r="AG2981" t="s">
        <v>2073</v>
      </c>
      <c r="AH2981" t="s">
        <v>5220</v>
      </c>
      <c r="AI2981">
        <v>18</v>
      </c>
      <c r="AJ2981">
        <v>5</v>
      </c>
      <c r="AK2981" s="22">
        <f t="shared" si="234"/>
        <v>0.3180615680615676</v>
      </c>
      <c r="AL2981" t="s">
        <v>52</v>
      </c>
      <c r="AM2981" t="s">
        <v>66</v>
      </c>
      <c r="AN2981" t="s">
        <v>67</v>
      </c>
    </row>
    <row r="2982" spans="1:40" hidden="1" x14ac:dyDescent="0.25">
      <c r="A2982">
        <v>202430</v>
      </c>
      <c r="B2982">
        <v>43271</v>
      </c>
      <c r="C2982" t="s">
        <v>3525</v>
      </c>
      <c r="D2982" t="s">
        <v>5716</v>
      </c>
      <c r="E2982" t="s">
        <v>3526</v>
      </c>
      <c r="F2982">
        <v>0</v>
      </c>
      <c r="G2982" s="1">
        <v>45206</v>
      </c>
      <c r="H2982" s="1">
        <v>45220</v>
      </c>
      <c r="I2982" s="21">
        <f t="shared" si="230"/>
        <v>3</v>
      </c>
      <c r="J2982" s="1"/>
      <c r="K2982" s="1" t="s">
        <v>2245</v>
      </c>
      <c r="Q2982" t="s">
        <v>2245</v>
      </c>
      <c r="S2982" s="22">
        <f t="shared" si="231"/>
        <v>8.3333333333333315E-2</v>
      </c>
      <c r="T2982" s="22">
        <f t="shared" si="232"/>
        <v>1.5151515151515148E-2</v>
      </c>
      <c r="U2982" s="22" t="s">
        <v>5390</v>
      </c>
      <c r="V2982">
        <v>900</v>
      </c>
      <c r="W2982" s="22" t="s">
        <v>5437</v>
      </c>
      <c r="X2982">
        <v>1100</v>
      </c>
      <c r="Y2982" t="s">
        <v>49</v>
      </c>
      <c r="Z2982" t="s">
        <v>1889</v>
      </c>
      <c r="AA2982" t="s">
        <v>1890</v>
      </c>
      <c r="AB2982">
        <v>10</v>
      </c>
      <c r="AC2982" t="s">
        <v>260</v>
      </c>
      <c r="AD2982" t="str">
        <f t="shared" si="233"/>
        <v>Wake Campus - WAKE03</v>
      </c>
      <c r="AE2982" t="s">
        <v>260</v>
      </c>
      <c r="AF2982" t="s">
        <v>263</v>
      </c>
      <c r="AG2982" t="s">
        <v>2073</v>
      </c>
      <c r="AH2982" t="s">
        <v>5220</v>
      </c>
      <c r="AI2982">
        <v>24</v>
      </c>
      <c r="AJ2982">
        <v>11</v>
      </c>
      <c r="AK2982" s="22">
        <f t="shared" si="234"/>
        <v>0.49999999999999989</v>
      </c>
      <c r="AL2982" t="s">
        <v>52</v>
      </c>
      <c r="AM2982" t="s">
        <v>66</v>
      </c>
      <c r="AN2982" t="s">
        <v>67</v>
      </c>
    </row>
    <row r="2983" spans="1:40" hidden="1" x14ac:dyDescent="0.25">
      <c r="A2983">
        <v>202430</v>
      </c>
      <c r="B2983">
        <v>43271</v>
      </c>
      <c r="C2983" t="s">
        <v>3525</v>
      </c>
      <c r="D2983" t="s">
        <v>5716</v>
      </c>
      <c r="E2983" t="s">
        <v>3526</v>
      </c>
      <c r="F2983">
        <v>0</v>
      </c>
      <c r="G2983" s="1">
        <v>45206</v>
      </c>
      <c r="H2983" s="1">
        <v>45220</v>
      </c>
      <c r="I2983" s="21">
        <f t="shared" si="230"/>
        <v>3</v>
      </c>
      <c r="J2983" s="1"/>
      <c r="K2983" s="1" t="s">
        <v>2245</v>
      </c>
      <c r="Q2983" t="s">
        <v>2245</v>
      </c>
      <c r="S2983" s="22">
        <f t="shared" si="231"/>
        <v>4.8611111111111049E-2</v>
      </c>
      <c r="T2983" s="22">
        <f t="shared" si="232"/>
        <v>8.8383838383838276E-3</v>
      </c>
      <c r="U2983" s="22" t="s">
        <v>5413</v>
      </c>
      <c r="V2983">
        <v>1105</v>
      </c>
      <c r="W2983" s="22" t="s">
        <v>5410</v>
      </c>
      <c r="X2983">
        <v>1215</v>
      </c>
      <c r="Y2983" t="s">
        <v>49</v>
      </c>
      <c r="Z2983" t="s">
        <v>1889</v>
      </c>
      <c r="AA2983" t="s">
        <v>1890</v>
      </c>
      <c r="AB2983">
        <v>10</v>
      </c>
      <c r="AC2983" t="s">
        <v>260</v>
      </c>
      <c r="AD2983" t="str">
        <f t="shared" si="233"/>
        <v>Wake Campus - WAKE03</v>
      </c>
      <c r="AE2983" t="s">
        <v>260</v>
      </c>
      <c r="AF2983" t="s">
        <v>263</v>
      </c>
      <c r="AG2983" t="s">
        <v>2073</v>
      </c>
      <c r="AH2983" t="s">
        <v>5220</v>
      </c>
      <c r="AI2983">
        <v>24</v>
      </c>
      <c r="AJ2983">
        <v>11</v>
      </c>
      <c r="AK2983" s="22">
        <f t="shared" si="234"/>
        <v>0.29166666666666635</v>
      </c>
      <c r="AL2983" t="s">
        <v>52</v>
      </c>
      <c r="AM2983" t="s">
        <v>66</v>
      </c>
      <c r="AN2983" t="s">
        <v>67</v>
      </c>
    </row>
    <row r="2984" spans="1:40" hidden="1" x14ac:dyDescent="0.25">
      <c r="A2984">
        <v>202430</v>
      </c>
      <c r="B2984">
        <v>44372</v>
      </c>
      <c r="C2984" t="s">
        <v>3515</v>
      </c>
      <c r="D2984" t="s">
        <v>5687</v>
      </c>
      <c r="E2984" t="s">
        <v>3516</v>
      </c>
      <c r="F2984">
        <v>0</v>
      </c>
      <c r="G2984" s="1">
        <v>45266</v>
      </c>
      <c r="H2984" s="1">
        <v>45273</v>
      </c>
      <c r="I2984" s="21">
        <f t="shared" si="230"/>
        <v>2</v>
      </c>
      <c r="J2984" s="1"/>
      <c r="K2984" s="1" t="s">
        <v>35</v>
      </c>
      <c r="N2984" t="s">
        <v>35</v>
      </c>
      <c r="S2984" s="22">
        <f t="shared" si="231"/>
        <v>0.16666666666666663</v>
      </c>
      <c r="T2984" s="22">
        <f t="shared" si="232"/>
        <v>2.0202020202020197E-2</v>
      </c>
      <c r="U2984" s="22" t="s">
        <v>5390</v>
      </c>
      <c r="V2984">
        <v>900</v>
      </c>
      <c r="W2984" s="22" t="s">
        <v>5386</v>
      </c>
      <c r="X2984">
        <v>1300</v>
      </c>
      <c r="Y2984" t="s">
        <v>49</v>
      </c>
      <c r="Z2984" t="s">
        <v>545</v>
      </c>
      <c r="AA2984" t="s">
        <v>546</v>
      </c>
      <c r="AB2984">
        <v>12</v>
      </c>
      <c r="AC2984" t="s">
        <v>260</v>
      </c>
      <c r="AD2984" t="str">
        <f t="shared" si="233"/>
        <v>Wake Campus - WAKE03</v>
      </c>
      <c r="AE2984" t="s">
        <v>260</v>
      </c>
      <c r="AF2984" t="s">
        <v>263</v>
      </c>
      <c r="AG2984" t="s">
        <v>2073</v>
      </c>
      <c r="AH2984" t="s">
        <v>5220</v>
      </c>
      <c r="AI2984">
        <v>24</v>
      </c>
      <c r="AJ2984">
        <v>8</v>
      </c>
      <c r="AK2984" s="22">
        <f t="shared" si="234"/>
        <v>0.32323232323232315</v>
      </c>
      <c r="AL2984" t="s">
        <v>52</v>
      </c>
      <c r="AM2984" t="s">
        <v>66</v>
      </c>
      <c r="AN2984" t="s">
        <v>67</v>
      </c>
    </row>
    <row r="2985" spans="1:40" hidden="1" x14ac:dyDescent="0.25">
      <c r="A2985">
        <v>202430</v>
      </c>
      <c r="B2985">
        <v>44378</v>
      </c>
      <c r="C2985" t="s">
        <v>3521</v>
      </c>
      <c r="D2985" t="s">
        <v>5716</v>
      </c>
      <c r="E2985" t="s">
        <v>3522</v>
      </c>
      <c r="F2985">
        <v>0</v>
      </c>
      <c r="G2985" s="1">
        <v>45177</v>
      </c>
      <c r="H2985" s="1">
        <v>45226</v>
      </c>
      <c r="I2985" s="21">
        <f t="shared" si="230"/>
        <v>8</v>
      </c>
      <c r="J2985" s="1"/>
      <c r="K2985" s="1" t="s">
        <v>37</v>
      </c>
      <c r="P2985" t="s">
        <v>37</v>
      </c>
      <c r="S2985" s="22">
        <f t="shared" si="231"/>
        <v>8.3333333333333315E-2</v>
      </c>
      <c r="T2985" s="22">
        <f t="shared" si="232"/>
        <v>4.0404040404040394E-2</v>
      </c>
      <c r="U2985" s="22" t="s">
        <v>5390</v>
      </c>
      <c r="V2985">
        <v>900</v>
      </c>
      <c r="W2985" s="22" t="s">
        <v>5437</v>
      </c>
      <c r="X2985">
        <v>1100</v>
      </c>
      <c r="Y2985" t="s">
        <v>49</v>
      </c>
      <c r="Z2985" t="s">
        <v>3519</v>
      </c>
      <c r="AA2985" t="s">
        <v>3520</v>
      </c>
      <c r="AB2985">
        <v>9</v>
      </c>
      <c r="AC2985" t="s">
        <v>260</v>
      </c>
      <c r="AD2985" t="str">
        <f t="shared" si="233"/>
        <v>Wake Campus - WAKE03</v>
      </c>
      <c r="AE2985" t="s">
        <v>260</v>
      </c>
      <c r="AF2985" t="s">
        <v>263</v>
      </c>
      <c r="AG2985" t="s">
        <v>2073</v>
      </c>
      <c r="AH2985" t="s">
        <v>5220</v>
      </c>
      <c r="AI2985">
        <v>24</v>
      </c>
      <c r="AJ2985">
        <v>13</v>
      </c>
      <c r="AK2985" s="22">
        <f t="shared" si="234"/>
        <v>4.2020202020202007</v>
      </c>
      <c r="AL2985" t="s">
        <v>52</v>
      </c>
      <c r="AM2985" t="s">
        <v>66</v>
      </c>
      <c r="AN2985" t="s">
        <v>67</v>
      </c>
    </row>
    <row r="2986" spans="1:40" hidden="1" x14ac:dyDescent="0.25">
      <c r="A2986">
        <v>202430</v>
      </c>
      <c r="B2986">
        <v>43406</v>
      </c>
      <c r="C2986" t="s">
        <v>1296</v>
      </c>
      <c r="D2986" t="s">
        <v>5687</v>
      </c>
      <c r="E2986" t="s">
        <v>1297</v>
      </c>
      <c r="F2986">
        <v>0</v>
      </c>
      <c r="G2986" s="1">
        <v>45180</v>
      </c>
      <c r="H2986" s="1">
        <v>45201</v>
      </c>
      <c r="I2986" s="21">
        <f t="shared" si="230"/>
        <v>4</v>
      </c>
      <c r="J2986" s="1"/>
      <c r="K2986" s="1" t="s">
        <v>33</v>
      </c>
      <c r="L2986" t="s">
        <v>33</v>
      </c>
      <c r="S2986" s="22">
        <f t="shared" si="231"/>
        <v>5.208333333333337E-2</v>
      </c>
      <c r="T2986" s="22">
        <f t="shared" si="232"/>
        <v>1.2626262626262636E-2</v>
      </c>
      <c r="U2986" s="22" t="s">
        <v>5383</v>
      </c>
      <c r="V2986">
        <v>930</v>
      </c>
      <c r="W2986" s="22" t="s">
        <v>5401</v>
      </c>
      <c r="X2986">
        <v>1045</v>
      </c>
      <c r="Y2986" t="s">
        <v>49</v>
      </c>
      <c r="Z2986" t="s">
        <v>1298</v>
      </c>
      <c r="AA2986" t="s">
        <v>1299</v>
      </c>
      <c r="AB2986">
        <v>9</v>
      </c>
      <c r="AC2986" t="s">
        <v>260</v>
      </c>
      <c r="AD2986" t="str">
        <f t="shared" si="233"/>
        <v>Wake Campus - WAKE04</v>
      </c>
      <c r="AE2986" t="s">
        <v>260</v>
      </c>
      <c r="AF2986" t="s">
        <v>263</v>
      </c>
      <c r="AG2986" t="s">
        <v>1424</v>
      </c>
      <c r="AH2986" t="s">
        <v>5220</v>
      </c>
      <c r="AI2986">
        <v>18</v>
      </c>
      <c r="AJ2986">
        <v>20</v>
      </c>
      <c r="AK2986" s="22">
        <f t="shared" si="234"/>
        <v>1.0101010101010108</v>
      </c>
      <c r="AL2986" t="s">
        <v>52</v>
      </c>
      <c r="AM2986" t="s">
        <v>66</v>
      </c>
      <c r="AN2986" t="s">
        <v>46</v>
      </c>
    </row>
    <row r="2987" spans="1:40" hidden="1" x14ac:dyDescent="0.25">
      <c r="A2987">
        <v>202430</v>
      </c>
      <c r="B2987">
        <v>43406</v>
      </c>
      <c r="C2987" t="s">
        <v>1296</v>
      </c>
      <c r="D2987" t="s">
        <v>5687</v>
      </c>
      <c r="E2987" t="s">
        <v>1297</v>
      </c>
      <c r="F2987">
        <v>0</v>
      </c>
      <c r="G2987" s="1">
        <v>45180</v>
      </c>
      <c r="H2987" s="1">
        <v>45201</v>
      </c>
      <c r="I2987" s="21">
        <f t="shared" si="230"/>
        <v>4</v>
      </c>
      <c r="J2987" s="1"/>
      <c r="K2987" s="1" t="s">
        <v>33</v>
      </c>
      <c r="L2987" t="s">
        <v>33</v>
      </c>
      <c r="S2987" s="22">
        <f t="shared" si="231"/>
        <v>4.1666666666666685E-2</v>
      </c>
      <c r="T2987" s="22">
        <f t="shared" si="232"/>
        <v>1.0101010101010105E-2</v>
      </c>
      <c r="U2987" s="22" t="s">
        <v>5450</v>
      </c>
      <c r="V2987">
        <v>1050</v>
      </c>
      <c r="W2987" s="22" t="s">
        <v>5482</v>
      </c>
      <c r="X2987">
        <v>1150</v>
      </c>
      <c r="Y2987" t="s">
        <v>49</v>
      </c>
      <c r="Z2987" t="s">
        <v>1298</v>
      </c>
      <c r="AA2987" t="s">
        <v>1299</v>
      </c>
      <c r="AB2987">
        <v>9</v>
      </c>
      <c r="AC2987" t="s">
        <v>260</v>
      </c>
      <c r="AD2987" t="str">
        <f t="shared" si="233"/>
        <v>Wake Campus - WAKE04</v>
      </c>
      <c r="AE2987" t="s">
        <v>260</v>
      </c>
      <c r="AF2987" t="s">
        <v>263</v>
      </c>
      <c r="AG2987" t="s">
        <v>1424</v>
      </c>
      <c r="AH2987" t="s">
        <v>5220</v>
      </c>
      <c r="AI2987">
        <v>18</v>
      </c>
      <c r="AJ2987">
        <v>20</v>
      </c>
      <c r="AK2987" s="22">
        <f t="shared" si="234"/>
        <v>0.8080808080808084</v>
      </c>
      <c r="AL2987" t="s">
        <v>52</v>
      </c>
      <c r="AM2987" t="s">
        <v>66</v>
      </c>
      <c r="AN2987" t="s">
        <v>46</v>
      </c>
    </row>
    <row r="2988" spans="1:40" hidden="1" x14ac:dyDescent="0.25">
      <c r="A2988">
        <v>202430</v>
      </c>
      <c r="B2988">
        <v>43999</v>
      </c>
      <c r="C2988" t="s">
        <v>3527</v>
      </c>
      <c r="D2988" t="s">
        <v>5687</v>
      </c>
      <c r="E2988" t="s">
        <v>3528</v>
      </c>
      <c r="F2988">
        <v>0</v>
      </c>
      <c r="G2988" s="1">
        <v>45199</v>
      </c>
      <c r="H2988" s="1">
        <v>45227</v>
      </c>
      <c r="I2988" s="21">
        <f t="shared" si="230"/>
        <v>5</v>
      </c>
      <c r="J2988" s="1"/>
      <c r="K2988" s="1" t="s">
        <v>2245</v>
      </c>
      <c r="Q2988" t="s">
        <v>2245</v>
      </c>
      <c r="S2988" s="22">
        <f t="shared" si="231"/>
        <v>0.12847222222222221</v>
      </c>
      <c r="T2988" s="22">
        <f t="shared" si="232"/>
        <v>3.8930976430976427E-2</v>
      </c>
      <c r="U2988" s="22" t="s">
        <v>5390</v>
      </c>
      <c r="V2988">
        <v>900</v>
      </c>
      <c r="W2988" s="22" t="s">
        <v>5422</v>
      </c>
      <c r="X2988">
        <v>1205</v>
      </c>
      <c r="Y2988" t="s">
        <v>49</v>
      </c>
      <c r="Z2988" t="s">
        <v>1298</v>
      </c>
      <c r="AA2988" t="s">
        <v>1299</v>
      </c>
      <c r="AB2988">
        <v>10</v>
      </c>
      <c r="AC2988" t="s">
        <v>260</v>
      </c>
      <c r="AD2988" t="str">
        <f t="shared" si="233"/>
        <v>Wake Campus - WAKE04</v>
      </c>
      <c r="AE2988" t="s">
        <v>260</v>
      </c>
      <c r="AF2988" t="s">
        <v>263</v>
      </c>
      <c r="AG2988" t="s">
        <v>1424</v>
      </c>
      <c r="AH2988" t="s">
        <v>5220</v>
      </c>
      <c r="AI2988">
        <v>24</v>
      </c>
      <c r="AJ2988">
        <v>13</v>
      </c>
      <c r="AK2988" s="22">
        <f t="shared" si="234"/>
        <v>2.530513468013468</v>
      </c>
      <c r="AL2988" t="s">
        <v>52</v>
      </c>
      <c r="AM2988" t="s">
        <v>66</v>
      </c>
      <c r="AN2988" t="s">
        <v>67</v>
      </c>
    </row>
    <row r="2989" spans="1:40" hidden="1" x14ac:dyDescent="0.25">
      <c r="A2989">
        <v>202430</v>
      </c>
      <c r="B2989">
        <v>44077</v>
      </c>
      <c r="C2989" t="s">
        <v>1300</v>
      </c>
      <c r="D2989" t="s">
        <v>5687</v>
      </c>
      <c r="E2989" t="s">
        <v>1301</v>
      </c>
      <c r="F2989">
        <v>0</v>
      </c>
      <c r="G2989" s="1">
        <v>45236</v>
      </c>
      <c r="H2989" s="1">
        <v>45250</v>
      </c>
      <c r="I2989" s="21">
        <f t="shared" si="230"/>
        <v>3</v>
      </c>
      <c r="J2989" s="1"/>
      <c r="K2989" s="1" t="s">
        <v>33</v>
      </c>
      <c r="L2989" t="s">
        <v>33</v>
      </c>
      <c r="S2989" s="22">
        <f t="shared" si="231"/>
        <v>0.10069444444444448</v>
      </c>
      <c r="T2989" s="22">
        <f t="shared" si="232"/>
        <v>1.8308080808080815E-2</v>
      </c>
      <c r="U2989" s="22" t="s">
        <v>5383</v>
      </c>
      <c r="V2989">
        <v>930</v>
      </c>
      <c r="W2989" s="22" t="s">
        <v>5457</v>
      </c>
      <c r="X2989">
        <v>1155</v>
      </c>
      <c r="Y2989" t="s">
        <v>49</v>
      </c>
      <c r="Z2989" t="s">
        <v>1298</v>
      </c>
      <c r="AA2989" t="s">
        <v>1299</v>
      </c>
      <c r="AB2989">
        <v>11</v>
      </c>
      <c r="AC2989" t="s">
        <v>260</v>
      </c>
      <c r="AD2989" t="str">
        <f t="shared" si="233"/>
        <v>Wake Campus - WAKE04</v>
      </c>
      <c r="AE2989" t="s">
        <v>260</v>
      </c>
      <c r="AF2989" t="s">
        <v>263</v>
      </c>
      <c r="AG2989" t="s">
        <v>1424</v>
      </c>
      <c r="AH2989" t="s">
        <v>5220</v>
      </c>
      <c r="AI2989">
        <v>24</v>
      </c>
      <c r="AJ2989">
        <v>17</v>
      </c>
      <c r="AK2989" s="22">
        <f t="shared" si="234"/>
        <v>0.93371212121212155</v>
      </c>
      <c r="AL2989" t="s">
        <v>52</v>
      </c>
      <c r="AM2989" t="s">
        <v>66</v>
      </c>
      <c r="AN2989" t="s">
        <v>67</v>
      </c>
    </row>
    <row r="2990" spans="1:40" hidden="1" x14ac:dyDescent="0.25">
      <c r="A2990">
        <v>202430</v>
      </c>
      <c r="B2990">
        <v>44171</v>
      </c>
      <c r="C2990" t="s">
        <v>1976</v>
      </c>
      <c r="D2990" t="s">
        <v>5687</v>
      </c>
      <c r="E2990" t="s">
        <v>1977</v>
      </c>
      <c r="F2990">
        <v>0</v>
      </c>
      <c r="G2990" s="1">
        <v>45181</v>
      </c>
      <c r="H2990" s="1">
        <v>45244</v>
      </c>
      <c r="I2990" s="21">
        <f t="shared" si="230"/>
        <v>10</v>
      </c>
      <c r="J2990" s="1"/>
      <c r="K2990" s="1" t="s">
        <v>34</v>
      </c>
      <c r="M2990" t="s">
        <v>34</v>
      </c>
      <c r="S2990" s="22">
        <f t="shared" si="231"/>
        <v>5.208333333333337E-2</v>
      </c>
      <c r="T2990" s="22">
        <f t="shared" si="232"/>
        <v>3.1565656565656589E-2</v>
      </c>
      <c r="U2990" s="22" t="s">
        <v>5386</v>
      </c>
      <c r="V2990">
        <v>1300</v>
      </c>
      <c r="W2990" s="22" t="s">
        <v>5402</v>
      </c>
      <c r="X2990">
        <v>1415</v>
      </c>
      <c r="Y2990" t="s">
        <v>49</v>
      </c>
      <c r="Z2990" t="s">
        <v>1298</v>
      </c>
      <c r="AA2990" t="s">
        <v>1299</v>
      </c>
      <c r="AB2990">
        <v>9</v>
      </c>
      <c r="AC2990" t="s">
        <v>260</v>
      </c>
      <c r="AD2990" t="str">
        <f t="shared" si="233"/>
        <v>Wake Campus - WAKE04</v>
      </c>
      <c r="AE2990" t="s">
        <v>260</v>
      </c>
      <c r="AF2990" t="s">
        <v>263</v>
      </c>
      <c r="AG2990" t="s">
        <v>1424</v>
      </c>
      <c r="AH2990" t="s">
        <v>5220</v>
      </c>
      <c r="AI2990">
        <v>24</v>
      </c>
      <c r="AJ2990">
        <v>7</v>
      </c>
      <c r="AK2990" s="22">
        <f t="shared" si="234"/>
        <v>2.2095959595959611</v>
      </c>
      <c r="AL2990" t="s">
        <v>52</v>
      </c>
      <c r="AM2990" t="s">
        <v>66</v>
      </c>
      <c r="AN2990" t="s">
        <v>67</v>
      </c>
    </row>
    <row r="2991" spans="1:40" hidden="1" x14ac:dyDescent="0.25">
      <c r="A2991">
        <v>202430</v>
      </c>
      <c r="B2991">
        <v>44171</v>
      </c>
      <c r="C2991" t="s">
        <v>1976</v>
      </c>
      <c r="D2991" t="s">
        <v>5687</v>
      </c>
      <c r="E2991" t="s">
        <v>1977</v>
      </c>
      <c r="F2991">
        <v>0</v>
      </c>
      <c r="G2991" s="1">
        <v>45181</v>
      </c>
      <c r="H2991" s="1">
        <v>45244</v>
      </c>
      <c r="I2991" s="21">
        <f t="shared" si="230"/>
        <v>10</v>
      </c>
      <c r="J2991" s="1"/>
      <c r="K2991" s="1" t="s">
        <v>34</v>
      </c>
      <c r="M2991" t="s">
        <v>34</v>
      </c>
      <c r="S2991" s="22">
        <f t="shared" si="231"/>
        <v>3.819444444444442E-2</v>
      </c>
      <c r="T2991" s="22">
        <f t="shared" si="232"/>
        <v>2.3148148148148133E-2</v>
      </c>
      <c r="U2991" s="22" t="s">
        <v>5379</v>
      </c>
      <c r="V2991">
        <v>1420</v>
      </c>
      <c r="W2991" s="22" t="s">
        <v>5388</v>
      </c>
      <c r="X2991">
        <v>1515</v>
      </c>
      <c r="Y2991" t="s">
        <v>49</v>
      </c>
      <c r="Z2991" t="s">
        <v>1298</v>
      </c>
      <c r="AA2991" t="s">
        <v>1299</v>
      </c>
      <c r="AB2991">
        <v>9</v>
      </c>
      <c r="AC2991" t="s">
        <v>260</v>
      </c>
      <c r="AD2991" t="str">
        <f t="shared" si="233"/>
        <v>Wake Campus - WAKE04</v>
      </c>
      <c r="AE2991" t="s">
        <v>260</v>
      </c>
      <c r="AF2991" t="s">
        <v>263</v>
      </c>
      <c r="AG2991" t="s">
        <v>1424</v>
      </c>
      <c r="AH2991" t="s">
        <v>5220</v>
      </c>
      <c r="AI2991">
        <v>24</v>
      </c>
      <c r="AJ2991">
        <v>7</v>
      </c>
      <c r="AK2991" s="22">
        <f t="shared" si="234"/>
        <v>1.6203703703703694</v>
      </c>
      <c r="AL2991" t="s">
        <v>52</v>
      </c>
      <c r="AM2991" t="s">
        <v>66</v>
      </c>
      <c r="AN2991" t="s">
        <v>67</v>
      </c>
    </row>
    <row r="2992" spans="1:40" hidden="1" x14ac:dyDescent="0.25">
      <c r="A2992">
        <v>202430</v>
      </c>
      <c r="B2992">
        <v>44351</v>
      </c>
      <c r="C2992" t="s">
        <v>3529</v>
      </c>
      <c r="D2992" t="s">
        <v>5592</v>
      </c>
      <c r="E2992" t="s">
        <v>3530</v>
      </c>
      <c r="F2992">
        <v>0</v>
      </c>
      <c r="G2992" s="1">
        <v>45234</v>
      </c>
      <c r="H2992" s="1">
        <v>45234</v>
      </c>
      <c r="I2992" s="21">
        <f t="shared" si="230"/>
        <v>1</v>
      </c>
      <c r="J2992" s="1"/>
      <c r="K2992" s="1" t="s">
        <v>2245</v>
      </c>
      <c r="Q2992" t="s">
        <v>2245</v>
      </c>
      <c r="S2992" s="22">
        <f t="shared" si="231"/>
        <v>0.33333333333333331</v>
      </c>
      <c r="T2992" s="22">
        <f t="shared" si="232"/>
        <v>2.02020202020202E-2</v>
      </c>
      <c r="U2992" s="22" t="s">
        <v>5367</v>
      </c>
      <c r="V2992">
        <v>830</v>
      </c>
      <c r="W2992" s="22" t="s">
        <v>5439</v>
      </c>
      <c r="X2992">
        <v>1630</v>
      </c>
      <c r="Y2992" t="s">
        <v>49</v>
      </c>
      <c r="Z2992" t="s">
        <v>1531</v>
      </c>
      <c r="AA2992" t="s">
        <v>1532</v>
      </c>
      <c r="AB2992">
        <v>11</v>
      </c>
      <c r="AC2992" t="s">
        <v>260</v>
      </c>
      <c r="AD2992" t="str">
        <f t="shared" si="233"/>
        <v>Wake Campus - WAKE04</v>
      </c>
      <c r="AE2992" t="s">
        <v>260</v>
      </c>
      <c r="AF2992" t="s">
        <v>263</v>
      </c>
      <c r="AG2992" t="s">
        <v>1424</v>
      </c>
      <c r="AH2992" t="s">
        <v>5220</v>
      </c>
      <c r="AI2992">
        <v>24</v>
      </c>
      <c r="AJ2992">
        <v>7</v>
      </c>
      <c r="AK2992" s="22">
        <f t="shared" si="234"/>
        <v>0.14141414141414141</v>
      </c>
      <c r="AL2992" t="s">
        <v>52</v>
      </c>
      <c r="AM2992" t="s">
        <v>66</v>
      </c>
      <c r="AN2992" t="s">
        <v>67</v>
      </c>
    </row>
    <row r="2993" spans="1:40" hidden="1" x14ac:dyDescent="0.25">
      <c r="A2993">
        <v>202430</v>
      </c>
      <c r="B2993">
        <v>44363</v>
      </c>
      <c r="C2993" t="s">
        <v>1302</v>
      </c>
      <c r="D2993" t="s">
        <v>5687</v>
      </c>
      <c r="E2993" t="s">
        <v>1303</v>
      </c>
      <c r="F2993">
        <v>0</v>
      </c>
      <c r="G2993" s="1">
        <v>45208</v>
      </c>
      <c r="H2993" s="1">
        <v>45229</v>
      </c>
      <c r="I2993" s="21">
        <f t="shared" si="230"/>
        <v>4</v>
      </c>
      <c r="J2993" s="1"/>
      <c r="K2993" s="1" t="s">
        <v>33</v>
      </c>
      <c r="L2993" t="s">
        <v>33</v>
      </c>
      <c r="S2993" s="22">
        <f t="shared" si="231"/>
        <v>5.208333333333337E-2</v>
      </c>
      <c r="T2993" s="22">
        <f t="shared" si="232"/>
        <v>1.2626262626262636E-2</v>
      </c>
      <c r="U2993" s="22" t="s">
        <v>5383</v>
      </c>
      <c r="V2993">
        <v>930</v>
      </c>
      <c r="W2993" s="22" t="s">
        <v>5401</v>
      </c>
      <c r="X2993">
        <v>1045</v>
      </c>
      <c r="Y2993" t="s">
        <v>49</v>
      </c>
      <c r="Z2993" t="s">
        <v>1298</v>
      </c>
      <c r="AA2993" t="s">
        <v>1299</v>
      </c>
      <c r="AB2993">
        <v>10</v>
      </c>
      <c r="AC2993" t="s">
        <v>260</v>
      </c>
      <c r="AD2993" t="str">
        <f t="shared" si="233"/>
        <v>Wake Campus - WAKE04</v>
      </c>
      <c r="AE2993" t="s">
        <v>260</v>
      </c>
      <c r="AF2993" t="s">
        <v>263</v>
      </c>
      <c r="AG2993" t="s">
        <v>1424</v>
      </c>
      <c r="AH2993" t="s">
        <v>5220</v>
      </c>
      <c r="AI2993">
        <v>15</v>
      </c>
      <c r="AJ2993">
        <v>12</v>
      </c>
      <c r="AK2993" s="22">
        <f t="shared" si="234"/>
        <v>0.60606060606060652</v>
      </c>
      <c r="AL2993" t="s">
        <v>52</v>
      </c>
      <c r="AM2993" t="s">
        <v>66</v>
      </c>
      <c r="AN2993" t="s">
        <v>67</v>
      </c>
    </row>
    <row r="2994" spans="1:40" hidden="1" x14ac:dyDescent="0.25">
      <c r="A2994">
        <v>202430</v>
      </c>
      <c r="B2994">
        <v>44363</v>
      </c>
      <c r="C2994" t="s">
        <v>1302</v>
      </c>
      <c r="D2994" t="s">
        <v>5687</v>
      </c>
      <c r="E2994" t="s">
        <v>1303</v>
      </c>
      <c r="F2994">
        <v>0</v>
      </c>
      <c r="G2994" s="1">
        <v>45208</v>
      </c>
      <c r="H2994" s="1">
        <v>45229</v>
      </c>
      <c r="I2994" s="21">
        <f t="shared" si="230"/>
        <v>4</v>
      </c>
      <c r="J2994" s="1"/>
      <c r="K2994" s="1" t="s">
        <v>33</v>
      </c>
      <c r="L2994" t="s">
        <v>33</v>
      </c>
      <c r="S2994" s="22">
        <f t="shared" si="231"/>
        <v>4.1666666666666685E-2</v>
      </c>
      <c r="T2994" s="22">
        <f t="shared" si="232"/>
        <v>1.0101010101010105E-2</v>
      </c>
      <c r="U2994" s="22" t="s">
        <v>5450</v>
      </c>
      <c r="V2994">
        <v>1050</v>
      </c>
      <c r="W2994" s="22" t="s">
        <v>5482</v>
      </c>
      <c r="X2994">
        <v>1150</v>
      </c>
      <c r="Y2994" t="s">
        <v>49</v>
      </c>
      <c r="Z2994" t="s">
        <v>1298</v>
      </c>
      <c r="AA2994" t="s">
        <v>1299</v>
      </c>
      <c r="AB2994">
        <v>10</v>
      </c>
      <c r="AC2994" t="s">
        <v>260</v>
      </c>
      <c r="AD2994" t="str">
        <f t="shared" si="233"/>
        <v>Wake Campus - WAKE04</v>
      </c>
      <c r="AE2994" t="s">
        <v>260</v>
      </c>
      <c r="AF2994" t="s">
        <v>263</v>
      </c>
      <c r="AG2994" t="s">
        <v>1424</v>
      </c>
      <c r="AH2994" t="s">
        <v>5220</v>
      </c>
      <c r="AI2994">
        <v>15</v>
      </c>
      <c r="AJ2994">
        <v>12</v>
      </c>
      <c r="AK2994" s="22">
        <f t="shared" si="234"/>
        <v>0.48484848484848508</v>
      </c>
      <c r="AL2994" t="s">
        <v>52</v>
      </c>
      <c r="AM2994" t="s">
        <v>66</v>
      </c>
      <c r="AN2994" t="s">
        <v>67</v>
      </c>
    </row>
    <row r="2995" spans="1:40" hidden="1" x14ac:dyDescent="0.25">
      <c r="A2995">
        <v>202430</v>
      </c>
      <c r="B2995">
        <v>44595</v>
      </c>
      <c r="C2995" t="s">
        <v>2002</v>
      </c>
      <c r="D2995" t="s">
        <v>5687</v>
      </c>
      <c r="E2995" t="s">
        <v>2003</v>
      </c>
      <c r="F2995">
        <v>0</v>
      </c>
      <c r="G2995" s="1">
        <v>45251</v>
      </c>
      <c r="H2995" s="1">
        <v>45272</v>
      </c>
      <c r="I2995" s="21">
        <f t="shared" si="230"/>
        <v>4</v>
      </c>
      <c r="J2995" s="1"/>
      <c r="K2995" s="1" t="s">
        <v>34</v>
      </c>
      <c r="M2995" t="s">
        <v>34</v>
      </c>
      <c r="S2995" s="22">
        <f t="shared" si="231"/>
        <v>5.208333333333337E-2</v>
      </c>
      <c r="T2995" s="22">
        <f t="shared" si="232"/>
        <v>1.2626262626262636E-2</v>
      </c>
      <c r="U2995" s="22" t="s">
        <v>5386</v>
      </c>
      <c r="V2995">
        <v>1300</v>
      </c>
      <c r="W2995" s="22" t="s">
        <v>5402</v>
      </c>
      <c r="X2995">
        <v>1415</v>
      </c>
      <c r="Y2995" t="s">
        <v>49</v>
      </c>
      <c r="Z2995" t="s">
        <v>1298</v>
      </c>
      <c r="AA2995" t="s">
        <v>1299</v>
      </c>
      <c r="AB2995">
        <v>12</v>
      </c>
      <c r="AC2995" t="s">
        <v>260</v>
      </c>
      <c r="AD2995" t="str">
        <f t="shared" si="233"/>
        <v>Wake Campus - WAKE04</v>
      </c>
      <c r="AE2995" t="s">
        <v>260</v>
      </c>
      <c r="AF2995" t="s">
        <v>263</v>
      </c>
      <c r="AG2995" t="s">
        <v>1424</v>
      </c>
      <c r="AH2995" t="s">
        <v>5220</v>
      </c>
      <c r="AI2995">
        <v>24</v>
      </c>
      <c r="AJ2995">
        <v>18</v>
      </c>
      <c r="AK2995" s="22">
        <f t="shared" si="234"/>
        <v>0.90909090909090984</v>
      </c>
      <c r="AL2995" t="s">
        <v>52</v>
      </c>
      <c r="AM2995" t="s">
        <v>66</v>
      </c>
      <c r="AN2995" t="s">
        <v>67</v>
      </c>
    </row>
    <row r="2996" spans="1:40" hidden="1" x14ac:dyDescent="0.25">
      <c r="A2996">
        <v>202430</v>
      </c>
      <c r="B2996">
        <v>44595</v>
      </c>
      <c r="C2996" t="s">
        <v>2002</v>
      </c>
      <c r="D2996" t="s">
        <v>5687</v>
      </c>
      <c r="E2996" t="s">
        <v>2003</v>
      </c>
      <c r="F2996">
        <v>0</v>
      </c>
      <c r="G2996" s="1">
        <v>45251</v>
      </c>
      <c r="H2996" s="1">
        <v>45272</v>
      </c>
      <c r="I2996" s="21">
        <f t="shared" si="230"/>
        <v>4</v>
      </c>
      <c r="J2996" s="1"/>
      <c r="K2996" s="1" t="s">
        <v>34</v>
      </c>
      <c r="M2996" t="s">
        <v>34</v>
      </c>
      <c r="S2996" s="22">
        <f t="shared" si="231"/>
        <v>4.166666666666663E-2</v>
      </c>
      <c r="T2996" s="22">
        <f t="shared" si="232"/>
        <v>1.0101010101010091E-2</v>
      </c>
      <c r="U2996" s="22" t="s">
        <v>5379</v>
      </c>
      <c r="V2996">
        <v>1420</v>
      </c>
      <c r="W2996" s="22" t="s">
        <v>5490</v>
      </c>
      <c r="X2996">
        <v>1520</v>
      </c>
      <c r="Y2996" t="s">
        <v>49</v>
      </c>
      <c r="Z2996" t="s">
        <v>1298</v>
      </c>
      <c r="AA2996" t="s">
        <v>1299</v>
      </c>
      <c r="AB2996">
        <v>12</v>
      </c>
      <c r="AC2996" t="s">
        <v>260</v>
      </c>
      <c r="AD2996" t="str">
        <f t="shared" si="233"/>
        <v>Wake Campus - WAKE04</v>
      </c>
      <c r="AE2996" t="s">
        <v>260</v>
      </c>
      <c r="AF2996" t="s">
        <v>263</v>
      </c>
      <c r="AG2996" t="s">
        <v>1424</v>
      </c>
      <c r="AH2996" t="s">
        <v>5220</v>
      </c>
      <c r="AI2996">
        <v>24</v>
      </c>
      <c r="AJ2996">
        <v>18</v>
      </c>
      <c r="AK2996" s="22">
        <f t="shared" si="234"/>
        <v>0.72727272727272663</v>
      </c>
      <c r="AL2996" t="s">
        <v>52</v>
      </c>
      <c r="AM2996" t="s">
        <v>66</v>
      </c>
      <c r="AN2996" t="s">
        <v>67</v>
      </c>
    </row>
    <row r="2997" spans="1:40" hidden="1" x14ac:dyDescent="0.25">
      <c r="A2997">
        <v>202430</v>
      </c>
      <c r="B2997">
        <v>44596</v>
      </c>
      <c r="C2997" t="s">
        <v>2727</v>
      </c>
      <c r="D2997" t="s">
        <v>5687</v>
      </c>
      <c r="E2997" t="s">
        <v>2728</v>
      </c>
      <c r="F2997">
        <v>0</v>
      </c>
      <c r="G2997" s="1">
        <v>45231</v>
      </c>
      <c r="H2997" s="1">
        <v>45259</v>
      </c>
      <c r="I2997" s="21">
        <f t="shared" si="230"/>
        <v>5</v>
      </c>
      <c r="J2997" s="1"/>
      <c r="K2997" s="1" t="s">
        <v>35</v>
      </c>
      <c r="N2997" t="s">
        <v>35</v>
      </c>
      <c r="S2997" s="22">
        <f t="shared" si="231"/>
        <v>9.375E-2</v>
      </c>
      <c r="T2997" s="22">
        <f t="shared" si="232"/>
        <v>2.8409090909090912E-2</v>
      </c>
      <c r="U2997" s="22" t="s">
        <v>5383</v>
      </c>
      <c r="V2997">
        <v>930</v>
      </c>
      <c r="W2997" s="22" t="s">
        <v>5429</v>
      </c>
      <c r="X2997">
        <v>1145</v>
      </c>
      <c r="Y2997" t="s">
        <v>49</v>
      </c>
      <c r="Z2997" t="s">
        <v>1298</v>
      </c>
      <c r="AA2997" t="s">
        <v>1299</v>
      </c>
      <c r="AB2997">
        <v>11</v>
      </c>
      <c r="AC2997" t="s">
        <v>260</v>
      </c>
      <c r="AD2997" t="str">
        <f t="shared" si="233"/>
        <v>Wake Campus - WAKE04</v>
      </c>
      <c r="AE2997" t="s">
        <v>260</v>
      </c>
      <c r="AF2997" t="s">
        <v>263</v>
      </c>
      <c r="AG2997" t="s">
        <v>1424</v>
      </c>
      <c r="AH2997" t="s">
        <v>5220</v>
      </c>
      <c r="AI2997">
        <v>24</v>
      </c>
      <c r="AJ2997">
        <v>9</v>
      </c>
      <c r="AK2997" s="22">
        <f t="shared" si="234"/>
        <v>1.2784090909090911</v>
      </c>
      <c r="AL2997" t="s">
        <v>52</v>
      </c>
      <c r="AM2997" t="s">
        <v>66</v>
      </c>
      <c r="AN2997" t="s">
        <v>67</v>
      </c>
    </row>
    <row r="2998" spans="1:40" hidden="1" x14ac:dyDescent="0.25">
      <c r="A2998">
        <v>202430</v>
      </c>
      <c r="B2998">
        <v>43215</v>
      </c>
      <c r="C2998" t="s">
        <v>2074</v>
      </c>
      <c r="D2998" t="s">
        <v>5687</v>
      </c>
      <c r="E2998" t="s">
        <v>2075</v>
      </c>
      <c r="F2998">
        <v>0</v>
      </c>
      <c r="G2998" s="1">
        <v>45216</v>
      </c>
      <c r="H2998" s="1">
        <v>45225</v>
      </c>
      <c r="I2998" s="21">
        <f t="shared" si="230"/>
        <v>2.2857142857142856</v>
      </c>
      <c r="J2998" s="1"/>
      <c r="K2998" s="1" t="s">
        <v>5537</v>
      </c>
      <c r="M2998" t="s">
        <v>34</v>
      </c>
      <c r="O2998" t="s">
        <v>36</v>
      </c>
      <c r="S2998" s="22">
        <f t="shared" si="231"/>
        <v>9.375E-2</v>
      </c>
      <c r="T2998" s="22">
        <f t="shared" si="232"/>
        <v>2.5974025974025976E-2</v>
      </c>
      <c r="U2998" s="22" t="s">
        <v>5378</v>
      </c>
      <c r="V2998">
        <v>1800</v>
      </c>
      <c r="W2998" s="22" t="s">
        <v>5476</v>
      </c>
      <c r="X2998">
        <v>2015</v>
      </c>
      <c r="Y2998" t="s">
        <v>49</v>
      </c>
      <c r="Z2998" t="s">
        <v>2076</v>
      </c>
      <c r="AA2998" t="s">
        <v>2077</v>
      </c>
      <c r="AB2998">
        <v>10</v>
      </c>
      <c r="AC2998" t="s">
        <v>260</v>
      </c>
      <c r="AD2998" t="str">
        <f t="shared" si="233"/>
        <v>Wake Campus - WAKE05</v>
      </c>
      <c r="AE2998" t="s">
        <v>260</v>
      </c>
      <c r="AF2998" t="s">
        <v>263</v>
      </c>
      <c r="AG2998" t="s">
        <v>2078</v>
      </c>
      <c r="AH2998" t="s">
        <v>5220</v>
      </c>
      <c r="AI2998">
        <v>24</v>
      </c>
      <c r="AJ2998">
        <v>17</v>
      </c>
      <c r="AK2998" s="22">
        <f t="shared" si="234"/>
        <v>1.0092764378478665</v>
      </c>
      <c r="AL2998" t="s">
        <v>52</v>
      </c>
      <c r="AM2998" t="s">
        <v>182</v>
      </c>
      <c r="AN2998" t="s">
        <v>67</v>
      </c>
    </row>
    <row r="2999" spans="1:40" hidden="1" x14ac:dyDescent="0.25">
      <c r="A2999">
        <v>202430</v>
      </c>
      <c r="B2999">
        <v>43216</v>
      </c>
      <c r="C2999" t="s">
        <v>2074</v>
      </c>
      <c r="D2999" t="s">
        <v>5687</v>
      </c>
      <c r="E2999" t="s">
        <v>2075</v>
      </c>
      <c r="F2999">
        <v>0</v>
      </c>
      <c r="G2999" s="1">
        <v>45223</v>
      </c>
      <c r="H2999" s="1">
        <v>45230</v>
      </c>
      <c r="I2999" s="21">
        <f t="shared" si="230"/>
        <v>2</v>
      </c>
      <c r="J2999" s="1"/>
      <c r="K2999" s="1" t="s">
        <v>5537</v>
      </c>
      <c r="M2999" t="s">
        <v>34</v>
      </c>
      <c r="O2999" t="s">
        <v>36</v>
      </c>
      <c r="S2999" s="22">
        <f t="shared" si="231"/>
        <v>0.12847222222222221</v>
      </c>
      <c r="T2999" s="22">
        <f t="shared" si="232"/>
        <v>3.1144781144781142E-2</v>
      </c>
      <c r="U2999" s="22" t="s">
        <v>5390</v>
      </c>
      <c r="V2999">
        <v>900</v>
      </c>
      <c r="W2999" s="22" t="s">
        <v>5422</v>
      </c>
      <c r="X2999">
        <v>1205</v>
      </c>
      <c r="Y2999" t="s">
        <v>101</v>
      </c>
      <c r="Z2999" t="s">
        <v>2079</v>
      </c>
      <c r="AA2999" t="s">
        <v>2080</v>
      </c>
      <c r="AB2999">
        <v>11</v>
      </c>
      <c r="AC2999" t="s">
        <v>260</v>
      </c>
      <c r="AD2999" t="str">
        <f t="shared" si="233"/>
        <v>Wake Campus - WAKE05</v>
      </c>
      <c r="AE2999" t="s">
        <v>260</v>
      </c>
      <c r="AF2999" t="s">
        <v>263</v>
      </c>
      <c r="AG2999" t="s">
        <v>2078</v>
      </c>
      <c r="AH2999" t="s">
        <v>5220</v>
      </c>
      <c r="AI2999">
        <v>24</v>
      </c>
      <c r="AJ2999">
        <v>15</v>
      </c>
      <c r="AK2999" s="22">
        <f t="shared" si="234"/>
        <v>0.93434343434343425</v>
      </c>
      <c r="AL2999" t="s">
        <v>52</v>
      </c>
      <c r="AM2999" t="s">
        <v>66</v>
      </c>
      <c r="AN2999" t="s">
        <v>67</v>
      </c>
    </row>
    <row r="3000" spans="1:40" hidden="1" x14ac:dyDescent="0.25">
      <c r="A3000">
        <v>202430</v>
      </c>
      <c r="B3000">
        <v>43217</v>
      </c>
      <c r="C3000" t="s">
        <v>2081</v>
      </c>
      <c r="D3000" t="s">
        <v>5687</v>
      </c>
      <c r="E3000" t="s">
        <v>2082</v>
      </c>
      <c r="F3000">
        <v>0</v>
      </c>
      <c r="G3000" s="1">
        <v>45237</v>
      </c>
      <c r="H3000" s="1">
        <v>45246</v>
      </c>
      <c r="I3000" s="21">
        <f t="shared" si="230"/>
        <v>2.2857142857142856</v>
      </c>
      <c r="J3000" s="1"/>
      <c r="K3000" s="1" t="s">
        <v>5537</v>
      </c>
      <c r="M3000" t="s">
        <v>34</v>
      </c>
      <c r="O3000" t="s">
        <v>36</v>
      </c>
      <c r="S3000" s="22">
        <f t="shared" si="231"/>
        <v>9.375E-2</v>
      </c>
      <c r="T3000" s="22">
        <f t="shared" si="232"/>
        <v>2.5974025974025976E-2</v>
      </c>
      <c r="U3000" s="22" t="s">
        <v>5378</v>
      </c>
      <c r="V3000">
        <v>1800</v>
      </c>
      <c r="W3000" s="22" t="s">
        <v>5476</v>
      </c>
      <c r="X3000">
        <v>2015</v>
      </c>
      <c r="Y3000" t="s">
        <v>101</v>
      </c>
      <c r="Z3000" t="s">
        <v>2076</v>
      </c>
      <c r="AA3000" t="s">
        <v>2077</v>
      </c>
      <c r="AB3000">
        <v>11</v>
      </c>
      <c r="AC3000" t="s">
        <v>260</v>
      </c>
      <c r="AD3000" t="str">
        <f t="shared" si="233"/>
        <v>Wake Campus - WAKE05</v>
      </c>
      <c r="AE3000" t="s">
        <v>260</v>
      </c>
      <c r="AF3000" t="s">
        <v>263</v>
      </c>
      <c r="AG3000" t="s">
        <v>2078</v>
      </c>
      <c r="AH3000" t="s">
        <v>5220</v>
      </c>
      <c r="AI3000">
        <v>24</v>
      </c>
      <c r="AJ3000">
        <v>14</v>
      </c>
      <c r="AK3000" s="22">
        <f t="shared" si="234"/>
        <v>0.83116883116883122</v>
      </c>
      <c r="AL3000" t="s">
        <v>52</v>
      </c>
      <c r="AM3000" t="s">
        <v>182</v>
      </c>
      <c r="AN3000" t="s">
        <v>67</v>
      </c>
    </row>
    <row r="3001" spans="1:40" hidden="1" x14ac:dyDescent="0.25">
      <c r="A3001">
        <v>202430</v>
      </c>
      <c r="B3001">
        <v>43218</v>
      </c>
      <c r="C3001" t="s">
        <v>2083</v>
      </c>
      <c r="D3001" t="s">
        <v>5687</v>
      </c>
      <c r="E3001" t="s">
        <v>2084</v>
      </c>
      <c r="F3001">
        <v>0</v>
      </c>
      <c r="G3001" s="1">
        <v>45258</v>
      </c>
      <c r="H3001" s="1">
        <v>45267</v>
      </c>
      <c r="I3001" s="21">
        <f t="shared" si="230"/>
        <v>2.2857142857142856</v>
      </c>
      <c r="J3001" s="1"/>
      <c r="K3001" s="1" t="s">
        <v>5537</v>
      </c>
      <c r="M3001" t="s">
        <v>34</v>
      </c>
      <c r="O3001" t="s">
        <v>36</v>
      </c>
      <c r="S3001" s="22">
        <f t="shared" si="231"/>
        <v>9.375E-2</v>
      </c>
      <c r="T3001" s="22">
        <f t="shared" si="232"/>
        <v>2.5974025974025976E-2</v>
      </c>
      <c r="U3001" s="22" t="s">
        <v>5378</v>
      </c>
      <c r="V3001">
        <v>1800</v>
      </c>
      <c r="W3001" s="22" t="s">
        <v>5476</v>
      </c>
      <c r="X3001">
        <v>2015</v>
      </c>
      <c r="Y3001" t="s">
        <v>101</v>
      </c>
      <c r="Z3001" t="s">
        <v>2076</v>
      </c>
      <c r="AA3001" t="s">
        <v>2077</v>
      </c>
      <c r="AB3001">
        <v>12</v>
      </c>
      <c r="AC3001" t="s">
        <v>260</v>
      </c>
      <c r="AD3001" t="str">
        <f t="shared" si="233"/>
        <v>Wake Campus - WAKE05</v>
      </c>
      <c r="AE3001" t="s">
        <v>260</v>
      </c>
      <c r="AF3001" t="s">
        <v>263</v>
      </c>
      <c r="AG3001" t="s">
        <v>2078</v>
      </c>
      <c r="AH3001" t="s">
        <v>5220</v>
      </c>
      <c r="AI3001">
        <v>24</v>
      </c>
      <c r="AJ3001">
        <v>15</v>
      </c>
      <c r="AK3001" s="22">
        <f t="shared" si="234"/>
        <v>0.89053803339517623</v>
      </c>
      <c r="AL3001" t="s">
        <v>52</v>
      </c>
      <c r="AM3001" t="s">
        <v>182</v>
      </c>
      <c r="AN3001" t="s">
        <v>67</v>
      </c>
    </row>
    <row r="3002" spans="1:40" hidden="1" x14ac:dyDescent="0.25">
      <c r="A3002">
        <v>202430</v>
      </c>
      <c r="B3002">
        <v>44355</v>
      </c>
      <c r="C3002" t="s">
        <v>2081</v>
      </c>
      <c r="D3002" t="s">
        <v>5687</v>
      </c>
      <c r="E3002" t="s">
        <v>2082</v>
      </c>
      <c r="F3002">
        <v>0</v>
      </c>
      <c r="G3002" s="1">
        <v>45232</v>
      </c>
      <c r="H3002" s="1">
        <v>45239</v>
      </c>
      <c r="I3002" s="21">
        <f t="shared" si="230"/>
        <v>2</v>
      </c>
      <c r="J3002" s="1"/>
      <c r="K3002" s="1" t="s">
        <v>5537</v>
      </c>
      <c r="M3002" t="s">
        <v>34</v>
      </c>
      <c r="O3002" t="s">
        <v>36</v>
      </c>
      <c r="S3002" s="22">
        <f t="shared" si="231"/>
        <v>0.13194444444444442</v>
      </c>
      <c r="T3002" s="22">
        <f t="shared" si="232"/>
        <v>3.198653198653198E-2</v>
      </c>
      <c r="U3002" s="22" t="s">
        <v>5390</v>
      </c>
      <c r="V3002">
        <v>900</v>
      </c>
      <c r="W3002" s="22" t="s">
        <v>5436</v>
      </c>
      <c r="X3002">
        <v>1210</v>
      </c>
      <c r="Y3002" t="s">
        <v>49</v>
      </c>
      <c r="Z3002" t="s">
        <v>2079</v>
      </c>
      <c r="AA3002" t="s">
        <v>2080</v>
      </c>
      <c r="AB3002">
        <v>11</v>
      </c>
      <c r="AC3002" t="s">
        <v>260</v>
      </c>
      <c r="AD3002" t="str">
        <f t="shared" si="233"/>
        <v>Wake Campus - WAKE05</v>
      </c>
      <c r="AE3002" t="s">
        <v>260</v>
      </c>
      <c r="AF3002" t="s">
        <v>263</v>
      </c>
      <c r="AG3002" t="s">
        <v>2078</v>
      </c>
      <c r="AH3002" t="s">
        <v>5220</v>
      </c>
      <c r="AI3002">
        <v>24</v>
      </c>
      <c r="AJ3002">
        <v>10</v>
      </c>
      <c r="AK3002" s="22">
        <f t="shared" si="234"/>
        <v>0.63973063973063959</v>
      </c>
      <c r="AL3002" t="s">
        <v>52</v>
      </c>
      <c r="AM3002" t="s">
        <v>66</v>
      </c>
      <c r="AN3002" t="s">
        <v>67</v>
      </c>
    </row>
    <row r="3003" spans="1:40" hidden="1" x14ac:dyDescent="0.25">
      <c r="A3003">
        <v>202430</v>
      </c>
      <c r="B3003">
        <v>44356</v>
      </c>
      <c r="C3003" t="s">
        <v>2083</v>
      </c>
      <c r="D3003" t="s">
        <v>5687</v>
      </c>
      <c r="E3003" t="s">
        <v>2084</v>
      </c>
      <c r="F3003">
        <v>0</v>
      </c>
      <c r="G3003" s="1">
        <v>45244</v>
      </c>
      <c r="H3003" s="1">
        <v>45251</v>
      </c>
      <c r="I3003" s="21">
        <f t="shared" si="230"/>
        <v>2</v>
      </c>
      <c r="J3003" s="1"/>
      <c r="K3003" s="1" t="s">
        <v>5537</v>
      </c>
      <c r="M3003" t="s">
        <v>34</v>
      </c>
      <c r="O3003" t="s">
        <v>36</v>
      </c>
      <c r="S3003" s="22">
        <f t="shared" si="231"/>
        <v>0.13194444444444442</v>
      </c>
      <c r="T3003" s="22">
        <f t="shared" si="232"/>
        <v>3.198653198653198E-2</v>
      </c>
      <c r="U3003" s="22" t="s">
        <v>5390</v>
      </c>
      <c r="V3003">
        <v>900</v>
      </c>
      <c r="W3003" s="22" t="s">
        <v>5436</v>
      </c>
      <c r="X3003">
        <v>1210</v>
      </c>
      <c r="Y3003" t="s">
        <v>49</v>
      </c>
      <c r="Z3003" t="s">
        <v>2079</v>
      </c>
      <c r="AA3003" t="s">
        <v>2080</v>
      </c>
      <c r="AB3003">
        <v>11</v>
      </c>
      <c r="AC3003" t="s">
        <v>260</v>
      </c>
      <c r="AD3003" t="str">
        <f t="shared" si="233"/>
        <v>Wake Campus - WAKE05</v>
      </c>
      <c r="AE3003" t="s">
        <v>260</v>
      </c>
      <c r="AF3003" t="s">
        <v>263</v>
      </c>
      <c r="AG3003" t="s">
        <v>2078</v>
      </c>
      <c r="AH3003" t="s">
        <v>5220</v>
      </c>
      <c r="AI3003">
        <v>24</v>
      </c>
      <c r="AJ3003">
        <v>8</v>
      </c>
      <c r="AK3003" s="22">
        <f t="shared" si="234"/>
        <v>0.51178451178451168</v>
      </c>
      <c r="AL3003" t="s">
        <v>52</v>
      </c>
      <c r="AM3003" t="s">
        <v>66</v>
      </c>
      <c r="AN3003" t="s">
        <v>67</v>
      </c>
    </row>
    <row r="3004" spans="1:40" hidden="1" x14ac:dyDescent="0.25">
      <c r="A3004">
        <v>202430</v>
      </c>
      <c r="B3004">
        <v>44374</v>
      </c>
      <c r="C3004" t="s">
        <v>3531</v>
      </c>
      <c r="D3004" t="s">
        <v>5642</v>
      </c>
      <c r="E3004" t="s">
        <v>3532</v>
      </c>
      <c r="F3004">
        <v>0</v>
      </c>
      <c r="G3004" s="1">
        <v>45226</v>
      </c>
      <c r="H3004" s="1">
        <v>45226</v>
      </c>
      <c r="I3004" s="21">
        <f t="shared" si="230"/>
        <v>1</v>
      </c>
      <c r="J3004" s="1"/>
      <c r="K3004" s="1" t="s">
        <v>37</v>
      </c>
      <c r="P3004" t="s">
        <v>37</v>
      </c>
      <c r="S3004" s="22">
        <f t="shared" si="231"/>
        <v>0.33333333333333331</v>
      </c>
      <c r="T3004" s="22">
        <f t="shared" si="232"/>
        <v>2.02020202020202E-2</v>
      </c>
      <c r="U3004" s="22" t="s">
        <v>5367</v>
      </c>
      <c r="V3004">
        <v>830</v>
      </c>
      <c r="W3004" s="22" t="s">
        <v>5439</v>
      </c>
      <c r="X3004">
        <v>1630</v>
      </c>
      <c r="Y3004" t="s">
        <v>49</v>
      </c>
      <c r="Z3004" t="s">
        <v>3533</v>
      </c>
      <c r="AA3004" t="s">
        <v>3534</v>
      </c>
      <c r="AB3004">
        <v>11</v>
      </c>
      <c r="AC3004" t="s">
        <v>260</v>
      </c>
      <c r="AD3004" t="str">
        <f t="shared" si="233"/>
        <v>Wake Campus - WAKE05</v>
      </c>
      <c r="AE3004" t="s">
        <v>260</v>
      </c>
      <c r="AF3004" t="s">
        <v>263</v>
      </c>
      <c r="AG3004" t="s">
        <v>2078</v>
      </c>
      <c r="AH3004" t="s">
        <v>5220</v>
      </c>
      <c r="AI3004">
        <v>24</v>
      </c>
      <c r="AJ3004">
        <v>4</v>
      </c>
      <c r="AK3004" s="22">
        <f t="shared" si="234"/>
        <v>8.0808080808080801E-2</v>
      </c>
      <c r="AL3004" t="s">
        <v>52</v>
      </c>
      <c r="AM3004" t="s">
        <v>66</v>
      </c>
      <c r="AN3004" t="s">
        <v>67</v>
      </c>
    </row>
    <row r="3005" spans="1:40" hidden="1" x14ac:dyDescent="0.25">
      <c r="A3005">
        <v>202430</v>
      </c>
      <c r="B3005">
        <v>44375</v>
      </c>
      <c r="C3005" t="s">
        <v>3535</v>
      </c>
      <c r="D3005" t="s">
        <v>5642</v>
      </c>
      <c r="E3005" t="s">
        <v>3536</v>
      </c>
      <c r="F3005">
        <v>0</v>
      </c>
      <c r="G3005" s="1">
        <v>45233</v>
      </c>
      <c r="H3005" s="1">
        <v>45233</v>
      </c>
      <c r="I3005" s="21">
        <f t="shared" si="230"/>
        <v>1</v>
      </c>
      <c r="J3005" s="1"/>
      <c r="K3005" s="1" t="s">
        <v>37</v>
      </c>
      <c r="P3005" t="s">
        <v>37</v>
      </c>
      <c r="S3005" s="22">
        <f t="shared" si="231"/>
        <v>0.33333333333333331</v>
      </c>
      <c r="T3005" s="22">
        <f t="shared" si="232"/>
        <v>2.02020202020202E-2</v>
      </c>
      <c r="U3005" s="22" t="s">
        <v>5367</v>
      </c>
      <c r="V3005">
        <v>830</v>
      </c>
      <c r="W3005" s="22" t="s">
        <v>5439</v>
      </c>
      <c r="X3005">
        <v>1630</v>
      </c>
      <c r="Y3005" t="s">
        <v>49</v>
      </c>
      <c r="Z3005" t="s">
        <v>3533</v>
      </c>
      <c r="AA3005" t="s">
        <v>3534</v>
      </c>
      <c r="AB3005">
        <v>11</v>
      </c>
      <c r="AC3005" t="s">
        <v>260</v>
      </c>
      <c r="AD3005" t="str">
        <f t="shared" si="233"/>
        <v>Wake Campus - WAKE05</v>
      </c>
      <c r="AE3005" t="s">
        <v>260</v>
      </c>
      <c r="AF3005" t="s">
        <v>263</v>
      </c>
      <c r="AG3005" t="s">
        <v>2078</v>
      </c>
      <c r="AH3005" t="s">
        <v>5220</v>
      </c>
      <c r="AI3005">
        <v>24</v>
      </c>
      <c r="AJ3005">
        <v>5</v>
      </c>
      <c r="AK3005" s="22">
        <f t="shared" si="234"/>
        <v>0.10101010101010099</v>
      </c>
      <c r="AL3005" t="s">
        <v>52</v>
      </c>
      <c r="AM3005" t="s">
        <v>66</v>
      </c>
      <c r="AN3005" t="s">
        <v>67</v>
      </c>
    </row>
    <row r="3006" spans="1:40" hidden="1" x14ac:dyDescent="0.25">
      <c r="A3006">
        <v>202430</v>
      </c>
      <c r="B3006">
        <v>44377</v>
      </c>
      <c r="C3006" t="s">
        <v>3537</v>
      </c>
      <c r="D3006" t="s">
        <v>5650</v>
      </c>
      <c r="E3006" t="s">
        <v>3538</v>
      </c>
      <c r="F3006">
        <v>0</v>
      </c>
      <c r="G3006" s="1">
        <v>45206</v>
      </c>
      <c r="H3006" s="1">
        <v>45213</v>
      </c>
      <c r="I3006" s="21">
        <f t="shared" si="230"/>
        <v>2</v>
      </c>
      <c r="J3006" s="1"/>
      <c r="K3006" s="1" t="s">
        <v>2245</v>
      </c>
      <c r="Q3006" t="s">
        <v>2245</v>
      </c>
      <c r="S3006" s="22">
        <f t="shared" si="231"/>
        <v>0.16666666666666663</v>
      </c>
      <c r="T3006" s="22">
        <f t="shared" si="232"/>
        <v>2.0202020202020197E-2</v>
      </c>
      <c r="U3006" s="22" t="s">
        <v>5390</v>
      </c>
      <c r="V3006">
        <v>900</v>
      </c>
      <c r="W3006" s="22" t="s">
        <v>5386</v>
      </c>
      <c r="X3006">
        <v>1300</v>
      </c>
      <c r="Y3006" t="s">
        <v>49</v>
      </c>
      <c r="Z3006" t="s">
        <v>3539</v>
      </c>
      <c r="AA3006" t="s">
        <v>3540</v>
      </c>
      <c r="AB3006">
        <v>10</v>
      </c>
      <c r="AC3006" t="s">
        <v>260</v>
      </c>
      <c r="AD3006" t="str">
        <f t="shared" si="233"/>
        <v>Wake Campus - WAKE05</v>
      </c>
      <c r="AE3006" t="s">
        <v>260</v>
      </c>
      <c r="AF3006" t="s">
        <v>263</v>
      </c>
      <c r="AG3006" t="s">
        <v>2078</v>
      </c>
      <c r="AH3006" t="s">
        <v>5220</v>
      </c>
      <c r="AI3006">
        <v>24</v>
      </c>
      <c r="AJ3006">
        <v>6</v>
      </c>
      <c r="AK3006" s="22">
        <f t="shared" si="234"/>
        <v>0.24242424242424238</v>
      </c>
      <c r="AL3006" t="s">
        <v>52</v>
      </c>
      <c r="AM3006" t="s">
        <v>66</v>
      </c>
      <c r="AN3006" t="s">
        <v>67</v>
      </c>
    </row>
    <row r="3007" spans="1:40" hidden="1" x14ac:dyDescent="0.25">
      <c r="A3007">
        <v>202430</v>
      </c>
      <c r="B3007">
        <v>43502</v>
      </c>
      <c r="C3007" t="s">
        <v>503</v>
      </c>
      <c r="D3007" t="s">
        <v>5687</v>
      </c>
      <c r="E3007" t="s">
        <v>504</v>
      </c>
      <c r="F3007">
        <v>0</v>
      </c>
      <c r="G3007" s="1">
        <v>45166</v>
      </c>
      <c r="H3007" s="1">
        <v>45220</v>
      </c>
      <c r="I3007" s="21">
        <f t="shared" si="230"/>
        <v>8.7142857142857153</v>
      </c>
      <c r="J3007" s="1"/>
      <c r="K3007" s="1" t="s">
        <v>5537</v>
      </c>
      <c r="M3007" t="s">
        <v>34</v>
      </c>
      <c r="O3007" t="s">
        <v>36</v>
      </c>
      <c r="S3007" s="22">
        <f t="shared" si="231"/>
        <v>0.11805555555555552</v>
      </c>
      <c r="T3007" s="22">
        <f t="shared" si="232"/>
        <v>0.12469937469937468</v>
      </c>
      <c r="U3007" s="22" t="s">
        <v>5464</v>
      </c>
      <c r="V3007">
        <v>1135</v>
      </c>
      <c r="W3007" s="22" t="s">
        <v>5491</v>
      </c>
      <c r="X3007">
        <v>1425</v>
      </c>
      <c r="Y3007" t="s">
        <v>49</v>
      </c>
      <c r="Z3007" t="s">
        <v>649</v>
      </c>
      <c r="AA3007" t="s">
        <v>650</v>
      </c>
      <c r="AB3007">
        <v>9</v>
      </c>
      <c r="AC3007" t="s">
        <v>260</v>
      </c>
      <c r="AD3007" t="str">
        <f t="shared" si="233"/>
        <v>Wake Campus - WAKE06</v>
      </c>
      <c r="AE3007" t="s">
        <v>260</v>
      </c>
      <c r="AF3007" t="s">
        <v>263</v>
      </c>
      <c r="AG3007" t="s">
        <v>648</v>
      </c>
      <c r="AH3007" t="s">
        <v>5220</v>
      </c>
      <c r="AI3007">
        <v>40</v>
      </c>
      <c r="AJ3007">
        <v>25</v>
      </c>
      <c r="AK3007" s="22">
        <f t="shared" si="234"/>
        <v>27.166649488078061</v>
      </c>
      <c r="AL3007" t="s">
        <v>52</v>
      </c>
      <c r="AM3007" t="s">
        <v>66</v>
      </c>
      <c r="AN3007" t="s">
        <v>67</v>
      </c>
    </row>
    <row r="3008" spans="1:40" hidden="1" x14ac:dyDescent="0.25">
      <c r="A3008">
        <v>202430</v>
      </c>
      <c r="B3008">
        <v>44195</v>
      </c>
      <c r="C3008" t="s">
        <v>1928</v>
      </c>
      <c r="D3008" t="s">
        <v>5687</v>
      </c>
      <c r="E3008" t="s">
        <v>1929</v>
      </c>
      <c r="F3008">
        <v>0</v>
      </c>
      <c r="G3008" s="1">
        <v>45222</v>
      </c>
      <c r="H3008" s="1">
        <v>45276</v>
      </c>
      <c r="I3008" s="21">
        <f t="shared" si="230"/>
        <v>8.7142857142857153</v>
      </c>
      <c r="J3008" s="1"/>
      <c r="K3008" s="1" t="s">
        <v>5537</v>
      </c>
      <c r="M3008" t="s">
        <v>34</v>
      </c>
      <c r="O3008" t="s">
        <v>36</v>
      </c>
      <c r="S3008" s="22">
        <f t="shared" si="231"/>
        <v>0.10069444444444453</v>
      </c>
      <c r="T3008" s="22">
        <f t="shared" si="232"/>
        <v>0.10636123136123148</v>
      </c>
      <c r="U3008" s="22" t="s">
        <v>5449</v>
      </c>
      <c r="V3008">
        <v>1435</v>
      </c>
      <c r="W3008" s="22" t="s">
        <v>5387</v>
      </c>
      <c r="X3008">
        <v>1700</v>
      </c>
      <c r="Y3008" t="s">
        <v>101</v>
      </c>
      <c r="Z3008" t="s">
        <v>551</v>
      </c>
      <c r="AA3008" t="s">
        <v>552</v>
      </c>
      <c r="AB3008">
        <v>11</v>
      </c>
      <c r="AC3008" t="s">
        <v>260</v>
      </c>
      <c r="AD3008" t="str">
        <f t="shared" si="233"/>
        <v>Wake Campus - WAKE06</v>
      </c>
      <c r="AE3008" t="s">
        <v>260</v>
      </c>
      <c r="AF3008" t="s">
        <v>263</v>
      </c>
      <c r="AG3008" t="s">
        <v>648</v>
      </c>
      <c r="AH3008" t="s">
        <v>5220</v>
      </c>
      <c r="AI3008">
        <v>20</v>
      </c>
      <c r="AJ3008">
        <v>8</v>
      </c>
      <c r="AK3008" s="22">
        <f t="shared" si="234"/>
        <v>7.4148972720401378</v>
      </c>
      <c r="AL3008" t="s">
        <v>52</v>
      </c>
      <c r="AM3008" t="s">
        <v>66</v>
      </c>
      <c r="AN3008" t="s">
        <v>67</v>
      </c>
    </row>
    <row r="3009" spans="1:40" hidden="1" x14ac:dyDescent="0.25">
      <c r="A3009">
        <v>202430</v>
      </c>
      <c r="B3009">
        <v>44679</v>
      </c>
      <c r="C3009" t="s">
        <v>549</v>
      </c>
      <c r="D3009" t="s">
        <v>5687</v>
      </c>
      <c r="E3009" t="s">
        <v>550</v>
      </c>
      <c r="F3009">
        <v>0</v>
      </c>
      <c r="G3009" s="1">
        <v>45166</v>
      </c>
      <c r="H3009" s="1">
        <v>45220</v>
      </c>
      <c r="I3009" s="21">
        <f t="shared" si="230"/>
        <v>8.7142857142857153</v>
      </c>
      <c r="J3009" s="1"/>
      <c r="K3009" s="1" t="s">
        <v>5536</v>
      </c>
      <c r="L3009" t="s">
        <v>33</v>
      </c>
      <c r="N3009" t="s">
        <v>35</v>
      </c>
      <c r="S3009" s="22">
        <f t="shared" si="231"/>
        <v>0.10069444444444453</v>
      </c>
      <c r="T3009" s="22">
        <f t="shared" si="232"/>
        <v>0.10636123136123148</v>
      </c>
      <c r="U3009" s="22" t="s">
        <v>5449</v>
      </c>
      <c r="V3009">
        <v>1435</v>
      </c>
      <c r="W3009" s="22" t="s">
        <v>5387</v>
      </c>
      <c r="X3009">
        <v>1700</v>
      </c>
      <c r="Y3009" t="s">
        <v>49</v>
      </c>
      <c r="Z3009" t="s">
        <v>551</v>
      </c>
      <c r="AA3009" t="s">
        <v>552</v>
      </c>
      <c r="AB3009">
        <v>9</v>
      </c>
      <c r="AC3009" t="s">
        <v>260</v>
      </c>
      <c r="AD3009" t="str">
        <f t="shared" si="233"/>
        <v>Wake Campus - WAKE06</v>
      </c>
      <c r="AE3009" t="s">
        <v>260</v>
      </c>
      <c r="AF3009" t="s">
        <v>263</v>
      </c>
      <c r="AG3009" t="s">
        <v>648</v>
      </c>
      <c r="AH3009" t="s">
        <v>5220</v>
      </c>
      <c r="AI3009">
        <v>24</v>
      </c>
      <c r="AJ3009">
        <v>6</v>
      </c>
      <c r="AK3009" s="22">
        <f t="shared" si="234"/>
        <v>5.5611729540301038</v>
      </c>
      <c r="AL3009" t="s">
        <v>52</v>
      </c>
      <c r="AM3009" t="s">
        <v>66</v>
      </c>
      <c r="AN3009" t="s">
        <v>67</v>
      </c>
    </row>
    <row r="3010" spans="1:40" hidden="1" x14ac:dyDescent="0.25">
      <c r="A3010">
        <v>202430</v>
      </c>
      <c r="B3010">
        <v>44681</v>
      </c>
      <c r="C3010" t="s">
        <v>238</v>
      </c>
      <c r="D3010" t="s">
        <v>5687</v>
      </c>
      <c r="E3010" t="s">
        <v>239</v>
      </c>
      <c r="F3010">
        <v>0</v>
      </c>
      <c r="G3010" s="1">
        <v>45166</v>
      </c>
      <c r="H3010" s="1">
        <v>45220</v>
      </c>
      <c r="I3010" s="21">
        <f t="shared" ref="I3010:I3073" si="235">(DATEDIF(G3010,H3010,"d")/7)+1</f>
        <v>8.7142857142857153</v>
      </c>
      <c r="J3010" s="1"/>
      <c r="K3010" s="1" t="s">
        <v>5537</v>
      </c>
      <c r="M3010" t="s">
        <v>34</v>
      </c>
      <c r="O3010" t="s">
        <v>36</v>
      </c>
      <c r="S3010" s="22">
        <f t="shared" ref="S3010:S3073" si="236">W3010-U3010</f>
        <v>0.10069444444444453</v>
      </c>
      <c r="T3010" s="22">
        <f t="shared" ref="T3010:T3073" si="237">(LEN(K3010)*S3010)*(I3010/16.5)</f>
        <v>0.10636123136123148</v>
      </c>
      <c r="U3010" s="22" t="s">
        <v>5449</v>
      </c>
      <c r="V3010">
        <v>1435</v>
      </c>
      <c r="W3010" s="22" t="s">
        <v>5387</v>
      </c>
      <c r="X3010">
        <v>1700</v>
      </c>
      <c r="Y3010" t="s">
        <v>49</v>
      </c>
      <c r="Z3010" t="s">
        <v>551</v>
      </c>
      <c r="AA3010" t="s">
        <v>552</v>
      </c>
      <c r="AB3010">
        <v>9</v>
      </c>
      <c r="AC3010" t="s">
        <v>260</v>
      </c>
      <c r="AD3010" t="str">
        <f t="shared" ref="AD3010:AD3073" si="238">CONCATENATE(AE3010," - ",AG3010)</f>
        <v>Wake Campus - WAKE06</v>
      </c>
      <c r="AE3010" t="s">
        <v>260</v>
      </c>
      <c r="AF3010" t="s">
        <v>263</v>
      </c>
      <c r="AG3010" t="s">
        <v>648</v>
      </c>
      <c r="AH3010" t="s">
        <v>5220</v>
      </c>
      <c r="AI3010">
        <v>24</v>
      </c>
      <c r="AJ3010">
        <v>6</v>
      </c>
      <c r="AK3010" s="22">
        <f t="shared" ref="AK3010:AK3073" si="239">I3010*T3010*AJ3010</f>
        <v>5.5611729540301038</v>
      </c>
      <c r="AL3010" t="s">
        <v>52</v>
      </c>
      <c r="AM3010" t="s">
        <v>66</v>
      </c>
      <c r="AN3010" t="s">
        <v>67</v>
      </c>
    </row>
    <row r="3011" spans="1:40" hidden="1" x14ac:dyDescent="0.25">
      <c r="A3011">
        <v>202430</v>
      </c>
      <c r="B3011">
        <v>44683</v>
      </c>
      <c r="C3011" t="s">
        <v>553</v>
      </c>
      <c r="D3011" t="s">
        <v>5687</v>
      </c>
      <c r="E3011" t="s">
        <v>554</v>
      </c>
      <c r="F3011">
        <v>0</v>
      </c>
      <c r="G3011" s="1">
        <v>45222</v>
      </c>
      <c r="H3011" s="1">
        <v>45276</v>
      </c>
      <c r="I3011" s="21">
        <f t="shared" si="235"/>
        <v>8.7142857142857153</v>
      </c>
      <c r="J3011" s="1"/>
      <c r="K3011" s="1" t="s">
        <v>5536</v>
      </c>
      <c r="L3011" t="s">
        <v>33</v>
      </c>
      <c r="N3011" t="s">
        <v>35</v>
      </c>
      <c r="S3011" s="22">
        <f t="shared" si="236"/>
        <v>0.10069444444444453</v>
      </c>
      <c r="T3011" s="22">
        <f t="shared" si="237"/>
        <v>0.10636123136123148</v>
      </c>
      <c r="U3011" s="22" t="s">
        <v>5449</v>
      </c>
      <c r="V3011">
        <v>1435</v>
      </c>
      <c r="W3011" s="22" t="s">
        <v>5387</v>
      </c>
      <c r="X3011">
        <v>1700</v>
      </c>
      <c r="Y3011" t="s">
        <v>49</v>
      </c>
      <c r="Z3011" t="s">
        <v>551</v>
      </c>
      <c r="AA3011" t="s">
        <v>552</v>
      </c>
      <c r="AB3011">
        <v>11</v>
      </c>
      <c r="AC3011" t="s">
        <v>260</v>
      </c>
      <c r="AD3011" t="str">
        <f t="shared" si="238"/>
        <v>Wake Campus - WAKE06</v>
      </c>
      <c r="AE3011" t="s">
        <v>260</v>
      </c>
      <c r="AF3011" t="s">
        <v>263</v>
      </c>
      <c r="AG3011" t="s">
        <v>648</v>
      </c>
      <c r="AH3011" t="s">
        <v>5220</v>
      </c>
      <c r="AI3011">
        <v>24</v>
      </c>
      <c r="AJ3011">
        <v>10</v>
      </c>
      <c r="AK3011" s="22">
        <f t="shared" si="239"/>
        <v>9.2686215900501718</v>
      </c>
      <c r="AL3011" t="s">
        <v>52</v>
      </c>
      <c r="AM3011" t="s">
        <v>66</v>
      </c>
      <c r="AN3011" t="s">
        <v>67</v>
      </c>
    </row>
    <row r="3012" spans="1:40" hidden="1" x14ac:dyDescent="0.25">
      <c r="A3012">
        <v>202430</v>
      </c>
      <c r="B3012">
        <v>44692</v>
      </c>
      <c r="C3012" t="s">
        <v>238</v>
      </c>
      <c r="D3012" t="s">
        <v>5687</v>
      </c>
      <c r="E3012" t="s">
        <v>239</v>
      </c>
      <c r="F3012">
        <v>0</v>
      </c>
      <c r="G3012" s="1">
        <v>45166</v>
      </c>
      <c r="H3012" s="1">
        <v>45220</v>
      </c>
      <c r="I3012" s="21">
        <f t="shared" si="235"/>
        <v>8.7142857142857153</v>
      </c>
      <c r="J3012" s="1"/>
      <c r="K3012" s="1" t="s">
        <v>5536</v>
      </c>
      <c r="L3012" t="s">
        <v>33</v>
      </c>
      <c r="N3012" t="s">
        <v>35</v>
      </c>
      <c r="S3012" s="22">
        <f t="shared" si="236"/>
        <v>0.11805555555555552</v>
      </c>
      <c r="T3012" s="22">
        <f t="shared" si="237"/>
        <v>0.12469937469937468</v>
      </c>
      <c r="U3012" s="22" t="s">
        <v>5464</v>
      </c>
      <c r="V3012">
        <v>1135</v>
      </c>
      <c r="W3012" s="22" t="s">
        <v>5491</v>
      </c>
      <c r="X3012">
        <v>1425</v>
      </c>
      <c r="Y3012" t="s">
        <v>101</v>
      </c>
      <c r="Z3012" t="s">
        <v>649</v>
      </c>
      <c r="AA3012" t="s">
        <v>650</v>
      </c>
      <c r="AB3012">
        <v>9</v>
      </c>
      <c r="AC3012" t="s">
        <v>260</v>
      </c>
      <c r="AD3012" t="str">
        <f t="shared" si="238"/>
        <v>Wake Campus - WAKE06</v>
      </c>
      <c r="AE3012" t="s">
        <v>260</v>
      </c>
      <c r="AF3012" t="s">
        <v>263</v>
      </c>
      <c r="AG3012" t="s">
        <v>648</v>
      </c>
      <c r="AH3012" t="s">
        <v>5220</v>
      </c>
      <c r="AI3012">
        <v>40</v>
      </c>
      <c r="AJ3012">
        <v>27</v>
      </c>
      <c r="AK3012" s="22">
        <f t="shared" si="239"/>
        <v>29.339981447124305</v>
      </c>
      <c r="AL3012" t="s">
        <v>52</v>
      </c>
      <c r="AM3012" t="s">
        <v>66</v>
      </c>
      <c r="AN3012" t="s">
        <v>67</v>
      </c>
    </row>
    <row r="3013" spans="1:40" hidden="1" x14ac:dyDescent="0.25">
      <c r="A3013">
        <v>202430</v>
      </c>
      <c r="B3013">
        <v>44693</v>
      </c>
      <c r="C3013" t="s">
        <v>245</v>
      </c>
      <c r="D3013" t="s">
        <v>5687</v>
      </c>
      <c r="E3013" t="s">
        <v>246</v>
      </c>
      <c r="F3013">
        <v>0</v>
      </c>
      <c r="G3013" s="1">
        <v>45222</v>
      </c>
      <c r="H3013" s="1">
        <v>45276</v>
      </c>
      <c r="I3013" s="21">
        <f t="shared" si="235"/>
        <v>8.7142857142857153</v>
      </c>
      <c r="J3013" s="1"/>
      <c r="K3013" s="1" t="s">
        <v>5537</v>
      </c>
      <c r="M3013" t="s">
        <v>34</v>
      </c>
      <c r="O3013" t="s">
        <v>36</v>
      </c>
      <c r="S3013" s="22">
        <f t="shared" si="236"/>
        <v>0.11805555555555552</v>
      </c>
      <c r="T3013" s="22">
        <f t="shared" si="237"/>
        <v>0.12469937469937468</v>
      </c>
      <c r="U3013" s="22" t="s">
        <v>5464</v>
      </c>
      <c r="V3013">
        <v>1135</v>
      </c>
      <c r="W3013" s="22" t="s">
        <v>5491</v>
      </c>
      <c r="X3013">
        <v>1425</v>
      </c>
      <c r="Y3013" t="s">
        <v>101</v>
      </c>
      <c r="Z3013" t="s">
        <v>649</v>
      </c>
      <c r="AA3013" t="s">
        <v>650</v>
      </c>
      <c r="AB3013">
        <v>11</v>
      </c>
      <c r="AC3013" t="s">
        <v>260</v>
      </c>
      <c r="AD3013" t="str">
        <f t="shared" si="238"/>
        <v>Wake Campus - WAKE06</v>
      </c>
      <c r="AE3013" t="s">
        <v>260</v>
      </c>
      <c r="AF3013" t="s">
        <v>263</v>
      </c>
      <c r="AG3013" t="s">
        <v>648</v>
      </c>
      <c r="AH3013" t="s">
        <v>5220</v>
      </c>
      <c r="AI3013">
        <v>40</v>
      </c>
      <c r="AJ3013">
        <v>27</v>
      </c>
      <c r="AK3013" s="22">
        <f t="shared" si="239"/>
        <v>29.339981447124305</v>
      </c>
      <c r="AL3013" t="s">
        <v>52</v>
      </c>
      <c r="AM3013" t="s">
        <v>66</v>
      </c>
      <c r="AN3013" t="s">
        <v>67</v>
      </c>
    </row>
    <row r="3014" spans="1:40" hidden="1" x14ac:dyDescent="0.25">
      <c r="A3014">
        <v>202430</v>
      </c>
      <c r="B3014">
        <v>44694</v>
      </c>
      <c r="C3014" t="s">
        <v>539</v>
      </c>
      <c r="D3014" t="s">
        <v>5687</v>
      </c>
      <c r="E3014" t="s">
        <v>540</v>
      </c>
      <c r="F3014">
        <v>0</v>
      </c>
      <c r="G3014" s="1">
        <v>45222</v>
      </c>
      <c r="H3014" s="1">
        <v>45276</v>
      </c>
      <c r="I3014" s="21">
        <f t="shared" si="235"/>
        <v>8.7142857142857153</v>
      </c>
      <c r="J3014" s="1"/>
      <c r="K3014" s="1" t="s">
        <v>5536</v>
      </c>
      <c r="L3014" t="s">
        <v>33</v>
      </c>
      <c r="N3014" t="s">
        <v>35</v>
      </c>
      <c r="S3014" s="22">
        <f t="shared" si="236"/>
        <v>0.11805555555555552</v>
      </c>
      <c r="T3014" s="22">
        <f t="shared" si="237"/>
        <v>0.12469937469937468</v>
      </c>
      <c r="U3014" s="22" t="s">
        <v>5464</v>
      </c>
      <c r="V3014">
        <v>1135</v>
      </c>
      <c r="W3014" s="22" t="s">
        <v>5491</v>
      </c>
      <c r="X3014">
        <v>1425</v>
      </c>
      <c r="Y3014" t="s">
        <v>101</v>
      </c>
      <c r="Z3014" t="s">
        <v>649</v>
      </c>
      <c r="AA3014" t="s">
        <v>650</v>
      </c>
      <c r="AB3014">
        <v>11</v>
      </c>
      <c r="AC3014" t="s">
        <v>260</v>
      </c>
      <c r="AD3014" t="str">
        <f t="shared" si="238"/>
        <v>Wake Campus - WAKE06</v>
      </c>
      <c r="AE3014" t="s">
        <v>260</v>
      </c>
      <c r="AF3014" t="s">
        <v>263</v>
      </c>
      <c r="AG3014" t="s">
        <v>648</v>
      </c>
      <c r="AH3014" t="s">
        <v>5220</v>
      </c>
      <c r="AI3014">
        <v>40</v>
      </c>
      <c r="AJ3014">
        <v>27</v>
      </c>
      <c r="AK3014" s="22">
        <f t="shared" si="239"/>
        <v>29.339981447124305</v>
      </c>
      <c r="AL3014" t="s">
        <v>52</v>
      </c>
      <c r="AM3014" t="s">
        <v>66</v>
      </c>
      <c r="AN3014" t="s">
        <v>67</v>
      </c>
    </row>
    <row r="3015" spans="1:40" hidden="1" x14ac:dyDescent="0.25">
      <c r="A3015">
        <v>202430</v>
      </c>
      <c r="B3015">
        <v>41567</v>
      </c>
      <c r="C3015" t="s">
        <v>2085</v>
      </c>
      <c r="D3015" t="s">
        <v>5613</v>
      </c>
      <c r="E3015" t="s">
        <v>2086</v>
      </c>
      <c r="F3015">
        <v>0</v>
      </c>
      <c r="G3015" s="1">
        <v>45166</v>
      </c>
      <c r="H3015" s="1">
        <v>45220</v>
      </c>
      <c r="I3015" s="21">
        <f t="shared" si="235"/>
        <v>8.7142857142857153</v>
      </c>
      <c r="J3015" s="1"/>
      <c r="K3015" s="1" t="s">
        <v>34</v>
      </c>
      <c r="M3015" t="s">
        <v>34</v>
      </c>
      <c r="S3015" s="22">
        <f t="shared" si="236"/>
        <v>3.472222222222221E-2</v>
      </c>
      <c r="T3015" s="22">
        <f t="shared" si="237"/>
        <v>1.8338143338143334E-2</v>
      </c>
      <c r="U3015" s="22" t="s">
        <v>5378</v>
      </c>
      <c r="V3015">
        <v>1800</v>
      </c>
      <c r="W3015" s="22" t="s">
        <v>5477</v>
      </c>
      <c r="X3015">
        <v>1850</v>
      </c>
      <c r="Y3015" t="s">
        <v>49</v>
      </c>
      <c r="Z3015" t="s">
        <v>1427</v>
      </c>
      <c r="AA3015" t="s">
        <v>1428</v>
      </c>
      <c r="AB3015">
        <v>9</v>
      </c>
      <c r="AC3015" t="s">
        <v>260</v>
      </c>
      <c r="AD3015" t="str">
        <f t="shared" si="238"/>
        <v>Wake Campus - WAKE07</v>
      </c>
      <c r="AE3015" t="s">
        <v>260</v>
      </c>
      <c r="AF3015" t="s">
        <v>263</v>
      </c>
      <c r="AG3015" t="s">
        <v>1429</v>
      </c>
      <c r="AH3015" t="s">
        <v>5220</v>
      </c>
      <c r="AI3015">
        <v>35</v>
      </c>
      <c r="AJ3015">
        <v>29</v>
      </c>
      <c r="AK3015" s="22">
        <f t="shared" si="239"/>
        <v>4.6343107950250797</v>
      </c>
      <c r="AL3015" t="s">
        <v>52</v>
      </c>
      <c r="AM3015" t="s">
        <v>182</v>
      </c>
      <c r="AN3015" t="s">
        <v>67</v>
      </c>
    </row>
    <row r="3016" spans="1:40" hidden="1" x14ac:dyDescent="0.25">
      <c r="A3016">
        <v>202430</v>
      </c>
      <c r="B3016">
        <v>41567</v>
      </c>
      <c r="C3016" t="s">
        <v>2085</v>
      </c>
      <c r="D3016" t="s">
        <v>5613</v>
      </c>
      <c r="E3016" t="s">
        <v>2086</v>
      </c>
      <c r="F3016">
        <v>0</v>
      </c>
      <c r="G3016" s="1">
        <v>45166</v>
      </c>
      <c r="H3016" s="1">
        <v>45220</v>
      </c>
      <c r="I3016" s="21">
        <f t="shared" si="235"/>
        <v>8.7142857142857153</v>
      </c>
      <c r="J3016" s="1"/>
      <c r="K3016" s="1" t="s">
        <v>34</v>
      </c>
      <c r="M3016" t="s">
        <v>34</v>
      </c>
      <c r="S3016" s="22">
        <f t="shared" si="236"/>
        <v>7.6388888888888951E-2</v>
      </c>
      <c r="T3016" s="22">
        <f t="shared" si="237"/>
        <v>4.0343915343915383E-2</v>
      </c>
      <c r="U3016" s="22" t="s">
        <v>5406</v>
      </c>
      <c r="V3016">
        <v>1900</v>
      </c>
      <c r="W3016" s="22" t="s">
        <v>5526</v>
      </c>
      <c r="X3016">
        <v>2050</v>
      </c>
      <c r="Y3016" t="s">
        <v>49</v>
      </c>
      <c r="Z3016" t="s">
        <v>1427</v>
      </c>
      <c r="AA3016" t="s">
        <v>1428</v>
      </c>
      <c r="AB3016">
        <v>9</v>
      </c>
      <c r="AC3016" t="s">
        <v>260</v>
      </c>
      <c r="AD3016" t="str">
        <f t="shared" si="238"/>
        <v>Wake Campus - WAKE07</v>
      </c>
      <c r="AE3016" t="s">
        <v>260</v>
      </c>
      <c r="AF3016" t="s">
        <v>263</v>
      </c>
      <c r="AG3016" t="s">
        <v>1429</v>
      </c>
      <c r="AH3016" t="s">
        <v>5220</v>
      </c>
      <c r="AI3016">
        <v>35</v>
      </c>
      <c r="AJ3016">
        <v>29</v>
      </c>
      <c r="AK3016" s="22">
        <f t="shared" si="239"/>
        <v>10.195483749055189</v>
      </c>
      <c r="AL3016" t="s">
        <v>52</v>
      </c>
      <c r="AM3016" t="s">
        <v>182</v>
      </c>
      <c r="AN3016" t="s">
        <v>67</v>
      </c>
    </row>
    <row r="3017" spans="1:40" hidden="1" x14ac:dyDescent="0.25">
      <c r="A3017">
        <v>202430</v>
      </c>
      <c r="B3017">
        <v>41568</v>
      </c>
      <c r="C3017" t="s">
        <v>2085</v>
      </c>
      <c r="D3017" t="s">
        <v>5613</v>
      </c>
      <c r="E3017" t="s">
        <v>2086</v>
      </c>
      <c r="F3017">
        <v>0</v>
      </c>
      <c r="G3017" s="1">
        <v>45222</v>
      </c>
      <c r="H3017" s="1">
        <v>45276</v>
      </c>
      <c r="I3017" s="21">
        <f t="shared" si="235"/>
        <v>8.7142857142857153</v>
      </c>
      <c r="J3017" s="1"/>
      <c r="K3017" s="1" t="s">
        <v>34</v>
      </c>
      <c r="M3017" t="s">
        <v>34</v>
      </c>
      <c r="S3017" s="22">
        <f t="shared" si="236"/>
        <v>3.472222222222221E-2</v>
      </c>
      <c r="T3017" s="22">
        <f t="shared" si="237"/>
        <v>1.8338143338143334E-2</v>
      </c>
      <c r="U3017" s="22" t="s">
        <v>5378</v>
      </c>
      <c r="V3017">
        <v>1800</v>
      </c>
      <c r="W3017" s="22" t="s">
        <v>5477</v>
      </c>
      <c r="X3017">
        <v>1850</v>
      </c>
      <c r="Y3017" t="s">
        <v>101</v>
      </c>
      <c r="Z3017" t="s">
        <v>1427</v>
      </c>
      <c r="AA3017" t="s">
        <v>1428</v>
      </c>
      <c r="AB3017">
        <v>11</v>
      </c>
      <c r="AC3017" t="s">
        <v>260</v>
      </c>
      <c r="AD3017" t="str">
        <f t="shared" si="238"/>
        <v>Wake Campus - WAKE07</v>
      </c>
      <c r="AE3017" t="s">
        <v>260</v>
      </c>
      <c r="AF3017" t="s">
        <v>263</v>
      </c>
      <c r="AG3017" t="s">
        <v>1429</v>
      </c>
      <c r="AH3017" t="s">
        <v>5220</v>
      </c>
      <c r="AI3017">
        <v>35</v>
      </c>
      <c r="AJ3017">
        <v>24</v>
      </c>
      <c r="AK3017" s="22">
        <f t="shared" si="239"/>
        <v>3.835291692434549</v>
      </c>
      <c r="AL3017" t="s">
        <v>52</v>
      </c>
      <c r="AM3017" t="s">
        <v>2087</v>
      </c>
      <c r="AN3017" t="s">
        <v>67</v>
      </c>
    </row>
    <row r="3018" spans="1:40" hidden="1" x14ac:dyDescent="0.25">
      <c r="A3018">
        <v>202430</v>
      </c>
      <c r="B3018">
        <v>41568</v>
      </c>
      <c r="C3018" t="s">
        <v>2085</v>
      </c>
      <c r="D3018" t="s">
        <v>5613</v>
      </c>
      <c r="E3018" t="s">
        <v>2086</v>
      </c>
      <c r="F3018">
        <v>0</v>
      </c>
      <c r="G3018" s="1">
        <v>45222</v>
      </c>
      <c r="H3018" s="1">
        <v>45276</v>
      </c>
      <c r="I3018" s="21">
        <f t="shared" si="235"/>
        <v>8.7142857142857153</v>
      </c>
      <c r="J3018" s="1"/>
      <c r="K3018" s="1" t="s">
        <v>34</v>
      </c>
      <c r="M3018" t="s">
        <v>34</v>
      </c>
      <c r="S3018" s="22">
        <f t="shared" si="236"/>
        <v>7.6388888888888951E-2</v>
      </c>
      <c r="T3018" s="22">
        <f t="shared" si="237"/>
        <v>4.0343915343915383E-2</v>
      </c>
      <c r="U3018" s="22" t="s">
        <v>5406</v>
      </c>
      <c r="V3018">
        <v>1900</v>
      </c>
      <c r="W3018" s="22" t="s">
        <v>5526</v>
      </c>
      <c r="X3018">
        <v>2050</v>
      </c>
      <c r="Y3018" t="s">
        <v>101</v>
      </c>
      <c r="Z3018" t="s">
        <v>1427</v>
      </c>
      <c r="AA3018" t="s">
        <v>1428</v>
      </c>
      <c r="AB3018">
        <v>11</v>
      </c>
      <c r="AC3018" t="s">
        <v>260</v>
      </c>
      <c r="AD3018" t="str">
        <f t="shared" si="238"/>
        <v>Wake Campus - WAKE07</v>
      </c>
      <c r="AE3018" t="s">
        <v>260</v>
      </c>
      <c r="AF3018" t="s">
        <v>263</v>
      </c>
      <c r="AG3018" t="s">
        <v>1429</v>
      </c>
      <c r="AH3018" t="s">
        <v>5220</v>
      </c>
      <c r="AI3018">
        <v>35</v>
      </c>
      <c r="AJ3018">
        <v>24</v>
      </c>
      <c r="AK3018" s="22">
        <f t="shared" si="239"/>
        <v>8.4376417233560197</v>
      </c>
      <c r="AL3018" t="s">
        <v>52</v>
      </c>
      <c r="AM3018" t="s">
        <v>2087</v>
      </c>
      <c r="AN3018" t="s">
        <v>67</v>
      </c>
    </row>
    <row r="3019" spans="1:40" hidden="1" x14ac:dyDescent="0.25">
      <c r="A3019">
        <v>202430</v>
      </c>
      <c r="B3019">
        <v>41597</v>
      </c>
      <c r="C3019" t="s">
        <v>1425</v>
      </c>
      <c r="D3019" t="s">
        <v>5613</v>
      </c>
      <c r="E3019" t="s">
        <v>1426</v>
      </c>
      <c r="F3019">
        <v>0</v>
      </c>
      <c r="G3019" s="1">
        <v>45166</v>
      </c>
      <c r="H3019" s="1">
        <v>45220</v>
      </c>
      <c r="I3019" s="21">
        <f t="shared" si="235"/>
        <v>8.7142857142857153</v>
      </c>
      <c r="J3019" s="1"/>
      <c r="K3019" s="1" t="s">
        <v>33</v>
      </c>
      <c r="L3019" t="s">
        <v>33</v>
      </c>
      <c r="S3019" s="22">
        <f t="shared" si="236"/>
        <v>4.8611111111111105E-2</v>
      </c>
      <c r="T3019" s="22">
        <f t="shared" si="237"/>
        <v>2.5673400673400674E-2</v>
      </c>
      <c r="U3019" s="22" t="s">
        <v>5440</v>
      </c>
      <c r="V3019">
        <v>855</v>
      </c>
      <c r="W3019" s="22" t="s">
        <v>5392</v>
      </c>
      <c r="X3019">
        <v>1005</v>
      </c>
      <c r="Y3019" t="s">
        <v>101</v>
      </c>
      <c r="Z3019" t="s">
        <v>1427</v>
      </c>
      <c r="AA3019" t="s">
        <v>1428</v>
      </c>
      <c r="AB3019">
        <v>9</v>
      </c>
      <c r="AC3019" t="s">
        <v>260</v>
      </c>
      <c r="AD3019" t="str">
        <f t="shared" si="238"/>
        <v>Wake Campus - WAKE07</v>
      </c>
      <c r="AE3019" t="s">
        <v>260</v>
      </c>
      <c r="AF3019" t="s">
        <v>263</v>
      </c>
      <c r="AG3019" t="s">
        <v>1429</v>
      </c>
      <c r="AH3019" t="s">
        <v>5220</v>
      </c>
      <c r="AI3019">
        <v>35</v>
      </c>
      <c r="AJ3019">
        <v>24</v>
      </c>
      <c r="AK3019" s="22">
        <f t="shared" si="239"/>
        <v>5.3694083694083705</v>
      </c>
      <c r="AL3019" t="s">
        <v>52</v>
      </c>
      <c r="AM3019" t="s">
        <v>66</v>
      </c>
      <c r="AN3019" t="s">
        <v>67</v>
      </c>
    </row>
    <row r="3020" spans="1:40" hidden="1" x14ac:dyDescent="0.25">
      <c r="A3020">
        <v>202430</v>
      </c>
      <c r="B3020">
        <v>41597</v>
      </c>
      <c r="C3020" t="s">
        <v>1425</v>
      </c>
      <c r="D3020" t="s">
        <v>5613</v>
      </c>
      <c r="E3020" t="s">
        <v>1426</v>
      </c>
      <c r="F3020">
        <v>0</v>
      </c>
      <c r="G3020" s="1">
        <v>45166</v>
      </c>
      <c r="H3020" s="1">
        <v>45220</v>
      </c>
      <c r="I3020" s="21">
        <f t="shared" si="235"/>
        <v>8.7142857142857153</v>
      </c>
      <c r="J3020" s="1"/>
      <c r="K3020" s="1" t="s">
        <v>33</v>
      </c>
      <c r="L3020" t="s">
        <v>33</v>
      </c>
      <c r="S3020" s="22">
        <f t="shared" si="236"/>
        <v>0.10416666666666669</v>
      </c>
      <c r="T3020" s="22">
        <f t="shared" si="237"/>
        <v>5.5014430014430037E-2</v>
      </c>
      <c r="U3020" s="22" t="s">
        <v>5399</v>
      </c>
      <c r="V3020">
        <v>1015</v>
      </c>
      <c r="W3020" s="22" t="s">
        <v>5377</v>
      </c>
      <c r="X3020">
        <v>1245</v>
      </c>
      <c r="Y3020" t="s">
        <v>101</v>
      </c>
      <c r="Z3020" t="s">
        <v>1427</v>
      </c>
      <c r="AA3020" t="s">
        <v>1428</v>
      </c>
      <c r="AB3020">
        <v>9</v>
      </c>
      <c r="AC3020" t="s">
        <v>260</v>
      </c>
      <c r="AD3020" t="str">
        <f t="shared" si="238"/>
        <v>Wake Campus - WAKE07</v>
      </c>
      <c r="AE3020" t="s">
        <v>260</v>
      </c>
      <c r="AF3020" t="s">
        <v>263</v>
      </c>
      <c r="AG3020" t="s">
        <v>1429</v>
      </c>
      <c r="AH3020" t="s">
        <v>5220</v>
      </c>
      <c r="AI3020">
        <v>35</v>
      </c>
      <c r="AJ3020">
        <v>24</v>
      </c>
      <c r="AK3020" s="22">
        <f t="shared" si="239"/>
        <v>11.505875077303655</v>
      </c>
      <c r="AL3020" t="s">
        <v>52</v>
      </c>
      <c r="AM3020" t="s">
        <v>66</v>
      </c>
      <c r="AN3020" t="s">
        <v>67</v>
      </c>
    </row>
    <row r="3021" spans="1:40" hidden="1" x14ac:dyDescent="0.25">
      <c r="A3021">
        <v>202430</v>
      </c>
      <c r="B3021">
        <v>41598</v>
      </c>
      <c r="C3021" t="s">
        <v>1425</v>
      </c>
      <c r="D3021" t="s">
        <v>5613</v>
      </c>
      <c r="E3021" t="s">
        <v>1426</v>
      </c>
      <c r="F3021">
        <v>0</v>
      </c>
      <c r="G3021" s="1">
        <v>45222</v>
      </c>
      <c r="H3021" s="1">
        <v>45276</v>
      </c>
      <c r="I3021" s="21">
        <f t="shared" si="235"/>
        <v>8.7142857142857153</v>
      </c>
      <c r="J3021" s="1"/>
      <c r="K3021" s="1" t="s">
        <v>33</v>
      </c>
      <c r="L3021" t="s">
        <v>33</v>
      </c>
      <c r="S3021" s="22">
        <f t="shared" si="236"/>
        <v>4.5138888888888895E-2</v>
      </c>
      <c r="T3021" s="22">
        <f t="shared" si="237"/>
        <v>2.3839586339586348E-2</v>
      </c>
      <c r="U3021" s="22" t="s">
        <v>5390</v>
      </c>
      <c r="V3021">
        <v>900</v>
      </c>
      <c r="W3021" s="22" t="s">
        <v>5392</v>
      </c>
      <c r="X3021">
        <v>1005</v>
      </c>
      <c r="Y3021" t="s">
        <v>101</v>
      </c>
      <c r="Z3021" t="s">
        <v>1427</v>
      </c>
      <c r="AA3021" t="s">
        <v>1428</v>
      </c>
      <c r="AB3021">
        <v>11</v>
      </c>
      <c r="AC3021" t="s">
        <v>260</v>
      </c>
      <c r="AD3021" t="str">
        <f t="shared" si="238"/>
        <v>Wake Campus - WAKE07</v>
      </c>
      <c r="AE3021" t="s">
        <v>260</v>
      </c>
      <c r="AF3021" t="s">
        <v>263</v>
      </c>
      <c r="AG3021" t="s">
        <v>1429</v>
      </c>
      <c r="AH3021" t="s">
        <v>5220</v>
      </c>
      <c r="AI3021">
        <v>35</v>
      </c>
      <c r="AJ3021">
        <v>22</v>
      </c>
      <c r="AK3021" s="22">
        <f t="shared" si="239"/>
        <v>4.5703892668178403</v>
      </c>
      <c r="AL3021" t="s">
        <v>52</v>
      </c>
      <c r="AM3021" t="s">
        <v>66</v>
      </c>
      <c r="AN3021" t="s">
        <v>67</v>
      </c>
    </row>
    <row r="3022" spans="1:40" hidden="1" x14ac:dyDescent="0.25">
      <c r="A3022">
        <v>202430</v>
      </c>
      <c r="B3022">
        <v>41598</v>
      </c>
      <c r="C3022" t="s">
        <v>1425</v>
      </c>
      <c r="D3022" t="s">
        <v>5613</v>
      </c>
      <c r="E3022" t="s">
        <v>1426</v>
      </c>
      <c r="F3022">
        <v>0</v>
      </c>
      <c r="G3022" s="1">
        <v>45222</v>
      </c>
      <c r="H3022" s="1">
        <v>45276</v>
      </c>
      <c r="I3022" s="21">
        <f t="shared" si="235"/>
        <v>8.7142857142857153</v>
      </c>
      <c r="J3022" s="1"/>
      <c r="K3022" s="1" t="s">
        <v>33</v>
      </c>
      <c r="L3022" t="s">
        <v>33</v>
      </c>
      <c r="S3022" s="22">
        <f t="shared" si="236"/>
        <v>9.0277777777777846E-2</v>
      </c>
      <c r="T3022" s="22">
        <f t="shared" si="237"/>
        <v>4.7679172679172724E-2</v>
      </c>
      <c r="U3022" s="22" t="s">
        <v>5399</v>
      </c>
      <c r="V3022">
        <v>1015</v>
      </c>
      <c r="W3022" s="22" t="s">
        <v>5462</v>
      </c>
      <c r="X3022">
        <v>1225</v>
      </c>
      <c r="Y3022" t="s">
        <v>101</v>
      </c>
      <c r="Z3022" t="s">
        <v>1427</v>
      </c>
      <c r="AA3022" t="s">
        <v>1428</v>
      </c>
      <c r="AB3022">
        <v>11</v>
      </c>
      <c r="AC3022" t="s">
        <v>260</v>
      </c>
      <c r="AD3022" t="str">
        <f t="shared" si="238"/>
        <v>Wake Campus - WAKE07</v>
      </c>
      <c r="AE3022" t="s">
        <v>260</v>
      </c>
      <c r="AF3022" t="s">
        <v>263</v>
      </c>
      <c r="AG3022" t="s">
        <v>1429</v>
      </c>
      <c r="AH3022" t="s">
        <v>5220</v>
      </c>
      <c r="AI3022">
        <v>35</v>
      </c>
      <c r="AJ3022">
        <v>22</v>
      </c>
      <c r="AK3022" s="22">
        <f t="shared" si="239"/>
        <v>9.1407785336356859</v>
      </c>
      <c r="AL3022" t="s">
        <v>52</v>
      </c>
      <c r="AM3022" t="s">
        <v>66</v>
      </c>
      <c r="AN3022" t="s">
        <v>67</v>
      </c>
    </row>
    <row r="3023" spans="1:40" hidden="1" x14ac:dyDescent="0.25">
      <c r="A3023">
        <v>202430</v>
      </c>
      <c r="B3023">
        <v>44100</v>
      </c>
      <c r="C3023" t="s">
        <v>2085</v>
      </c>
      <c r="D3023" t="s">
        <v>5613</v>
      </c>
      <c r="E3023" t="s">
        <v>2086</v>
      </c>
      <c r="F3023">
        <v>0</v>
      </c>
      <c r="G3023" s="1">
        <v>45166</v>
      </c>
      <c r="H3023" s="1">
        <v>45220</v>
      </c>
      <c r="I3023" s="21">
        <f t="shared" si="235"/>
        <v>8.7142857142857153</v>
      </c>
      <c r="J3023" s="1"/>
      <c r="K3023" s="1" t="s">
        <v>35</v>
      </c>
      <c r="N3023" t="s">
        <v>35</v>
      </c>
      <c r="S3023" s="22">
        <f t="shared" si="236"/>
        <v>3.472222222222221E-2</v>
      </c>
      <c r="T3023" s="22">
        <f t="shared" si="237"/>
        <v>1.8338143338143334E-2</v>
      </c>
      <c r="U3023" s="22" t="s">
        <v>5390</v>
      </c>
      <c r="V3023">
        <v>900</v>
      </c>
      <c r="W3023" s="22" t="s">
        <v>5468</v>
      </c>
      <c r="X3023">
        <v>950</v>
      </c>
      <c r="Y3023" t="s">
        <v>101</v>
      </c>
      <c r="Z3023" t="s">
        <v>1427</v>
      </c>
      <c r="AA3023" t="s">
        <v>1428</v>
      </c>
      <c r="AB3023">
        <v>9</v>
      </c>
      <c r="AC3023" t="s">
        <v>260</v>
      </c>
      <c r="AD3023" t="str">
        <f t="shared" si="238"/>
        <v>Wake Campus - WAKE07</v>
      </c>
      <c r="AE3023" t="s">
        <v>260</v>
      </c>
      <c r="AF3023" t="s">
        <v>263</v>
      </c>
      <c r="AG3023" t="s">
        <v>1429</v>
      </c>
      <c r="AH3023" t="s">
        <v>5220</v>
      </c>
      <c r="AI3023">
        <v>30</v>
      </c>
      <c r="AJ3023">
        <v>23</v>
      </c>
      <c r="AK3023" s="22">
        <f t="shared" si="239"/>
        <v>3.675487871916443</v>
      </c>
      <c r="AL3023" t="s">
        <v>52</v>
      </c>
      <c r="AM3023" t="s">
        <v>66</v>
      </c>
      <c r="AN3023" t="s">
        <v>67</v>
      </c>
    </row>
    <row r="3024" spans="1:40" hidden="1" x14ac:dyDescent="0.25">
      <c r="A3024">
        <v>202430</v>
      </c>
      <c r="B3024">
        <v>44100</v>
      </c>
      <c r="C3024" t="s">
        <v>2085</v>
      </c>
      <c r="D3024" t="s">
        <v>5613</v>
      </c>
      <c r="E3024" t="s">
        <v>2086</v>
      </c>
      <c r="F3024">
        <v>0</v>
      </c>
      <c r="G3024" s="1">
        <v>45166</v>
      </c>
      <c r="H3024" s="1">
        <v>45220</v>
      </c>
      <c r="I3024" s="21">
        <f t="shared" si="235"/>
        <v>8.7142857142857153</v>
      </c>
      <c r="J3024" s="1"/>
      <c r="K3024" s="1" t="s">
        <v>35</v>
      </c>
      <c r="N3024" t="s">
        <v>35</v>
      </c>
      <c r="S3024" s="22">
        <f t="shared" si="236"/>
        <v>7.6388888888888895E-2</v>
      </c>
      <c r="T3024" s="22">
        <f t="shared" si="237"/>
        <v>4.0343915343915356E-2</v>
      </c>
      <c r="U3024" s="22" t="s">
        <v>5391</v>
      </c>
      <c r="V3024">
        <v>1000</v>
      </c>
      <c r="W3024" s="22" t="s">
        <v>5482</v>
      </c>
      <c r="X3024">
        <v>1150</v>
      </c>
      <c r="Y3024" t="s">
        <v>101</v>
      </c>
      <c r="Z3024" t="s">
        <v>1427</v>
      </c>
      <c r="AA3024" t="s">
        <v>1428</v>
      </c>
      <c r="AB3024">
        <v>9</v>
      </c>
      <c r="AC3024" t="s">
        <v>260</v>
      </c>
      <c r="AD3024" t="str">
        <f t="shared" si="238"/>
        <v>Wake Campus - WAKE07</v>
      </c>
      <c r="AE3024" t="s">
        <v>260</v>
      </c>
      <c r="AF3024" t="s">
        <v>263</v>
      </c>
      <c r="AG3024" t="s">
        <v>1429</v>
      </c>
      <c r="AH3024" t="s">
        <v>5220</v>
      </c>
      <c r="AI3024">
        <v>30</v>
      </c>
      <c r="AJ3024">
        <v>23</v>
      </c>
      <c r="AK3024" s="22">
        <f t="shared" si="239"/>
        <v>8.0860733182161777</v>
      </c>
      <c r="AL3024" t="s">
        <v>52</v>
      </c>
      <c r="AM3024" t="s">
        <v>66</v>
      </c>
      <c r="AN3024" t="s">
        <v>67</v>
      </c>
    </row>
    <row r="3025" spans="1:40" hidden="1" x14ac:dyDescent="0.25">
      <c r="A3025">
        <v>202430</v>
      </c>
      <c r="B3025">
        <v>44104</v>
      </c>
      <c r="C3025" t="s">
        <v>2085</v>
      </c>
      <c r="D3025" t="s">
        <v>5613</v>
      </c>
      <c r="E3025" t="s">
        <v>2086</v>
      </c>
      <c r="F3025">
        <v>0</v>
      </c>
      <c r="G3025" s="1">
        <v>45222</v>
      </c>
      <c r="H3025" s="1">
        <v>45276</v>
      </c>
      <c r="I3025" s="21">
        <f t="shared" si="235"/>
        <v>8.7142857142857153</v>
      </c>
      <c r="J3025" s="1"/>
      <c r="K3025" s="1" t="s">
        <v>35</v>
      </c>
      <c r="N3025" t="s">
        <v>35</v>
      </c>
      <c r="S3025" s="22">
        <f t="shared" si="236"/>
        <v>3.472222222222221E-2</v>
      </c>
      <c r="T3025" s="22">
        <f t="shared" si="237"/>
        <v>1.8338143338143334E-2</v>
      </c>
      <c r="U3025" s="22" t="s">
        <v>5390</v>
      </c>
      <c r="V3025">
        <v>900</v>
      </c>
      <c r="W3025" s="22" t="s">
        <v>5468</v>
      </c>
      <c r="X3025">
        <v>950</v>
      </c>
      <c r="Y3025" t="s">
        <v>101</v>
      </c>
      <c r="Z3025" t="s">
        <v>1427</v>
      </c>
      <c r="AA3025" t="s">
        <v>1428</v>
      </c>
      <c r="AB3025">
        <v>11</v>
      </c>
      <c r="AC3025" t="s">
        <v>260</v>
      </c>
      <c r="AD3025" t="str">
        <f t="shared" si="238"/>
        <v>Wake Campus - WAKE07</v>
      </c>
      <c r="AE3025" t="s">
        <v>260</v>
      </c>
      <c r="AF3025" t="s">
        <v>263</v>
      </c>
      <c r="AG3025" t="s">
        <v>1429</v>
      </c>
      <c r="AH3025" t="s">
        <v>5220</v>
      </c>
      <c r="AI3025">
        <v>30</v>
      </c>
      <c r="AJ3025">
        <v>24</v>
      </c>
      <c r="AK3025" s="22">
        <f t="shared" si="239"/>
        <v>3.835291692434549</v>
      </c>
      <c r="AL3025" t="s">
        <v>52</v>
      </c>
      <c r="AM3025" t="s">
        <v>66</v>
      </c>
      <c r="AN3025" t="s">
        <v>67</v>
      </c>
    </row>
    <row r="3026" spans="1:40" hidden="1" x14ac:dyDescent="0.25">
      <c r="A3026">
        <v>202430</v>
      </c>
      <c r="B3026">
        <v>44104</v>
      </c>
      <c r="C3026" t="s">
        <v>2085</v>
      </c>
      <c r="D3026" t="s">
        <v>5613</v>
      </c>
      <c r="E3026" t="s">
        <v>2086</v>
      </c>
      <c r="F3026">
        <v>0</v>
      </c>
      <c r="G3026" s="1">
        <v>45222</v>
      </c>
      <c r="H3026" s="1">
        <v>45276</v>
      </c>
      <c r="I3026" s="21">
        <f t="shared" si="235"/>
        <v>8.7142857142857153</v>
      </c>
      <c r="J3026" s="1"/>
      <c r="K3026" s="1" t="s">
        <v>35</v>
      </c>
      <c r="N3026" t="s">
        <v>35</v>
      </c>
      <c r="S3026" s="22">
        <f t="shared" si="236"/>
        <v>7.6388888888888895E-2</v>
      </c>
      <c r="T3026" s="22">
        <f t="shared" si="237"/>
        <v>4.0343915343915356E-2</v>
      </c>
      <c r="U3026" s="22" t="s">
        <v>5391</v>
      </c>
      <c r="V3026">
        <v>1000</v>
      </c>
      <c r="W3026" s="22" t="s">
        <v>5482</v>
      </c>
      <c r="X3026">
        <v>1150</v>
      </c>
      <c r="Y3026" t="s">
        <v>101</v>
      </c>
      <c r="Z3026" t="s">
        <v>1427</v>
      </c>
      <c r="AA3026" t="s">
        <v>1428</v>
      </c>
      <c r="AB3026">
        <v>11</v>
      </c>
      <c r="AC3026" t="s">
        <v>260</v>
      </c>
      <c r="AD3026" t="str">
        <f t="shared" si="238"/>
        <v>Wake Campus - WAKE07</v>
      </c>
      <c r="AE3026" t="s">
        <v>260</v>
      </c>
      <c r="AF3026" t="s">
        <v>263</v>
      </c>
      <c r="AG3026" t="s">
        <v>1429</v>
      </c>
      <c r="AH3026" t="s">
        <v>5220</v>
      </c>
      <c r="AI3026">
        <v>30</v>
      </c>
      <c r="AJ3026">
        <v>24</v>
      </c>
      <c r="AK3026" s="22">
        <f t="shared" si="239"/>
        <v>8.4376417233560126</v>
      </c>
      <c r="AL3026" t="s">
        <v>52</v>
      </c>
      <c r="AM3026" t="s">
        <v>66</v>
      </c>
      <c r="AN3026" t="s">
        <v>67</v>
      </c>
    </row>
    <row r="3027" spans="1:40" hidden="1" x14ac:dyDescent="0.25">
      <c r="A3027">
        <v>202430</v>
      </c>
      <c r="B3027">
        <v>43361</v>
      </c>
      <c r="C3027" t="s">
        <v>3541</v>
      </c>
      <c r="D3027" t="s">
        <v>5698</v>
      </c>
      <c r="E3027" t="s">
        <v>3542</v>
      </c>
      <c r="F3027">
        <v>0</v>
      </c>
      <c r="G3027" s="1">
        <v>45166</v>
      </c>
      <c r="H3027" s="1">
        <v>45220</v>
      </c>
      <c r="I3027" s="21">
        <f t="shared" si="235"/>
        <v>8.7142857142857153</v>
      </c>
      <c r="J3027" s="1"/>
      <c r="K3027" s="1" t="s">
        <v>35</v>
      </c>
      <c r="N3027" t="s">
        <v>35</v>
      </c>
      <c r="S3027" s="22">
        <f t="shared" si="236"/>
        <v>3.472222222222221E-2</v>
      </c>
      <c r="T3027" s="22">
        <f t="shared" si="237"/>
        <v>1.8338143338143334E-2</v>
      </c>
      <c r="U3027" s="22" t="s">
        <v>5386</v>
      </c>
      <c r="V3027">
        <v>1300</v>
      </c>
      <c r="W3027" s="22" t="s">
        <v>5408</v>
      </c>
      <c r="X3027">
        <v>1350</v>
      </c>
      <c r="Y3027" t="s">
        <v>205</v>
      </c>
      <c r="Z3027" t="s">
        <v>2090</v>
      </c>
      <c r="AA3027" t="s">
        <v>2091</v>
      </c>
      <c r="AB3027">
        <v>9</v>
      </c>
      <c r="AC3027" t="s">
        <v>260</v>
      </c>
      <c r="AD3027" t="str">
        <f t="shared" si="238"/>
        <v>Wake Campus - WAKE08</v>
      </c>
      <c r="AE3027" t="s">
        <v>260</v>
      </c>
      <c r="AF3027" t="s">
        <v>263</v>
      </c>
      <c r="AG3027" t="s">
        <v>1434</v>
      </c>
      <c r="AH3027" t="s">
        <v>5220</v>
      </c>
      <c r="AI3027">
        <v>25</v>
      </c>
      <c r="AJ3027">
        <v>27</v>
      </c>
      <c r="AK3027" s="22">
        <f t="shared" si="239"/>
        <v>4.3147031539888676</v>
      </c>
      <c r="AL3027" t="s">
        <v>52</v>
      </c>
      <c r="AM3027" t="s">
        <v>66</v>
      </c>
      <c r="AN3027" t="s">
        <v>46</v>
      </c>
    </row>
    <row r="3028" spans="1:40" hidden="1" x14ac:dyDescent="0.25">
      <c r="A3028">
        <v>202430</v>
      </c>
      <c r="B3028">
        <v>43361</v>
      </c>
      <c r="C3028" t="s">
        <v>3541</v>
      </c>
      <c r="D3028" t="s">
        <v>5698</v>
      </c>
      <c r="E3028" t="s">
        <v>3542</v>
      </c>
      <c r="F3028">
        <v>0</v>
      </c>
      <c r="G3028" s="1">
        <v>45166</v>
      </c>
      <c r="H3028" s="1">
        <v>45220</v>
      </c>
      <c r="I3028" s="21">
        <f t="shared" si="235"/>
        <v>8.7142857142857153</v>
      </c>
      <c r="J3028" s="1"/>
      <c r="K3028" s="1" t="s">
        <v>35</v>
      </c>
      <c r="N3028" t="s">
        <v>35</v>
      </c>
      <c r="S3028" s="22">
        <f t="shared" si="236"/>
        <v>8.3333333333333259E-2</v>
      </c>
      <c r="T3028" s="22">
        <f t="shared" si="237"/>
        <v>4.4011544011543981E-2</v>
      </c>
      <c r="U3028" s="22" t="s">
        <v>5374</v>
      </c>
      <c r="V3028">
        <v>1400</v>
      </c>
      <c r="W3028" s="22" t="s">
        <v>5411</v>
      </c>
      <c r="X3028">
        <v>1600</v>
      </c>
      <c r="Y3028" t="s">
        <v>205</v>
      </c>
      <c r="Z3028" t="s">
        <v>2090</v>
      </c>
      <c r="AA3028" t="s">
        <v>2091</v>
      </c>
      <c r="AB3028">
        <v>9</v>
      </c>
      <c r="AC3028" t="s">
        <v>260</v>
      </c>
      <c r="AD3028" t="str">
        <f t="shared" si="238"/>
        <v>Wake Campus - WAKE08</v>
      </c>
      <c r="AE3028" t="s">
        <v>260</v>
      </c>
      <c r="AF3028" t="s">
        <v>263</v>
      </c>
      <c r="AG3028" t="s">
        <v>1434</v>
      </c>
      <c r="AH3028" t="s">
        <v>5220</v>
      </c>
      <c r="AI3028">
        <v>25</v>
      </c>
      <c r="AJ3028">
        <v>27</v>
      </c>
      <c r="AK3028" s="22">
        <f t="shared" si="239"/>
        <v>10.355287569573278</v>
      </c>
      <c r="AL3028" t="s">
        <v>52</v>
      </c>
      <c r="AM3028" t="s">
        <v>66</v>
      </c>
      <c r="AN3028" t="s">
        <v>46</v>
      </c>
    </row>
    <row r="3029" spans="1:40" hidden="1" x14ac:dyDescent="0.25">
      <c r="A3029">
        <v>202430</v>
      </c>
      <c r="B3029">
        <v>43362</v>
      </c>
      <c r="C3029" t="s">
        <v>3541</v>
      </c>
      <c r="D3029" t="s">
        <v>5698</v>
      </c>
      <c r="E3029" t="s">
        <v>3542</v>
      </c>
      <c r="F3029">
        <v>0</v>
      </c>
      <c r="G3029" s="1">
        <v>45222</v>
      </c>
      <c r="H3029" s="1">
        <v>45276</v>
      </c>
      <c r="I3029" s="21">
        <f t="shared" si="235"/>
        <v>8.7142857142857153</v>
      </c>
      <c r="J3029" s="1"/>
      <c r="K3029" s="1" t="s">
        <v>35</v>
      </c>
      <c r="N3029" t="s">
        <v>35</v>
      </c>
      <c r="S3029" s="22">
        <f t="shared" si="236"/>
        <v>3.472222222222221E-2</v>
      </c>
      <c r="T3029" s="22">
        <f t="shared" si="237"/>
        <v>1.8338143338143334E-2</v>
      </c>
      <c r="U3029" s="22" t="s">
        <v>5386</v>
      </c>
      <c r="V3029">
        <v>1300</v>
      </c>
      <c r="W3029" s="22" t="s">
        <v>5408</v>
      </c>
      <c r="X3029">
        <v>1350</v>
      </c>
      <c r="Y3029" t="s">
        <v>101</v>
      </c>
      <c r="Z3029" t="s">
        <v>2090</v>
      </c>
      <c r="AA3029" t="s">
        <v>2091</v>
      </c>
      <c r="AB3029">
        <v>11</v>
      </c>
      <c r="AC3029" t="s">
        <v>260</v>
      </c>
      <c r="AD3029" t="str">
        <f t="shared" si="238"/>
        <v>Wake Campus - WAKE08</v>
      </c>
      <c r="AE3029" t="s">
        <v>260</v>
      </c>
      <c r="AF3029" t="s">
        <v>263</v>
      </c>
      <c r="AG3029" t="s">
        <v>1434</v>
      </c>
      <c r="AH3029" t="s">
        <v>5220</v>
      </c>
      <c r="AI3029">
        <v>25</v>
      </c>
      <c r="AJ3029">
        <v>24</v>
      </c>
      <c r="AK3029" s="22">
        <f t="shared" si="239"/>
        <v>3.835291692434549</v>
      </c>
      <c r="AL3029" t="s">
        <v>52</v>
      </c>
      <c r="AM3029" t="s">
        <v>66</v>
      </c>
      <c r="AN3029" t="s">
        <v>67</v>
      </c>
    </row>
    <row r="3030" spans="1:40" hidden="1" x14ac:dyDescent="0.25">
      <c r="A3030">
        <v>202430</v>
      </c>
      <c r="B3030">
        <v>43362</v>
      </c>
      <c r="C3030" t="s">
        <v>3541</v>
      </c>
      <c r="D3030" t="s">
        <v>5698</v>
      </c>
      <c r="E3030" t="s">
        <v>3542</v>
      </c>
      <c r="F3030">
        <v>0</v>
      </c>
      <c r="G3030" s="1">
        <v>45222</v>
      </c>
      <c r="H3030" s="1">
        <v>45276</v>
      </c>
      <c r="I3030" s="21">
        <f t="shared" si="235"/>
        <v>8.7142857142857153</v>
      </c>
      <c r="J3030" s="1"/>
      <c r="K3030" s="1" t="s">
        <v>35</v>
      </c>
      <c r="N3030" t="s">
        <v>35</v>
      </c>
      <c r="S3030" s="22">
        <f t="shared" si="236"/>
        <v>8.3333333333333259E-2</v>
      </c>
      <c r="T3030" s="22">
        <f t="shared" si="237"/>
        <v>4.4011544011543981E-2</v>
      </c>
      <c r="U3030" s="22" t="s">
        <v>5374</v>
      </c>
      <c r="V3030">
        <v>1400</v>
      </c>
      <c r="W3030" s="22" t="s">
        <v>5411</v>
      </c>
      <c r="X3030">
        <v>1600</v>
      </c>
      <c r="Y3030" t="s">
        <v>101</v>
      </c>
      <c r="Z3030" t="s">
        <v>2090</v>
      </c>
      <c r="AA3030" t="s">
        <v>2091</v>
      </c>
      <c r="AB3030">
        <v>11</v>
      </c>
      <c r="AC3030" t="s">
        <v>260</v>
      </c>
      <c r="AD3030" t="str">
        <f t="shared" si="238"/>
        <v>Wake Campus - WAKE08</v>
      </c>
      <c r="AE3030" t="s">
        <v>260</v>
      </c>
      <c r="AF3030" t="s">
        <v>263</v>
      </c>
      <c r="AG3030" t="s">
        <v>1434</v>
      </c>
      <c r="AH3030" t="s">
        <v>5220</v>
      </c>
      <c r="AI3030">
        <v>25</v>
      </c>
      <c r="AJ3030">
        <v>24</v>
      </c>
      <c r="AK3030" s="22">
        <f t="shared" si="239"/>
        <v>9.2047000618429138</v>
      </c>
      <c r="AL3030" t="s">
        <v>52</v>
      </c>
      <c r="AM3030" t="s">
        <v>66</v>
      </c>
      <c r="AN3030" t="s">
        <v>67</v>
      </c>
    </row>
    <row r="3031" spans="1:40" hidden="1" x14ac:dyDescent="0.25">
      <c r="A3031">
        <v>202430</v>
      </c>
      <c r="B3031">
        <v>43363</v>
      </c>
      <c r="C3031" t="s">
        <v>2096</v>
      </c>
      <c r="D3031" t="s">
        <v>5698</v>
      </c>
      <c r="E3031" t="s">
        <v>2097</v>
      </c>
      <c r="F3031">
        <v>0</v>
      </c>
      <c r="G3031" s="1">
        <v>45166</v>
      </c>
      <c r="H3031" s="1">
        <v>45220</v>
      </c>
      <c r="I3031" s="21">
        <f t="shared" si="235"/>
        <v>8.7142857142857153</v>
      </c>
      <c r="J3031" s="1"/>
      <c r="K3031" s="1" t="s">
        <v>35</v>
      </c>
      <c r="N3031" t="s">
        <v>35</v>
      </c>
      <c r="S3031" s="22">
        <f t="shared" si="236"/>
        <v>3.472222222222221E-2</v>
      </c>
      <c r="T3031" s="22">
        <f t="shared" si="237"/>
        <v>1.8338143338143334E-2</v>
      </c>
      <c r="U3031" s="22" t="s">
        <v>5380</v>
      </c>
      <c r="V3031">
        <v>1730</v>
      </c>
      <c r="W3031" s="22" t="s">
        <v>5512</v>
      </c>
      <c r="X3031">
        <v>1820</v>
      </c>
      <c r="Y3031" t="s">
        <v>205</v>
      </c>
      <c r="Z3031" t="s">
        <v>2090</v>
      </c>
      <c r="AA3031" t="s">
        <v>2091</v>
      </c>
      <c r="AB3031">
        <v>9</v>
      </c>
      <c r="AC3031" t="s">
        <v>260</v>
      </c>
      <c r="AD3031" t="str">
        <f t="shared" si="238"/>
        <v>Wake Campus - WAKE08</v>
      </c>
      <c r="AE3031" t="s">
        <v>260</v>
      </c>
      <c r="AF3031" t="s">
        <v>263</v>
      </c>
      <c r="AG3031" t="s">
        <v>1434</v>
      </c>
      <c r="AH3031" t="s">
        <v>5220</v>
      </c>
      <c r="AI3031">
        <v>25</v>
      </c>
      <c r="AJ3031">
        <v>26</v>
      </c>
      <c r="AK3031" s="22">
        <f t="shared" si="239"/>
        <v>4.1548993334707616</v>
      </c>
      <c r="AL3031" t="s">
        <v>52</v>
      </c>
      <c r="AM3031" t="s">
        <v>182</v>
      </c>
      <c r="AN3031" t="s">
        <v>46</v>
      </c>
    </row>
    <row r="3032" spans="1:40" hidden="1" x14ac:dyDescent="0.25">
      <c r="A3032">
        <v>202430</v>
      </c>
      <c r="B3032">
        <v>43363</v>
      </c>
      <c r="C3032" t="s">
        <v>2096</v>
      </c>
      <c r="D3032" t="s">
        <v>5698</v>
      </c>
      <c r="E3032" t="s">
        <v>2097</v>
      </c>
      <c r="F3032">
        <v>0</v>
      </c>
      <c r="G3032" s="1">
        <v>45166</v>
      </c>
      <c r="H3032" s="1">
        <v>45220</v>
      </c>
      <c r="I3032" s="21">
        <f t="shared" si="235"/>
        <v>8.7142857142857153</v>
      </c>
      <c r="J3032" s="1"/>
      <c r="K3032" s="1" t="s">
        <v>35</v>
      </c>
      <c r="N3032" t="s">
        <v>35</v>
      </c>
      <c r="S3032" s="22">
        <f t="shared" si="236"/>
        <v>7.638888888888884E-2</v>
      </c>
      <c r="T3032" s="22">
        <f t="shared" si="237"/>
        <v>4.0343915343915328E-2</v>
      </c>
      <c r="U3032" s="22" t="s">
        <v>5431</v>
      </c>
      <c r="V3032">
        <v>1830</v>
      </c>
      <c r="W3032" s="22" t="s">
        <v>5521</v>
      </c>
      <c r="X3032">
        <v>2020</v>
      </c>
      <c r="Y3032" t="s">
        <v>205</v>
      </c>
      <c r="Z3032" t="s">
        <v>2090</v>
      </c>
      <c r="AA3032" t="s">
        <v>2091</v>
      </c>
      <c r="AB3032">
        <v>9</v>
      </c>
      <c r="AC3032" t="s">
        <v>260</v>
      </c>
      <c r="AD3032" t="str">
        <f t="shared" si="238"/>
        <v>Wake Campus - WAKE08</v>
      </c>
      <c r="AE3032" t="s">
        <v>260</v>
      </c>
      <c r="AF3032" t="s">
        <v>263</v>
      </c>
      <c r="AG3032" t="s">
        <v>1434</v>
      </c>
      <c r="AH3032" t="s">
        <v>5220</v>
      </c>
      <c r="AI3032">
        <v>25</v>
      </c>
      <c r="AJ3032">
        <v>26</v>
      </c>
      <c r="AK3032" s="22">
        <f t="shared" si="239"/>
        <v>9.1407785336356735</v>
      </c>
      <c r="AL3032" t="s">
        <v>52</v>
      </c>
      <c r="AM3032" t="s">
        <v>182</v>
      </c>
      <c r="AN3032" t="s">
        <v>46</v>
      </c>
    </row>
    <row r="3033" spans="1:40" hidden="1" x14ac:dyDescent="0.25">
      <c r="A3033">
        <v>202430</v>
      </c>
      <c r="B3033">
        <v>43364</v>
      </c>
      <c r="C3033" t="s">
        <v>2096</v>
      </c>
      <c r="D3033" t="s">
        <v>5698</v>
      </c>
      <c r="E3033" t="s">
        <v>2097</v>
      </c>
      <c r="F3033">
        <v>0</v>
      </c>
      <c r="G3033" s="1">
        <v>45222</v>
      </c>
      <c r="H3033" s="1">
        <v>45276</v>
      </c>
      <c r="I3033" s="21">
        <f t="shared" si="235"/>
        <v>8.7142857142857153</v>
      </c>
      <c r="J3033" s="1"/>
      <c r="K3033" s="1" t="s">
        <v>35</v>
      </c>
      <c r="N3033" t="s">
        <v>35</v>
      </c>
      <c r="S3033" s="22">
        <f t="shared" si="236"/>
        <v>3.472222222222221E-2</v>
      </c>
      <c r="T3033" s="22">
        <f t="shared" si="237"/>
        <v>1.8338143338143334E-2</v>
      </c>
      <c r="U3033" s="22" t="s">
        <v>5380</v>
      </c>
      <c r="V3033">
        <v>1730</v>
      </c>
      <c r="W3033" s="22" t="s">
        <v>5512</v>
      </c>
      <c r="X3033">
        <v>1820</v>
      </c>
      <c r="Y3033" t="s">
        <v>101</v>
      </c>
      <c r="Z3033" t="s">
        <v>2090</v>
      </c>
      <c r="AA3033" t="s">
        <v>2091</v>
      </c>
      <c r="AB3033">
        <v>11</v>
      </c>
      <c r="AC3033" t="s">
        <v>260</v>
      </c>
      <c r="AD3033" t="str">
        <f t="shared" si="238"/>
        <v>Wake Campus - WAKE08</v>
      </c>
      <c r="AE3033" t="s">
        <v>260</v>
      </c>
      <c r="AF3033" t="s">
        <v>263</v>
      </c>
      <c r="AG3033" t="s">
        <v>1434</v>
      </c>
      <c r="AH3033" t="s">
        <v>5220</v>
      </c>
      <c r="AI3033">
        <v>25</v>
      </c>
      <c r="AJ3033">
        <v>23</v>
      </c>
      <c r="AK3033" s="22">
        <f t="shared" si="239"/>
        <v>3.675487871916443</v>
      </c>
      <c r="AL3033" t="s">
        <v>52</v>
      </c>
      <c r="AM3033" t="s">
        <v>182</v>
      </c>
      <c r="AN3033" t="s">
        <v>67</v>
      </c>
    </row>
    <row r="3034" spans="1:40" hidden="1" x14ac:dyDescent="0.25">
      <c r="A3034">
        <v>202430</v>
      </c>
      <c r="B3034">
        <v>43364</v>
      </c>
      <c r="C3034" t="s">
        <v>2096</v>
      </c>
      <c r="D3034" t="s">
        <v>5698</v>
      </c>
      <c r="E3034" t="s">
        <v>2097</v>
      </c>
      <c r="F3034">
        <v>0</v>
      </c>
      <c r="G3034" s="1">
        <v>45222</v>
      </c>
      <c r="H3034" s="1">
        <v>45276</v>
      </c>
      <c r="I3034" s="21">
        <f t="shared" si="235"/>
        <v>8.7142857142857153</v>
      </c>
      <c r="J3034" s="1"/>
      <c r="K3034" s="1" t="s">
        <v>35</v>
      </c>
      <c r="N3034" t="s">
        <v>35</v>
      </c>
      <c r="S3034" s="22">
        <f t="shared" si="236"/>
        <v>7.638888888888884E-2</v>
      </c>
      <c r="T3034" s="22">
        <f t="shared" si="237"/>
        <v>4.0343915343915328E-2</v>
      </c>
      <c r="U3034" s="22" t="s">
        <v>5431</v>
      </c>
      <c r="V3034">
        <v>1830</v>
      </c>
      <c r="W3034" s="22" t="s">
        <v>5521</v>
      </c>
      <c r="X3034">
        <v>2020</v>
      </c>
      <c r="Y3034" t="s">
        <v>101</v>
      </c>
      <c r="Z3034" t="s">
        <v>2090</v>
      </c>
      <c r="AA3034" t="s">
        <v>2091</v>
      </c>
      <c r="AB3034">
        <v>11</v>
      </c>
      <c r="AC3034" t="s">
        <v>260</v>
      </c>
      <c r="AD3034" t="str">
        <f t="shared" si="238"/>
        <v>Wake Campus - WAKE08</v>
      </c>
      <c r="AE3034" t="s">
        <v>260</v>
      </c>
      <c r="AF3034" t="s">
        <v>263</v>
      </c>
      <c r="AG3034" t="s">
        <v>1434</v>
      </c>
      <c r="AH3034" t="s">
        <v>5220</v>
      </c>
      <c r="AI3034">
        <v>25</v>
      </c>
      <c r="AJ3034">
        <v>23</v>
      </c>
      <c r="AK3034" s="22">
        <f t="shared" si="239"/>
        <v>8.0860733182161724</v>
      </c>
      <c r="AL3034" t="s">
        <v>52</v>
      </c>
      <c r="AM3034" t="s">
        <v>182</v>
      </c>
      <c r="AN3034" t="s">
        <v>67</v>
      </c>
    </row>
    <row r="3035" spans="1:40" hidden="1" x14ac:dyDescent="0.25">
      <c r="A3035">
        <v>202430</v>
      </c>
      <c r="B3035">
        <v>43365</v>
      </c>
      <c r="C3035" t="s">
        <v>3545</v>
      </c>
      <c r="D3035" t="s">
        <v>5698</v>
      </c>
      <c r="E3035" t="s">
        <v>3546</v>
      </c>
      <c r="F3035">
        <v>0</v>
      </c>
      <c r="G3035" s="1">
        <v>45166</v>
      </c>
      <c r="H3035" s="1">
        <v>45220</v>
      </c>
      <c r="I3035" s="21">
        <f t="shared" si="235"/>
        <v>8.7142857142857153</v>
      </c>
      <c r="J3035" s="1"/>
      <c r="K3035" s="1" t="s">
        <v>36</v>
      </c>
      <c r="O3035" t="s">
        <v>36</v>
      </c>
      <c r="S3035" s="22">
        <f t="shared" si="236"/>
        <v>3.472222222222221E-2</v>
      </c>
      <c r="T3035" s="22">
        <f t="shared" si="237"/>
        <v>1.8338143338143334E-2</v>
      </c>
      <c r="U3035" s="22" t="s">
        <v>5386</v>
      </c>
      <c r="V3035">
        <v>1300</v>
      </c>
      <c r="W3035" s="22" t="s">
        <v>5408</v>
      </c>
      <c r="X3035">
        <v>1350</v>
      </c>
      <c r="Y3035" t="s">
        <v>205</v>
      </c>
      <c r="Z3035" t="s">
        <v>2090</v>
      </c>
      <c r="AA3035" t="s">
        <v>2091</v>
      </c>
      <c r="AB3035">
        <v>9</v>
      </c>
      <c r="AC3035" t="s">
        <v>260</v>
      </c>
      <c r="AD3035" t="str">
        <f t="shared" si="238"/>
        <v>Wake Campus - WAKE08</v>
      </c>
      <c r="AE3035" t="s">
        <v>260</v>
      </c>
      <c r="AF3035" t="s">
        <v>263</v>
      </c>
      <c r="AG3035" t="s">
        <v>1434</v>
      </c>
      <c r="AH3035" t="s">
        <v>5220</v>
      </c>
      <c r="AI3035">
        <v>25</v>
      </c>
      <c r="AJ3035">
        <v>26</v>
      </c>
      <c r="AK3035" s="22">
        <f t="shared" si="239"/>
        <v>4.1548993334707616</v>
      </c>
      <c r="AL3035" t="s">
        <v>52</v>
      </c>
      <c r="AM3035" t="s">
        <v>66</v>
      </c>
      <c r="AN3035" t="s">
        <v>46</v>
      </c>
    </row>
    <row r="3036" spans="1:40" hidden="1" x14ac:dyDescent="0.25">
      <c r="A3036">
        <v>202430</v>
      </c>
      <c r="B3036">
        <v>43365</v>
      </c>
      <c r="C3036" t="s">
        <v>3545</v>
      </c>
      <c r="D3036" t="s">
        <v>5698</v>
      </c>
      <c r="E3036" t="s">
        <v>3546</v>
      </c>
      <c r="F3036">
        <v>0</v>
      </c>
      <c r="G3036" s="1">
        <v>45166</v>
      </c>
      <c r="H3036" s="1">
        <v>45220</v>
      </c>
      <c r="I3036" s="21">
        <f t="shared" si="235"/>
        <v>8.7142857142857153</v>
      </c>
      <c r="J3036" s="1"/>
      <c r="K3036" s="1" t="s">
        <v>36</v>
      </c>
      <c r="O3036" t="s">
        <v>36</v>
      </c>
      <c r="S3036" s="22">
        <f t="shared" si="236"/>
        <v>8.3333333333333259E-2</v>
      </c>
      <c r="T3036" s="22">
        <f t="shared" si="237"/>
        <v>4.4011544011543981E-2</v>
      </c>
      <c r="U3036" s="22" t="s">
        <v>5374</v>
      </c>
      <c r="V3036">
        <v>1400</v>
      </c>
      <c r="W3036" s="22" t="s">
        <v>5411</v>
      </c>
      <c r="X3036">
        <v>1600</v>
      </c>
      <c r="Y3036" t="s">
        <v>205</v>
      </c>
      <c r="Z3036" t="s">
        <v>2090</v>
      </c>
      <c r="AA3036" t="s">
        <v>2091</v>
      </c>
      <c r="AB3036">
        <v>9</v>
      </c>
      <c r="AC3036" t="s">
        <v>260</v>
      </c>
      <c r="AD3036" t="str">
        <f t="shared" si="238"/>
        <v>Wake Campus - WAKE08</v>
      </c>
      <c r="AE3036" t="s">
        <v>260</v>
      </c>
      <c r="AF3036" t="s">
        <v>263</v>
      </c>
      <c r="AG3036" t="s">
        <v>1434</v>
      </c>
      <c r="AH3036" t="s">
        <v>5220</v>
      </c>
      <c r="AI3036">
        <v>25</v>
      </c>
      <c r="AJ3036">
        <v>26</v>
      </c>
      <c r="AK3036" s="22">
        <f t="shared" si="239"/>
        <v>9.9717584003298239</v>
      </c>
      <c r="AL3036" t="s">
        <v>52</v>
      </c>
      <c r="AM3036" t="s">
        <v>66</v>
      </c>
      <c r="AN3036" t="s">
        <v>46</v>
      </c>
    </row>
    <row r="3037" spans="1:40" hidden="1" x14ac:dyDescent="0.25">
      <c r="A3037">
        <v>202430</v>
      </c>
      <c r="B3037">
        <v>43366</v>
      </c>
      <c r="C3037" t="s">
        <v>3545</v>
      </c>
      <c r="D3037" t="s">
        <v>5698</v>
      </c>
      <c r="E3037" t="s">
        <v>3546</v>
      </c>
      <c r="F3037">
        <v>0</v>
      </c>
      <c r="G3037" s="1">
        <v>45222</v>
      </c>
      <c r="H3037" s="1">
        <v>45276</v>
      </c>
      <c r="I3037" s="21">
        <f t="shared" si="235"/>
        <v>8.7142857142857153</v>
      </c>
      <c r="J3037" s="1"/>
      <c r="K3037" s="1" t="s">
        <v>36</v>
      </c>
      <c r="O3037" t="s">
        <v>36</v>
      </c>
      <c r="S3037" s="22">
        <f t="shared" si="236"/>
        <v>3.472222222222221E-2</v>
      </c>
      <c r="T3037" s="22">
        <f t="shared" si="237"/>
        <v>1.8338143338143334E-2</v>
      </c>
      <c r="U3037" s="22" t="s">
        <v>5386</v>
      </c>
      <c r="V3037">
        <v>1300</v>
      </c>
      <c r="W3037" s="22" t="s">
        <v>5408</v>
      </c>
      <c r="X3037">
        <v>1350</v>
      </c>
      <c r="Y3037" t="s">
        <v>101</v>
      </c>
      <c r="Z3037" t="s">
        <v>2090</v>
      </c>
      <c r="AA3037" t="s">
        <v>2091</v>
      </c>
      <c r="AB3037">
        <v>11</v>
      </c>
      <c r="AC3037" t="s">
        <v>260</v>
      </c>
      <c r="AD3037" t="str">
        <f t="shared" si="238"/>
        <v>Wake Campus - WAKE08</v>
      </c>
      <c r="AE3037" t="s">
        <v>260</v>
      </c>
      <c r="AF3037" t="s">
        <v>263</v>
      </c>
      <c r="AG3037" t="s">
        <v>1434</v>
      </c>
      <c r="AH3037" t="s">
        <v>5220</v>
      </c>
      <c r="AI3037">
        <v>25</v>
      </c>
      <c r="AJ3037">
        <v>22</v>
      </c>
      <c r="AK3037" s="22">
        <f t="shared" si="239"/>
        <v>3.5156840513983365</v>
      </c>
      <c r="AL3037" t="s">
        <v>52</v>
      </c>
      <c r="AM3037" t="s">
        <v>66</v>
      </c>
      <c r="AN3037" t="s">
        <v>67</v>
      </c>
    </row>
    <row r="3038" spans="1:40" hidden="1" x14ac:dyDescent="0.25">
      <c r="A3038">
        <v>202430</v>
      </c>
      <c r="B3038">
        <v>43366</v>
      </c>
      <c r="C3038" t="s">
        <v>3545</v>
      </c>
      <c r="D3038" t="s">
        <v>5698</v>
      </c>
      <c r="E3038" t="s">
        <v>3546</v>
      </c>
      <c r="F3038">
        <v>0</v>
      </c>
      <c r="G3038" s="1">
        <v>45222</v>
      </c>
      <c r="H3038" s="1">
        <v>45276</v>
      </c>
      <c r="I3038" s="21">
        <f t="shared" si="235"/>
        <v>8.7142857142857153</v>
      </c>
      <c r="J3038" s="1"/>
      <c r="K3038" s="1" t="s">
        <v>36</v>
      </c>
      <c r="O3038" t="s">
        <v>36</v>
      </c>
      <c r="S3038" s="22">
        <f t="shared" si="236"/>
        <v>8.3333333333333259E-2</v>
      </c>
      <c r="T3038" s="22">
        <f t="shared" si="237"/>
        <v>4.4011544011543981E-2</v>
      </c>
      <c r="U3038" s="22" t="s">
        <v>5374</v>
      </c>
      <c r="V3038">
        <v>1400</v>
      </c>
      <c r="W3038" s="22" t="s">
        <v>5411</v>
      </c>
      <c r="X3038">
        <v>1600</v>
      </c>
      <c r="Y3038" t="s">
        <v>101</v>
      </c>
      <c r="Z3038" t="s">
        <v>2090</v>
      </c>
      <c r="AA3038" t="s">
        <v>2091</v>
      </c>
      <c r="AB3038">
        <v>11</v>
      </c>
      <c r="AC3038" t="s">
        <v>260</v>
      </c>
      <c r="AD3038" t="str">
        <f t="shared" si="238"/>
        <v>Wake Campus - WAKE08</v>
      </c>
      <c r="AE3038" t="s">
        <v>260</v>
      </c>
      <c r="AF3038" t="s">
        <v>263</v>
      </c>
      <c r="AG3038" t="s">
        <v>1434</v>
      </c>
      <c r="AH3038" t="s">
        <v>5220</v>
      </c>
      <c r="AI3038">
        <v>25</v>
      </c>
      <c r="AJ3038">
        <v>22</v>
      </c>
      <c r="AK3038" s="22">
        <f t="shared" si="239"/>
        <v>8.4376417233560055</v>
      </c>
      <c r="AL3038" t="s">
        <v>52</v>
      </c>
      <c r="AM3038" t="s">
        <v>66</v>
      </c>
      <c r="AN3038" t="s">
        <v>67</v>
      </c>
    </row>
    <row r="3039" spans="1:40" hidden="1" x14ac:dyDescent="0.25">
      <c r="A3039">
        <v>202430</v>
      </c>
      <c r="B3039">
        <v>43467</v>
      </c>
      <c r="C3039" t="s">
        <v>3543</v>
      </c>
      <c r="D3039" t="s">
        <v>5698</v>
      </c>
      <c r="E3039" t="s">
        <v>3544</v>
      </c>
      <c r="F3039">
        <v>0</v>
      </c>
      <c r="G3039" s="1">
        <v>45166</v>
      </c>
      <c r="H3039" s="1">
        <v>45220</v>
      </c>
      <c r="I3039" s="21">
        <f t="shared" si="235"/>
        <v>8.7142857142857153</v>
      </c>
      <c r="J3039" s="1"/>
      <c r="K3039" s="1" t="s">
        <v>35</v>
      </c>
      <c r="N3039" t="s">
        <v>35</v>
      </c>
      <c r="S3039" s="22">
        <f t="shared" si="236"/>
        <v>4.5138888888888895E-2</v>
      </c>
      <c r="T3039" s="22">
        <f t="shared" si="237"/>
        <v>2.3839586339586348E-2</v>
      </c>
      <c r="U3039" s="22" t="s">
        <v>5367</v>
      </c>
      <c r="V3039">
        <v>830</v>
      </c>
      <c r="W3039" s="22" t="s">
        <v>5375</v>
      </c>
      <c r="X3039">
        <v>935</v>
      </c>
      <c r="Y3039" t="s">
        <v>49</v>
      </c>
      <c r="Z3039" t="s">
        <v>2090</v>
      </c>
      <c r="AA3039" t="s">
        <v>2091</v>
      </c>
      <c r="AB3039">
        <v>9</v>
      </c>
      <c r="AC3039" t="s">
        <v>260</v>
      </c>
      <c r="AD3039" t="str">
        <f t="shared" si="238"/>
        <v>Wake Campus - WAKE08</v>
      </c>
      <c r="AE3039" t="s">
        <v>260</v>
      </c>
      <c r="AF3039" t="s">
        <v>263</v>
      </c>
      <c r="AG3039" t="s">
        <v>1434</v>
      </c>
      <c r="AH3039" t="s">
        <v>5220</v>
      </c>
      <c r="AI3039">
        <v>25</v>
      </c>
      <c r="AJ3039">
        <v>31</v>
      </c>
      <c r="AK3039" s="22">
        <f t="shared" si="239"/>
        <v>6.4400939668796839</v>
      </c>
      <c r="AL3039" t="s">
        <v>52</v>
      </c>
      <c r="AM3039" t="s">
        <v>66</v>
      </c>
      <c r="AN3039" t="s">
        <v>46</v>
      </c>
    </row>
    <row r="3040" spans="1:40" hidden="1" x14ac:dyDescent="0.25">
      <c r="A3040">
        <v>202430</v>
      </c>
      <c r="B3040">
        <v>43467</v>
      </c>
      <c r="C3040" t="s">
        <v>3543</v>
      </c>
      <c r="D3040" t="s">
        <v>5698</v>
      </c>
      <c r="E3040" t="s">
        <v>3544</v>
      </c>
      <c r="F3040">
        <v>0</v>
      </c>
      <c r="G3040" s="1">
        <v>45166</v>
      </c>
      <c r="H3040" s="1">
        <v>45220</v>
      </c>
      <c r="I3040" s="21">
        <f t="shared" si="235"/>
        <v>8.7142857142857153</v>
      </c>
      <c r="J3040" s="1"/>
      <c r="K3040" s="1" t="s">
        <v>35</v>
      </c>
      <c r="N3040" t="s">
        <v>35</v>
      </c>
      <c r="S3040" s="22">
        <f t="shared" si="236"/>
        <v>9.375E-2</v>
      </c>
      <c r="T3040" s="22">
        <f t="shared" si="237"/>
        <v>4.9512987012987023E-2</v>
      </c>
      <c r="U3040" s="22" t="s">
        <v>5417</v>
      </c>
      <c r="V3040">
        <v>940</v>
      </c>
      <c r="W3040" s="22" t="s">
        <v>5457</v>
      </c>
      <c r="X3040">
        <v>1155</v>
      </c>
      <c r="Y3040" t="s">
        <v>49</v>
      </c>
      <c r="Z3040" t="s">
        <v>2090</v>
      </c>
      <c r="AA3040" t="s">
        <v>2091</v>
      </c>
      <c r="AB3040">
        <v>9</v>
      </c>
      <c r="AC3040" t="s">
        <v>260</v>
      </c>
      <c r="AD3040" t="str">
        <f t="shared" si="238"/>
        <v>Wake Campus - WAKE08</v>
      </c>
      <c r="AE3040" t="s">
        <v>260</v>
      </c>
      <c r="AF3040" t="s">
        <v>263</v>
      </c>
      <c r="AG3040" t="s">
        <v>1434</v>
      </c>
      <c r="AH3040" t="s">
        <v>5220</v>
      </c>
      <c r="AI3040">
        <v>25</v>
      </c>
      <c r="AJ3040">
        <v>31</v>
      </c>
      <c r="AK3040" s="22">
        <f t="shared" si="239"/>
        <v>13.375579777365497</v>
      </c>
      <c r="AL3040" t="s">
        <v>52</v>
      </c>
      <c r="AM3040" t="s">
        <v>66</v>
      </c>
      <c r="AN3040" t="s">
        <v>46</v>
      </c>
    </row>
    <row r="3041" spans="1:40" hidden="1" x14ac:dyDescent="0.25">
      <c r="A3041">
        <v>202430</v>
      </c>
      <c r="B3041">
        <v>43468</v>
      </c>
      <c r="C3041" t="s">
        <v>3543</v>
      </c>
      <c r="D3041" t="s">
        <v>5698</v>
      </c>
      <c r="E3041" t="s">
        <v>3544</v>
      </c>
      <c r="F3041">
        <v>0</v>
      </c>
      <c r="G3041" s="1">
        <v>45222</v>
      </c>
      <c r="H3041" s="1">
        <v>45276</v>
      </c>
      <c r="I3041" s="21">
        <f t="shared" si="235"/>
        <v>8.7142857142857153</v>
      </c>
      <c r="J3041" s="1"/>
      <c r="K3041" s="1" t="s">
        <v>35</v>
      </c>
      <c r="N3041" t="s">
        <v>35</v>
      </c>
      <c r="S3041" s="22">
        <f t="shared" si="236"/>
        <v>4.5138888888888895E-2</v>
      </c>
      <c r="T3041" s="22">
        <f t="shared" si="237"/>
        <v>2.3839586339586348E-2</v>
      </c>
      <c r="U3041" s="22" t="s">
        <v>5367</v>
      </c>
      <c r="V3041">
        <v>830</v>
      </c>
      <c r="W3041" s="22" t="s">
        <v>5375</v>
      </c>
      <c r="X3041">
        <v>935</v>
      </c>
      <c r="Y3041" t="s">
        <v>101</v>
      </c>
      <c r="Z3041" t="s">
        <v>2090</v>
      </c>
      <c r="AA3041" t="s">
        <v>2091</v>
      </c>
      <c r="AB3041">
        <v>11</v>
      </c>
      <c r="AC3041" t="s">
        <v>260</v>
      </c>
      <c r="AD3041" t="str">
        <f t="shared" si="238"/>
        <v>Wake Campus - WAKE08</v>
      </c>
      <c r="AE3041" t="s">
        <v>260</v>
      </c>
      <c r="AF3041" t="s">
        <v>263</v>
      </c>
      <c r="AG3041" t="s">
        <v>1434</v>
      </c>
      <c r="AH3041" t="s">
        <v>5220</v>
      </c>
      <c r="AI3041">
        <v>25</v>
      </c>
      <c r="AJ3041">
        <v>25</v>
      </c>
      <c r="AK3041" s="22">
        <f t="shared" si="239"/>
        <v>5.1936241668384548</v>
      </c>
      <c r="AL3041" t="s">
        <v>52</v>
      </c>
      <c r="AM3041" t="s">
        <v>534</v>
      </c>
      <c r="AN3041" t="s">
        <v>46</v>
      </c>
    </row>
    <row r="3042" spans="1:40" hidden="1" x14ac:dyDescent="0.25">
      <c r="A3042">
        <v>202430</v>
      </c>
      <c r="B3042">
        <v>43468</v>
      </c>
      <c r="C3042" t="s">
        <v>3543</v>
      </c>
      <c r="D3042" t="s">
        <v>5698</v>
      </c>
      <c r="E3042" t="s">
        <v>3544</v>
      </c>
      <c r="F3042">
        <v>0</v>
      </c>
      <c r="G3042" s="1">
        <v>45222</v>
      </c>
      <c r="H3042" s="1">
        <v>45276</v>
      </c>
      <c r="I3042" s="21">
        <f t="shared" si="235"/>
        <v>8.7142857142857153</v>
      </c>
      <c r="J3042" s="1"/>
      <c r="K3042" s="1" t="s">
        <v>35</v>
      </c>
      <c r="N3042" t="s">
        <v>35</v>
      </c>
      <c r="S3042" s="22">
        <f t="shared" si="236"/>
        <v>9.375E-2</v>
      </c>
      <c r="T3042" s="22">
        <f t="shared" si="237"/>
        <v>4.9512987012987023E-2</v>
      </c>
      <c r="U3042" s="22" t="s">
        <v>5417</v>
      </c>
      <c r="V3042">
        <v>940</v>
      </c>
      <c r="W3042" s="22" t="s">
        <v>5457</v>
      </c>
      <c r="X3042">
        <v>1155</v>
      </c>
      <c r="Y3042" t="s">
        <v>101</v>
      </c>
      <c r="Z3042" t="s">
        <v>2090</v>
      </c>
      <c r="AA3042" t="s">
        <v>2091</v>
      </c>
      <c r="AB3042">
        <v>11</v>
      </c>
      <c r="AC3042" t="s">
        <v>260</v>
      </c>
      <c r="AD3042" t="str">
        <f t="shared" si="238"/>
        <v>Wake Campus - WAKE08</v>
      </c>
      <c r="AE3042" t="s">
        <v>260</v>
      </c>
      <c r="AF3042" t="s">
        <v>263</v>
      </c>
      <c r="AG3042" t="s">
        <v>1434</v>
      </c>
      <c r="AH3042" t="s">
        <v>5220</v>
      </c>
      <c r="AI3042">
        <v>25</v>
      </c>
      <c r="AJ3042">
        <v>25</v>
      </c>
      <c r="AK3042" s="22">
        <f t="shared" si="239"/>
        <v>10.786757884972173</v>
      </c>
      <c r="AL3042" t="s">
        <v>52</v>
      </c>
      <c r="AM3042" t="s">
        <v>534</v>
      </c>
      <c r="AN3042" t="s">
        <v>46</v>
      </c>
    </row>
    <row r="3043" spans="1:40" hidden="1" x14ac:dyDescent="0.25">
      <c r="A3043">
        <v>202430</v>
      </c>
      <c r="B3043">
        <v>43475</v>
      </c>
      <c r="C3043" t="s">
        <v>2088</v>
      </c>
      <c r="D3043" t="s">
        <v>5698</v>
      </c>
      <c r="E3043" t="s">
        <v>2089</v>
      </c>
      <c r="F3043">
        <v>0</v>
      </c>
      <c r="G3043" s="1">
        <v>45166</v>
      </c>
      <c r="H3043" s="1">
        <v>45220</v>
      </c>
      <c r="I3043" s="21">
        <f t="shared" si="235"/>
        <v>8.7142857142857153</v>
      </c>
      <c r="J3043" s="1"/>
      <c r="K3043" s="1" t="s">
        <v>34</v>
      </c>
      <c r="M3043" t="s">
        <v>34</v>
      </c>
      <c r="S3043" s="22">
        <f t="shared" si="236"/>
        <v>4.1666666666666741E-2</v>
      </c>
      <c r="T3043" s="22">
        <f t="shared" si="237"/>
        <v>2.2005772005772049E-2</v>
      </c>
      <c r="U3043" s="22" t="s">
        <v>5380</v>
      </c>
      <c r="V3043">
        <v>1730</v>
      </c>
      <c r="W3043" s="22" t="s">
        <v>5431</v>
      </c>
      <c r="X3043">
        <v>1830</v>
      </c>
      <c r="Y3043" t="s">
        <v>49</v>
      </c>
      <c r="Z3043" t="s">
        <v>2090</v>
      </c>
      <c r="AA3043" t="s">
        <v>2091</v>
      </c>
      <c r="AB3043">
        <v>9</v>
      </c>
      <c r="AC3043" t="s">
        <v>260</v>
      </c>
      <c r="AD3043" t="str">
        <f t="shared" si="238"/>
        <v>Wake Campus - WAKE08</v>
      </c>
      <c r="AE3043" t="s">
        <v>260</v>
      </c>
      <c r="AF3043" t="s">
        <v>263</v>
      </c>
      <c r="AG3043" t="s">
        <v>1434</v>
      </c>
      <c r="AH3043" t="s">
        <v>5220</v>
      </c>
      <c r="AI3043">
        <v>25</v>
      </c>
      <c r="AJ3043">
        <v>28</v>
      </c>
      <c r="AK3043" s="22">
        <f t="shared" si="239"/>
        <v>5.3694083694083803</v>
      </c>
      <c r="AL3043" t="s">
        <v>52</v>
      </c>
      <c r="AM3043" t="s">
        <v>182</v>
      </c>
      <c r="AN3043" t="s">
        <v>46</v>
      </c>
    </row>
    <row r="3044" spans="1:40" hidden="1" x14ac:dyDescent="0.25">
      <c r="A3044">
        <v>202430</v>
      </c>
      <c r="B3044">
        <v>43475</v>
      </c>
      <c r="C3044" t="s">
        <v>2088</v>
      </c>
      <c r="D3044" t="s">
        <v>5698</v>
      </c>
      <c r="E3044" t="s">
        <v>2089</v>
      </c>
      <c r="F3044">
        <v>0</v>
      </c>
      <c r="G3044" s="1">
        <v>45166</v>
      </c>
      <c r="H3044" s="1">
        <v>45220</v>
      </c>
      <c r="I3044" s="21">
        <f t="shared" si="235"/>
        <v>8.7142857142857153</v>
      </c>
      <c r="J3044" s="1"/>
      <c r="K3044" s="1" t="s">
        <v>34</v>
      </c>
      <c r="M3044" t="s">
        <v>34</v>
      </c>
      <c r="S3044" s="22">
        <f t="shared" si="236"/>
        <v>7.9861111111111049E-2</v>
      </c>
      <c r="T3044" s="22">
        <f t="shared" si="237"/>
        <v>4.2177729677729654E-2</v>
      </c>
      <c r="U3044" s="22" t="s">
        <v>5428</v>
      </c>
      <c r="V3044">
        <v>1835</v>
      </c>
      <c r="W3044" s="22" t="s">
        <v>5475</v>
      </c>
      <c r="X3044">
        <v>2030</v>
      </c>
      <c r="Y3044" t="s">
        <v>49</v>
      </c>
      <c r="Z3044" t="s">
        <v>2090</v>
      </c>
      <c r="AA3044" t="s">
        <v>2091</v>
      </c>
      <c r="AB3044">
        <v>9</v>
      </c>
      <c r="AC3044" t="s">
        <v>260</v>
      </c>
      <c r="AD3044" t="str">
        <f t="shared" si="238"/>
        <v>Wake Campus - WAKE08</v>
      </c>
      <c r="AE3044" t="s">
        <v>260</v>
      </c>
      <c r="AF3044" t="s">
        <v>263</v>
      </c>
      <c r="AG3044" t="s">
        <v>1434</v>
      </c>
      <c r="AH3044" t="s">
        <v>5220</v>
      </c>
      <c r="AI3044">
        <v>25</v>
      </c>
      <c r="AJ3044">
        <v>28</v>
      </c>
      <c r="AK3044" s="22">
        <f t="shared" si="239"/>
        <v>10.291366041366038</v>
      </c>
      <c r="AL3044" t="s">
        <v>52</v>
      </c>
      <c r="AM3044" t="s">
        <v>182</v>
      </c>
      <c r="AN3044" t="s">
        <v>46</v>
      </c>
    </row>
    <row r="3045" spans="1:40" hidden="1" x14ac:dyDescent="0.25">
      <c r="A3045">
        <v>202430</v>
      </c>
      <c r="B3045">
        <v>43476</v>
      </c>
      <c r="C3045" t="s">
        <v>2088</v>
      </c>
      <c r="D3045" t="s">
        <v>5698</v>
      </c>
      <c r="E3045" t="s">
        <v>2089</v>
      </c>
      <c r="F3045">
        <v>0</v>
      </c>
      <c r="G3045" s="1">
        <v>45222</v>
      </c>
      <c r="H3045" s="1">
        <v>45276</v>
      </c>
      <c r="I3045" s="21">
        <f t="shared" si="235"/>
        <v>8.7142857142857153</v>
      </c>
      <c r="J3045" s="1"/>
      <c r="K3045" s="1" t="s">
        <v>34</v>
      </c>
      <c r="M3045" t="s">
        <v>34</v>
      </c>
      <c r="S3045" s="22">
        <f t="shared" si="236"/>
        <v>4.1666666666666741E-2</v>
      </c>
      <c r="T3045" s="22">
        <f t="shared" si="237"/>
        <v>2.2005772005772049E-2</v>
      </c>
      <c r="U3045" s="22" t="s">
        <v>5380</v>
      </c>
      <c r="V3045">
        <v>1730</v>
      </c>
      <c r="W3045" s="22" t="s">
        <v>5431</v>
      </c>
      <c r="X3045">
        <v>1830</v>
      </c>
      <c r="Y3045" t="s">
        <v>101</v>
      </c>
      <c r="Z3045" t="s">
        <v>2090</v>
      </c>
      <c r="AA3045" t="s">
        <v>2091</v>
      </c>
      <c r="AB3045">
        <v>11</v>
      </c>
      <c r="AC3045" t="s">
        <v>260</v>
      </c>
      <c r="AD3045" t="str">
        <f t="shared" si="238"/>
        <v>Wake Campus - WAKE08</v>
      </c>
      <c r="AE3045" t="s">
        <v>260</v>
      </c>
      <c r="AF3045" t="s">
        <v>263</v>
      </c>
      <c r="AG3045" t="s">
        <v>1434</v>
      </c>
      <c r="AH3045" t="s">
        <v>5220</v>
      </c>
      <c r="AI3045">
        <v>25</v>
      </c>
      <c r="AJ3045">
        <v>24</v>
      </c>
      <c r="AK3045" s="22">
        <f t="shared" si="239"/>
        <v>4.6023500309214693</v>
      </c>
      <c r="AL3045" t="s">
        <v>52</v>
      </c>
      <c r="AM3045" t="s">
        <v>182</v>
      </c>
      <c r="AN3045" t="s">
        <v>67</v>
      </c>
    </row>
    <row r="3046" spans="1:40" hidden="1" x14ac:dyDescent="0.25">
      <c r="A3046">
        <v>202430</v>
      </c>
      <c r="B3046">
        <v>43476</v>
      </c>
      <c r="C3046" t="s">
        <v>2088</v>
      </c>
      <c r="D3046" t="s">
        <v>5698</v>
      </c>
      <c r="E3046" t="s">
        <v>2089</v>
      </c>
      <c r="F3046">
        <v>0</v>
      </c>
      <c r="G3046" s="1">
        <v>45222</v>
      </c>
      <c r="H3046" s="1">
        <v>45276</v>
      </c>
      <c r="I3046" s="21">
        <f t="shared" si="235"/>
        <v>8.7142857142857153</v>
      </c>
      <c r="J3046" s="1"/>
      <c r="K3046" s="1" t="s">
        <v>34</v>
      </c>
      <c r="M3046" t="s">
        <v>34</v>
      </c>
      <c r="S3046" s="22">
        <f t="shared" si="236"/>
        <v>7.9861111111111049E-2</v>
      </c>
      <c r="T3046" s="22">
        <f t="shared" si="237"/>
        <v>4.2177729677729654E-2</v>
      </c>
      <c r="U3046" s="22" t="s">
        <v>5428</v>
      </c>
      <c r="V3046">
        <v>1835</v>
      </c>
      <c r="W3046" s="22" t="s">
        <v>5475</v>
      </c>
      <c r="X3046">
        <v>2030</v>
      </c>
      <c r="Y3046" t="s">
        <v>101</v>
      </c>
      <c r="Z3046" t="s">
        <v>2090</v>
      </c>
      <c r="AA3046" t="s">
        <v>2091</v>
      </c>
      <c r="AB3046">
        <v>11</v>
      </c>
      <c r="AC3046" t="s">
        <v>260</v>
      </c>
      <c r="AD3046" t="str">
        <f t="shared" si="238"/>
        <v>Wake Campus - WAKE08</v>
      </c>
      <c r="AE3046" t="s">
        <v>260</v>
      </c>
      <c r="AF3046" t="s">
        <v>263</v>
      </c>
      <c r="AG3046" t="s">
        <v>1434</v>
      </c>
      <c r="AH3046" t="s">
        <v>5220</v>
      </c>
      <c r="AI3046">
        <v>25</v>
      </c>
      <c r="AJ3046">
        <v>24</v>
      </c>
      <c r="AK3046" s="22">
        <f t="shared" si="239"/>
        <v>8.8211708925994614</v>
      </c>
      <c r="AL3046" t="s">
        <v>52</v>
      </c>
      <c r="AM3046" t="s">
        <v>182</v>
      </c>
      <c r="AN3046" t="s">
        <v>67</v>
      </c>
    </row>
    <row r="3047" spans="1:40" hidden="1" x14ac:dyDescent="0.25">
      <c r="A3047">
        <v>202430</v>
      </c>
      <c r="B3047">
        <v>43514</v>
      </c>
      <c r="C3047" t="s">
        <v>2092</v>
      </c>
      <c r="D3047" t="s">
        <v>5698</v>
      </c>
      <c r="E3047" t="s">
        <v>2093</v>
      </c>
      <c r="F3047">
        <v>0</v>
      </c>
      <c r="G3047" s="1">
        <v>45166</v>
      </c>
      <c r="H3047" s="1">
        <v>45220</v>
      </c>
      <c r="I3047" s="21">
        <f t="shared" si="235"/>
        <v>8.7142857142857153</v>
      </c>
      <c r="J3047" s="1"/>
      <c r="K3047" s="1" t="s">
        <v>34</v>
      </c>
      <c r="M3047" t="s">
        <v>34</v>
      </c>
      <c r="S3047" s="22">
        <f t="shared" si="236"/>
        <v>3.472222222222221E-2</v>
      </c>
      <c r="T3047" s="22">
        <f t="shared" si="237"/>
        <v>1.8338143338143334E-2</v>
      </c>
      <c r="U3047" s="22" t="s">
        <v>5390</v>
      </c>
      <c r="V3047">
        <v>900</v>
      </c>
      <c r="W3047" s="22" t="s">
        <v>5468</v>
      </c>
      <c r="X3047">
        <v>950</v>
      </c>
      <c r="Y3047" t="s">
        <v>49</v>
      </c>
      <c r="Z3047" t="s">
        <v>2094</v>
      </c>
      <c r="AA3047" t="s">
        <v>2095</v>
      </c>
      <c r="AB3047">
        <v>9</v>
      </c>
      <c r="AC3047" t="s">
        <v>260</v>
      </c>
      <c r="AD3047" t="str">
        <f t="shared" si="238"/>
        <v>Wake Campus - WAKE08</v>
      </c>
      <c r="AE3047" t="s">
        <v>260</v>
      </c>
      <c r="AF3047" t="s">
        <v>263</v>
      </c>
      <c r="AG3047" t="s">
        <v>1434</v>
      </c>
      <c r="AH3047" t="s">
        <v>5220</v>
      </c>
      <c r="AI3047">
        <v>24</v>
      </c>
      <c r="AJ3047">
        <v>24</v>
      </c>
      <c r="AK3047" s="22">
        <f t="shared" si="239"/>
        <v>3.835291692434549</v>
      </c>
      <c r="AL3047" t="s">
        <v>52</v>
      </c>
      <c r="AM3047" t="s">
        <v>66</v>
      </c>
      <c r="AN3047" t="s">
        <v>46</v>
      </c>
    </row>
    <row r="3048" spans="1:40" hidden="1" x14ac:dyDescent="0.25">
      <c r="A3048">
        <v>202430</v>
      </c>
      <c r="B3048">
        <v>43514</v>
      </c>
      <c r="C3048" t="s">
        <v>2092</v>
      </c>
      <c r="D3048" t="s">
        <v>5698</v>
      </c>
      <c r="E3048" t="s">
        <v>2093</v>
      </c>
      <c r="F3048">
        <v>0</v>
      </c>
      <c r="G3048" s="1">
        <v>45166</v>
      </c>
      <c r="H3048" s="1">
        <v>45220</v>
      </c>
      <c r="I3048" s="21">
        <f t="shared" si="235"/>
        <v>8.7142857142857153</v>
      </c>
      <c r="J3048" s="1"/>
      <c r="K3048" s="1" t="s">
        <v>34</v>
      </c>
      <c r="M3048" t="s">
        <v>34</v>
      </c>
      <c r="S3048" s="22">
        <f t="shared" si="236"/>
        <v>7.6388888888888895E-2</v>
      </c>
      <c r="T3048" s="22">
        <f t="shared" si="237"/>
        <v>4.0343915343915356E-2</v>
      </c>
      <c r="U3048" s="22" t="s">
        <v>5391</v>
      </c>
      <c r="V3048">
        <v>1000</v>
      </c>
      <c r="W3048" s="22" t="s">
        <v>5482</v>
      </c>
      <c r="X3048">
        <v>1150</v>
      </c>
      <c r="Y3048" t="s">
        <v>49</v>
      </c>
      <c r="Z3048" t="s">
        <v>2094</v>
      </c>
      <c r="AA3048" t="s">
        <v>2095</v>
      </c>
      <c r="AB3048">
        <v>9</v>
      </c>
      <c r="AC3048" t="s">
        <v>260</v>
      </c>
      <c r="AD3048" t="str">
        <f t="shared" si="238"/>
        <v>Wake Campus - WAKE08</v>
      </c>
      <c r="AE3048" t="s">
        <v>260</v>
      </c>
      <c r="AF3048" t="s">
        <v>263</v>
      </c>
      <c r="AG3048" t="s">
        <v>1434</v>
      </c>
      <c r="AH3048" t="s">
        <v>5220</v>
      </c>
      <c r="AI3048">
        <v>24</v>
      </c>
      <c r="AJ3048">
        <v>24</v>
      </c>
      <c r="AK3048" s="22">
        <f t="shared" si="239"/>
        <v>8.4376417233560126</v>
      </c>
      <c r="AL3048" t="s">
        <v>52</v>
      </c>
      <c r="AM3048" t="s">
        <v>66</v>
      </c>
      <c r="AN3048" t="s">
        <v>46</v>
      </c>
    </row>
    <row r="3049" spans="1:40" hidden="1" x14ac:dyDescent="0.25">
      <c r="A3049">
        <v>202430</v>
      </c>
      <c r="B3049">
        <v>43515</v>
      </c>
      <c r="C3049" t="s">
        <v>2092</v>
      </c>
      <c r="D3049" t="s">
        <v>5698</v>
      </c>
      <c r="E3049" t="s">
        <v>2093</v>
      </c>
      <c r="F3049">
        <v>0</v>
      </c>
      <c r="G3049" s="1">
        <v>45222</v>
      </c>
      <c r="H3049" s="1">
        <v>45276</v>
      </c>
      <c r="I3049" s="21">
        <f t="shared" si="235"/>
        <v>8.7142857142857153</v>
      </c>
      <c r="J3049" s="1"/>
      <c r="K3049" s="1" t="s">
        <v>34</v>
      </c>
      <c r="M3049" t="s">
        <v>34</v>
      </c>
      <c r="S3049" s="22">
        <f t="shared" si="236"/>
        <v>3.472222222222221E-2</v>
      </c>
      <c r="T3049" s="22">
        <f t="shared" si="237"/>
        <v>1.8338143338143334E-2</v>
      </c>
      <c r="U3049" s="22" t="s">
        <v>5390</v>
      </c>
      <c r="V3049">
        <v>900</v>
      </c>
      <c r="W3049" s="22" t="s">
        <v>5468</v>
      </c>
      <c r="X3049">
        <v>950</v>
      </c>
      <c r="Y3049" t="s">
        <v>101</v>
      </c>
      <c r="Z3049" t="s">
        <v>2094</v>
      </c>
      <c r="AA3049" t="s">
        <v>2095</v>
      </c>
      <c r="AB3049">
        <v>11</v>
      </c>
      <c r="AC3049" t="s">
        <v>260</v>
      </c>
      <c r="AD3049" t="str">
        <f t="shared" si="238"/>
        <v>Wake Campus - WAKE08</v>
      </c>
      <c r="AE3049" t="s">
        <v>260</v>
      </c>
      <c r="AF3049" t="s">
        <v>263</v>
      </c>
      <c r="AG3049" t="s">
        <v>1434</v>
      </c>
      <c r="AH3049" t="s">
        <v>5220</v>
      </c>
      <c r="AI3049">
        <v>24</v>
      </c>
      <c r="AJ3049">
        <v>24</v>
      </c>
      <c r="AK3049" s="22">
        <f t="shared" si="239"/>
        <v>3.835291692434549</v>
      </c>
      <c r="AL3049" t="s">
        <v>52</v>
      </c>
      <c r="AM3049" t="s">
        <v>66</v>
      </c>
      <c r="AN3049" t="s">
        <v>46</v>
      </c>
    </row>
    <row r="3050" spans="1:40" hidden="1" x14ac:dyDescent="0.25">
      <c r="A3050">
        <v>202430</v>
      </c>
      <c r="B3050">
        <v>43515</v>
      </c>
      <c r="C3050" t="s">
        <v>2092</v>
      </c>
      <c r="D3050" t="s">
        <v>5698</v>
      </c>
      <c r="E3050" t="s">
        <v>2093</v>
      </c>
      <c r="F3050">
        <v>0</v>
      </c>
      <c r="G3050" s="1">
        <v>45222</v>
      </c>
      <c r="H3050" s="1">
        <v>45276</v>
      </c>
      <c r="I3050" s="21">
        <f t="shared" si="235"/>
        <v>8.7142857142857153</v>
      </c>
      <c r="J3050" s="1"/>
      <c r="K3050" s="1" t="s">
        <v>34</v>
      </c>
      <c r="M3050" t="s">
        <v>34</v>
      </c>
      <c r="S3050" s="22">
        <f t="shared" si="236"/>
        <v>7.6388888888888895E-2</v>
      </c>
      <c r="T3050" s="22">
        <f t="shared" si="237"/>
        <v>4.0343915343915356E-2</v>
      </c>
      <c r="U3050" s="22" t="s">
        <v>5391</v>
      </c>
      <c r="V3050">
        <v>1000</v>
      </c>
      <c r="W3050" s="22" t="s">
        <v>5482</v>
      </c>
      <c r="X3050">
        <v>1150</v>
      </c>
      <c r="Y3050" t="s">
        <v>101</v>
      </c>
      <c r="Z3050" t="s">
        <v>2094</v>
      </c>
      <c r="AA3050" t="s">
        <v>2095</v>
      </c>
      <c r="AB3050">
        <v>11</v>
      </c>
      <c r="AC3050" t="s">
        <v>260</v>
      </c>
      <c r="AD3050" t="str">
        <f t="shared" si="238"/>
        <v>Wake Campus - WAKE08</v>
      </c>
      <c r="AE3050" t="s">
        <v>260</v>
      </c>
      <c r="AF3050" t="s">
        <v>263</v>
      </c>
      <c r="AG3050" t="s">
        <v>1434</v>
      </c>
      <c r="AH3050" t="s">
        <v>5220</v>
      </c>
      <c r="AI3050">
        <v>24</v>
      </c>
      <c r="AJ3050">
        <v>24</v>
      </c>
      <c r="AK3050" s="22">
        <f t="shared" si="239"/>
        <v>8.4376417233560126</v>
      </c>
      <c r="AL3050" t="s">
        <v>52</v>
      </c>
      <c r="AM3050" t="s">
        <v>66</v>
      </c>
      <c r="AN3050" t="s">
        <v>46</v>
      </c>
    </row>
    <row r="3051" spans="1:40" hidden="1" x14ac:dyDescent="0.25">
      <c r="A3051">
        <v>202430</v>
      </c>
      <c r="B3051">
        <v>43528</v>
      </c>
      <c r="C3051" t="s">
        <v>2096</v>
      </c>
      <c r="D3051" t="s">
        <v>5698</v>
      </c>
      <c r="E3051" t="s">
        <v>2097</v>
      </c>
      <c r="F3051">
        <v>0</v>
      </c>
      <c r="G3051" s="1">
        <v>45166</v>
      </c>
      <c r="H3051" s="1">
        <v>45220</v>
      </c>
      <c r="I3051" s="21">
        <f t="shared" si="235"/>
        <v>8.7142857142857153</v>
      </c>
      <c r="J3051" s="1"/>
      <c r="K3051" s="1" t="s">
        <v>34</v>
      </c>
      <c r="M3051" t="s">
        <v>34</v>
      </c>
      <c r="S3051" s="22">
        <f t="shared" si="236"/>
        <v>3.472222222222221E-2</v>
      </c>
      <c r="T3051" s="22">
        <f t="shared" si="237"/>
        <v>1.8338143338143334E-2</v>
      </c>
      <c r="U3051" s="22" t="s">
        <v>5393</v>
      </c>
      <c r="V3051">
        <v>1230</v>
      </c>
      <c r="W3051" s="22" t="s">
        <v>5430</v>
      </c>
      <c r="X3051">
        <v>1320</v>
      </c>
      <c r="Y3051" t="s">
        <v>205</v>
      </c>
      <c r="Z3051" t="s">
        <v>2094</v>
      </c>
      <c r="AA3051" t="s">
        <v>2095</v>
      </c>
      <c r="AB3051">
        <v>9</v>
      </c>
      <c r="AC3051" t="s">
        <v>260</v>
      </c>
      <c r="AD3051" t="str">
        <f t="shared" si="238"/>
        <v>Wake Campus - WAKE08</v>
      </c>
      <c r="AE3051" t="s">
        <v>260</v>
      </c>
      <c r="AF3051" t="s">
        <v>263</v>
      </c>
      <c r="AG3051" t="s">
        <v>1434</v>
      </c>
      <c r="AH3051" t="s">
        <v>5220</v>
      </c>
      <c r="AI3051">
        <v>25</v>
      </c>
      <c r="AJ3051">
        <v>28</v>
      </c>
      <c r="AK3051" s="22">
        <f t="shared" si="239"/>
        <v>4.4745069745069737</v>
      </c>
      <c r="AL3051" t="s">
        <v>52</v>
      </c>
      <c r="AM3051" t="s">
        <v>66</v>
      </c>
      <c r="AN3051" t="s">
        <v>46</v>
      </c>
    </row>
    <row r="3052" spans="1:40" hidden="1" x14ac:dyDescent="0.25">
      <c r="A3052">
        <v>202430</v>
      </c>
      <c r="B3052">
        <v>43528</v>
      </c>
      <c r="C3052" t="s">
        <v>2096</v>
      </c>
      <c r="D3052" t="s">
        <v>5698</v>
      </c>
      <c r="E3052" t="s">
        <v>2097</v>
      </c>
      <c r="F3052">
        <v>0</v>
      </c>
      <c r="G3052" s="1">
        <v>45166</v>
      </c>
      <c r="H3052" s="1">
        <v>45220</v>
      </c>
      <c r="I3052" s="21">
        <f t="shared" si="235"/>
        <v>8.7142857142857153</v>
      </c>
      <c r="J3052" s="1"/>
      <c r="K3052" s="1" t="s">
        <v>34</v>
      </c>
      <c r="M3052" t="s">
        <v>34</v>
      </c>
      <c r="S3052" s="22">
        <f t="shared" si="236"/>
        <v>8.333333333333337E-2</v>
      </c>
      <c r="T3052" s="22">
        <f t="shared" si="237"/>
        <v>4.4011544011544036E-2</v>
      </c>
      <c r="U3052" s="22" t="s">
        <v>5368</v>
      </c>
      <c r="V3052">
        <v>1330</v>
      </c>
      <c r="W3052" s="22" t="s">
        <v>5423</v>
      </c>
      <c r="X3052">
        <v>1530</v>
      </c>
      <c r="Y3052" t="s">
        <v>205</v>
      </c>
      <c r="Z3052" t="s">
        <v>2094</v>
      </c>
      <c r="AA3052" t="s">
        <v>2095</v>
      </c>
      <c r="AB3052">
        <v>9</v>
      </c>
      <c r="AC3052" t="s">
        <v>260</v>
      </c>
      <c r="AD3052" t="str">
        <f t="shared" si="238"/>
        <v>Wake Campus - WAKE08</v>
      </c>
      <c r="AE3052" t="s">
        <v>260</v>
      </c>
      <c r="AF3052" t="s">
        <v>263</v>
      </c>
      <c r="AG3052" t="s">
        <v>1434</v>
      </c>
      <c r="AH3052" t="s">
        <v>5220</v>
      </c>
      <c r="AI3052">
        <v>25</v>
      </c>
      <c r="AJ3052">
        <v>28</v>
      </c>
      <c r="AK3052" s="22">
        <f t="shared" si="239"/>
        <v>10.738816738816746</v>
      </c>
      <c r="AL3052" t="s">
        <v>52</v>
      </c>
      <c r="AM3052" t="s">
        <v>66</v>
      </c>
      <c r="AN3052" t="s">
        <v>46</v>
      </c>
    </row>
    <row r="3053" spans="1:40" hidden="1" x14ac:dyDescent="0.25">
      <c r="A3053">
        <v>202430</v>
      </c>
      <c r="B3053">
        <v>44060</v>
      </c>
      <c r="C3053" t="s">
        <v>1430</v>
      </c>
      <c r="D3053" t="s">
        <v>5699</v>
      </c>
      <c r="E3053" t="s">
        <v>1431</v>
      </c>
      <c r="F3053">
        <v>0</v>
      </c>
      <c r="G3053" s="1">
        <v>45166</v>
      </c>
      <c r="H3053" s="1">
        <v>45220</v>
      </c>
      <c r="I3053" s="21">
        <f t="shared" si="235"/>
        <v>8.7142857142857153</v>
      </c>
      <c r="J3053" s="1"/>
      <c r="K3053" s="1" t="s">
        <v>33</v>
      </c>
      <c r="L3053" t="s">
        <v>33</v>
      </c>
      <c r="S3053" s="22">
        <f t="shared" si="236"/>
        <v>3.819444444444442E-2</v>
      </c>
      <c r="T3053" s="22">
        <f t="shared" si="237"/>
        <v>2.0171957671957664E-2</v>
      </c>
      <c r="U3053" s="22" t="s">
        <v>5391</v>
      </c>
      <c r="V3053">
        <v>1000</v>
      </c>
      <c r="W3053" s="22" t="s">
        <v>5474</v>
      </c>
      <c r="X3053">
        <v>1055</v>
      </c>
      <c r="Y3053" t="s">
        <v>49</v>
      </c>
      <c r="Z3053" t="s">
        <v>1432</v>
      </c>
      <c r="AA3053" t="s">
        <v>1433</v>
      </c>
      <c r="AB3053">
        <v>9</v>
      </c>
      <c r="AC3053" t="s">
        <v>260</v>
      </c>
      <c r="AD3053" t="str">
        <f t="shared" si="238"/>
        <v>Wake Campus - WAKE08</v>
      </c>
      <c r="AE3053" t="s">
        <v>260</v>
      </c>
      <c r="AF3053" t="s">
        <v>263</v>
      </c>
      <c r="AG3053" t="s">
        <v>1434</v>
      </c>
      <c r="AH3053" t="s">
        <v>5220</v>
      </c>
      <c r="AI3053">
        <v>24</v>
      </c>
      <c r="AJ3053">
        <v>19</v>
      </c>
      <c r="AK3053" s="22">
        <f t="shared" si="239"/>
        <v>3.3398998488284195</v>
      </c>
      <c r="AL3053" t="s">
        <v>52</v>
      </c>
      <c r="AM3053" t="s">
        <v>66</v>
      </c>
      <c r="AN3053" t="s">
        <v>67</v>
      </c>
    </row>
    <row r="3054" spans="1:40" hidden="1" x14ac:dyDescent="0.25">
      <c r="A3054">
        <v>202430</v>
      </c>
      <c r="B3054">
        <v>44060</v>
      </c>
      <c r="C3054" t="s">
        <v>1430</v>
      </c>
      <c r="D3054" t="s">
        <v>5699</v>
      </c>
      <c r="E3054" t="s">
        <v>1431</v>
      </c>
      <c r="F3054">
        <v>0</v>
      </c>
      <c r="G3054" s="1">
        <v>45166</v>
      </c>
      <c r="H3054" s="1">
        <v>45220</v>
      </c>
      <c r="I3054" s="21">
        <f t="shared" si="235"/>
        <v>8.7142857142857153</v>
      </c>
      <c r="J3054" s="1"/>
      <c r="K3054" s="1" t="s">
        <v>33</v>
      </c>
      <c r="L3054" t="s">
        <v>33</v>
      </c>
      <c r="S3054" s="22">
        <f t="shared" si="236"/>
        <v>9.375E-2</v>
      </c>
      <c r="T3054" s="22">
        <f t="shared" si="237"/>
        <v>4.9512987012987023E-2</v>
      </c>
      <c r="U3054" s="22" t="s">
        <v>5413</v>
      </c>
      <c r="V3054">
        <v>1105</v>
      </c>
      <c r="W3054" s="22" t="s">
        <v>5430</v>
      </c>
      <c r="X3054">
        <v>1320</v>
      </c>
      <c r="Y3054" t="s">
        <v>49</v>
      </c>
      <c r="Z3054" t="s">
        <v>1432</v>
      </c>
      <c r="AA3054" t="s">
        <v>1433</v>
      </c>
      <c r="AB3054">
        <v>9</v>
      </c>
      <c r="AC3054" t="s">
        <v>260</v>
      </c>
      <c r="AD3054" t="str">
        <f t="shared" si="238"/>
        <v>Wake Campus - WAKE08</v>
      </c>
      <c r="AE3054" t="s">
        <v>260</v>
      </c>
      <c r="AF3054" t="s">
        <v>263</v>
      </c>
      <c r="AG3054" t="s">
        <v>1434</v>
      </c>
      <c r="AH3054" t="s">
        <v>5220</v>
      </c>
      <c r="AI3054">
        <v>24</v>
      </c>
      <c r="AJ3054">
        <v>19</v>
      </c>
      <c r="AK3054" s="22">
        <f t="shared" si="239"/>
        <v>8.1979359925788522</v>
      </c>
      <c r="AL3054" t="s">
        <v>52</v>
      </c>
      <c r="AM3054" t="s">
        <v>66</v>
      </c>
      <c r="AN3054" t="s">
        <v>67</v>
      </c>
    </row>
    <row r="3055" spans="1:40" hidden="1" x14ac:dyDescent="0.25">
      <c r="A3055">
        <v>202430</v>
      </c>
      <c r="B3055">
        <v>44061</v>
      </c>
      <c r="C3055" t="s">
        <v>1430</v>
      </c>
      <c r="D3055" t="s">
        <v>5699</v>
      </c>
      <c r="E3055" t="s">
        <v>1431</v>
      </c>
      <c r="F3055">
        <v>0</v>
      </c>
      <c r="G3055" s="1">
        <v>45222</v>
      </c>
      <c r="H3055" s="1">
        <v>45276</v>
      </c>
      <c r="I3055" s="21">
        <f t="shared" si="235"/>
        <v>8.7142857142857153</v>
      </c>
      <c r="J3055" s="1"/>
      <c r="K3055" s="1" t="s">
        <v>33</v>
      </c>
      <c r="L3055" t="s">
        <v>33</v>
      </c>
      <c r="S3055" s="22">
        <f t="shared" si="236"/>
        <v>3.819444444444442E-2</v>
      </c>
      <c r="T3055" s="22">
        <f t="shared" si="237"/>
        <v>2.0171957671957664E-2</v>
      </c>
      <c r="U3055" s="22" t="s">
        <v>5391</v>
      </c>
      <c r="V3055">
        <v>1000</v>
      </c>
      <c r="W3055" s="22" t="s">
        <v>5474</v>
      </c>
      <c r="X3055">
        <v>1055</v>
      </c>
      <c r="Y3055" t="s">
        <v>101</v>
      </c>
      <c r="Z3055" t="s">
        <v>1432</v>
      </c>
      <c r="AA3055" t="s">
        <v>1433</v>
      </c>
      <c r="AB3055">
        <v>11</v>
      </c>
      <c r="AC3055" t="s">
        <v>260</v>
      </c>
      <c r="AD3055" t="str">
        <f t="shared" si="238"/>
        <v>Wake Campus - WAKE08</v>
      </c>
      <c r="AE3055" t="s">
        <v>260</v>
      </c>
      <c r="AF3055" t="s">
        <v>263</v>
      </c>
      <c r="AG3055" t="s">
        <v>1434</v>
      </c>
      <c r="AH3055" t="s">
        <v>5220</v>
      </c>
      <c r="AI3055">
        <v>24</v>
      </c>
      <c r="AJ3055">
        <v>18</v>
      </c>
      <c r="AK3055" s="22">
        <f t="shared" si="239"/>
        <v>3.1641156462585025</v>
      </c>
      <c r="AL3055" t="s">
        <v>52</v>
      </c>
      <c r="AM3055" t="s">
        <v>66</v>
      </c>
      <c r="AN3055" t="s">
        <v>67</v>
      </c>
    </row>
    <row r="3056" spans="1:40" hidden="1" x14ac:dyDescent="0.25">
      <c r="A3056">
        <v>202430</v>
      </c>
      <c r="B3056">
        <v>44061</v>
      </c>
      <c r="C3056" t="s">
        <v>1430</v>
      </c>
      <c r="D3056" t="s">
        <v>5699</v>
      </c>
      <c r="E3056" t="s">
        <v>1431</v>
      </c>
      <c r="F3056">
        <v>0</v>
      </c>
      <c r="G3056" s="1">
        <v>45222</v>
      </c>
      <c r="H3056" s="1">
        <v>45276</v>
      </c>
      <c r="I3056" s="21">
        <f t="shared" si="235"/>
        <v>8.7142857142857153</v>
      </c>
      <c r="J3056" s="1"/>
      <c r="K3056" s="1" t="s">
        <v>33</v>
      </c>
      <c r="L3056" t="s">
        <v>33</v>
      </c>
      <c r="S3056" s="22">
        <f t="shared" si="236"/>
        <v>9.375E-2</v>
      </c>
      <c r="T3056" s="22">
        <f t="shared" si="237"/>
        <v>4.9512987012987023E-2</v>
      </c>
      <c r="U3056" s="22" t="s">
        <v>5413</v>
      </c>
      <c r="V3056">
        <v>1105</v>
      </c>
      <c r="W3056" s="22" t="s">
        <v>5430</v>
      </c>
      <c r="X3056">
        <v>1320</v>
      </c>
      <c r="Y3056" t="s">
        <v>101</v>
      </c>
      <c r="Z3056" t="s">
        <v>1432</v>
      </c>
      <c r="AA3056" t="s">
        <v>1433</v>
      </c>
      <c r="AB3056">
        <v>11</v>
      </c>
      <c r="AC3056" t="s">
        <v>260</v>
      </c>
      <c r="AD3056" t="str">
        <f t="shared" si="238"/>
        <v>Wake Campus - WAKE08</v>
      </c>
      <c r="AE3056" t="s">
        <v>260</v>
      </c>
      <c r="AF3056" t="s">
        <v>263</v>
      </c>
      <c r="AG3056" t="s">
        <v>1434</v>
      </c>
      <c r="AH3056" t="s">
        <v>5220</v>
      </c>
      <c r="AI3056">
        <v>24</v>
      </c>
      <c r="AJ3056">
        <v>18</v>
      </c>
      <c r="AK3056" s="22">
        <f t="shared" si="239"/>
        <v>7.7664656771799656</v>
      </c>
      <c r="AL3056" t="s">
        <v>52</v>
      </c>
      <c r="AM3056" t="s">
        <v>66</v>
      </c>
      <c r="AN3056" t="s">
        <v>67</v>
      </c>
    </row>
    <row r="3057" spans="1:40" hidden="1" x14ac:dyDescent="0.25">
      <c r="A3057">
        <v>202430</v>
      </c>
      <c r="B3057">
        <v>44062</v>
      </c>
      <c r="C3057" t="s">
        <v>1430</v>
      </c>
      <c r="D3057" t="s">
        <v>5699</v>
      </c>
      <c r="E3057" t="s">
        <v>1431</v>
      </c>
      <c r="F3057">
        <v>0</v>
      </c>
      <c r="G3057" s="1">
        <v>45166</v>
      </c>
      <c r="H3057" s="1">
        <v>45220</v>
      </c>
      <c r="I3057" s="21">
        <f t="shared" si="235"/>
        <v>8.7142857142857153</v>
      </c>
      <c r="J3057" s="1"/>
      <c r="K3057" s="1" t="s">
        <v>36</v>
      </c>
      <c r="O3057" t="s">
        <v>36</v>
      </c>
      <c r="S3057" s="22">
        <f t="shared" si="236"/>
        <v>3.819444444444442E-2</v>
      </c>
      <c r="T3057" s="22">
        <f t="shared" si="237"/>
        <v>2.0171957671957664E-2</v>
      </c>
      <c r="U3057" s="22" t="s">
        <v>5390</v>
      </c>
      <c r="V3057">
        <v>900</v>
      </c>
      <c r="W3057" s="22" t="s">
        <v>5438</v>
      </c>
      <c r="X3057">
        <v>955</v>
      </c>
      <c r="Y3057" t="s">
        <v>49</v>
      </c>
      <c r="Z3057" t="s">
        <v>2090</v>
      </c>
      <c r="AA3057" t="s">
        <v>2091</v>
      </c>
      <c r="AB3057">
        <v>9</v>
      </c>
      <c r="AC3057" t="s">
        <v>260</v>
      </c>
      <c r="AD3057" t="str">
        <f t="shared" si="238"/>
        <v>Wake Campus - WAKE08</v>
      </c>
      <c r="AE3057" t="s">
        <v>260</v>
      </c>
      <c r="AF3057" t="s">
        <v>263</v>
      </c>
      <c r="AG3057" t="s">
        <v>1434</v>
      </c>
      <c r="AH3057" t="s">
        <v>5220</v>
      </c>
      <c r="AI3057">
        <v>24</v>
      </c>
      <c r="AJ3057">
        <v>26</v>
      </c>
      <c r="AK3057" s="22">
        <f t="shared" si="239"/>
        <v>4.5703892668178367</v>
      </c>
      <c r="AL3057" t="s">
        <v>52</v>
      </c>
      <c r="AM3057" t="s">
        <v>66</v>
      </c>
      <c r="AN3057" t="s">
        <v>46</v>
      </c>
    </row>
    <row r="3058" spans="1:40" hidden="1" x14ac:dyDescent="0.25">
      <c r="A3058">
        <v>202430</v>
      </c>
      <c r="B3058">
        <v>44062</v>
      </c>
      <c r="C3058" t="s">
        <v>1430</v>
      </c>
      <c r="D3058" t="s">
        <v>5699</v>
      </c>
      <c r="E3058" t="s">
        <v>1431</v>
      </c>
      <c r="F3058">
        <v>0</v>
      </c>
      <c r="G3058" s="1">
        <v>45166</v>
      </c>
      <c r="H3058" s="1">
        <v>45220</v>
      </c>
      <c r="I3058" s="21">
        <f t="shared" si="235"/>
        <v>8.7142857142857153</v>
      </c>
      <c r="J3058" s="1"/>
      <c r="K3058" s="1" t="s">
        <v>36</v>
      </c>
      <c r="O3058" t="s">
        <v>36</v>
      </c>
      <c r="S3058" s="22">
        <f t="shared" si="236"/>
        <v>7.6388888888888895E-2</v>
      </c>
      <c r="T3058" s="22">
        <f t="shared" si="237"/>
        <v>4.0343915343915356E-2</v>
      </c>
      <c r="U3058" s="22" t="s">
        <v>5391</v>
      </c>
      <c r="V3058">
        <v>1000</v>
      </c>
      <c r="W3058" s="22" t="s">
        <v>5482</v>
      </c>
      <c r="X3058">
        <v>1150</v>
      </c>
      <c r="Y3058" t="s">
        <v>49</v>
      </c>
      <c r="Z3058" t="s">
        <v>2090</v>
      </c>
      <c r="AA3058" t="s">
        <v>2091</v>
      </c>
      <c r="AB3058">
        <v>9</v>
      </c>
      <c r="AC3058" t="s">
        <v>260</v>
      </c>
      <c r="AD3058" t="str">
        <f t="shared" si="238"/>
        <v>Wake Campus - WAKE08</v>
      </c>
      <c r="AE3058" t="s">
        <v>260</v>
      </c>
      <c r="AF3058" t="s">
        <v>263</v>
      </c>
      <c r="AG3058" t="s">
        <v>1434</v>
      </c>
      <c r="AH3058" t="s">
        <v>5220</v>
      </c>
      <c r="AI3058">
        <v>24</v>
      </c>
      <c r="AJ3058">
        <v>26</v>
      </c>
      <c r="AK3058" s="22">
        <f t="shared" si="239"/>
        <v>9.1407785336356806</v>
      </c>
      <c r="AL3058" t="s">
        <v>52</v>
      </c>
      <c r="AM3058" t="s">
        <v>66</v>
      </c>
      <c r="AN3058" t="s">
        <v>46</v>
      </c>
    </row>
    <row r="3059" spans="1:40" hidden="1" x14ac:dyDescent="0.25">
      <c r="A3059">
        <v>202430</v>
      </c>
      <c r="B3059">
        <v>44063</v>
      </c>
      <c r="C3059" t="s">
        <v>1430</v>
      </c>
      <c r="D3059" t="s">
        <v>5699</v>
      </c>
      <c r="E3059" t="s">
        <v>1431</v>
      </c>
      <c r="F3059">
        <v>0</v>
      </c>
      <c r="G3059" s="1">
        <v>45222</v>
      </c>
      <c r="H3059" s="1">
        <v>45276</v>
      </c>
      <c r="I3059" s="21">
        <f t="shared" si="235"/>
        <v>8.7142857142857153</v>
      </c>
      <c r="J3059" s="1"/>
      <c r="K3059" s="1" t="s">
        <v>36</v>
      </c>
      <c r="O3059" t="s">
        <v>36</v>
      </c>
      <c r="S3059" s="22">
        <f t="shared" si="236"/>
        <v>3.819444444444442E-2</v>
      </c>
      <c r="T3059" s="22">
        <f t="shared" si="237"/>
        <v>2.0171957671957664E-2</v>
      </c>
      <c r="U3059" s="22" t="s">
        <v>5390</v>
      </c>
      <c r="V3059">
        <v>900</v>
      </c>
      <c r="W3059" s="22" t="s">
        <v>5438</v>
      </c>
      <c r="X3059">
        <v>955</v>
      </c>
      <c r="Y3059" t="s">
        <v>101</v>
      </c>
      <c r="Z3059" t="s">
        <v>2090</v>
      </c>
      <c r="AA3059" t="s">
        <v>2091</v>
      </c>
      <c r="AB3059">
        <v>11</v>
      </c>
      <c r="AC3059" t="s">
        <v>260</v>
      </c>
      <c r="AD3059" t="str">
        <f t="shared" si="238"/>
        <v>Wake Campus - WAKE08</v>
      </c>
      <c r="AE3059" t="s">
        <v>260</v>
      </c>
      <c r="AF3059" t="s">
        <v>263</v>
      </c>
      <c r="AG3059" t="s">
        <v>1434</v>
      </c>
      <c r="AH3059" t="s">
        <v>5220</v>
      </c>
      <c r="AI3059">
        <v>24</v>
      </c>
      <c r="AJ3059">
        <v>19</v>
      </c>
      <c r="AK3059" s="22">
        <f t="shared" si="239"/>
        <v>3.3398998488284195</v>
      </c>
      <c r="AL3059" t="s">
        <v>52</v>
      </c>
      <c r="AM3059" t="s">
        <v>66</v>
      </c>
      <c r="AN3059" t="s">
        <v>67</v>
      </c>
    </row>
    <row r="3060" spans="1:40" hidden="1" x14ac:dyDescent="0.25">
      <c r="A3060">
        <v>202430</v>
      </c>
      <c r="B3060">
        <v>44063</v>
      </c>
      <c r="C3060" t="s">
        <v>1430</v>
      </c>
      <c r="D3060" t="s">
        <v>5699</v>
      </c>
      <c r="E3060" t="s">
        <v>1431</v>
      </c>
      <c r="F3060">
        <v>0</v>
      </c>
      <c r="G3060" s="1">
        <v>45222</v>
      </c>
      <c r="H3060" s="1">
        <v>45276</v>
      </c>
      <c r="I3060" s="21">
        <f t="shared" si="235"/>
        <v>8.7142857142857153</v>
      </c>
      <c r="J3060" s="1"/>
      <c r="K3060" s="1" t="s">
        <v>36</v>
      </c>
      <c r="O3060" t="s">
        <v>36</v>
      </c>
      <c r="S3060" s="22">
        <f t="shared" si="236"/>
        <v>8.6805555555555525E-2</v>
      </c>
      <c r="T3060" s="22">
        <f t="shared" si="237"/>
        <v>4.5845358345358335E-2</v>
      </c>
      <c r="U3060" s="22" t="s">
        <v>5391</v>
      </c>
      <c r="V3060">
        <v>1000</v>
      </c>
      <c r="W3060" s="22" t="s">
        <v>5422</v>
      </c>
      <c r="X3060">
        <v>1205</v>
      </c>
      <c r="Y3060" t="s">
        <v>101</v>
      </c>
      <c r="Z3060" t="s">
        <v>2090</v>
      </c>
      <c r="AA3060" t="s">
        <v>2091</v>
      </c>
      <c r="AB3060">
        <v>11</v>
      </c>
      <c r="AC3060" t="s">
        <v>260</v>
      </c>
      <c r="AD3060" t="str">
        <f t="shared" si="238"/>
        <v>Wake Campus - WAKE08</v>
      </c>
      <c r="AE3060" t="s">
        <v>260</v>
      </c>
      <c r="AF3060" t="s">
        <v>263</v>
      </c>
      <c r="AG3060" t="s">
        <v>1434</v>
      </c>
      <c r="AH3060" t="s">
        <v>5220</v>
      </c>
      <c r="AI3060">
        <v>24</v>
      </c>
      <c r="AJ3060">
        <v>19</v>
      </c>
      <c r="AK3060" s="22">
        <f t="shared" si="239"/>
        <v>7.5906814746100455</v>
      </c>
      <c r="AL3060" t="s">
        <v>52</v>
      </c>
      <c r="AM3060" t="s">
        <v>66</v>
      </c>
      <c r="AN3060" t="s">
        <v>67</v>
      </c>
    </row>
    <row r="3061" spans="1:40" hidden="1" x14ac:dyDescent="0.25">
      <c r="A3061">
        <v>202430</v>
      </c>
      <c r="B3061">
        <v>44548</v>
      </c>
      <c r="C3061" t="s">
        <v>2096</v>
      </c>
      <c r="D3061" t="s">
        <v>5698</v>
      </c>
      <c r="E3061" t="s">
        <v>2097</v>
      </c>
      <c r="F3061">
        <v>0</v>
      </c>
      <c r="G3061" s="1">
        <v>45222</v>
      </c>
      <c r="H3061" s="1">
        <v>45276</v>
      </c>
      <c r="I3061" s="21">
        <f t="shared" si="235"/>
        <v>8.7142857142857153</v>
      </c>
      <c r="J3061" s="1"/>
      <c r="K3061" s="1" t="s">
        <v>34</v>
      </c>
      <c r="M3061" t="s">
        <v>34</v>
      </c>
      <c r="S3061" s="22">
        <f t="shared" si="236"/>
        <v>3.472222222222221E-2</v>
      </c>
      <c r="T3061" s="22">
        <f t="shared" si="237"/>
        <v>1.8338143338143334E-2</v>
      </c>
      <c r="U3061" s="22" t="s">
        <v>5393</v>
      </c>
      <c r="V3061">
        <v>1230</v>
      </c>
      <c r="W3061" s="22" t="s">
        <v>5430</v>
      </c>
      <c r="X3061">
        <v>1320</v>
      </c>
      <c r="Y3061" t="s">
        <v>101</v>
      </c>
      <c r="Z3061" t="s">
        <v>2094</v>
      </c>
      <c r="AA3061" t="s">
        <v>2095</v>
      </c>
      <c r="AB3061">
        <v>11</v>
      </c>
      <c r="AC3061" t="s">
        <v>260</v>
      </c>
      <c r="AD3061" t="str">
        <f t="shared" si="238"/>
        <v>Wake Campus - WAKE08</v>
      </c>
      <c r="AE3061" t="s">
        <v>260</v>
      </c>
      <c r="AF3061" t="s">
        <v>263</v>
      </c>
      <c r="AG3061" t="s">
        <v>1434</v>
      </c>
      <c r="AH3061" t="s">
        <v>5220</v>
      </c>
      <c r="AI3061">
        <v>25</v>
      </c>
      <c r="AJ3061">
        <v>26</v>
      </c>
      <c r="AK3061" s="22">
        <f t="shared" si="239"/>
        <v>4.1548993334707616</v>
      </c>
      <c r="AL3061" t="s">
        <v>52</v>
      </c>
      <c r="AM3061" t="s">
        <v>66</v>
      </c>
      <c r="AN3061" t="s">
        <v>46</v>
      </c>
    </row>
    <row r="3062" spans="1:40" hidden="1" x14ac:dyDescent="0.25">
      <c r="A3062">
        <v>202430</v>
      </c>
      <c r="B3062">
        <v>44548</v>
      </c>
      <c r="C3062" t="s">
        <v>2096</v>
      </c>
      <c r="D3062" t="s">
        <v>5698</v>
      </c>
      <c r="E3062" t="s">
        <v>2097</v>
      </c>
      <c r="F3062">
        <v>0</v>
      </c>
      <c r="G3062" s="1">
        <v>45222</v>
      </c>
      <c r="H3062" s="1">
        <v>45276</v>
      </c>
      <c r="I3062" s="21">
        <f t="shared" si="235"/>
        <v>8.7142857142857153</v>
      </c>
      <c r="J3062" s="1"/>
      <c r="K3062" s="1" t="s">
        <v>34</v>
      </c>
      <c r="M3062" t="s">
        <v>34</v>
      </c>
      <c r="S3062" s="22">
        <f t="shared" si="236"/>
        <v>8.333333333333337E-2</v>
      </c>
      <c r="T3062" s="22">
        <f t="shared" si="237"/>
        <v>4.4011544011544036E-2</v>
      </c>
      <c r="U3062" s="22" t="s">
        <v>5368</v>
      </c>
      <c r="V3062">
        <v>1330</v>
      </c>
      <c r="W3062" s="22" t="s">
        <v>5423</v>
      </c>
      <c r="X3062">
        <v>1530</v>
      </c>
      <c r="Y3062" t="s">
        <v>101</v>
      </c>
      <c r="Z3062" t="s">
        <v>2094</v>
      </c>
      <c r="AA3062" t="s">
        <v>2095</v>
      </c>
      <c r="AB3062">
        <v>11</v>
      </c>
      <c r="AC3062" t="s">
        <v>260</v>
      </c>
      <c r="AD3062" t="str">
        <f t="shared" si="238"/>
        <v>Wake Campus - WAKE08</v>
      </c>
      <c r="AE3062" t="s">
        <v>260</v>
      </c>
      <c r="AF3062" t="s">
        <v>263</v>
      </c>
      <c r="AG3062" t="s">
        <v>1434</v>
      </c>
      <c r="AH3062" t="s">
        <v>5220</v>
      </c>
      <c r="AI3062">
        <v>25</v>
      </c>
      <c r="AJ3062">
        <v>26</v>
      </c>
      <c r="AK3062" s="22">
        <f t="shared" si="239"/>
        <v>9.9717584003298345</v>
      </c>
      <c r="AL3062" t="s">
        <v>52</v>
      </c>
      <c r="AM3062" t="s">
        <v>66</v>
      </c>
      <c r="AN3062" t="s">
        <v>46</v>
      </c>
    </row>
    <row r="3063" spans="1:40" hidden="1" x14ac:dyDescent="0.25">
      <c r="A3063">
        <v>202430</v>
      </c>
      <c r="B3063">
        <v>44668</v>
      </c>
      <c r="C3063" t="s">
        <v>2096</v>
      </c>
      <c r="D3063" t="s">
        <v>5698</v>
      </c>
      <c r="E3063" t="s">
        <v>2097</v>
      </c>
      <c r="F3063">
        <v>0</v>
      </c>
      <c r="G3063" s="1">
        <v>45222</v>
      </c>
      <c r="H3063" s="1">
        <v>45276</v>
      </c>
      <c r="I3063" s="21">
        <f t="shared" si="235"/>
        <v>8.7142857142857153</v>
      </c>
      <c r="J3063" s="1"/>
      <c r="K3063" s="1" t="s">
        <v>37</v>
      </c>
      <c r="P3063" t="s">
        <v>37</v>
      </c>
      <c r="S3063" s="22">
        <f t="shared" si="236"/>
        <v>4.5138888888888895E-2</v>
      </c>
      <c r="T3063" s="22">
        <f t="shared" si="237"/>
        <v>2.3839586339586348E-2</v>
      </c>
      <c r="U3063" s="22" t="s">
        <v>5390</v>
      </c>
      <c r="V3063">
        <v>900</v>
      </c>
      <c r="W3063" s="22" t="s">
        <v>5392</v>
      </c>
      <c r="X3063">
        <v>1005</v>
      </c>
      <c r="Y3063" t="s">
        <v>101</v>
      </c>
      <c r="Z3063" t="s">
        <v>1432</v>
      </c>
      <c r="AA3063" t="s">
        <v>1433</v>
      </c>
      <c r="AB3063">
        <v>11</v>
      </c>
      <c r="AC3063" t="s">
        <v>260</v>
      </c>
      <c r="AD3063" t="str">
        <f t="shared" si="238"/>
        <v>Wake Campus - WAKE08</v>
      </c>
      <c r="AE3063" t="s">
        <v>260</v>
      </c>
      <c r="AF3063" t="s">
        <v>263</v>
      </c>
      <c r="AG3063" t="s">
        <v>1434</v>
      </c>
      <c r="AH3063" t="s">
        <v>5220</v>
      </c>
      <c r="AI3063">
        <v>25</v>
      </c>
      <c r="AJ3063">
        <v>23</v>
      </c>
      <c r="AK3063" s="22">
        <f t="shared" si="239"/>
        <v>4.7781342334913788</v>
      </c>
      <c r="AL3063" t="s">
        <v>52</v>
      </c>
      <c r="AM3063" t="s">
        <v>66</v>
      </c>
      <c r="AN3063" t="s">
        <v>67</v>
      </c>
    </row>
    <row r="3064" spans="1:40" hidden="1" x14ac:dyDescent="0.25">
      <c r="A3064">
        <v>202430</v>
      </c>
      <c r="B3064">
        <v>44668</v>
      </c>
      <c r="C3064" t="s">
        <v>2096</v>
      </c>
      <c r="D3064" t="s">
        <v>5698</v>
      </c>
      <c r="E3064" t="s">
        <v>2097</v>
      </c>
      <c r="F3064">
        <v>0</v>
      </c>
      <c r="G3064" s="1">
        <v>45222</v>
      </c>
      <c r="H3064" s="1">
        <v>45276</v>
      </c>
      <c r="I3064" s="21">
        <f t="shared" si="235"/>
        <v>8.7142857142857153</v>
      </c>
      <c r="J3064" s="1"/>
      <c r="K3064" s="1" t="s">
        <v>37</v>
      </c>
      <c r="P3064" t="s">
        <v>37</v>
      </c>
      <c r="S3064" s="22">
        <f t="shared" si="236"/>
        <v>9.3750000000000056E-2</v>
      </c>
      <c r="T3064" s="22">
        <f t="shared" si="237"/>
        <v>4.951298701298705E-2</v>
      </c>
      <c r="U3064" s="22" t="s">
        <v>5399</v>
      </c>
      <c r="V3064">
        <v>1015</v>
      </c>
      <c r="W3064" s="22" t="s">
        <v>5393</v>
      </c>
      <c r="X3064">
        <v>1230</v>
      </c>
      <c r="Y3064" t="s">
        <v>101</v>
      </c>
      <c r="Z3064" t="s">
        <v>1432</v>
      </c>
      <c r="AA3064" t="s">
        <v>1433</v>
      </c>
      <c r="AB3064">
        <v>11</v>
      </c>
      <c r="AC3064" t="s">
        <v>260</v>
      </c>
      <c r="AD3064" t="str">
        <f t="shared" si="238"/>
        <v>Wake Campus - WAKE08</v>
      </c>
      <c r="AE3064" t="s">
        <v>260</v>
      </c>
      <c r="AF3064" t="s">
        <v>263</v>
      </c>
      <c r="AG3064" t="s">
        <v>1434</v>
      </c>
      <c r="AH3064" t="s">
        <v>5220</v>
      </c>
      <c r="AI3064">
        <v>25</v>
      </c>
      <c r="AJ3064">
        <v>23</v>
      </c>
      <c r="AK3064" s="22">
        <f t="shared" si="239"/>
        <v>9.9238172541744056</v>
      </c>
      <c r="AL3064" t="s">
        <v>52</v>
      </c>
      <c r="AM3064" t="s">
        <v>66</v>
      </c>
      <c r="AN3064" t="s">
        <v>67</v>
      </c>
    </row>
    <row r="3065" spans="1:40" hidden="1" x14ac:dyDescent="0.25">
      <c r="A3065">
        <v>202430</v>
      </c>
      <c r="B3065">
        <v>44669</v>
      </c>
      <c r="C3065" t="s">
        <v>3543</v>
      </c>
      <c r="D3065" t="s">
        <v>5698</v>
      </c>
      <c r="E3065" t="s">
        <v>3544</v>
      </c>
      <c r="F3065">
        <v>0</v>
      </c>
      <c r="G3065" s="1">
        <v>45222</v>
      </c>
      <c r="H3065" s="1">
        <v>45276</v>
      </c>
      <c r="I3065" s="21">
        <f t="shared" si="235"/>
        <v>8.7142857142857153</v>
      </c>
      <c r="J3065" s="1"/>
      <c r="K3065" s="1" t="s">
        <v>37</v>
      </c>
      <c r="P3065" t="s">
        <v>37</v>
      </c>
      <c r="S3065" s="22">
        <f t="shared" si="236"/>
        <v>4.513888888888884E-2</v>
      </c>
      <c r="T3065" s="22">
        <f t="shared" si="237"/>
        <v>2.3839586339586317E-2</v>
      </c>
      <c r="U3065" s="22" t="s">
        <v>5368</v>
      </c>
      <c r="V3065">
        <v>1330</v>
      </c>
      <c r="W3065" s="22" t="s">
        <v>5449</v>
      </c>
      <c r="X3065">
        <v>1435</v>
      </c>
      <c r="Y3065" t="s">
        <v>101</v>
      </c>
      <c r="Z3065" t="s">
        <v>1432</v>
      </c>
      <c r="AA3065" t="s">
        <v>1433</v>
      </c>
      <c r="AB3065">
        <v>11</v>
      </c>
      <c r="AC3065" t="s">
        <v>260</v>
      </c>
      <c r="AD3065" t="str">
        <f t="shared" si="238"/>
        <v>Wake Campus - WAKE08</v>
      </c>
      <c r="AE3065" t="s">
        <v>260</v>
      </c>
      <c r="AF3065" t="s">
        <v>263</v>
      </c>
      <c r="AG3065" t="s">
        <v>1434</v>
      </c>
      <c r="AH3065" t="s">
        <v>5220</v>
      </c>
      <c r="AI3065">
        <v>25</v>
      </c>
      <c r="AJ3065">
        <v>23</v>
      </c>
      <c r="AK3065" s="22">
        <f t="shared" si="239"/>
        <v>4.7781342334913726</v>
      </c>
      <c r="AL3065" t="s">
        <v>52</v>
      </c>
      <c r="AM3065" t="s">
        <v>66</v>
      </c>
      <c r="AN3065" t="s">
        <v>67</v>
      </c>
    </row>
    <row r="3066" spans="1:40" hidden="1" x14ac:dyDescent="0.25">
      <c r="A3066">
        <v>202430</v>
      </c>
      <c r="B3066">
        <v>44669</v>
      </c>
      <c r="C3066" t="s">
        <v>3543</v>
      </c>
      <c r="D3066" t="s">
        <v>5698</v>
      </c>
      <c r="E3066" t="s">
        <v>3544</v>
      </c>
      <c r="F3066">
        <v>0</v>
      </c>
      <c r="G3066" s="1">
        <v>45222</v>
      </c>
      <c r="H3066" s="1">
        <v>45276</v>
      </c>
      <c r="I3066" s="21">
        <f t="shared" si="235"/>
        <v>8.7142857142857153</v>
      </c>
      <c r="J3066" s="1"/>
      <c r="K3066" s="1" t="s">
        <v>37</v>
      </c>
      <c r="P3066" t="s">
        <v>37</v>
      </c>
      <c r="S3066" s="22">
        <f t="shared" si="236"/>
        <v>9.375E-2</v>
      </c>
      <c r="T3066" s="22">
        <f t="shared" si="237"/>
        <v>4.9512987012987023E-2</v>
      </c>
      <c r="U3066" s="22" t="s">
        <v>5443</v>
      </c>
      <c r="V3066">
        <v>1445</v>
      </c>
      <c r="W3066" s="22" t="s">
        <v>5387</v>
      </c>
      <c r="X3066">
        <v>1700</v>
      </c>
      <c r="Y3066" t="s">
        <v>101</v>
      </c>
      <c r="Z3066" t="s">
        <v>1432</v>
      </c>
      <c r="AA3066" t="s">
        <v>1433</v>
      </c>
      <c r="AB3066">
        <v>11</v>
      </c>
      <c r="AC3066" t="s">
        <v>260</v>
      </c>
      <c r="AD3066" t="str">
        <f t="shared" si="238"/>
        <v>Wake Campus - WAKE08</v>
      </c>
      <c r="AE3066" t="s">
        <v>260</v>
      </c>
      <c r="AF3066" t="s">
        <v>263</v>
      </c>
      <c r="AG3066" t="s">
        <v>1434</v>
      </c>
      <c r="AH3066" t="s">
        <v>5220</v>
      </c>
      <c r="AI3066">
        <v>25</v>
      </c>
      <c r="AJ3066">
        <v>23</v>
      </c>
      <c r="AK3066" s="22">
        <f t="shared" si="239"/>
        <v>9.9238172541744003</v>
      </c>
      <c r="AL3066" t="s">
        <v>52</v>
      </c>
      <c r="AM3066" t="s">
        <v>66</v>
      </c>
      <c r="AN3066" t="s">
        <v>67</v>
      </c>
    </row>
    <row r="3067" spans="1:40" hidden="1" x14ac:dyDescent="0.25">
      <c r="A3067">
        <v>202430</v>
      </c>
      <c r="B3067">
        <v>44670</v>
      </c>
      <c r="C3067" t="s">
        <v>2092</v>
      </c>
      <c r="D3067" t="s">
        <v>5698</v>
      </c>
      <c r="E3067" t="s">
        <v>2093</v>
      </c>
      <c r="F3067">
        <v>0</v>
      </c>
      <c r="G3067" s="1">
        <v>45222</v>
      </c>
      <c r="H3067" s="1">
        <v>45276</v>
      </c>
      <c r="I3067" s="21">
        <f t="shared" si="235"/>
        <v>8.7142857142857153</v>
      </c>
      <c r="J3067" s="1"/>
      <c r="K3067" s="1" t="s">
        <v>36</v>
      </c>
      <c r="O3067" t="s">
        <v>36</v>
      </c>
      <c r="S3067" s="22">
        <f t="shared" si="236"/>
        <v>3.472222222222221E-2</v>
      </c>
      <c r="T3067" s="22">
        <f t="shared" si="237"/>
        <v>1.8338143338143334E-2</v>
      </c>
      <c r="U3067" s="22" t="s">
        <v>5380</v>
      </c>
      <c r="V3067">
        <v>1730</v>
      </c>
      <c r="W3067" s="22" t="s">
        <v>5512</v>
      </c>
      <c r="X3067">
        <v>1820</v>
      </c>
      <c r="Y3067" t="s">
        <v>101</v>
      </c>
      <c r="Z3067" t="s">
        <v>1432</v>
      </c>
      <c r="AA3067" t="s">
        <v>1433</v>
      </c>
      <c r="AB3067">
        <v>11</v>
      </c>
      <c r="AC3067" t="s">
        <v>260</v>
      </c>
      <c r="AD3067" t="str">
        <f t="shared" si="238"/>
        <v>Wake Campus - WAKE08</v>
      </c>
      <c r="AE3067" t="s">
        <v>260</v>
      </c>
      <c r="AF3067" t="s">
        <v>263</v>
      </c>
      <c r="AG3067" t="s">
        <v>1434</v>
      </c>
      <c r="AH3067" t="s">
        <v>5220</v>
      </c>
      <c r="AI3067">
        <v>25</v>
      </c>
      <c r="AJ3067">
        <v>20</v>
      </c>
      <c r="AK3067" s="22">
        <f t="shared" si="239"/>
        <v>3.1960764103621244</v>
      </c>
      <c r="AL3067" t="s">
        <v>52</v>
      </c>
      <c r="AM3067" t="s">
        <v>182</v>
      </c>
      <c r="AN3067" t="s">
        <v>67</v>
      </c>
    </row>
    <row r="3068" spans="1:40" hidden="1" x14ac:dyDescent="0.25">
      <c r="A3068">
        <v>202430</v>
      </c>
      <c r="B3068">
        <v>44670</v>
      </c>
      <c r="C3068" t="s">
        <v>2092</v>
      </c>
      <c r="D3068" t="s">
        <v>5698</v>
      </c>
      <c r="E3068" t="s">
        <v>2093</v>
      </c>
      <c r="F3068">
        <v>0</v>
      </c>
      <c r="G3068" s="1">
        <v>45222</v>
      </c>
      <c r="H3068" s="1">
        <v>45276</v>
      </c>
      <c r="I3068" s="21">
        <f t="shared" si="235"/>
        <v>8.7142857142857153</v>
      </c>
      <c r="J3068" s="1"/>
      <c r="K3068" s="1" t="s">
        <v>36</v>
      </c>
      <c r="O3068" t="s">
        <v>36</v>
      </c>
      <c r="S3068" s="22">
        <f t="shared" si="236"/>
        <v>8.6805555555555469E-2</v>
      </c>
      <c r="T3068" s="22">
        <f t="shared" si="237"/>
        <v>4.5845358345358307E-2</v>
      </c>
      <c r="U3068" s="22" t="s">
        <v>5431</v>
      </c>
      <c r="V3068">
        <v>1830</v>
      </c>
      <c r="W3068" s="22" t="s">
        <v>5514</v>
      </c>
      <c r="X3068">
        <v>2035</v>
      </c>
      <c r="Y3068" t="s">
        <v>101</v>
      </c>
      <c r="Z3068" t="s">
        <v>1432</v>
      </c>
      <c r="AA3068" t="s">
        <v>1433</v>
      </c>
      <c r="AB3068">
        <v>11</v>
      </c>
      <c r="AC3068" t="s">
        <v>260</v>
      </c>
      <c r="AD3068" t="str">
        <f t="shared" si="238"/>
        <v>Wake Campus - WAKE08</v>
      </c>
      <c r="AE3068" t="s">
        <v>260</v>
      </c>
      <c r="AF3068" t="s">
        <v>263</v>
      </c>
      <c r="AG3068" t="s">
        <v>1434</v>
      </c>
      <c r="AH3068" t="s">
        <v>5220</v>
      </c>
      <c r="AI3068">
        <v>25</v>
      </c>
      <c r="AJ3068">
        <v>20</v>
      </c>
      <c r="AK3068" s="22">
        <f t="shared" si="239"/>
        <v>7.9901910259053057</v>
      </c>
      <c r="AL3068" t="s">
        <v>52</v>
      </c>
      <c r="AM3068" t="s">
        <v>182</v>
      </c>
      <c r="AN3068" t="s">
        <v>67</v>
      </c>
    </row>
    <row r="3069" spans="1:40" hidden="1" x14ac:dyDescent="0.25">
      <c r="A3069">
        <v>202430</v>
      </c>
      <c r="B3069">
        <v>44702</v>
      </c>
      <c r="C3069" t="s">
        <v>3543</v>
      </c>
      <c r="D3069" t="s">
        <v>5698</v>
      </c>
      <c r="E3069" t="s">
        <v>3544</v>
      </c>
      <c r="F3069">
        <v>0</v>
      </c>
      <c r="G3069" s="1">
        <v>45166</v>
      </c>
      <c r="H3069" s="1">
        <v>45220</v>
      </c>
      <c r="I3069" s="21">
        <f t="shared" si="235"/>
        <v>8.7142857142857153</v>
      </c>
      <c r="J3069" s="1"/>
      <c r="K3069" s="1" t="s">
        <v>37</v>
      </c>
      <c r="P3069" t="s">
        <v>37</v>
      </c>
      <c r="S3069" s="22">
        <f t="shared" si="236"/>
        <v>4.513888888888884E-2</v>
      </c>
      <c r="T3069" s="22">
        <f t="shared" si="237"/>
        <v>2.3839586339586317E-2</v>
      </c>
      <c r="U3069" s="22" t="s">
        <v>5368</v>
      </c>
      <c r="V3069">
        <v>1330</v>
      </c>
      <c r="W3069" s="22" t="s">
        <v>5449</v>
      </c>
      <c r="X3069">
        <v>1435</v>
      </c>
      <c r="Y3069" t="s">
        <v>101</v>
      </c>
      <c r="Z3069" t="s">
        <v>1432</v>
      </c>
      <c r="AA3069" t="s">
        <v>1433</v>
      </c>
      <c r="AB3069">
        <v>9</v>
      </c>
      <c r="AC3069" t="s">
        <v>260</v>
      </c>
      <c r="AD3069" t="str">
        <f t="shared" si="238"/>
        <v>Wake Campus - WAKE08</v>
      </c>
      <c r="AE3069" t="s">
        <v>260</v>
      </c>
      <c r="AF3069" t="s">
        <v>263</v>
      </c>
      <c r="AG3069" t="s">
        <v>1434</v>
      </c>
      <c r="AH3069" t="s">
        <v>5220</v>
      </c>
      <c r="AI3069">
        <v>25</v>
      </c>
      <c r="AJ3069">
        <v>25</v>
      </c>
      <c r="AK3069" s="22">
        <f t="shared" si="239"/>
        <v>5.1936241668384477</v>
      </c>
      <c r="AL3069" t="s">
        <v>52</v>
      </c>
      <c r="AM3069" t="s">
        <v>66</v>
      </c>
      <c r="AN3069" t="s">
        <v>46</v>
      </c>
    </row>
    <row r="3070" spans="1:40" hidden="1" x14ac:dyDescent="0.25">
      <c r="A3070">
        <v>202430</v>
      </c>
      <c r="B3070">
        <v>44702</v>
      </c>
      <c r="C3070" t="s">
        <v>3543</v>
      </c>
      <c r="D3070" t="s">
        <v>5698</v>
      </c>
      <c r="E3070" t="s">
        <v>3544</v>
      </c>
      <c r="F3070">
        <v>0</v>
      </c>
      <c r="G3070" s="1">
        <v>45166</v>
      </c>
      <c r="H3070" s="1">
        <v>45220</v>
      </c>
      <c r="I3070" s="21">
        <f t="shared" si="235"/>
        <v>8.7142857142857153</v>
      </c>
      <c r="J3070" s="1"/>
      <c r="K3070" s="1" t="s">
        <v>37</v>
      </c>
      <c r="P3070" t="s">
        <v>37</v>
      </c>
      <c r="S3070" s="22">
        <f t="shared" si="236"/>
        <v>9.375E-2</v>
      </c>
      <c r="T3070" s="22">
        <f t="shared" si="237"/>
        <v>4.9512987012987023E-2</v>
      </c>
      <c r="U3070" s="22" t="s">
        <v>5443</v>
      </c>
      <c r="V3070">
        <v>1445</v>
      </c>
      <c r="W3070" s="22" t="s">
        <v>5387</v>
      </c>
      <c r="X3070">
        <v>1700</v>
      </c>
      <c r="Y3070" t="s">
        <v>101</v>
      </c>
      <c r="Z3070" t="s">
        <v>1432</v>
      </c>
      <c r="AA3070" t="s">
        <v>1433</v>
      </c>
      <c r="AB3070">
        <v>9</v>
      </c>
      <c r="AC3070" t="s">
        <v>260</v>
      </c>
      <c r="AD3070" t="str">
        <f t="shared" si="238"/>
        <v>Wake Campus - WAKE08</v>
      </c>
      <c r="AE3070" t="s">
        <v>260</v>
      </c>
      <c r="AF3070" t="s">
        <v>263</v>
      </c>
      <c r="AG3070" t="s">
        <v>1434</v>
      </c>
      <c r="AH3070" t="s">
        <v>5220</v>
      </c>
      <c r="AI3070">
        <v>25</v>
      </c>
      <c r="AJ3070">
        <v>25</v>
      </c>
      <c r="AK3070" s="22">
        <f t="shared" si="239"/>
        <v>10.786757884972173</v>
      </c>
      <c r="AL3070" t="s">
        <v>52</v>
      </c>
      <c r="AM3070" t="s">
        <v>66</v>
      </c>
      <c r="AN3070" t="s">
        <v>46</v>
      </c>
    </row>
    <row r="3071" spans="1:40" hidden="1" x14ac:dyDescent="0.25">
      <c r="A3071">
        <v>202430</v>
      </c>
      <c r="B3071">
        <v>44703</v>
      </c>
      <c r="C3071" t="s">
        <v>2092</v>
      </c>
      <c r="D3071" t="s">
        <v>5698</v>
      </c>
      <c r="E3071" t="s">
        <v>2093</v>
      </c>
      <c r="F3071">
        <v>0</v>
      </c>
      <c r="G3071" s="1">
        <v>45166</v>
      </c>
      <c r="H3071" s="1">
        <v>45220</v>
      </c>
      <c r="I3071" s="21">
        <f t="shared" si="235"/>
        <v>8.7142857142857153</v>
      </c>
      <c r="J3071" s="1"/>
      <c r="K3071" s="1" t="s">
        <v>36</v>
      </c>
      <c r="O3071" t="s">
        <v>36</v>
      </c>
      <c r="S3071" s="22">
        <f t="shared" si="236"/>
        <v>3.472222222222221E-2</v>
      </c>
      <c r="T3071" s="22">
        <f t="shared" si="237"/>
        <v>1.8338143338143334E-2</v>
      </c>
      <c r="U3071" s="22" t="s">
        <v>5380</v>
      </c>
      <c r="V3071">
        <v>1730</v>
      </c>
      <c r="W3071" s="22" t="s">
        <v>5512</v>
      </c>
      <c r="X3071">
        <v>1820</v>
      </c>
      <c r="Y3071" t="s">
        <v>101</v>
      </c>
      <c r="Z3071" t="s">
        <v>1432</v>
      </c>
      <c r="AA3071" t="s">
        <v>1433</v>
      </c>
      <c r="AB3071">
        <v>9</v>
      </c>
      <c r="AC3071" t="s">
        <v>260</v>
      </c>
      <c r="AD3071" t="str">
        <f t="shared" si="238"/>
        <v>Wake Campus - WAKE08</v>
      </c>
      <c r="AE3071" t="s">
        <v>260</v>
      </c>
      <c r="AF3071" t="s">
        <v>263</v>
      </c>
      <c r="AG3071" t="s">
        <v>1434</v>
      </c>
      <c r="AH3071" t="s">
        <v>5220</v>
      </c>
      <c r="AI3071">
        <v>25</v>
      </c>
      <c r="AJ3071">
        <v>21</v>
      </c>
      <c r="AK3071" s="22">
        <f t="shared" si="239"/>
        <v>3.3558802308802305</v>
      </c>
      <c r="AL3071" t="s">
        <v>52</v>
      </c>
      <c r="AM3071" t="s">
        <v>182</v>
      </c>
      <c r="AN3071" t="s">
        <v>67</v>
      </c>
    </row>
    <row r="3072" spans="1:40" hidden="1" x14ac:dyDescent="0.25">
      <c r="A3072">
        <v>202430</v>
      </c>
      <c r="B3072">
        <v>44703</v>
      </c>
      <c r="C3072" t="s">
        <v>2092</v>
      </c>
      <c r="D3072" t="s">
        <v>5698</v>
      </c>
      <c r="E3072" t="s">
        <v>2093</v>
      </c>
      <c r="F3072">
        <v>0</v>
      </c>
      <c r="G3072" s="1">
        <v>45166</v>
      </c>
      <c r="H3072" s="1">
        <v>45220</v>
      </c>
      <c r="I3072" s="21">
        <f t="shared" si="235"/>
        <v>8.7142857142857153</v>
      </c>
      <c r="J3072" s="1"/>
      <c r="K3072" s="1" t="s">
        <v>36</v>
      </c>
      <c r="O3072" t="s">
        <v>36</v>
      </c>
      <c r="S3072" s="22">
        <f t="shared" si="236"/>
        <v>8.3333333333333259E-2</v>
      </c>
      <c r="T3072" s="22">
        <f t="shared" si="237"/>
        <v>4.4011544011543981E-2</v>
      </c>
      <c r="U3072" s="22" t="s">
        <v>5431</v>
      </c>
      <c r="V3072">
        <v>1830</v>
      </c>
      <c r="W3072" s="22" t="s">
        <v>5475</v>
      </c>
      <c r="X3072">
        <v>2030</v>
      </c>
      <c r="Y3072" t="s">
        <v>101</v>
      </c>
      <c r="Z3072" t="s">
        <v>1432</v>
      </c>
      <c r="AA3072" t="s">
        <v>1433</v>
      </c>
      <c r="AB3072">
        <v>9</v>
      </c>
      <c r="AC3072" t="s">
        <v>260</v>
      </c>
      <c r="AD3072" t="str">
        <f t="shared" si="238"/>
        <v>Wake Campus - WAKE08</v>
      </c>
      <c r="AE3072" t="s">
        <v>260</v>
      </c>
      <c r="AF3072" t="s">
        <v>263</v>
      </c>
      <c r="AG3072" t="s">
        <v>1434</v>
      </c>
      <c r="AH3072" t="s">
        <v>5220</v>
      </c>
      <c r="AI3072">
        <v>25</v>
      </c>
      <c r="AJ3072">
        <v>21</v>
      </c>
      <c r="AK3072" s="22">
        <f t="shared" si="239"/>
        <v>8.0541125541125496</v>
      </c>
      <c r="AL3072" t="s">
        <v>52</v>
      </c>
      <c r="AM3072" t="s">
        <v>182</v>
      </c>
      <c r="AN3072" t="s">
        <v>67</v>
      </c>
    </row>
    <row r="3073" spans="1:40" hidden="1" x14ac:dyDescent="0.25">
      <c r="A3073">
        <v>202430</v>
      </c>
      <c r="B3073">
        <v>44704</v>
      </c>
      <c r="C3073" t="s">
        <v>2096</v>
      </c>
      <c r="D3073" t="s">
        <v>5698</v>
      </c>
      <c r="E3073" t="s">
        <v>2097</v>
      </c>
      <c r="F3073">
        <v>0</v>
      </c>
      <c r="G3073" s="1">
        <v>45166</v>
      </c>
      <c r="H3073" s="1">
        <v>45220</v>
      </c>
      <c r="I3073" s="21">
        <f t="shared" si="235"/>
        <v>8.7142857142857153</v>
      </c>
      <c r="J3073" s="1"/>
      <c r="K3073" s="1" t="s">
        <v>37</v>
      </c>
      <c r="P3073" t="s">
        <v>37</v>
      </c>
      <c r="S3073" s="22">
        <f t="shared" si="236"/>
        <v>4.1666666666666685E-2</v>
      </c>
      <c r="T3073" s="22">
        <f t="shared" si="237"/>
        <v>2.2005772005772018E-2</v>
      </c>
      <c r="U3073" s="22" t="s">
        <v>5390</v>
      </c>
      <c r="V3073">
        <v>900</v>
      </c>
      <c r="W3073" s="22" t="s">
        <v>5391</v>
      </c>
      <c r="X3073">
        <v>1000</v>
      </c>
      <c r="Y3073" t="s">
        <v>101</v>
      </c>
      <c r="Z3073" t="s">
        <v>1432</v>
      </c>
      <c r="AA3073" t="s">
        <v>1433</v>
      </c>
      <c r="AB3073">
        <v>9</v>
      </c>
      <c r="AC3073" t="s">
        <v>260</v>
      </c>
      <c r="AD3073" t="str">
        <f t="shared" si="238"/>
        <v>Wake Campus - WAKE08</v>
      </c>
      <c r="AE3073" t="s">
        <v>260</v>
      </c>
      <c r="AF3073" t="s">
        <v>263</v>
      </c>
      <c r="AG3073" t="s">
        <v>1434</v>
      </c>
      <c r="AH3073" t="s">
        <v>5220</v>
      </c>
      <c r="AI3073">
        <v>25</v>
      </c>
      <c r="AJ3073">
        <v>22</v>
      </c>
      <c r="AK3073" s="22">
        <f t="shared" si="239"/>
        <v>4.2188208616780072</v>
      </c>
      <c r="AL3073" t="s">
        <v>52</v>
      </c>
      <c r="AM3073" t="s">
        <v>66</v>
      </c>
      <c r="AN3073" t="s">
        <v>67</v>
      </c>
    </row>
    <row r="3074" spans="1:40" hidden="1" x14ac:dyDescent="0.25">
      <c r="A3074">
        <v>202430</v>
      </c>
      <c r="B3074">
        <v>44704</v>
      </c>
      <c r="C3074" t="s">
        <v>2096</v>
      </c>
      <c r="D3074" t="s">
        <v>5698</v>
      </c>
      <c r="E3074" t="s">
        <v>2097</v>
      </c>
      <c r="F3074">
        <v>0</v>
      </c>
      <c r="G3074" s="1">
        <v>45166</v>
      </c>
      <c r="H3074" s="1">
        <v>45220</v>
      </c>
      <c r="I3074" s="21">
        <f t="shared" ref="I3074:I3137" si="240">(DATEDIF(G3074,H3074,"d")/7)+1</f>
        <v>8.7142857142857153</v>
      </c>
      <c r="J3074" s="1"/>
      <c r="K3074" s="1" t="s">
        <v>37</v>
      </c>
      <c r="P3074" t="s">
        <v>37</v>
      </c>
      <c r="S3074" s="22">
        <f t="shared" ref="S3074:S3137" si="241">W3074-U3074</f>
        <v>7.6388888888888895E-2</v>
      </c>
      <c r="T3074" s="22">
        <f t="shared" ref="T3074:T3137" si="242">(LEN(K3074)*S3074)*(I3074/16.5)</f>
        <v>4.0343915343915356E-2</v>
      </c>
      <c r="U3074" s="22" t="s">
        <v>5397</v>
      </c>
      <c r="V3074">
        <v>1010</v>
      </c>
      <c r="W3074" s="22" t="s">
        <v>5384</v>
      </c>
      <c r="X3074">
        <v>1200</v>
      </c>
      <c r="Y3074" t="s">
        <v>101</v>
      </c>
      <c r="Z3074" t="s">
        <v>1432</v>
      </c>
      <c r="AA3074" t="s">
        <v>1433</v>
      </c>
      <c r="AB3074">
        <v>9</v>
      </c>
      <c r="AC3074" t="s">
        <v>260</v>
      </c>
      <c r="AD3074" t="str">
        <f t="shared" ref="AD3074:AD3137" si="243">CONCATENATE(AE3074," - ",AG3074)</f>
        <v>Wake Campus - WAKE08</v>
      </c>
      <c r="AE3074" t="s">
        <v>260</v>
      </c>
      <c r="AF3074" t="s">
        <v>263</v>
      </c>
      <c r="AG3074" t="s">
        <v>1434</v>
      </c>
      <c r="AH3074" t="s">
        <v>5220</v>
      </c>
      <c r="AI3074">
        <v>25</v>
      </c>
      <c r="AJ3074">
        <v>22</v>
      </c>
      <c r="AK3074" s="22">
        <f t="shared" ref="AK3074:AK3137" si="244">I3074*T3074*AJ3074</f>
        <v>7.7345049130763446</v>
      </c>
      <c r="AL3074" t="s">
        <v>52</v>
      </c>
      <c r="AM3074" t="s">
        <v>66</v>
      </c>
      <c r="AN3074" t="s">
        <v>67</v>
      </c>
    </row>
    <row r="3075" spans="1:40" hidden="1" x14ac:dyDescent="0.25">
      <c r="A3075">
        <v>202430</v>
      </c>
      <c r="B3075">
        <v>43272</v>
      </c>
      <c r="C3075" t="s">
        <v>1435</v>
      </c>
      <c r="D3075" t="s">
        <v>5720</v>
      </c>
      <c r="E3075" t="s">
        <v>1436</v>
      </c>
      <c r="F3075">
        <v>0</v>
      </c>
      <c r="G3075" s="1">
        <v>45222</v>
      </c>
      <c r="H3075" s="1">
        <v>45276</v>
      </c>
      <c r="I3075" s="21">
        <f t="shared" si="240"/>
        <v>8.7142857142857153</v>
      </c>
      <c r="J3075" s="1"/>
      <c r="K3075" s="1" t="s">
        <v>33</v>
      </c>
      <c r="L3075" t="s">
        <v>33</v>
      </c>
      <c r="S3075" s="22">
        <f t="shared" si="241"/>
        <v>4.5138888888888895E-2</v>
      </c>
      <c r="T3075" s="22">
        <f t="shared" si="242"/>
        <v>2.3839586339586348E-2</v>
      </c>
      <c r="U3075" s="22" t="s">
        <v>5383</v>
      </c>
      <c r="V3075">
        <v>930</v>
      </c>
      <c r="W3075" s="22" t="s">
        <v>5385</v>
      </c>
      <c r="X3075">
        <v>1035</v>
      </c>
      <c r="Y3075" t="s">
        <v>101</v>
      </c>
      <c r="Z3075" t="s">
        <v>1437</v>
      </c>
      <c r="AA3075" t="s">
        <v>1438</v>
      </c>
      <c r="AB3075">
        <v>11</v>
      </c>
      <c r="AC3075" t="s">
        <v>260</v>
      </c>
      <c r="AD3075" t="str">
        <f t="shared" si="243"/>
        <v>Wake Campus - WAKE09</v>
      </c>
      <c r="AE3075" t="s">
        <v>260</v>
      </c>
      <c r="AF3075" t="s">
        <v>263</v>
      </c>
      <c r="AG3075" t="s">
        <v>1439</v>
      </c>
      <c r="AH3075" t="s">
        <v>5220</v>
      </c>
      <c r="AI3075">
        <v>30</v>
      </c>
      <c r="AJ3075">
        <v>29</v>
      </c>
      <c r="AK3075" s="22">
        <f t="shared" si="244"/>
        <v>6.0246040335326079</v>
      </c>
      <c r="AL3075" t="s">
        <v>52</v>
      </c>
      <c r="AM3075" t="s">
        <v>66</v>
      </c>
      <c r="AN3075" t="s">
        <v>67</v>
      </c>
    </row>
    <row r="3076" spans="1:40" hidden="1" x14ac:dyDescent="0.25">
      <c r="A3076">
        <v>202430</v>
      </c>
      <c r="B3076">
        <v>43272</v>
      </c>
      <c r="C3076" t="s">
        <v>1435</v>
      </c>
      <c r="D3076" t="s">
        <v>5720</v>
      </c>
      <c r="E3076" t="s">
        <v>1436</v>
      </c>
      <c r="F3076">
        <v>0</v>
      </c>
      <c r="G3076" s="1">
        <v>45222</v>
      </c>
      <c r="H3076" s="1">
        <v>45276</v>
      </c>
      <c r="I3076" s="21">
        <f t="shared" si="240"/>
        <v>8.7142857142857153</v>
      </c>
      <c r="J3076" s="1"/>
      <c r="K3076" s="1" t="s">
        <v>33</v>
      </c>
      <c r="L3076" t="s">
        <v>33</v>
      </c>
      <c r="S3076" s="22">
        <f t="shared" si="241"/>
        <v>9.027777777777779E-2</v>
      </c>
      <c r="T3076" s="22">
        <f t="shared" si="242"/>
        <v>4.7679172679172696E-2</v>
      </c>
      <c r="U3076" s="22" t="s">
        <v>5382</v>
      </c>
      <c r="V3076">
        <v>1040</v>
      </c>
      <c r="W3076" s="22" t="s">
        <v>5400</v>
      </c>
      <c r="X3076">
        <v>1250</v>
      </c>
      <c r="Y3076" t="s">
        <v>101</v>
      </c>
      <c r="Z3076" t="s">
        <v>1437</v>
      </c>
      <c r="AA3076" t="s">
        <v>1438</v>
      </c>
      <c r="AB3076">
        <v>11</v>
      </c>
      <c r="AC3076" t="s">
        <v>260</v>
      </c>
      <c r="AD3076" t="str">
        <f t="shared" si="243"/>
        <v>Wake Campus - WAKE09</v>
      </c>
      <c r="AE3076" t="s">
        <v>260</v>
      </c>
      <c r="AF3076" t="s">
        <v>263</v>
      </c>
      <c r="AG3076" t="s">
        <v>1439</v>
      </c>
      <c r="AH3076" t="s">
        <v>5220</v>
      </c>
      <c r="AI3076">
        <v>30</v>
      </c>
      <c r="AJ3076">
        <v>29</v>
      </c>
      <c r="AK3076" s="22">
        <f t="shared" si="244"/>
        <v>12.049208067065216</v>
      </c>
      <c r="AL3076" t="s">
        <v>52</v>
      </c>
      <c r="AM3076" t="s">
        <v>66</v>
      </c>
      <c r="AN3076" t="s">
        <v>67</v>
      </c>
    </row>
    <row r="3077" spans="1:40" hidden="1" x14ac:dyDescent="0.25">
      <c r="A3077">
        <v>202430</v>
      </c>
      <c r="B3077">
        <v>43273</v>
      </c>
      <c r="C3077" t="s">
        <v>1435</v>
      </c>
      <c r="D3077" t="s">
        <v>5720</v>
      </c>
      <c r="E3077" t="s">
        <v>1436</v>
      </c>
      <c r="F3077">
        <v>0</v>
      </c>
      <c r="G3077" s="1">
        <v>45166</v>
      </c>
      <c r="H3077" s="1">
        <v>45220</v>
      </c>
      <c r="I3077" s="21">
        <f t="shared" si="240"/>
        <v>8.7142857142857153</v>
      </c>
      <c r="J3077" s="1"/>
      <c r="K3077" s="1" t="s">
        <v>33</v>
      </c>
      <c r="L3077" t="s">
        <v>33</v>
      </c>
      <c r="S3077" s="22">
        <f t="shared" si="241"/>
        <v>4.8611111111111105E-2</v>
      </c>
      <c r="T3077" s="22">
        <f t="shared" si="242"/>
        <v>2.5673400673400674E-2</v>
      </c>
      <c r="U3077" s="22" t="s">
        <v>5383</v>
      </c>
      <c r="V3077">
        <v>930</v>
      </c>
      <c r="W3077" s="22" t="s">
        <v>5382</v>
      </c>
      <c r="X3077">
        <v>1040</v>
      </c>
      <c r="Y3077" t="s">
        <v>101</v>
      </c>
      <c r="Z3077" t="s">
        <v>1437</v>
      </c>
      <c r="AA3077" t="s">
        <v>1438</v>
      </c>
      <c r="AB3077">
        <v>9</v>
      </c>
      <c r="AC3077" t="s">
        <v>260</v>
      </c>
      <c r="AD3077" t="str">
        <f t="shared" si="243"/>
        <v>Wake Campus - WAKE09</v>
      </c>
      <c r="AE3077" t="s">
        <v>260</v>
      </c>
      <c r="AF3077" t="s">
        <v>263</v>
      </c>
      <c r="AG3077" t="s">
        <v>1439</v>
      </c>
      <c r="AH3077" t="s">
        <v>5220</v>
      </c>
      <c r="AI3077">
        <v>30</v>
      </c>
      <c r="AJ3077">
        <v>28</v>
      </c>
      <c r="AK3077" s="22">
        <f t="shared" si="244"/>
        <v>6.2643097643097656</v>
      </c>
      <c r="AL3077" t="s">
        <v>52</v>
      </c>
      <c r="AM3077" t="s">
        <v>66</v>
      </c>
      <c r="AN3077" t="s">
        <v>67</v>
      </c>
    </row>
    <row r="3078" spans="1:40" hidden="1" x14ac:dyDescent="0.25">
      <c r="A3078">
        <v>202430</v>
      </c>
      <c r="B3078">
        <v>43273</v>
      </c>
      <c r="C3078" t="s">
        <v>1435</v>
      </c>
      <c r="D3078" t="s">
        <v>5720</v>
      </c>
      <c r="E3078" t="s">
        <v>1436</v>
      </c>
      <c r="F3078">
        <v>0</v>
      </c>
      <c r="G3078" s="1">
        <v>45166</v>
      </c>
      <c r="H3078" s="1">
        <v>45220</v>
      </c>
      <c r="I3078" s="21">
        <f t="shared" si="240"/>
        <v>8.7142857142857153</v>
      </c>
      <c r="J3078" s="1"/>
      <c r="K3078" s="1" t="s">
        <v>33</v>
      </c>
      <c r="L3078" t="s">
        <v>33</v>
      </c>
      <c r="S3078" s="22">
        <f t="shared" si="241"/>
        <v>0.11458333333333331</v>
      </c>
      <c r="T3078" s="22">
        <f t="shared" si="242"/>
        <v>6.0515873015873016E-2</v>
      </c>
      <c r="U3078" s="22" t="s">
        <v>5450</v>
      </c>
      <c r="V3078">
        <v>1050</v>
      </c>
      <c r="W3078" s="22" t="s">
        <v>5456</v>
      </c>
      <c r="X3078">
        <v>1335</v>
      </c>
      <c r="Y3078" t="s">
        <v>101</v>
      </c>
      <c r="Z3078" t="s">
        <v>1437</v>
      </c>
      <c r="AA3078" t="s">
        <v>1438</v>
      </c>
      <c r="AB3078">
        <v>9</v>
      </c>
      <c r="AC3078" t="s">
        <v>260</v>
      </c>
      <c r="AD3078" t="str">
        <f t="shared" si="243"/>
        <v>Wake Campus - WAKE09</v>
      </c>
      <c r="AE3078" t="s">
        <v>260</v>
      </c>
      <c r="AF3078" t="s">
        <v>263</v>
      </c>
      <c r="AG3078" t="s">
        <v>1439</v>
      </c>
      <c r="AH3078" t="s">
        <v>5220</v>
      </c>
      <c r="AI3078">
        <v>30</v>
      </c>
      <c r="AJ3078">
        <v>28</v>
      </c>
      <c r="AK3078" s="22">
        <f t="shared" si="244"/>
        <v>14.765873015873019</v>
      </c>
      <c r="AL3078" t="s">
        <v>52</v>
      </c>
      <c r="AM3078" t="s">
        <v>66</v>
      </c>
      <c r="AN3078" t="s">
        <v>67</v>
      </c>
    </row>
    <row r="3079" spans="1:40" hidden="1" x14ac:dyDescent="0.25">
      <c r="A3079">
        <v>202430</v>
      </c>
      <c r="B3079">
        <v>43278</v>
      </c>
      <c r="C3079" t="s">
        <v>1435</v>
      </c>
      <c r="D3079" t="s">
        <v>5720</v>
      </c>
      <c r="E3079" t="s">
        <v>1436</v>
      </c>
      <c r="F3079">
        <v>0</v>
      </c>
      <c r="G3079" s="1">
        <v>45222</v>
      </c>
      <c r="H3079" s="1">
        <v>45276</v>
      </c>
      <c r="I3079" s="21">
        <f t="shared" si="240"/>
        <v>8.7142857142857153</v>
      </c>
      <c r="J3079" s="1"/>
      <c r="K3079" s="1" t="s">
        <v>36</v>
      </c>
      <c r="O3079" t="s">
        <v>36</v>
      </c>
      <c r="S3079" s="22">
        <f t="shared" si="241"/>
        <v>4.8611111111111105E-2</v>
      </c>
      <c r="T3079" s="22">
        <f t="shared" si="242"/>
        <v>2.5673400673400674E-2</v>
      </c>
      <c r="U3079" s="22" t="s">
        <v>5367</v>
      </c>
      <c r="V3079">
        <v>830</v>
      </c>
      <c r="W3079" s="22" t="s">
        <v>5417</v>
      </c>
      <c r="X3079">
        <v>940</v>
      </c>
      <c r="Y3079" t="s">
        <v>101</v>
      </c>
      <c r="Z3079" t="s">
        <v>3549</v>
      </c>
      <c r="AA3079" t="s">
        <v>3550</v>
      </c>
      <c r="AB3079">
        <v>11</v>
      </c>
      <c r="AC3079" t="s">
        <v>260</v>
      </c>
      <c r="AD3079" t="str">
        <f t="shared" si="243"/>
        <v>Wake Campus - WAKE09</v>
      </c>
      <c r="AE3079" t="s">
        <v>260</v>
      </c>
      <c r="AF3079" t="s">
        <v>263</v>
      </c>
      <c r="AG3079" t="s">
        <v>1439</v>
      </c>
      <c r="AH3079" t="s">
        <v>5220</v>
      </c>
      <c r="AI3079">
        <v>30</v>
      </c>
      <c r="AJ3079">
        <v>23</v>
      </c>
      <c r="AK3079" s="22">
        <f t="shared" si="244"/>
        <v>5.1456830206830215</v>
      </c>
      <c r="AL3079" t="s">
        <v>52</v>
      </c>
      <c r="AM3079" t="s">
        <v>66</v>
      </c>
      <c r="AN3079" t="s">
        <v>67</v>
      </c>
    </row>
    <row r="3080" spans="1:40" hidden="1" x14ac:dyDescent="0.25">
      <c r="A3080">
        <v>202430</v>
      </c>
      <c r="B3080">
        <v>43278</v>
      </c>
      <c r="C3080" t="s">
        <v>1435</v>
      </c>
      <c r="D3080" t="s">
        <v>5720</v>
      </c>
      <c r="E3080" t="s">
        <v>1436</v>
      </c>
      <c r="F3080">
        <v>0</v>
      </c>
      <c r="G3080" s="1">
        <v>45222</v>
      </c>
      <c r="H3080" s="1">
        <v>45276</v>
      </c>
      <c r="I3080" s="21">
        <f t="shared" si="240"/>
        <v>8.7142857142857153</v>
      </c>
      <c r="J3080" s="1"/>
      <c r="K3080" s="1" t="s">
        <v>36</v>
      </c>
      <c r="O3080" t="s">
        <v>36</v>
      </c>
      <c r="S3080" s="22">
        <f t="shared" si="241"/>
        <v>0.10763888888888895</v>
      </c>
      <c r="T3080" s="22">
        <f t="shared" si="242"/>
        <v>5.6848244348244391E-2</v>
      </c>
      <c r="U3080" s="22" t="s">
        <v>5468</v>
      </c>
      <c r="V3080">
        <v>950</v>
      </c>
      <c r="W3080" s="22" t="s">
        <v>5462</v>
      </c>
      <c r="X3080">
        <v>1225</v>
      </c>
      <c r="Y3080" t="s">
        <v>101</v>
      </c>
      <c r="Z3080" t="s">
        <v>3549</v>
      </c>
      <c r="AA3080" t="s">
        <v>3550</v>
      </c>
      <c r="AB3080">
        <v>11</v>
      </c>
      <c r="AC3080" t="s">
        <v>260</v>
      </c>
      <c r="AD3080" t="str">
        <f t="shared" si="243"/>
        <v>Wake Campus - WAKE09</v>
      </c>
      <c r="AE3080" t="s">
        <v>260</v>
      </c>
      <c r="AF3080" t="s">
        <v>263</v>
      </c>
      <c r="AG3080" t="s">
        <v>1439</v>
      </c>
      <c r="AH3080" t="s">
        <v>5220</v>
      </c>
      <c r="AI3080">
        <v>30</v>
      </c>
      <c r="AJ3080">
        <v>23</v>
      </c>
      <c r="AK3080" s="22">
        <f t="shared" si="244"/>
        <v>11.394012402940984</v>
      </c>
      <c r="AL3080" t="s">
        <v>52</v>
      </c>
      <c r="AM3080" t="s">
        <v>66</v>
      </c>
      <c r="AN3080" t="s">
        <v>67</v>
      </c>
    </row>
    <row r="3081" spans="1:40" hidden="1" x14ac:dyDescent="0.25">
      <c r="A3081">
        <v>202430</v>
      </c>
      <c r="B3081">
        <v>43279</v>
      </c>
      <c r="C3081" t="s">
        <v>1435</v>
      </c>
      <c r="D3081" t="s">
        <v>5720</v>
      </c>
      <c r="E3081" t="s">
        <v>1436</v>
      </c>
      <c r="F3081">
        <v>0</v>
      </c>
      <c r="G3081" s="1">
        <v>45222</v>
      </c>
      <c r="H3081" s="1">
        <v>45276</v>
      </c>
      <c r="I3081" s="21">
        <f t="shared" si="240"/>
        <v>8.7142857142857153</v>
      </c>
      <c r="J3081" s="1"/>
      <c r="K3081" s="1" t="s">
        <v>34</v>
      </c>
      <c r="M3081" t="s">
        <v>34</v>
      </c>
      <c r="S3081" s="22">
        <f t="shared" si="241"/>
        <v>4.5138888888888895E-2</v>
      </c>
      <c r="T3081" s="22">
        <f t="shared" si="242"/>
        <v>2.3839586339586348E-2</v>
      </c>
      <c r="U3081" s="22" t="s">
        <v>5383</v>
      </c>
      <c r="V3081">
        <v>930</v>
      </c>
      <c r="W3081" s="22" t="s">
        <v>5385</v>
      </c>
      <c r="X3081">
        <v>1035</v>
      </c>
      <c r="Y3081" t="s">
        <v>101</v>
      </c>
      <c r="Z3081" t="s">
        <v>1437</v>
      </c>
      <c r="AA3081" t="s">
        <v>1438</v>
      </c>
      <c r="AB3081">
        <v>11</v>
      </c>
      <c r="AC3081" t="s">
        <v>260</v>
      </c>
      <c r="AD3081" t="str">
        <f t="shared" si="243"/>
        <v>Wake Campus - WAKE09</v>
      </c>
      <c r="AE3081" t="s">
        <v>260</v>
      </c>
      <c r="AF3081" t="s">
        <v>263</v>
      </c>
      <c r="AG3081" t="s">
        <v>1439</v>
      </c>
      <c r="AH3081" t="s">
        <v>5220</v>
      </c>
      <c r="AI3081">
        <v>30</v>
      </c>
      <c r="AJ3081">
        <v>30</v>
      </c>
      <c r="AK3081" s="22">
        <f t="shared" si="244"/>
        <v>6.2323490002061463</v>
      </c>
      <c r="AL3081" t="s">
        <v>52</v>
      </c>
      <c r="AM3081" t="s">
        <v>66</v>
      </c>
      <c r="AN3081" t="s">
        <v>46</v>
      </c>
    </row>
    <row r="3082" spans="1:40" hidden="1" x14ac:dyDescent="0.25">
      <c r="A3082">
        <v>202430</v>
      </c>
      <c r="B3082">
        <v>43279</v>
      </c>
      <c r="C3082" t="s">
        <v>1435</v>
      </c>
      <c r="D3082" t="s">
        <v>5720</v>
      </c>
      <c r="E3082" t="s">
        <v>1436</v>
      </c>
      <c r="F3082">
        <v>0</v>
      </c>
      <c r="G3082" s="1">
        <v>45222</v>
      </c>
      <c r="H3082" s="1">
        <v>45276</v>
      </c>
      <c r="I3082" s="21">
        <f t="shared" si="240"/>
        <v>8.7142857142857153</v>
      </c>
      <c r="J3082" s="1"/>
      <c r="K3082" s="1" t="s">
        <v>34</v>
      </c>
      <c r="M3082" t="s">
        <v>34</v>
      </c>
      <c r="S3082" s="22">
        <f t="shared" si="241"/>
        <v>9.375E-2</v>
      </c>
      <c r="T3082" s="22">
        <f t="shared" si="242"/>
        <v>4.9512987012987023E-2</v>
      </c>
      <c r="U3082" s="22" t="s">
        <v>5382</v>
      </c>
      <c r="V3082">
        <v>1040</v>
      </c>
      <c r="W3082" s="22" t="s">
        <v>5463</v>
      </c>
      <c r="X3082">
        <v>1255</v>
      </c>
      <c r="Y3082" t="s">
        <v>101</v>
      </c>
      <c r="Z3082" t="s">
        <v>1437</v>
      </c>
      <c r="AA3082" t="s">
        <v>1438</v>
      </c>
      <c r="AB3082">
        <v>11</v>
      </c>
      <c r="AC3082" t="s">
        <v>260</v>
      </c>
      <c r="AD3082" t="str">
        <f t="shared" si="243"/>
        <v>Wake Campus - WAKE09</v>
      </c>
      <c r="AE3082" t="s">
        <v>260</v>
      </c>
      <c r="AF3082" t="s">
        <v>263</v>
      </c>
      <c r="AG3082" t="s">
        <v>1439</v>
      </c>
      <c r="AH3082" t="s">
        <v>5220</v>
      </c>
      <c r="AI3082">
        <v>30</v>
      </c>
      <c r="AJ3082">
        <v>30</v>
      </c>
      <c r="AK3082" s="22">
        <f t="shared" si="244"/>
        <v>12.94410946196661</v>
      </c>
      <c r="AL3082" t="s">
        <v>52</v>
      </c>
      <c r="AM3082" t="s">
        <v>66</v>
      </c>
      <c r="AN3082" t="s">
        <v>46</v>
      </c>
    </row>
    <row r="3083" spans="1:40" hidden="1" x14ac:dyDescent="0.25">
      <c r="A3083">
        <v>202430</v>
      </c>
      <c r="B3083">
        <v>43280</v>
      </c>
      <c r="C3083" t="s">
        <v>1435</v>
      </c>
      <c r="D3083" t="s">
        <v>5720</v>
      </c>
      <c r="E3083" t="s">
        <v>1436</v>
      </c>
      <c r="F3083">
        <v>0</v>
      </c>
      <c r="G3083" s="1">
        <v>45166</v>
      </c>
      <c r="H3083" s="1">
        <v>45220</v>
      </c>
      <c r="I3083" s="21">
        <f t="shared" si="240"/>
        <v>8.7142857142857153</v>
      </c>
      <c r="J3083" s="1"/>
      <c r="K3083" s="1" t="s">
        <v>34</v>
      </c>
      <c r="M3083" t="s">
        <v>34</v>
      </c>
      <c r="S3083" s="22">
        <f t="shared" si="241"/>
        <v>4.5138888888888895E-2</v>
      </c>
      <c r="T3083" s="22">
        <f t="shared" si="242"/>
        <v>2.3839586339586348E-2</v>
      </c>
      <c r="U3083" s="22" t="s">
        <v>5383</v>
      </c>
      <c r="V3083">
        <v>930</v>
      </c>
      <c r="W3083" s="22" t="s">
        <v>5385</v>
      </c>
      <c r="X3083">
        <v>1035</v>
      </c>
      <c r="Y3083" t="s">
        <v>101</v>
      </c>
      <c r="Z3083" t="s">
        <v>1437</v>
      </c>
      <c r="AA3083" t="s">
        <v>1438</v>
      </c>
      <c r="AB3083">
        <v>9</v>
      </c>
      <c r="AC3083" t="s">
        <v>260</v>
      </c>
      <c r="AD3083" t="str">
        <f t="shared" si="243"/>
        <v>Wake Campus - WAKE09</v>
      </c>
      <c r="AE3083" t="s">
        <v>260</v>
      </c>
      <c r="AF3083" t="s">
        <v>263</v>
      </c>
      <c r="AG3083" t="s">
        <v>1439</v>
      </c>
      <c r="AH3083" t="s">
        <v>5220</v>
      </c>
      <c r="AI3083">
        <v>30</v>
      </c>
      <c r="AJ3083">
        <v>34</v>
      </c>
      <c r="AK3083" s="22">
        <f t="shared" si="244"/>
        <v>7.0633288669002985</v>
      </c>
      <c r="AL3083" t="s">
        <v>52</v>
      </c>
      <c r="AM3083" t="s">
        <v>66</v>
      </c>
      <c r="AN3083" t="s">
        <v>46</v>
      </c>
    </row>
    <row r="3084" spans="1:40" hidden="1" x14ac:dyDescent="0.25">
      <c r="A3084">
        <v>202430</v>
      </c>
      <c r="B3084">
        <v>43280</v>
      </c>
      <c r="C3084" t="s">
        <v>1435</v>
      </c>
      <c r="D3084" t="s">
        <v>5720</v>
      </c>
      <c r="E3084" t="s">
        <v>1436</v>
      </c>
      <c r="F3084">
        <v>0</v>
      </c>
      <c r="G3084" s="1">
        <v>45166</v>
      </c>
      <c r="H3084" s="1">
        <v>45220</v>
      </c>
      <c r="I3084" s="21">
        <f t="shared" si="240"/>
        <v>8.7142857142857153</v>
      </c>
      <c r="J3084" s="1"/>
      <c r="K3084" s="1" t="s">
        <v>34</v>
      </c>
      <c r="M3084" t="s">
        <v>34</v>
      </c>
      <c r="S3084" s="22">
        <f t="shared" si="241"/>
        <v>9.375E-2</v>
      </c>
      <c r="T3084" s="22">
        <f t="shared" si="242"/>
        <v>4.9512987012987023E-2</v>
      </c>
      <c r="U3084" s="22" t="s">
        <v>5382</v>
      </c>
      <c r="V3084">
        <v>1040</v>
      </c>
      <c r="W3084" s="22" t="s">
        <v>5463</v>
      </c>
      <c r="X3084">
        <v>1255</v>
      </c>
      <c r="Y3084" t="s">
        <v>101</v>
      </c>
      <c r="Z3084" t="s">
        <v>1437</v>
      </c>
      <c r="AA3084" t="s">
        <v>1438</v>
      </c>
      <c r="AB3084">
        <v>9</v>
      </c>
      <c r="AC3084" t="s">
        <v>260</v>
      </c>
      <c r="AD3084" t="str">
        <f t="shared" si="243"/>
        <v>Wake Campus - WAKE09</v>
      </c>
      <c r="AE3084" t="s">
        <v>260</v>
      </c>
      <c r="AF3084" t="s">
        <v>263</v>
      </c>
      <c r="AG3084" t="s">
        <v>1439</v>
      </c>
      <c r="AH3084" t="s">
        <v>5220</v>
      </c>
      <c r="AI3084">
        <v>30</v>
      </c>
      <c r="AJ3084">
        <v>34</v>
      </c>
      <c r="AK3084" s="22">
        <f t="shared" si="244"/>
        <v>14.669990723562156</v>
      </c>
      <c r="AL3084" t="s">
        <v>52</v>
      </c>
      <c r="AM3084" t="s">
        <v>66</v>
      </c>
      <c r="AN3084" t="s">
        <v>46</v>
      </c>
    </row>
    <row r="3085" spans="1:40" hidden="1" x14ac:dyDescent="0.25">
      <c r="A3085">
        <v>202430</v>
      </c>
      <c r="B3085">
        <v>43281</v>
      </c>
      <c r="C3085" t="s">
        <v>1435</v>
      </c>
      <c r="D3085" t="s">
        <v>5720</v>
      </c>
      <c r="E3085" t="s">
        <v>1436</v>
      </c>
      <c r="F3085">
        <v>0</v>
      </c>
      <c r="G3085" s="1">
        <v>45166</v>
      </c>
      <c r="H3085" s="1">
        <v>45220</v>
      </c>
      <c r="I3085" s="21">
        <f t="shared" si="240"/>
        <v>8.7142857142857153</v>
      </c>
      <c r="J3085" s="1"/>
      <c r="K3085" s="1" t="s">
        <v>36</v>
      </c>
      <c r="O3085" t="s">
        <v>36</v>
      </c>
      <c r="S3085" s="22">
        <f t="shared" si="241"/>
        <v>4.513888888888884E-2</v>
      </c>
      <c r="T3085" s="22">
        <f t="shared" si="242"/>
        <v>2.3839586339586317E-2</v>
      </c>
      <c r="U3085" s="22" t="s">
        <v>5393</v>
      </c>
      <c r="V3085">
        <v>1230</v>
      </c>
      <c r="W3085" s="22" t="s">
        <v>5456</v>
      </c>
      <c r="X3085">
        <v>1335</v>
      </c>
      <c r="Y3085" t="s">
        <v>101</v>
      </c>
      <c r="Z3085" t="s">
        <v>3549</v>
      </c>
      <c r="AA3085" t="s">
        <v>3550</v>
      </c>
      <c r="AB3085">
        <v>9</v>
      </c>
      <c r="AC3085" t="s">
        <v>260</v>
      </c>
      <c r="AD3085" t="str">
        <f t="shared" si="243"/>
        <v>Wake Campus - WAKE09</v>
      </c>
      <c r="AE3085" t="s">
        <v>260</v>
      </c>
      <c r="AF3085" t="s">
        <v>263</v>
      </c>
      <c r="AG3085" t="s">
        <v>1439</v>
      </c>
      <c r="AH3085" t="s">
        <v>5220</v>
      </c>
      <c r="AI3085">
        <v>30</v>
      </c>
      <c r="AJ3085">
        <v>27</v>
      </c>
      <c r="AK3085" s="22">
        <f t="shared" si="244"/>
        <v>5.6091141001855238</v>
      </c>
      <c r="AL3085" t="s">
        <v>52</v>
      </c>
      <c r="AM3085" t="s">
        <v>66</v>
      </c>
      <c r="AN3085" t="s">
        <v>67</v>
      </c>
    </row>
    <row r="3086" spans="1:40" hidden="1" x14ac:dyDescent="0.25">
      <c r="A3086">
        <v>202430</v>
      </c>
      <c r="B3086">
        <v>43281</v>
      </c>
      <c r="C3086" t="s">
        <v>1435</v>
      </c>
      <c r="D3086" t="s">
        <v>5720</v>
      </c>
      <c r="E3086" t="s">
        <v>1436</v>
      </c>
      <c r="F3086">
        <v>0</v>
      </c>
      <c r="G3086" s="1">
        <v>45166</v>
      </c>
      <c r="H3086" s="1">
        <v>45220</v>
      </c>
      <c r="I3086" s="21">
        <f t="shared" si="240"/>
        <v>8.7142857142857153</v>
      </c>
      <c r="J3086" s="1"/>
      <c r="K3086" s="1" t="s">
        <v>36</v>
      </c>
      <c r="O3086" t="s">
        <v>36</v>
      </c>
      <c r="S3086" s="22">
        <f t="shared" si="241"/>
        <v>9.375E-2</v>
      </c>
      <c r="T3086" s="22">
        <f t="shared" si="242"/>
        <v>4.9512987012987023E-2</v>
      </c>
      <c r="U3086" s="22" t="s">
        <v>5469</v>
      </c>
      <c r="V3086">
        <v>1345</v>
      </c>
      <c r="W3086" s="22" t="s">
        <v>5411</v>
      </c>
      <c r="X3086">
        <v>1600</v>
      </c>
      <c r="Y3086" t="s">
        <v>101</v>
      </c>
      <c r="Z3086" t="s">
        <v>3549</v>
      </c>
      <c r="AA3086" t="s">
        <v>3550</v>
      </c>
      <c r="AB3086">
        <v>9</v>
      </c>
      <c r="AC3086" t="s">
        <v>260</v>
      </c>
      <c r="AD3086" t="str">
        <f t="shared" si="243"/>
        <v>Wake Campus - WAKE09</v>
      </c>
      <c r="AE3086" t="s">
        <v>260</v>
      </c>
      <c r="AF3086" t="s">
        <v>263</v>
      </c>
      <c r="AG3086" t="s">
        <v>1439</v>
      </c>
      <c r="AH3086" t="s">
        <v>5220</v>
      </c>
      <c r="AI3086">
        <v>30</v>
      </c>
      <c r="AJ3086">
        <v>27</v>
      </c>
      <c r="AK3086" s="22">
        <f t="shared" si="244"/>
        <v>11.649698515769948</v>
      </c>
      <c r="AL3086" t="s">
        <v>52</v>
      </c>
      <c r="AM3086" t="s">
        <v>66</v>
      </c>
      <c r="AN3086" t="s">
        <v>67</v>
      </c>
    </row>
    <row r="3087" spans="1:40" hidden="1" x14ac:dyDescent="0.25">
      <c r="A3087">
        <v>202430</v>
      </c>
      <c r="B3087">
        <v>43282</v>
      </c>
      <c r="C3087" t="s">
        <v>1435</v>
      </c>
      <c r="D3087" t="s">
        <v>5720</v>
      </c>
      <c r="E3087" t="s">
        <v>1436</v>
      </c>
      <c r="F3087">
        <v>0</v>
      </c>
      <c r="G3087" s="1">
        <v>45166</v>
      </c>
      <c r="H3087" s="1">
        <v>45220</v>
      </c>
      <c r="I3087" s="21">
        <f t="shared" si="240"/>
        <v>8.7142857142857153</v>
      </c>
      <c r="J3087" s="1"/>
      <c r="K3087" s="1" t="s">
        <v>36</v>
      </c>
      <c r="O3087" t="s">
        <v>36</v>
      </c>
      <c r="S3087" s="22">
        <f t="shared" si="241"/>
        <v>4.5138888888888895E-2</v>
      </c>
      <c r="T3087" s="22">
        <f t="shared" si="242"/>
        <v>2.3839586339586348E-2</v>
      </c>
      <c r="U3087" s="22" t="s">
        <v>5367</v>
      </c>
      <c r="V3087">
        <v>830</v>
      </c>
      <c r="W3087" s="22" t="s">
        <v>5375</v>
      </c>
      <c r="X3087">
        <v>935</v>
      </c>
      <c r="Y3087" t="s">
        <v>101</v>
      </c>
      <c r="Z3087" t="s">
        <v>3549</v>
      </c>
      <c r="AA3087" t="s">
        <v>3550</v>
      </c>
      <c r="AB3087">
        <v>9</v>
      </c>
      <c r="AC3087" t="s">
        <v>260</v>
      </c>
      <c r="AD3087" t="str">
        <f t="shared" si="243"/>
        <v>Wake Campus - WAKE09</v>
      </c>
      <c r="AE3087" t="s">
        <v>260</v>
      </c>
      <c r="AF3087" t="s">
        <v>263</v>
      </c>
      <c r="AG3087" t="s">
        <v>1439</v>
      </c>
      <c r="AH3087" t="s">
        <v>5220</v>
      </c>
      <c r="AI3087">
        <v>30</v>
      </c>
      <c r="AJ3087">
        <v>26</v>
      </c>
      <c r="AK3087" s="22">
        <f t="shared" si="244"/>
        <v>5.4013691335119933</v>
      </c>
      <c r="AL3087" t="s">
        <v>52</v>
      </c>
      <c r="AM3087" t="s">
        <v>66</v>
      </c>
      <c r="AN3087" t="s">
        <v>67</v>
      </c>
    </row>
    <row r="3088" spans="1:40" hidden="1" x14ac:dyDescent="0.25">
      <c r="A3088">
        <v>202430</v>
      </c>
      <c r="B3088">
        <v>43282</v>
      </c>
      <c r="C3088" t="s">
        <v>1435</v>
      </c>
      <c r="D3088" t="s">
        <v>5720</v>
      </c>
      <c r="E3088" t="s">
        <v>1436</v>
      </c>
      <c r="F3088">
        <v>0</v>
      </c>
      <c r="G3088" s="1">
        <v>45166</v>
      </c>
      <c r="H3088" s="1">
        <v>45220</v>
      </c>
      <c r="I3088" s="21">
        <f t="shared" si="240"/>
        <v>8.7142857142857153</v>
      </c>
      <c r="J3088" s="1"/>
      <c r="K3088" s="1" t="s">
        <v>36</v>
      </c>
      <c r="O3088" t="s">
        <v>36</v>
      </c>
      <c r="S3088" s="22">
        <f t="shared" si="241"/>
        <v>9.375E-2</v>
      </c>
      <c r="T3088" s="22">
        <f t="shared" si="242"/>
        <v>4.9512987012987023E-2</v>
      </c>
      <c r="U3088" s="22" t="s">
        <v>5470</v>
      </c>
      <c r="V3088">
        <v>945</v>
      </c>
      <c r="W3088" s="22" t="s">
        <v>5384</v>
      </c>
      <c r="X3088">
        <v>1200</v>
      </c>
      <c r="Y3088" t="s">
        <v>101</v>
      </c>
      <c r="Z3088" t="s">
        <v>3549</v>
      </c>
      <c r="AA3088" t="s">
        <v>3550</v>
      </c>
      <c r="AB3088">
        <v>9</v>
      </c>
      <c r="AC3088" t="s">
        <v>260</v>
      </c>
      <c r="AD3088" t="str">
        <f t="shared" si="243"/>
        <v>Wake Campus - WAKE09</v>
      </c>
      <c r="AE3088" t="s">
        <v>260</v>
      </c>
      <c r="AF3088" t="s">
        <v>263</v>
      </c>
      <c r="AG3088" t="s">
        <v>1439</v>
      </c>
      <c r="AH3088" t="s">
        <v>5220</v>
      </c>
      <c r="AI3088">
        <v>30</v>
      </c>
      <c r="AJ3088">
        <v>26</v>
      </c>
      <c r="AK3088" s="22">
        <f t="shared" si="244"/>
        <v>11.218228200371062</v>
      </c>
      <c r="AL3088" t="s">
        <v>52</v>
      </c>
      <c r="AM3088" t="s">
        <v>66</v>
      </c>
      <c r="AN3088" t="s">
        <v>67</v>
      </c>
    </row>
    <row r="3089" spans="1:40" hidden="1" x14ac:dyDescent="0.25">
      <c r="A3089">
        <v>202430</v>
      </c>
      <c r="B3089">
        <v>43285</v>
      </c>
      <c r="C3089" t="s">
        <v>1435</v>
      </c>
      <c r="D3089" t="s">
        <v>5720</v>
      </c>
      <c r="E3089" t="s">
        <v>1436</v>
      </c>
      <c r="F3089">
        <v>0</v>
      </c>
      <c r="G3089" s="1">
        <v>45222</v>
      </c>
      <c r="H3089" s="1">
        <v>45276</v>
      </c>
      <c r="I3089" s="21">
        <f t="shared" si="240"/>
        <v>8.7142857142857153</v>
      </c>
      <c r="J3089" s="1"/>
      <c r="K3089" s="1" t="s">
        <v>36</v>
      </c>
      <c r="O3089" t="s">
        <v>36</v>
      </c>
      <c r="S3089" s="22">
        <f t="shared" si="241"/>
        <v>5.2083333333333259E-2</v>
      </c>
      <c r="T3089" s="22">
        <f t="shared" si="242"/>
        <v>2.7507215007214973E-2</v>
      </c>
      <c r="U3089" s="22" t="s">
        <v>5387</v>
      </c>
      <c r="V3089">
        <v>1700</v>
      </c>
      <c r="W3089" s="22" t="s">
        <v>5454</v>
      </c>
      <c r="X3089">
        <v>1815</v>
      </c>
      <c r="Y3089" t="s">
        <v>101</v>
      </c>
      <c r="Z3089" t="s">
        <v>3549</v>
      </c>
      <c r="AA3089" t="s">
        <v>3550</v>
      </c>
      <c r="AB3089">
        <v>11</v>
      </c>
      <c r="AC3089" t="s">
        <v>260</v>
      </c>
      <c r="AD3089" t="str">
        <f t="shared" si="243"/>
        <v>Wake Campus - WAKE09</v>
      </c>
      <c r="AE3089" t="s">
        <v>260</v>
      </c>
      <c r="AF3089" t="s">
        <v>263</v>
      </c>
      <c r="AG3089" t="s">
        <v>1439</v>
      </c>
      <c r="AH3089" t="s">
        <v>5220</v>
      </c>
      <c r="AI3089">
        <v>30</v>
      </c>
      <c r="AJ3089">
        <v>25</v>
      </c>
      <c r="AK3089" s="22">
        <f t="shared" si="244"/>
        <v>5.9926432694289771</v>
      </c>
      <c r="AL3089" t="s">
        <v>52</v>
      </c>
      <c r="AM3089" t="s">
        <v>182</v>
      </c>
      <c r="AN3089" t="s">
        <v>67</v>
      </c>
    </row>
    <row r="3090" spans="1:40" hidden="1" x14ac:dyDescent="0.25">
      <c r="A3090">
        <v>202430</v>
      </c>
      <c r="B3090">
        <v>43285</v>
      </c>
      <c r="C3090" t="s">
        <v>1435</v>
      </c>
      <c r="D3090" t="s">
        <v>5720</v>
      </c>
      <c r="E3090" t="s">
        <v>1436</v>
      </c>
      <c r="F3090">
        <v>0</v>
      </c>
      <c r="G3090" s="1">
        <v>45222</v>
      </c>
      <c r="H3090" s="1">
        <v>45276</v>
      </c>
      <c r="I3090" s="21">
        <f t="shared" si="240"/>
        <v>8.7142857142857153</v>
      </c>
      <c r="J3090" s="1"/>
      <c r="K3090" s="1" t="s">
        <v>36</v>
      </c>
      <c r="O3090" t="s">
        <v>36</v>
      </c>
      <c r="S3090" s="22">
        <f t="shared" si="241"/>
        <v>0.10763888888888884</v>
      </c>
      <c r="T3090" s="22">
        <f t="shared" si="242"/>
        <v>5.6848244348244335E-2</v>
      </c>
      <c r="U3090" s="22" t="s">
        <v>5471</v>
      </c>
      <c r="V3090">
        <v>1825</v>
      </c>
      <c r="W3090" s="22" t="s">
        <v>5519</v>
      </c>
      <c r="X3090">
        <v>2100</v>
      </c>
      <c r="Y3090" t="s">
        <v>101</v>
      </c>
      <c r="Z3090" t="s">
        <v>3549</v>
      </c>
      <c r="AA3090" t="s">
        <v>3550</v>
      </c>
      <c r="AB3090">
        <v>11</v>
      </c>
      <c r="AC3090" t="s">
        <v>260</v>
      </c>
      <c r="AD3090" t="str">
        <f t="shared" si="243"/>
        <v>Wake Campus - WAKE09</v>
      </c>
      <c r="AE3090" t="s">
        <v>260</v>
      </c>
      <c r="AF3090" t="s">
        <v>263</v>
      </c>
      <c r="AG3090" t="s">
        <v>1439</v>
      </c>
      <c r="AH3090" t="s">
        <v>5220</v>
      </c>
      <c r="AI3090">
        <v>30</v>
      </c>
      <c r="AJ3090">
        <v>25</v>
      </c>
      <c r="AK3090" s="22">
        <f t="shared" si="244"/>
        <v>12.384796090153232</v>
      </c>
      <c r="AL3090" t="s">
        <v>52</v>
      </c>
      <c r="AM3090" t="s">
        <v>182</v>
      </c>
      <c r="AN3090" t="s">
        <v>67</v>
      </c>
    </row>
    <row r="3091" spans="1:40" hidden="1" x14ac:dyDescent="0.25">
      <c r="A3091">
        <v>202430</v>
      </c>
      <c r="B3091">
        <v>43286</v>
      </c>
      <c r="C3091" t="s">
        <v>1435</v>
      </c>
      <c r="D3091" t="s">
        <v>5720</v>
      </c>
      <c r="E3091" t="s">
        <v>1436</v>
      </c>
      <c r="F3091">
        <v>0</v>
      </c>
      <c r="G3091" s="1">
        <v>45166</v>
      </c>
      <c r="H3091" s="1">
        <v>45220</v>
      </c>
      <c r="I3091" s="21">
        <f t="shared" si="240"/>
        <v>8.7142857142857153</v>
      </c>
      <c r="J3091" s="1"/>
      <c r="K3091" s="1" t="s">
        <v>36</v>
      </c>
      <c r="O3091" t="s">
        <v>36</v>
      </c>
      <c r="S3091" s="22">
        <f t="shared" si="241"/>
        <v>4.5138888888888951E-2</v>
      </c>
      <c r="T3091" s="22">
        <f t="shared" si="242"/>
        <v>2.3839586339586376E-2</v>
      </c>
      <c r="U3091" s="22" t="s">
        <v>5380</v>
      </c>
      <c r="V3091">
        <v>1730</v>
      </c>
      <c r="W3091" s="22" t="s">
        <v>5428</v>
      </c>
      <c r="X3091">
        <v>1835</v>
      </c>
      <c r="Y3091" t="s">
        <v>101</v>
      </c>
      <c r="Z3091" t="s">
        <v>3549</v>
      </c>
      <c r="AA3091" t="s">
        <v>3550</v>
      </c>
      <c r="AB3091">
        <v>9</v>
      </c>
      <c r="AC3091" t="s">
        <v>260</v>
      </c>
      <c r="AD3091" t="str">
        <f t="shared" si="243"/>
        <v>Wake Campus - WAKE09</v>
      </c>
      <c r="AE3091" t="s">
        <v>260</v>
      </c>
      <c r="AF3091" t="s">
        <v>263</v>
      </c>
      <c r="AG3091" t="s">
        <v>1439</v>
      </c>
      <c r="AH3091" t="s">
        <v>5220</v>
      </c>
      <c r="AI3091">
        <v>30</v>
      </c>
      <c r="AJ3091">
        <v>30</v>
      </c>
      <c r="AK3091" s="22">
        <f t="shared" si="244"/>
        <v>6.2323490002061535</v>
      </c>
      <c r="AL3091" t="s">
        <v>52</v>
      </c>
      <c r="AM3091" t="s">
        <v>182</v>
      </c>
      <c r="AN3091" t="s">
        <v>46</v>
      </c>
    </row>
    <row r="3092" spans="1:40" hidden="1" x14ac:dyDescent="0.25">
      <c r="A3092">
        <v>202430</v>
      </c>
      <c r="B3092">
        <v>43286</v>
      </c>
      <c r="C3092" t="s">
        <v>1435</v>
      </c>
      <c r="D3092" t="s">
        <v>5720</v>
      </c>
      <c r="E3092" t="s">
        <v>1436</v>
      </c>
      <c r="F3092">
        <v>0</v>
      </c>
      <c r="G3092" s="1">
        <v>45166</v>
      </c>
      <c r="H3092" s="1">
        <v>45220</v>
      </c>
      <c r="I3092" s="21">
        <f t="shared" si="240"/>
        <v>8.7142857142857153</v>
      </c>
      <c r="J3092" s="1"/>
      <c r="K3092" s="1" t="s">
        <v>36</v>
      </c>
      <c r="O3092" t="s">
        <v>36</v>
      </c>
      <c r="S3092" s="22">
        <f t="shared" si="241"/>
        <v>9.375E-2</v>
      </c>
      <c r="T3092" s="22">
        <f t="shared" si="242"/>
        <v>4.9512987012987023E-2</v>
      </c>
      <c r="U3092" s="22" t="s">
        <v>5472</v>
      </c>
      <c r="V3092">
        <v>1845</v>
      </c>
      <c r="W3092" s="22" t="s">
        <v>5519</v>
      </c>
      <c r="X3092">
        <v>2100</v>
      </c>
      <c r="Y3092" t="s">
        <v>101</v>
      </c>
      <c r="Z3092" t="s">
        <v>3549</v>
      </c>
      <c r="AA3092" t="s">
        <v>3550</v>
      </c>
      <c r="AB3092">
        <v>9</v>
      </c>
      <c r="AC3092" t="s">
        <v>260</v>
      </c>
      <c r="AD3092" t="str">
        <f t="shared" si="243"/>
        <v>Wake Campus - WAKE09</v>
      </c>
      <c r="AE3092" t="s">
        <v>260</v>
      </c>
      <c r="AF3092" t="s">
        <v>263</v>
      </c>
      <c r="AG3092" t="s">
        <v>1439</v>
      </c>
      <c r="AH3092" t="s">
        <v>5220</v>
      </c>
      <c r="AI3092">
        <v>30</v>
      </c>
      <c r="AJ3092">
        <v>30</v>
      </c>
      <c r="AK3092" s="22">
        <f t="shared" si="244"/>
        <v>12.94410946196661</v>
      </c>
      <c r="AL3092" t="s">
        <v>52</v>
      </c>
      <c r="AM3092" t="s">
        <v>182</v>
      </c>
      <c r="AN3092" t="s">
        <v>46</v>
      </c>
    </row>
    <row r="3093" spans="1:40" hidden="1" x14ac:dyDescent="0.25">
      <c r="A3093">
        <v>202430</v>
      </c>
      <c r="B3093">
        <v>43287</v>
      </c>
      <c r="C3093" t="s">
        <v>1435</v>
      </c>
      <c r="D3093" t="s">
        <v>5720</v>
      </c>
      <c r="E3093" t="s">
        <v>1436</v>
      </c>
      <c r="F3093">
        <v>0</v>
      </c>
      <c r="G3093" s="1">
        <v>45222</v>
      </c>
      <c r="H3093" s="1">
        <v>45276</v>
      </c>
      <c r="I3093" s="21">
        <f t="shared" si="240"/>
        <v>8.7142857142857153</v>
      </c>
      <c r="J3093" s="1"/>
      <c r="K3093" s="1" t="s">
        <v>35</v>
      </c>
      <c r="N3093" t="s">
        <v>35</v>
      </c>
      <c r="S3093" s="22">
        <f t="shared" si="241"/>
        <v>4.513888888888884E-2</v>
      </c>
      <c r="T3093" s="22">
        <f t="shared" si="242"/>
        <v>2.3839586339586317E-2</v>
      </c>
      <c r="U3093" s="22" t="s">
        <v>5393</v>
      </c>
      <c r="V3093">
        <v>1230</v>
      </c>
      <c r="W3093" s="22" t="s">
        <v>5456</v>
      </c>
      <c r="X3093">
        <v>1335</v>
      </c>
      <c r="Y3093" t="s">
        <v>101</v>
      </c>
      <c r="Z3093" t="s">
        <v>2646</v>
      </c>
      <c r="AA3093" t="s">
        <v>2647</v>
      </c>
      <c r="AB3093">
        <v>11</v>
      </c>
      <c r="AC3093" t="s">
        <v>260</v>
      </c>
      <c r="AD3093" t="str">
        <f t="shared" si="243"/>
        <v>Wake Campus - WAKE09</v>
      </c>
      <c r="AE3093" t="s">
        <v>260</v>
      </c>
      <c r="AF3093" t="s">
        <v>263</v>
      </c>
      <c r="AG3093" t="s">
        <v>1439</v>
      </c>
      <c r="AH3093" t="s">
        <v>5220</v>
      </c>
      <c r="AI3093">
        <v>30</v>
      </c>
      <c r="AJ3093">
        <v>29</v>
      </c>
      <c r="AK3093" s="22">
        <f t="shared" si="244"/>
        <v>6.0246040335325999</v>
      </c>
      <c r="AL3093" t="s">
        <v>52</v>
      </c>
      <c r="AM3093" t="s">
        <v>66</v>
      </c>
      <c r="AN3093" t="s">
        <v>67</v>
      </c>
    </row>
    <row r="3094" spans="1:40" hidden="1" x14ac:dyDescent="0.25">
      <c r="A3094">
        <v>202430</v>
      </c>
      <c r="B3094">
        <v>43287</v>
      </c>
      <c r="C3094" t="s">
        <v>1435</v>
      </c>
      <c r="D3094" t="s">
        <v>5720</v>
      </c>
      <c r="E3094" t="s">
        <v>1436</v>
      </c>
      <c r="F3094">
        <v>0</v>
      </c>
      <c r="G3094" s="1">
        <v>45222</v>
      </c>
      <c r="H3094" s="1">
        <v>45276</v>
      </c>
      <c r="I3094" s="21">
        <f t="shared" si="240"/>
        <v>8.7142857142857153</v>
      </c>
      <c r="J3094" s="1"/>
      <c r="K3094" s="1" t="s">
        <v>35</v>
      </c>
      <c r="N3094" t="s">
        <v>35</v>
      </c>
      <c r="S3094" s="22">
        <f t="shared" si="241"/>
        <v>9.375E-2</v>
      </c>
      <c r="T3094" s="22">
        <f t="shared" si="242"/>
        <v>4.9512987012987023E-2</v>
      </c>
      <c r="U3094" s="22" t="s">
        <v>5467</v>
      </c>
      <c r="V3094">
        <v>1340</v>
      </c>
      <c r="W3094" s="22" t="s">
        <v>5404</v>
      </c>
      <c r="X3094">
        <v>1555</v>
      </c>
      <c r="Y3094" t="s">
        <v>101</v>
      </c>
      <c r="Z3094" t="s">
        <v>2646</v>
      </c>
      <c r="AA3094" t="s">
        <v>2647</v>
      </c>
      <c r="AB3094">
        <v>11</v>
      </c>
      <c r="AC3094" t="s">
        <v>260</v>
      </c>
      <c r="AD3094" t="str">
        <f t="shared" si="243"/>
        <v>Wake Campus - WAKE09</v>
      </c>
      <c r="AE3094" t="s">
        <v>260</v>
      </c>
      <c r="AF3094" t="s">
        <v>263</v>
      </c>
      <c r="AG3094" t="s">
        <v>1439</v>
      </c>
      <c r="AH3094" t="s">
        <v>5220</v>
      </c>
      <c r="AI3094">
        <v>30</v>
      </c>
      <c r="AJ3094">
        <v>29</v>
      </c>
      <c r="AK3094" s="22">
        <f t="shared" si="244"/>
        <v>12.512639146567722</v>
      </c>
      <c r="AL3094" t="s">
        <v>52</v>
      </c>
      <c r="AM3094" t="s">
        <v>66</v>
      </c>
      <c r="AN3094" t="s">
        <v>67</v>
      </c>
    </row>
    <row r="3095" spans="1:40" hidden="1" x14ac:dyDescent="0.25">
      <c r="A3095">
        <v>202430</v>
      </c>
      <c r="B3095">
        <v>43288</v>
      </c>
      <c r="C3095" t="s">
        <v>1435</v>
      </c>
      <c r="D3095" t="s">
        <v>5720</v>
      </c>
      <c r="E3095" t="s">
        <v>1436</v>
      </c>
      <c r="F3095">
        <v>0</v>
      </c>
      <c r="G3095" s="1">
        <v>45166</v>
      </c>
      <c r="H3095" s="1">
        <v>45220</v>
      </c>
      <c r="I3095" s="21">
        <f t="shared" si="240"/>
        <v>8.7142857142857153</v>
      </c>
      <c r="J3095" s="1"/>
      <c r="K3095" s="1" t="s">
        <v>35</v>
      </c>
      <c r="N3095" t="s">
        <v>35</v>
      </c>
      <c r="S3095" s="22">
        <f t="shared" si="241"/>
        <v>4.513888888888884E-2</v>
      </c>
      <c r="T3095" s="22">
        <f t="shared" si="242"/>
        <v>2.3839586339586317E-2</v>
      </c>
      <c r="U3095" s="22" t="s">
        <v>5393</v>
      </c>
      <c r="V3095">
        <v>1230</v>
      </c>
      <c r="W3095" s="22" t="s">
        <v>5456</v>
      </c>
      <c r="X3095">
        <v>1335</v>
      </c>
      <c r="Y3095" t="s">
        <v>101</v>
      </c>
      <c r="Z3095" t="s">
        <v>2646</v>
      </c>
      <c r="AA3095" t="s">
        <v>2647</v>
      </c>
      <c r="AB3095">
        <v>9</v>
      </c>
      <c r="AC3095" t="s">
        <v>260</v>
      </c>
      <c r="AD3095" t="str">
        <f t="shared" si="243"/>
        <v>Wake Campus - WAKE09</v>
      </c>
      <c r="AE3095" t="s">
        <v>260</v>
      </c>
      <c r="AF3095" t="s">
        <v>263</v>
      </c>
      <c r="AG3095" t="s">
        <v>1439</v>
      </c>
      <c r="AH3095" t="s">
        <v>5220</v>
      </c>
      <c r="AI3095">
        <v>30</v>
      </c>
      <c r="AJ3095">
        <v>30</v>
      </c>
      <c r="AK3095" s="22">
        <f t="shared" si="244"/>
        <v>6.2323490002061375</v>
      </c>
      <c r="AL3095" t="s">
        <v>52</v>
      </c>
      <c r="AM3095" t="s">
        <v>66</v>
      </c>
      <c r="AN3095" t="s">
        <v>46</v>
      </c>
    </row>
    <row r="3096" spans="1:40" hidden="1" x14ac:dyDescent="0.25">
      <c r="A3096">
        <v>202430</v>
      </c>
      <c r="B3096">
        <v>43288</v>
      </c>
      <c r="C3096" t="s">
        <v>1435</v>
      </c>
      <c r="D3096" t="s">
        <v>5720</v>
      </c>
      <c r="E3096" t="s">
        <v>1436</v>
      </c>
      <c r="F3096">
        <v>0</v>
      </c>
      <c r="G3096" s="1">
        <v>45166</v>
      </c>
      <c r="H3096" s="1">
        <v>45220</v>
      </c>
      <c r="I3096" s="21">
        <f t="shared" si="240"/>
        <v>8.7142857142857153</v>
      </c>
      <c r="J3096" s="1"/>
      <c r="K3096" s="1" t="s">
        <v>35</v>
      </c>
      <c r="N3096" t="s">
        <v>35</v>
      </c>
      <c r="S3096" s="22">
        <f t="shared" si="241"/>
        <v>9.375E-2</v>
      </c>
      <c r="T3096" s="22">
        <f t="shared" si="242"/>
        <v>4.9512987012987023E-2</v>
      </c>
      <c r="U3096" s="22" t="s">
        <v>5467</v>
      </c>
      <c r="V3096">
        <v>1340</v>
      </c>
      <c r="W3096" s="22" t="s">
        <v>5404</v>
      </c>
      <c r="X3096">
        <v>1555</v>
      </c>
      <c r="Y3096" t="s">
        <v>101</v>
      </c>
      <c r="Z3096" t="s">
        <v>2646</v>
      </c>
      <c r="AA3096" t="s">
        <v>2647</v>
      </c>
      <c r="AB3096">
        <v>9</v>
      </c>
      <c r="AC3096" t="s">
        <v>260</v>
      </c>
      <c r="AD3096" t="str">
        <f t="shared" si="243"/>
        <v>Wake Campus - WAKE09</v>
      </c>
      <c r="AE3096" t="s">
        <v>260</v>
      </c>
      <c r="AF3096" t="s">
        <v>263</v>
      </c>
      <c r="AG3096" t="s">
        <v>1439</v>
      </c>
      <c r="AH3096" t="s">
        <v>5220</v>
      </c>
      <c r="AI3096">
        <v>30</v>
      </c>
      <c r="AJ3096">
        <v>30</v>
      </c>
      <c r="AK3096" s="22">
        <f t="shared" si="244"/>
        <v>12.94410946196661</v>
      </c>
      <c r="AL3096" t="s">
        <v>52</v>
      </c>
      <c r="AM3096" t="s">
        <v>66</v>
      </c>
      <c r="AN3096" t="s">
        <v>46</v>
      </c>
    </row>
    <row r="3097" spans="1:40" hidden="1" x14ac:dyDescent="0.25">
      <c r="A3097">
        <v>202430</v>
      </c>
      <c r="B3097">
        <v>43289</v>
      </c>
      <c r="C3097" t="s">
        <v>1435</v>
      </c>
      <c r="D3097" t="s">
        <v>5720</v>
      </c>
      <c r="E3097" t="s">
        <v>1436</v>
      </c>
      <c r="F3097">
        <v>0</v>
      </c>
      <c r="G3097" s="1">
        <v>45222</v>
      </c>
      <c r="H3097" s="1">
        <v>45276</v>
      </c>
      <c r="I3097" s="21">
        <f t="shared" si="240"/>
        <v>8.7142857142857153</v>
      </c>
      <c r="J3097" s="1"/>
      <c r="K3097" s="1" t="s">
        <v>35</v>
      </c>
      <c r="N3097" t="s">
        <v>35</v>
      </c>
      <c r="S3097" s="22">
        <f t="shared" si="241"/>
        <v>4.5138888888888895E-2</v>
      </c>
      <c r="T3097" s="22">
        <f t="shared" si="242"/>
        <v>2.3839586339586348E-2</v>
      </c>
      <c r="U3097" s="22" t="s">
        <v>5367</v>
      </c>
      <c r="V3097">
        <v>830</v>
      </c>
      <c r="W3097" s="22" t="s">
        <v>5375</v>
      </c>
      <c r="X3097">
        <v>935</v>
      </c>
      <c r="Y3097" t="s">
        <v>101</v>
      </c>
      <c r="Z3097" t="s">
        <v>3547</v>
      </c>
      <c r="AA3097" t="s">
        <v>3548</v>
      </c>
      <c r="AB3097">
        <v>11</v>
      </c>
      <c r="AC3097" t="s">
        <v>260</v>
      </c>
      <c r="AD3097" t="str">
        <f t="shared" si="243"/>
        <v>Wake Campus - WAKE09</v>
      </c>
      <c r="AE3097" t="s">
        <v>260</v>
      </c>
      <c r="AF3097" t="s">
        <v>263</v>
      </c>
      <c r="AG3097" t="s">
        <v>1439</v>
      </c>
      <c r="AH3097" t="s">
        <v>5220</v>
      </c>
      <c r="AI3097">
        <v>30</v>
      </c>
      <c r="AJ3097">
        <v>29</v>
      </c>
      <c r="AK3097" s="22">
        <f t="shared" si="244"/>
        <v>6.0246040335326079</v>
      </c>
      <c r="AL3097" t="s">
        <v>52</v>
      </c>
      <c r="AM3097" t="s">
        <v>66</v>
      </c>
      <c r="AN3097" t="s">
        <v>67</v>
      </c>
    </row>
    <row r="3098" spans="1:40" hidden="1" x14ac:dyDescent="0.25">
      <c r="A3098">
        <v>202430</v>
      </c>
      <c r="B3098">
        <v>43289</v>
      </c>
      <c r="C3098" t="s">
        <v>1435</v>
      </c>
      <c r="D3098" t="s">
        <v>5720</v>
      </c>
      <c r="E3098" t="s">
        <v>1436</v>
      </c>
      <c r="F3098">
        <v>0</v>
      </c>
      <c r="G3098" s="1">
        <v>45222</v>
      </c>
      <c r="H3098" s="1">
        <v>45276</v>
      </c>
      <c r="I3098" s="21">
        <f t="shared" si="240"/>
        <v>8.7142857142857153</v>
      </c>
      <c r="J3098" s="1"/>
      <c r="K3098" s="1" t="s">
        <v>35</v>
      </c>
      <c r="N3098" t="s">
        <v>35</v>
      </c>
      <c r="S3098" s="22">
        <f t="shared" si="241"/>
        <v>9.375E-2</v>
      </c>
      <c r="T3098" s="22">
        <f t="shared" si="242"/>
        <v>4.9512987012987023E-2</v>
      </c>
      <c r="U3098" s="22" t="s">
        <v>5417</v>
      </c>
      <c r="V3098">
        <v>940</v>
      </c>
      <c r="W3098" s="22" t="s">
        <v>5457</v>
      </c>
      <c r="X3098">
        <v>1155</v>
      </c>
      <c r="Y3098" t="s">
        <v>101</v>
      </c>
      <c r="Z3098" t="s">
        <v>3547</v>
      </c>
      <c r="AA3098" t="s">
        <v>3548</v>
      </c>
      <c r="AB3098">
        <v>11</v>
      </c>
      <c r="AC3098" t="s">
        <v>260</v>
      </c>
      <c r="AD3098" t="str">
        <f t="shared" si="243"/>
        <v>Wake Campus - WAKE09</v>
      </c>
      <c r="AE3098" t="s">
        <v>260</v>
      </c>
      <c r="AF3098" t="s">
        <v>263</v>
      </c>
      <c r="AG3098" t="s">
        <v>1439</v>
      </c>
      <c r="AH3098" t="s">
        <v>5220</v>
      </c>
      <c r="AI3098">
        <v>30</v>
      </c>
      <c r="AJ3098">
        <v>29</v>
      </c>
      <c r="AK3098" s="22">
        <f t="shared" si="244"/>
        <v>12.512639146567722</v>
      </c>
      <c r="AL3098" t="s">
        <v>52</v>
      </c>
      <c r="AM3098" t="s">
        <v>66</v>
      </c>
      <c r="AN3098" t="s">
        <v>67</v>
      </c>
    </row>
    <row r="3099" spans="1:40" hidden="1" x14ac:dyDescent="0.25">
      <c r="A3099">
        <v>202430</v>
      </c>
      <c r="B3099">
        <v>43290</v>
      </c>
      <c r="C3099" t="s">
        <v>1435</v>
      </c>
      <c r="D3099" t="s">
        <v>5720</v>
      </c>
      <c r="E3099" t="s">
        <v>1436</v>
      </c>
      <c r="F3099">
        <v>0</v>
      </c>
      <c r="G3099" s="1">
        <v>45166</v>
      </c>
      <c r="H3099" s="1">
        <v>45220</v>
      </c>
      <c r="I3099" s="21">
        <f t="shared" si="240"/>
        <v>8.7142857142857153</v>
      </c>
      <c r="J3099" s="1"/>
      <c r="K3099" s="1" t="s">
        <v>35</v>
      </c>
      <c r="N3099" t="s">
        <v>35</v>
      </c>
      <c r="S3099" s="22">
        <f t="shared" si="241"/>
        <v>4.5138888888888895E-2</v>
      </c>
      <c r="T3099" s="22">
        <f t="shared" si="242"/>
        <v>2.3839586339586348E-2</v>
      </c>
      <c r="U3099" s="22" t="s">
        <v>5367</v>
      </c>
      <c r="V3099">
        <v>830</v>
      </c>
      <c r="W3099" s="22" t="s">
        <v>5375</v>
      </c>
      <c r="X3099">
        <v>935</v>
      </c>
      <c r="Y3099" t="s">
        <v>49</v>
      </c>
      <c r="Z3099" t="s">
        <v>3547</v>
      </c>
      <c r="AA3099" t="s">
        <v>3548</v>
      </c>
      <c r="AB3099">
        <v>9</v>
      </c>
      <c r="AC3099" t="s">
        <v>260</v>
      </c>
      <c r="AD3099" t="str">
        <f t="shared" si="243"/>
        <v>Wake Campus - WAKE09</v>
      </c>
      <c r="AE3099" t="s">
        <v>260</v>
      </c>
      <c r="AF3099" t="s">
        <v>263</v>
      </c>
      <c r="AG3099" t="s">
        <v>1439</v>
      </c>
      <c r="AH3099" t="s">
        <v>5220</v>
      </c>
      <c r="AI3099">
        <v>30</v>
      </c>
      <c r="AJ3099">
        <v>31</v>
      </c>
      <c r="AK3099" s="22">
        <f t="shared" si="244"/>
        <v>6.4400939668796839</v>
      </c>
      <c r="AL3099" t="s">
        <v>52</v>
      </c>
      <c r="AM3099" t="s">
        <v>66</v>
      </c>
      <c r="AN3099" t="s">
        <v>46</v>
      </c>
    </row>
    <row r="3100" spans="1:40" hidden="1" x14ac:dyDescent="0.25">
      <c r="A3100">
        <v>202430</v>
      </c>
      <c r="B3100">
        <v>43290</v>
      </c>
      <c r="C3100" t="s">
        <v>1435</v>
      </c>
      <c r="D3100" t="s">
        <v>5720</v>
      </c>
      <c r="E3100" t="s">
        <v>1436</v>
      </c>
      <c r="F3100">
        <v>0</v>
      </c>
      <c r="G3100" s="1">
        <v>45166</v>
      </c>
      <c r="H3100" s="1">
        <v>45220</v>
      </c>
      <c r="I3100" s="21">
        <f t="shared" si="240"/>
        <v>8.7142857142857153</v>
      </c>
      <c r="J3100" s="1"/>
      <c r="K3100" s="1" t="s">
        <v>35</v>
      </c>
      <c r="N3100" t="s">
        <v>35</v>
      </c>
      <c r="S3100" s="22">
        <f t="shared" si="241"/>
        <v>9.375E-2</v>
      </c>
      <c r="T3100" s="22">
        <f t="shared" si="242"/>
        <v>4.9512987012987023E-2</v>
      </c>
      <c r="U3100" s="22" t="s">
        <v>5417</v>
      </c>
      <c r="V3100">
        <v>940</v>
      </c>
      <c r="W3100" s="22" t="s">
        <v>5457</v>
      </c>
      <c r="X3100">
        <v>1155</v>
      </c>
      <c r="Y3100" t="s">
        <v>49</v>
      </c>
      <c r="Z3100" t="s">
        <v>3547</v>
      </c>
      <c r="AA3100" t="s">
        <v>3548</v>
      </c>
      <c r="AB3100">
        <v>9</v>
      </c>
      <c r="AC3100" t="s">
        <v>260</v>
      </c>
      <c r="AD3100" t="str">
        <f t="shared" si="243"/>
        <v>Wake Campus - WAKE09</v>
      </c>
      <c r="AE3100" t="s">
        <v>260</v>
      </c>
      <c r="AF3100" t="s">
        <v>263</v>
      </c>
      <c r="AG3100" t="s">
        <v>1439</v>
      </c>
      <c r="AH3100" t="s">
        <v>5220</v>
      </c>
      <c r="AI3100">
        <v>30</v>
      </c>
      <c r="AJ3100">
        <v>31</v>
      </c>
      <c r="AK3100" s="22">
        <f t="shared" si="244"/>
        <v>13.375579777365497</v>
      </c>
      <c r="AL3100" t="s">
        <v>52</v>
      </c>
      <c r="AM3100" t="s">
        <v>66</v>
      </c>
      <c r="AN3100" t="s">
        <v>46</v>
      </c>
    </row>
    <row r="3101" spans="1:40" hidden="1" x14ac:dyDescent="0.25">
      <c r="A3101">
        <v>202430</v>
      </c>
      <c r="B3101">
        <v>43792</v>
      </c>
      <c r="C3101" t="s">
        <v>1435</v>
      </c>
      <c r="D3101" t="s">
        <v>5720</v>
      </c>
      <c r="E3101" t="s">
        <v>1436</v>
      </c>
      <c r="F3101">
        <v>0</v>
      </c>
      <c r="G3101" s="1">
        <v>45222</v>
      </c>
      <c r="H3101" s="1">
        <v>45276</v>
      </c>
      <c r="I3101" s="21">
        <f t="shared" si="240"/>
        <v>8.7142857142857153</v>
      </c>
      <c r="J3101" s="1"/>
      <c r="K3101" s="1" t="s">
        <v>36</v>
      </c>
      <c r="O3101" t="s">
        <v>36</v>
      </c>
      <c r="S3101" s="22">
        <f t="shared" si="241"/>
        <v>4.8611111111111049E-2</v>
      </c>
      <c r="T3101" s="22">
        <f t="shared" si="242"/>
        <v>2.5673400673400647E-2</v>
      </c>
      <c r="U3101" s="22" t="s">
        <v>5393</v>
      </c>
      <c r="V3101">
        <v>1230</v>
      </c>
      <c r="W3101" s="22" t="s">
        <v>5467</v>
      </c>
      <c r="X3101">
        <v>1340</v>
      </c>
      <c r="Y3101" t="s">
        <v>101</v>
      </c>
      <c r="Z3101" t="s">
        <v>3549</v>
      </c>
      <c r="AA3101" t="s">
        <v>3550</v>
      </c>
      <c r="AB3101">
        <v>11</v>
      </c>
      <c r="AC3101" t="s">
        <v>260</v>
      </c>
      <c r="AD3101" t="str">
        <f t="shared" si="243"/>
        <v>Wake Campus - WAKE09</v>
      </c>
      <c r="AE3101" t="s">
        <v>260</v>
      </c>
      <c r="AF3101" t="s">
        <v>263</v>
      </c>
      <c r="AG3101" t="s">
        <v>1439</v>
      </c>
      <c r="AH3101" t="s">
        <v>5220</v>
      </c>
      <c r="AI3101">
        <v>30</v>
      </c>
      <c r="AJ3101">
        <v>28</v>
      </c>
      <c r="AK3101" s="22">
        <f t="shared" si="244"/>
        <v>6.2643097643097585</v>
      </c>
      <c r="AL3101" t="s">
        <v>52</v>
      </c>
      <c r="AM3101" t="s">
        <v>66</v>
      </c>
      <c r="AN3101" t="s">
        <v>67</v>
      </c>
    </row>
    <row r="3102" spans="1:40" hidden="1" x14ac:dyDescent="0.25">
      <c r="A3102">
        <v>202430</v>
      </c>
      <c r="B3102">
        <v>43792</v>
      </c>
      <c r="C3102" t="s">
        <v>1435</v>
      </c>
      <c r="D3102" t="s">
        <v>5720</v>
      </c>
      <c r="E3102" t="s">
        <v>1436</v>
      </c>
      <c r="F3102">
        <v>0</v>
      </c>
      <c r="G3102" s="1">
        <v>45222</v>
      </c>
      <c r="H3102" s="1">
        <v>45276</v>
      </c>
      <c r="I3102" s="21">
        <f t="shared" si="240"/>
        <v>8.7142857142857153</v>
      </c>
      <c r="J3102" s="1"/>
      <c r="K3102" s="1" t="s">
        <v>36</v>
      </c>
      <c r="O3102" t="s">
        <v>36</v>
      </c>
      <c r="S3102" s="22">
        <f t="shared" si="241"/>
        <v>0.10763888888888895</v>
      </c>
      <c r="T3102" s="22">
        <f t="shared" si="242"/>
        <v>5.6848244348244391E-2</v>
      </c>
      <c r="U3102" s="22" t="s">
        <v>5469</v>
      </c>
      <c r="V3102">
        <v>1345</v>
      </c>
      <c r="W3102" s="22" t="s">
        <v>5499</v>
      </c>
      <c r="X3102">
        <v>1620</v>
      </c>
      <c r="Y3102" t="s">
        <v>101</v>
      </c>
      <c r="Z3102" t="s">
        <v>3549</v>
      </c>
      <c r="AA3102" t="s">
        <v>3550</v>
      </c>
      <c r="AB3102">
        <v>11</v>
      </c>
      <c r="AC3102" t="s">
        <v>260</v>
      </c>
      <c r="AD3102" t="str">
        <f t="shared" si="243"/>
        <v>Wake Campus - WAKE09</v>
      </c>
      <c r="AE3102" t="s">
        <v>260</v>
      </c>
      <c r="AF3102" t="s">
        <v>263</v>
      </c>
      <c r="AG3102" t="s">
        <v>1439</v>
      </c>
      <c r="AH3102" t="s">
        <v>5220</v>
      </c>
      <c r="AI3102">
        <v>30</v>
      </c>
      <c r="AJ3102">
        <v>28</v>
      </c>
      <c r="AK3102" s="22">
        <f t="shared" si="244"/>
        <v>13.870971620971634</v>
      </c>
      <c r="AL3102" t="s">
        <v>52</v>
      </c>
      <c r="AM3102" t="s">
        <v>66</v>
      </c>
      <c r="AN3102" t="s">
        <v>67</v>
      </c>
    </row>
    <row r="3103" spans="1:40" hidden="1" x14ac:dyDescent="0.25">
      <c r="A3103">
        <v>202430</v>
      </c>
      <c r="B3103">
        <v>44601</v>
      </c>
      <c r="C3103" t="s">
        <v>3551</v>
      </c>
      <c r="D3103" t="s">
        <v>5721</v>
      </c>
      <c r="E3103" t="s">
        <v>3552</v>
      </c>
      <c r="F3103">
        <v>0</v>
      </c>
      <c r="G3103" s="1">
        <v>45166</v>
      </c>
      <c r="H3103" s="1">
        <v>45220</v>
      </c>
      <c r="I3103" s="21">
        <f t="shared" si="240"/>
        <v>8.7142857142857153</v>
      </c>
      <c r="J3103" s="1"/>
      <c r="K3103" s="1" t="s">
        <v>37</v>
      </c>
      <c r="P3103" t="s">
        <v>37</v>
      </c>
      <c r="S3103" s="22">
        <f t="shared" si="241"/>
        <v>4.5138888888888951E-2</v>
      </c>
      <c r="T3103" s="22">
        <f t="shared" si="242"/>
        <v>2.3839586339586376E-2</v>
      </c>
      <c r="U3103" s="22" t="s">
        <v>5386</v>
      </c>
      <c r="V3103">
        <v>1300</v>
      </c>
      <c r="W3103" s="22" t="s">
        <v>5398</v>
      </c>
      <c r="X3103">
        <v>1405</v>
      </c>
      <c r="Y3103" t="s">
        <v>205</v>
      </c>
      <c r="Z3103" t="s">
        <v>2646</v>
      </c>
      <c r="AA3103" t="s">
        <v>2647</v>
      </c>
      <c r="AB3103">
        <v>9</v>
      </c>
      <c r="AC3103" t="s">
        <v>260</v>
      </c>
      <c r="AD3103" t="str">
        <f t="shared" si="243"/>
        <v>Wake Campus - WAKE09</v>
      </c>
      <c r="AE3103" t="s">
        <v>260</v>
      </c>
      <c r="AF3103" t="s">
        <v>263</v>
      </c>
      <c r="AG3103" t="s">
        <v>1439</v>
      </c>
      <c r="AH3103" t="s">
        <v>5220</v>
      </c>
      <c r="AI3103">
        <v>30</v>
      </c>
      <c r="AJ3103">
        <v>27</v>
      </c>
      <c r="AK3103" s="22">
        <f t="shared" si="244"/>
        <v>5.609114100185538</v>
      </c>
      <c r="AL3103" t="s">
        <v>52</v>
      </c>
      <c r="AM3103" t="s">
        <v>66</v>
      </c>
      <c r="AN3103" t="s">
        <v>67</v>
      </c>
    </row>
    <row r="3104" spans="1:40" hidden="1" x14ac:dyDescent="0.25">
      <c r="A3104">
        <v>202430</v>
      </c>
      <c r="B3104">
        <v>44601</v>
      </c>
      <c r="C3104" t="s">
        <v>3551</v>
      </c>
      <c r="D3104" t="s">
        <v>5721</v>
      </c>
      <c r="E3104" t="s">
        <v>3552</v>
      </c>
      <c r="F3104">
        <v>0</v>
      </c>
      <c r="G3104" s="1">
        <v>45166</v>
      </c>
      <c r="H3104" s="1">
        <v>45220</v>
      </c>
      <c r="I3104" s="21">
        <f t="shared" si="240"/>
        <v>8.7142857142857153</v>
      </c>
      <c r="J3104" s="1"/>
      <c r="K3104" s="1" t="s">
        <v>37</v>
      </c>
      <c r="P3104" t="s">
        <v>37</v>
      </c>
      <c r="S3104" s="22">
        <f t="shared" si="241"/>
        <v>9.375E-2</v>
      </c>
      <c r="T3104" s="22">
        <f t="shared" si="242"/>
        <v>4.9512987012987023E-2</v>
      </c>
      <c r="U3104" s="22" t="s">
        <v>5402</v>
      </c>
      <c r="V3104">
        <v>1415</v>
      </c>
      <c r="W3104" s="22" t="s">
        <v>5439</v>
      </c>
      <c r="X3104">
        <v>1630</v>
      </c>
      <c r="Y3104" t="s">
        <v>205</v>
      </c>
      <c r="Z3104" t="s">
        <v>2646</v>
      </c>
      <c r="AA3104" t="s">
        <v>2647</v>
      </c>
      <c r="AB3104">
        <v>9</v>
      </c>
      <c r="AC3104" t="s">
        <v>260</v>
      </c>
      <c r="AD3104" t="str">
        <f t="shared" si="243"/>
        <v>Wake Campus - WAKE09</v>
      </c>
      <c r="AE3104" t="s">
        <v>260</v>
      </c>
      <c r="AF3104" t="s">
        <v>263</v>
      </c>
      <c r="AG3104" t="s">
        <v>1439</v>
      </c>
      <c r="AH3104" t="s">
        <v>5220</v>
      </c>
      <c r="AI3104">
        <v>30</v>
      </c>
      <c r="AJ3104">
        <v>27</v>
      </c>
      <c r="AK3104" s="22">
        <f t="shared" si="244"/>
        <v>11.649698515769948</v>
      </c>
      <c r="AL3104" t="s">
        <v>52</v>
      </c>
      <c r="AM3104" t="s">
        <v>66</v>
      </c>
      <c r="AN3104" t="s">
        <v>67</v>
      </c>
    </row>
    <row r="3105" spans="1:40" hidden="1" x14ac:dyDescent="0.25">
      <c r="A3105">
        <v>202430</v>
      </c>
      <c r="B3105">
        <v>44602</v>
      </c>
      <c r="C3105" t="s">
        <v>3551</v>
      </c>
      <c r="D3105" t="s">
        <v>5721</v>
      </c>
      <c r="E3105" t="s">
        <v>3552</v>
      </c>
      <c r="F3105">
        <v>0</v>
      </c>
      <c r="G3105" s="1">
        <v>45222</v>
      </c>
      <c r="H3105" s="1">
        <v>45276</v>
      </c>
      <c r="I3105" s="21">
        <f t="shared" si="240"/>
        <v>8.7142857142857153</v>
      </c>
      <c r="J3105" s="1"/>
      <c r="K3105" s="1" t="s">
        <v>37</v>
      </c>
      <c r="P3105" t="s">
        <v>37</v>
      </c>
      <c r="S3105" s="22">
        <f t="shared" si="241"/>
        <v>5.902777777777779E-2</v>
      </c>
      <c r="T3105" s="22">
        <f t="shared" si="242"/>
        <v>3.1174843674843689E-2</v>
      </c>
      <c r="U3105" s="22" t="s">
        <v>5393</v>
      </c>
      <c r="V3105">
        <v>1230</v>
      </c>
      <c r="W3105" s="22" t="s">
        <v>5492</v>
      </c>
      <c r="X3105">
        <v>1355</v>
      </c>
      <c r="Y3105" t="s">
        <v>101</v>
      </c>
      <c r="Z3105" t="s">
        <v>2646</v>
      </c>
      <c r="AA3105" t="s">
        <v>2647</v>
      </c>
      <c r="AB3105">
        <v>11</v>
      </c>
      <c r="AC3105" t="s">
        <v>260</v>
      </c>
      <c r="AD3105" t="str">
        <f t="shared" si="243"/>
        <v>Wake Campus - WAKE09</v>
      </c>
      <c r="AE3105" t="s">
        <v>260</v>
      </c>
      <c r="AF3105" t="s">
        <v>263</v>
      </c>
      <c r="AG3105" t="s">
        <v>1439</v>
      </c>
      <c r="AH3105" t="s">
        <v>5220</v>
      </c>
      <c r="AI3105">
        <v>30</v>
      </c>
      <c r="AJ3105">
        <v>23</v>
      </c>
      <c r="AK3105" s="22">
        <f t="shared" si="244"/>
        <v>6.2483293822579578</v>
      </c>
      <c r="AL3105" t="s">
        <v>52</v>
      </c>
      <c r="AM3105" t="s">
        <v>66</v>
      </c>
      <c r="AN3105" t="s">
        <v>67</v>
      </c>
    </row>
    <row r="3106" spans="1:40" hidden="1" x14ac:dyDescent="0.25">
      <c r="A3106">
        <v>202430</v>
      </c>
      <c r="B3106">
        <v>44602</v>
      </c>
      <c r="C3106" t="s">
        <v>3551</v>
      </c>
      <c r="D3106" t="s">
        <v>5721</v>
      </c>
      <c r="E3106" t="s">
        <v>3552</v>
      </c>
      <c r="F3106">
        <v>0</v>
      </c>
      <c r="G3106" s="1">
        <v>45222</v>
      </c>
      <c r="H3106" s="1">
        <v>45276</v>
      </c>
      <c r="I3106" s="21">
        <f t="shared" si="240"/>
        <v>8.7142857142857153</v>
      </c>
      <c r="J3106" s="1"/>
      <c r="K3106" s="1" t="s">
        <v>37</v>
      </c>
      <c r="P3106" t="s">
        <v>37</v>
      </c>
      <c r="S3106" s="22">
        <f t="shared" si="241"/>
        <v>0.12847222222222221</v>
      </c>
      <c r="T3106" s="22">
        <f t="shared" si="242"/>
        <v>6.7851130351130357E-2</v>
      </c>
      <c r="U3106" s="22" t="s">
        <v>5398</v>
      </c>
      <c r="V3106">
        <v>1405</v>
      </c>
      <c r="W3106" s="22" t="s">
        <v>5502</v>
      </c>
      <c r="X3106">
        <v>1710</v>
      </c>
      <c r="Y3106" t="s">
        <v>101</v>
      </c>
      <c r="Z3106" t="s">
        <v>2646</v>
      </c>
      <c r="AA3106" t="s">
        <v>2647</v>
      </c>
      <c r="AB3106">
        <v>11</v>
      </c>
      <c r="AC3106" t="s">
        <v>260</v>
      </c>
      <c r="AD3106" t="str">
        <f t="shared" si="243"/>
        <v>Wake Campus - WAKE09</v>
      </c>
      <c r="AE3106" t="s">
        <v>260</v>
      </c>
      <c r="AF3106" t="s">
        <v>263</v>
      </c>
      <c r="AG3106" t="s">
        <v>1439</v>
      </c>
      <c r="AH3106" t="s">
        <v>5220</v>
      </c>
      <c r="AI3106">
        <v>30</v>
      </c>
      <c r="AJ3106">
        <v>23</v>
      </c>
      <c r="AK3106" s="22">
        <f t="shared" si="244"/>
        <v>13.599305126090844</v>
      </c>
      <c r="AL3106" t="s">
        <v>52</v>
      </c>
      <c r="AM3106" t="s">
        <v>66</v>
      </c>
      <c r="AN3106" t="s">
        <v>67</v>
      </c>
    </row>
    <row r="3107" spans="1:40" hidden="1" x14ac:dyDescent="0.25">
      <c r="A3107">
        <v>202430</v>
      </c>
      <c r="B3107">
        <v>44647</v>
      </c>
      <c r="C3107" t="s">
        <v>1435</v>
      </c>
      <c r="D3107" t="s">
        <v>5720</v>
      </c>
      <c r="E3107" t="s">
        <v>1436</v>
      </c>
      <c r="F3107">
        <v>0</v>
      </c>
      <c r="G3107" s="1">
        <v>45166</v>
      </c>
      <c r="H3107" s="1">
        <v>45220</v>
      </c>
      <c r="I3107" s="21">
        <f t="shared" si="240"/>
        <v>8.7142857142857153</v>
      </c>
      <c r="J3107" s="1"/>
      <c r="K3107" s="1" t="s">
        <v>34</v>
      </c>
      <c r="M3107" t="s">
        <v>34</v>
      </c>
      <c r="S3107" s="22">
        <f t="shared" si="241"/>
        <v>4.513888888888884E-2</v>
      </c>
      <c r="T3107" s="22">
        <f t="shared" si="242"/>
        <v>2.3839586339586317E-2</v>
      </c>
      <c r="U3107" s="22" t="s">
        <v>5368</v>
      </c>
      <c r="V3107">
        <v>1330</v>
      </c>
      <c r="W3107" s="22" t="s">
        <v>5449</v>
      </c>
      <c r="X3107">
        <v>1435</v>
      </c>
      <c r="Y3107" t="s">
        <v>101</v>
      </c>
      <c r="Z3107" t="s">
        <v>1437</v>
      </c>
      <c r="AA3107" t="s">
        <v>1438</v>
      </c>
      <c r="AB3107">
        <v>9</v>
      </c>
      <c r="AC3107" t="s">
        <v>260</v>
      </c>
      <c r="AD3107" t="str">
        <f t="shared" si="243"/>
        <v>Wake Campus - WAKE09</v>
      </c>
      <c r="AE3107" t="s">
        <v>260</v>
      </c>
      <c r="AF3107" t="s">
        <v>263</v>
      </c>
      <c r="AG3107" t="s">
        <v>1439</v>
      </c>
      <c r="AH3107" t="s">
        <v>5220</v>
      </c>
      <c r="AI3107">
        <v>30</v>
      </c>
      <c r="AJ3107">
        <v>32</v>
      </c>
      <c r="AK3107" s="22">
        <f t="shared" si="244"/>
        <v>6.6478389335532135</v>
      </c>
      <c r="AL3107" t="s">
        <v>52</v>
      </c>
      <c r="AM3107" t="s">
        <v>66</v>
      </c>
      <c r="AN3107" t="s">
        <v>46</v>
      </c>
    </row>
    <row r="3108" spans="1:40" hidden="1" x14ac:dyDescent="0.25">
      <c r="A3108">
        <v>202430</v>
      </c>
      <c r="B3108">
        <v>44647</v>
      </c>
      <c r="C3108" t="s">
        <v>1435</v>
      </c>
      <c r="D3108" t="s">
        <v>5720</v>
      </c>
      <c r="E3108" t="s">
        <v>1436</v>
      </c>
      <c r="F3108">
        <v>0</v>
      </c>
      <c r="G3108" s="1">
        <v>45166</v>
      </c>
      <c r="H3108" s="1">
        <v>45220</v>
      </c>
      <c r="I3108" s="21">
        <f t="shared" si="240"/>
        <v>8.7142857142857153</v>
      </c>
      <c r="J3108" s="1"/>
      <c r="K3108" s="1" t="s">
        <v>34</v>
      </c>
      <c r="M3108" t="s">
        <v>34</v>
      </c>
      <c r="S3108" s="22">
        <f t="shared" si="241"/>
        <v>9.375E-2</v>
      </c>
      <c r="T3108" s="22">
        <f t="shared" si="242"/>
        <v>4.9512987012987023E-2</v>
      </c>
      <c r="U3108" s="22" t="s">
        <v>5418</v>
      </c>
      <c r="V3108">
        <v>1440</v>
      </c>
      <c r="W3108" s="22" t="s">
        <v>5504</v>
      </c>
      <c r="X3108">
        <v>1655</v>
      </c>
      <c r="Y3108" t="s">
        <v>101</v>
      </c>
      <c r="Z3108" t="s">
        <v>1437</v>
      </c>
      <c r="AA3108" t="s">
        <v>1438</v>
      </c>
      <c r="AB3108">
        <v>9</v>
      </c>
      <c r="AC3108" t="s">
        <v>260</v>
      </c>
      <c r="AD3108" t="str">
        <f t="shared" si="243"/>
        <v>Wake Campus - WAKE09</v>
      </c>
      <c r="AE3108" t="s">
        <v>260</v>
      </c>
      <c r="AF3108" t="s">
        <v>263</v>
      </c>
      <c r="AG3108" t="s">
        <v>1439</v>
      </c>
      <c r="AH3108" t="s">
        <v>5220</v>
      </c>
      <c r="AI3108">
        <v>30</v>
      </c>
      <c r="AJ3108">
        <v>32</v>
      </c>
      <c r="AK3108" s="22">
        <f t="shared" si="244"/>
        <v>13.807050092764383</v>
      </c>
      <c r="AL3108" t="s">
        <v>52</v>
      </c>
      <c r="AM3108" t="s">
        <v>66</v>
      </c>
      <c r="AN3108" t="s">
        <v>46</v>
      </c>
    </row>
    <row r="3109" spans="1:40" hidden="1" x14ac:dyDescent="0.25">
      <c r="A3109">
        <v>202430</v>
      </c>
      <c r="B3109">
        <v>44648</v>
      </c>
      <c r="C3109" t="s">
        <v>1435</v>
      </c>
      <c r="D3109" t="s">
        <v>5720</v>
      </c>
      <c r="E3109" t="s">
        <v>1436</v>
      </c>
      <c r="F3109">
        <v>0</v>
      </c>
      <c r="G3109" s="1">
        <v>45222</v>
      </c>
      <c r="H3109" s="1">
        <v>45276</v>
      </c>
      <c r="I3109" s="21">
        <f t="shared" si="240"/>
        <v>8.7142857142857153</v>
      </c>
      <c r="J3109" s="1"/>
      <c r="K3109" s="1" t="s">
        <v>34</v>
      </c>
      <c r="M3109" t="s">
        <v>34</v>
      </c>
      <c r="S3109" s="22">
        <f t="shared" si="241"/>
        <v>4.513888888888884E-2</v>
      </c>
      <c r="T3109" s="22">
        <f t="shared" si="242"/>
        <v>2.3839586339586317E-2</v>
      </c>
      <c r="U3109" s="22" t="s">
        <v>5368</v>
      </c>
      <c r="V3109">
        <v>1330</v>
      </c>
      <c r="W3109" s="22" t="s">
        <v>5449</v>
      </c>
      <c r="X3109">
        <v>1435</v>
      </c>
      <c r="Y3109" t="s">
        <v>101</v>
      </c>
      <c r="Z3109" t="s">
        <v>1437</v>
      </c>
      <c r="AA3109" t="s">
        <v>1438</v>
      </c>
      <c r="AB3109">
        <v>11</v>
      </c>
      <c r="AC3109" t="s">
        <v>260</v>
      </c>
      <c r="AD3109" t="str">
        <f t="shared" si="243"/>
        <v>Wake Campus - WAKE09</v>
      </c>
      <c r="AE3109" t="s">
        <v>260</v>
      </c>
      <c r="AF3109" t="s">
        <v>263</v>
      </c>
      <c r="AG3109" t="s">
        <v>1439</v>
      </c>
      <c r="AH3109" t="s">
        <v>5220</v>
      </c>
      <c r="AI3109">
        <v>30</v>
      </c>
      <c r="AJ3109">
        <v>28</v>
      </c>
      <c r="AK3109" s="22">
        <f t="shared" si="244"/>
        <v>5.8168590668590614</v>
      </c>
      <c r="AL3109" t="s">
        <v>52</v>
      </c>
      <c r="AM3109" t="s">
        <v>66</v>
      </c>
      <c r="AN3109" t="s">
        <v>67</v>
      </c>
    </row>
    <row r="3110" spans="1:40" hidden="1" x14ac:dyDescent="0.25">
      <c r="A3110">
        <v>202430</v>
      </c>
      <c r="B3110">
        <v>44648</v>
      </c>
      <c r="C3110" t="s">
        <v>1435</v>
      </c>
      <c r="D3110" t="s">
        <v>5720</v>
      </c>
      <c r="E3110" t="s">
        <v>1436</v>
      </c>
      <c r="F3110">
        <v>0</v>
      </c>
      <c r="G3110" s="1">
        <v>45222</v>
      </c>
      <c r="H3110" s="1">
        <v>45276</v>
      </c>
      <c r="I3110" s="21">
        <f t="shared" si="240"/>
        <v>8.7142857142857153</v>
      </c>
      <c r="J3110" s="1"/>
      <c r="K3110" s="1" t="s">
        <v>34</v>
      </c>
      <c r="M3110" t="s">
        <v>34</v>
      </c>
      <c r="S3110" s="22">
        <f t="shared" si="241"/>
        <v>9.375E-2</v>
      </c>
      <c r="T3110" s="22">
        <f t="shared" si="242"/>
        <v>4.9512987012987023E-2</v>
      </c>
      <c r="U3110" s="22" t="s">
        <v>5418</v>
      </c>
      <c r="V3110">
        <v>1440</v>
      </c>
      <c r="W3110" s="22" t="s">
        <v>5504</v>
      </c>
      <c r="X3110">
        <v>1655</v>
      </c>
      <c r="Y3110" t="s">
        <v>101</v>
      </c>
      <c r="Z3110" t="s">
        <v>1437</v>
      </c>
      <c r="AA3110" t="s">
        <v>1438</v>
      </c>
      <c r="AB3110">
        <v>11</v>
      </c>
      <c r="AC3110" t="s">
        <v>260</v>
      </c>
      <c r="AD3110" t="str">
        <f t="shared" si="243"/>
        <v>Wake Campus - WAKE09</v>
      </c>
      <c r="AE3110" t="s">
        <v>260</v>
      </c>
      <c r="AF3110" t="s">
        <v>263</v>
      </c>
      <c r="AG3110" t="s">
        <v>1439</v>
      </c>
      <c r="AH3110" t="s">
        <v>5220</v>
      </c>
      <c r="AI3110">
        <v>30</v>
      </c>
      <c r="AJ3110">
        <v>28</v>
      </c>
      <c r="AK3110" s="22">
        <f t="shared" si="244"/>
        <v>12.081168831168835</v>
      </c>
      <c r="AL3110" t="s">
        <v>52</v>
      </c>
      <c r="AM3110" t="s">
        <v>66</v>
      </c>
      <c r="AN3110" t="s">
        <v>67</v>
      </c>
    </row>
    <row r="3111" spans="1:40" hidden="1" x14ac:dyDescent="0.25">
      <c r="A3111">
        <v>202430</v>
      </c>
      <c r="B3111">
        <v>43299</v>
      </c>
      <c r="C3111" t="s">
        <v>1440</v>
      </c>
      <c r="D3111" t="s">
        <v>5699</v>
      </c>
      <c r="E3111" t="s">
        <v>1441</v>
      </c>
      <c r="F3111">
        <v>0</v>
      </c>
      <c r="G3111" s="1">
        <v>45166</v>
      </c>
      <c r="H3111" s="1">
        <v>45220</v>
      </c>
      <c r="I3111" s="21">
        <f t="shared" si="240"/>
        <v>8.7142857142857153</v>
      </c>
      <c r="J3111" s="1"/>
      <c r="K3111" s="1" t="s">
        <v>36</v>
      </c>
      <c r="O3111" t="s">
        <v>36</v>
      </c>
      <c r="S3111" s="22">
        <f t="shared" si="241"/>
        <v>3.472222222222221E-2</v>
      </c>
      <c r="T3111" s="22">
        <f t="shared" si="242"/>
        <v>1.8338143338143334E-2</v>
      </c>
      <c r="U3111" s="22" t="s">
        <v>5393</v>
      </c>
      <c r="V3111">
        <v>1230</v>
      </c>
      <c r="W3111" s="22" t="s">
        <v>5430</v>
      </c>
      <c r="X3111">
        <v>1320</v>
      </c>
      <c r="Y3111" t="s">
        <v>205</v>
      </c>
      <c r="Z3111" t="s">
        <v>1442</v>
      </c>
      <c r="AA3111" t="s">
        <v>1443</v>
      </c>
      <c r="AB3111">
        <v>9</v>
      </c>
      <c r="AC3111" t="s">
        <v>260</v>
      </c>
      <c r="AD3111" t="str">
        <f t="shared" si="243"/>
        <v>Wake Campus - WAKE11</v>
      </c>
      <c r="AE3111" t="s">
        <v>260</v>
      </c>
      <c r="AF3111" t="s">
        <v>263</v>
      </c>
      <c r="AG3111" t="s">
        <v>1444</v>
      </c>
      <c r="AH3111" t="s">
        <v>5220</v>
      </c>
      <c r="AI3111">
        <v>25</v>
      </c>
      <c r="AJ3111">
        <v>29</v>
      </c>
      <c r="AK3111" s="22">
        <f t="shared" si="244"/>
        <v>4.6343107950250797</v>
      </c>
      <c r="AL3111" t="s">
        <v>52</v>
      </c>
      <c r="AM3111" t="s">
        <v>66</v>
      </c>
      <c r="AN3111" t="s">
        <v>46</v>
      </c>
    </row>
    <row r="3112" spans="1:40" hidden="1" x14ac:dyDescent="0.25">
      <c r="A3112">
        <v>202430</v>
      </c>
      <c r="B3112">
        <v>43299</v>
      </c>
      <c r="C3112" t="s">
        <v>1440</v>
      </c>
      <c r="D3112" t="s">
        <v>5699</v>
      </c>
      <c r="E3112" t="s">
        <v>1441</v>
      </c>
      <c r="F3112">
        <v>0</v>
      </c>
      <c r="G3112" s="1">
        <v>45166</v>
      </c>
      <c r="H3112" s="1">
        <v>45220</v>
      </c>
      <c r="I3112" s="21">
        <f t="shared" si="240"/>
        <v>8.7142857142857153</v>
      </c>
      <c r="J3112" s="1"/>
      <c r="K3112" s="1" t="s">
        <v>36</v>
      </c>
      <c r="O3112" t="s">
        <v>36</v>
      </c>
      <c r="S3112" s="22">
        <f t="shared" si="241"/>
        <v>8.333333333333337E-2</v>
      </c>
      <c r="T3112" s="22">
        <f t="shared" si="242"/>
        <v>4.4011544011544036E-2</v>
      </c>
      <c r="U3112" s="22" t="s">
        <v>5368</v>
      </c>
      <c r="V3112">
        <v>1330</v>
      </c>
      <c r="W3112" s="22" t="s">
        <v>5423</v>
      </c>
      <c r="X3112">
        <v>1530</v>
      </c>
      <c r="Y3112" t="s">
        <v>205</v>
      </c>
      <c r="Z3112" t="s">
        <v>1442</v>
      </c>
      <c r="AA3112" t="s">
        <v>1443</v>
      </c>
      <c r="AB3112">
        <v>9</v>
      </c>
      <c r="AC3112" t="s">
        <v>260</v>
      </c>
      <c r="AD3112" t="str">
        <f t="shared" si="243"/>
        <v>Wake Campus - WAKE11</v>
      </c>
      <c r="AE3112" t="s">
        <v>260</v>
      </c>
      <c r="AF3112" t="s">
        <v>263</v>
      </c>
      <c r="AG3112" t="s">
        <v>1444</v>
      </c>
      <c r="AH3112" t="s">
        <v>5220</v>
      </c>
      <c r="AI3112">
        <v>25</v>
      </c>
      <c r="AJ3112">
        <v>29</v>
      </c>
      <c r="AK3112" s="22">
        <f t="shared" si="244"/>
        <v>11.122345908060201</v>
      </c>
      <c r="AL3112" t="s">
        <v>52</v>
      </c>
      <c r="AM3112" t="s">
        <v>66</v>
      </c>
      <c r="AN3112" t="s">
        <v>46</v>
      </c>
    </row>
    <row r="3113" spans="1:40" hidden="1" x14ac:dyDescent="0.25">
      <c r="A3113">
        <v>202430</v>
      </c>
      <c r="B3113">
        <v>43300</v>
      </c>
      <c r="C3113" t="s">
        <v>1440</v>
      </c>
      <c r="D3113" t="s">
        <v>5699</v>
      </c>
      <c r="E3113" t="s">
        <v>1441</v>
      </c>
      <c r="F3113">
        <v>0</v>
      </c>
      <c r="G3113" s="1">
        <v>45222</v>
      </c>
      <c r="H3113" s="1">
        <v>45276</v>
      </c>
      <c r="I3113" s="21">
        <f t="shared" si="240"/>
        <v>8.7142857142857153</v>
      </c>
      <c r="J3113" s="1"/>
      <c r="K3113" s="1" t="s">
        <v>36</v>
      </c>
      <c r="O3113" t="s">
        <v>36</v>
      </c>
      <c r="S3113" s="22">
        <f t="shared" si="241"/>
        <v>3.472222222222221E-2</v>
      </c>
      <c r="T3113" s="22">
        <f t="shared" si="242"/>
        <v>1.8338143338143334E-2</v>
      </c>
      <c r="U3113" s="22" t="s">
        <v>5393</v>
      </c>
      <c r="V3113">
        <v>1230</v>
      </c>
      <c r="W3113" s="22" t="s">
        <v>5430</v>
      </c>
      <c r="X3113">
        <v>1320</v>
      </c>
      <c r="Y3113" t="s">
        <v>101</v>
      </c>
      <c r="Z3113" t="s">
        <v>1442</v>
      </c>
      <c r="AA3113" t="s">
        <v>1443</v>
      </c>
      <c r="AB3113">
        <v>11</v>
      </c>
      <c r="AC3113" t="s">
        <v>260</v>
      </c>
      <c r="AD3113" t="str">
        <f t="shared" si="243"/>
        <v>Wake Campus - WAKE11</v>
      </c>
      <c r="AE3113" t="s">
        <v>260</v>
      </c>
      <c r="AF3113" t="s">
        <v>263</v>
      </c>
      <c r="AG3113" t="s">
        <v>1444</v>
      </c>
      <c r="AH3113" t="s">
        <v>5220</v>
      </c>
      <c r="AI3113">
        <v>25</v>
      </c>
      <c r="AJ3113">
        <v>35</v>
      </c>
      <c r="AK3113" s="22">
        <f t="shared" si="244"/>
        <v>5.5931337181337177</v>
      </c>
      <c r="AL3113" t="s">
        <v>52</v>
      </c>
      <c r="AM3113" t="s">
        <v>66</v>
      </c>
      <c r="AN3113" t="s">
        <v>46</v>
      </c>
    </row>
    <row r="3114" spans="1:40" hidden="1" x14ac:dyDescent="0.25">
      <c r="A3114">
        <v>202430</v>
      </c>
      <c r="B3114">
        <v>43300</v>
      </c>
      <c r="C3114" t="s">
        <v>1440</v>
      </c>
      <c r="D3114" t="s">
        <v>5699</v>
      </c>
      <c r="E3114" t="s">
        <v>1441</v>
      </c>
      <c r="F3114">
        <v>0</v>
      </c>
      <c r="G3114" s="1">
        <v>45222</v>
      </c>
      <c r="H3114" s="1">
        <v>45276</v>
      </c>
      <c r="I3114" s="21">
        <f t="shared" si="240"/>
        <v>8.7142857142857153</v>
      </c>
      <c r="J3114" s="1"/>
      <c r="K3114" s="1" t="s">
        <v>36</v>
      </c>
      <c r="O3114" t="s">
        <v>36</v>
      </c>
      <c r="S3114" s="22">
        <f t="shared" si="241"/>
        <v>9.027777777777779E-2</v>
      </c>
      <c r="T3114" s="22">
        <f t="shared" si="242"/>
        <v>4.7679172679172696E-2</v>
      </c>
      <c r="U3114" s="22" t="s">
        <v>5368</v>
      </c>
      <c r="V3114">
        <v>1330</v>
      </c>
      <c r="W3114" s="22" t="s">
        <v>5500</v>
      </c>
      <c r="X3114">
        <v>1540</v>
      </c>
      <c r="Y3114" t="s">
        <v>101</v>
      </c>
      <c r="Z3114" t="s">
        <v>1442</v>
      </c>
      <c r="AA3114" t="s">
        <v>1443</v>
      </c>
      <c r="AB3114">
        <v>11</v>
      </c>
      <c r="AC3114" t="s">
        <v>260</v>
      </c>
      <c r="AD3114" t="str">
        <f t="shared" si="243"/>
        <v>Wake Campus - WAKE11</v>
      </c>
      <c r="AE3114" t="s">
        <v>260</v>
      </c>
      <c r="AF3114" t="s">
        <v>263</v>
      </c>
      <c r="AG3114" t="s">
        <v>1444</v>
      </c>
      <c r="AH3114" t="s">
        <v>5220</v>
      </c>
      <c r="AI3114">
        <v>25</v>
      </c>
      <c r="AJ3114">
        <v>35</v>
      </c>
      <c r="AK3114" s="22">
        <f t="shared" si="244"/>
        <v>14.542147667147674</v>
      </c>
      <c r="AL3114" t="s">
        <v>52</v>
      </c>
      <c r="AM3114" t="s">
        <v>66</v>
      </c>
      <c r="AN3114" t="s">
        <v>46</v>
      </c>
    </row>
    <row r="3115" spans="1:40" hidden="1" x14ac:dyDescent="0.25">
      <c r="A3115">
        <v>202430</v>
      </c>
      <c r="B3115">
        <v>43341</v>
      </c>
      <c r="C3115" t="s">
        <v>1440</v>
      </c>
      <c r="D3115" t="s">
        <v>5699</v>
      </c>
      <c r="E3115" t="s">
        <v>1441</v>
      </c>
      <c r="F3115">
        <v>0</v>
      </c>
      <c r="G3115" s="1">
        <v>45166</v>
      </c>
      <c r="H3115" s="1">
        <v>45220</v>
      </c>
      <c r="I3115" s="21">
        <f t="shared" si="240"/>
        <v>8.7142857142857153</v>
      </c>
      <c r="J3115" s="1"/>
      <c r="K3115" s="1" t="s">
        <v>36</v>
      </c>
      <c r="O3115" t="s">
        <v>36</v>
      </c>
      <c r="S3115" s="22">
        <f t="shared" si="241"/>
        <v>3.472222222222221E-2</v>
      </c>
      <c r="T3115" s="22">
        <f t="shared" si="242"/>
        <v>1.8338143338143334E-2</v>
      </c>
      <c r="U3115" s="22" t="s">
        <v>5390</v>
      </c>
      <c r="V3115">
        <v>900</v>
      </c>
      <c r="W3115" s="22" t="s">
        <v>5468</v>
      </c>
      <c r="X3115">
        <v>950</v>
      </c>
      <c r="Y3115" t="s">
        <v>205</v>
      </c>
      <c r="Z3115" t="s">
        <v>1442</v>
      </c>
      <c r="AA3115" t="s">
        <v>1443</v>
      </c>
      <c r="AB3115">
        <v>9</v>
      </c>
      <c r="AC3115" t="s">
        <v>260</v>
      </c>
      <c r="AD3115" t="str">
        <f t="shared" si="243"/>
        <v>Wake Campus - WAKE11</v>
      </c>
      <c r="AE3115" t="s">
        <v>260</v>
      </c>
      <c r="AF3115" t="s">
        <v>263</v>
      </c>
      <c r="AG3115" t="s">
        <v>1444</v>
      </c>
      <c r="AH3115" t="s">
        <v>5220</v>
      </c>
      <c r="AI3115">
        <v>25</v>
      </c>
      <c r="AJ3115">
        <v>29</v>
      </c>
      <c r="AK3115" s="22">
        <f t="shared" si="244"/>
        <v>4.6343107950250797</v>
      </c>
      <c r="AL3115" t="s">
        <v>52</v>
      </c>
      <c r="AM3115" t="s">
        <v>66</v>
      </c>
      <c r="AN3115" t="s">
        <v>46</v>
      </c>
    </row>
    <row r="3116" spans="1:40" hidden="1" x14ac:dyDescent="0.25">
      <c r="A3116">
        <v>202430</v>
      </c>
      <c r="B3116">
        <v>43341</v>
      </c>
      <c r="C3116" t="s">
        <v>1440</v>
      </c>
      <c r="D3116" t="s">
        <v>5699</v>
      </c>
      <c r="E3116" t="s">
        <v>1441</v>
      </c>
      <c r="F3116">
        <v>0</v>
      </c>
      <c r="G3116" s="1">
        <v>45166</v>
      </c>
      <c r="H3116" s="1">
        <v>45220</v>
      </c>
      <c r="I3116" s="21">
        <f t="shared" si="240"/>
        <v>8.7142857142857153</v>
      </c>
      <c r="J3116" s="1"/>
      <c r="K3116" s="1" t="s">
        <v>36</v>
      </c>
      <c r="O3116" t="s">
        <v>36</v>
      </c>
      <c r="S3116" s="22">
        <f t="shared" si="241"/>
        <v>8.3333333333333315E-2</v>
      </c>
      <c r="T3116" s="22">
        <f t="shared" si="242"/>
        <v>4.4011544011544008E-2</v>
      </c>
      <c r="U3116" s="22" t="s">
        <v>5391</v>
      </c>
      <c r="V3116">
        <v>1000</v>
      </c>
      <c r="W3116" s="22" t="s">
        <v>5384</v>
      </c>
      <c r="X3116">
        <v>1200</v>
      </c>
      <c r="Y3116" t="s">
        <v>205</v>
      </c>
      <c r="Z3116" t="s">
        <v>1442</v>
      </c>
      <c r="AA3116" t="s">
        <v>1443</v>
      </c>
      <c r="AB3116">
        <v>9</v>
      </c>
      <c r="AC3116" t="s">
        <v>260</v>
      </c>
      <c r="AD3116" t="str">
        <f t="shared" si="243"/>
        <v>Wake Campus - WAKE11</v>
      </c>
      <c r="AE3116" t="s">
        <v>260</v>
      </c>
      <c r="AF3116" t="s">
        <v>263</v>
      </c>
      <c r="AG3116" t="s">
        <v>1444</v>
      </c>
      <c r="AH3116" t="s">
        <v>5220</v>
      </c>
      <c r="AI3116">
        <v>25</v>
      </c>
      <c r="AJ3116">
        <v>29</v>
      </c>
      <c r="AK3116" s="22">
        <f t="shared" si="244"/>
        <v>11.122345908060195</v>
      </c>
      <c r="AL3116" t="s">
        <v>52</v>
      </c>
      <c r="AM3116" t="s">
        <v>66</v>
      </c>
      <c r="AN3116" t="s">
        <v>46</v>
      </c>
    </row>
    <row r="3117" spans="1:40" hidden="1" x14ac:dyDescent="0.25">
      <c r="A3117">
        <v>202430</v>
      </c>
      <c r="B3117">
        <v>43342</v>
      </c>
      <c r="C3117" t="s">
        <v>1440</v>
      </c>
      <c r="D3117" t="s">
        <v>5699</v>
      </c>
      <c r="E3117" t="s">
        <v>1441</v>
      </c>
      <c r="F3117">
        <v>0</v>
      </c>
      <c r="G3117" s="1">
        <v>45222</v>
      </c>
      <c r="H3117" s="1">
        <v>45276</v>
      </c>
      <c r="I3117" s="21">
        <f t="shared" si="240"/>
        <v>8.7142857142857153</v>
      </c>
      <c r="J3117" s="1"/>
      <c r="K3117" s="1" t="s">
        <v>36</v>
      </c>
      <c r="O3117" t="s">
        <v>36</v>
      </c>
      <c r="S3117" s="22">
        <f t="shared" si="241"/>
        <v>3.472222222222221E-2</v>
      </c>
      <c r="T3117" s="22">
        <f t="shared" si="242"/>
        <v>1.8338143338143334E-2</v>
      </c>
      <c r="U3117" s="22" t="s">
        <v>5390</v>
      </c>
      <c r="V3117">
        <v>900</v>
      </c>
      <c r="W3117" s="22" t="s">
        <v>5468</v>
      </c>
      <c r="X3117">
        <v>950</v>
      </c>
      <c r="Y3117" t="s">
        <v>101</v>
      </c>
      <c r="Z3117" t="s">
        <v>1442</v>
      </c>
      <c r="AA3117" t="s">
        <v>1443</v>
      </c>
      <c r="AB3117">
        <v>11</v>
      </c>
      <c r="AC3117" t="s">
        <v>260</v>
      </c>
      <c r="AD3117" t="str">
        <f t="shared" si="243"/>
        <v>Wake Campus - WAKE11</v>
      </c>
      <c r="AE3117" t="s">
        <v>260</v>
      </c>
      <c r="AF3117" t="s">
        <v>263</v>
      </c>
      <c r="AG3117" t="s">
        <v>1444</v>
      </c>
      <c r="AH3117" t="s">
        <v>5220</v>
      </c>
      <c r="AI3117">
        <v>25</v>
      </c>
      <c r="AJ3117">
        <v>32</v>
      </c>
      <c r="AK3117" s="22">
        <f t="shared" si="244"/>
        <v>5.1137222565793987</v>
      </c>
      <c r="AL3117" t="s">
        <v>52</v>
      </c>
      <c r="AM3117" t="s">
        <v>66</v>
      </c>
      <c r="AN3117" t="s">
        <v>46</v>
      </c>
    </row>
    <row r="3118" spans="1:40" hidden="1" x14ac:dyDescent="0.25">
      <c r="A3118">
        <v>202430</v>
      </c>
      <c r="B3118">
        <v>43342</v>
      </c>
      <c r="C3118" t="s">
        <v>1440</v>
      </c>
      <c r="D3118" t="s">
        <v>5699</v>
      </c>
      <c r="E3118" t="s">
        <v>1441</v>
      </c>
      <c r="F3118">
        <v>0</v>
      </c>
      <c r="G3118" s="1">
        <v>45222</v>
      </c>
      <c r="H3118" s="1">
        <v>45276</v>
      </c>
      <c r="I3118" s="21">
        <f t="shared" si="240"/>
        <v>8.7142857142857153</v>
      </c>
      <c r="J3118" s="1"/>
      <c r="K3118" s="1" t="s">
        <v>36</v>
      </c>
      <c r="O3118" t="s">
        <v>36</v>
      </c>
      <c r="S3118" s="22">
        <f t="shared" si="241"/>
        <v>9.0277777777777735E-2</v>
      </c>
      <c r="T3118" s="22">
        <f t="shared" si="242"/>
        <v>4.7679172679172668E-2</v>
      </c>
      <c r="U3118" s="22" t="s">
        <v>5391</v>
      </c>
      <c r="V3118">
        <v>1000</v>
      </c>
      <c r="W3118" s="22" t="s">
        <v>5436</v>
      </c>
      <c r="X3118">
        <v>1210</v>
      </c>
      <c r="Y3118" t="s">
        <v>101</v>
      </c>
      <c r="Z3118" t="s">
        <v>1442</v>
      </c>
      <c r="AA3118" t="s">
        <v>1443</v>
      </c>
      <c r="AB3118">
        <v>11</v>
      </c>
      <c r="AC3118" t="s">
        <v>260</v>
      </c>
      <c r="AD3118" t="str">
        <f t="shared" si="243"/>
        <v>Wake Campus - WAKE11</v>
      </c>
      <c r="AE3118" t="s">
        <v>260</v>
      </c>
      <c r="AF3118" t="s">
        <v>263</v>
      </c>
      <c r="AG3118" t="s">
        <v>1444</v>
      </c>
      <c r="AH3118" t="s">
        <v>5220</v>
      </c>
      <c r="AI3118">
        <v>25</v>
      </c>
      <c r="AJ3118">
        <v>32</v>
      </c>
      <c r="AK3118" s="22">
        <f t="shared" si="244"/>
        <v>13.295677867106438</v>
      </c>
      <c r="AL3118" t="s">
        <v>52</v>
      </c>
      <c r="AM3118" t="s">
        <v>66</v>
      </c>
      <c r="AN3118" t="s">
        <v>46</v>
      </c>
    </row>
    <row r="3119" spans="1:40" hidden="1" x14ac:dyDescent="0.25">
      <c r="A3119">
        <v>202430</v>
      </c>
      <c r="B3119">
        <v>43343</v>
      </c>
      <c r="C3119" t="s">
        <v>1440</v>
      </c>
      <c r="D3119" t="s">
        <v>5699</v>
      </c>
      <c r="E3119" t="s">
        <v>1441</v>
      </c>
      <c r="F3119">
        <v>0</v>
      </c>
      <c r="G3119" s="1">
        <v>45166</v>
      </c>
      <c r="H3119" s="1">
        <v>45220</v>
      </c>
      <c r="I3119" s="21">
        <f t="shared" si="240"/>
        <v>8.7142857142857153</v>
      </c>
      <c r="J3119" s="1"/>
      <c r="K3119" s="1" t="s">
        <v>33</v>
      </c>
      <c r="L3119" t="s">
        <v>33</v>
      </c>
      <c r="S3119" s="22">
        <f t="shared" si="241"/>
        <v>3.472222222222221E-2</v>
      </c>
      <c r="T3119" s="22">
        <f t="shared" si="242"/>
        <v>1.8338143338143334E-2</v>
      </c>
      <c r="U3119" s="22" t="s">
        <v>5393</v>
      </c>
      <c r="V3119">
        <v>1230</v>
      </c>
      <c r="W3119" s="22" t="s">
        <v>5430</v>
      </c>
      <c r="X3119">
        <v>1320</v>
      </c>
      <c r="Y3119" t="s">
        <v>101</v>
      </c>
      <c r="Z3119" t="s">
        <v>1442</v>
      </c>
      <c r="AA3119" t="s">
        <v>1443</v>
      </c>
      <c r="AB3119">
        <v>9</v>
      </c>
      <c r="AC3119" t="s">
        <v>260</v>
      </c>
      <c r="AD3119" t="str">
        <f t="shared" si="243"/>
        <v>Wake Campus - WAKE11</v>
      </c>
      <c r="AE3119" t="s">
        <v>260</v>
      </c>
      <c r="AF3119" t="s">
        <v>263</v>
      </c>
      <c r="AG3119" t="s">
        <v>1444</v>
      </c>
      <c r="AH3119" t="s">
        <v>5220</v>
      </c>
      <c r="AI3119">
        <v>25</v>
      </c>
      <c r="AJ3119">
        <v>30</v>
      </c>
      <c r="AK3119" s="22">
        <f t="shared" si="244"/>
        <v>4.7941146155431866</v>
      </c>
      <c r="AL3119" t="s">
        <v>52</v>
      </c>
      <c r="AM3119" t="s">
        <v>66</v>
      </c>
      <c r="AN3119" t="s">
        <v>46</v>
      </c>
    </row>
    <row r="3120" spans="1:40" hidden="1" x14ac:dyDescent="0.25">
      <c r="A3120">
        <v>202430</v>
      </c>
      <c r="B3120">
        <v>43343</v>
      </c>
      <c r="C3120" t="s">
        <v>1440</v>
      </c>
      <c r="D3120" t="s">
        <v>5699</v>
      </c>
      <c r="E3120" t="s">
        <v>1441</v>
      </c>
      <c r="F3120">
        <v>0</v>
      </c>
      <c r="G3120" s="1">
        <v>45166</v>
      </c>
      <c r="H3120" s="1">
        <v>45220</v>
      </c>
      <c r="I3120" s="21">
        <f t="shared" si="240"/>
        <v>8.7142857142857153</v>
      </c>
      <c r="J3120" s="1"/>
      <c r="K3120" s="1" t="s">
        <v>33</v>
      </c>
      <c r="L3120" t="s">
        <v>33</v>
      </c>
      <c r="S3120" s="22">
        <f t="shared" si="241"/>
        <v>9.027777777777779E-2</v>
      </c>
      <c r="T3120" s="22">
        <f t="shared" si="242"/>
        <v>4.7679172679172696E-2</v>
      </c>
      <c r="U3120" s="22" t="s">
        <v>5368</v>
      </c>
      <c r="V3120">
        <v>1330</v>
      </c>
      <c r="W3120" s="22" t="s">
        <v>5500</v>
      </c>
      <c r="X3120">
        <v>1540</v>
      </c>
      <c r="Y3120" t="s">
        <v>101</v>
      </c>
      <c r="Z3120" t="s">
        <v>1442</v>
      </c>
      <c r="AA3120" t="s">
        <v>1443</v>
      </c>
      <c r="AB3120">
        <v>9</v>
      </c>
      <c r="AC3120" t="s">
        <v>260</v>
      </c>
      <c r="AD3120" t="str">
        <f t="shared" si="243"/>
        <v>Wake Campus - WAKE11</v>
      </c>
      <c r="AE3120" t="s">
        <v>260</v>
      </c>
      <c r="AF3120" t="s">
        <v>263</v>
      </c>
      <c r="AG3120" t="s">
        <v>1444</v>
      </c>
      <c r="AH3120" t="s">
        <v>5220</v>
      </c>
      <c r="AI3120">
        <v>25</v>
      </c>
      <c r="AJ3120">
        <v>30</v>
      </c>
      <c r="AK3120" s="22">
        <f t="shared" si="244"/>
        <v>12.464698000412293</v>
      </c>
      <c r="AL3120" t="s">
        <v>52</v>
      </c>
      <c r="AM3120" t="s">
        <v>66</v>
      </c>
      <c r="AN3120" t="s">
        <v>46</v>
      </c>
    </row>
    <row r="3121" spans="1:40" hidden="1" x14ac:dyDescent="0.25">
      <c r="A3121">
        <v>202430</v>
      </c>
      <c r="B3121">
        <v>43344</v>
      </c>
      <c r="C3121" t="s">
        <v>1440</v>
      </c>
      <c r="D3121" t="s">
        <v>5699</v>
      </c>
      <c r="E3121" t="s">
        <v>1441</v>
      </c>
      <c r="F3121">
        <v>0</v>
      </c>
      <c r="G3121" s="1">
        <v>45222</v>
      </c>
      <c r="H3121" s="1">
        <v>45276</v>
      </c>
      <c r="I3121" s="21">
        <f t="shared" si="240"/>
        <v>8.7142857142857153</v>
      </c>
      <c r="J3121" s="1"/>
      <c r="K3121" s="1" t="s">
        <v>33</v>
      </c>
      <c r="L3121" t="s">
        <v>33</v>
      </c>
      <c r="S3121" s="22">
        <f t="shared" si="241"/>
        <v>3.472222222222221E-2</v>
      </c>
      <c r="T3121" s="22">
        <f t="shared" si="242"/>
        <v>1.8338143338143334E-2</v>
      </c>
      <c r="U3121" s="22" t="s">
        <v>5393</v>
      </c>
      <c r="V3121">
        <v>1230</v>
      </c>
      <c r="W3121" s="22" t="s">
        <v>5430</v>
      </c>
      <c r="X3121">
        <v>1320</v>
      </c>
      <c r="Y3121" t="s">
        <v>101</v>
      </c>
      <c r="Z3121" t="s">
        <v>1442</v>
      </c>
      <c r="AA3121" t="s">
        <v>1443</v>
      </c>
      <c r="AB3121">
        <v>11</v>
      </c>
      <c r="AC3121" t="s">
        <v>260</v>
      </c>
      <c r="AD3121" t="str">
        <f t="shared" si="243"/>
        <v>Wake Campus - WAKE11</v>
      </c>
      <c r="AE3121" t="s">
        <v>260</v>
      </c>
      <c r="AF3121" t="s">
        <v>263</v>
      </c>
      <c r="AG3121" t="s">
        <v>1444</v>
      </c>
      <c r="AH3121" t="s">
        <v>5220</v>
      </c>
      <c r="AI3121">
        <v>25</v>
      </c>
      <c r="AJ3121">
        <v>31</v>
      </c>
      <c r="AK3121" s="22">
        <f t="shared" si="244"/>
        <v>4.9539184360612927</v>
      </c>
      <c r="AL3121" t="s">
        <v>52</v>
      </c>
      <c r="AM3121" t="s">
        <v>66</v>
      </c>
      <c r="AN3121" t="s">
        <v>46</v>
      </c>
    </row>
    <row r="3122" spans="1:40" hidden="1" x14ac:dyDescent="0.25">
      <c r="A3122">
        <v>202430</v>
      </c>
      <c r="B3122">
        <v>43344</v>
      </c>
      <c r="C3122" t="s">
        <v>1440</v>
      </c>
      <c r="D3122" t="s">
        <v>5699</v>
      </c>
      <c r="E3122" t="s">
        <v>1441</v>
      </c>
      <c r="F3122">
        <v>0</v>
      </c>
      <c r="G3122" s="1">
        <v>45222</v>
      </c>
      <c r="H3122" s="1">
        <v>45276</v>
      </c>
      <c r="I3122" s="21">
        <f t="shared" si="240"/>
        <v>8.7142857142857153</v>
      </c>
      <c r="J3122" s="1"/>
      <c r="K3122" s="1" t="s">
        <v>33</v>
      </c>
      <c r="L3122" t="s">
        <v>33</v>
      </c>
      <c r="S3122" s="22">
        <f t="shared" si="241"/>
        <v>8.333333333333337E-2</v>
      </c>
      <c r="T3122" s="22">
        <f t="shared" si="242"/>
        <v>4.4011544011544036E-2</v>
      </c>
      <c r="U3122" s="22" t="s">
        <v>5368</v>
      </c>
      <c r="V3122">
        <v>1330</v>
      </c>
      <c r="W3122" s="22" t="s">
        <v>5423</v>
      </c>
      <c r="X3122">
        <v>1530</v>
      </c>
      <c r="Y3122" t="s">
        <v>101</v>
      </c>
      <c r="Z3122" t="s">
        <v>1442</v>
      </c>
      <c r="AA3122" t="s">
        <v>1443</v>
      </c>
      <c r="AB3122">
        <v>11</v>
      </c>
      <c r="AC3122" t="s">
        <v>260</v>
      </c>
      <c r="AD3122" t="str">
        <f t="shared" si="243"/>
        <v>Wake Campus - WAKE11</v>
      </c>
      <c r="AE3122" t="s">
        <v>260</v>
      </c>
      <c r="AF3122" t="s">
        <v>263</v>
      </c>
      <c r="AG3122" t="s">
        <v>1444</v>
      </c>
      <c r="AH3122" t="s">
        <v>5220</v>
      </c>
      <c r="AI3122">
        <v>25</v>
      </c>
      <c r="AJ3122">
        <v>31</v>
      </c>
      <c r="AK3122" s="22">
        <f t="shared" si="244"/>
        <v>11.889404246547111</v>
      </c>
      <c r="AL3122" t="s">
        <v>52</v>
      </c>
      <c r="AM3122" t="s">
        <v>66</v>
      </c>
      <c r="AN3122" t="s">
        <v>46</v>
      </c>
    </row>
    <row r="3123" spans="1:40" hidden="1" x14ac:dyDescent="0.25">
      <c r="A3123">
        <v>202430</v>
      </c>
      <c r="B3123">
        <v>43345</v>
      </c>
      <c r="C3123" t="s">
        <v>1445</v>
      </c>
      <c r="D3123" t="s">
        <v>5699</v>
      </c>
      <c r="E3123" t="s">
        <v>1446</v>
      </c>
      <c r="F3123">
        <v>0</v>
      </c>
      <c r="G3123" s="1">
        <v>45166</v>
      </c>
      <c r="H3123" s="1">
        <v>45220</v>
      </c>
      <c r="I3123" s="21">
        <f t="shared" si="240"/>
        <v>8.7142857142857153</v>
      </c>
      <c r="J3123" s="1"/>
      <c r="K3123" s="1" t="s">
        <v>33</v>
      </c>
      <c r="L3123" t="s">
        <v>33</v>
      </c>
      <c r="S3123" s="22">
        <f t="shared" si="241"/>
        <v>3.472222222222221E-2</v>
      </c>
      <c r="T3123" s="22">
        <f t="shared" si="242"/>
        <v>1.8338143338143334E-2</v>
      </c>
      <c r="U3123" s="22" t="s">
        <v>5390</v>
      </c>
      <c r="V3123">
        <v>900</v>
      </c>
      <c r="W3123" s="22" t="s">
        <v>5468</v>
      </c>
      <c r="X3123">
        <v>950</v>
      </c>
      <c r="Y3123" t="s">
        <v>205</v>
      </c>
      <c r="Z3123" t="s">
        <v>1442</v>
      </c>
      <c r="AA3123" t="s">
        <v>1443</v>
      </c>
      <c r="AB3123">
        <v>9</v>
      </c>
      <c r="AC3123" t="s">
        <v>260</v>
      </c>
      <c r="AD3123" t="str">
        <f t="shared" si="243"/>
        <v>Wake Campus - WAKE11</v>
      </c>
      <c r="AE3123" t="s">
        <v>260</v>
      </c>
      <c r="AF3123" t="s">
        <v>263</v>
      </c>
      <c r="AG3123" t="s">
        <v>1444</v>
      </c>
      <c r="AH3123" t="s">
        <v>5220</v>
      </c>
      <c r="AI3123">
        <v>25</v>
      </c>
      <c r="AJ3123">
        <v>29</v>
      </c>
      <c r="AK3123" s="22">
        <f t="shared" si="244"/>
        <v>4.6343107950250797</v>
      </c>
      <c r="AL3123" t="s">
        <v>52</v>
      </c>
      <c r="AM3123" t="s">
        <v>66</v>
      </c>
      <c r="AN3123" t="s">
        <v>46</v>
      </c>
    </row>
    <row r="3124" spans="1:40" hidden="1" x14ac:dyDescent="0.25">
      <c r="A3124">
        <v>202430</v>
      </c>
      <c r="B3124">
        <v>43345</v>
      </c>
      <c r="C3124" t="s">
        <v>1445</v>
      </c>
      <c r="D3124" t="s">
        <v>5699</v>
      </c>
      <c r="E3124" t="s">
        <v>1446</v>
      </c>
      <c r="F3124">
        <v>0</v>
      </c>
      <c r="G3124" s="1">
        <v>45166</v>
      </c>
      <c r="H3124" s="1">
        <v>45220</v>
      </c>
      <c r="I3124" s="21">
        <f t="shared" si="240"/>
        <v>8.7142857142857153</v>
      </c>
      <c r="J3124" s="1"/>
      <c r="K3124" s="1" t="s">
        <v>33</v>
      </c>
      <c r="L3124" t="s">
        <v>33</v>
      </c>
      <c r="S3124" s="22">
        <f t="shared" si="241"/>
        <v>8.3333333333333315E-2</v>
      </c>
      <c r="T3124" s="22">
        <f t="shared" si="242"/>
        <v>4.4011544011544008E-2</v>
      </c>
      <c r="U3124" s="22" t="s">
        <v>5391</v>
      </c>
      <c r="V3124">
        <v>1000</v>
      </c>
      <c r="W3124" s="22" t="s">
        <v>5384</v>
      </c>
      <c r="X3124">
        <v>1200</v>
      </c>
      <c r="Y3124" t="s">
        <v>205</v>
      </c>
      <c r="Z3124" t="s">
        <v>1442</v>
      </c>
      <c r="AA3124" t="s">
        <v>1443</v>
      </c>
      <c r="AB3124">
        <v>9</v>
      </c>
      <c r="AC3124" t="s">
        <v>260</v>
      </c>
      <c r="AD3124" t="str">
        <f t="shared" si="243"/>
        <v>Wake Campus - WAKE11</v>
      </c>
      <c r="AE3124" t="s">
        <v>260</v>
      </c>
      <c r="AF3124" t="s">
        <v>263</v>
      </c>
      <c r="AG3124" t="s">
        <v>1444</v>
      </c>
      <c r="AH3124" t="s">
        <v>5220</v>
      </c>
      <c r="AI3124">
        <v>25</v>
      </c>
      <c r="AJ3124">
        <v>29</v>
      </c>
      <c r="AK3124" s="22">
        <f t="shared" si="244"/>
        <v>11.122345908060195</v>
      </c>
      <c r="AL3124" t="s">
        <v>52</v>
      </c>
      <c r="AM3124" t="s">
        <v>66</v>
      </c>
      <c r="AN3124" t="s">
        <v>46</v>
      </c>
    </row>
    <row r="3125" spans="1:40" hidden="1" x14ac:dyDescent="0.25">
      <c r="A3125">
        <v>202430</v>
      </c>
      <c r="B3125">
        <v>43346</v>
      </c>
      <c r="C3125" t="s">
        <v>1445</v>
      </c>
      <c r="D3125" t="s">
        <v>5699</v>
      </c>
      <c r="E3125" t="s">
        <v>1446</v>
      </c>
      <c r="F3125">
        <v>0</v>
      </c>
      <c r="G3125" s="1">
        <v>45222</v>
      </c>
      <c r="H3125" s="1">
        <v>45276</v>
      </c>
      <c r="I3125" s="21">
        <f t="shared" si="240"/>
        <v>8.7142857142857153</v>
      </c>
      <c r="J3125" s="1"/>
      <c r="K3125" s="1" t="s">
        <v>33</v>
      </c>
      <c r="L3125" t="s">
        <v>33</v>
      </c>
      <c r="S3125" s="22">
        <f t="shared" si="241"/>
        <v>3.472222222222221E-2</v>
      </c>
      <c r="T3125" s="22">
        <f t="shared" si="242"/>
        <v>1.8338143338143334E-2</v>
      </c>
      <c r="U3125" s="22" t="s">
        <v>5390</v>
      </c>
      <c r="V3125">
        <v>900</v>
      </c>
      <c r="W3125" s="22" t="s">
        <v>5468</v>
      </c>
      <c r="X3125">
        <v>950</v>
      </c>
      <c r="Y3125" t="s">
        <v>101</v>
      </c>
      <c r="Z3125" t="s">
        <v>1442</v>
      </c>
      <c r="AA3125" t="s">
        <v>1443</v>
      </c>
      <c r="AB3125">
        <v>11</v>
      </c>
      <c r="AC3125" t="s">
        <v>260</v>
      </c>
      <c r="AD3125" t="str">
        <f t="shared" si="243"/>
        <v>Wake Campus - WAKE11</v>
      </c>
      <c r="AE3125" t="s">
        <v>260</v>
      </c>
      <c r="AF3125" t="s">
        <v>263</v>
      </c>
      <c r="AG3125" t="s">
        <v>1444</v>
      </c>
      <c r="AH3125" t="s">
        <v>5220</v>
      </c>
      <c r="AI3125">
        <v>25</v>
      </c>
      <c r="AJ3125">
        <v>30</v>
      </c>
      <c r="AK3125" s="22">
        <f t="shared" si="244"/>
        <v>4.7941146155431866</v>
      </c>
      <c r="AL3125" t="s">
        <v>52</v>
      </c>
      <c r="AM3125" t="s">
        <v>66</v>
      </c>
      <c r="AN3125" t="s">
        <v>46</v>
      </c>
    </row>
    <row r="3126" spans="1:40" hidden="1" x14ac:dyDescent="0.25">
      <c r="A3126">
        <v>202430</v>
      </c>
      <c r="B3126">
        <v>43346</v>
      </c>
      <c r="C3126" t="s">
        <v>1445</v>
      </c>
      <c r="D3126" t="s">
        <v>5699</v>
      </c>
      <c r="E3126" t="s">
        <v>1446</v>
      </c>
      <c r="F3126">
        <v>0</v>
      </c>
      <c r="G3126" s="1">
        <v>45222</v>
      </c>
      <c r="H3126" s="1">
        <v>45276</v>
      </c>
      <c r="I3126" s="21">
        <f t="shared" si="240"/>
        <v>8.7142857142857153</v>
      </c>
      <c r="J3126" s="1"/>
      <c r="K3126" s="1" t="s">
        <v>33</v>
      </c>
      <c r="L3126" t="s">
        <v>33</v>
      </c>
      <c r="S3126" s="22">
        <f t="shared" si="241"/>
        <v>8.3333333333333315E-2</v>
      </c>
      <c r="T3126" s="22">
        <f t="shared" si="242"/>
        <v>4.4011544011544008E-2</v>
      </c>
      <c r="U3126" s="22" t="s">
        <v>5391</v>
      </c>
      <c r="V3126">
        <v>1000</v>
      </c>
      <c r="W3126" s="22" t="s">
        <v>5384</v>
      </c>
      <c r="X3126">
        <v>1200</v>
      </c>
      <c r="Y3126" t="s">
        <v>101</v>
      </c>
      <c r="Z3126" t="s">
        <v>1442</v>
      </c>
      <c r="AA3126" t="s">
        <v>1443</v>
      </c>
      <c r="AB3126">
        <v>11</v>
      </c>
      <c r="AC3126" t="s">
        <v>260</v>
      </c>
      <c r="AD3126" t="str">
        <f t="shared" si="243"/>
        <v>Wake Campus - WAKE11</v>
      </c>
      <c r="AE3126" t="s">
        <v>260</v>
      </c>
      <c r="AF3126" t="s">
        <v>263</v>
      </c>
      <c r="AG3126" t="s">
        <v>1444</v>
      </c>
      <c r="AH3126" t="s">
        <v>5220</v>
      </c>
      <c r="AI3126">
        <v>25</v>
      </c>
      <c r="AJ3126">
        <v>30</v>
      </c>
      <c r="AK3126" s="22">
        <f t="shared" si="244"/>
        <v>11.505875077303649</v>
      </c>
      <c r="AL3126" t="s">
        <v>52</v>
      </c>
      <c r="AM3126" t="s">
        <v>66</v>
      </c>
      <c r="AN3126" t="s">
        <v>46</v>
      </c>
    </row>
    <row r="3127" spans="1:40" hidden="1" x14ac:dyDescent="0.25">
      <c r="A3127">
        <v>202430</v>
      </c>
      <c r="B3127">
        <v>43347</v>
      </c>
      <c r="C3127" t="s">
        <v>1445</v>
      </c>
      <c r="D3127" t="s">
        <v>5699</v>
      </c>
      <c r="E3127" t="s">
        <v>1446</v>
      </c>
      <c r="F3127">
        <v>0</v>
      </c>
      <c r="G3127" s="1">
        <v>45166</v>
      </c>
      <c r="H3127" s="1">
        <v>45220</v>
      </c>
      <c r="I3127" s="21">
        <f t="shared" si="240"/>
        <v>8.7142857142857153</v>
      </c>
      <c r="J3127" s="1"/>
      <c r="K3127" s="1" t="s">
        <v>34</v>
      </c>
      <c r="M3127" t="s">
        <v>34</v>
      </c>
      <c r="S3127" s="22">
        <f t="shared" si="241"/>
        <v>3.472222222222221E-2</v>
      </c>
      <c r="T3127" s="22">
        <f t="shared" si="242"/>
        <v>1.8338143338143334E-2</v>
      </c>
      <c r="U3127" s="22" t="s">
        <v>5393</v>
      </c>
      <c r="V3127">
        <v>1230</v>
      </c>
      <c r="W3127" s="22" t="s">
        <v>5430</v>
      </c>
      <c r="X3127">
        <v>1320</v>
      </c>
      <c r="Y3127" t="s">
        <v>205</v>
      </c>
      <c r="Z3127" t="s">
        <v>1442</v>
      </c>
      <c r="AA3127" t="s">
        <v>1443</v>
      </c>
      <c r="AB3127">
        <v>9</v>
      </c>
      <c r="AC3127" t="s">
        <v>260</v>
      </c>
      <c r="AD3127" t="str">
        <f t="shared" si="243"/>
        <v>Wake Campus - WAKE11</v>
      </c>
      <c r="AE3127" t="s">
        <v>260</v>
      </c>
      <c r="AF3127" t="s">
        <v>263</v>
      </c>
      <c r="AG3127" t="s">
        <v>1444</v>
      </c>
      <c r="AH3127" t="s">
        <v>5220</v>
      </c>
      <c r="AI3127">
        <v>25</v>
      </c>
      <c r="AJ3127">
        <v>29</v>
      </c>
      <c r="AK3127" s="22">
        <f t="shared" si="244"/>
        <v>4.6343107950250797</v>
      </c>
      <c r="AL3127" t="s">
        <v>52</v>
      </c>
      <c r="AM3127" t="s">
        <v>66</v>
      </c>
      <c r="AN3127" t="s">
        <v>46</v>
      </c>
    </row>
    <row r="3128" spans="1:40" hidden="1" x14ac:dyDescent="0.25">
      <c r="A3128">
        <v>202430</v>
      </c>
      <c r="B3128">
        <v>43347</v>
      </c>
      <c r="C3128" t="s">
        <v>1445</v>
      </c>
      <c r="D3128" t="s">
        <v>5699</v>
      </c>
      <c r="E3128" t="s">
        <v>1446</v>
      </c>
      <c r="F3128">
        <v>0</v>
      </c>
      <c r="G3128" s="1">
        <v>45166</v>
      </c>
      <c r="H3128" s="1">
        <v>45220</v>
      </c>
      <c r="I3128" s="21">
        <f t="shared" si="240"/>
        <v>8.7142857142857153</v>
      </c>
      <c r="J3128" s="1"/>
      <c r="K3128" s="1" t="s">
        <v>34</v>
      </c>
      <c r="M3128" t="s">
        <v>34</v>
      </c>
      <c r="S3128" s="22">
        <f t="shared" si="241"/>
        <v>8.333333333333337E-2</v>
      </c>
      <c r="T3128" s="22">
        <f t="shared" si="242"/>
        <v>4.4011544011544036E-2</v>
      </c>
      <c r="U3128" s="22" t="s">
        <v>5368</v>
      </c>
      <c r="V3128">
        <v>1330</v>
      </c>
      <c r="W3128" s="22" t="s">
        <v>5423</v>
      </c>
      <c r="X3128">
        <v>1530</v>
      </c>
      <c r="Y3128" t="s">
        <v>205</v>
      </c>
      <c r="Z3128" t="s">
        <v>1442</v>
      </c>
      <c r="AA3128" t="s">
        <v>1443</v>
      </c>
      <c r="AB3128">
        <v>9</v>
      </c>
      <c r="AC3128" t="s">
        <v>260</v>
      </c>
      <c r="AD3128" t="str">
        <f t="shared" si="243"/>
        <v>Wake Campus - WAKE11</v>
      </c>
      <c r="AE3128" t="s">
        <v>260</v>
      </c>
      <c r="AF3128" t="s">
        <v>263</v>
      </c>
      <c r="AG3128" t="s">
        <v>1444</v>
      </c>
      <c r="AH3128" t="s">
        <v>5220</v>
      </c>
      <c r="AI3128">
        <v>25</v>
      </c>
      <c r="AJ3128">
        <v>29</v>
      </c>
      <c r="AK3128" s="22">
        <f t="shared" si="244"/>
        <v>11.122345908060201</v>
      </c>
      <c r="AL3128" t="s">
        <v>52</v>
      </c>
      <c r="AM3128" t="s">
        <v>66</v>
      </c>
      <c r="AN3128" t="s">
        <v>46</v>
      </c>
    </row>
    <row r="3129" spans="1:40" hidden="1" x14ac:dyDescent="0.25">
      <c r="A3129">
        <v>202430</v>
      </c>
      <c r="B3129">
        <v>43348</v>
      </c>
      <c r="C3129" t="s">
        <v>1445</v>
      </c>
      <c r="D3129" t="s">
        <v>5699</v>
      </c>
      <c r="E3129" t="s">
        <v>1446</v>
      </c>
      <c r="F3129">
        <v>0</v>
      </c>
      <c r="G3129" s="1">
        <v>45222</v>
      </c>
      <c r="H3129" s="1">
        <v>45276</v>
      </c>
      <c r="I3129" s="21">
        <f t="shared" si="240"/>
        <v>8.7142857142857153</v>
      </c>
      <c r="J3129" s="1"/>
      <c r="K3129" s="1" t="s">
        <v>34</v>
      </c>
      <c r="M3129" t="s">
        <v>34</v>
      </c>
      <c r="S3129" s="22">
        <f t="shared" si="241"/>
        <v>3.472222222222221E-2</v>
      </c>
      <c r="T3129" s="22">
        <f t="shared" si="242"/>
        <v>1.8338143338143334E-2</v>
      </c>
      <c r="U3129" s="22" t="s">
        <v>5393</v>
      </c>
      <c r="V3129">
        <v>1230</v>
      </c>
      <c r="W3129" s="22" t="s">
        <v>5430</v>
      </c>
      <c r="X3129">
        <v>1320</v>
      </c>
      <c r="Y3129" t="s">
        <v>101</v>
      </c>
      <c r="Z3129" t="s">
        <v>1442</v>
      </c>
      <c r="AA3129" t="s">
        <v>1443</v>
      </c>
      <c r="AB3129">
        <v>11</v>
      </c>
      <c r="AC3129" t="s">
        <v>260</v>
      </c>
      <c r="AD3129" t="str">
        <f t="shared" si="243"/>
        <v>Wake Campus - WAKE11</v>
      </c>
      <c r="AE3129" t="s">
        <v>260</v>
      </c>
      <c r="AF3129" t="s">
        <v>263</v>
      </c>
      <c r="AG3129" t="s">
        <v>1444</v>
      </c>
      <c r="AH3129" t="s">
        <v>5220</v>
      </c>
      <c r="AI3129">
        <v>25</v>
      </c>
      <c r="AJ3129">
        <v>29</v>
      </c>
      <c r="AK3129" s="22">
        <f t="shared" si="244"/>
        <v>4.6343107950250797</v>
      </c>
      <c r="AL3129" t="s">
        <v>52</v>
      </c>
      <c r="AM3129" t="s">
        <v>66</v>
      </c>
      <c r="AN3129" t="s">
        <v>46</v>
      </c>
    </row>
    <row r="3130" spans="1:40" hidden="1" x14ac:dyDescent="0.25">
      <c r="A3130">
        <v>202430</v>
      </c>
      <c r="B3130">
        <v>43348</v>
      </c>
      <c r="C3130" t="s">
        <v>1445</v>
      </c>
      <c r="D3130" t="s">
        <v>5699</v>
      </c>
      <c r="E3130" t="s">
        <v>1446</v>
      </c>
      <c r="F3130">
        <v>0</v>
      </c>
      <c r="G3130" s="1">
        <v>45222</v>
      </c>
      <c r="H3130" s="1">
        <v>45276</v>
      </c>
      <c r="I3130" s="21">
        <f t="shared" si="240"/>
        <v>8.7142857142857153</v>
      </c>
      <c r="J3130" s="1"/>
      <c r="K3130" s="1" t="s">
        <v>34</v>
      </c>
      <c r="M3130" t="s">
        <v>34</v>
      </c>
      <c r="S3130" s="22">
        <f t="shared" si="241"/>
        <v>8.333333333333337E-2</v>
      </c>
      <c r="T3130" s="22">
        <f t="shared" si="242"/>
        <v>4.4011544011544036E-2</v>
      </c>
      <c r="U3130" s="22" t="s">
        <v>5368</v>
      </c>
      <c r="V3130">
        <v>1330</v>
      </c>
      <c r="W3130" s="22" t="s">
        <v>5423</v>
      </c>
      <c r="X3130">
        <v>1530</v>
      </c>
      <c r="Y3130" t="s">
        <v>101</v>
      </c>
      <c r="Z3130" t="s">
        <v>1442</v>
      </c>
      <c r="AA3130" t="s">
        <v>1443</v>
      </c>
      <c r="AB3130">
        <v>11</v>
      </c>
      <c r="AC3130" t="s">
        <v>260</v>
      </c>
      <c r="AD3130" t="str">
        <f t="shared" si="243"/>
        <v>Wake Campus - WAKE11</v>
      </c>
      <c r="AE3130" t="s">
        <v>260</v>
      </c>
      <c r="AF3130" t="s">
        <v>263</v>
      </c>
      <c r="AG3130" t="s">
        <v>1444</v>
      </c>
      <c r="AH3130" t="s">
        <v>5220</v>
      </c>
      <c r="AI3130">
        <v>25</v>
      </c>
      <c r="AJ3130">
        <v>29</v>
      </c>
      <c r="AK3130" s="22">
        <f t="shared" si="244"/>
        <v>11.122345908060201</v>
      </c>
      <c r="AL3130" t="s">
        <v>52</v>
      </c>
      <c r="AM3130" t="s">
        <v>66</v>
      </c>
      <c r="AN3130" t="s">
        <v>46</v>
      </c>
    </row>
    <row r="3131" spans="1:40" hidden="1" x14ac:dyDescent="0.25">
      <c r="A3131">
        <v>202430</v>
      </c>
      <c r="B3131">
        <v>43357</v>
      </c>
      <c r="C3131" t="s">
        <v>2098</v>
      </c>
      <c r="D3131" t="s">
        <v>5699</v>
      </c>
      <c r="E3131" t="s">
        <v>2099</v>
      </c>
      <c r="F3131">
        <v>0</v>
      </c>
      <c r="G3131" s="1">
        <v>45166</v>
      </c>
      <c r="H3131" s="1">
        <v>45220</v>
      </c>
      <c r="I3131" s="21">
        <f t="shared" si="240"/>
        <v>8.7142857142857153</v>
      </c>
      <c r="J3131" s="1"/>
      <c r="K3131" s="1" t="s">
        <v>34</v>
      </c>
      <c r="M3131" t="s">
        <v>34</v>
      </c>
      <c r="S3131" s="22">
        <f t="shared" si="241"/>
        <v>3.472222222222221E-2</v>
      </c>
      <c r="T3131" s="22">
        <f t="shared" si="242"/>
        <v>1.8338143338143334E-2</v>
      </c>
      <c r="U3131" s="22" t="s">
        <v>5411</v>
      </c>
      <c r="V3131">
        <v>1600</v>
      </c>
      <c r="W3131" s="22" t="s">
        <v>5481</v>
      </c>
      <c r="X3131">
        <v>1650</v>
      </c>
      <c r="Y3131" t="s">
        <v>205</v>
      </c>
      <c r="Z3131" t="s">
        <v>1442</v>
      </c>
      <c r="AA3131" t="s">
        <v>1443</v>
      </c>
      <c r="AB3131">
        <v>9</v>
      </c>
      <c r="AC3131" t="s">
        <v>260</v>
      </c>
      <c r="AD3131" t="str">
        <f t="shared" si="243"/>
        <v>Wake Campus - WAKE11</v>
      </c>
      <c r="AE3131" t="s">
        <v>260</v>
      </c>
      <c r="AF3131" t="s">
        <v>263</v>
      </c>
      <c r="AG3131" t="s">
        <v>1444</v>
      </c>
      <c r="AH3131" t="s">
        <v>5220</v>
      </c>
      <c r="AI3131">
        <v>25</v>
      </c>
      <c r="AJ3131">
        <v>25</v>
      </c>
      <c r="AK3131" s="22">
        <f t="shared" si="244"/>
        <v>3.9950955129526551</v>
      </c>
      <c r="AL3131" t="s">
        <v>52</v>
      </c>
      <c r="AM3131" t="s">
        <v>66</v>
      </c>
      <c r="AN3131" t="s">
        <v>46</v>
      </c>
    </row>
    <row r="3132" spans="1:40" hidden="1" x14ac:dyDescent="0.25">
      <c r="A3132">
        <v>202430</v>
      </c>
      <c r="B3132">
        <v>43357</v>
      </c>
      <c r="C3132" t="s">
        <v>2098</v>
      </c>
      <c r="D3132" t="s">
        <v>5699</v>
      </c>
      <c r="E3132" t="s">
        <v>2099</v>
      </c>
      <c r="F3132">
        <v>0</v>
      </c>
      <c r="G3132" s="1">
        <v>45166</v>
      </c>
      <c r="H3132" s="1">
        <v>45220</v>
      </c>
      <c r="I3132" s="21">
        <f t="shared" si="240"/>
        <v>8.7142857142857153</v>
      </c>
      <c r="J3132" s="1"/>
      <c r="K3132" s="1" t="s">
        <v>34</v>
      </c>
      <c r="M3132" t="s">
        <v>34</v>
      </c>
      <c r="S3132" s="22">
        <f t="shared" si="241"/>
        <v>7.638888888888884E-2</v>
      </c>
      <c r="T3132" s="22">
        <f t="shared" si="242"/>
        <v>4.0343915343915328E-2</v>
      </c>
      <c r="U3132" s="22" t="s">
        <v>5387</v>
      </c>
      <c r="V3132">
        <v>1700</v>
      </c>
      <c r="W3132" s="22" t="s">
        <v>5477</v>
      </c>
      <c r="X3132">
        <v>1850</v>
      </c>
      <c r="Y3132" t="s">
        <v>205</v>
      </c>
      <c r="Z3132" t="s">
        <v>1442</v>
      </c>
      <c r="AA3132" t="s">
        <v>1443</v>
      </c>
      <c r="AB3132">
        <v>9</v>
      </c>
      <c r="AC3132" t="s">
        <v>260</v>
      </c>
      <c r="AD3132" t="str">
        <f t="shared" si="243"/>
        <v>Wake Campus - WAKE11</v>
      </c>
      <c r="AE3132" t="s">
        <v>260</v>
      </c>
      <c r="AF3132" t="s">
        <v>263</v>
      </c>
      <c r="AG3132" t="s">
        <v>1444</v>
      </c>
      <c r="AH3132" t="s">
        <v>5220</v>
      </c>
      <c r="AI3132">
        <v>25</v>
      </c>
      <c r="AJ3132">
        <v>25</v>
      </c>
      <c r="AK3132" s="22">
        <f t="shared" si="244"/>
        <v>8.7892101284958404</v>
      </c>
      <c r="AL3132" t="s">
        <v>52</v>
      </c>
      <c r="AM3132" t="s">
        <v>66</v>
      </c>
      <c r="AN3132" t="s">
        <v>46</v>
      </c>
    </row>
    <row r="3133" spans="1:40" hidden="1" x14ac:dyDescent="0.25">
      <c r="A3133">
        <v>202430</v>
      </c>
      <c r="B3133">
        <v>43358</v>
      </c>
      <c r="C3133" t="s">
        <v>2098</v>
      </c>
      <c r="D3133" t="s">
        <v>5699</v>
      </c>
      <c r="E3133" t="s">
        <v>2099</v>
      </c>
      <c r="F3133">
        <v>0</v>
      </c>
      <c r="G3133" s="1">
        <v>45222</v>
      </c>
      <c r="H3133" s="1">
        <v>45276</v>
      </c>
      <c r="I3133" s="21">
        <f t="shared" si="240"/>
        <v>8.7142857142857153</v>
      </c>
      <c r="J3133" s="1"/>
      <c r="K3133" s="1" t="s">
        <v>34</v>
      </c>
      <c r="M3133" t="s">
        <v>34</v>
      </c>
      <c r="S3133" s="22">
        <f t="shared" si="241"/>
        <v>3.472222222222221E-2</v>
      </c>
      <c r="T3133" s="22">
        <f t="shared" si="242"/>
        <v>1.8338143338143334E-2</v>
      </c>
      <c r="U3133" s="22" t="s">
        <v>5411</v>
      </c>
      <c r="V3133">
        <v>1600</v>
      </c>
      <c r="W3133" s="22" t="s">
        <v>5481</v>
      </c>
      <c r="X3133">
        <v>1650</v>
      </c>
      <c r="Y3133" t="s">
        <v>101</v>
      </c>
      <c r="Z3133" t="s">
        <v>1442</v>
      </c>
      <c r="AA3133" t="s">
        <v>1443</v>
      </c>
      <c r="AB3133">
        <v>11</v>
      </c>
      <c r="AC3133" t="s">
        <v>260</v>
      </c>
      <c r="AD3133" t="str">
        <f t="shared" si="243"/>
        <v>Wake Campus - WAKE11</v>
      </c>
      <c r="AE3133" t="s">
        <v>260</v>
      </c>
      <c r="AF3133" t="s">
        <v>263</v>
      </c>
      <c r="AG3133" t="s">
        <v>1444</v>
      </c>
      <c r="AH3133" t="s">
        <v>5220</v>
      </c>
      <c r="AI3133">
        <v>25</v>
      </c>
      <c r="AJ3133">
        <v>29</v>
      </c>
      <c r="AK3133" s="22">
        <f t="shared" si="244"/>
        <v>4.6343107950250797</v>
      </c>
      <c r="AL3133" t="s">
        <v>52</v>
      </c>
      <c r="AM3133" t="s">
        <v>66</v>
      </c>
      <c r="AN3133" t="s">
        <v>46</v>
      </c>
    </row>
    <row r="3134" spans="1:40" hidden="1" x14ac:dyDescent="0.25">
      <c r="A3134">
        <v>202430</v>
      </c>
      <c r="B3134">
        <v>43358</v>
      </c>
      <c r="C3134" t="s">
        <v>2098</v>
      </c>
      <c r="D3134" t="s">
        <v>5699</v>
      </c>
      <c r="E3134" t="s">
        <v>2099</v>
      </c>
      <c r="F3134">
        <v>0</v>
      </c>
      <c r="G3134" s="1">
        <v>45222</v>
      </c>
      <c r="H3134" s="1">
        <v>45276</v>
      </c>
      <c r="I3134" s="21">
        <f t="shared" si="240"/>
        <v>8.7142857142857153</v>
      </c>
      <c r="J3134" s="1"/>
      <c r="K3134" s="1" t="s">
        <v>34</v>
      </c>
      <c r="M3134" t="s">
        <v>34</v>
      </c>
      <c r="S3134" s="22">
        <f t="shared" si="241"/>
        <v>7.638888888888884E-2</v>
      </c>
      <c r="T3134" s="22">
        <f t="shared" si="242"/>
        <v>4.0343915343915328E-2</v>
      </c>
      <c r="U3134" s="22" t="s">
        <v>5387</v>
      </c>
      <c r="V3134">
        <v>1700</v>
      </c>
      <c r="W3134" s="22" t="s">
        <v>5477</v>
      </c>
      <c r="X3134">
        <v>1850</v>
      </c>
      <c r="Y3134" t="s">
        <v>101</v>
      </c>
      <c r="Z3134" t="s">
        <v>1442</v>
      </c>
      <c r="AA3134" t="s">
        <v>1443</v>
      </c>
      <c r="AB3134">
        <v>11</v>
      </c>
      <c r="AC3134" t="s">
        <v>260</v>
      </c>
      <c r="AD3134" t="str">
        <f t="shared" si="243"/>
        <v>Wake Campus - WAKE11</v>
      </c>
      <c r="AE3134" t="s">
        <v>260</v>
      </c>
      <c r="AF3134" t="s">
        <v>263</v>
      </c>
      <c r="AG3134" t="s">
        <v>1444</v>
      </c>
      <c r="AH3134" t="s">
        <v>5220</v>
      </c>
      <c r="AI3134">
        <v>25</v>
      </c>
      <c r="AJ3134">
        <v>29</v>
      </c>
      <c r="AK3134" s="22">
        <f t="shared" si="244"/>
        <v>10.195483749055175</v>
      </c>
      <c r="AL3134" t="s">
        <v>52</v>
      </c>
      <c r="AM3134" t="s">
        <v>66</v>
      </c>
      <c r="AN3134" t="s">
        <v>46</v>
      </c>
    </row>
    <row r="3135" spans="1:40" hidden="1" x14ac:dyDescent="0.25">
      <c r="A3135">
        <v>202430</v>
      </c>
      <c r="B3135">
        <v>43359</v>
      </c>
      <c r="C3135" t="s">
        <v>2098</v>
      </c>
      <c r="D3135" t="s">
        <v>5699</v>
      </c>
      <c r="E3135" t="s">
        <v>2099</v>
      </c>
      <c r="F3135">
        <v>0</v>
      </c>
      <c r="G3135" s="1">
        <v>45166</v>
      </c>
      <c r="H3135" s="1">
        <v>45220</v>
      </c>
      <c r="I3135" s="21">
        <f t="shared" si="240"/>
        <v>8.7142857142857153</v>
      </c>
      <c r="J3135" s="1"/>
      <c r="K3135" s="1" t="s">
        <v>35</v>
      </c>
      <c r="N3135" t="s">
        <v>35</v>
      </c>
      <c r="S3135" s="22">
        <f t="shared" si="241"/>
        <v>3.472222222222221E-2</v>
      </c>
      <c r="T3135" s="22">
        <f t="shared" si="242"/>
        <v>1.8338143338143334E-2</v>
      </c>
      <c r="U3135" s="22" t="s">
        <v>5390</v>
      </c>
      <c r="V3135">
        <v>900</v>
      </c>
      <c r="W3135" s="22" t="s">
        <v>5468</v>
      </c>
      <c r="X3135">
        <v>950</v>
      </c>
      <c r="Y3135" t="s">
        <v>205</v>
      </c>
      <c r="Z3135" t="s">
        <v>1442</v>
      </c>
      <c r="AA3135" t="s">
        <v>1443</v>
      </c>
      <c r="AB3135">
        <v>9</v>
      </c>
      <c r="AC3135" t="s">
        <v>260</v>
      </c>
      <c r="AD3135" t="str">
        <f t="shared" si="243"/>
        <v>Wake Campus - WAKE11</v>
      </c>
      <c r="AE3135" t="s">
        <v>260</v>
      </c>
      <c r="AF3135" t="s">
        <v>263</v>
      </c>
      <c r="AG3135" t="s">
        <v>1444</v>
      </c>
      <c r="AH3135" t="s">
        <v>5220</v>
      </c>
      <c r="AI3135">
        <v>25</v>
      </c>
      <c r="AJ3135">
        <v>29</v>
      </c>
      <c r="AK3135" s="22">
        <f t="shared" si="244"/>
        <v>4.6343107950250797</v>
      </c>
      <c r="AL3135" t="s">
        <v>52</v>
      </c>
      <c r="AM3135" t="s">
        <v>172</v>
      </c>
      <c r="AN3135" t="s">
        <v>46</v>
      </c>
    </row>
    <row r="3136" spans="1:40" hidden="1" x14ac:dyDescent="0.25">
      <c r="A3136">
        <v>202430</v>
      </c>
      <c r="B3136">
        <v>43359</v>
      </c>
      <c r="C3136" t="s">
        <v>2098</v>
      </c>
      <c r="D3136" t="s">
        <v>5699</v>
      </c>
      <c r="E3136" t="s">
        <v>2099</v>
      </c>
      <c r="F3136">
        <v>0</v>
      </c>
      <c r="G3136" s="1">
        <v>45166</v>
      </c>
      <c r="H3136" s="1">
        <v>45220</v>
      </c>
      <c r="I3136" s="21">
        <f t="shared" si="240"/>
        <v>8.7142857142857153</v>
      </c>
      <c r="J3136" s="1"/>
      <c r="K3136" s="1" t="s">
        <v>35</v>
      </c>
      <c r="N3136" t="s">
        <v>35</v>
      </c>
      <c r="S3136" s="22">
        <f t="shared" si="241"/>
        <v>8.3333333333333315E-2</v>
      </c>
      <c r="T3136" s="22">
        <f t="shared" si="242"/>
        <v>4.4011544011544008E-2</v>
      </c>
      <c r="U3136" s="22" t="s">
        <v>5391</v>
      </c>
      <c r="V3136">
        <v>1000</v>
      </c>
      <c r="W3136" s="22" t="s">
        <v>5384</v>
      </c>
      <c r="X3136">
        <v>1200</v>
      </c>
      <c r="Y3136" t="s">
        <v>205</v>
      </c>
      <c r="Z3136" t="s">
        <v>1442</v>
      </c>
      <c r="AA3136" t="s">
        <v>1443</v>
      </c>
      <c r="AB3136">
        <v>9</v>
      </c>
      <c r="AC3136" t="s">
        <v>260</v>
      </c>
      <c r="AD3136" t="str">
        <f t="shared" si="243"/>
        <v>Wake Campus - WAKE11</v>
      </c>
      <c r="AE3136" t="s">
        <v>260</v>
      </c>
      <c r="AF3136" t="s">
        <v>263</v>
      </c>
      <c r="AG3136" t="s">
        <v>1444</v>
      </c>
      <c r="AH3136" t="s">
        <v>5220</v>
      </c>
      <c r="AI3136">
        <v>25</v>
      </c>
      <c r="AJ3136">
        <v>29</v>
      </c>
      <c r="AK3136" s="22">
        <f t="shared" si="244"/>
        <v>11.122345908060195</v>
      </c>
      <c r="AL3136" t="s">
        <v>52</v>
      </c>
      <c r="AM3136" t="s">
        <v>172</v>
      </c>
      <c r="AN3136" t="s">
        <v>46</v>
      </c>
    </row>
    <row r="3137" spans="1:40" hidden="1" x14ac:dyDescent="0.25">
      <c r="A3137">
        <v>202430</v>
      </c>
      <c r="B3137">
        <v>43360</v>
      </c>
      <c r="C3137" t="s">
        <v>2098</v>
      </c>
      <c r="D3137" t="s">
        <v>5699</v>
      </c>
      <c r="E3137" t="s">
        <v>2099</v>
      </c>
      <c r="F3137">
        <v>0</v>
      </c>
      <c r="G3137" s="1">
        <v>45222</v>
      </c>
      <c r="H3137" s="1">
        <v>45276</v>
      </c>
      <c r="I3137" s="21">
        <f t="shared" si="240"/>
        <v>8.7142857142857153</v>
      </c>
      <c r="J3137" s="1"/>
      <c r="K3137" s="1" t="s">
        <v>35</v>
      </c>
      <c r="N3137" t="s">
        <v>35</v>
      </c>
      <c r="S3137" s="22">
        <f t="shared" si="241"/>
        <v>3.472222222222221E-2</v>
      </c>
      <c r="T3137" s="22">
        <f t="shared" si="242"/>
        <v>1.8338143338143334E-2</v>
      </c>
      <c r="U3137" s="22" t="s">
        <v>5390</v>
      </c>
      <c r="V3137">
        <v>900</v>
      </c>
      <c r="W3137" s="22" t="s">
        <v>5468</v>
      </c>
      <c r="X3137">
        <v>950</v>
      </c>
      <c r="Y3137" t="s">
        <v>101</v>
      </c>
      <c r="Z3137" t="s">
        <v>1442</v>
      </c>
      <c r="AA3137" t="s">
        <v>1443</v>
      </c>
      <c r="AB3137">
        <v>11</v>
      </c>
      <c r="AC3137" t="s">
        <v>260</v>
      </c>
      <c r="AD3137" t="str">
        <f t="shared" si="243"/>
        <v>Wake Campus - WAKE11</v>
      </c>
      <c r="AE3137" t="s">
        <v>260</v>
      </c>
      <c r="AF3137" t="s">
        <v>263</v>
      </c>
      <c r="AG3137" t="s">
        <v>1444</v>
      </c>
      <c r="AH3137" t="s">
        <v>5220</v>
      </c>
      <c r="AI3137">
        <v>25</v>
      </c>
      <c r="AJ3137">
        <v>27</v>
      </c>
      <c r="AK3137" s="22">
        <f t="shared" si="244"/>
        <v>4.3147031539888676</v>
      </c>
      <c r="AL3137" t="s">
        <v>52</v>
      </c>
      <c r="AM3137" t="s">
        <v>66</v>
      </c>
      <c r="AN3137" t="s">
        <v>46</v>
      </c>
    </row>
    <row r="3138" spans="1:40" hidden="1" x14ac:dyDescent="0.25">
      <c r="A3138">
        <v>202430</v>
      </c>
      <c r="B3138">
        <v>43360</v>
      </c>
      <c r="C3138" t="s">
        <v>2098</v>
      </c>
      <c r="D3138" t="s">
        <v>5699</v>
      </c>
      <c r="E3138" t="s">
        <v>2099</v>
      </c>
      <c r="F3138">
        <v>0</v>
      </c>
      <c r="G3138" s="1">
        <v>45222</v>
      </c>
      <c r="H3138" s="1">
        <v>45276</v>
      </c>
      <c r="I3138" s="21">
        <f t="shared" ref="I3138:I3201" si="245">(DATEDIF(G3138,H3138,"d")/7)+1</f>
        <v>8.7142857142857153</v>
      </c>
      <c r="J3138" s="1"/>
      <c r="K3138" s="1" t="s">
        <v>35</v>
      </c>
      <c r="N3138" t="s">
        <v>35</v>
      </c>
      <c r="S3138" s="22">
        <f t="shared" ref="S3138:S3201" si="246">W3138-U3138</f>
        <v>8.3333333333333315E-2</v>
      </c>
      <c r="T3138" s="22">
        <f t="shared" ref="T3138:T3201" si="247">(LEN(K3138)*S3138)*(I3138/16.5)</f>
        <v>4.4011544011544008E-2</v>
      </c>
      <c r="U3138" s="22" t="s">
        <v>5391</v>
      </c>
      <c r="V3138">
        <v>1000</v>
      </c>
      <c r="W3138" s="22" t="s">
        <v>5384</v>
      </c>
      <c r="X3138">
        <v>1200</v>
      </c>
      <c r="Y3138" t="s">
        <v>101</v>
      </c>
      <c r="Z3138" t="s">
        <v>1442</v>
      </c>
      <c r="AA3138" t="s">
        <v>1443</v>
      </c>
      <c r="AB3138">
        <v>11</v>
      </c>
      <c r="AC3138" t="s">
        <v>260</v>
      </c>
      <c r="AD3138" t="str">
        <f t="shared" ref="AD3138:AD3201" si="248">CONCATENATE(AE3138," - ",AG3138)</f>
        <v>Wake Campus - WAKE11</v>
      </c>
      <c r="AE3138" t="s">
        <v>260</v>
      </c>
      <c r="AF3138" t="s">
        <v>263</v>
      </c>
      <c r="AG3138" t="s">
        <v>1444</v>
      </c>
      <c r="AH3138" t="s">
        <v>5220</v>
      </c>
      <c r="AI3138">
        <v>25</v>
      </c>
      <c r="AJ3138">
        <v>27</v>
      </c>
      <c r="AK3138" s="22">
        <f t="shared" ref="AK3138:AK3201" si="249">I3138*T3138*AJ3138</f>
        <v>10.355287569573285</v>
      </c>
      <c r="AL3138" t="s">
        <v>52</v>
      </c>
      <c r="AM3138" t="s">
        <v>66</v>
      </c>
      <c r="AN3138" t="s">
        <v>46</v>
      </c>
    </row>
    <row r="3139" spans="1:40" hidden="1" x14ac:dyDescent="0.25">
      <c r="A3139">
        <v>202430</v>
      </c>
      <c r="B3139">
        <v>42481</v>
      </c>
      <c r="C3139" t="s">
        <v>114</v>
      </c>
      <c r="D3139" t="s">
        <v>5681</v>
      </c>
      <c r="E3139" t="s">
        <v>115</v>
      </c>
      <c r="F3139">
        <v>0</v>
      </c>
      <c r="G3139" s="1">
        <v>45166</v>
      </c>
      <c r="H3139" s="1">
        <v>45220</v>
      </c>
      <c r="I3139" s="21">
        <f t="shared" si="245"/>
        <v>8.7142857142857153</v>
      </c>
      <c r="J3139" s="1"/>
      <c r="K3139" s="1" t="s">
        <v>5540</v>
      </c>
      <c r="L3139" t="s">
        <v>33</v>
      </c>
      <c r="M3139" t="s">
        <v>34</v>
      </c>
      <c r="N3139" t="s">
        <v>35</v>
      </c>
      <c r="O3139" t="s">
        <v>36</v>
      </c>
      <c r="S3139" s="22">
        <f t="shared" si="246"/>
        <v>9.375E-2</v>
      </c>
      <c r="T3139" s="22">
        <f t="shared" si="247"/>
        <v>0.19805194805194809</v>
      </c>
      <c r="U3139" s="22" t="s">
        <v>5390</v>
      </c>
      <c r="V3139">
        <v>900</v>
      </c>
      <c r="W3139" s="22" t="s">
        <v>5420</v>
      </c>
      <c r="X3139">
        <v>1115</v>
      </c>
      <c r="Y3139" t="s">
        <v>101</v>
      </c>
      <c r="Z3139" t="s">
        <v>261</v>
      </c>
      <c r="AA3139" t="s">
        <v>262</v>
      </c>
      <c r="AB3139" t="s">
        <v>41</v>
      </c>
      <c r="AC3139" t="s">
        <v>260</v>
      </c>
      <c r="AD3139" t="str">
        <f t="shared" si="248"/>
        <v>Wake Campus - WAKE13</v>
      </c>
      <c r="AE3139" t="s">
        <v>260</v>
      </c>
      <c r="AF3139" t="s">
        <v>263</v>
      </c>
      <c r="AG3139" t="s">
        <v>264</v>
      </c>
      <c r="AH3139" t="s">
        <v>5220</v>
      </c>
      <c r="AI3139">
        <v>37</v>
      </c>
      <c r="AJ3139">
        <v>12</v>
      </c>
      <c r="AK3139" s="22">
        <f t="shared" si="249"/>
        <v>20.710575139146574</v>
      </c>
      <c r="AL3139" t="s">
        <v>52</v>
      </c>
      <c r="AM3139" t="s">
        <v>66</v>
      </c>
      <c r="AN3139" t="s">
        <v>67</v>
      </c>
    </row>
    <row r="3140" spans="1:40" hidden="1" x14ac:dyDescent="0.25">
      <c r="A3140">
        <v>202430</v>
      </c>
      <c r="B3140">
        <v>42486</v>
      </c>
      <c r="C3140" t="s">
        <v>118</v>
      </c>
      <c r="D3140" t="s">
        <v>5681</v>
      </c>
      <c r="E3140" t="s">
        <v>119</v>
      </c>
      <c r="F3140">
        <v>0</v>
      </c>
      <c r="G3140" s="1">
        <v>45222</v>
      </c>
      <c r="H3140" s="1">
        <v>45276</v>
      </c>
      <c r="I3140" s="21">
        <f t="shared" si="245"/>
        <v>8.7142857142857153</v>
      </c>
      <c r="J3140" s="1"/>
      <c r="K3140" s="1" t="s">
        <v>5540</v>
      </c>
      <c r="L3140" t="s">
        <v>33</v>
      </c>
      <c r="M3140" t="s">
        <v>34</v>
      </c>
      <c r="N3140" t="s">
        <v>35</v>
      </c>
      <c r="O3140" t="s">
        <v>36</v>
      </c>
      <c r="S3140" s="22">
        <f t="shared" si="246"/>
        <v>9.375E-2</v>
      </c>
      <c r="T3140" s="22">
        <f t="shared" si="247"/>
        <v>0.19805194805194809</v>
      </c>
      <c r="U3140" s="22" t="s">
        <v>5390</v>
      </c>
      <c r="V3140">
        <v>900</v>
      </c>
      <c r="W3140" s="22" t="s">
        <v>5420</v>
      </c>
      <c r="X3140">
        <v>1115</v>
      </c>
      <c r="Y3140" t="s">
        <v>49</v>
      </c>
      <c r="Z3140" t="s">
        <v>261</v>
      </c>
      <c r="AA3140" t="s">
        <v>262</v>
      </c>
      <c r="AB3140" t="s">
        <v>41</v>
      </c>
      <c r="AC3140" t="s">
        <v>260</v>
      </c>
      <c r="AD3140" t="str">
        <f t="shared" si="248"/>
        <v>Wake Campus - WAKE13</v>
      </c>
      <c r="AE3140" t="s">
        <v>260</v>
      </c>
      <c r="AF3140" t="s">
        <v>263</v>
      </c>
      <c r="AG3140" t="s">
        <v>264</v>
      </c>
      <c r="AH3140" t="s">
        <v>5220</v>
      </c>
      <c r="AI3140">
        <v>37</v>
      </c>
      <c r="AJ3140">
        <v>15</v>
      </c>
      <c r="AK3140" s="22">
        <f t="shared" si="249"/>
        <v>25.88821892393322</v>
      </c>
      <c r="AL3140" t="s">
        <v>52</v>
      </c>
      <c r="AM3140" t="s">
        <v>66</v>
      </c>
      <c r="AN3140" t="s">
        <v>67</v>
      </c>
    </row>
    <row r="3141" spans="1:40" hidden="1" x14ac:dyDescent="0.25">
      <c r="A3141">
        <v>202430</v>
      </c>
      <c r="B3141">
        <v>42489</v>
      </c>
      <c r="C3141" t="s">
        <v>118</v>
      </c>
      <c r="D3141" t="s">
        <v>5681</v>
      </c>
      <c r="E3141" t="s">
        <v>119</v>
      </c>
      <c r="F3141">
        <v>0</v>
      </c>
      <c r="G3141" s="1">
        <v>45222</v>
      </c>
      <c r="H3141" s="1">
        <v>45276</v>
      </c>
      <c r="I3141" s="21">
        <f t="shared" si="245"/>
        <v>8.7142857142857153</v>
      </c>
      <c r="J3141" s="1"/>
      <c r="K3141" s="1" t="s">
        <v>5540</v>
      </c>
      <c r="L3141" t="s">
        <v>33</v>
      </c>
      <c r="M3141" t="s">
        <v>34</v>
      </c>
      <c r="N3141" t="s">
        <v>35</v>
      </c>
      <c r="O3141" t="s">
        <v>36</v>
      </c>
      <c r="S3141" s="22">
        <f t="shared" si="246"/>
        <v>9.722222222222221E-2</v>
      </c>
      <c r="T3141" s="22">
        <f t="shared" si="247"/>
        <v>0.2053872053872054</v>
      </c>
      <c r="U3141" s="22" t="s">
        <v>5406</v>
      </c>
      <c r="V3141">
        <v>1900</v>
      </c>
      <c r="W3141" s="22" t="s">
        <v>5527</v>
      </c>
      <c r="X3141">
        <v>2120</v>
      </c>
      <c r="Y3141" t="s">
        <v>101</v>
      </c>
      <c r="Z3141" t="s">
        <v>265</v>
      </c>
      <c r="AA3141" t="s">
        <v>266</v>
      </c>
      <c r="AB3141">
        <v>11</v>
      </c>
      <c r="AC3141" t="s">
        <v>260</v>
      </c>
      <c r="AD3141" t="str">
        <f t="shared" si="248"/>
        <v>Wake Campus - WAKE13</v>
      </c>
      <c r="AE3141" t="s">
        <v>260</v>
      </c>
      <c r="AF3141" t="s">
        <v>263</v>
      </c>
      <c r="AG3141" t="s">
        <v>264</v>
      </c>
      <c r="AH3141" t="s">
        <v>5220</v>
      </c>
      <c r="AI3141">
        <v>37</v>
      </c>
      <c r="AJ3141">
        <v>8</v>
      </c>
      <c r="AK3141" s="22">
        <f t="shared" si="249"/>
        <v>14.318422318422321</v>
      </c>
      <c r="AL3141" t="s">
        <v>52</v>
      </c>
      <c r="AM3141" t="s">
        <v>182</v>
      </c>
      <c r="AN3141" t="s">
        <v>67</v>
      </c>
    </row>
    <row r="3142" spans="1:40" hidden="1" x14ac:dyDescent="0.25">
      <c r="A3142">
        <v>202430</v>
      </c>
      <c r="B3142">
        <v>42492</v>
      </c>
      <c r="C3142" t="s">
        <v>120</v>
      </c>
      <c r="D3142" t="s">
        <v>5681</v>
      </c>
      <c r="E3142" t="s">
        <v>121</v>
      </c>
      <c r="F3142">
        <v>0</v>
      </c>
      <c r="G3142" s="1">
        <v>45166</v>
      </c>
      <c r="H3142" s="1">
        <v>45220</v>
      </c>
      <c r="I3142" s="21">
        <f t="shared" si="245"/>
        <v>8.7142857142857153</v>
      </c>
      <c r="J3142" s="1"/>
      <c r="K3142" s="1" t="s">
        <v>5540</v>
      </c>
      <c r="L3142" t="s">
        <v>33</v>
      </c>
      <c r="M3142" t="s">
        <v>34</v>
      </c>
      <c r="N3142" t="s">
        <v>35</v>
      </c>
      <c r="O3142" t="s">
        <v>36</v>
      </c>
      <c r="S3142" s="22">
        <f t="shared" si="246"/>
        <v>9.722222222222221E-2</v>
      </c>
      <c r="T3142" s="22">
        <f t="shared" si="247"/>
        <v>0.2053872053872054</v>
      </c>
      <c r="U3142" s="22" t="s">
        <v>5390</v>
      </c>
      <c r="V3142">
        <v>900</v>
      </c>
      <c r="W3142" s="22" t="s">
        <v>5452</v>
      </c>
      <c r="X3142">
        <v>1120</v>
      </c>
      <c r="Y3142" t="s">
        <v>49</v>
      </c>
      <c r="Z3142" t="s">
        <v>261</v>
      </c>
      <c r="AA3142" t="s">
        <v>262</v>
      </c>
      <c r="AB3142">
        <v>9</v>
      </c>
      <c r="AC3142" t="s">
        <v>260</v>
      </c>
      <c r="AD3142" t="str">
        <f t="shared" si="248"/>
        <v>Wake Campus - WAKE13</v>
      </c>
      <c r="AE3142" t="s">
        <v>260</v>
      </c>
      <c r="AF3142" t="s">
        <v>263</v>
      </c>
      <c r="AG3142" t="s">
        <v>264</v>
      </c>
      <c r="AH3142" t="s">
        <v>5220</v>
      </c>
      <c r="AI3142">
        <v>37</v>
      </c>
      <c r="AJ3142">
        <v>19</v>
      </c>
      <c r="AK3142" s="22">
        <f t="shared" si="249"/>
        <v>34.006253006253012</v>
      </c>
      <c r="AL3142" t="s">
        <v>52</v>
      </c>
      <c r="AM3142" t="s">
        <v>66</v>
      </c>
      <c r="AN3142" t="s">
        <v>67</v>
      </c>
    </row>
    <row r="3143" spans="1:40" hidden="1" x14ac:dyDescent="0.25">
      <c r="A3143">
        <v>202430</v>
      </c>
      <c r="B3143">
        <v>42500</v>
      </c>
      <c r="C3143" t="s">
        <v>126</v>
      </c>
      <c r="D3143" t="s">
        <v>5681</v>
      </c>
      <c r="E3143" t="s">
        <v>127</v>
      </c>
      <c r="F3143">
        <v>0</v>
      </c>
      <c r="G3143" s="1">
        <v>45222</v>
      </c>
      <c r="H3143" s="1">
        <v>45276</v>
      </c>
      <c r="I3143" s="21">
        <f t="shared" si="245"/>
        <v>8.7142857142857153</v>
      </c>
      <c r="J3143" s="1"/>
      <c r="K3143" s="1" t="s">
        <v>5540</v>
      </c>
      <c r="L3143" t="s">
        <v>33</v>
      </c>
      <c r="M3143" t="s">
        <v>34</v>
      </c>
      <c r="N3143" t="s">
        <v>35</v>
      </c>
      <c r="O3143" t="s">
        <v>36</v>
      </c>
      <c r="S3143" s="22">
        <f t="shared" si="246"/>
        <v>9.722222222222221E-2</v>
      </c>
      <c r="T3143" s="22">
        <f t="shared" si="247"/>
        <v>0.2053872053872054</v>
      </c>
      <c r="U3143" s="22" t="s">
        <v>5390</v>
      </c>
      <c r="V3143">
        <v>900</v>
      </c>
      <c r="W3143" s="22" t="s">
        <v>5452</v>
      </c>
      <c r="X3143">
        <v>1120</v>
      </c>
      <c r="Y3143" t="s">
        <v>49</v>
      </c>
      <c r="Z3143" t="s">
        <v>261</v>
      </c>
      <c r="AA3143" t="s">
        <v>262</v>
      </c>
      <c r="AB3143">
        <v>11</v>
      </c>
      <c r="AC3143" t="s">
        <v>260</v>
      </c>
      <c r="AD3143" t="str">
        <f t="shared" si="248"/>
        <v>Wake Campus - WAKE13</v>
      </c>
      <c r="AE3143" t="s">
        <v>260</v>
      </c>
      <c r="AF3143" t="s">
        <v>263</v>
      </c>
      <c r="AG3143" t="s">
        <v>264</v>
      </c>
      <c r="AH3143" t="s">
        <v>5220</v>
      </c>
      <c r="AI3143">
        <v>37</v>
      </c>
      <c r="AJ3143">
        <v>18</v>
      </c>
      <c r="AK3143" s="22">
        <f t="shared" si="249"/>
        <v>32.216450216450227</v>
      </c>
      <c r="AL3143" t="s">
        <v>52</v>
      </c>
      <c r="AM3143" t="s">
        <v>66</v>
      </c>
      <c r="AN3143" t="s">
        <v>67</v>
      </c>
    </row>
    <row r="3144" spans="1:40" hidden="1" x14ac:dyDescent="0.25">
      <c r="A3144">
        <v>202430</v>
      </c>
      <c r="B3144">
        <v>42515</v>
      </c>
      <c r="C3144" t="s">
        <v>128</v>
      </c>
      <c r="D3144" t="s">
        <v>5681</v>
      </c>
      <c r="E3144" t="s">
        <v>129</v>
      </c>
      <c r="F3144">
        <v>0</v>
      </c>
      <c r="G3144" s="1">
        <v>45166</v>
      </c>
      <c r="H3144" s="1">
        <v>45220</v>
      </c>
      <c r="I3144" s="21">
        <f t="shared" si="245"/>
        <v>8.7142857142857153</v>
      </c>
      <c r="J3144" s="1"/>
      <c r="K3144" s="1" t="s">
        <v>5540</v>
      </c>
      <c r="L3144" t="s">
        <v>33</v>
      </c>
      <c r="M3144" t="s">
        <v>34</v>
      </c>
      <c r="N3144" t="s">
        <v>35</v>
      </c>
      <c r="O3144" t="s">
        <v>36</v>
      </c>
      <c r="S3144" s="22">
        <f t="shared" si="246"/>
        <v>9.722222222222221E-2</v>
      </c>
      <c r="T3144" s="22">
        <f t="shared" si="247"/>
        <v>0.2053872053872054</v>
      </c>
      <c r="U3144" s="22" t="s">
        <v>5390</v>
      </c>
      <c r="V3144">
        <v>900</v>
      </c>
      <c r="W3144" s="22" t="s">
        <v>5452</v>
      </c>
      <c r="X3144">
        <v>1120</v>
      </c>
      <c r="Y3144" t="s">
        <v>49</v>
      </c>
      <c r="Z3144" t="s">
        <v>261</v>
      </c>
      <c r="AA3144" t="s">
        <v>262</v>
      </c>
      <c r="AB3144" t="s">
        <v>41</v>
      </c>
      <c r="AC3144" t="s">
        <v>260</v>
      </c>
      <c r="AD3144" t="str">
        <f t="shared" si="248"/>
        <v>Wake Campus - WAKE13</v>
      </c>
      <c r="AE3144" t="s">
        <v>260</v>
      </c>
      <c r="AF3144" t="s">
        <v>263</v>
      </c>
      <c r="AG3144" t="s">
        <v>264</v>
      </c>
      <c r="AH3144" t="s">
        <v>5220</v>
      </c>
      <c r="AI3144">
        <v>37</v>
      </c>
      <c r="AJ3144">
        <v>10</v>
      </c>
      <c r="AK3144" s="22">
        <f t="shared" si="249"/>
        <v>17.898027898027902</v>
      </c>
      <c r="AL3144" t="s">
        <v>52</v>
      </c>
      <c r="AM3144" t="s">
        <v>66</v>
      </c>
      <c r="AN3144" t="s">
        <v>67</v>
      </c>
    </row>
    <row r="3145" spans="1:40" hidden="1" x14ac:dyDescent="0.25">
      <c r="A3145">
        <v>202430</v>
      </c>
      <c r="B3145">
        <v>44162</v>
      </c>
      <c r="C3145" t="s">
        <v>126</v>
      </c>
      <c r="D3145" t="s">
        <v>5681</v>
      </c>
      <c r="E3145" t="s">
        <v>127</v>
      </c>
      <c r="F3145">
        <v>0</v>
      </c>
      <c r="G3145" s="1">
        <v>45222</v>
      </c>
      <c r="H3145" s="1">
        <v>45276</v>
      </c>
      <c r="I3145" s="21">
        <f t="shared" si="245"/>
        <v>8.7142857142857153</v>
      </c>
      <c r="J3145" s="1"/>
      <c r="K3145" s="1" t="s">
        <v>5540</v>
      </c>
      <c r="L3145" t="s">
        <v>33</v>
      </c>
      <c r="M3145" t="s">
        <v>34</v>
      </c>
      <c r="N3145" t="s">
        <v>35</v>
      </c>
      <c r="O3145" t="s">
        <v>36</v>
      </c>
      <c r="S3145" s="22">
        <f t="shared" si="246"/>
        <v>9.722222222222221E-2</v>
      </c>
      <c r="T3145" s="22">
        <f t="shared" si="247"/>
        <v>0.2053872053872054</v>
      </c>
      <c r="U3145" s="22" t="s">
        <v>5406</v>
      </c>
      <c r="V3145">
        <v>1900</v>
      </c>
      <c r="W3145" s="22" t="s">
        <v>5527</v>
      </c>
      <c r="X3145">
        <v>2120</v>
      </c>
      <c r="Y3145" t="s">
        <v>101</v>
      </c>
      <c r="Z3145" t="s">
        <v>265</v>
      </c>
      <c r="AA3145" t="s">
        <v>266</v>
      </c>
      <c r="AB3145" t="s">
        <v>41</v>
      </c>
      <c r="AC3145" t="s">
        <v>260</v>
      </c>
      <c r="AD3145" t="str">
        <f t="shared" si="248"/>
        <v>Wake Campus - WAKE13</v>
      </c>
      <c r="AE3145" t="s">
        <v>260</v>
      </c>
      <c r="AF3145" t="s">
        <v>263</v>
      </c>
      <c r="AG3145" t="s">
        <v>264</v>
      </c>
      <c r="AH3145" t="s">
        <v>5220</v>
      </c>
      <c r="AI3145">
        <v>50</v>
      </c>
      <c r="AJ3145">
        <v>10</v>
      </c>
      <c r="AK3145" s="22">
        <f t="shared" si="249"/>
        <v>17.898027898027902</v>
      </c>
      <c r="AL3145" t="s">
        <v>52</v>
      </c>
      <c r="AM3145" t="s">
        <v>182</v>
      </c>
      <c r="AN3145" t="s">
        <v>67</v>
      </c>
    </row>
    <row r="3146" spans="1:40" hidden="1" x14ac:dyDescent="0.25">
      <c r="A3146">
        <v>202430</v>
      </c>
      <c r="B3146">
        <v>44163</v>
      </c>
      <c r="C3146" t="s">
        <v>120</v>
      </c>
      <c r="D3146" t="s">
        <v>5681</v>
      </c>
      <c r="E3146" t="s">
        <v>121</v>
      </c>
      <c r="F3146">
        <v>0</v>
      </c>
      <c r="G3146" s="1">
        <v>45166</v>
      </c>
      <c r="H3146" s="1">
        <v>45220</v>
      </c>
      <c r="I3146" s="21">
        <f t="shared" si="245"/>
        <v>8.7142857142857153</v>
      </c>
      <c r="J3146" s="1"/>
      <c r="K3146" s="1" t="s">
        <v>5540</v>
      </c>
      <c r="L3146" t="s">
        <v>33</v>
      </c>
      <c r="M3146" t="s">
        <v>34</v>
      </c>
      <c r="N3146" t="s">
        <v>35</v>
      </c>
      <c r="O3146" t="s">
        <v>36</v>
      </c>
      <c r="S3146" s="22">
        <f t="shared" si="246"/>
        <v>9.722222222222221E-2</v>
      </c>
      <c r="T3146" s="22">
        <f t="shared" si="247"/>
        <v>0.2053872053872054</v>
      </c>
      <c r="U3146" s="22" t="s">
        <v>5406</v>
      </c>
      <c r="V3146">
        <v>1900</v>
      </c>
      <c r="W3146" s="22" t="s">
        <v>5527</v>
      </c>
      <c r="X3146">
        <v>2120</v>
      </c>
      <c r="Y3146" t="s">
        <v>101</v>
      </c>
      <c r="Z3146" t="s">
        <v>265</v>
      </c>
      <c r="AA3146" t="s">
        <v>266</v>
      </c>
      <c r="AB3146" t="s">
        <v>41</v>
      </c>
      <c r="AC3146" t="s">
        <v>260</v>
      </c>
      <c r="AD3146" t="str">
        <f t="shared" si="248"/>
        <v>Wake Campus - WAKE13</v>
      </c>
      <c r="AE3146" t="s">
        <v>260</v>
      </c>
      <c r="AF3146" t="s">
        <v>263</v>
      </c>
      <c r="AG3146" t="s">
        <v>264</v>
      </c>
      <c r="AH3146" t="s">
        <v>5220</v>
      </c>
      <c r="AI3146">
        <v>50</v>
      </c>
      <c r="AJ3146">
        <v>12</v>
      </c>
      <c r="AK3146" s="22">
        <f t="shared" si="249"/>
        <v>21.477633477633482</v>
      </c>
      <c r="AL3146" t="s">
        <v>52</v>
      </c>
      <c r="AM3146" t="s">
        <v>182</v>
      </c>
      <c r="AN3146" t="s">
        <v>67</v>
      </c>
    </row>
    <row r="3147" spans="1:40" hidden="1" x14ac:dyDescent="0.25">
      <c r="A3147">
        <v>202430</v>
      </c>
      <c r="B3147">
        <v>44164</v>
      </c>
      <c r="C3147" t="s">
        <v>128</v>
      </c>
      <c r="D3147" t="s">
        <v>5681</v>
      </c>
      <c r="E3147" t="s">
        <v>129</v>
      </c>
      <c r="F3147">
        <v>0</v>
      </c>
      <c r="G3147" s="1">
        <v>45166</v>
      </c>
      <c r="H3147" s="1">
        <v>45220</v>
      </c>
      <c r="I3147" s="21">
        <f t="shared" si="245"/>
        <v>8.7142857142857153</v>
      </c>
      <c r="J3147" s="1"/>
      <c r="K3147" s="1" t="s">
        <v>5540</v>
      </c>
      <c r="L3147" t="s">
        <v>33</v>
      </c>
      <c r="M3147" t="s">
        <v>34</v>
      </c>
      <c r="N3147" t="s">
        <v>35</v>
      </c>
      <c r="O3147" t="s">
        <v>36</v>
      </c>
      <c r="S3147" s="22">
        <f t="shared" si="246"/>
        <v>9.722222222222221E-2</v>
      </c>
      <c r="T3147" s="22">
        <f t="shared" si="247"/>
        <v>0.2053872053872054</v>
      </c>
      <c r="U3147" s="22" t="s">
        <v>5406</v>
      </c>
      <c r="V3147">
        <v>1900</v>
      </c>
      <c r="W3147" s="22" t="s">
        <v>5527</v>
      </c>
      <c r="X3147">
        <v>2120</v>
      </c>
      <c r="Y3147" t="s">
        <v>101</v>
      </c>
      <c r="Z3147" t="s">
        <v>265</v>
      </c>
      <c r="AA3147" t="s">
        <v>266</v>
      </c>
      <c r="AB3147" t="s">
        <v>41</v>
      </c>
      <c r="AC3147" t="s">
        <v>260</v>
      </c>
      <c r="AD3147" t="str">
        <f t="shared" si="248"/>
        <v>Wake Campus - WAKE13</v>
      </c>
      <c r="AE3147" t="s">
        <v>260</v>
      </c>
      <c r="AF3147" t="s">
        <v>263</v>
      </c>
      <c r="AG3147" t="s">
        <v>264</v>
      </c>
      <c r="AH3147" t="s">
        <v>5220</v>
      </c>
      <c r="AI3147">
        <v>50</v>
      </c>
      <c r="AJ3147">
        <v>11</v>
      </c>
      <c r="AK3147" s="22">
        <f t="shared" si="249"/>
        <v>19.68783068783069</v>
      </c>
      <c r="AL3147" t="s">
        <v>52</v>
      </c>
      <c r="AM3147" t="s">
        <v>182</v>
      </c>
      <c r="AN3147" t="s">
        <v>67</v>
      </c>
    </row>
    <row r="3148" spans="1:40" hidden="1" x14ac:dyDescent="0.25">
      <c r="A3148">
        <v>202430</v>
      </c>
      <c r="B3148">
        <v>44165</v>
      </c>
      <c r="C3148" t="s">
        <v>132</v>
      </c>
      <c r="D3148" t="s">
        <v>5681</v>
      </c>
      <c r="E3148" t="s">
        <v>133</v>
      </c>
      <c r="F3148">
        <v>0</v>
      </c>
      <c r="G3148" s="1">
        <v>45222</v>
      </c>
      <c r="H3148" s="1">
        <v>45276</v>
      </c>
      <c r="I3148" s="21">
        <f t="shared" si="245"/>
        <v>8.7142857142857153</v>
      </c>
      <c r="J3148" s="1"/>
      <c r="K3148" s="1" t="s">
        <v>5540</v>
      </c>
      <c r="L3148" t="s">
        <v>33</v>
      </c>
      <c r="M3148" t="s">
        <v>34</v>
      </c>
      <c r="N3148" t="s">
        <v>35</v>
      </c>
      <c r="O3148" t="s">
        <v>36</v>
      </c>
      <c r="S3148" s="22">
        <f t="shared" si="246"/>
        <v>9.722222222222221E-2</v>
      </c>
      <c r="T3148" s="22">
        <f t="shared" si="247"/>
        <v>0.2053872053872054</v>
      </c>
      <c r="U3148" s="22" t="s">
        <v>5406</v>
      </c>
      <c r="V3148">
        <v>1900</v>
      </c>
      <c r="W3148" s="22" t="s">
        <v>5527</v>
      </c>
      <c r="X3148">
        <v>2120</v>
      </c>
      <c r="Y3148" t="s">
        <v>101</v>
      </c>
      <c r="Z3148" t="s">
        <v>265</v>
      </c>
      <c r="AA3148" t="s">
        <v>266</v>
      </c>
      <c r="AB3148" t="s">
        <v>41</v>
      </c>
      <c r="AC3148" t="s">
        <v>260</v>
      </c>
      <c r="AD3148" t="str">
        <f t="shared" si="248"/>
        <v>Wake Campus - WAKE13</v>
      </c>
      <c r="AE3148" t="s">
        <v>260</v>
      </c>
      <c r="AF3148" t="s">
        <v>263</v>
      </c>
      <c r="AG3148" t="s">
        <v>264</v>
      </c>
      <c r="AH3148" t="s">
        <v>5220</v>
      </c>
      <c r="AI3148">
        <v>50</v>
      </c>
      <c r="AJ3148">
        <v>9</v>
      </c>
      <c r="AK3148" s="22">
        <f t="shared" si="249"/>
        <v>16.108225108225113</v>
      </c>
      <c r="AL3148" t="s">
        <v>52</v>
      </c>
      <c r="AM3148" t="s">
        <v>182</v>
      </c>
      <c r="AN3148" t="s">
        <v>67</v>
      </c>
    </row>
    <row r="3149" spans="1:40" hidden="1" x14ac:dyDescent="0.25">
      <c r="A3149">
        <v>202430</v>
      </c>
      <c r="B3149">
        <v>44168</v>
      </c>
      <c r="C3149" t="s">
        <v>114</v>
      </c>
      <c r="D3149" t="s">
        <v>5681</v>
      </c>
      <c r="E3149" t="s">
        <v>115</v>
      </c>
      <c r="F3149">
        <v>0</v>
      </c>
      <c r="G3149" s="1">
        <v>45166</v>
      </c>
      <c r="H3149" s="1">
        <v>45220</v>
      </c>
      <c r="I3149" s="21">
        <f t="shared" si="245"/>
        <v>8.7142857142857153</v>
      </c>
      <c r="J3149" s="1"/>
      <c r="K3149" s="1" t="s">
        <v>5540</v>
      </c>
      <c r="L3149" t="s">
        <v>33</v>
      </c>
      <c r="M3149" t="s">
        <v>34</v>
      </c>
      <c r="N3149" t="s">
        <v>35</v>
      </c>
      <c r="O3149" t="s">
        <v>36</v>
      </c>
      <c r="S3149" s="22">
        <f t="shared" si="246"/>
        <v>9.722222222222221E-2</v>
      </c>
      <c r="T3149" s="22">
        <f t="shared" si="247"/>
        <v>0.2053872053872054</v>
      </c>
      <c r="U3149" s="22" t="s">
        <v>5406</v>
      </c>
      <c r="V3149">
        <v>1900</v>
      </c>
      <c r="W3149" s="22" t="s">
        <v>5527</v>
      </c>
      <c r="X3149">
        <v>2120</v>
      </c>
      <c r="Y3149" t="s">
        <v>49</v>
      </c>
      <c r="Z3149" t="s">
        <v>265</v>
      </c>
      <c r="AA3149" t="s">
        <v>266</v>
      </c>
      <c r="AB3149">
        <v>9</v>
      </c>
      <c r="AC3149" t="s">
        <v>260</v>
      </c>
      <c r="AD3149" t="str">
        <f t="shared" si="248"/>
        <v>Wake Campus - WAKE13</v>
      </c>
      <c r="AE3149" t="s">
        <v>260</v>
      </c>
      <c r="AF3149" t="s">
        <v>263</v>
      </c>
      <c r="AG3149" t="s">
        <v>264</v>
      </c>
      <c r="AH3149" t="s">
        <v>5220</v>
      </c>
      <c r="AI3149">
        <v>37</v>
      </c>
      <c r="AJ3149">
        <v>8</v>
      </c>
      <c r="AK3149" s="22">
        <f t="shared" si="249"/>
        <v>14.318422318422321</v>
      </c>
      <c r="AL3149" t="s">
        <v>52</v>
      </c>
      <c r="AM3149" t="s">
        <v>66</v>
      </c>
      <c r="AN3149" t="s">
        <v>67</v>
      </c>
    </row>
    <row r="3150" spans="1:40" hidden="1" x14ac:dyDescent="0.25">
      <c r="A3150">
        <v>202430</v>
      </c>
      <c r="B3150">
        <v>44713</v>
      </c>
      <c r="C3150" t="s">
        <v>132</v>
      </c>
      <c r="D3150" t="s">
        <v>5681</v>
      </c>
      <c r="E3150" t="s">
        <v>133</v>
      </c>
      <c r="F3150">
        <v>0</v>
      </c>
      <c r="G3150" s="1">
        <v>45222</v>
      </c>
      <c r="H3150" s="1">
        <v>45276</v>
      </c>
      <c r="I3150" s="21">
        <f t="shared" si="245"/>
        <v>8.7142857142857153</v>
      </c>
      <c r="J3150" s="1"/>
      <c r="K3150" s="1" t="s">
        <v>5540</v>
      </c>
      <c r="L3150" t="s">
        <v>33</v>
      </c>
      <c r="M3150" t="s">
        <v>34</v>
      </c>
      <c r="N3150" t="s">
        <v>35</v>
      </c>
      <c r="O3150" t="s">
        <v>36</v>
      </c>
      <c r="S3150" s="22">
        <f t="shared" si="246"/>
        <v>9.722222222222221E-2</v>
      </c>
      <c r="T3150" s="22">
        <f t="shared" si="247"/>
        <v>0.2053872053872054</v>
      </c>
      <c r="U3150" s="22" t="s">
        <v>5390</v>
      </c>
      <c r="V3150">
        <v>900</v>
      </c>
      <c r="W3150" s="22" t="s">
        <v>5452</v>
      </c>
      <c r="X3150">
        <v>1120</v>
      </c>
      <c r="Y3150" t="s">
        <v>49</v>
      </c>
      <c r="Z3150" t="s">
        <v>261</v>
      </c>
      <c r="AA3150" t="s">
        <v>262</v>
      </c>
      <c r="AB3150" t="s">
        <v>41</v>
      </c>
      <c r="AC3150" t="s">
        <v>260</v>
      </c>
      <c r="AD3150" t="str">
        <f t="shared" si="248"/>
        <v>Wake Campus - WAKE13</v>
      </c>
      <c r="AE3150" t="s">
        <v>260</v>
      </c>
      <c r="AF3150" t="s">
        <v>263</v>
      </c>
      <c r="AG3150" t="s">
        <v>264</v>
      </c>
      <c r="AH3150" t="s">
        <v>5220</v>
      </c>
      <c r="AI3150">
        <v>37</v>
      </c>
      <c r="AJ3150">
        <v>9</v>
      </c>
      <c r="AK3150" s="22">
        <f t="shared" si="249"/>
        <v>16.108225108225113</v>
      </c>
      <c r="AL3150" t="s">
        <v>52</v>
      </c>
      <c r="AM3150" t="s">
        <v>66</v>
      </c>
      <c r="AN3150" t="s">
        <v>67</v>
      </c>
    </row>
    <row r="3151" spans="1:40" hidden="1" x14ac:dyDescent="0.25">
      <c r="A3151">
        <v>202430</v>
      </c>
      <c r="B3151">
        <v>43171</v>
      </c>
      <c r="C3151" t="s">
        <v>2100</v>
      </c>
      <c r="D3151" t="s">
        <v>5690</v>
      </c>
      <c r="E3151" t="s">
        <v>2101</v>
      </c>
      <c r="F3151">
        <v>0</v>
      </c>
      <c r="G3151" s="1">
        <v>45166</v>
      </c>
      <c r="H3151" s="1">
        <v>45276</v>
      </c>
      <c r="I3151" s="21">
        <f t="shared" si="245"/>
        <v>16.714285714285715</v>
      </c>
      <c r="J3151" s="1"/>
      <c r="K3151" s="1" t="s">
        <v>5537</v>
      </c>
      <c r="M3151" t="s">
        <v>34</v>
      </c>
      <c r="O3151" t="s">
        <v>36</v>
      </c>
      <c r="S3151" s="22">
        <f t="shared" si="246"/>
        <v>0.13888888888888884</v>
      </c>
      <c r="T3151" s="22">
        <f t="shared" si="247"/>
        <v>0.28138528138528129</v>
      </c>
      <c r="U3151" s="22" t="s">
        <v>5473</v>
      </c>
      <c r="V3151">
        <v>1745</v>
      </c>
      <c r="W3151" s="22" t="s">
        <v>5518</v>
      </c>
      <c r="X3151">
        <v>2105</v>
      </c>
      <c r="Y3151" t="s">
        <v>49</v>
      </c>
      <c r="Z3151" t="s">
        <v>2102</v>
      </c>
      <c r="AA3151" t="s">
        <v>2103</v>
      </c>
      <c r="AB3151">
        <v>9</v>
      </c>
      <c r="AC3151" t="s">
        <v>260</v>
      </c>
      <c r="AD3151" t="str">
        <f t="shared" si="248"/>
        <v>Wake Campus - WAKE14</v>
      </c>
      <c r="AE3151" t="s">
        <v>260</v>
      </c>
      <c r="AF3151" t="s">
        <v>263</v>
      </c>
      <c r="AG3151" t="s">
        <v>655</v>
      </c>
      <c r="AH3151" t="s">
        <v>5220</v>
      </c>
      <c r="AI3151">
        <v>27</v>
      </c>
      <c r="AJ3151">
        <v>22</v>
      </c>
      <c r="AK3151" s="22">
        <f t="shared" si="249"/>
        <v>103.46938775510201</v>
      </c>
      <c r="AL3151" t="s">
        <v>52</v>
      </c>
      <c r="AM3151" t="s">
        <v>182</v>
      </c>
      <c r="AN3151" t="s">
        <v>67</v>
      </c>
    </row>
    <row r="3152" spans="1:40" hidden="1" x14ac:dyDescent="0.25">
      <c r="A3152">
        <v>202430</v>
      </c>
      <c r="B3152">
        <v>43172</v>
      </c>
      <c r="C3152" t="s">
        <v>651</v>
      </c>
      <c r="D3152" t="s">
        <v>5690</v>
      </c>
      <c r="E3152" t="s">
        <v>652</v>
      </c>
      <c r="F3152">
        <v>0</v>
      </c>
      <c r="G3152" s="1">
        <v>45180</v>
      </c>
      <c r="H3152" s="1">
        <v>45229</v>
      </c>
      <c r="I3152" s="21">
        <f t="shared" si="245"/>
        <v>8</v>
      </c>
      <c r="J3152" s="1"/>
      <c r="K3152" s="1" t="s">
        <v>5536</v>
      </c>
      <c r="L3152" t="s">
        <v>33</v>
      </c>
      <c r="N3152" t="s">
        <v>35</v>
      </c>
      <c r="S3152" s="22">
        <f t="shared" si="246"/>
        <v>0.10416666666666674</v>
      </c>
      <c r="T3152" s="22">
        <f t="shared" si="247"/>
        <v>0.10101010101010109</v>
      </c>
      <c r="U3152" s="22" t="s">
        <v>5380</v>
      </c>
      <c r="V3152">
        <v>1730</v>
      </c>
      <c r="W3152" s="22" t="s">
        <v>5432</v>
      </c>
      <c r="X3152">
        <v>2000</v>
      </c>
      <c r="Y3152" t="s">
        <v>49</v>
      </c>
      <c r="Z3152" t="s">
        <v>653</v>
      </c>
      <c r="AA3152" t="s">
        <v>654</v>
      </c>
      <c r="AB3152">
        <v>9</v>
      </c>
      <c r="AC3152" t="s">
        <v>260</v>
      </c>
      <c r="AD3152" t="str">
        <f t="shared" si="248"/>
        <v>Wake Campus - WAKE14</v>
      </c>
      <c r="AE3152" t="s">
        <v>260</v>
      </c>
      <c r="AF3152" t="s">
        <v>263</v>
      </c>
      <c r="AG3152" t="s">
        <v>655</v>
      </c>
      <c r="AH3152" t="s">
        <v>5220</v>
      </c>
      <c r="AI3152">
        <v>25</v>
      </c>
      <c r="AJ3152">
        <v>14</v>
      </c>
      <c r="AK3152" s="22">
        <f t="shared" si="249"/>
        <v>11.313131313131322</v>
      </c>
      <c r="AL3152" t="s">
        <v>52</v>
      </c>
      <c r="AM3152" t="s">
        <v>182</v>
      </c>
      <c r="AN3152" t="s">
        <v>67</v>
      </c>
    </row>
    <row r="3153" spans="1:40" hidden="1" x14ac:dyDescent="0.25">
      <c r="A3153">
        <v>202430</v>
      </c>
      <c r="B3153">
        <v>43173</v>
      </c>
      <c r="C3153" t="s">
        <v>656</v>
      </c>
      <c r="D3153" t="s">
        <v>5690</v>
      </c>
      <c r="E3153" t="s">
        <v>657</v>
      </c>
      <c r="F3153">
        <v>0</v>
      </c>
      <c r="G3153" s="1">
        <v>45231</v>
      </c>
      <c r="H3153" s="1">
        <v>45257</v>
      </c>
      <c r="I3153" s="21">
        <f t="shared" si="245"/>
        <v>4.7142857142857144</v>
      </c>
      <c r="J3153" s="1"/>
      <c r="K3153" s="1" t="s">
        <v>5536</v>
      </c>
      <c r="L3153" t="s">
        <v>33</v>
      </c>
      <c r="N3153" t="s">
        <v>35</v>
      </c>
      <c r="S3153" s="22">
        <f t="shared" si="246"/>
        <v>0.10069444444444453</v>
      </c>
      <c r="T3153" s="22">
        <f t="shared" si="247"/>
        <v>5.7539682539682585E-2</v>
      </c>
      <c r="U3153" s="22" t="s">
        <v>5380</v>
      </c>
      <c r="V3153">
        <v>1730</v>
      </c>
      <c r="W3153" s="22" t="s">
        <v>5444</v>
      </c>
      <c r="X3153">
        <v>1955</v>
      </c>
      <c r="Y3153" t="s">
        <v>49</v>
      </c>
      <c r="Z3153" t="s">
        <v>653</v>
      </c>
      <c r="AA3153" t="s">
        <v>654</v>
      </c>
      <c r="AB3153">
        <v>11</v>
      </c>
      <c r="AC3153" t="s">
        <v>260</v>
      </c>
      <c r="AD3153" t="str">
        <f t="shared" si="248"/>
        <v>Wake Campus - WAKE14</v>
      </c>
      <c r="AE3153" t="s">
        <v>260</v>
      </c>
      <c r="AF3153" t="s">
        <v>263</v>
      </c>
      <c r="AG3153" t="s">
        <v>655</v>
      </c>
      <c r="AH3153" t="s">
        <v>5220</v>
      </c>
      <c r="AI3153">
        <v>25</v>
      </c>
      <c r="AJ3153">
        <v>11</v>
      </c>
      <c r="AK3153" s="22">
        <f t="shared" si="249"/>
        <v>2.9838435374149683</v>
      </c>
      <c r="AL3153" t="s">
        <v>52</v>
      </c>
      <c r="AM3153" t="s">
        <v>182</v>
      </c>
      <c r="AN3153" t="s">
        <v>67</v>
      </c>
    </row>
    <row r="3154" spans="1:40" hidden="1" x14ac:dyDescent="0.25">
      <c r="A3154">
        <v>202430</v>
      </c>
      <c r="B3154">
        <v>43028</v>
      </c>
      <c r="C3154" t="s">
        <v>1452</v>
      </c>
      <c r="D3154" t="s">
        <v>5626</v>
      </c>
      <c r="E3154" t="s">
        <v>1453</v>
      </c>
      <c r="F3154">
        <v>0</v>
      </c>
      <c r="G3154" s="1">
        <v>45166</v>
      </c>
      <c r="H3154" s="1">
        <v>45220</v>
      </c>
      <c r="I3154" s="21">
        <f t="shared" si="245"/>
        <v>8.7142857142857153</v>
      </c>
      <c r="J3154" s="1"/>
      <c r="K3154" s="1" t="s">
        <v>37</v>
      </c>
      <c r="P3154" t="s">
        <v>37</v>
      </c>
      <c r="S3154" s="22">
        <f t="shared" si="246"/>
        <v>5.5555555555555525E-2</v>
      </c>
      <c r="T3154" s="22">
        <f t="shared" si="247"/>
        <v>2.9341029341029331E-2</v>
      </c>
      <c r="U3154" s="22" t="s">
        <v>5474</v>
      </c>
      <c r="V3154">
        <v>1055</v>
      </c>
      <c r="W3154" s="22" t="s">
        <v>5410</v>
      </c>
      <c r="X3154">
        <v>1215</v>
      </c>
      <c r="Y3154" t="s">
        <v>49</v>
      </c>
      <c r="Z3154" t="s">
        <v>2108</v>
      </c>
      <c r="AA3154" t="s">
        <v>2109</v>
      </c>
      <c r="AB3154">
        <v>9</v>
      </c>
      <c r="AC3154" t="s">
        <v>260</v>
      </c>
      <c r="AD3154" t="str">
        <f t="shared" si="248"/>
        <v>Wake Campus - WAKE15</v>
      </c>
      <c r="AE3154" t="s">
        <v>260</v>
      </c>
      <c r="AF3154" t="s">
        <v>263</v>
      </c>
      <c r="AG3154" t="s">
        <v>1451</v>
      </c>
      <c r="AH3154" t="s">
        <v>5220</v>
      </c>
      <c r="AI3154">
        <v>20</v>
      </c>
      <c r="AJ3154">
        <v>12</v>
      </c>
      <c r="AK3154" s="22">
        <f t="shared" si="249"/>
        <v>3.068233353947639</v>
      </c>
      <c r="AL3154" t="s">
        <v>52</v>
      </c>
      <c r="AM3154" t="s">
        <v>66</v>
      </c>
      <c r="AN3154" t="s">
        <v>67</v>
      </c>
    </row>
    <row r="3155" spans="1:40" hidden="1" x14ac:dyDescent="0.25">
      <c r="A3155">
        <v>202430</v>
      </c>
      <c r="B3155">
        <v>43029</v>
      </c>
      <c r="C3155" t="s">
        <v>1452</v>
      </c>
      <c r="D3155" t="s">
        <v>5626</v>
      </c>
      <c r="E3155" t="s">
        <v>1453</v>
      </c>
      <c r="F3155">
        <v>0</v>
      </c>
      <c r="G3155" s="1">
        <v>45166</v>
      </c>
      <c r="H3155" s="1">
        <v>45220</v>
      </c>
      <c r="I3155" s="21">
        <f t="shared" si="245"/>
        <v>8.7142857142857153</v>
      </c>
      <c r="J3155" s="1"/>
      <c r="K3155" s="1" t="s">
        <v>2245</v>
      </c>
      <c r="Q3155" t="s">
        <v>2245</v>
      </c>
      <c r="S3155" s="22">
        <f t="shared" si="246"/>
        <v>5.2083333333333315E-2</v>
      </c>
      <c r="T3155" s="22">
        <f t="shared" si="247"/>
        <v>2.7507215007215004E-2</v>
      </c>
      <c r="U3155" s="22" t="s">
        <v>5417</v>
      </c>
      <c r="V3155">
        <v>940</v>
      </c>
      <c r="W3155" s="22" t="s">
        <v>5474</v>
      </c>
      <c r="X3155">
        <v>1055</v>
      </c>
      <c r="Y3155" t="s">
        <v>101</v>
      </c>
      <c r="Z3155" t="s">
        <v>2108</v>
      </c>
      <c r="AA3155" t="s">
        <v>2109</v>
      </c>
      <c r="AB3155">
        <v>9</v>
      </c>
      <c r="AC3155" t="s">
        <v>260</v>
      </c>
      <c r="AD3155" t="str">
        <f t="shared" si="248"/>
        <v>Wake Campus - WAKE15</v>
      </c>
      <c r="AE3155" t="s">
        <v>260</v>
      </c>
      <c r="AF3155" t="s">
        <v>263</v>
      </c>
      <c r="AG3155" t="s">
        <v>1451</v>
      </c>
      <c r="AH3155" t="s">
        <v>5220</v>
      </c>
      <c r="AI3155">
        <v>20</v>
      </c>
      <c r="AJ3155">
        <v>9</v>
      </c>
      <c r="AK3155" s="22">
        <f t="shared" si="249"/>
        <v>2.1573515769944343</v>
      </c>
      <c r="AL3155" t="s">
        <v>52</v>
      </c>
      <c r="AM3155" t="s">
        <v>2248</v>
      </c>
      <c r="AN3155" t="s">
        <v>67</v>
      </c>
    </row>
    <row r="3156" spans="1:40" hidden="1" x14ac:dyDescent="0.25">
      <c r="A3156">
        <v>202430</v>
      </c>
      <c r="B3156">
        <v>43030</v>
      </c>
      <c r="C3156" t="s">
        <v>1447</v>
      </c>
      <c r="D3156" t="s">
        <v>5621</v>
      </c>
      <c r="E3156" t="s">
        <v>1448</v>
      </c>
      <c r="F3156">
        <v>0</v>
      </c>
      <c r="G3156" s="1">
        <v>45166</v>
      </c>
      <c r="H3156" s="1">
        <v>45220</v>
      </c>
      <c r="I3156" s="21">
        <f t="shared" si="245"/>
        <v>8.7142857142857153</v>
      </c>
      <c r="J3156" s="1"/>
      <c r="K3156" s="1" t="s">
        <v>33</v>
      </c>
      <c r="L3156" t="s">
        <v>33</v>
      </c>
      <c r="S3156" s="22">
        <f t="shared" si="246"/>
        <v>6.2499999999999944E-2</v>
      </c>
      <c r="T3156" s="22">
        <f t="shared" si="247"/>
        <v>3.3008658008657987E-2</v>
      </c>
      <c r="U3156" s="22" t="s">
        <v>5401</v>
      </c>
      <c r="V3156">
        <v>1045</v>
      </c>
      <c r="W3156" s="22" t="s">
        <v>5410</v>
      </c>
      <c r="X3156">
        <v>1215</v>
      </c>
      <c r="Y3156" t="s">
        <v>49</v>
      </c>
      <c r="Z3156" t="s">
        <v>1449</v>
      </c>
      <c r="AA3156" t="s">
        <v>1450</v>
      </c>
      <c r="AB3156">
        <v>9</v>
      </c>
      <c r="AC3156" t="s">
        <v>87</v>
      </c>
      <c r="AD3156" t="str">
        <f t="shared" si="248"/>
        <v>Wake Campus - WAKE15</v>
      </c>
      <c r="AE3156" t="s">
        <v>260</v>
      </c>
      <c r="AF3156" t="s">
        <v>263</v>
      </c>
      <c r="AG3156" t="s">
        <v>1451</v>
      </c>
      <c r="AH3156" t="s">
        <v>5220</v>
      </c>
      <c r="AI3156">
        <v>25</v>
      </c>
      <c r="AJ3156">
        <v>28</v>
      </c>
      <c r="AK3156" s="22">
        <f t="shared" si="249"/>
        <v>8.0541125541125496</v>
      </c>
      <c r="AL3156" t="s">
        <v>52</v>
      </c>
      <c r="AM3156" t="s">
        <v>66</v>
      </c>
      <c r="AN3156" t="s">
        <v>46</v>
      </c>
    </row>
    <row r="3157" spans="1:40" hidden="1" x14ac:dyDescent="0.25">
      <c r="A3157">
        <v>202430</v>
      </c>
      <c r="B3157">
        <v>43031</v>
      </c>
      <c r="C3157" t="s">
        <v>1447</v>
      </c>
      <c r="D3157" t="s">
        <v>5621</v>
      </c>
      <c r="E3157" t="s">
        <v>1448</v>
      </c>
      <c r="F3157">
        <v>0</v>
      </c>
      <c r="G3157" s="1">
        <v>45222</v>
      </c>
      <c r="H3157" s="1">
        <v>45276</v>
      </c>
      <c r="I3157" s="21">
        <f t="shared" si="245"/>
        <v>8.7142857142857153</v>
      </c>
      <c r="J3157" s="1"/>
      <c r="K3157" s="1" t="s">
        <v>33</v>
      </c>
      <c r="L3157" t="s">
        <v>33</v>
      </c>
      <c r="S3157" s="22">
        <f t="shared" si="246"/>
        <v>6.2499999999999944E-2</v>
      </c>
      <c r="T3157" s="22">
        <f t="shared" si="247"/>
        <v>3.3008658008657987E-2</v>
      </c>
      <c r="U3157" s="22" t="s">
        <v>5401</v>
      </c>
      <c r="V3157">
        <v>1045</v>
      </c>
      <c r="W3157" s="22" t="s">
        <v>5410</v>
      </c>
      <c r="X3157">
        <v>1215</v>
      </c>
      <c r="Y3157" t="s">
        <v>101</v>
      </c>
      <c r="Z3157" t="s">
        <v>1449</v>
      </c>
      <c r="AA3157" t="s">
        <v>1450</v>
      </c>
      <c r="AB3157">
        <v>11</v>
      </c>
      <c r="AC3157" t="s">
        <v>260</v>
      </c>
      <c r="AD3157" t="str">
        <f t="shared" si="248"/>
        <v>Wake Campus - WAKE15</v>
      </c>
      <c r="AE3157" t="s">
        <v>260</v>
      </c>
      <c r="AF3157" t="s">
        <v>263</v>
      </c>
      <c r="AG3157" t="s">
        <v>1451</v>
      </c>
      <c r="AH3157" t="s">
        <v>5220</v>
      </c>
      <c r="AI3157">
        <v>25</v>
      </c>
      <c r="AJ3157">
        <v>21</v>
      </c>
      <c r="AK3157" s="22">
        <f t="shared" si="249"/>
        <v>6.0405844155844122</v>
      </c>
      <c r="AL3157" t="s">
        <v>52</v>
      </c>
      <c r="AM3157" t="s">
        <v>66</v>
      </c>
      <c r="AN3157" t="s">
        <v>67</v>
      </c>
    </row>
    <row r="3158" spans="1:40" hidden="1" x14ac:dyDescent="0.25">
      <c r="A3158">
        <v>202430</v>
      </c>
      <c r="B3158">
        <v>44305</v>
      </c>
      <c r="C3158" t="s">
        <v>1447</v>
      </c>
      <c r="D3158" t="s">
        <v>5621</v>
      </c>
      <c r="E3158" t="s">
        <v>1448</v>
      </c>
      <c r="F3158">
        <v>0</v>
      </c>
      <c r="G3158" s="1">
        <v>45222</v>
      </c>
      <c r="H3158" s="1">
        <v>45276</v>
      </c>
      <c r="I3158" s="21">
        <f t="shared" si="245"/>
        <v>8.7142857142857153</v>
      </c>
      <c r="J3158" s="1"/>
      <c r="K3158" s="1" t="s">
        <v>37</v>
      </c>
      <c r="P3158" t="s">
        <v>37</v>
      </c>
      <c r="S3158" s="22">
        <f t="shared" si="246"/>
        <v>6.944444444444442E-2</v>
      </c>
      <c r="T3158" s="22">
        <f t="shared" si="247"/>
        <v>3.6676286676286668E-2</v>
      </c>
      <c r="U3158" s="22" t="s">
        <v>5390</v>
      </c>
      <c r="V3158">
        <v>900</v>
      </c>
      <c r="W3158" s="22" t="s">
        <v>5382</v>
      </c>
      <c r="X3158">
        <v>1040</v>
      </c>
      <c r="Y3158" t="s">
        <v>101</v>
      </c>
      <c r="Z3158" t="s">
        <v>2108</v>
      </c>
      <c r="AA3158" t="s">
        <v>2109</v>
      </c>
      <c r="AB3158">
        <v>11</v>
      </c>
      <c r="AC3158" t="s">
        <v>260</v>
      </c>
      <c r="AD3158" t="str">
        <f t="shared" si="248"/>
        <v>Wake Campus - WAKE15</v>
      </c>
      <c r="AE3158" t="s">
        <v>260</v>
      </c>
      <c r="AF3158" t="s">
        <v>263</v>
      </c>
      <c r="AG3158" t="s">
        <v>1451</v>
      </c>
      <c r="AH3158" t="s">
        <v>5220</v>
      </c>
      <c r="AI3158">
        <v>20</v>
      </c>
      <c r="AJ3158">
        <v>16</v>
      </c>
      <c r="AK3158" s="22">
        <f t="shared" si="249"/>
        <v>5.1137222565793987</v>
      </c>
      <c r="AL3158" t="s">
        <v>52</v>
      </c>
      <c r="AM3158" t="s">
        <v>66</v>
      </c>
      <c r="AN3158" t="s">
        <v>67</v>
      </c>
    </row>
    <row r="3159" spans="1:40" hidden="1" x14ac:dyDescent="0.25">
      <c r="A3159">
        <v>202430</v>
      </c>
      <c r="B3159">
        <v>44306</v>
      </c>
      <c r="C3159" t="s">
        <v>1452</v>
      </c>
      <c r="D3159" t="s">
        <v>5626</v>
      </c>
      <c r="E3159" t="s">
        <v>1453</v>
      </c>
      <c r="F3159">
        <v>0</v>
      </c>
      <c r="G3159" s="1">
        <v>45222</v>
      </c>
      <c r="H3159" s="1">
        <v>45276</v>
      </c>
      <c r="I3159" s="21">
        <f t="shared" si="245"/>
        <v>8.7142857142857153</v>
      </c>
      <c r="J3159" s="1"/>
      <c r="K3159" s="1" t="s">
        <v>37</v>
      </c>
      <c r="P3159" t="s">
        <v>37</v>
      </c>
      <c r="S3159" s="22">
        <f t="shared" si="246"/>
        <v>5.5555555555555525E-2</v>
      </c>
      <c r="T3159" s="22">
        <f t="shared" si="247"/>
        <v>2.9341029341029331E-2</v>
      </c>
      <c r="U3159" s="22" t="s">
        <v>5474</v>
      </c>
      <c r="V3159">
        <v>1055</v>
      </c>
      <c r="W3159" s="22" t="s">
        <v>5410</v>
      </c>
      <c r="X3159">
        <v>1215</v>
      </c>
      <c r="Y3159" t="s">
        <v>101</v>
      </c>
      <c r="Z3159" t="s">
        <v>2108</v>
      </c>
      <c r="AA3159" t="s">
        <v>2109</v>
      </c>
      <c r="AB3159">
        <v>11</v>
      </c>
      <c r="AC3159" t="s">
        <v>260</v>
      </c>
      <c r="AD3159" t="str">
        <f t="shared" si="248"/>
        <v>Wake Campus - WAKE15</v>
      </c>
      <c r="AE3159" t="s">
        <v>260</v>
      </c>
      <c r="AF3159" t="s">
        <v>263</v>
      </c>
      <c r="AG3159" t="s">
        <v>1451</v>
      </c>
      <c r="AH3159" t="s">
        <v>5220</v>
      </c>
      <c r="AI3159">
        <v>20</v>
      </c>
      <c r="AJ3159">
        <v>8</v>
      </c>
      <c r="AK3159" s="22">
        <f t="shared" si="249"/>
        <v>2.0454889026317593</v>
      </c>
      <c r="AL3159" t="s">
        <v>52</v>
      </c>
      <c r="AM3159" t="s">
        <v>66</v>
      </c>
      <c r="AN3159" t="s">
        <v>67</v>
      </c>
    </row>
    <row r="3160" spans="1:40" hidden="1" x14ac:dyDescent="0.25">
      <c r="A3160">
        <v>202430</v>
      </c>
      <c r="B3160">
        <v>44427</v>
      </c>
      <c r="C3160" t="s">
        <v>1447</v>
      </c>
      <c r="D3160" t="s">
        <v>5621</v>
      </c>
      <c r="E3160" t="s">
        <v>1448</v>
      </c>
      <c r="F3160">
        <v>0</v>
      </c>
      <c r="G3160" s="1">
        <v>45166</v>
      </c>
      <c r="H3160" s="1">
        <v>45220</v>
      </c>
      <c r="I3160" s="21">
        <f t="shared" si="245"/>
        <v>8.7142857142857153</v>
      </c>
      <c r="J3160" s="1"/>
      <c r="K3160" s="1" t="s">
        <v>37</v>
      </c>
      <c r="P3160" t="s">
        <v>37</v>
      </c>
      <c r="S3160" s="22">
        <f t="shared" si="246"/>
        <v>5.2083333333333315E-2</v>
      </c>
      <c r="T3160" s="22">
        <f t="shared" si="247"/>
        <v>2.7507215007215004E-2</v>
      </c>
      <c r="U3160" s="22" t="s">
        <v>5390</v>
      </c>
      <c r="V3160">
        <v>900</v>
      </c>
      <c r="W3160" s="22" t="s">
        <v>5399</v>
      </c>
      <c r="X3160">
        <v>1015</v>
      </c>
      <c r="Y3160" t="s">
        <v>101</v>
      </c>
      <c r="Z3160" t="s">
        <v>2108</v>
      </c>
      <c r="AA3160" t="s">
        <v>2109</v>
      </c>
      <c r="AB3160">
        <v>9</v>
      </c>
      <c r="AC3160" t="s">
        <v>260</v>
      </c>
      <c r="AD3160" t="str">
        <f t="shared" si="248"/>
        <v>Wake Campus - WAKE15</v>
      </c>
      <c r="AE3160" t="s">
        <v>260</v>
      </c>
      <c r="AF3160" t="s">
        <v>263</v>
      </c>
      <c r="AG3160" t="s">
        <v>1451</v>
      </c>
      <c r="AH3160" t="s">
        <v>5220</v>
      </c>
      <c r="AI3160">
        <v>20</v>
      </c>
      <c r="AJ3160">
        <v>13</v>
      </c>
      <c r="AK3160" s="22">
        <f t="shared" si="249"/>
        <v>3.1161745001030714</v>
      </c>
      <c r="AL3160" t="s">
        <v>52</v>
      </c>
      <c r="AM3160" t="s">
        <v>66</v>
      </c>
      <c r="AN3160" t="s">
        <v>67</v>
      </c>
    </row>
    <row r="3161" spans="1:40" hidden="1" x14ac:dyDescent="0.25">
      <c r="A3161">
        <v>202430</v>
      </c>
      <c r="B3161">
        <v>44428</v>
      </c>
      <c r="C3161" t="s">
        <v>3553</v>
      </c>
      <c r="D3161" t="s">
        <v>5621</v>
      </c>
      <c r="E3161" t="s">
        <v>3554</v>
      </c>
      <c r="F3161">
        <v>0</v>
      </c>
      <c r="G3161" s="1">
        <v>45166</v>
      </c>
      <c r="H3161" s="1">
        <v>45220</v>
      </c>
      <c r="I3161" s="21">
        <f t="shared" si="245"/>
        <v>8.7142857142857153</v>
      </c>
      <c r="J3161" s="1"/>
      <c r="K3161" s="1" t="s">
        <v>2245</v>
      </c>
      <c r="Q3161" t="s">
        <v>2245</v>
      </c>
      <c r="S3161" s="22">
        <f t="shared" si="246"/>
        <v>5.2083333333333315E-2</v>
      </c>
      <c r="T3161" s="22">
        <f t="shared" si="247"/>
        <v>2.7507215007215004E-2</v>
      </c>
      <c r="U3161" s="22" t="s">
        <v>5429</v>
      </c>
      <c r="V3161">
        <v>1145</v>
      </c>
      <c r="W3161" s="22" t="s">
        <v>5386</v>
      </c>
      <c r="X3161">
        <v>1300</v>
      </c>
      <c r="Y3161" t="s">
        <v>49</v>
      </c>
      <c r="Z3161" t="s">
        <v>2108</v>
      </c>
      <c r="AA3161" t="s">
        <v>2109</v>
      </c>
      <c r="AB3161">
        <v>9</v>
      </c>
      <c r="AC3161" t="s">
        <v>260</v>
      </c>
      <c r="AD3161" t="str">
        <f t="shared" si="248"/>
        <v>Wake Campus - WAKE15</v>
      </c>
      <c r="AE3161" t="s">
        <v>260</v>
      </c>
      <c r="AF3161" t="s">
        <v>263</v>
      </c>
      <c r="AG3161" t="s">
        <v>1451</v>
      </c>
      <c r="AH3161" t="s">
        <v>5220</v>
      </c>
      <c r="AI3161">
        <v>20</v>
      </c>
      <c r="AJ3161">
        <v>6</v>
      </c>
      <c r="AK3161" s="22">
        <f t="shared" si="249"/>
        <v>1.4382343846629562</v>
      </c>
      <c r="AL3161" t="s">
        <v>52</v>
      </c>
      <c r="AM3161" t="s">
        <v>66</v>
      </c>
      <c r="AN3161" t="s">
        <v>67</v>
      </c>
    </row>
    <row r="3162" spans="1:40" hidden="1" x14ac:dyDescent="0.25">
      <c r="A3162">
        <v>202430</v>
      </c>
      <c r="B3162">
        <v>44429</v>
      </c>
      <c r="C3162" t="s">
        <v>3553</v>
      </c>
      <c r="D3162" t="s">
        <v>5621</v>
      </c>
      <c r="E3162" t="s">
        <v>3554</v>
      </c>
      <c r="F3162">
        <v>0</v>
      </c>
      <c r="G3162" s="1">
        <v>45222</v>
      </c>
      <c r="H3162" s="1">
        <v>45276</v>
      </c>
      <c r="I3162" s="21">
        <f t="shared" si="245"/>
        <v>8.7142857142857153</v>
      </c>
      <c r="J3162" s="1"/>
      <c r="K3162" s="1" t="s">
        <v>2245</v>
      </c>
      <c r="Q3162" t="s">
        <v>2245</v>
      </c>
      <c r="S3162" s="22">
        <f t="shared" si="246"/>
        <v>5.5555555555555525E-2</v>
      </c>
      <c r="T3162" s="22">
        <f t="shared" si="247"/>
        <v>2.9341029341029331E-2</v>
      </c>
      <c r="U3162" s="22" t="s">
        <v>5429</v>
      </c>
      <c r="V3162">
        <v>1145</v>
      </c>
      <c r="W3162" s="22" t="s">
        <v>5488</v>
      </c>
      <c r="X3162">
        <v>1305</v>
      </c>
      <c r="Y3162" t="s">
        <v>101</v>
      </c>
      <c r="Z3162" t="s">
        <v>2108</v>
      </c>
      <c r="AA3162" t="s">
        <v>2109</v>
      </c>
      <c r="AB3162">
        <v>11</v>
      </c>
      <c r="AC3162" t="s">
        <v>260</v>
      </c>
      <c r="AD3162" t="str">
        <f t="shared" si="248"/>
        <v>Wake Campus - WAKE15</v>
      </c>
      <c r="AE3162" t="s">
        <v>260</v>
      </c>
      <c r="AF3162" t="s">
        <v>263</v>
      </c>
      <c r="AG3162" t="s">
        <v>1451</v>
      </c>
      <c r="AH3162" t="s">
        <v>5220</v>
      </c>
      <c r="AI3162">
        <v>20</v>
      </c>
      <c r="AJ3162">
        <v>17</v>
      </c>
      <c r="AK3162" s="22">
        <f t="shared" si="249"/>
        <v>4.3466639180924886</v>
      </c>
      <c r="AL3162" t="s">
        <v>52</v>
      </c>
      <c r="AM3162" t="s">
        <v>66</v>
      </c>
      <c r="AN3162" t="s">
        <v>67</v>
      </c>
    </row>
    <row r="3163" spans="1:40" hidden="1" x14ac:dyDescent="0.25">
      <c r="A3163">
        <v>202430</v>
      </c>
      <c r="B3163">
        <v>44431</v>
      </c>
      <c r="C3163" t="s">
        <v>1452</v>
      </c>
      <c r="D3163" t="s">
        <v>5626</v>
      </c>
      <c r="E3163" t="s">
        <v>1453</v>
      </c>
      <c r="F3163">
        <v>0</v>
      </c>
      <c r="G3163" s="1">
        <v>45222</v>
      </c>
      <c r="H3163" s="1">
        <v>45276</v>
      </c>
      <c r="I3163" s="21">
        <f t="shared" si="245"/>
        <v>8.7142857142857153</v>
      </c>
      <c r="J3163" s="1"/>
      <c r="K3163" s="1" t="s">
        <v>2245</v>
      </c>
      <c r="Q3163" t="s">
        <v>2245</v>
      </c>
      <c r="S3163" s="22">
        <f t="shared" si="246"/>
        <v>5.5555555555555525E-2</v>
      </c>
      <c r="T3163" s="22">
        <f t="shared" si="247"/>
        <v>2.9341029341029331E-2</v>
      </c>
      <c r="U3163" s="22" t="s">
        <v>5417</v>
      </c>
      <c r="V3163">
        <v>940</v>
      </c>
      <c r="W3163" s="22" t="s">
        <v>5437</v>
      </c>
      <c r="X3163">
        <v>1100</v>
      </c>
      <c r="Y3163" t="s">
        <v>101</v>
      </c>
      <c r="Z3163" t="s">
        <v>2108</v>
      </c>
      <c r="AA3163" t="s">
        <v>2109</v>
      </c>
      <c r="AB3163">
        <v>11</v>
      </c>
      <c r="AC3163" t="s">
        <v>260</v>
      </c>
      <c r="AD3163" t="str">
        <f t="shared" si="248"/>
        <v>Wake Campus - WAKE15</v>
      </c>
      <c r="AE3163" t="s">
        <v>260</v>
      </c>
      <c r="AF3163" t="s">
        <v>263</v>
      </c>
      <c r="AG3163" t="s">
        <v>1451</v>
      </c>
      <c r="AH3163" t="s">
        <v>5220</v>
      </c>
      <c r="AI3163">
        <v>20</v>
      </c>
      <c r="AJ3163">
        <v>4</v>
      </c>
      <c r="AK3163" s="22">
        <f t="shared" si="249"/>
        <v>1.0227444513158797</v>
      </c>
      <c r="AL3163" t="s">
        <v>52</v>
      </c>
      <c r="AM3163" t="s">
        <v>66</v>
      </c>
      <c r="AN3163" t="s">
        <v>67</v>
      </c>
    </row>
    <row r="3164" spans="1:40" hidden="1" x14ac:dyDescent="0.25">
      <c r="A3164">
        <v>202430</v>
      </c>
      <c r="B3164">
        <v>44605</v>
      </c>
      <c r="C3164" t="s">
        <v>2104</v>
      </c>
      <c r="D3164" t="s">
        <v>5621</v>
      </c>
      <c r="E3164" t="s">
        <v>2105</v>
      </c>
      <c r="F3164">
        <v>0</v>
      </c>
      <c r="G3164" s="1">
        <v>45166</v>
      </c>
      <c r="H3164" s="1">
        <v>45220</v>
      </c>
      <c r="I3164" s="21">
        <f t="shared" si="245"/>
        <v>8.7142857142857153</v>
      </c>
      <c r="J3164" s="1"/>
      <c r="K3164" s="1" t="s">
        <v>34</v>
      </c>
      <c r="M3164" t="s">
        <v>34</v>
      </c>
      <c r="S3164" s="22">
        <f t="shared" si="246"/>
        <v>4.1666666666666685E-2</v>
      </c>
      <c r="T3164" s="22">
        <f t="shared" si="247"/>
        <v>2.2005772005772018E-2</v>
      </c>
      <c r="U3164" s="22" t="s">
        <v>5390</v>
      </c>
      <c r="V3164">
        <v>900</v>
      </c>
      <c r="W3164" s="22" t="s">
        <v>5391</v>
      </c>
      <c r="X3164">
        <v>1000</v>
      </c>
      <c r="Y3164" t="s">
        <v>49</v>
      </c>
      <c r="Z3164" t="s">
        <v>1449</v>
      </c>
      <c r="AA3164" t="s">
        <v>1450</v>
      </c>
      <c r="AB3164">
        <v>9</v>
      </c>
      <c r="AC3164" t="s">
        <v>260</v>
      </c>
      <c r="AD3164" t="str">
        <f t="shared" si="248"/>
        <v>Wake Campus - WAKE15</v>
      </c>
      <c r="AE3164" t="s">
        <v>260</v>
      </c>
      <c r="AF3164" t="s">
        <v>263</v>
      </c>
      <c r="AG3164" t="s">
        <v>1451</v>
      </c>
      <c r="AH3164" t="s">
        <v>5220</v>
      </c>
      <c r="AI3164">
        <v>25</v>
      </c>
      <c r="AJ3164">
        <v>24</v>
      </c>
      <c r="AK3164" s="22">
        <f t="shared" si="249"/>
        <v>4.6023500309214622</v>
      </c>
      <c r="AL3164" t="s">
        <v>52</v>
      </c>
      <c r="AM3164" t="s">
        <v>66</v>
      </c>
      <c r="AN3164" t="s">
        <v>67</v>
      </c>
    </row>
    <row r="3165" spans="1:40" hidden="1" x14ac:dyDescent="0.25">
      <c r="A3165">
        <v>202430</v>
      </c>
      <c r="B3165">
        <v>44605</v>
      </c>
      <c r="C3165" t="s">
        <v>2104</v>
      </c>
      <c r="D3165" t="s">
        <v>5621</v>
      </c>
      <c r="E3165" t="s">
        <v>2105</v>
      </c>
      <c r="F3165">
        <v>0</v>
      </c>
      <c r="G3165" s="1">
        <v>45166</v>
      </c>
      <c r="H3165" s="1">
        <v>45220</v>
      </c>
      <c r="I3165" s="21">
        <f t="shared" si="245"/>
        <v>8.7142857142857153</v>
      </c>
      <c r="J3165" s="1"/>
      <c r="K3165" s="1" t="s">
        <v>34</v>
      </c>
      <c r="M3165" t="s">
        <v>34</v>
      </c>
      <c r="S3165" s="22">
        <f t="shared" si="246"/>
        <v>4.1666666666666685E-2</v>
      </c>
      <c r="T3165" s="22">
        <f t="shared" si="247"/>
        <v>2.2005772005772018E-2</v>
      </c>
      <c r="U3165" s="22" t="s">
        <v>5392</v>
      </c>
      <c r="V3165">
        <v>1005</v>
      </c>
      <c r="W3165" s="22" t="s">
        <v>5413</v>
      </c>
      <c r="X3165">
        <v>1105</v>
      </c>
      <c r="Y3165" t="s">
        <v>49</v>
      </c>
      <c r="Z3165" t="s">
        <v>1449</v>
      </c>
      <c r="AA3165" t="s">
        <v>1450</v>
      </c>
      <c r="AB3165">
        <v>9</v>
      </c>
      <c r="AC3165" t="s">
        <v>260</v>
      </c>
      <c r="AD3165" t="str">
        <f t="shared" si="248"/>
        <v>Wake Campus - WAKE15</v>
      </c>
      <c r="AE3165" t="s">
        <v>260</v>
      </c>
      <c r="AF3165" t="s">
        <v>263</v>
      </c>
      <c r="AG3165" t="s">
        <v>1451</v>
      </c>
      <c r="AH3165" t="s">
        <v>5220</v>
      </c>
      <c r="AI3165">
        <v>25</v>
      </c>
      <c r="AJ3165">
        <v>24</v>
      </c>
      <c r="AK3165" s="22">
        <f t="shared" si="249"/>
        <v>4.6023500309214622</v>
      </c>
      <c r="AL3165" t="s">
        <v>52</v>
      </c>
      <c r="AM3165" t="s">
        <v>66</v>
      </c>
      <c r="AN3165" t="s">
        <v>67</v>
      </c>
    </row>
    <row r="3166" spans="1:40" hidden="1" x14ac:dyDescent="0.25">
      <c r="A3166">
        <v>202430</v>
      </c>
      <c r="B3166">
        <v>44606</v>
      </c>
      <c r="C3166" t="s">
        <v>2104</v>
      </c>
      <c r="D3166" t="s">
        <v>5621</v>
      </c>
      <c r="E3166" t="s">
        <v>2105</v>
      </c>
      <c r="F3166">
        <v>0</v>
      </c>
      <c r="G3166" s="1">
        <v>45222</v>
      </c>
      <c r="H3166" s="1">
        <v>45276</v>
      </c>
      <c r="I3166" s="21">
        <f t="shared" si="245"/>
        <v>8.7142857142857153</v>
      </c>
      <c r="J3166" s="1"/>
      <c r="K3166" s="1" t="s">
        <v>34</v>
      </c>
      <c r="M3166" t="s">
        <v>34</v>
      </c>
      <c r="S3166" s="22">
        <f t="shared" si="246"/>
        <v>4.1666666666666685E-2</v>
      </c>
      <c r="T3166" s="22">
        <f t="shared" si="247"/>
        <v>2.2005772005772018E-2</v>
      </c>
      <c r="U3166" s="22" t="s">
        <v>5390</v>
      </c>
      <c r="V3166">
        <v>900</v>
      </c>
      <c r="W3166" s="22" t="s">
        <v>5391</v>
      </c>
      <c r="X3166">
        <v>1000</v>
      </c>
      <c r="Y3166" t="s">
        <v>101</v>
      </c>
      <c r="Z3166" t="s">
        <v>1449</v>
      </c>
      <c r="AA3166" t="s">
        <v>1450</v>
      </c>
      <c r="AB3166">
        <v>11</v>
      </c>
      <c r="AC3166" t="s">
        <v>260</v>
      </c>
      <c r="AD3166" t="str">
        <f t="shared" si="248"/>
        <v>Wake Campus - WAKE15</v>
      </c>
      <c r="AE3166" t="s">
        <v>260</v>
      </c>
      <c r="AF3166" t="s">
        <v>263</v>
      </c>
      <c r="AG3166" t="s">
        <v>1451</v>
      </c>
      <c r="AH3166" t="s">
        <v>5220</v>
      </c>
      <c r="AI3166">
        <v>25</v>
      </c>
      <c r="AJ3166">
        <v>20</v>
      </c>
      <c r="AK3166" s="22">
        <f t="shared" si="249"/>
        <v>3.8352916924345521</v>
      </c>
      <c r="AL3166" t="s">
        <v>52</v>
      </c>
      <c r="AM3166" t="s">
        <v>66</v>
      </c>
      <c r="AN3166" t="s">
        <v>67</v>
      </c>
    </row>
    <row r="3167" spans="1:40" hidden="1" x14ac:dyDescent="0.25">
      <c r="A3167">
        <v>202430</v>
      </c>
      <c r="B3167">
        <v>44606</v>
      </c>
      <c r="C3167" t="s">
        <v>2104</v>
      </c>
      <c r="D3167" t="s">
        <v>5621</v>
      </c>
      <c r="E3167" t="s">
        <v>2105</v>
      </c>
      <c r="F3167">
        <v>0</v>
      </c>
      <c r="G3167" s="1">
        <v>45222</v>
      </c>
      <c r="H3167" s="1">
        <v>45276</v>
      </c>
      <c r="I3167" s="21">
        <f t="shared" si="245"/>
        <v>8.7142857142857153</v>
      </c>
      <c r="J3167" s="1"/>
      <c r="K3167" s="1" t="s">
        <v>34</v>
      </c>
      <c r="M3167" t="s">
        <v>34</v>
      </c>
      <c r="S3167" s="22">
        <f t="shared" si="246"/>
        <v>3.819444444444442E-2</v>
      </c>
      <c r="T3167" s="22">
        <f t="shared" si="247"/>
        <v>2.0171957671957664E-2</v>
      </c>
      <c r="U3167" s="22" t="s">
        <v>5392</v>
      </c>
      <c r="V3167">
        <v>1005</v>
      </c>
      <c r="W3167" s="22" t="s">
        <v>5437</v>
      </c>
      <c r="X3167">
        <v>1100</v>
      </c>
      <c r="Y3167" t="s">
        <v>101</v>
      </c>
      <c r="Z3167" t="s">
        <v>1449</v>
      </c>
      <c r="AA3167" t="s">
        <v>1450</v>
      </c>
      <c r="AB3167">
        <v>11</v>
      </c>
      <c r="AC3167" t="s">
        <v>260</v>
      </c>
      <c r="AD3167" t="str">
        <f t="shared" si="248"/>
        <v>Wake Campus - WAKE15</v>
      </c>
      <c r="AE3167" t="s">
        <v>260</v>
      </c>
      <c r="AF3167" t="s">
        <v>263</v>
      </c>
      <c r="AG3167" t="s">
        <v>1451</v>
      </c>
      <c r="AH3167" t="s">
        <v>5220</v>
      </c>
      <c r="AI3167">
        <v>25</v>
      </c>
      <c r="AJ3167">
        <v>20</v>
      </c>
      <c r="AK3167" s="22">
        <f t="shared" si="249"/>
        <v>3.5156840513983361</v>
      </c>
      <c r="AL3167" t="s">
        <v>52</v>
      </c>
      <c r="AM3167" t="s">
        <v>66</v>
      </c>
      <c r="AN3167" t="s">
        <v>67</v>
      </c>
    </row>
    <row r="3168" spans="1:40" hidden="1" x14ac:dyDescent="0.25">
      <c r="A3168">
        <v>202430</v>
      </c>
      <c r="B3168">
        <v>44664</v>
      </c>
      <c r="C3168" t="s">
        <v>1452</v>
      </c>
      <c r="D3168" t="s">
        <v>5626</v>
      </c>
      <c r="E3168" t="s">
        <v>1453</v>
      </c>
      <c r="F3168">
        <v>0</v>
      </c>
      <c r="G3168" s="1">
        <v>45166</v>
      </c>
      <c r="H3168" s="1">
        <v>45220</v>
      </c>
      <c r="I3168" s="21">
        <f t="shared" si="245"/>
        <v>8.7142857142857153</v>
      </c>
      <c r="J3168" s="1"/>
      <c r="K3168" s="1" t="s">
        <v>33</v>
      </c>
      <c r="L3168" t="s">
        <v>33</v>
      </c>
      <c r="S3168" s="22">
        <f t="shared" si="246"/>
        <v>4.1666666666666685E-2</v>
      </c>
      <c r="T3168" s="22">
        <f t="shared" si="247"/>
        <v>2.2005772005772018E-2</v>
      </c>
      <c r="U3168" s="22" t="s">
        <v>5383</v>
      </c>
      <c r="V3168">
        <v>930</v>
      </c>
      <c r="W3168" s="22" t="s">
        <v>5373</v>
      </c>
      <c r="X3168">
        <v>1030</v>
      </c>
      <c r="Y3168" t="s">
        <v>101</v>
      </c>
      <c r="Z3168" t="s">
        <v>1449</v>
      </c>
      <c r="AA3168" t="s">
        <v>1450</v>
      </c>
      <c r="AB3168">
        <v>9</v>
      </c>
      <c r="AC3168" t="s">
        <v>260</v>
      </c>
      <c r="AD3168" t="str">
        <f t="shared" si="248"/>
        <v>Wake Campus - WAKE15</v>
      </c>
      <c r="AE3168" t="s">
        <v>260</v>
      </c>
      <c r="AF3168" t="s">
        <v>263</v>
      </c>
      <c r="AG3168" t="s">
        <v>1451</v>
      </c>
      <c r="AH3168" t="s">
        <v>5220</v>
      </c>
      <c r="AI3168">
        <v>25</v>
      </c>
      <c r="AJ3168">
        <v>25</v>
      </c>
      <c r="AK3168" s="22">
        <f t="shared" si="249"/>
        <v>4.7941146155431902</v>
      </c>
      <c r="AL3168" t="s">
        <v>52</v>
      </c>
      <c r="AM3168" t="s">
        <v>66</v>
      </c>
      <c r="AN3168" t="s">
        <v>46</v>
      </c>
    </row>
    <row r="3169" spans="1:40" hidden="1" x14ac:dyDescent="0.25">
      <c r="A3169">
        <v>202430</v>
      </c>
      <c r="B3169">
        <v>44665</v>
      </c>
      <c r="C3169" t="s">
        <v>1452</v>
      </c>
      <c r="D3169" t="s">
        <v>5626</v>
      </c>
      <c r="E3169" t="s">
        <v>1453</v>
      </c>
      <c r="F3169">
        <v>0</v>
      </c>
      <c r="G3169" s="1">
        <v>45222</v>
      </c>
      <c r="H3169" s="1">
        <v>45276</v>
      </c>
      <c r="I3169" s="21">
        <f t="shared" si="245"/>
        <v>8.7142857142857153</v>
      </c>
      <c r="J3169" s="1"/>
      <c r="K3169" s="1" t="s">
        <v>33</v>
      </c>
      <c r="L3169" t="s">
        <v>33</v>
      </c>
      <c r="S3169" s="22">
        <f t="shared" si="246"/>
        <v>6.25E-2</v>
      </c>
      <c r="T3169" s="22">
        <f t="shared" si="247"/>
        <v>3.3008658008658015E-2</v>
      </c>
      <c r="U3169" s="22" t="s">
        <v>5390</v>
      </c>
      <c r="V3169">
        <v>900</v>
      </c>
      <c r="W3169" s="22" t="s">
        <v>5373</v>
      </c>
      <c r="X3169">
        <v>1030</v>
      </c>
      <c r="Y3169" t="s">
        <v>101</v>
      </c>
      <c r="Z3169" t="s">
        <v>1449</v>
      </c>
      <c r="AA3169" t="s">
        <v>1450</v>
      </c>
      <c r="AB3169">
        <v>11</v>
      </c>
      <c r="AC3169" t="s">
        <v>260</v>
      </c>
      <c r="AD3169" t="str">
        <f t="shared" si="248"/>
        <v>Wake Campus - WAKE15</v>
      </c>
      <c r="AE3169" t="s">
        <v>260</v>
      </c>
      <c r="AF3169" t="s">
        <v>263</v>
      </c>
      <c r="AG3169" t="s">
        <v>1451</v>
      </c>
      <c r="AH3169" t="s">
        <v>5220</v>
      </c>
      <c r="AI3169">
        <v>25</v>
      </c>
      <c r="AJ3169">
        <v>25</v>
      </c>
      <c r="AK3169" s="22">
        <f t="shared" si="249"/>
        <v>7.1911719233147835</v>
      </c>
      <c r="AL3169" t="s">
        <v>52</v>
      </c>
      <c r="AM3169" t="s">
        <v>66</v>
      </c>
      <c r="AN3169" t="s">
        <v>46</v>
      </c>
    </row>
    <row r="3170" spans="1:40" hidden="1" x14ac:dyDescent="0.25">
      <c r="A3170">
        <v>202430</v>
      </c>
      <c r="B3170">
        <v>44666</v>
      </c>
      <c r="C3170" t="s">
        <v>2106</v>
      </c>
      <c r="D3170" t="s">
        <v>5621</v>
      </c>
      <c r="E3170" t="s">
        <v>2107</v>
      </c>
      <c r="F3170">
        <v>0</v>
      </c>
      <c r="G3170" s="1">
        <v>45166</v>
      </c>
      <c r="H3170" s="1">
        <v>45220</v>
      </c>
      <c r="I3170" s="21">
        <f t="shared" si="245"/>
        <v>8.7142857142857153</v>
      </c>
      <c r="J3170" s="1"/>
      <c r="K3170" s="1" t="s">
        <v>34</v>
      </c>
      <c r="M3170" t="s">
        <v>34</v>
      </c>
      <c r="S3170" s="22">
        <f t="shared" si="246"/>
        <v>5.2083333333333315E-2</v>
      </c>
      <c r="T3170" s="22">
        <f t="shared" si="247"/>
        <v>2.7507215007215004E-2</v>
      </c>
      <c r="U3170" s="22" t="s">
        <v>5434</v>
      </c>
      <c r="V3170">
        <v>1130</v>
      </c>
      <c r="W3170" s="22" t="s">
        <v>5377</v>
      </c>
      <c r="X3170">
        <v>1245</v>
      </c>
      <c r="Y3170" t="s">
        <v>49</v>
      </c>
      <c r="Z3170" t="s">
        <v>2108</v>
      </c>
      <c r="AA3170" t="s">
        <v>2109</v>
      </c>
      <c r="AB3170">
        <v>9</v>
      </c>
      <c r="AC3170" t="s">
        <v>260</v>
      </c>
      <c r="AD3170" t="str">
        <f t="shared" si="248"/>
        <v>Wake Campus - WAKE15</v>
      </c>
      <c r="AE3170" t="s">
        <v>260</v>
      </c>
      <c r="AF3170" t="s">
        <v>263</v>
      </c>
      <c r="AG3170" t="s">
        <v>1451</v>
      </c>
      <c r="AH3170" t="s">
        <v>5220</v>
      </c>
      <c r="AI3170">
        <v>25</v>
      </c>
      <c r="AJ3170">
        <v>10</v>
      </c>
      <c r="AK3170" s="22">
        <f t="shared" si="249"/>
        <v>2.3970573077715933</v>
      </c>
      <c r="AL3170" t="s">
        <v>52</v>
      </c>
      <c r="AM3170" t="s">
        <v>66</v>
      </c>
      <c r="AN3170" t="s">
        <v>67</v>
      </c>
    </row>
    <row r="3171" spans="1:40" hidden="1" x14ac:dyDescent="0.25">
      <c r="A3171">
        <v>202430</v>
      </c>
      <c r="B3171">
        <v>44667</v>
      </c>
      <c r="C3171" t="s">
        <v>2106</v>
      </c>
      <c r="D3171" t="s">
        <v>5621</v>
      </c>
      <c r="E3171" t="s">
        <v>2107</v>
      </c>
      <c r="F3171">
        <v>0</v>
      </c>
      <c r="G3171" s="1">
        <v>45222</v>
      </c>
      <c r="H3171" s="1">
        <v>45276</v>
      </c>
      <c r="I3171" s="21">
        <f t="shared" si="245"/>
        <v>8.7142857142857153</v>
      </c>
      <c r="J3171" s="1"/>
      <c r="K3171" s="1" t="s">
        <v>34</v>
      </c>
      <c r="M3171" t="s">
        <v>34</v>
      </c>
      <c r="S3171" s="22">
        <f t="shared" si="246"/>
        <v>5.2083333333333315E-2</v>
      </c>
      <c r="T3171" s="22">
        <f t="shared" si="247"/>
        <v>2.7507215007215004E-2</v>
      </c>
      <c r="U3171" s="22" t="s">
        <v>5434</v>
      </c>
      <c r="V3171">
        <v>1130</v>
      </c>
      <c r="W3171" s="22" t="s">
        <v>5377</v>
      </c>
      <c r="X3171">
        <v>1245</v>
      </c>
      <c r="Y3171" t="s">
        <v>101</v>
      </c>
      <c r="Z3171" t="s">
        <v>2108</v>
      </c>
      <c r="AA3171" t="s">
        <v>2109</v>
      </c>
      <c r="AB3171">
        <v>11</v>
      </c>
      <c r="AC3171" t="s">
        <v>260</v>
      </c>
      <c r="AD3171" t="str">
        <f t="shared" si="248"/>
        <v>Wake Campus - WAKE15</v>
      </c>
      <c r="AE3171" t="s">
        <v>260</v>
      </c>
      <c r="AF3171" t="s">
        <v>263</v>
      </c>
      <c r="AG3171" t="s">
        <v>1451</v>
      </c>
      <c r="AH3171" t="s">
        <v>5220</v>
      </c>
      <c r="AI3171">
        <v>25</v>
      </c>
      <c r="AJ3171">
        <v>11</v>
      </c>
      <c r="AK3171" s="22">
        <f t="shared" si="249"/>
        <v>2.6367630385487528</v>
      </c>
      <c r="AL3171" t="s">
        <v>52</v>
      </c>
      <c r="AM3171" t="s">
        <v>66</v>
      </c>
      <c r="AN3171" t="s">
        <v>67</v>
      </c>
    </row>
    <row r="3172" spans="1:40" hidden="1" x14ac:dyDescent="0.25">
      <c r="A3172">
        <v>202430</v>
      </c>
      <c r="B3172">
        <v>41566</v>
      </c>
      <c r="C3172" t="s">
        <v>2110</v>
      </c>
      <c r="D3172" t="s">
        <v>5703</v>
      </c>
      <c r="E3172" t="s">
        <v>2111</v>
      </c>
      <c r="F3172">
        <v>0</v>
      </c>
      <c r="G3172" s="1">
        <v>45222</v>
      </c>
      <c r="H3172" s="1">
        <v>45276</v>
      </c>
      <c r="I3172" s="21">
        <f t="shared" si="245"/>
        <v>8.7142857142857153</v>
      </c>
      <c r="J3172" s="1"/>
      <c r="K3172" s="1" t="s">
        <v>34</v>
      </c>
      <c r="M3172" t="s">
        <v>34</v>
      </c>
      <c r="S3172" s="22">
        <f t="shared" si="246"/>
        <v>3.472222222222221E-2</v>
      </c>
      <c r="T3172" s="22">
        <f t="shared" si="247"/>
        <v>1.8338143338143334E-2</v>
      </c>
      <c r="U3172" s="22" t="s">
        <v>5378</v>
      </c>
      <c r="V3172">
        <v>1800</v>
      </c>
      <c r="W3172" s="22" t="s">
        <v>5477</v>
      </c>
      <c r="X3172">
        <v>1850</v>
      </c>
      <c r="Y3172" t="s">
        <v>101</v>
      </c>
      <c r="Z3172" t="s">
        <v>2112</v>
      </c>
      <c r="AA3172" t="s">
        <v>2113</v>
      </c>
      <c r="AB3172">
        <v>11</v>
      </c>
      <c r="AC3172" t="s">
        <v>260</v>
      </c>
      <c r="AD3172" t="str">
        <f t="shared" si="248"/>
        <v>Wake Campus - WAKE16</v>
      </c>
      <c r="AE3172" t="s">
        <v>260</v>
      </c>
      <c r="AF3172" t="s">
        <v>263</v>
      </c>
      <c r="AG3172" t="s">
        <v>660</v>
      </c>
      <c r="AH3172" t="s">
        <v>5220</v>
      </c>
      <c r="AI3172">
        <v>30</v>
      </c>
      <c r="AJ3172">
        <v>27</v>
      </c>
      <c r="AK3172" s="22">
        <f t="shared" si="249"/>
        <v>4.3147031539888676</v>
      </c>
      <c r="AL3172" t="s">
        <v>52</v>
      </c>
      <c r="AM3172" t="s">
        <v>182</v>
      </c>
      <c r="AN3172" t="s">
        <v>67</v>
      </c>
    </row>
    <row r="3173" spans="1:40" hidden="1" x14ac:dyDescent="0.25">
      <c r="A3173">
        <v>202430</v>
      </c>
      <c r="B3173">
        <v>41566</v>
      </c>
      <c r="C3173" t="s">
        <v>2110</v>
      </c>
      <c r="D3173" t="s">
        <v>5703</v>
      </c>
      <c r="E3173" t="s">
        <v>2111</v>
      </c>
      <c r="F3173">
        <v>0</v>
      </c>
      <c r="G3173" s="1">
        <v>45222</v>
      </c>
      <c r="H3173" s="1">
        <v>45276</v>
      </c>
      <c r="I3173" s="21">
        <f t="shared" si="245"/>
        <v>8.7142857142857153</v>
      </c>
      <c r="J3173" s="1"/>
      <c r="K3173" s="1" t="s">
        <v>34</v>
      </c>
      <c r="M3173" t="s">
        <v>34</v>
      </c>
      <c r="S3173" s="22">
        <f t="shared" si="246"/>
        <v>8.333333333333337E-2</v>
      </c>
      <c r="T3173" s="22">
        <f t="shared" si="247"/>
        <v>4.4011544011544036E-2</v>
      </c>
      <c r="U3173" s="22" t="s">
        <v>5406</v>
      </c>
      <c r="V3173">
        <v>1900</v>
      </c>
      <c r="W3173" s="22" t="s">
        <v>5519</v>
      </c>
      <c r="X3173">
        <v>2100</v>
      </c>
      <c r="Y3173" t="s">
        <v>101</v>
      </c>
      <c r="Z3173" t="s">
        <v>2112</v>
      </c>
      <c r="AA3173" t="s">
        <v>2113</v>
      </c>
      <c r="AB3173">
        <v>11</v>
      </c>
      <c r="AC3173" t="s">
        <v>260</v>
      </c>
      <c r="AD3173" t="str">
        <f t="shared" si="248"/>
        <v>Wake Campus - WAKE16</v>
      </c>
      <c r="AE3173" t="s">
        <v>260</v>
      </c>
      <c r="AF3173" t="s">
        <v>263</v>
      </c>
      <c r="AG3173" t="s">
        <v>660</v>
      </c>
      <c r="AH3173" t="s">
        <v>5220</v>
      </c>
      <c r="AI3173">
        <v>30</v>
      </c>
      <c r="AJ3173">
        <v>27</v>
      </c>
      <c r="AK3173" s="22">
        <f t="shared" si="249"/>
        <v>10.35528756957329</v>
      </c>
      <c r="AL3173" t="s">
        <v>52</v>
      </c>
      <c r="AM3173" t="s">
        <v>182</v>
      </c>
      <c r="AN3173" t="s">
        <v>67</v>
      </c>
    </row>
    <row r="3174" spans="1:40" hidden="1" x14ac:dyDescent="0.25">
      <c r="A3174">
        <v>202430</v>
      </c>
      <c r="B3174">
        <v>42439</v>
      </c>
      <c r="C3174" t="s">
        <v>658</v>
      </c>
      <c r="D3174" t="s">
        <v>5681</v>
      </c>
      <c r="E3174" t="s">
        <v>659</v>
      </c>
      <c r="F3174">
        <v>0</v>
      </c>
      <c r="G3174" s="1">
        <v>45222</v>
      </c>
      <c r="H3174" s="1">
        <v>45276</v>
      </c>
      <c r="I3174" s="21">
        <f t="shared" si="245"/>
        <v>8.7142857142857153</v>
      </c>
      <c r="J3174" s="1"/>
      <c r="K3174" s="1" t="s">
        <v>5536</v>
      </c>
      <c r="L3174" t="s">
        <v>33</v>
      </c>
      <c r="N3174" t="s">
        <v>35</v>
      </c>
      <c r="S3174" s="22">
        <f t="shared" si="246"/>
        <v>0.10416666666666663</v>
      </c>
      <c r="T3174" s="22">
        <f t="shared" si="247"/>
        <v>0.11002886002886002</v>
      </c>
      <c r="U3174" s="22" t="s">
        <v>5393</v>
      </c>
      <c r="V3174">
        <v>1230</v>
      </c>
      <c r="W3174" s="22" t="s">
        <v>5371</v>
      </c>
      <c r="X3174">
        <v>1500</v>
      </c>
      <c r="Y3174" t="s">
        <v>49</v>
      </c>
      <c r="Z3174" t="s">
        <v>102</v>
      </c>
      <c r="AA3174" t="s">
        <v>103</v>
      </c>
      <c r="AB3174">
        <v>11</v>
      </c>
      <c r="AC3174" t="s">
        <v>260</v>
      </c>
      <c r="AD3174" t="str">
        <f t="shared" si="248"/>
        <v>Wake Campus - WAKE16</v>
      </c>
      <c r="AE3174" t="s">
        <v>260</v>
      </c>
      <c r="AF3174" t="s">
        <v>263</v>
      </c>
      <c r="AG3174" t="s">
        <v>660</v>
      </c>
      <c r="AH3174" t="s">
        <v>5220</v>
      </c>
      <c r="AI3174">
        <v>50</v>
      </c>
      <c r="AJ3174">
        <v>21</v>
      </c>
      <c r="AK3174" s="22">
        <f t="shared" si="249"/>
        <v>20.135281385281385</v>
      </c>
      <c r="AL3174" t="s">
        <v>52</v>
      </c>
      <c r="AM3174" t="s">
        <v>66</v>
      </c>
      <c r="AN3174" t="s">
        <v>67</v>
      </c>
    </row>
    <row r="3175" spans="1:40" hidden="1" x14ac:dyDescent="0.25">
      <c r="A3175">
        <v>202430</v>
      </c>
      <c r="B3175">
        <v>42441</v>
      </c>
      <c r="C3175" t="s">
        <v>658</v>
      </c>
      <c r="D3175" t="s">
        <v>5681</v>
      </c>
      <c r="E3175" t="s">
        <v>659</v>
      </c>
      <c r="F3175">
        <v>0</v>
      </c>
      <c r="G3175" s="1">
        <v>45166</v>
      </c>
      <c r="H3175" s="1">
        <v>45220</v>
      </c>
      <c r="I3175" s="21">
        <f t="shared" si="245"/>
        <v>8.7142857142857153</v>
      </c>
      <c r="J3175" s="1"/>
      <c r="K3175" s="1" t="s">
        <v>5536</v>
      </c>
      <c r="L3175" t="s">
        <v>33</v>
      </c>
      <c r="N3175" t="s">
        <v>35</v>
      </c>
      <c r="S3175" s="22">
        <f t="shared" si="246"/>
        <v>0.10416666666666663</v>
      </c>
      <c r="T3175" s="22">
        <f t="shared" si="247"/>
        <v>0.11002886002886002</v>
      </c>
      <c r="U3175" s="22" t="s">
        <v>5393</v>
      </c>
      <c r="V3175">
        <v>1230</v>
      </c>
      <c r="W3175" s="22" t="s">
        <v>5371</v>
      </c>
      <c r="X3175">
        <v>1500</v>
      </c>
      <c r="Y3175" t="s">
        <v>101</v>
      </c>
      <c r="Z3175" t="s">
        <v>102</v>
      </c>
      <c r="AA3175" t="s">
        <v>103</v>
      </c>
      <c r="AB3175">
        <v>9</v>
      </c>
      <c r="AC3175" t="s">
        <v>260</v>
      </c>
      <c r="AD3175" t="str">
        <f t="shared" si="248"/>
        <v>Wake Campus - WAKE16</v>
      </c>
      <c r="AE3175" t="s">
        <v>260</v>
      </c>
      <c r="AF3175" t="s">
        <v>263</v>
      </c>
      <c r="AG3175" t="s">
        <v>660</v>
      </c>
      <c r="AH3175" t="s">
        <v>5220</v>
      </c>
      <c r="AI3175">
        <v>50</v>
      </c>
      <c r="AJ3175">
        <v>19</v>
      </c>
      <c r="AK3175" s="22">
        <f t="shared" si="249"/>
        <v>18.217635539064108</v>
      </c>
      <c r="AL3175" t="s">
        <v>52</v>
      </c>
      <c r="AM3175" t="s">
        <v>66</v>
      </c>
      <c r="AN3175" t="s">
        <v>67</v>
      </c>
    </row>
    <row r="3176" spans="1:40" hidden="1" x14ac:dyDescent="0.25">
      <c r="A3176">
        <v>202430</v>
      </c>
      <c r="B3176">
        <v>42568</v>
      </c>
      <c r="C3176" t="s">
        <v>2110</v>
      </c>
      <c r="D3176" t="s">
        <v>5703</v>
      </c>
      <c r="E3176" t="s">
        <v>2111</v>
      </c>
      <c r="F3176">
        <v>0</v>
      </c>
      <c r="G3176" s="1">
        <v>45166</v>
      </c>
      <c r="H3176" s="1">
        <v>45220</v>
      </c>
      <c r="I3176" s="21">
        <f t="shared" si="245"/>
        <v>8.7142857142857153</v>
      </c>
      <c r="J3176" s="1"/>
      <c r="K3176" s="1" t="s">
        <v>34</v>
      </c>
      <c r="M3176" t="s">
        <v>34</v>
      </c>
      <c r="S3176" s="22">
        <f t="shared" si="246"/>
        <v>4.166666666666663E-2</v>
      </c>
      <c r="T3176" s="22">
        <f t="shared" si="247"/>
        <v>2.200577200577199E-2</v>
      </c>
      <c r="U3176" s="22" t="s">
        <v>5378</v>
      </c>
      <c r="V3176">
        <v>1800</v>
      </c>
      <c r="W3176" s="22" t="s">
        <v>5406</v>
      </c>
      <c r="X3176">
        <v>1900</v>
      </c>
      <c r="Y3176" t="s">
        <v>101</v>
      </c>
      <c r="Z3176" t="s">
        <v>2112</v>
      </c>
      <c r="AA3176" t="s">
        <v>2113</v>
      </c>
      <c r="AB3176">
        <v>9</v>
      </c>
      <c r="AC3176" t="s">
        <v>260</v>
      </c>
      <c r="AD3176" t="str">
        <f t="shared" si="248"/>
        <v>Wake Campus - WAKE16</v>
      </c>
      <c r="AE3176" t="s">
        <v>260</v>
      </c>
      <c r="AF3176" t="s">
        <v>263</v>
      </c>
      <c r="AG3176" t="s">
        <v>660</v>
      </c>
      <c r="AH3176" t="s">
        <v>5220</v>
      </c>
      <c r="AI3176">
        <v>30</v>
      </c>
      <c r="AJ3176">
        <v>28</v>
      </c>
      <c r="AK3176" s="22">
        <f t="shared" si="249"/>
        <v>5.369408369408367</v>
      </c>
      <c r="AL3176" t="s">
        <v>52</v>
      </c>
      <c r="AM3176" t="s">
        <v>66</v>
      </c>
      <c r="AN3176" t="s">
        <v>67</v>
      </c>
    </row>
    <row r="3177" spans="1:40" hidden="1" x14ac:dyDescent="0.25">
      <c r="A3177">
        <v>202430</v>
      </c>
      <c r="B3177">
        <v>42568</v>
      </c>
      <c r="C3177" t="s">
        <v>2110</v>
      </c>
      <c r="D3177" t="s">
        <v>5703</v>
      </c>
      <c r="E3177" t="s">
        <v>2111</v>
      </c>
      <c r="F3177">
        <v>0</v>
      </c>
      <c r="G3177" s="1">
        <v>45166</v>
      </c>
      <c r="H3177" s="1">
        <v>45220</v>
      </c>
      <c r="I3177" s="21">
        <f t="shared" si="245"/>
        <v>8.7142857142857153</v>
      </c>
      <c r="J3177" s="1"/>
      <c r="K3177" s="1" t="s">
        <v>34</v>
      </c>
      <c r="M3177" t="s">
        <v>34</v>
      </c>
      <c r="S3177" s="22">
        <f t="shared" si="246"/>
        <v>7.9861111111111049E-2</v>
      </c>
      <c r="T3177" s="22">
        <f t="shared" si="247"/>
        <v>4.2177729677729654E-2</v>
      </c>
      <c r="U3177" s="22" t="s">
        <v>5426</v>
      </c>
      <c r="V3177">
        <v>1910</v>
      </c>
      <c r="W3177" s="22" t="s">
        <v>5518</v>
      </c>
      <c r="X3177">
        <v>2105</v>
      </c>
      <c r="Y3177" t="s">
        <v>101</v>
      </c>
      <c r="Z3177" t="s">
        <v>2112</v>
      </c>
      <c r="AA3177" t="s">
        <v>2113</v>
      </c>
      <c r="AB3177">
        <v>9</v>
      </c>
      <c r="AC3177" t="s">
        <v>260</v>
      </c>
      <c r="AD3177" t="str">
        <f t="shared" si="248"/>
        <v>Wake Campus - WAKE16</v>
      </c>
      <c r="AE3177" t="s">
        <v>260</v>
      </c>
      <c r="AF3177" t="s">
        <v>263</v>
      </c>
      <c r="AG3177" t="s">
        <v>660</v>
      </c>
      <c r="AH3177" t="s">
        <v>5220</v>
      </c>
      <c r="AI3177">
        <v>30</v>
      </c>
      <c r="AJ3177">
        <v>28</v>
      </c>
      <c r="AK3177" s="22">
        <f t="shared" si="249"/>
        <v>10.291366041366038</v>
      </c>
      <c r="AL3177" t="s">
        <v>52</v>
      </c>
      <c r="AM3177" t="s">
        <v>66</v>
      </c>
      <c r="AN3177" t="s">
        <v>67</v>
      </c>
    </row>
    <row r="3178" spans="1:40" hidden="1" x14ac:dyDescent="0.25">
      <c r="A3178">
        <v>202430</v>
      </c>
      <c r="B3178">
        <v>44565</v>
      </c>
      <c r="C3178" t="s">
        <v>2114</v>
      </c>
      <c r="D3178" t="s">
        <v>5605</v>
      </c>
      <c r="E3178" t="s">
        <v>2115</v>
      </c>
      <c r="F3178">
        <v>0</v>
      </c>
      <c r="G3178" s="1">
        <v>45222</v>
      </c>
      <c r="H3178" s="1">
        <v>45276</v>
      </c>
      <c r="I3178" s="21">
        <f t="shared" si="245"/>
        <v>8.7142857142857153</v>
      </c>
      <c r="J3178" s="1"/>
      <c r="K3178" s="1" t="s">
        <v>34</v>
      </c>
      <c r="M3178" t="s">
        <v>34</v>
      </c>
      <c r="S3178" s="22">
        <f t="shared" si="246"/>
        <v>8.3333333333333315E-2</v>
      </c>
      <c r="T3178" s="22">
        <f t="shared" si="247"/>
        <v>4.4011544011544008E-2</v>
      </c>
      <c r="U3178" s="22" t="s">
        <v>5391</v>
      </c>
      <c r="V3178">
        <v>1000</v>
      </c>
      <c r="W3178" s="22" t="s">
        <v>5384</v>
      </c>
      <c r="X3178">
        <v>1200</v>
      </c>
      <c r="Y3178" t="s">
        <v>49</v>
      </c>
      <c r="Z3178" t="s">
        <v>2116</v>
      </c>
      <c r="AA3178" t="s">
        <v>2117</v>
      </c>
      <c r="AB3178">
        <v>11</v>
      </c>
      <c r="AC3178" t="s">
        <v>260</v>
      </c>
      <c r="AD3178" t="str">
        <f t="shared" si="248"/>
        <v>Wake Campus - WAKE16</v>
      </c>
      <c r="AE3178" t="s">
        <v>260</v>
      </c>
      <c r="AF3178" t="s">
        <v>263</v>
      </c>
      <c r="AG3178" t="s">
        <v>660</v>
      </c>
      <c r="AH3178" t="s">
        <v>5220</v>
      </c>
      <c r="AI3178">
        <v>30</v>
      </c>
      <c r="AJ3178">
        <v>24</v>
      </c>
      <c r="AK3178" s="22">
        <f t="shared" si="249"/>
        <v>9.2047000618429191</v>
      </c>
      <c r="AL3178" t="s">
        <v>52</v>
      </c>
      <c r="AM3178" t="s">
        <v>66</v>
      </c>
      <c r="AN3178" t="s">
        <v>67</v>
      </c>
    </row>
    <row r="3179" spans="1:40" hidden="1" x14ac:dyDescent="0.25">
      <c r="A3179">
        <v>202430</v>
      </c>
      <c r="B3179">
        <v>42415</v>
      </c>
      <c r="C3179" t="s">
        <v>94</v>
      </c>
      <c r="D3179" t="s">
        <v>5681</v>
      </c>
      <c r="E3179" t="s">
        <v>95</v>
      </c>
      <c r="F3179">
        <v>0</v>
      </c>
      <c r="G3179" s="1">
        <v>45166</v>
      </c>
      <c r="H3179" s="1">
        <v>45220</v>
      </c>
      <c r="I3179" s="21">
        <f t="shared" si="245"/>
        <v>8.7142857142857153</v>
      </c>
      <c r="J3179" s="1"/>
      <c r="K3179" s="1" t="s">
        <v>5540</v>
      </c>
      <c r="L3179" t="s">
        <v>33</v>
      </c>
      <c r="M3179" t="s">
        <v>34</v>
      </c>
      <c r="N3179" t="s">
        <v>35</v>
      </c>
      <c r="O3179" t="s">
        <v>36</v>
      </c>
      <c r="S3179" s="22">
        <f t="shared" si="246"/>
        <v>9.375E-2</v>
      </c>
      <c r="T3179" s="22">
        <f t="shared" si="247"/>
        <v>0.19805194805194809</v>
      </c>
      <c r="U3179" s="22" t="s">
        <v>5390</v>
      </c>
      <c r="V3179">
        <v>900</v>
      </c>
      <c r="W3179" s="22" t="s">
        <v>5420</v>
      </c>
      <c r="X3179">
        <v>1115</v>
      </c>
      <c r="Y3179" t="s">
        <v>101</v>
      </c>
      <c r="Z3179" t="s">
        <v>267</v>
      </c>
      <c r="AA3179" t="s">
        <v>268</v>
      </c>
      <c r="AB3179">
        <v>9</v>
      </c>
      <c r="AC3179" t="s">
        <v>260</v>
      </c>
      <c r="AD3179" t="str">
        <f t="shared" si="248"/>
        <v>Wake Campus - WAKE17</v>
      </c>
      <c r="AE3179" t="s">
        <v>260</v>
      </c>
      <c r="AF3179" t="s">
        <v>263</v>
      </c>
      <c r="AG3179" t="s">
        <v>269</v>
      </c>
      <c r="AH3179" t="s">
        <v>5220</v>
      </c>
      <c r="AI3179">
        <v>37</v>
      </c>
      <c r="AJ3179">
        <v>13</v>
      </c>
      <c r="AK3179" s="22">
        <f t="shared" si="249"/>
        <v>22.436456400742124</v>
      </c>
      <c r="AL3179" t="s">
        <v>52</v>
      </c>
      <c r="AM3179" t="s">
        <v>66</v>
      </c>
      <c r="AN3179" t="s">
        <v>67</v>
      </c>
    </row>
    <row r="3180" spans="1:40" hidden="1" x14ac:dyDescent="0.25">
      <c r="A3180">
        <v>202430</v>
      </c>
      <c r="B3180">
        <v>42416</v>
      </c>
      <c r="C3180" t="s">
        <v>94</v>
      </c>
      <c r="D3180" t="s">
        <v>5681</v>
      </c>
      <c r="E3180" t="s">
        <v>95</v>
      </c>
      <c r="F3180">
        <v>0</v>
      </c>
      <c r="G3180" s="1">
        <v>45222</v>
      </c>
      <c r="H3180" s="1">
        <v>45276</v>
      </c>
      <c r="I3180" s="21">
        <f t="shared" si="245"/>
        <v>8.7142857142857153</v>
      </c>
      <c r="J3180" s="1"/>
      <c r="K3180" s="1" t="s">
        <v>5540</v>
      </c>
      <c r="L3180" t="s">
        <v>33</v>
      </c>
      <c r="M3180" t="s">
        <v>34</v>
      </c>
      <c r="N3180" t="s">
        <v>35</v>
      </c>
      <c r="O3180" t="s">
        <v>36</v>
      </c>
      <c r="S3180" s="22">
        <f t="shared" si="246"/>
        <v>9.375E-2</v>
      </c>
      <c r="T3180" s="22">
        <f t="shared" si="247"/>
        <v>0.19805194805194809</v>
      </c>
      <c r="U3180" s="22" t="s">
        <v>5390</v>
      </c>
      <c r="V3180">
        <v>900</v>
      </c>
      <c r="W3180" s="22" t="s">
        <v>5420</v>
      </c>
      <c r="X3180">
        <v>1115</v>
      </c>
      <c r="Y3180" t="s">
        <v>101</v>
      </c>
      <c r="Z3180" t="s">
        <v>267</v>
      </c>
      <c r="AA3180" t="s">
        <v>268</v>
      </c>
      <c r="AB3180">
        <v>11</v>
      </c>
      <c r="AC3180" t="s">
        <v>260</v>
      </c>
      <c r="AD3180" t="str">
        <f t="shared" si="248"/>
        <v>Wake Campus - WAKE17</v>
      </c>
      <c r="AE3180" t="s">
        <v>260</v>
      </c>
      <c r="AF3180" t="s">
        <v>263</v>
      </c>
      <c r="AG3180" t="s">
        <v>269</v>
      </c>
      <c r="AH3180" t="s">
        <v>5220</v>
      </c>
      <c r="AI3180">
        <v>37</v>
      </c>
      <c r="AJ3180">
        <v>17</v>
      </c>
      <c r="AK3180" s="22">
        <f t="shared" si="249"/>
        <v>29.339981447124313</v>
      </c>
      <c r="AL3180" t="s">
        <v>52</v>
      </c>
      <c r="AM3180" t="s">
        <v>66</v>
      </c>
      <c r="AN3180" t="s">
        <v>67</v>
      </c>
    </row>
    <row r="3181" spans="1:40" hidden="1" x14ac:dyDescent="0.25">
      <c r="A3181">
        <v>202430</v>
      </c>
      <c r="B3181">
        <v>42458</v>
      </c>
      <c r="C3181" t="s">
        <v>110</v>
      </c>
      <c r="D3181" t="s">
        <v>5681</v>
      </c>
      <c r="E3181" t="s">
        <v>111</v>
      </c>
      <c r="F3181">
        <v>0</v>
      </c>
      <c r="G3181" s="1">
        <v>45166</v>
      </c>
      <c r="H3181" s="1">
        <v>45220</v>
      </c>
      <c r="I3181" s="21">
        <f t="shared" si="245"/>
        <v>8.7142857142857153</v>
      </c>
      <c r="J3181" s="1"/>
      <c r="K3181" s="1" t="s">
        <v>5540</v>
      </c>
      <c r="L3181" t="s">
        <v>33</v>
      </c>
      <c r="M3181" t="s">
        <v>34</v>
      </c>
      <c r="N3181" t="s">
        <v>35</v>
      </c>
      <c r="O3181" t="s">
        <v>36</v>
      </c>
      <c r="S3181" s="22">
        <f t="shared" si="246"/>
        <v>9.375E-2</v>
      </c>
      <c r="T3181" s="22">
        <f t="shared" si="247"/>
        <v>0.19805194805194809</v>
      </c>
      <c r="U3181" s="22" t="s">
        <v>5390</v>
      </c>
      <c r="V3181">
        <v>900</v>
      </c>
      <c r="W3181" s="22" t="s">
        <v>5420</v>
      </c>
      <c r="X3181">
        <v>1115</v>
      </c>
      <c r="Y3181" t="s">
        <v>101</v>
      </c>
      <c r="Z3181" t="s">
        <v>267</v>
      </c>
      <c r="AA3181" t="s">
        <v>268</v>
      </c>
      <c r="AB3181" t="s">
        <v>41</v>
      </c>
      <c r="AC3181" t="s">
        <v>260</v>
      </c>
      <c r="AD3181" t="str">
        <f t="shared" si="248"/>
        <v>Wake Campus - WAKE17</v>
      </c>
      <c r="AE3181" t="s">
        <v>260</v>
      </c>
      <c r="AF3181" t="s">
        <v>263</v>
      </c>
      <c r="AG3181" t="s">
        <v>269</v>
      </c>
      <c r="AH3181" t="s">
        <v>5220</v>
      </c>
      <c r="AI3181">
        <v>37</v>
      </c>
      <c r="AJ3181">
        <v>23</v>
      </c>
      <c r="AK3181" s="22">
        <f t="shared" si="249"/>
        <v>39.695269016697601</v>
      </c>
      <c r="AL3181" t="s">
        <v>52</v>
      </c>
      <c r="AM3181" t="s">
        <v>66</v>
      </c>
      <c r="AN3181" t="s">
        <v>67</v>
      </c>
    </row>
    <row r="3182" spans="1:40" hidden="1" x14ac:dyDescent="0.25">
      <c r="A3182">
        <v>202430</v>
      </c>
      <c r="B3182">
        <v>42465</v>
      </c>
      <c r="C3182" t="s">
        <v>112</v>
      </c>
      <c r="D3182" t="s">
        <v>5681</v>
      </c>
      <c r="E3182" t="s">
        <v>113</v>
      </c>
      <c r="F3182">
        <v>0</v>
      </c>
      <c r="G3182" s="1">
        <v>45222</v>
      </c>
      <c r="H3182" s="1">
        <v>45276</v>
      </c>
      <c r="I3182" s="21">
        <f t="shared" si="245"/>
        <v>8.7142857142857153</v>
      </c>
      <c r="J3182" s="1"/>
      <c r="K3182" s="1" t="s">
        <v>5540</v>
      </c>
      <c r="L3182" t="s">
        <v>33</v>
      </c>
      <c r="M3182" t="s">
        <v>34</v>
      </c>
      <c r="N3182" t="s">
        <v>35</v>
      </c>
      <c r="O3182" t="s">
        <v>36</v>
      </c>
      <c r="S3182" s="22">
        <f t="shared" si="246"/>
        <v>9.375E-2</v>
      </c>
      <c r="T3182" s="22">
        <f t="shared" si="247"/>
        <v>0.19805194805194809</v>
      </c>
      <c r="U3182" s="22" t="s">
        <v>5390</v>
      </c>
      <c r="V3182">
        <v>900</v>
      </c>
      <c r="W3182" s="22" t="s">
        <v>5420</v>
      </c>
      <c r="X3182">
        <v>1115</v>
      </c>
      <c r="Y3182" t="s">
        <v>101</v>
      </c>
      <c r="Z3182" t="s">
        <v>267</v>
      </c>
      <c r="AA3182" t="s">
        <v>268</v>
      </c>
      <c r="AB3182" t="s">
        <v>41</v>
      </c>
      <c r="AC3182" t="s">
        <v>260</v>
      </c>
      <c r="AD3182" t="str">
        <f t="shared" si="248"/>
        <v>Wake Campus - WAKE17</v>
      </c>
      <c r="AE3182" t="s">
        <v>260</v>
      </c>
      <c r="AF3182" t="s">
        <v>263</v>
      </c>
      <c r="AG3182" t="s">
        <v>269</v>
      </c>
      <c r="AH3182" t="s">
        <v>5220</v>
      </c>
      <c r="AI3182">
        <v>37</v>
      </c>
      <c r="AJ3182">
        <v>26</v>
      </c>
      <c r="AK3182" s="22">
        <f t="shared" si="249"/>
        <v>44.872912801484247</v>
      </c>
      <c r="AL3182" t="s">
        <v>52</v>
      </c>
      <c r="AM3182" t="s">
        <v>66</v>
      </c>
      <c r="AN3182" t="s">
        <v>67</v>
      </c>
    </row>
    <row r="3183" spans="1:40" hidden="1" x14ac:dyDescent="0.25">
      <c r="A3183">
        <v>202430</v>
      </c>
      <c r="B3183">
        <v>38122</v>
      </c>
      <c r="C3183" t="s">
        <v>83</v>
      </c>
      <c r="D3183" t="s">
        <v>5685</v>
      </c>
      <c r="E3183" t="s">
        <v>84</v>
      </c>
      <c r="F3183">
        <v>0</v>
      </c>
      <c r="G3183" s="1">
        <v>45166</v>
      </c>
      <c r="H3183" s="1">
        <v>45276</v>
      </c>
      <c r="I3183" s="21">
        <f t="shared" si="245"/>
        <v>16.714285714285715</v>
      </c>
      <c r="J3183" s="1"/>
      <c r="K3183" s="1" t="s">
        <v>5537</v>
      </c>
      <c r="M3183" t="s">
        <v>34</v>
      </c>
      <c r="O3183" t="s">
        <v>36</v>
      </c>
      <c r="S3183" s="22">
        <f t="shared" si="246"/>
        <v>0</v>
      </c>
      <c r="T3183" s="22">
        <f t="shared" si="247"/>
        <v>0</v>
      </c>
      <c r="U3183" s="22">
        <v>0</v>
      </c>
      <c r="W3183" s="22">
        <v>0</v>
      </c>
      <c r="Y3183" t="s">
        <v>49</v>
      </c>
      <c r="Z3183" t="s">
        <v>85</v>
      </c>
      <c r="AA3183" t="s">
        <v>86</v>
      </c>
      <c r="AC3183" t="s">
        <v>87</v>
      </c>
      <c r="AD3183" t="str">
        <f t="shared" si="248"/>
        <v>Wake Campus - WAKE19</v>
      </c>
      <c r="AE3183" t="s">
        <v>260</v>
      </c>
      <c r="AF3183" t="s">
        <v>263</v>
      </c>
      <c r="AG3183" t="s">
        <v>2118</v>
      </c>
      <c r="AH3183" t="s">
        <v>5220</v>
      </c>
      <c r="AI3183">
        <v>100</v>
      </c>
      <c r="AJ3183">
        <v>46</v>
      </c>
      <c r="AK3183" s="22">
        <f t="shared" si="249"/>
        <v>0</v>
      </c>
      <c r="AL3183" t="s">
        <v>52</v>
      </c>
      <c r="AM3183" t="s">
        <v>66</v>
      </c>
      <c r="AN3183" t="s">
        <v>67</v>
      </c>
    </row>
    <row r="3184" spans="1:40" hidden="1" x14ac:dyDescent="0.25">
      <c r="A3184">
        <v>202430</v>
      </c>
      <c r="B3184">
        <v>38123</v>
      </c>
      <c r="C3184" t="s">
        <v>90</v>
      </c>
      <c r="D3184" t="s">
        <v>5685</v>
      </c>
      <c r="E3184" t="s">
        <v>91</v>
      </c>
      <c r="F3184">
        <v>0</v>
      </c>
      <c r="G3184" s="1">
        <v>45166</v>
      </c>
      <c r="H3184" s="1">
        <v>45276</v>
      </c>
      <c r="I3184" s="21">
        <f t="shared" si="245"/>
        <v>16.714285714285715</v>
      </c>
      <c r="J3184" s="1"/>
      <c r="K3184" s="1" t="s">
        <v>5537</v>
      </c>
      <c r="M3184" t="s">
        <v>34</v>
      </c>
      <c r="O3184" t="s">
        <v>36</v>
      </c>
      <c r="S3184" s="22">
        <f t="shared" si="246"/>
        <v>0</v>
      </c>
      <c r="T3184" s="22">
        <f t="shared" si="247"/>
        <v>0</v>
      </c>
      <c r="U3184" s="22">
        <v>0</v>
      </c>
      <c r="W3184" s="22">
        <v>0</v>
      </c>
      <c r="Y3184" t="s">
        <v>49</v>
      </c>
      <c r="Z3184" t="s">
        <v>92</v>
      </c>
      <c r="AA3184" t="s">
        <v>93</v>
      </c>
      <c r="AC3184" t="s">
        <v>87</v>
      </c>
      <c r="AD3184" t="str">
        <f t="shared" si="248"/>
        <v>Wake Campus - WAKE19</v>
      </c>
      <c r="AE3184" t="s">
        <v>260</v>
      </c>
      <c r="AF3184" t="s">
        <v>263</v>
      </c>
      <c r="AG3184" t="s">
        <v>2118</v>
      </c>
      <c r="AH3184" t="s">
        <v>5220</v>
      </c>
      <c r="AI3184">
        <v>100</v>
      </c>
      <c r="AJ3184">
        <v>26</v>
      </c>
      <c r="AK3184" s="22">
        <f t="shared" si="249"/>
        <v>0</v>
      </c>
      <c r="AL3184" t="s">
        <v>52</v>
      </c>
      <c r="AM3184" t="s">
        <v>66</v>
      </c>
      <c r="AN3184" t="s">
        <v>67</v>
      </c>
    </row>
    <row r="3185" spans="1:40" hidden="1" x14ac:dyDescent="0.25">
      <c r="A3185">
        <v>202430</v>
      </c>
      <c r="B3185">
        <v>38124</v>
      </c>
      <c r="C3185" t="s">
        <v>443</v>
      </c>
      <c r="D3185" t="s">
        <v>5685</v>
      </c>
      <c r="E3185" t="s">
        <v>444</v>
      </c>
      <c r="F3185">
        <v>0</v>
      </c>
      <c r="G3185" s="1">
        <v>45166</v>
      </c>
      <c r="H3185" s="1">
        <v>45276</v>
      </c>
      <c r="I3185" s="21">
        <f t="shared" si="245"/>
        <v>16.714285714285715</v>
      </c>
      <c r="J3185" s="1"/>
      <c r="K3185" s="1" t="s">
        <v>5537</v>
      </c>
      <c r="M3185" t="s">
        <v>34</v>
      </c>
      <c r="O3185" t="s">
        <v>36</v>
      </c>
      <c r="S3185" s="22">
        <f t="shared" si="246"/>
        <v>0</v>
      </c>
      <c r="T3185" s="22">
        <f t="shared" si="247"/>
        <v>0</v>
      </c>
      <c r="U3185" s="22">
        <v>0</v>
      </c>
      <c r="W3185" s="22">
        <v>0</v>
      </c>
      <c r="Y3185" t="s">
        <v>49</v>
      </c>
      <c r="Z3185" t="s">
        <v>85</v>
      </c>
      <c r="AA3185" t="s">
        <v>86</v>
      </c>
      <c r="AB3185" t="s">
        <v>41</v>
      </c>
      <c r="AC3185" t="s">
        <v>87</v>
      </c>
      <c r="AD3185" t="str">
        <f t="shared" si="248"/>
        <v>Wake Campus - WAKE19</v>
      </c>
      <c r="AE3185" t="s">
        <v>260</v>
      </c>
      <c r="AF3185" t="s">
        <v>263</v>
      </c>
      <c r="AG3185" t="s">
        <v>2118</v>
      </c>
      <c r="AH3185" t="s">
        <v>5220</v>
      </c>
      <c r="AI3185">
        <v>100</v>
      </c>
      <c r="AJ3185">
        <v>25</v>
      </c>
      <c r="AK3185" s="22">
        <f t="shared" si="249"/>
        <v>0</v>
      </c>
      <c r="AL3185" t="s">
        <v>52</v>
      </c>
      <c r="AM3185" t="s">
        <v>66</v>
      </c>
      <c r="AN3185" t="s">
        <v>67</v>
      </c>
    </row>
    <row r="3186" spans="1:40" hidden="1" x14ac:dyDescent="0.25">
      <c r="A3186">
        <v>202430</v>
      </c>
      <c r="B3186">
        <v>38126</v>
      </c>
      <c r="C3186" t="s">
        <v>447</v>
      </c>
      <c r="D3186" t="s">
        <v>5685</v>
      </c>
      <c r="E3186" t="s">
        <v>448</v>
      </c>
      <c r="F3186">
        <v>0</v>
      </c>
      <c r="G3186" s="1">
        <v>45166</v>
      </c>
      <c r="H3186" s="1">
        <v>45276</v>
      </c>
      <c r="I3186" s="21">
        <f t="shared" si="245"/>
        <v>16.714285714285715</v>
      </c>
      <c r="J3186" s="1"/>
      <c r="K3186" s="1" t="s">
        <v>5537</v>
      </c>
      <c r="M3186" t="s">
        <v>34</v>
      </c>
      <c r="O3186" t="s">
        <v>36</v>
      </c>
      <c r="S3186" s="22">
        <f t="shared" si="246"/>
        <v>0</v>
      </c>
      <c r="T3186" s="22">
        <f t="shared" si="247"/>
        <v>0</v>
      </c>
      <c r="U3186" s="22">
        <v>0</v>
      </c>
      <c r="W3186" s="22">
        <v>0</v>
      </c>
      <c r="Y3186" t="s">
        <v>49</v>
      </c>
      <c r="Z3186" t="s">
        <v>85</v>
      </c>
      <c r="AA3186" t="s">
        <v>86</v>
      </c>
      <c r="AB3186" t="s">
        <v>41</v>
      </c>
      <c r="AC3186" t="s">
        <v>87</v>
      </c>
      <c r="AD3186" t="str">
        <f t="shared" si="248"/>
        <v>Wake Campus - WAKE19</v>
      </c>
      <c r="AE3186" t="s">
        <v>260</v>
      </c>
      <c r="AF3186" t="s">
        <v>263</v>
      </c>
      <c r="AG3186" t="s">
        <v>2118</v>
      </c>
      <c r="AH3186" t="s">
        <v>5220</v>
      </c>
      <c r="AI3186">
        <v>100</v>
      </c>
      <c r="AJ3186">
        <v>41</v>
      </c>
      <c r="AK3186" s="22">
        <f t="shared" si="249"/>
        <v>0</v>
      </c>
      <c r="AL3186" t="s">
        <v>52</v>
      </c>
      <c r="AM3186" t="s">
        <v>66</v>
      </c>
      <c r="AN3186" t="s">
        <v>67</v>
      </c>
    </row>
    <row r="3187" spans="1:40" hidden="1" x14ac:dyDescent="0.25">
      <c r="A3187">
        <v>202430</v>
      </c>
      <c r="B3187">
        <v>43378</v>
      </c>
      <c r="C3187" t="s">
        <v>449</v>
      </c>
      <c r="D3187" t="e">
        <v>#N/A</v>
      </c>
      <c r="E3187" t="s">
        <v>450</v>
      </c>
      <c r="F3187">
        <v>1</v>
      </c>
      <c r="G3187" s="1">
        <v>45166</v>
      </c>
      <c r="H3187" s="1">
        <v>45276</v>
      </c>
      <c r="I3187" s="21">
        <f t="shared" si="245"/>
        <v>16.714285714285715</v>
      </c>
      <c r="J3187" s="1"/>
      <c r="K3187" s="1" t="s">
        <v>5537</v>
      </c>
      <c r="M3187" t="s">
        <v>34</v>
      </c>
      <c r="O3187" t="s">
        <v>36</v>
      </c>
      <c r="S3187" s="22">
        <f t="shared" si="246"/>
        <v>0</v>
      </c>
      <c r="T3187" s="22">
        <f t="shared" si="247"/>
        <v>0</v>
      </c>
      <c r="U3187" s="22">
        <v>0</v>
      </c>
      <c r="W3187" s="22">
        <v>0</v>
      </c>
      <c r="Y3187" t="s">
        <v>49</v>
      </c>
      <c r="Z3187" t="s">
        <v>85</v>
      </c>
      <c r="AA3187" t="s">
        <v>86</v>
      </c>
      <c r="AB3187" t="s">
        <v>41</v>
      </c>
      <c r="AC3187" t="s">
        <v>87</v>
      </c>
      <c r="AD3187" t="str">
        <f t="shared" si="248"/>
        <v>Wake Campus - WAKE19</v>
      </c>
      <c r="AE3187" t="s">
        <v>260</v>
      </c>
      <c r="AF3187" t="s">
        <v>263</v>
      </c>
      <c r="AG3187" t="s">
        <v>2118</v>
      </c>
      <c r="AH3187" t="s">
        <v>5220</v>
      </c>
      <c r="AI3187">
        <v>75</v>
      </c>
      <c r="AJ3187">
        <v>0</v>
      </c>
      <c r="AK3187" s="22">
        <f t="shared" si="249"/>
        <v>0</v>
      </c>
      <c r="AL3187" t="s">
        <v>52</v>
      </c>
      <c r="AM3187" t="s">
        <v>66</v>
      </c>
      <c r="AN3187" t="s">
        <v>67</v>
      </c>
    </row>
    <row r="3188" spans="1:40" hidden="1" x14ac:dyDescent="0.25">
      <c r="A3188">
        <v>202430</v>
      </c>
      <c r="B3188">
        <v>43392</v>
      </c>
      <c r="C3188" t="s">
        <v>134</v>
      </c>
      <c r="D3188" t="s">
        <v>5685</v>
      </c>
      <c r="E3188" t="s">
        <v>135</v>
      </c>
      <c r="F3188">
        <v>1</v>
      </c>
      <c r="G3188" s="1">
        <v>45166</v>
      </c>
      <c r="H3188" s="1">
        <v>45276</v>
      </c>
      <c r="I3188" s="21">
        <f t="shared" si="245"/>
        <v>16.714285714285715</v>
      </c>
      <c r="J3188" s="1"/>
      <c r="K3188" s="1" t="s">
        <v>5537</v>
      </c>
      <c r="M3188" t="s">
        <v>34</v>
      </c>
      <c r="O3188" t="s">
        <v>36</v>
      </c>
      <c r="S3188" s="22">
        <f t="shared" si="246"/>
        <v>0</v>
      </c>
      <c r="T3188" s="22">
        <f t="shared" si="247"/>
        <v>0</v>
      </c>
      <c r="U3188" s="22">
        <v>0</v>
      </c>
      <c r="W3188" s="22">
        <v>0</v>
      </c>
      <c r="Y3188" t="s">
        <v>49</v>
      </c>
      <c r="Z3188" t="s">
        <v>85</v>
      </c>
      <c r="AA3188" t="s">
        <v>86</v>
      </c>
      <c r="AC3188" t="s">
        <v>87</v>
      </c>
      <c r="AD3188" t="str">
        <f t="shared" si="248"/>
        <v>Wake Campus - WAKE19</v>
      </c>
      <c r="AE3188" t="s">
        <v>260</v>
      </c>
      <c r="AF3188" t="s">
        <v>263</v>
      </c>
      <c r="AG3188" t="s">
        <v>2118</v>
      </c>
      <c r="AH3188" t="s">
        <v>5220</v>
      </c>
      <c r="AI3188">
        <v>75</v>
      </c>
      <c r="AJ3188">
        <v>3</v>
      </c>
      <c r="AK3188" s="22">
        <f t="shared" si="249"/>
        <v>0</v>
      </c>
      <c r="AL3188" t="s">
        <v>52</v>
      </c>
      <c r="AM3188" t="s">
        <v>66</v>
      </c>
      <c r="AN3188" t="s">
        <v>67</v>
      </c>
    </row>
    <row r="3189" spans="1:40" hidden="1" x14ac:dyDescent="0.25">
      <c r="A3189">
        <v>202430</v>
      </c>
      <c r="B3189">
        <v>43393</v>
      </c>
      <c r="C3189" t="s">
        <v>136</v>
      </c>
      <c r="D3189" t="s">
        <v>5685</v>
      </c>
      <c r="E3189" t="s">
        <v>137</v>
      </c>
      <c r="F3189">
        <v>1</v>
      </c>
      <c r="G3189" s="1">
        <v>45166</v>
      </c>
      <c r="H3189" s="1">
        <v>45276</v>
      </c>
      <c r="I3189" s="21">
        <f t="shared" si="245"/>
        <v>16.714285714285715</v>
      </c>
      <c r="J3189" s="1"/>
      <c r="K3189" s="1" t="s">
        <v>5537</v>
      </c>
      <c r="M3189" t="s">
        <v>34</v>
      </c>
      <c r="O3189" t="s">
        <v>36</v>
      </c>
      <c r="S3189" s="22">
        <f t="shared" si="246"/>
        <v>0</v>
      </c>
      <c r="T3189" s="22">
        <f t="shared" si="247"/>
        <v>0</v>
      </c>
      <c r="U3189" s="22">
        <v>0</v>
      </c>
      <c r="W3189" s="22">
        <v>0</v>
      </c>
      <c r="Y3189" t="s">
        <v>49</v>
      </c>
      <c r="Z3189" t="s">
        <v>85</v>
      </c>
      <c r="AA3189" t="s">
        <v>86</v>
      </c>
      <c r="AC3189" t="s">
        <v>87</v>
      </c>
      <c r="AD3189" t="str">
        <f t="shared" si="248"/>
        <v>Wake Campus - WAKE19</v>
      </c>
      <c r="AE3189" t="s">
        <v>260</v>
      </c>
      <c r="AF3189" t="s">
        <v>263</v>
      </c>
      <c r="AG3189" t="s">
        <v>2118</v>
      </c>
      <c r="AH3189" t="s">
        <v>5220</v>
      </c>
      <c r="AI3189">
        <v>75</v>
      </c>
      <c r="AJ3189">
        <v>11</v>
      </c>
      <c r="AK3189" s="22">
        <f t="shared" si="249"/>
        <v>0</v>
      </c>
      <c r="AL3189" t="s">
        <v>52</v>
      </c>
      <c r="AM3189" t="s">
        <v>66</v>
      </c>
      <c r="AN3189" t="s">
        <v>67</v>
      </c>
    </row>
    <row r="3190" spans="1:40" hidden="1" x14ac:dyDescent="0.25">
      <c r="A3190">
        <v>202430</v>
      </c>
      <c r="B3190">
        <v>43394</v>
      </c>
      <c r="C3190" t="s">
        <v>451</v>
      </c>
      <c r="D3190" t="s">
        <v>5685</v>
      </c>
      <c r="E3190" t="s">
        <v>452</v>
      </c>
      <c r="F3190">
        <v>1</v>
      </c>
      <c r="G3190" s="1">
        <v>45166</v>
      </c>
      <c r="H3190" s="1">
        <v>45276</v>
      </c>
      <c r="I3190" s="21">
        <f t="shared" si="245"/>
        <v>16.714285714285715</v>
      </c>
      <c r="J3190" s="1"/>
      <c r="K3190" s="1" t="s">
        <v>5537</v>
      </c>
      <c r="M3190" t="s">
        <v>34</v>
      </c>
      <c r="O3190" t="s">
        <v>36</v>
      </c>
      <c r="S3190" s="22">
        <f t="shared" si="246"/>
        <v>0</v>
      </c>
      <c r="T3190" s="22">
        <f t="shared" si="247"/>
        <v>0</v>
      </c>
      <c r="U3190" s="22">
        <v>0</v>
      </c>
      <c r="W3190" s="22">
        <v>0</v>
      </c>
      <c r="Y3190" t="s">
        <v>49</v>
      </c>
      <c r="Z3190" t="s">
        <v>152</v>
      </c>
      <c r="AA3190" t="s">
        <v>153</v>
      </c>
      <c r="AB3190" t="s">
        <v>41</v>
      </c>
      <c r="AC3190" t="s">
        <v>87</v>
      </c>
      <c r="AD3190" t="str">
        <f t="shared" si="248"/>
        <v>Wake Campus - WAKE19</v>
      </c>
      <c r="AE3190" t="s">
        <v>260</v>
      </c>
      <c r="AF3190" t="s">
        <v>263</v>
      </c>
      <c r="AG3190" t="s">
        <v>2118</v>
      </c>
      <c r="AH3190" t="s">
        <v>5220</v>
      </c>
      <c r="AI3190">
        <v>75</v>
      </c>
      <c r="AJ3190">
        <v>5</v>
      </c>
      <c r="AK3190" s="22">
        <f t="shared" si="249"/>
        <v>0</v>
      </c>
      <c r="AL3190" t="s">
        <v>52</v>
      </c>
      <c r="AM3190" t="s">
        <v>66</v>
      </c>
      <c r="AN3190" t="s">
        <v>67</v>
      </c>
    </row>
    <row r="3191" spans="1:40" hidden="1" x14ac:dyDescent="0.25">
      <c r="A3191">
        <v>202430</v>
      </c>
      <c r="B3191">
        <v>43395</v>
      </c>
      <c r="C3191" t="s">
        <v>138</v>
      </c>
      <c r="D3191" t="s">
        <v>5685</v>
      </c>
      <c r="E3191" t="s">
        <v>139</v>
      </c>
      <c r="F3191">
        <v>1</v>
      </c>
      <c r="G3191" s="1">
        <v>45166</v>
      </c>
      <c r="H3191" s="1">
        <v>45276</v>
      </c>
      <c r="I3191" s="21">
        <f t="shared" si="245"/>
        <v>16.714285714285715</v>
      </c>
      <c r="J3191" s="1"/>
      <c r="K3191" s="1" t="s">
        <v>5537</v>
      </c>
      <c r="M3191" t="s">
        <v>34</v>
      </c>
      <c r="O3191" t="s">
        <v>36</v>
      </c>
      <c r="S3191" s="22">
        <f t="shared" si="246"/>
        <v>0</v>
      </c>
      <c r="T3191" s="22">
        <f t="shared" si="247"/>
        <v>0</v>
      </c>
      <c r="U3191" s="22">
        <v>0</v>
      </c>
      <c r="W3191" s="22">
        <v>0</v>
      </c>
      <c r="Y3191" t="s">
        <v>49</v>
      </c>
      <c r="Z3191" t="s">
        <v>85</v>
      </c>
      <c r="AA3191" t="s">
        <v>86</v>
      </c>
      <c r="AC3191" t="s">
        <v>87</v>
      </c>
      <c r="AD3191" t="str">
        <f t="shared" si="248"/>
        <v>Wake Campus - WAKE19</v>
      </c>
      <c r="AE3191" t="s">
        <v>260</v>
      </c>
      <c r="AF3191" t="s">
        <v>263</v>
      </c>
      <c r="AG3191" t="s">
        <v>2118</v>
      </c>
      <c r="AH3191" t="s">
        <v>5220</v>
      </c>
      <c r="AI3191">
        <v>250</v>
      </c>
      <c r="AJ3191">
        <v>18</v>
      </c>
      <c r="AK3191" s="22">
        <f t="shared" si="249"/>
        <v>0</v>
      </c>
      <c r="AL3191" t="s">
        <v>52</v>
      </c>
      <c r="AM3191" t="s">
        <v>66</v>
      </c>
      <c r="AN3191" t="s">
        <v>67</v>
      </c>
    </row>
    <row r="3192" spans="1:40" hidden="1" x14ac:dyDescent="0.25">
      <c r="A3192">
        <v>202430</v>
      </c>
      <c r="B3192">
        <v>43396</v>
      </c>
      <c r="C3192" t="s">
        <v>453</v>
      </c>
      <c r="D3192" t="s">
        <v>5685</v>
      </c>
      <c r="E3192" t="s">
        <v>454</v>
      </c>
      <c r="F3192">
        <v>1</v>
      </c>
      <c r="G3192" s="1">
        <v>45166</v>
      </c>
      <c r="H3192" s="1">
        <v>45276</v>
      </c>
      <c r="I3192" s="21">
        <f t="shared" si="245"/>
        <v>16.714285714285715</v>
      </c>
      <c r="J3192" s="1"/>
      <c r="K3192" s="1" t="s">
        <v>5537</v>
      </c>
      <c r="M3192" t="s">
        <v>34</v>
      </c>
      <c r="O3192" t="s">
        <v>36</v>
      </c>
      <c r="S3192" s="22">
        <f t="shared" si="246"/>
        <v>0</v>
      </c>
      <c r="T3192" s="22">
        <f t="shared" si="247"/>
        <v>0</v>
      </c>
      <c r="U3192" s="22">
        <v>0</v>
      </c>
      <c r="W3192" s="22">
        <v>0</v>
      </c>
      <c r="Y3192" t="s">
        <v>49</v>
      </c>
      <c r="Z3192" t="s">
        <v>152</v>
      </c>
      <c r="AA3192" t="s">
        <v>153</v>
      </c>
      <c r="AB3192" t="s">
        <v>41</v>
      </c>
      <c r="AC3192" t="s">
        <v>87</v>
      </c>
      <c r="AD3192" t="str">
        <f t="shared" si="248"/>
        <v>Wake Campus - WAKE19</v>
      </c>
      <c r="AE3192" t="s">
        <v>260</v>
      </c>
      <c r="AF3192" t="s">
        <v>263</v>
      </c>
      <c r="AG3192" t="s">
        <v>2118</v>
      </c>
      <c r="AH3192" t="s">
        <v>5220</v>
      </c>
      <c r="AI3192">
        <v>75</v>
      </c>
      <c r="AJ3192">
        <v>2</v>
      </c>
      <c r="AK3192" s="22">
        <f t="shared" si="249"/>
        <v>0</v>
      </c>
      <c r="AL3192" t="s">
        <v>52</v>
      </c>
      <c r="AM3192" t="s">
        <v>66</v>
      </c>
      <c r="AN3192" t="s">
        <v>67</v>
      </c>
    </row>
    <row r="3193" spans="1:40" hidden="1" x14ac:dyDescent="0.25">
      <c r="A3193">
        <v>202430</v>
      </c>
      <c r="B3193">
        <v>43397</v>
      </c>
      <c r="C3193" t="s">
        <v>140</v>
      </c>
      <c r="D3193" t="e">
        <v>#N/A</v>
      </c>
      <c r="E3193" t="s">
        <v>141</v>
      </c>
      <c r="F3193">
        <v>1</v>
      </c>
      <c r="G3193" s="1">
        <v>45166</v>
      </c>
      <c r="H3193" s="1">
        <v>45276</v>
      </c>
      <c r="I3193" s="21">
        <f t="shared" si="245"/>
        <v>16.714285714285715</v>
      </c>
      <c r="J3193" s="1"/>
      <c r="K3193" s="1" t="s">
        <v>5537</v>
      </c>
      <c r="M3193" t="s">
        <v>34</v>
      </c>
      <c r="O3193" t="s">
        <v>36</v>
      </c>
      <c r="S3193" s="22">
        <f t="shared" si="246"/>
        <v>0</v>
      </c>
      <c r="T3193" s="22">
        <f t="shared" si="247"/>
        <v>0</v>
      </c>
      <c r="U3193" s="22">
        <v>0</v>
      </c>
      <c r="W3193" s="22">
        <v>0</v>
      </c>
      <c r="Y3193" t="s">
        <v>49</v>
      </c>
      <c r="Z3193" t="s">
        <v>92</v>
      </c>
      <c r="AA3193" t="s">
        <v>93</v>
      </c>
      <c r="AC3193" t="s">
        <v>87</v>
      </c>
      <c r="AD3193" t="str">
        <f t="shared" si="248"/>
        <v>Wake Campus - WAKE19</v>
      </c>
      <c r="AE3193" t="s">
        <v>260</v>
      </c>
      <c r="AF3193" t="s">
        <v>263</v>
      </c>
      <c r="AG3193" t="s">
        <v>2118</v>
      </c>
      <c r="AH3193" t="s">
        <v>5220</v>
      </c>
      <c r="AI3193">
        <v>75</v>
      </c>
      <c r="AJ3193">
        <v>2</v>
      </c>
      <c r="AK3193" s="22">
        <f t="shared" si="249"/>
        <v>0</v>
      </c>
      <c r="AL3193" t="s">
        <v>52</v>
      </c>
      <c r="AM3193" t="s">
        <v>66</v>
      </c>
      <c r="AN3193" t="s">
        <v>67</v>
      </c>
    </row>
    <row r="3194" spans="1:40" hidden="1" x14ac:dyDescent="0.25">
      <c r="A3194">
        <v>202430</v>
      </c>
      <c r="B3194">
        <v>43398</v>
      </c>
      <c r="C3194" t="s">
        <v>455</v>
      </c>
      <c r="D3194" t="s">
        <v>5685</v>
      </c>
      <c r="E3194" t="s">
        <v>456</v>
      </c>
      <c r="F3194">
        <v>1</v>
      </c>
      <c r="G3194" s="1">
        <v>45166</v>
      </c>
      <c r="H3194" s="1">
        <v>45276</v>
      </c>
      <c r="I3194" s="21">
        <f t="shared" si="245"/>
        <v>16.714285714285715</v>
      </c>
      <c r="J3194" s="1"/>
      <c r="K3194" s="1" t="s">
        <v>5537</v>
      </c>
      <c r="M3194" t="s">
        <v>34</v>
      </c>
      <c r="O3194" t="s">
        <v>36</v>
      </c>
      <c r="S3194" s="22">
        <f t="shared" si="246"/>
        <v>0</v>
      </c>
      <c r="T3194" s="22">
        <f t="shared" si="247"/>
        <v>0</v>
      </c>
      <c r="U3194" s="22">
        <v>0</v>
      </c>
      <c r="W3194" s="22">
        <v>0</v>
      </c>
      <c r="Y3194" t="s">
        <v>49</v>
      </c>
      <c r="Z3194" t="s">
        <v>92</v>
      </c>
      <c r="AA3194" t="s">
        <v>93</v>
      </c>
      <c r="AB3194" t="s">
        <v>41</v>
      </c>
      <c r="AC3194" t="s">
        <v>87</v>
      </c>
      <c r="AD3194" t="str">
        <f t="shared" si="248"/>
        <v>Wake Campus - WAKE19</v>
      </c>
      <c r="AE3194" t="s">
        <v>260</v>
      </c>
      <c r="AF3194" t="s">
        <v>263</v>
      </c>
      <c r="AG3194" t="s">
        <v>2118</v>
      </c>
      <c r="AH3194" t="s">
        <v>5220</v>
      </c>
      <c r="AI3194">
        <v>75</v>
      </c>
      <c r="AJ3194">
        <v>3</v>
      </c>
      <c r="AK3194" s="22">
        <f t="shared" si="249"/>
        <v>0</v>
      </c>
      <c r="AL3194" t="s">
        <v>52</v>
      </c>
      <c r="AM3194" t="s">
        <v>66</v>
      </c>
      <c r="AN3194" t="s">
        <v>67</v>
      </c>
    </row>
    <row r="3195" spans="1:40" hidden="1" x14ac:dyDescent="0.25">
      <c r="A3195">
        <v>202430</v>
      </c>
      <c r="B3195">
        <v>43399</v>
      </c>
      <c r="C3195" t="s">
        <v>142</v>
      </c>
      <c r="D3195" t="e">
        <v>#N/A</v>
      </c>
      <c r="E3195" t="s">
        <v>143</v>
      </c>
      <c r="F3195">
        <v>1</v>
      </c>
      <c r="G3195" s="1">
        <v>45166</v>
      </c>
      <c r="H3195" s="1">
        <v>45276</v>
      </c>
      <c r="I3195" s="21">
        <f t="shared" si="245"/>
        <v>16.714285714285715</v>
      </c>
      <c r="J3195" s="1"/>
      <c r="K3195" s="1" t="s">
        <v>5537</v>
      </c>
      <c r="M3195" t="s">
        <v>34</v>
      </c>
      <c r="O3195" t="s">
        <v>36</v>
      </c>
      <c r="S3195" s="22">
        <f t="shared" si="246"/>
        <v>0</v>
      </c>
      <c r="T3195" s="22">
        <f t="shared" si="247"/>
        <v>0</v>
      </c>
      <c r="U3195" s="22">
        <v>0</v>
      </c>
      <c r="W3195" s="22">
        <v>0</v>
      </c>
      <c r="Y3195" t="s">
        <v>49</v>
      </c>
      <c r="Z3195" t="s">
        <v>85</v>
      </c>
      <c r="AA3195" t="s">
        <v>86</v>
      </c>
      <c r="AC3195" t="s">
        <v>87</v>
      </c>
      <c r="AD3195" t="str">
        <f t="shared" si="248"/>
        <v>Wake Campus - WAKE19</v>
      </c>
      <c r="AE3195" t="s">
        <v>260</v>
      </c>
      <c r="AF3195" t="s">
        <v>263</v>
      </c>
      <c r="AG3195" t="s">
        <v>2118</v>
      </c>
      <c r="AH3195" t="s">
        <v>5220</v>
      </c>
      <c r="AI3195">
        <v>75</v>
      </c>
      <c r="AJ3195">
        <v>0</v>
      </c>
      <c r="AK3195" s="22">
        <f t="shared" si="249"/>
        <v>0</v>
      </c>
      <c r="AL3195" t="s">
        <v>52</v>
      </c>
      <c r="AM3195" t="s">
        <v>66</v>
      </c>
      <c r="AN3195" t="s">
        <v>67</v>
      </c>
    </row>
    <row r="3196" spans="1:40" hidden="1" x14ac:dyDescent="0.25">
      <c r="A3196">
        <v>202430</v>
      </c>
      <c r="B3196">
        <v>43400</v>
      </c>
      <c r="C3196" t="s">
        <v>457</v>
      </c>
      <c r="D3196" t="s">
        <v>5685</v>
      </c>
      <c r="E3196" t="s">
        <v>458</v>
      </c>
      <c r="F3196">
        <v>1</v>
      </c>
      <c r="G3196" s="1">
        <v>45166</v>
      </c>
      <c r="H3196" s="1">
        <v>45276</v>
      </c>
      <c r="I3196" s="21">
        <f t="shared" si="245"/>
        <v>16.714285714285715</v>
      </c>
      <c r="J3196" s="1"/>
      <c r="K3196" s="1" t="s">
        <v>5537</v>
      </c>
      <c r="M3196" t="s">
        <v>34</v>
      </c>
      <c r="O3196" t="s">
        <v>36</v>
      </c>
      <c r="S3196" s="22">
        <f t="shared" si="246"/>
        <v>0</v>
      </c>
      <c r="T3196" s="22">
        <f t="shared" si="247"/>
        <v>0</v>
      </c>
      <c r="U3196" s="22">
        <v>0</v>
      </c>
      <c r="W3196" s="22">
        <v>0</v>
      </c>
      <c r="Y3196" t="s">
        <v>49</v>
      </c>
      <c r="Z3196" t="s">
        <v>85</v>
      </c>
      <c r="AA3196" t="s">
        <v>86</v>
      </c>
      <c r="AB3196" t="s">
        <v>41</v>
      </c>
      <c r="AC3196" t="s">
        <v>87</v>
      </c>
      <c r="AD3196" t="str">
        <f t="shared" si="248"/>
        <v>Wake Campus - WAKE19</v>
      </c>
      <c r="AE3196" t="s">
        <v>260</v>
      </c>
      <c r="AF3196" t="s">
        <v>263</v>
      </c>
      <c r="AG3196" t="s">
        <v>2118</v>
      </c>
      <c r="AH3196" t="s">
        <v>5220</v>
      </c>
      <c r="AI3196">
        <v>75</v>
      </c>
      <c r="AJ3196">
        <v>3</v>
      </c>
      <c r="AK3196" s="22">
        <f t="shared" si="249"/>
        <v>0</v>
      </c>
      <c r="AL3196" t="s">
        <v>52</v>
      </c>
      <c r="AM3196" t="s">
        <v>66</v>
      </c>
      <c r="AN3196" t="s">
        <v>67</v>
      </c>
    </row>
    <row r="3197" spans="1:40" hidden="1" x14ac:dyDescent="0.25">
      <c r="A3197">
        <v>202430</v>
      </c>
      <c r="B3197">
        <v>43402</v>
      </c>
      <c r="C3197" t="s">
        <v>457</v>
      </c>
      <c r="D3197" t="s">
        <v>5685</v>
      </c>
      <c r="E3197" t="s">
        <v>458</v>
      </c>
      <c r="F3197">
        <v>1</v>
      </c>
      <c r="G3197" s="1">
        <v>45166</v>
      </c>
      <c r="H3197" s="1">
        <v>45276</v>
      </c>
      <c r="I3197" s="21">
        <f t="shared" si="245"/>
        <v>16.714285714285715</v>
      </c>
      <c r="J3197" s="1"/>
      <c r="K3197" s="1" t="s">
        <v>5537</v>
      </c>
      <c r="M3197" t="s">
        <v>34</v>
      </c>
      <c r="O3197" t="s">
        <v>36</v>
      </c>
      <c r="S3197" s="22">
        <f t="shared" si="246"/>
        <v>0</v>
      </c>
      <c r="T3197" s="22">
        <f t="shared" si="247"/>
        <v>0</v>
      </c>
      <c r="U3197" s="22">
        <v>0</v>
      </c>
      <c r="W3197" s="22">
        <v>0</v>
      </c>
      <c r="Y3197" t="s">
        <v>49</v>
      </c>
      <c r="Z3197" t="s">
        <v>85</v>
      </c>
      <c r="AA3197" t="s">
        <v>86</v>
      </c>
      <c r="AB3197" t="s">
        <v>41</v>
      </c>
      <c r="AC3197" t="s">
        <v>87</v>
      </c>
      <c r="AD3197" t="str">
        <f t="shared" si="248"/>
        <v>Wake Campus - WAKE19</v>
      </c>
      <c r="AE3197" t="s">
        <v>260</v>
      </c>
      <c r="AF3197" t="s">
        <v>263</v>
      </c>
      <c r="AG3197" t="s">
        <v>2118</v>
      </c>
      <c r="AH3197" t="s">
        <v>5220</v>
      </c>
      <c r="AI3197">
        <v>0</v>
      </c>
      <c r="AJ3197">
        <v>1</v>
      </c>
      <c r="AK3197" s="22">
        <f t="shared" si="249"/>
        <v>0</v>
      </c>
      <c r="AL3197" t="s">
        <v>52</v>
      </c>
      <c r="AM3197" t="s">
        <v>66</v>
      </c>
      <c r="AN3197" t="s">
        <v>46</v>
      </c>
    </row>
    <row r="3198" spans="1:40" hidden="1" x14ac:dyDescent="0.25">
      <c r="A3198">
        <v>202430</v>
      </c>
      <c r="B3198">
        <v>43407</v>
      </c>
      <c r="C3198" t="s">
        <v>144</v>
      </c>
      <c r="D3198" t="s">
        <v>5685</v>
      </c>
      <c r="E3198" t="s">
        <v>145</v>
      </c>
      <c r="F3198">
        <v>1</v>
      </c>
      <c r="G3198" s="1">
        <v>45166</v>
      </c>
      <c r="H3198" s="1">
        <v>45276</v>
      </c>
      <c r="I3198" s="21">
        <f t="shared" si="245"/>
        <v>16.714285714285715</v>
      </c>
      <c r="J3198" s="1"/>
      <c r="K3198" s="1" t="s">
        <v>5537</v>
      </c>
      <c r="M3198" t="s">
        <v>34</v>
      </c>
      <c r="O3198" t="s">
        <v>36</v>
      </c>
      <c r="S3198" s="22">
        <f t="shared" si="246"/>
        <v>0</v>
      </c>
      <c r="T3198" s="22">
        <f t="shared" si="247"/>
        <v>0</v>
      </c>
      <c r="U3198" s="22">
        <v>0</v>
      </c>
      <c r="W3198" s="22">
        <v>0</v>
      </c>
      <c r="Y3198" t="s">
        <v>49</v>
      </c>
      <c r="Z3198" t="s">
        <v>85</v>
      </c>
      <c r="AA3198" t="s">
        <v>86</v>
      </c>
      <c r="AC3198" t="s">
        <v>87</v>
      </c>
      <c r="AD3198" t="str">
        <f t="shared" si="248"/>
        <v>Wake Campus - WAKE19</v>
      </c>
      <c r="AE3198" t="s">
        <v>260</v>
      </c>
      <c r="AF3198" t="s">
        <v>263</v>
      </c>
      <c r="AG3198" t="s">
        <v>2118</v>
      </c>
      <c r="AH3198" t="s">
        <v>5220</v>
      </c>
      <c r="AI3198">
        <v>75</v>
      </c>
      <c r="AJ3198">
        <v>10</v>
      </c>
      <c r="AK3198" s="22">
        <f t="shared" si="249"/>
        <v>0</v>
      </c>
      <c r="AL3198" t="s">
        <v>52</v>
      </c>
      <c r="AM3198" t="s">
        <v>66</v>
      </c>
      <c r="AN3198" t="s">
        <v>67</v>
      </c>
    </row>
    <row r="3199" spans="1:40" hidden="1" x14ac:dyDescent="0.25">
      <c r="A3199">
        <v>202430</v>
      </c>
      <c r="B3199">
        <v>43411</v>
      </c>
      <c r="C3199" t="s">
        <v>459</v>
      </c>
      <c r="D3199" t="s">
        <v>5685</v>
      </c>
      <c r="E3199" t="s">
        <v>460</v>
      </c>
      <c r="F3199">
        <v>1</v>
      </c>
      <c r="G3199" s="1">
        <v>45166</v>
      </c>
      <c r="H3199" s="1">
        <v>45276</v>
      </c>
      <c r="I3199" s="21">
        <f t="shared" si="245"/>
        <v>16.714285714285715</v>
      </c>
      <c r="J3199" s="1"/>
      <c r="K3199" s="1" t="s">
        <v>5537</v>
      </c>
      <c r="M3199" t="s">
        <v>34</v>
      </c>
      <c r="O3199" t="s">
        <v>36</v>
      </c>
      <c r="S3199" s="22">
        <f t="shared" si="246"/>
        <v>0</v>
      </c>
      <c r="T3199" s="22">
        <f t="shared" si="247"/>
        <v>0</v>
      </c>
      <c r="U3199" s="22">
        <v>0</v>
      </c>
      <c r="W3199" s="22">
        <v>0</v>
      </c>
      <c r="Y3199" t="s">
        <v>49</v>
      </c>
      <c r="Z3199" t="s">
        <v>85</v>
      </c>
      <c r="AA3199" t="s">
        <v>86</v>
      </c>
      <c r="AB3199" t="s">
        <v>41</v>
      </c>
      <c r="AC3199" t="s">
        <v>87</v>
      </c>
      <c r="AD3199" t="str">
        <f t="shared" si="248"/>
        <v>Wake Campus - WAKE19</v>
      </c>
      <c r="AE3199" t="s">
        <v>260</v>
      </c>
      <c r="AF3199" t="s">
        <v>263</v>
      </c>
      <c r="AG3199" t="s">
        <v>2118</v>
      </c>
      <c r="AH3199" t="s">
        <v>5220</v>
      </c>
      <c r="AI3199">
        <v>75</v>
      </c>
      <c r="AJ3199">
        <v>13</v>
      </c>
      <c r="AK3199" s="22">
        <f t="shared" si="249"/>
        <v>0</v>
      </c>
      <c r="AL3199" t="s">
        <v>52</v>
      </c>
      <c r="AM3199" t="s">
        <v>66</v>
      </c>
      <c r="AN3199" t="s">
        <v>67</v>
      </c>
    </row>
    <row r="3200" spans="1:40" hidden="1" x14ac:dyDescent="0.25">
      <c r="A3200">
        <v>202430</v>
      </c>
      <c r="B3200">
        <v>43412</v>
      </c>
      <c r="C3200" t="s">
        <v>146</v>
      </c>
      <c r="D3200" t="s">
        <v>5685</v>
      </c>
      <c r="E3200" t="s">
        <v>147</v>
      </c>
      <c r="F3200">
        <v>1</v>
      </c>
      <c r="G3200" s="1">
        <v>45166</v>
      </c>
      <c r="H3200" s="1">
        <v>45276</v>
      </c>
      <c r="I3200" s="21">
        <f t="shared" si="245"/>
        <v>16.714285714285715</v>
      </c>
      <c r="J3200" s="1"/>
      <c r="K3200" s="1" t="s">
        <v>5537</v>
      </c>
      <c r="M3200" t="s">
        <v>34</v>
      </c>
      <c r="O3200" t="s">
        <v>36</v>
      </c>
      <c r="S3200" s="22">
        <f t="shared" si="246"/>
        <v>0</v>
      </c>
      <c r="T3200" s="22">
        <f t="shared" si="247"/>
        <v>0</v>
      </c>
      <c r="U3200" s="22">
        <v>0</v>
      </c>
      <c r="W3200" s="22">
        <v>0</v>
      </c>
      <c r="Y3200" t="s">
        <v>49</v>
      </c>
      <c r="Z3200" t="s">
        <v>85</v>
      </c>
      <c r="AA3200" t="s">
        <v>86</v>
      </c>
      <c r="AC3200" t="s">
        <v>87</v>
      </c>
      <c r="AD3200" t="str">
        <f t="shared" si="248"/>
        <v>Wake Campus - WAKE19</v>
      </c>
      <c r="AE3200" t="s">
        <v>260</v>
      </c>
      <c r="AF3200" t="s">
        <v>263</v>
      </c>
      <c r="AG3200" t="s">
        <v>2118</v>
      </c>
      <c r="AH3200" t="s">
        <v>5220</v>
      </c>
      <c r="AI3200">
        <v>75</v>
      </c>
      <c r="AJ3200">
        <v>5</v>
      </c>
      <c r="AK3200" s="22">
        <f t="shared" si="249"/>
        <v>0</v>
      </c>
      <c r="AL3200" t="s">
        <v>52</v>
      </c>
      <c r="AM3200" t="s">
        <v>66</v>
      </c>
      <c r="AN3200" t="s">
        <v>67</v>
      </c>
    </row>
    <row r="3201" spans="1:40" hidden="1" x14ac:dyDescent="0.25">
      <c r="A3201">
        <v>202430</v>
      </c>
      <c r="B3201">
        <v>43415</v>
      </c>
      <c r="C3201" t="s">
        <v>461</v>
      </c>
      <c r="D3201" t="s">
        <v>5685</v>
      </c>
      <c r="E3201" t="s">
        <v>462</v>
      </c>
      <c r="F3201">
        <v>1</v>
      </c>
      <c r="G3201" s="1">
        <v>45166</v>
      </c>
      <c r="H3201" s="1">
        <v>45276</v>
      </c>
      <c r="I3201" s="21">
        <f t="shared" si="245"/>
        <v>16.714285714285715</v>
      </c>
      <c r="J3201" s="1"/>
      <c r="K3201" s="1" t="s">
        <v>5537</v>
      </c>
      <c r="M3201" t="s">
        <v>34</v>
      </c>
      <c r="O3201" t="s">
        <v>36</v>
      </c>
      <c r="S3201" s="22">
        <f t="shared" si="246"/>
        <v>0</v>
      </c>
      <c r="T3201" s="22">
        <f t="shared" si="247"/>
        <v>0</v>
      </c>
      <c r="U3201" s="22">
        <v>0</v>
      </c>
      <c r="W3201" s="22">
        <v>0</v>
      </c>
      <c r="Y3201" t="s">
        <v>49</v>
      </c>
      <c r="Z3201" t="s">
        <v>85</v>
      </c>
      <c r="AA3201" t="s">
        <v>86</v>
      </c>
      <c r="AB3201" t="s">
        <v>41</v>
      </c>
      <c r="AC3201" t="s">
        <v>87</v>
      </c>
      <c r="AD3201" t="str">
        <f t="shared" si="248"/>
        <v>Wake Campus - WAKE19</v>
      </c>
      <c r="AE3201" t="s">
        <v>260</v>
      </c>
      <c r="AF3201" t="s">
        <v>263</v>
      </c>
      <c r="AG3201" t="s">
        <v>2118</v>
      </c>
      <c r="AH3201" t="s">
        <v>5220</v>
      </c>
      <c r="AI3201">
        <v>75</v>
      </c>
      <c r="AJ3201">
        <v>3</v>
      </c>
      <c r="AK3201" s="22">
        <f t="shared" si="249"/>
        <v>0</v>
      </c>
      <c r="AL3201" t="s">
        <v>52</v>
      </c>
      <c r="AM3201" t="s">
        <v>66</v>
      </c>
      <c r="AN3201" t="s">
        <v>67</v>
      </c>
    </row>
    <row r="3202" spans="1:40" hidden="1" x14ac:dyDescent="0.25">
      <c r="A3202">
        <v>202430</v>
      </c>
      <c r="B3202">
        <v>43416</v>
      </c>
      <c r="C3202" t="s">
        <v>148</v>
      </c>
      <c r="D3202" t="s">
        <v>5685</v>
      </c>
      <c r="E3202" t="s">
        <v>149</v>
      </c>
      <c r="F3202">
        <v>1</v>
      </c>
      <c r="G3202" s="1">
        <v>45166</v>
      </c>
      <c r="H3202" s="1">
        <v>45276</v>
      </c>
      <c r="I3202" s="21">
        <f t="shared" ref="I3202:I3265" si="250">(DATEDIF(G3202,H3202,"d")/7)+1</f>
        <v>16.714285714285715</v>
      </c>
      <c r="J3202" s="1"/>
      <c r="K3202" s="1" t="s">
        <v>5537</v>
      </c>
      <c r="M3202" t="s">
        <v>34</v>
      </c>
      <c r="O3202" t="s">
        <v>36</v>
      </c>
      <c r="S3202" s="22">
        <f t="shared" ref="S3202:S3265" si="251">W3202-U3202</f>
        <v>0</v>
      </c>
      <c r="T3202" s="22">
        <f t="shared" ref="T3202:T3265" si="252">(LEN(K3202)*S3202)*(I3202/16.5)</f>
        <v>0</v>
      </c>
      <c r="U3202" s="22">
        <v>0</v>
      </c>
      <c r="W3202" s="22">
        <v>0</v>
      </c>
      <c r="Y3202" t="s">
        <v>49</v>
      </c>
      <c r="Z3202" t="s">
        <v>85</v>
      </c>
      <c r="AA3202" t="s">
        <v>86</v>
      </c>
      <c r="AC3202" t="s">
        <v>87</v>
      </c>
      <c r="AD3202" t="str">
        <f t="shared" ref="AD3202:AD3265" si="253">CONCATENATE(AE3202," - ",AG3202)</f>
        <v>Wake Campus - WAKE19</v>
      </c>
      <c r="AE3202" t="s">
        <v>260</v>
      </c>
      <c r="AF3202" t="s">
        <v>263</v>
      </c>
      <c r="AG3202" t="s">
        <v>2118</v>
      </c>
      <c r="AH3202" t="s">
        <v>5220</v>
      </c>
      <c r="AI3202">
        <v>75</v>
      </c>
      <c r="AJ3202">
        <v>6</v>
      </c>
      <c r="AK3202" s="22">
        <f t="shared" ref="AK3202:AK3265" si="254">I3202*T3202*AJ3202</f>
        <v>0</v>
      </c>
      <c r="AL3202" t="s">
        <v>52</v>
      </c>
      <c r="AM3202" t="s">
        <v>66</v>
      </c>
      <c r="AN3202" t="s">
        <v>67</v>
      </c>
    </row>
    <row r="3203" spans="1:40" hidden="1" x14ac:dyDescent="0.25">
      <c r="A3203">
        <v>202430</v>
      </c>
      <c r="B3203">
        <v>43417</v>
      </c>
      <c r="C3203" t="s">
        <v>463</v>
      </c>
      <c r="D3203" t="s">
        <v>5685</v>
      </c>
      <c r="E3203" t="s">
        <v>464</v>
      </c>
      <c r="F3203">
        <v>1</v>
      </c>
      <c r="G3203" s="1">
        <v>45166</v>
      </c>
      <c r="H3203" s="1">
        <v>45276</v>
      </c>
      <c r="I3203" s="21">
        <f t="shared" si="250"/>
        <v>16.714285714285715</v>
      </c>
      <c r="J3203" s="1"/>
      <c r="K3203" s="1" t="s">
        <v>5537</v>
      </c>
      <c r="M3203" t="s">
        <v>34</v>
      </c>
      <c r="O3203" t="s">
        <v>36</v>
      </c>
      <c r="S3203" s="22">
        <f t="shared" si="251"/>
        <v>0</v>
      </c>
      <c r="T3203" s="22">
        <f t="shared" si="252"/>
        <v>0</v>
      </c>
      <c r="U3203" s="22">
        <v>0</v>
      </c>
      <c r="W3203" s="22">
        <v>0</v>
      </c>
      <c r="Y3203" t="s">
        <v>49</v>
      </c>
      <c r="Z3203" t="s">
        <v>152</v>
      </c>
      <c r="AA3203" t="s">
        <v>153</v>
      </c>
      <c r="AB3203" t="s">
        <v>41</v>
      </c>
      <c r="AC3203" t="s">
        <v>87</v>
      </c>
      <c r="AD3203" t="str">
        <f t="shared" si="253"/>
        <v>Wake Campus - WAKE19</v>
      </c>
      <c r="AE3203" t="s">
        <v>260</v>
      </c>
      <c r="AF3203" t="s">
        <v>263</v>
      </c>
      <c r="AG3203" t="s">
        <v>2118</v>
      </c>
      <c r="AH3203" t="s">
        <v>5220</v>
      </c>
      <c r="AI3203">
        <v>75</v>
      </c>
      <c r="AJ3203">
        <v>10</v>
      </c>
      <c r="AK3203" s="22">
        <f t="shared" si="254"/>
        <v>0</v>
      </c>
      <c r="AL3203" t="s">
        <v>52</v>
      </c>
      <c r="AM3203" t="s">
        <v>66</v>
      </c>
      <c r="AN3203" t="s">
        <v>67</v>
      </c>
    </row>
    <row r="3204" spans="1:40" hidden="1" x14ac:dyDescent="0.25">
      <c r="A3204">
        <v>202430</v>
      </c>
      <c r="B3204">
        <v>43418</v>
      </c>
      <c r="C3204" t="s">
        <v>150</v>
      </c>
      <c r="D3204" t="e">
        <v>#N/A</v>
      </c>
      <c r="E3204" t="s">
        <v>151</v>
      </c>
      <c r="F3204">
        <v>1</v>
      </c>
      <c r="G3204" s="1">
        <v>45166</v>
      </c>
      <c r="H3204" s="1">
        <v>45276</v>
      </c>
      <c r="I3204" s="21">
        <f t="shared" si="250"/>
        <v>16.714285714285715</v>
      </c>
      <c r="J3204" s="1"/>
      <c r="K3204" s="1" t="s">
        <v>5537</v>
      </c>
      <c r="M3204" t="s">
        <v>34</v>
      </c>
      <c r="O3204" t="s">
        <v>36</v>
      </c>
      <c r="S3204" s="22">
        <f t="shared" si="251"/>
        <v>0</v>
      </c>
      <c r="T3204" s="22">
        <f t="shared" si="252"/>
        <v>0</v>
      </c>
      <c r="U3204" s="22">
        <v>0</v>
      </c>
      <c r="W3204" s="22">
        <v>0</v>
      </c>
      <c r="Y3204" t="s">
        <v>49</v>
      </c>
      <c r="Z3204" t="s">
        <v>152</v>
      </c>
      <c r="AA3204" t="s">
        <v>153</v>
      </c>
      <c r="AC3204" t="s">
        <v>87</v>
      </c>
      <c r="AD3204" t="str">
        <f t="shared" si="253"/>
        <v>Wake Campus - WAKE19</v>
      </c>
      <c r="AE3204" t="s">
        <v>260</v>
      </c>
      <c r="AF3204" t="s">
        <v>263</v>
      </c>
      <c r="AG3204" t="s">
        <v>2118</v>
      </c>
      <c r="AH3204" t="s">
        <v>5220</v>
      </c>
      <c r="AI3204">
        <v>75</v>
      </c>
      <c r="AJ3204">
        <v>0</v>
      </c>
      <c r="AK3204" s="22">
        <f t="shared" si="254"/>
        <v>0</v>
      </c>
      <c r="AL3204" t="s">
        <v>52</v>
      </c>
      <c r="AM3204" t="s">
        <v>66</v>
      </c>
      <c r="AN3204" t="s">
        <v>67</v>
      </c>
    </row>
    <row r="3205" spans="1:40" hidden="1" x14ac:dyDescent="0.25">
      <c r="A3205">
        <v>202430</v>
      </c>
      <c r="B3205">
        <v>43419</v>
      </c>
      <c r="C3205" t="s">
        <v>465</v>
      </c>
      <c r="D3205" t="e">
        <v>#N/A</v>
      </c>
      <c r="E3205" t="s">
        <v>466</v>
      </c>
      <c r="F3205">
        <v>1</v>
      </c>
      <c r="G3205" s="1">
        <v>45166</v>
      </c>
      <c r="H3205" s="1">
        <v>45276</v>
      </c>
      <c r="I3205" s="21">
        <f t="shared" si="250"/>
        <v>16.714285714285715</v>
      </c>
      <c r="J3205" s="1"/>
      <c r="K3205" s="1" t="s">
        <v>5537</v>
      </c>
      <c r="M3205" t="s">
        <v>34</v>
      </c>
      <c r="O3205" t="s">
        <v>36</v>
      </c>
      <c r="S3205" s="22">
        <f t="shared" si="251"/>
        <v>0</v>
      </c>
      <c r="T3205" s="22">
        <f t="shared" si="252"/>
        <v>0</v>
      </c>
      <c r="U3205" s="22">
        <v>0</v>
      </c>
      <c r="W3205" s="22">
        <v>0</v>
      </c>
      <c r="Y3205" t="s">
        <v>49</v>
      </c>
      <c r="Z3205" t="s">
        <v>152</v>
      </c>
      <c r="AA3205" t="s">
        <v>153</v>
      </c>
      <c r="AB3205" t="s">
        <v>41</v>
      </c>
      <c r="AC3205" t="s">
        <v>87</v>
      </c>
      <c r="AD3205" t="str">
        <f t="shared" si="253"/>
        <v>Wake Campus - WAKE19</v>
      </c>
      <c r="AE3205" t="s">
        <v>260</v>
      </c>
      <c r="AF3205" t="s">
        <v>263</v>
      </c>
      <c r="AG3205" t="s">
        <v>2118</v>
      </c>
      <c r="AH3205" t="s">
        <v>5220</v>
      </c>
      <c r="AI3205">
        <v>75</v>
      </c>
      <c r="AJ3205">
        <v>0</v>
      </c>
      <c r="AK3205" s="22">
        <f t="shared" si="254"/>
        <v>0</v>
      </c>
      <c r="AL3205" t="s">
        <v>52</v>
      </c>
      <c r="AM3205" t="s">
        <v>66</v>
      </c>
      <c r="AN3205" t="s">
        <v>67</v>
      </c>
    </row>
    <row r="3206" spans="1:40" hidden="1" x14ac:dyDescent="0.25">
      <c r="A3206">
        <v>202430</v>
      </c>
      <c r="B3206">
        <v>43420</v>
      </c>
      <c r="C3206" t="s">
        <v>154</v>
      </c>
      <c r="D3206" t="e">
        <v>#N/A</v>
      </c>
      <c r="E3206" t="s">
        <v>155</v>
      </c>
      <c r="F3206">
        <v>1</v>
      </c>
      <c r="G3206" s="1">
        <v>45166</v>
      </c>
      <c r="H3206" s="1">
        <v>45276</v>
      </c>
      <c r="I3206" s="21">
        <f t="shared" si="250"/>
        <v>16.714285714285715</v>
      </c>
      <c r="J3206" s="1"/>
      <c r="K3206" s="1" t="s">
        <v>5537</v>
      </c>
      <c r="M3206" t="s">
        <v>34</v>
      </c>
      <c r="O3206" t="s">
        <v>36</v>
      </c>
      <c r="S3206" s="22">
        <f t="shared" si="251"/>
        <v>0</v>
      </c>
      <c r="T3206" s="22">
        <f t="shared" si="252"/>
        <v>0</v>
      </c>
      <c r="U3206" s="22">
        <v>0</v>
      </c>
      <c r="W3206" s="22">
        <v>0</v>
      </c>
      <c r="Y3206" t="s">
        <v>49</v>
      </c>
      <c r="Z3206" t="s">
        <v>152</v>
      </c>
      <c r="AA3206" t="s">
        <v>153</v>
      </c>
      <c r="AC3206" t="s">
        <v>87</v>
      </c>
      <c r="AD3206" t="str">
        <f t="shared" si="253"/>
        <v>Wake Campus - WAKE19</v>
      </c>
      <c r="AE3206" t="s">
        <v>260</v>
      </c>
      <c r="AF3206" t="s">
        <v>263</v>
      </c>
      <c r="AG3206" t="s">
        <v>2118</v>
      </c>
      <c r="AH3206" t="s">
        <v>5220</v>
      </c>
      <c r="AI3206">
        <v>75</v>
      </c>
      <c r="AJ3206">
        <v>0</v>
      </c>
      <c r="AK3206" s="22">
        <f t="shared" si="254"/>
        <v>0</v>
      </c>
      <c r="AL3206" t="s">
        <v>52</v>
      </c>
      <c r="AM3206" t="s">
        <v>66</v>
      </c>
      <c r="AN3206" t="s">
        <v>67</v>
      </c>
    </row>
    <row r="3207" spans="1:40" hidden="1" x14ac:dyDescent="0.25">
      <c r="A3207">
        <v>202430</v>
      </c>
      <c r="B3207">
        <v>43421</v>
      </c>
      <c r="C3207" t="s">
        <v>156</v>
      </c>
      <c r="D3207" t="s">
        <v>5685</v>
      </c>
      <c r="E3207" t="s">
        <v>157</v>
      </c>
      <c r="F3207">
        <v>1</v>
      </c>
      <c r="G3207" s="1">
        <v>45166</v>
      </c>
      <c r="H3207" s="1">
        <v>45276</v>
      </c>
      <c r="I3207" s="21">
        <f t="shared" si="250"/>
        <v>16.714285714285715</v>
      </c>
      <c r="J3207" s="1"/>
      <c r="K3207" s="1" t="s">
        <v>5537</v>
      </c>
      <c r="M3207" t="s">
        <v>34</v>
      </c>
      <c r="O3207" t="s">
        <v>36</v>
      </c>
      <c r="S3207" s="22">
        <f t="shared" si="251"/>
        <v>0</v>
      </c>
      <c r="T3207" s="22">
        <f t="shared" si="252"/>
        <v>0</v>
      </c>
      <c r="U3207" s="22">
        <v>0</v>
      </c>
      <c r="W3207" s="22">
        <v>0</v>
      </c>
      <c r="Y3207" t="s">
        <v>49</v>
      </c>
      <c r="Z3207" t="s">
        <v>152</v>
      </c>
      <c r="AA3207" t="s">
        <v>153</v>
      </c>
      <c r="AC3207" t="s">
        <v>87</v>
      </c>
      <c r="AD3207" t="str">
        <f t="shared" si="253"/>
        <v>Wake Campus - WAKE19</v>
      </c>
      <c r="AE3207" t="s">
        <v>260</v>
      </c>
      <c r="AF3207" t="s">
        <v>263</v>
      </c>
      <c r="AG3207" t="s">
        <v>2118</v>
      </c>
      <c r="AH3207" t="s">
        <v>5220</v>
      </c>
      <c r="AI3207">
        <v>75</v>
      </c>
      <c r="AJ3207">
        <v>4</v>
      </c>
      <c r="AK3207" s="22">
        <f t="shared" si="254"/>
        <v>0</v>
      </c>
      <c r="AL3207" t="s">
        <v>52</v>
      </c>
      <c r="AM3207" t="s">
        <v>66</v>
      </c>
      <c r="AN3207" t="s">
        <v>67</v>
      </c>
    </row>
    <row r="3208" spans="1:40" hidden="1" x14ac:dyDescent="0.25">
      <c r="A3208">
        <v>202430</v>
      </c>
      <c r="B3208">
        <v>43422</v>
      </c>
      <c r="C3208" t="s">
        <v>467</v>
      </c>
      <c r="D3208" t="s">
        <v>5685</v>
      </c>
      <c r="E3208" t="s">
        <v>468</v>
      </c>
      <c r="F3208">
        <v>1</v>
      </c>
      <c r="G3208" s="1">
        <v>45166</v>
      </c>
      <c r="H3208" s="1">
        <v>45276</v>
      </c>
      <c r="I3208" s="21">
        <f t="shared" si="250"/>
        <v>16.714285714285715</v>
      </c>
      <c r="J3208" s="1"/>
      <c r="K3208" s="1" t="s">
        <v>5537</v>
      </c>
      <c r="M3208" t="s">
        <v>34</v>
      </c>
      <c r="O3208" t="s">
        <v>36</v>
      </c>
      <c r="S3208" s="22">
        <f t="shared" si="251"/>
        <v>0</v>
      </c>
      <c r="T3208" s="22">
        <f t="shared" si="252"/>
        <v>0</v>
      </c>
      <c r="U3208" s="22">
        <v>0</v>
      </c>
      <c r="W3208" s="22">
        <v>0</v>
      </c>
      <c r="Y3208" t="s">
        <v>49</v>
      </c>
      <c r="Z3208" t="s">
        <v>152</v>
      </c>
      <c r="AA3208" t="s">
        <v>153</v>
      </c>
      <c r="AB3208" t="s">
        <v>41</v>
      </c>
      <c r="AC3208" t="s">
        <v>87</v>
      </c>
      <c r="AD3208" t="str">
        <f t="shared" si="253"/>
        <v>Wake Campus - WAKE19</v>
      </c>
      <c r="AE3208" t="s">
        <v>260</v>
      </c>
      <c r="AF3208" t="s">
        <v>263</v>
      </c>
      <c r="AG3208" t="s">
        <v>2118</v>
      </c>
      <c r="AH3208" t="s">
        <v>5220</v>
      </c>
      <c r="AI3208">
        <v>75</v>
      </c>
      <c r="AJ3208">
        <v>19</v>
      </c>
      <c r="AK3208" s="22">
        <f t="shared" si="254"/>
        <v>0</v>
      </c>
      <c r="AL3208" t="s">
        <v>52</v>
      </c>
      <c r="AM3208" t="s">
        <v>66</v>
      </c>
      <c r="AN3208" t="s">
        <v>67</v>
      </c>
    </row>
    <row r="3209" spans="1:40" hidden="1" x14ac:dyDescent="0.25">
      <c r="A3209">
        <v>202430</v>
      </c>
      <c r="B3209">
        <v>43431</v>
      </c>
      <c r="C3209" t="s">
        <v>469</v>
      </c>
      <c r="D3209" t="s">
        <v>5685</v>
      </c>
      <c r="E3209" t="s">
        <v>470</v>
      </c>
      <c r="F3209">
        <v>1</v>
      </c>
      <c r="G3209" s="1">
        <v>45166</v>
      </c>
      <c r="H3209" s="1">
        <v>45276</v>
      </c>
      <c r="I3209" s="21">
        <f t="shared" si="250"/>
        <v>16.714285714285715</v>
      </c>
      <c r="J3209" s="1"/>
      <c r="K3209" s="1" t="s">
        <v>5537</v>
      </c>
      <c r="M3209" t="s">
        <v>34</v>
      </c>
      <c r="O3209" t="s">
        <v>36</v>
      </c>
      <c r="S3209" s="22">
        <f t="shared" si="251"/>
        <v>0</v>
      </c>
      <c r="T3209" s="22">
        <f t="shared" si="252"/>
        <v>0</v>
      </c>
      <c r="U3209" s="22">
        <v>0</v>
      </c>
      <c r="W3209" s="22">
        <v>0</v>
      </c>
      <c r="Y3209" t="s">
        <v>49</v>
      </c>
      <c r="Z3209" t="s">
        <v>152</v>
      </c>
      <c r="AA3209" t="s">
        <v>153</v>
      </c>
      <c r="AB3209" t="s">
        <v>41</v>
      </c>
      <c r="AC3209" t="s">
        <v>87</v>
      </c>
      <c r="AD3209" t="str">
        <f t="shared" si="253"/>
        <v>Wake Campus - WAKE19</v>
      </c>
      <c r="AE3209" t="s">
        <v>260</v>
      </c>
      <c r="AF3209" t="s">
        <v>263</v>
      </c>
      <c r="AG3209" t="s">
        <v>2118</v>
      </c>
      <c r="AH3209" t="s">
        <v>5220</v>
      </c>
      <c r="AI3209">
        <v>75</v>
      </c>
      <c r="AJ3209">
        <v>4</v>
      </c>
      <c r="AK3209" s="22">
        <f t="shared" si="254"/>
        <v>0</v>
      </c>
      <c r="AL3209" t="s">
        <v>52</v>
      </c>
      <c r="AM3209" t="s">
        <v>66</v>
      </c>
      <c r="AN3209" t="s">
        <v>67</v>
      </c>
    </row>
    <row r="3210" spans="1:40" hidden="1" x14ac:dyDescent="0.25">
      <c r="A3210">
        <v>202430</v>
      </c>
      <c r="B3210">
        <v>43432</v>
      </c>
      <c r="C3210" t="s">
        <v>158</v>
      </c>
      <c r="D3210" t="s">
        <v>5685</v>
      </c>
      <c r="E3210" t="s">
        <v>159</v>
      </c>
      <c r="F3210">
        <v>1</v>
      </c>
      <c r="G3210" s="1">
        <v>45166</v>
      </c>
      <c r="H3210" s="1">
        <v>45276</v>
      </c>
      <c r="I3210" s="21">
        <f t="shared" si="250"/>
        <v>16.714285714285715</v>
      </c>
      <c r="J3210" s="1"/>
      <c r="K3210" s="1" t="s">
        <v>5537</v>
      </c>
      <c r="M3210" t="s">
        <v>34</v>
      </c>
      <c r="O3210" t="s">
        <v>36</v>
      </c>
      <c r="S3210" s="22">
        <f t="shared" si="251"/>
        <v>0</v>
      </c>
      <c r="T3210" s="22">
        <f t="shared" si="252"/>
        <v>0</v>
      </c>
      <c r="U3210" s="22">
        <v>0</v>
      </c>
      <c r="W3210" s="22">
        <v>0</v>
      </c>
      <c r="Y3210" t="s">
        <v>49</v>
      </c>
      <c r="Z3210" t="s">
        <v>92</v>
      </c>
      <c r="AA3210" t="s">
        <v>93</v>
      </c>
      <c r="AC3210" t="s">
        <v>87</v>
      </c>
      <c r="AD3210" t="str">
        <f t="shared" si="253"/>
        <v>Wake Campus - WAKE19</v>
      </c>
      <c r="AE3210" t="s">
        <v>260</v>
      </c>
      <c r="AF3210" t="s">
        <v>263</v>
      </c>
      <c r="AG3210" t="s">
        <v>2118</v>
      </c>
      <c r="AH3210" t="s">
        <v>5220</v>
      </c>
      <c r="AI3210">
        <v>75</v>
      </c>
      <c r="AJ3210">
        <v>1</v>
      </c>
      <c r="AK3210" s="22">
        <f t="shared" si="254"/>
        <v>0</v>
      </c>
      <c r="AL3210" t="s">
        <v>52</v>
      </c>
      <c r="AM3210" t="s">
        <v>66</v>
      </c>
      <c r="AN3210" t="s">
        <v>67</v>
      </c>
    </row>
    <row r="3211" spans="1:40" hidden="1" x14ac:dyDescent="0.25">
      <c r="A3211">
        <v>202430</v>
      </c>
      <c r="B3211">
        <v>43433</v>
      </c>
      <c r="C3211" t="s">
        <v>471</v>
      </c>
      <c r="D3211" t="s">
        <v>5685</v>
      </c>
      <c r="E3211" t="s">
        <v>472</v>
      </c>
      <c r="F3211">
        <v>1</v>
      </c>
      <c r="G3211" s="1">
        <v>45166</v>
      </c>
      <c r="H3211" s="1">
        <v>45276</v>
      </c>
      <c r="I3211" s="21">
        <f t="shared" si="250"/>
        <v>16.714285714285715</v>
      </c>
      <c r="J3211" s="1"/>
      <c r="K3211" s="1" t="s">
        <v>5537</v>
      </c>
      <c r="M3211" t="s">
        <v>34</v>
      </c>
      <c r="O3211" t="s">
        <v>36</v>
      </c>
      <c r="S3211" s="22">
        <f t="shared" si="251"/>
        <v>0</v>
      </c>
      <c r="T3211" s="22">
        <f t="shared" si="252"/>
        <v>0</v>
      </c>
      <c r="U3211" s="22">
        <v>0</v>
      </c>
      <c r="W3211" s="22">
        <v>0</v>
      </c>
      <c r="Y3211" t="s">
        <v>49</v>
      </c>
      <c r="Z3211" t="s">
        <v>85</v>
      </c>
      <c r="AA3211" t="s">
        <v>86</v>
      </c>
      <c r="AB3211" t="s">
        <v>41</v>
      </c>
      <c r="AC3211" t="s">
        <v>87</v>
      </c>
      <c r="AD3211" t="str">
        <f t="shared" si="253"/>
        <v>Wake Campus - WAKE19</v>
      </c>
      <c r="AE3211" t="s">
        <v>260</v>
      </c>
      <c r="AF3211" t="s">
        <v>263</v>
      </c>
      <c r="AG3211" t="s">
        <v>2118</v>
      </c>
      <c r="AH3211" t="s">
        <v>5220</v>
      </c>
      <c r="AI3211">
        <v>75</v>
      </c>
      <c r="AJ3211">
        <v>13</v>
      </c>
      <c r="AK3211" s="22">
        <f t="shared" si="254"/>
        <v>0</v>
      </c>
      <c r="AL3211" t="s">
        <v>52</v>
      </c>
      <c r="AM3211" t="s">
        <v>66</v>
      </c>
      <c r="AN3211" t="s">
        <v>67</v>
      </c>
    </row>
    <row r="3212" spans="1:40" hidden="1" x14ac:dyDescent="0.25">
      <c r="A3212">
        <v>202430</v>
      </c>
      <c r="B3212">
        <v>43434</v>
      </c>
      <c r="C3212" t="s">
        <v>160</v>
      </c>
      <c r="D3212" t="e">
        <v>#N/A</v>
      </c>
      <c r="E3212" t="s">
        <v>161</v>
      </c>
      <c r="F3212">
        <v>1</v>
      </c>
      <c r="G3212" s="1">
        <v>45166</v>
      </c>
      <c r="H3212" s="1">
        <v>45276</v>
      </c>
      <c r="I3212" s="21">
        <f t="shared" si="250"/>
        <v>16.714285714285715</v>
      </c>
      <c r="J3212" s="1"/>
      <c r="K3212" s="1" t="s">
        <v>5537</v>
      </c>
      <c r="M3212" t="s">
        <v>34</v>
      </c>
      <c r="O3212" t="s">
        <v>36</v>
      </c>
      <c r="S3212" s="22">
        <f t="shared" si="251"/>
        <v>0</v>
      </c>
      <c r="T3212" s="22">
        <f t="shared" si="252"/>
        <v>0</v>
      </c>
      <c r="U3212" s="22">
        <v>0</v>
      </c>
      <c r="W3212" s="22">
        <v>0</v>
      </c>
      <c r="Y3212" t="s">
        <v>49</v>
      </c>
      <c r="Z3212" t="s">
        <v>92</v>
      </c>
      <c r="AA3212" t="s">
        <v>93</v>
      </c>
      <c r="AC3212" t="s">
        <v>87</v>
      </c>
      <c r="AD3212" t="str">
        <f t="shared" si="253"/>
        <v>Wake Campus - WAKE19</v>
      </c>
      <c r="AE3212" t="s">
        <v>260</v>
      </c>
      <c r="AF3212" t="s">
        <v>263</v>
      </c>
      <c r="AG3212" t="s">
        <v>2118</v>
      </c>
      <c r="AH3212" t="s">
        <v>5220</v>
      </c>
      <c r="AI3212">
        <v>75</v>
      </c>
      <c r="AJ3212">
        <v>0</v>
      </c>
      <c r="AK3212" s="22">
        <f t="shared" si="254"/>
        <v>0</v>
      </c>
      <c r="AL3212" t="s">
        <v>52</v>
      </c>
      <c r="AM3212" t="s">
        <v>66</v>
      </c>
      <c r="AN3212" t="s">
        <v>67</v>
      </c>
    </row>
    <row r="3213" spans="1:40" hidden="1" x14ac:dyDescent="0.25">
      <c r="A3213">
        <v>202430</v>
      </c>
      <c r="B3213">
        <v>43435</v>
      </c>
      <c r="C3213" t="s">
        <v>473</v>
      </c>
      <c r="D3213" t="s">
        <v>5685</v>
      </c>
      <c r="E3213" t="s">
        <v>474</v>
      </c>
      <c r="F3213">
        <v>1</v>
      </c>
      <c r="G3213" s="1">
        <v>45166</v>
      </c>
      <c r="H3213" s="1">
        <v>45276</v>
      </c>
      <c r="I3213" s="21">
        <f t="shared" si="250"/>
        <v>16.714285714285715</v>
      </c>
      <c r="J3213" s="1"/>
      <c r="K3213" s="1" t="s">
        <v>5537</v>
      </c>
      <c r="M3213" t="s">
        <v>34</v>
      </c>
      <c r="O3213" t="s">
        <v>36</v>
      </c>
      <c r="S3213" s="22">
        <f t="shared" si="251"/>
        <v>0</v>
      </c>
      <c r="T3213" s="22">
        <f t="shared" si="252"/>
        <v>0</v>
      </c>
      <c r="U3213" s="22">
        <v>0</v>
      </c>
      <c r="W3213" s="22">
        <v>0</v>
      </c>
      <c r="Y3213" t="s">
        <v>49</v>
      </c>
      <c r="Z3213" t="s">
        <v>152</v>
      </c>
      <c r="AA3213" t="s">
        <v>153</v>
      </c>
      <c r="AB3213" t="s">
        <v>41</v>
      </c>
      <c r="AC3213" t="s">
        <v>87</v>
      </c>
      <c r="AD3213" t="str">
        <f t="shared" si="253"/>
        <v>Wake Campus - WAKE19</v>
      </c>
      <c r="AE3213" t="s">
        <v>260</v>
      </c>
      <c r="AF3213" t="s">
        <v>263</v>
      </c>
      <c r="AG3213" t="s">
        <v>2118</v>
      </c>
      <c r="AH3213" t="s">
        <v>5220</v>
      </c>
      <c r="AI3213">
        <v>75</v>
      </c>
      <c r="AJ3213">
        <v>16</v>
      </c>
      <c r="AK3213" s="22">
        <f t="shared" si="254"/>
        <v>0</v>
      </c>
      <c r="AL3213" t="s">
        <v>52</v>
      </c>
      <c r="AM3213" t="s">
        <v>66</v>
      </c>
      <c r="AN3213" t="s">
        <v>67</v>
      </c>
    </row>
    <row r="3214" spans="1:40" hidden="1" x14ac:dyDescent="0.25">
      <c r="A3214">
        <v>202430</v>
      </c>
      <c r="B3214">
        <v>43436</v>
      </c>
      <c r="C3214" t="s">
        <v>162</v>
      </c>
      <c r="D3214" t="e">
        <v>#N/A</v>
      </c>
      <c r="E3214" t="s">
        <v>163</v>
      </c>
      <c r="F3214">
        <v>1</v>
      </c>
      <c r="G3214" s="1">
        <v>45166</v>
      </c>
      <c r="H3214" s="1">
        <v>45276</v>
      </c>
      <c r="I3214" s="21">
        <f t="shared" si="250"/>
        <v>16.714285714285715</v>
      </c>
      <c r="J3214" s="1"/>
      <c r="K3214" s="1" t="s">
        <v>5537</v>
      </c>
      <c r="M3214" t="s">
        <v>34</v>
      </c>
      <c r="O3214" t="s">
        <v>36</v>
      </c>
      <c r="S3214" s="22">
        <f t="shared" si="251"/>
        <v>0</v>
      </c>
      <c r="T3214" s="22">
        <f t="shared" si="252"/>
        <v>0</v>
      </c>
      <c r="U3214" s="22">
        <v>0</v>
      </c>
      <c r="W3214" s="22">
        <v>0</v>
      </c>
      <c r="Y3214" t="s">
        <v>49</v>
      </c>
      <c r="Z3214" t="s">
        <v>92</v>
      </c>
      <c r="AA3214" t="s">
        <v>93</v>
      </c>
      <c r="AC3214" t="s">
        <v>87</v>
      </c>
      <c r="AD3214" t="str">
        <f t="shared" si="253"/>
        <v>Wake Campus - WAKE19</v>
      </c>
      <c r="AE3214" t="s">
        <v>260</v>
      </c>
      <c r="AF3214" t="s">
        <v>263</v>
      </c>
      <c r="AG3214" t="s">
        <v>2118</v>
      </c>
      <c r="AH3214" t="s">
        <v>5220</v>
      </c>
      <c r="AI3214">
        <v>75</v>
      </c>
      <c r="AJ3214">
        <v>0</v>
      </c>
      <c r="AK3214" s="22">
        <f t="shared" si="254"/>
        <v>0</v>
      </c>
      <c r="AL3214" t="s">
        <v>52</v>
      </c>
      <c r="AM3214" t="s">
        <v>66</v>
      </c>
      <c r="AN3214" t="s">
        <v>67</v>
      </c>
    </row>
    <row r="3215" spans="1:40" hidden="1" x14ac:dyDescent="0.25">
      <c r="A3215">
        <v>202430</v>
      </c>
      <c r="B3215">
        <v>43437</v>
      </c>
      <c r="C3215" t="s">
        <v>475</v>
      </c>
      <c r="D3215" t="e">
        <v>#N/A</v>
      </c>
      <c r="E3215" t="s">
        <v>476</v>
      </c>
      <c r="F3215">
        <v>1</v>
      </c>
      <c r="G3215" s="1">
        <v>45166</v>
      </c>
      <c r="H3215" s="1">
        <v>45276</v>
      </c>
      <c r="I3215" s="21">
        <f t="shared" si="250"/>
        <v>16.714285714285715</v>
      </c>
      <c r="J3215" s="1"/>
      <c r="K3215" s="1" t="s">
        <v>5537</v>
      </c>
      <c r="M3215" t="s">
        <v>34</v>
      </c>
      <c r="O3215" t="s">
        <v>36</v>
      </c>
      <c r="S3215" s="22">
        <f t="shared" si="251"/>
        <v>0</v>
      </c>
      <c r="T3215" s="22">
        <f t="shared" si="252"/>
        <v>0</v>
      </c>
      <c r="U3215" s="22">
        <v>0</v>
      </c>
      <c r="W3215" s="22">
        <v>0</v>
      </c>
      <c r="Y3215" t="s">
        <v>49</v>
      </c>
      <c r="Z3215" t="s">
        <v>85</v>
      </c>
      <c r="AA3215" t="s">
        <v>86</v>
      </c>
      <c r="AB3215" t="s">
        <v>41</v>
      </c>
      <c r="AC3215" t="s">
        <v>87</v>
      </c>
      <c r="AD3215" t="str">
        <f t="shared" si="253"/>
        <v>Wake Campus - WAKE19</v>
      </c>
      <c r="AE3215" t="s">
        <v>260</v>
      </c>
      <c r="AF3215" t="s">
        <v>263</v>
      </c>
      <c r="AG3215" t="s">
        <v>2118</v>
      </c>
      <c r="AH3215" t="s">
        <v>5220</v>
      </c>
      <c r="AI3215">
        <v>75</v>
      </c>
      <c r="AJ3215">
        <v>0</v>
      </c>
      <c r="AK3215" s="22">
        <f t="shared" si="254"/>
        <v>0</v>
      </c>
      <c r="AL3215" t="s">
        <v>52</v>
      </c>
      <c r="AM3215" t="s">
        <v>66</v>
      </c>
      <c r="AN3215" t="s">
        <v>67</v>
      </c>
    </row>
    <row r="3216" spans="1:40" hidden="1" x14ac:dyDescent="0.25">
      <c r="A3216">
        <v>202430</v>
      </c>
      <c r="B3216">
        <v>43438</v>
      </c>
      <c r="C3216" t="s">
        <v>164</v>
      </c>
      <c r="D3216" t="e">
        <v>#N/A</v>
      </c>
      <c r="E3216" t="s">
        <v>165</v>
      </c>
      <c r="F3216">
        <v>1</v>
      </c>
      <c r="G3216" s="1">
        <v>45166</v>
      </c>
      <c r="H3216" s="1">
        <v>45276</v>
      </c>
      <c r="I3216" s="21">
        <f t="shared" si="250"/>
        <v>16.714285714285715</v>
      </c>
      <c r="J3216" s="1"/>
      <c r="K3216" s="1" t="s">
        <v>5537</v>
      </c>
      <c r="M3216" t="s">
        <v>34</v>
      </c>
      <c r="O3216" t="s">
        <v>36</v>
      </c>
      <c r="S3216" s="22">
        <f t="shared" si="251"/>
        <v>0</v>
      </c>
      <c r="T3216" s="22">
        <f t="shared" si="252"/>
        <v>0</v>
      </c>
      <c r="U3216" s="22">
        <v>0</v>
      </c>
      <c r="W3216" s="22">
        <v>0</v>
      </c>
      <c r="Y3216" t="s">
        <v>49</v>
      </c>
      <c r="Z3216" t="s">
        <v>85</v>
      </c>
      <c r="AA3216" t="s">
        <v>86</v>
      </c>
      <c r="AC3216" t="s">
        <v>87</v>
      </c>
      <c r="AD3216" t="str">
        <f t="shared" si="253"/>
        <v>Wake Campus - WAKE19</v>
      </c>
      <c r="AE3216" t="s">
        <v>260</v>
      </c>
      <c r="AF3216" t="s">
        <v>263</v>
      </c>
      <c r="AG3216" t="s">
        <v>2118</v>
      </c>
      <c r="AH3216" t="s">
        <v>5220</v>
      </c>
      <c r="AI3216">
        <v>75</v>
      </c>
      <c r="AJ3216">
        <v>0</v>
      </c>
      <c r="AK3216" s="22">
        <f t="shared" si="254"/>
        <v>0</v>
      </c>
      <c r="AL3216" t="s">
        <v>52</v>
      </c>
      <c r="AM3216" t="s">
        <v>66</v>
      </c>
      <c r="AN3216" t="s">
        <v>67</v>
      </c>
    </row>
    <row r="3217" spans="1:40" hidden="1" x14ac:dyDescent="0.25">
      <c r="A3217">
        <v>202430</v>
      </c>
      <c r="B3217">
        <v>43439</v>
      </c>
      <c r="C3217" t="s">
        <v>477</v>
      </c>
      <c r="D3217" t="e">
        <v>#N/A</v>
      </c>
      <c r="E3217" t="s">
        <v>478</v>
      </c>
      <c r="F3217">
        <v>1</v>
      </c>
      <c r="G3217" s="1">
        <v>45166</v>
      </c>
      <c r="H3217" s="1">
        <v>45276</v>
      </c>
      <c r="I3217" s="21">
        <f t="shared" si="250"/>
        <v>16.714285714285715</v>
      </c>
      <c r="J3217" s="1"/>
      <c r="K3217" s="1" t="s">
        <v>5537</v>
      </c>
      <c r="M3217" t="s">
        <v>34</v>
      </c>
      <c r="O3217" t="s">
        <v>36</v>
      </c>
      <c r="S3217" s="22">
        <f t="shared" si="251"/>
        <v>0</v>
      </c>
      <c r="T3217" s="22">
        <f t="shared" si="252"/>
        <v>0</v>
      </c>
      <c r="U3217" s="22">
        <v>0</v>
      </c>
      <c r="W3217" s="22">
        <v>0</v>
      </c>
      <c r="Y3217" t="s">
        <v>49</v>
      </c>
      <c r="Z3217" t="s">
        <v>92</v>
      </c>
      <c r="AA3217" t="s">
        <v>93</v>
      </c>
      <c r="AB3217" t="s">
        <v>41</v>
      </c>
      <c r="AC3217" t="s">
        <v>87</v>
      </c>
      <c r="AD3217" t="str">
        <f t="shared" si="253"/>
        <v>Wake Campus - WAKE19</v>
      </c>
      <c r="AE3217" t="s">
        <v>260</v>
      </c>
      <c r="AF3217" t="s">
        <v>263</v>
      </c>
      <c r="AG3217" t="s">
        <v>2118</v>
      </c>
      <c r="AH3217" t="s">
        <v>5220</v>
      </c>
      <c r="AI3217">
        <v>75</v>
      </c>
      <c r="AJ3217">
        <v>0</v>
      </c>
      <c r="AK3217" s="22">
        <f t="shared" si="254"/>
        <v>0</v>
      </c>
      <c r="AL3217" t="s">
        <v>52</v>
      </c>
      <c r="AM3217" t="s">
        <v>66</v>
      </c>
      <c r="AN3217" t="s">
        <v>67</v>
      </c>
    </row>
    <row r="3218" spans="1:40" hidden="1" x14ac:dyDescent="0.25">
      <c r="A3218">
        <v>202430</v>
      </c>
      <c r="B3218">
        <v>43440</v>
      </c>
      <c r="C3218" t="s">
        <v>166</v>
      </c>
      <c r="D3218" t="e">
        <v>#N/A</v>
      </c>
      <c r="E3218" t="s">
        <v>167</v>
      </c>
      <c r="F3218">
        <v>1</v>
      </c>
      <c r="G3218" s="1">
        <v>45166</v>
      </c>
      <c r="H3218" s="1">
        <v>45276</v>
      </c>
      <c r="I3218" s="21">
        <f t="shared" si="250"/>
        <v>16.714285714285715</v>
      </c>
      <c r="J3218" s="1"/>
      <c r="K3218" s="1" t="s">
        <v>5537</v>
      </c>
      <c r="M3218" t="s">
        <v>34</v>
      </c>
      <c r="O3218" t="s">
        <v>36</v>
      </c>
      <c r="S3218" s="22">
        <f t="shared" si="251"/>
        <v>0</v>
      </c>
      <c r="T3218" s="22">
        <f t="shared" si="252"/>
        <v>0</v>
      </c>
      <c r="U3218" s="22">
        <v>0</v>
      </c>
      <c r="W3218" s="22">
        <v>0</v>
      </c>
      <c r="Y3218" t="s">
        <v>49</v>
      </c>
      <c r="Z3218" t="s">
        <v>85</v>
      </c>
      <c r="AA3218" t="s">
        <v>86</v>
      </c>
      <c r="AC3218" t="s">
        <v>87</v>
      </c>
      <c r="AD3218" t="str">
        <f t="shared" si="253"/>
        <v>Wake Campus - WAKE19</v>
      </c>
      <c r="AE3218" t="s">
        <v>260</v>
      </c>
      <c r="AF3218" t="s">
        <v>263</v>
      </c>
      <c r="AG3218" t="s">
        <v>2118</v>
      </c>
      <c r="AH3218" t="s">
        <v>5220</v>
      </c>
      <c r="AI3218">
        <v>75</v>
      </c>
      <c r="AJ3218">
        <v>0</v>
      </c>
      <c r="AK3218" s="22">
        <f t="shared" si="254"/>
        <v>0</v>
      </c>
      <c r="AL3218" t="s">
        <v>52</v>
      </c>
      <c r="AM3218" t="s">
        <v>66</v>
      </c>
      <c r="AN3218" t="s">
        <v>67</v>
      </c>
    </row>
    <row r="3219" spans="1:40" hidden="1" x14ac:dyDescent="0.25">
      <c r="A3219">
        <v>202430</v>
      </c>
      <c r="B3219">
        <v>43441</v>
      </c>
      <c r="C3219" t="s">
        <v>479</v>
      </c>
      <c r="D3219" t="s">
        <v>5685</v>
      </c>
      <c r="E3219" t="s">
        <v>480</v>
      </c>
      <c r="F3219">
        <v>1</v>
      </c>
      <c r="G3219" s="1">
        <v>45166</v>
      </c>
      <c r="H3219" s="1">
        <v>45276</v>
      </c>
      <c r="I3219" s="21">
        <f t="shared" si="250"/>
        <v>16.714285714285715</v>
      </c>
      <c r="J3219" s="1"/>
      <c r="K3219" s="1" t="s">
        <v>5537</v>
      </c>
      <c r="M3219" t="s">
        <v>34</v>
      </c>
      <c r="O3219" t="s">
        <v>36</v>
      </c>
      <c r="S3219" s="22">
        <f t="shared" si="251"/>
        <v>0</v>
      </c>
      <c r="T3219" s="22">
        <f t="shared" si="252"/>
        <v>0</v>
      </c>
      <c r="U3219" s="22">
        <v>0</v>
      </c>
      <c r="W3219" s="22">
        <v>0</v>
      </c>
      <c r="Y3219" t="s">
        <v>49</v>
      </c>
      <c r="Z3219" t="s">
        <v>92</v>
      </c>
      <c r="AA3219" t="s">
        <v>93</v>
      </c>
      <c r="AB3219" t="s">
        <v>41</v>
      </c>
      <c r="AC3219" t="s">
        <v>87</v>
      </c>
      <c r="AD3219" t="str">
        <f t="shared" si="253"/>
        <v>Wake Campus - WAKE19</v>
      </c>
      <c r="AE3219" t="s">
        <v>260</v>
      </c>
      <c r="AF3219" t="s">
        <v>263</v>
      </c>
      <c r="AG3219" t="s">
        <v>2118</v>
      </c>
      <c r="AH3219" t="s">
        <v>5220</v>
      </c>
      <c r="AI3219">
        <v>75</v>
      </c>
      <c r="AJ3219">
        <v>1</v>
      </c>
      <c r="AK3219" s="22">
        <f t="shared" si="254"/>
        <v>0</v>
      </c>
      <c r="AL3219" t="s">
        <v>52</v>
      </c>
      <c r="AM3219" t="s">
        <v>66</v>
      </c>
      <c r="AN3219" t="s">
        <v>67</v>
      </c>
    </row>
    <row r="3220" spans="1:40" hidden="1" x14ac:dyDescent="0.25">
      <c r="A3220">
        <v>202430</v>
      </c>
      <c r="B3220">
        <v>43442</v>
      </c>
      <c r="C3220" t="s">
        <v>168</v>
      </c>
      <c r="D3220" t="e">
        <v>#N/A</v>
      </c>
      <c r="E3220" t="s">
        <v>169</v>
      </c>
      <c r="F3220">
        <v>1</v>
      </c>
      <c r="G3220" s="1">
        <v>45166</v>
      </c>
      <c r="H3220" s="1">
        <v>45276</v>
      </c>
      <c r="I3220" s="21">
        <f t="shared" si="250"/>
        <v>16.714285714285715</v>
      </c>
      <c r="J3220" s="1"/>
      <c r="K3220" s="1" t="s">
        <v>5537</v>
      </c>
      <c r="M3220" t="s">
        <v>34</v>
      </c>
      <c r="O3220" t="s">
        <v>36</v>
      </c>
      <c r="S3220" s="22">
        <f t="shared" si="251"/>
        <v>0</v>
      </c>
      <c r="T3220" s="22">
        <f t="shared" si="252"/>
        <v>0</v>
      </c>
      <c r="U3220" s="22">
        <v>0</v>
      </c>
      <c r="W3220" s="22">
        <v>0</v>
      </c>
      <c r="Y3220" t="s">
        <v>49</v>
      </c>
      <c r="Z3220" t="s">
        <v>92</v>
      </c>
      <c r="AA3220" t="s">
        <v>93</v>
      </c>
      <c r="AC3220" t="s">
        <v>87</v>
      </c>
      <c r="AD3220" t="str">
        <f t="shared" si="253"/>
        <v>Wake Campus - WAKE19</v>
      </c>
      <c r="AE3220" t="s">
        <v>260</v>
      </c>
      <c r="AF3220" t="s">
        <v>263</v>
      </c>
      <c r="AG3220" t="s">
        <v>2118</v>
      </c>
      <c r="AH3220" t="s">
        <v>5220</v>
      </c>
      <c r="AI3220">
        <v>75</v>
      </c>
      <c r="AJ3220">
        <v>0</v>
      </c>
      <c r="AK3220" s="22">
        <f t="shared" si="254"/>
        <v>0</v>
      </c>
      <c r="AL3220" t="s">
        <v>52</v>
      </c>
      <c r="AM3220" t="s">
        <v>66</v>
      </c>
      <c r="AN3220" t="s">
        <v>67</v>
      </c>
    </row>
    <row r="3221" spans="1:40" hidden="1" x14ac:dyDescent="0.25">
      <c r="A3221">
        <v>202430</v>
      </c>
      <c r="B3221">
        <v>43448</v>
      </c>
      <c r="C3221" t="s">
        <v>481</v>
      </c>
      <c r="D3221" t="s">
        <v>5685</v>
      </c>
      <c r="E3221" t="s">
        <v>482</v>
      </c>
      <c r="F3221">
        <v>1</v>
      </c>
      <c r="G3221" s="1">
        <v>45166</v>
      </c>
      <c r="H3221" s="1">
        <v>45276</v>
      </c>
      <c r="I3221" s="21">
        <f t="shared" si="250"/>
        <v>16.714285714285715</v>
      </c>
      <c r="J3221" s="1"/>
      <c r="K3221" s="1" t="s">
        <v>5537</v>
      </c>
      <c r="M3221" t="s">
        <v>34</v>
      </c>
      <c r="O3221" t="s">
        <v>36</v>
      </c>
      <c r="S3221" s="22">
        <f t="shared" si="251"/>
        <v>0</v>
      </c>
      <c r="T3221" s="22">
        <f t="shared" si="252"/>
        <v>0</v>
      </c>
      <c r="U3221" s="22">
        <v>0</v>
      </c>
      <c r="W3221" s="22">
        <v>0</v>
      </c>
      <c r="Y3221" t="s">
        <v>49</v>
      </c>
      <c r="Z3221" t="s">
        <v>85</v>
      </c>
      <c r="AA3221" t="s">
        <v>86</v>
      </c>
      <c r="AB3221" t="s">
        <v>41</v>
      </c>
      <c r="AC3221" t="s">
        <v>87</v>
      </c>
      <c r="AD3221" t="str">
        <f t="shared" si="253"/>
        <v>Wake Campus - WAKE19</v>
      </c>
      <c r="AE3221" t="s">
        <v>260</v>
      </c>
      <c r="AF3221" t="s">
        <v>263</v>
      </c>
      <c r="AG3221" t="s">
        <v>2118</v>
      </c>
      <c r="AH3221" t="s">
        <v>5220</v>
      </c>
      <c r="AI3221">
        <v>75</v>
      </c>
      <c r="AJ3221">
        <v>3</v>
      </c>
      <c r="AK3221" s="22">
        <f t="shared" si="254"/>
        <v>0</v>
      </c>
      <c r="AL3221" t="s">
        <v>52</v>
      </c>
      <c r="AM3221" t="s">
        <v>172</v>
      </c>
      <c r="AN3221" t="s">
        <v>67</v>
      </c>
    </row>
    <row r="3222" spans="1:40" hidden="1" x14ac:dyDescent="0.25">
      <c r="A3222">
        <v>202430</v>
      </c>
      <c r="B3222">
        <v>43449</v>
      </c>
      <c r="C3222" t="s">
        <v>170</v>
      </c>
      <c r="D3222" t="s">
        <v>5685</v>
      </c>
      <c r="E3222" t="s">
        <v>171</v>
      </c>
      <c r="F3222">
        <v>1</v>
      </c>
      <c r="G3222" s="1">
        <v>45166</v>
      </c>
      <c r="H3222" s="1">
        <v>45276</v>
      </c>
      <c r="I3222" s="21">
        <f t="shared" si="250"/>
        <v>16.714285714285715</v>
      </c>
      <c r="J3222" s="1"/>
      <c r="K3222" s="1" t="s">
        <v>5537</v>
      </c>
      <c r="M3222" t="s">
        <v>34</v>
      </c>
      <c r="O3222" t="s">
        <v>36</v>
      </c>
      <c r="S3222" s="22">
        <f t="shared" si="251"/>
        <v>0</v>
      </c>
      <c r="T3222" s="22">
        <f t="shared" si="252"/>
        <v>0</v>
      </c>
      <c r="U3222" s="22">
        <v>0</v>
      </c>
      <c r="W3222" s="22">
        <v>0</v>
      </c>
      <c r="Y3222" t="s">
        <v>49</v>
      </c>
      <c r="Z3222" t="s">
        <v>85</v>
      </c>
      <c r="AA3222" t="s">
        <v>86</v>
      </c>
      <c r="AC3222" t="s">
        <v>87</v>
      </c>
      <c r="AD3222" t="str">
        <f t="shared" si="253"/>
        <v>Wake Campus - WAKE19</v>
      </c>
      <c r="AE3222" t="s">
        <v>260</v>
      </c>
      <c r="AF3222" t="s">
        <v>263</v>
      </c>
      <c r="AG3222" t="s">
        <v>2118</v>
      </c>
      <c r="AH3222" t="s">
        <v>5220</v>
      </c>
      <c r="AI3222">
        <v>75</v>
      </c>
      <c r="AJ3222">
        <v>1</v>
      </c>
      <c r="AK3222" s="22">
        <f t="shared" si="254"/>
        <v>0</v>
      </c>
      <c r="AL3222" t="s">
        <v>52</v>
      </c>
      <c r="AM3222" t="s">
        <v>172</v>
      </c>
      <c r="AN3222" t="s">
        <v>67</v>
      </c>
    </row>
    <row r="3223" spans="1:40" hidden="1" x14ac:dyDescent="0.25">
      <c r="A3223">
        <v>202430</v>
      </c>
      <c r="B3223">
        <v>43450</v>
      </c>
      <c r="C3223" t="s">
        <v>479</v>
      </c>
      <c r="D3223" t="s">
        <v>5685</v>
      </c>
      <c r="E3223" t="s">
        <v>480</v>
      </c>
      <c r="F3223">
        <v>1</v>
      </c>
      <c r="G3223" s="1">
        <v>45166</v>
      </c>
      <c r="H3223" s="1">
        <v>45276</v>
      </c>
      <c r="I3223" s="21">
        <f t="shared" si="250"/>
        <v>16.714285714285715</v>
      </c>
      <c r="J3223" s="1"/>
      <c r="K3223" s="1" t="s">
        <v>5537</v>
      </c>
      <c r="M3223" t="s">
        <v>34</v>
      </c>
      <c r="O3223" t="s">
        <v>36</v>
      </c>
      <c r="S3223" s="22">
        <f t="shared" si="251"/>
        <v>0</v>
      </c>
      <c r="T3223" s="22">
        <f t="shared" si="252"/>
        <v>0</v>
      </c>
      <c r="U3223" s="22">
        <v>0</v>
      </c>
      <c r="W3223" s="22">
        <v>0</v>
      </c>
      <c r="Y3223" t="s">
        <v>49</v>
      </c>
      <c r="Z3223" t="s">
        <v>85</v>
      </c>
      <c r="AA3223" t="s">
        <v>86</v>
      </c>
      <c r="AB3223" t="s">
        <v>41</v>
      </c>
      <c r="AC3223" t="s">
        <v>87</v>
      </c>
      <c r="AD3223" t="str">
        <f t="shared" si="253"/>
        <v>Wake Campus - WAKE19</v>
      </c>
      <c r="AE3223" t="s">
        <v>260</v>
      </c>
      <c r="AF3223" t="s">
        <v>263</v>
      </c>
      <c r="AG3223" t="s">
        <v>2118</v>
      </c>
      <c r="AH3223" t="s">
        <v>5220</v>
      </c>
      <c r="AI3223">
        <v>0</v>
      </c>
      <c r="AJ3223">
        <v>0</v>
      </c>
      <c r="AK3223" s="22">
        <f t="shared" si="254"/>
        <v>0</v>
      </c>
      <c r="AL3223" t="s">
        <v>52</v>
      </c>
      <c r="AM3223" t="s">
        <v>172</v>
      </c>
      <c r="AN3223" t="s">
        <v>46</v>
      </c>
    </row>
    <row r="3224" spans="1:40" hidden="1" x14ac:dyDescent="0.25">
      <c r="A3224">
        <v>202430</v>
      </c>
      <c r="B3224">
        <v>43451</v>
      </c>
      <c r="C3224" t="s">
        <v>483</v>
      </c>
      <c r="D3224" t="e">
        <v>#N/A</v>
      </c>
      <c r="E3224" t="s">
        <v>484</v>
      </c>
      <c r="F3224">
        <v>1</v>
      </c>
      <c r="G3224" s="1">
        <v>45166</v>
      </c>
      <c r="H3224" s="1">
        <v>45276</v>
      </c>
      <c r="I3224" s="21">
        <f t="shared" si="250"/>
        <v>16.714285714285715</v>
      </c>
      <c r="J3224" s="1"/>
      <c r="K3224" s="1" t="s">
        <v>5537</v>
      </c>
      <c r="M3224" t="s">
        <v>34</v>
      </c>
      <c r="O3224" t="s">
        <v>36</v>
      </c>
      <c r="S3224" s="22">
        <f t="shared" si="251"/>
        <v>0</v>
      </c>
      <c r="T3224" s="22">
        <f t="shared" si="252"/>
        <v>0</v>
      </c>
      <c r="U3224" s="22">
        <v>0</v>
      </c>
      <c r="W3224" s="22">
        <v>0</v>
      </c>
      <c r="Y3224" t="s">
        <v>49</v>
      </c>
      <c r="Z3224" t="s">
        <v>92</v>
      </c>
      <c r="AA3224" t="s">
        <v>93</v>
      </c>
      <c r="AB3224" t="s">
        <v>41</v>
      </c>
      <c r="AC3224" t="s">
        <v>87</v>
      </c>
      <c r="AD3224" t="str">
        <f t="shared" si="253"/>
        <v>Wake Campus - WAKE19</v>
      </c>
      <c r="AE3224" t="s">
        <v>260</v>
      </c>
      <c r="AF3224" t="s">
        <v>263</v>
      </c>
      <c r="AG3224" t="s">
        <v>2118</v>
      </c>
      <c r="AH3224" t="s">
        <v>5220</v>
      </c>
      <c r="AI3224">
        <v>75</v>
      </c>
      <c r="AJ3224">
        <v>0</v>
      </c>
      <c r="AK3224" s="22">
        <f t="shared" si="254"/>
        <v>0</v>
      </c>
      <c r="AL3224" t="s">
        <v>52</v>
      </c>
      <c r="AM3224" t="s">
        <v>66</v>
      </c>
      <c r="AN3224" t="s">
        <v>67</v>
      </c>
    </row>
    <row r="3225" spans="1:40" hidden="1" x14ac:dyDescent="0.25">
      <c r="A3225">
        <v>202430</v>
      </c>
      <c r="B3225">
        <v>43452</v>
      </c>
      <c r="C3225" t="s">
        <v>173</v>
      </c>
      <c r="D3225" t="e">
        <v>#N/A</v>
      </c>
      <c r="E3225" t="s">
        <v>174</v>
      </c>
      <c r="F3225">
        <v>1</v>
      </c>
      <c r="G3225" s="1">
        <v>45166</v>
      </c>
      <c r="H3225" s="1">
        <v>45276</v>
      </c>
      <c r="I3225" s="21">
        <f t="shared" si="250"/>
        <v>16.714285714285715</v>
      </c>
      <c r="J3225" s="1"/>
      <c r="K3225" s="1" t="s">
        <v>5537</v>
      </c>
      <c r="M3225" t="s">
        <v>34</v>
      </c>
      <c r="O3225" t="s">
        <v>36</v>
      </c>
      <c r="S3225" s="22">
        <f t="shared" si="251"/>
        <v>0</v>
      </c>
      <c r="T3225" s="22">
        <f t="shared" si="252"/>
        <v>0</v>
      </c>
      <c r="U3225" s="22">
        <v>0</v>
      </c>
      <c r="W3225" s="22">
        <v>0</v>
      </c>
      <c r="Y3225" t="s">
        <v>49</v>
      </c>
      <c r="Z3225" t="s">
        <v>92</v>
      </c>
      <c r="AA3225" t="s">
        <v>93</v>
      </c>
      <c r="AC3225" t="s">
        <v>87</v>
      </c>
      <c r="AD3225" t="str">
        <f t="shared" si="253"/>
        <v>Wake Campus - WAKE19</v>
      </c>
      <c r="AE3225" t="s">
        <v>260</v>
      </c>
      <c r="AF3225" t="s">
        <v>263</v>
      </c>
      <c r="AG3225" t="s">
        <v>2118</v>
      </c>
      <c r="AH3225" t="s">
        <v>5220</v>
      </c>
      <c r="AI3225">
        <v>75</v>
      </c>
      <c r="AJ3225">
        <v>0</v>
      </c>
      <c r="AK3225" s="22">
        <f t="shared" si="254"/>
        <v>0</v>
      </c>
      <c r="AL3225" t="s">
        <v>52</v>
      </c>
      <c r="AM3225" t="s">
        <v>66</v>
      </c>
      <c r="AN3225" t="s">
        <v>67</v>
      </c>
    </row>
    <row r="3226" spans="1:40" hidden="1" x14ac:dyDescent="0.25">
      <c r="A3226">
        <v>202430</v>
      </c>
      <c r="B3226">
        <v>43453</v>
      </c>
      <c r="C3226" t="s">
        <v>485</v>
      </c>
      <c r="D3226" t="e">
        <v>#N/A</v>
      </c>
      <c r="E3226" t="s">
        <v>486</v>
      </c>
      <c r="F3226">
        <v>1</v>
      </c>
      <c r="G3226" s="1">
        <v>45166</v>
      </c>
      <c r="H3226" s="1">
        <v>45276</v>
      </c>
      <c r="I3226" s="21">
        <f t="shared" si="250"/>
        <v>16.714285714285715</v>
      </c>
      <c r="J3226" s="1"/>
      <c r="K3226" s="1" t="s">
        <v>5537</v>
      </c>
      <c r="M3226" t="s">
        <v>34</v>
      </c>
      <c r="O3226" t="s">
        <v>36</v>
      </c>
      <c r="S3226" s="22">
        <f t="shared" si="251"/>
        <v>0</v>
      </c>
      <c r="T3226" s="22">
        <f t="shared" si="252"/>
        <v>0</v>
      </c>
      <c r="U3226" s="22">
        <v>0</v>
      </c>
      <c r="W3226" s="22">
        <v>0</v>
      </c>
      <c r="Y3226" t="s">
        <v>49</v>
      </c>
      <c r="Z3226" t="s">
        <v>92</v>
      </c>
      <c r="AA3226" t="s">
        <v>93</v>
      </c>
      <c r="AB3226" t="s">
        <v>41</v>
      </c>
      <c r="AC3226" t="s">
        <v>87</v>
      </c>
      <c r="AD3226" t="str">
        <f t="shared" si="253"/>
        <v>Wake Campus - WAKE19</v>
      </c>
      <c r="AE3226" t="s">
        <v>260</v>
      </c>
      <c r="AF3226" t="s">
        <v>263</v>
      </c>
      <c r="AG3226" t="s">
        <v>2118</v>
      </c>
      <c r="AH3226" t="s">
        <v>5220</v>
      </c>
      <c r="AI3226">
        <v>75</v>
      </c>
      <c r="AJ3226">
        <v>0</v>
      </c>
      <c r="AK3226" s="22">
        <f t="shared" si="254"/>
        <v>0</v>
      </c>
      <c r="AL3226" t="s">
        <v>52</v>
      </c>
      <c r="AM3226" t="s">
        <v>66</v>
      </c>
      <c r="AN3226" t="s">
        <v>67</v>
      </c>
    </row>
    <row r="3227" spans="1:40" hidden="1" x14ac:dyDescent="0.25">
      <c r="A3227">
        <v>202430</v>
      </c>
      <c r="B3227">
        <v>43773</v>
      </c>
      <c r="C3227" t="s">
        <v>467</v>
      </c>
      <c r="D3227" t="s">
        <v>5685</v>
      </c>
      <c r="E3227" t="s">
        <v>468</v>
      </c>
      <c r="F3227">
        <v>1</v>
      </c>
      <c r="G3227" s="1">
        <v>45166</v>
      </c>
      <c r="H3227" s="1">
        <v>45276</v>
      </c>
      <c r="I3227" s="21">
        <f t="shared" si="250"/>
        <v>16.714285714285715</v>
      </c>
      <c r="J3227" s="1"/>
      <c r="K3227" s="1" t="s">
        <v>5537</v>
      </c>
      <c r="M3227" t="s">
        <v>34</v>
      </c>
      <c r="O3227" t="s">
        <v>36</v>
      </c>
      <c r="S3227" s="22">
        <f t="shared" si="251"/>
        <v>0</v>
      </c>
      <c r="T3227" s="22">
        <f t="shared" si="252"/>
        <v>0</v>
      </c>
      <c r="U3227" s="22">
        <v>0</v>
      </c>
      <c r="W3227" s="22">
        <v>0</v>
      </c>
      <c r="Y3227" t="s">
        <v>49</v>
      </c>
      <c r="Z3227" t="s">
        <v>152</v>
      </c>
      <c r="AA3227" t="s">
        <v>153</v>
      </c>
      <c r="AB3227" t="s">
        <v>41</v>
      </c>
      <c r="AC3227" t="s">
        <v>87</v>
      </c>
      <c r="AD3227" t="str">
        <f t="shared" si="253"/>
        <v>Wake Campus - WAKE19</v>
      </c>
      <c r="AE3227" t="s">
        <v>260</v>
      </c>
      <c r="AF3227" t="s">
        <v>263</v>
      </c>
      <c r="AG3227" t="s">
        <v>2118</v>
      </c>
      <c r="AH3227" t="s">
        <v>5220</v>
      </c>
      <c r="AI3227">
        <v>0</v>
      </c>
      <c r="AJ3227">
        <v>0</v>
      </c>
      <c r="AK3227" s="22">
        <f t="shared" si="254"/>
        <v>0</v>
      </c>
      <c r="AL3227" t="s">
        <v>52</v>
      </c>
      <c r="AM3227" t="s">
        <v>172</v>
      </c>
      <c r="AN3227" t="s">
        <v>46</v>
      </c>
    </row>
    <row r="3228" spans="1:40" hidden="1" x14ac:dyDescent="0.25">
      <c r="A3228">
        <v>202430</v>
      </c>
      <c r="B3228">
        <v>43774</v>
      </c>
      <c r="C3228" t="s">
        <v>144</v>
      </c>
      <c r="D3228" t="s">
        <v>5685</v>
      </c>
      <c r="E3228" t="s">
        <v>145</v>
      </c>
      <c r="F3228">
        <v>1</v>
      </c>
      <c r="G3228" s="1">
        <v>45166</v>
      </c>
      <c r="H3228" s="1">
        <v>45276</v>
      </c>
      <c r="I3228" s="21">
        <f t="shared" si="250"/>
        <v>16.714285714285715</v>
      </c>
      <c r="J3228" s="1"/>
      <c r="K3228" s="1" t="s">
        <v>5537</v>
      </c>
      <c r="M3228" t="s">
        <v>34</v>
      </c>
      <c r="O3228" t="s">
        <v>36</v>
      </c>
      <c r="S3228" s="22">
        <f t="shared" si="251"/>
        <v>0</v>
      </c>
      <c r="T3228" s="22">
        <f t="shared" si="252"/>
        <v>0</v>
      </c>
      <c r="U3228" s="22">
        <v>0</v>
      </c>
      <c r="W3228" s="22">
        <v>0</v>
      </c>
      <c r="Y3228" t="s">
        <v>49</v>
      </c>
      <c r="Z3228" t="s">
        <v>152</v>
      </c>
      <c r="AA3228" t="s">
        <v>153</v>
      </c>
      <c r="AC3228" t="s">
        <v>87</v>
      </c>
      <c r="AD3228" t="str">
        <f t="shared" si="253"/>
        <v>Wake Campus - WAKE19</v>
      </c>
      <c r="AE3228" t="s">
        <v>260</v>
      </c>
      <c r="AF3228" t="s">
        <v>263</v>
      </c>
      <c r="AG3228" t="s">
        <v>2118</v>
      </c>
      <c r="AH3228" t="s">
        <v>5220</v>
      </c>
      <c r="AI3228">
        <v>0</v>
      </c>
      <c r="AJ3228">
        <v>0</v>
      </c>
      <c r="AK3228" s="22">
        <f t="shared" si="254"/>
        <v>0</v>
      </c>
      <c r="AL3228" t="s">
        <v>52</v>
      </c>
      <c r="AM3228" t="s">
        <v>172</v>
      </c>
      <c r="AN3228" t="s">
        <v>46</v>
      </c>
    </row>
    <row r="3229" spans="1:40" hidden="1" x14ac:dyDescent="0.25">
      <c r="A3229">
        <v>202430</v>
      </c>
      <c r="B3229">
        <v>43226</v>
      </c>
      <c r="C3229" t="s">
        <v>2703</v>
      </c>
      <c r="D3229" t="s">
        <v>5658</v>
      </c>
      <c r="E3229" t="s">
        <v>2704</v>
      </c>
      <c r="F3229">
        <v>0</v>
      </c>
      <c r="G3229" s="1">
        <v>45231</v>
      </c>
      <c r="H3229" s="1">
        <v>45245</v>
      </c>
      <c r="I3229" s="21">
        <f t="shared" si="250"/>
        <v>3</v>
      </c>
      <c r="J3229" s="1"/>
      <c r="K3229" s="1" t="s">
        <v>35</v>
      </c>
      <c r="N3229" t="s">
        <v>35</v>
      </c>
      <c r="S3229" s="22">
        <f t="shared" si="251"/>
        <v>9.375E-2</v>
      </c>
      <c r="T3229" s="22">
        <f t="shared" si="252"/>
        <v>1.7045454545454544E-2</v>
      </c>
      <c r="U3229" s="22" t="s">
        <v>5378</v>
      </c>
      <c r="V3229">
        <v>1800</v>
      </c>
      <c r="W3229" s="22" t="s">
        <v>5476</v>
      </c>
      <c r="X3229">
        <v>2015</v>
      </c>
      <c r="Y3229" t="s">
        <v>49</v>
      </c>
      <c r="Z3229" t="s">
        <v>2701</v>
      </c>
      <c r="AA3229" t="s">
        <v>2702</v>
      </c>
      <c r="AB3229">
        <v>11</v>
      </c>
      <c r="AC3229" t="s">
        <v>260</v>
      </c>
      <c r="AD3229" t="str">
        <f t="shared" si="253"/>
        <v>Wake Campus - WAKE20</v>
      </c>
      <c r="AE3229" t="s">
        <v>260</v>
      </c>
      <c r="AF3229" t="s">
        <v>263</v>
      </c>
      <c r="AG3229" t="s">
        <v>2123</v>
      </c>
      <c r="AH3229" t="e">
        <v>#N/A</v>
      </c>
      <c r="AI3229">
        <v>24</v>
      </c>
      <c r="AJ3229">
        <v>7</v>
      </c>
      <c r="AK3229" s="22">
        <f t="shared" si="254"/>
        <v>0.35795454545454541</v>
      </c>
      <c r="AL3229" t="s">
        <v>52</v>
      </c>
      <c r="AM3229" t="s">
        <v>182</v>
      </c>
      <c r="AN3229" t="s">
        <v>67</v>
      </c>
    </row>
    <row r="3230" spans="1:40" hidden="1" x14ac:dyDescent="0.25">
      <c r="A3230">
        <v>202430</v>
      </c>
      <c r="B3230">
        <v>43226</v>
      </c>
      <c r="C3230" t="s">
        <v>2703</v>
      </c>
      <c r="D3230" t="s">
        <v>5658</v>
      </c>
      <c r="E3230" t="s">
        <v>2704</v>
      </c>
      <c r="F3230">
        <v>0</v>
      </c>
      <c r="G3230" s="1">
        <v>45259</v>
      </c>
      <c r="H3230" s="1">
        <v>45273</v>
      </c>
      <c r="I3230" s="21">
        <f t="shared" si="250"/>
        <v>3</v>
      </c>
      <c r="J3230" s="1"/>
      <c r="K3230" s="1" t="s">
        <v>35</v>
      </c>
      <c r="N3230" t="s">
        <v>35</v>
      </c>
      <c r="S3230" s="22">
        <f t="shared" si="251"/>
        <v>9.375E-2</v>
      </c>
      <c r="T3230" s="22">
        <f t="shared" si="252"/>
        <v>1.7045454545454544E-2</v>
      </c>
      <c r="U3230" s="22" t="s">
        <v>5378</v>
      </c>
      <c r="V3230">
        <v>1800</v>
      </c>
      <c r="W3230" s="22" t="s">
        <v>5476</v>
      </c>
      <c r="X3230">
        <v>2015</v>
      </c>
      <c r="Y3230" t="s">
        <v>49</v>
      </c>
      <c r="Z3230" t="s">
        <v>2701</v>
      </c>
      <c r="AA3230" t="s">
        <v>2702</v>
      </c>
      <c r="AB3230">
        <v>11</v>
      </c>
      <c r="AC3230" t="s">
        <v>260</v>
      </c>
      <c r="AD3230" t="str">
        <f t="shared" si="253"/>
        <v>Wake Campus - WAKE20</v>
      </c>
      <c r="AE3230" t="s">
        <v>260</v>
      </c>
      <c r="AF3230" t="s">
        <v>263</v>
      </c>
      <c r="AG3230" t="s">
        <v>2123</v>
      </c>
      <c r="AH3230" t="e">
        <v>#N/A</v>
      </c>
      <c r="AI3230">
        <v>24</v>
      </c>
      <c r="AJ3230">
        <v>7</v>
      </c>
      <c r="AK3230" s="22">
        <f t="shared" si="254"/>
        <v>0.35795454545454541</v>
      </c>
      <c r="AL3230" t="s">
        <v>52</v>
      </c>
      <c r="AM3230" t="s">
        <v>182</v>
      </c>
      <c r="AN3230" t="s">
        <v>67</v>
      </c>
    </row>
    <row r="3231" spans="1:40" hidden="1" x14ac:dyDescent="0.25">
      <c r="A3231">
        <v>202430</v>
      </c>
      <c r="B3231">
        <v>43227</v>
      </c>
      <c r="C3231" t="s">
        <v>2699</v>
      </c>
      <c r="D3231" t="s">
        <v>5658</v>
      </c>
      <c r="E3231" t="s">
        <v>2700</v>
      </c>
      <c r="F3231">
        <v>0</v>
      </c>
      <c r="G3231" s="1">
        <v>45182</v>
      </c>
      <c r="H3231" s="1">
        <v>45217</v>
      </c>
      <c r="I3231" s="21">
        <f t="shared" si="250"/>
        <v>6</v>
      </c>
      <c r="J3231" s="1"/>
      <c r="K3231" s="1" t="s">
        <v>35</v>
      </c>
      <c r="N3231" t="s">
        <v>35</v>
      </c>
      <c r="S3231" s="22">
        <f t="shared" si="251"/>
        <v>9.375E-2</v>
      </c>
      <c r="T3231" s="22">
        <f t="shared" si="252"/>
        <v>3.4090909090909088E-2</v>
      </c>
      <c r="U3231" s="22" t="s">
        <v>5378</v>
      </c>
      <c r="V3231">
        <v>1800</v>
      </c>
      <c r="W3231" s="22" t="s">
        <v>5476</v>
      </c>
      <c r="X3231">
        <v>2015</v>
      </c>
      <c r="Y3231" t="s">
        <v>49</v>
      </c>
      <c r="Z3231" t="s">
        <v>2701</v>
      </c>
      <c r="AA3231" t="s">
        <v>2702</v>
      </c>
      <c r="AB3231">
        <v>9</v>
      </c>
      <c r="AC3231" t="s">
        <v>260</v>
      </c>
      <c r="AD3231" t="str">
        <f t="shared" si="253"/>
        <v>Wake Campus - WAKE20</v>
      </c>
      <c r="AE3231" t="s">
        <v>260</v>
      </c>
      <c r="AF3231" t="s">
        <v>263</v>
      </c>
      <c r="AG3231" t="s">
        <v>2123</v>
      </c>
      <c r="AH3231" t="e">
        <v>#N/A</v>
      </c>
      <c r="AI3231">
        <v>24</v>
      </c>
      <c r="AJ3231">
        <v>8</v>
      </c>
      <c r="AK3231" s="22">
        <f t="shared" si="254"/>
        <v>1.6363636363636362</v>
      </c>
      <c r="AL3231" t="s">
        <v>52</v>
      </c>
      <c r="AM3231" t="s">
        <v>182</v>
      </c>
      <c r="AN3231" t="s">
        <v>67</v>
      </c>
    </row>
    <row r="3232" spans="1:40" hidden="1" x14ac:dyDescent="0.25">
      <c r="A3232">
        <v>202430</v>
      </c>
      <c r="B3232">
        <v>44569</v>
      </c>
      <c r="C3232" t="s">
        <v>3555</v>
      </c>
      <c r="D3232" t="s">
        <v>5619</v>
      </c>
      <c r="E3232" t="s">
        <v>3556</v>
      </c>
      <c r="F3232">
        <v>0</v>
      </c>
      <c r="G3232" s="1">
        <v>45222</v>
      </c>
      <c r="H3232" s="1">
        <v>45276</v>
      </c>
      <c r="I3232" s="21">
        <f t="shared" si="250"/>
        <v>8.7142857142857153</v>
      </c>
      <c r="J3232" s="1"/>
      <c r="K3232" s="1" t="s">
        <v>36</v>
      </c>
      <c r="O3232" t="s">
        <v>36</v>
      </c>
      <c r="S3232" s="22">
        <f t="shared" si="251"/>
        <v>5.2083333333333315E-2</v>
      </c>
      <c r="T3232" s="22">
        <f t="shared" si="252"/>
        <v>2.7507215007215004E-2</v>
      </c>
      <c r="U3232" s="22" t="s">
        <v>5391</v>
      </c>
      <c r="V3232">
        <v>1000</v>
      </c>
      <c r="W3232" s="22" t="s">
        <v>5420</v>
      </c>
      <c r="X3232">
        <v>1115</v>
      </c>
      <c r="Y3232" t="s">
        <v>49</v>
      </c>
      <c r="Z3232" t="s">
        <v>2121</v>
      </c>
      <c r="AA3232" t="s">
        <v>2122</v>
      </c>
      <c r="AB3232">
        <v>11</v>
      </c>
      <c r="AC3232" t="s">
        <v>260</v>
      </c>
      <c r="AD3232" t="str">
        <f t="shared" si="253"/>
        <v>Wake Campus - WAKE20</v>
      </c>
      <c r="AE3232" t="s">
        <v>260</v>
      </c>
      <c r="AF3232" t="s">
        <v>263</v>
      </c>
      <c r="AG3232" t="s">
        <v>2123</v>
      </c>
      <c r="AH3232" t="e">
        <v>#N/A</v>
      </c>
      <c r="AI3232">
        <v>30</v>
      </c>
      <c r="AJ3232">
        <v>17</v>
      </c>
      <c r="AK3232" s="22">
        <f t="shared" si="254"/>
        <v>4.074997423211709</v>
      </c>
      <c r="AL3232" t="s">
        <v>52</v>
      </c>
      <c r="AM3232" t="s">
        <v>66</v>
      </c>
      <c r="AN3232" t="s">
        <v>67</v>
      </c>
    </row>
    <row r="3233" spans="1:40" hidden="1" x14ac:dyDescent="0.25">
      <c r="A3233">
        <v>202430</v>
      </c>
      <c r="B3233">
        <v>44570</v>
      </c>
      <c r="C3233" t="s">
        <v>2119</v>
      </c>
      <c r="D3233" t="s">
        <v>5619</v>
      </c>
      <c r="E3233" t="s">
        <v>2120</v>
      </c>
      <c r="F3233">
        <v>0</v>
      </c>
      <c r="G3233" s="1">
        <v>45222</v>
      </c>
      <c r="H3233" s="1">
        <v>45276</v>
      </c>
      <c r="I3233" s="21">
        <f t="shared" si="250"/>
        <v>8.7142857142857153</v>
      </c>
      <c r="J3233" s="1"/>
      <c r="K3233" s="1" t="s">
        <v>34</v>
      </c>
      <c r="M3233" t="s">
        <v>34</v>
      </c>
      <c r="S3233" s="22">
        <f t="shared" si="251"/>
        <v>9.375E-2</v>
      </c>
      <c r="T3233" s="22">
        <f t="shared" si="252"/>
        <v>4.9512987012987023E-2</v>
      </c>
      <c r="U3233" s="22" t="s">
        <v>5386</v>
      </c>
      <c r="V3233">
        <v>1300</v>
      </c>
      <c r="W3233" s="22" t="s">
        <v>5388</v>
      </c>
      <c r="X3233">
        <v>1515</v>
      </c>
      <c r="Y3233" t="s">
        <v>49</v>
      </c>
      <c r="Z3233" t="s">
        <v>2121</v>
      </c>
      <c r="AA3233" t="s">
        <v>2122</v>
      </c>
      <c r="AB3233">
        <v>11</v>
      </c>
      <c r="AC3233" t="s">
        <v>260</v>
      </c>
      <c r="AD3233" t="str">
        <f t="shared" si="253"/>
        <v>Wake Campus - WAKE20</v>
      </c>
      <c r="AE3233" t="s">
        <v>260</v>
      </c>
      <c r="AF3233" t="s">
        <v>263</v>
      </c>
      <c r="AG3233" t="s">
        <v>2123</v>
      </c>
      <c r="AH3233" t="e">
        <v>#N/A</v>
      </c>
      <c r="AI3233">
        <v>30</v>
      </c>
      <c r="AJ3233">
        <v>14</v>
      </c>
      <c r="AK3233" s="22">
        <f t="shared" si="254"/>
        <v>6.0405844155844175</v>
      </c>
      <c r="AL3233" t="s">
        <v>52</v>
      </c>
      <c r="AM3233" t="s">
        <v>66</v>
      </c>
      <c r="AN3233" t="s">
        <v>67</v>
      </c>
    </row>
    <row r="3234" spans="1:40" hidden="1" x14ac:dyDescent="0.25">
      <c r="A3234">
        <v>202430</v>
      </c>
      <c r="B3234">
        <v>38127</v>
      </c>
      <c r="C3234" t="s">
        <v>178</v>
      </c>
      <c r="D3234" t="s">
        <v>5685</v>
      </c>
      <c r="E3234" t="s">
        <v>179</v>
      </c>
      <c r="F3234">
        <v>0</v>
      </c>
      <c r="G3234" s="1">
        <v>45166</v>
      </c>
      <c r="H3234" s="1">
        <v>45276</v>
      </c>
      <c r="I3234" s="21">
        <f t="shared" si="250"/>
        <v>16.714285714285715</v>
      </c>
      <c r="J3234" s="1"/>
      <c r="K3234" s="1" t="s">
        <v>5536</v>
      </c>
      <c r="L3234" t="s">
        <v>33</v>
      </c>
      <c r="N3234" t="s">
        <v>35</v>
      </c>
      <c r="S3234" s="22">
        <f t="shared" si="251"/>
        <v>0</v>
      </c>
      <c r="T3234" s="22">
        <f t="shared" si="252"/>
        <v>0</v>
      </c>
      <c r="U3234" s="22">
        <v>0</v>
      </c>
      <c r="W3234" s="22">
        <v>0</v>
      </c>
      <c r="Y3234" t="s">
        <v>49</v>
      </c>
      <c r="Z3234" t="s">
        <v>180</v>
      </c>
      <c r="AA3234" t="s">
        <v>181</v>
      </c>
      <c r="AC3234" t="s">
        <v>87</v>
      </c>
      <c r="AD3234" t="str">
        <f t="shared" si="253"/>
        <v>Wake Campus - WAKE21</v>
      </c>
      <c r="AE3234" t="s">
        <v>260</v>
      </c>
      <c r="AF3234" t="s">
        <v>263</v>
      </c>
      <c r="AG3234" t="s">
        <v>661</v>
      </c>
      <c r="AH3234" t="s">
        <v>5220</v>
      </c>
      <c r="AI3234">
        <v>100</v>
      </c>
      <c r="AJ3234">
        <v>46</v>
      </c>
      <c r="AK3234" s="22">
        <f t="shared" si="254"/>
        <v>0</v>
      </c>
      <c r="AL3234" t="s">
        <v>52</v>
      </c>
      <c r="AM3234" t="s">
        <v>182</v>
      </c>
      <c r="AN3234" t="s">
        <v>67</v>
      </c>
    </row>
    <row r="3235" spans="1:40" hidden="1" x14ac:dyDescent="0.25">
      <c r="A3235">
        <v>202430</v>
      </c>
      <c r="B3235">
        <v>38129</v>
      </c>
      <c r="C3235" t="s">
        <v>662</v>
      </c>
      <c r="D3235" t="s">
        <v>5685</v>
      </c>
      <c r="E3235" t="s">
        <v>663</v>
      </c>
      <c r="F3235">
        <v>0</v>
      </c>
      <c r="G3235" s="1">
        <v>45166</v>
      </c>
      <c r="H3235" s="1">
        <v>45276</v>
      </c>
      <c r="I3235" s="21">
        <f t="shared" si="250"/>
        <v>16.714285714285715</v>
      </c>
      <c r="J3235" s="1"/>
      <c r="K3235" s="1" t="s">
        <v>5536</v>
      </c>
      <c r="L3235" t="s">
        <v>33</v>
      </c>
      <c r="N3235" t="s">
        <v>35</v>
      </c>
      <c r="S3235" s="22">
        <f t="shared" si="251"/>
        <v>0</v>
      </c>
      <c r="T3235" s="22">
        <f t="shared" si="252"/>
        <v>0</v>
      </c>
      <c r="U3235" s="22">
        <v>0</v>
      </c>
      <c r="W3235" s="22">
        <v>0</v>
      </c>
      <c r="Y3235" t="s">
        <v>49</v>
      </c>
      <c r="Z3235" t="s">
        <v>180</v>
      </c>
      <c r="AA3235" t="s">
        <v>181</v>
      </c>
      <c r="AB3235" t="s">
        <v>41</v>
      </c>
      <c r="AC3235" t="s">
        <v>87</v>
      </c>
      <c r="AD3235" t="str">
        <f t="shared" si="253"/>
        <v>Wake Campus - WAKE21</v>
      </c>
      <c r="AE3235" t="s">
        <v>260</v>
      </c>
      <c r="AF3235" t="s">
        <v>263</v>
      </c>
      <c r="AG3235" t="s">
        <v>661</v>
      </c>
      <c r="AH3235" t="s">
        <v>5220</v>
      </c>
      <c r="AI3235">
        <v>100</v>
      </c>
      <c r="AJ3235">
        <v>28</v>
      </c>
      <c r="AK3235" s="22">
        <f t="shared" si="254"/>
        <v>0</v>
      </c>
      <c r="AL3235" t="s">
        <v>52</v>
      </c>
      <c r="AM3235" t="s">
        <v>182</v>
      </c>
      <c r="AN3235" t="s">
        <v>67</v>
      </c>
    </row>
    <row r="3236" spans="1:40" hidden="1" x14ac:dyDescent="0.25">
      <c r="A3236">
        <v>202430</v>
      </c>
      <c r="B3236">
        <v>38131</v>
      </c>
      <c r="C3236" t="s">
        <v>664</v>
      </c>
      <c r="D3236" t="s">
        <v>5685</v>
      </c>
      <c r="E3236" t="s">
        <v>665</v>
      </c>
      <c r="F3236">
        <v>0</v>
      </c>
      <c r="G3236" s="1">
        <v>45166</v>
      </c>
      <c r="H3236" s="1">
        <v>45276</v>
      </c>
      <c r="I3236" s="21">
        <f t="shared" si="250"/>
        <v>16.714285714285715</v>
      </c>
      <c r="J3236" s="1"/>
      <c r="K3236" s="1" t="s">
        <v>5536</v>
      </c>
      <c r="L3236" t="s">
        <v>33</v>
      </c>
      <c r="N3236" t="s">
        <v>35</v>
      </c>
      <c r="S3236" s="22">
        <f t="shared" si="251"/>
        <v>0</v>
      </c>
      <c r="T3236" s="22">
        <f t="shared" si="252"/>
        <v>0</v>
      </c>
      <c r="U3236" s="22">
        <v>0</v>
      </c>
      <c r="W3236" s="22">
        <v>0</v>
      </c>
      <c r="Y3236" t="s">
        <v>49</v>
      </c>
      <c r="Z3236" t="s">
        <v>666</v>
      </c>
      <c r="AA3236" t="s">
        <v>667</v>
      </c>
      <c r="AC3236" t="s">
        <v>87</v>
      </c>
      <c r="AD3236" t="str">
        <f t="shared" si="253"/>
        <v>Wake Campus - WAKE21</v>
      </c>
      <c r="AE3236" t="s">
        <v>260</v>
      </c>
      <c r="AF3236" t="s">
        <v>263</v>
      </c>
      <c r="AG3236" t="s">
        <v>661</v>
      </c>
      <c r="AH3236" t="s">
        <v>5220</v>
      </c>
      <c r="AI3236">
        <v>100</v>
      </c>
      <c r="AJ3236">
        <v>11</v>
      </c>
      <c r="AK3236" s="22">
        <f t="shared" si="254"/>
        <v>0</v>
      </c>
      <c r="AL3236" t="s">
        <v>52</v>
      </c>
      <c r="AM3236" t="s">
        <v>182</v>
      </c>
      <c r="AN3236" t="s">
        <v>67</v>
      </c>
    </row>
    <row r="3237" spans="1:40" hidden="1" x14ac:dyDescent="0.25">
      <c r="A3237">
        <v>202430</v>
      </c>
      <c r="B3237">
        <v>38135</v>
      </c>
      <c r="C3237" t="s">
        <v>668</v>
      </c>
      <c r="D3237" t="s">
        <v>5685</v>
      </c>
      <c r="E3237" t="s">
        <v>669</v>
      </c>
      <c r="F3237">
        <v>0</v>
      </c>
      <c r="G3237" s="1">
        <v>45166</v>
      </c>
      <c r="H3237" s="1">
        <v>45276</v>
      </c>
      <c r="I3237" s="21">
        <f t="shared" si="250"/>
        <v>16.714285714285715</v>
      </c>
      <c r="J3237" s="1"/>
      <c r="K3237" s="1" t="s">
        <v>5536</v>
      </c>
      <c r="L3237" t="s">
        <v>33</v>
      </c>
      <c r="N3237" t="s">
        <v>35</v>
      </c>
      <c r="S3237" s="22">
        <f t="shared" si="251"/>
        <v>0</v>
      </c>
      <c r="T3237" s="22">
        <f t="shared" si="252"/>
        <v>0</v>
      </c>
      <c r="U3237" s="22">
        <v>0</v>
      </c>
      <c r="W3237" s="22">
        <v>0</v>
      </c>
      <c r="Y3237" t="s">
        <v>49</v>
      </c>
      <c r="Z3237" t="s">
        <v>180</v>
      </c>
      <c r="AA3237" t="s">
        <v>181</v>
      </c>
      <c r="AB3237" t="s">
        <v>41</v>
      </c>
      <c r="AC3237" t="s">
        <v>87</v>
      </c>
      <c r="AD3237" t="str">
        <f t="shared" si="253"/>
        <v>Wake Campus - WAKE21</v>
      </c>
      <c r="AE3237" t="s">
        <v>260</v>
      </c>
      <c r="AF3237" t="s">
        <v>263</v>
      </c>
      <c r="AG3237" t="s">
        <v>661</v>
      </c>
      <c r="AH3237" t="s">
        <v>5220</v>
      </c>
      <c r="AI3237">
        <v>100</v>
      </c>
      <c r="AJ3237">
        <v>28</v>
      </c>
      <c r="AK3237" s="22">
        <f t="shared" si="254"/>
        <v>0</v>
      </c>
      <c r="AL3237" t="s">
        <v>52</v>
      </c>
      <c r="AM3237" t="s">
        <v>182</v>
      </c>
      <c r="AN3237" t="s">
        <v>67</v>
      </c>
    </row>
    <row r="3238" spans="1:40" hidden="1" x14ac:dyDescent="0.25">
      <c r="A3238">
        <v>202430</v>
      </c>
      <c r="B3238">
        <v>33434</v>
      </c>
      <c r="C3238" t="s">
        <v>3557</v>
      </c>
      <c r="D3238" t="s">
        <v>5658</v>
      </c>
      <c r="E3238" t="s">
        <v>3558</v>
      </c>
      <c r="F3238">
        <v>4.7</v>
      </c>
      <c r="G3238" s="1">
        <v>45166</v>
      </c>
      <c r="H3238" s="1">
        <v>45276</v>
      </c>
      <c r="I3238" s="21">
        <f t="shared" si="250"/>
        <v>16.714285714285715</v>
      </c>
      <c r="J3238" s="1"/>
      <c r="K3238" s="1" t="s">
        <v>2245</v>
      </c>
      <c r="Q3238" t="s">
        <v>2245</v>
      </c>
      <c r="S3238" s="22">
        <f t="shared" si="251"/>
        <v>0.20833333333333331</v>
      </c>
      <c r="T3238" s="22">
        <f t="shared" si="252"/>
        <v>0.21103896103896105</v>
      </c>
      <c r="U3238" s="22" t="s">
        <v>5367</v>
      </c>
      <c r="V3238">
        <v>830</v>
      </c>
      <c r="W3238" s="22" t="s">
        <v>5368</v>
      </c>
      <c r="X3238">
        <v>1330</v>
      </c>
      <c r="Y3238" t="s">
        <v>205</v>
      </c>
      <c r="Z3238" t="s">
        <v>1454</v>
      </c>
      <c r="AA3238" t="s">
        <v>1455</v>
      </c>
      <c r="AB3238" t="s">
        <v>61</v>
      </c>
      <c r="AC3238" t="s">
        <v>260</v>
      </c>
      <c r="AD3238" t="str">
        <f t="shared" si="253"/>
        <v>Wake Campus - WAKE23</v>
      </c>
      <c r="AE3238" t="s">
        <v>260</v>
      </c>
      <c r="AF3238" t="s">
        <v>263</v>
      </c>
      <c r="AG3238" t="s">
        <v>2126</v>
      </c>
      <c r="AH3238" t="s">
        <v>5220</v>
      </c>
      <c r="AI3238">
        <v>25</v>
      </c>
      <c r="AJ3238">
        <v>23</v>
      </c>
      <c r="AK3238" s="22">
        <f t="shared" si="254"/>
        <v>81.129406307977746</v>
      </c>
      <c r="AL3238" t="s">
        <v>52</v>
      </c>
      <c r="AM3238" t="s">
        <v>182</v>
      </c>
      <c r="AN3238" t="s">
        <v>67</v>
      </c>
    </row>
    <row r="3239" spans="1:40" hidden="1" x14ac:dyDescent="0.25">
      <c r="A3239">
        <v>202430</v>
      </c>
      <c r="B3239">
        <v>33434</v>
      </c>
      <c r="C3239" t="s">
        <v>3557</v>
      </c>
      <c r="D3239" t="s">
        <v>5658</v>
      </c>
      <c r="E3239" t="s">
        <v>3558</v>
      </c>
      <c r="F3239">
        <v>4.7</v>
      </c>
      <c r="G3239" s="1">
        <v>45166</v>
      </c>
      <c r="H3239" s="1">
        <v>45276</v>
      </c>
      <c r="I3239" s="21">
        <f t="shared" si="250"/>
        <v>16.714285714285715</v>
      </c>
      <c r="J3239" s="1"/>
      <c r="K3239" s="1" t="s">
        <v>35</v>
      </c>
      <c r="N3239" t="s">
        <v>35</v>
      </c>
      <c r="S3239" s="22">
        <f t="shared" si="251"/>
        <v>0.125</v>
      </c>
      <c r="T3239" s="22">
        <f t="shared" si="252"/>
        <v>0.12662337662337664</v>
      </c>
      <c r="U3239" s="22" t="s">
        <v>5378</v>
      </c>
      <c r="V3239">
        <v>1800</v>
      </c>
      <c r="W3239" s="22" t="s">
        <v>5519</v>
      </c>
      <c r="X3239">
        <v>2100</v>
      </c>
      <c r="Y3239" t="s">
        <v>205</v>
      </c>
      <c r="Z3239" t="s">
        <v>1454</v>
      </c>
      <c r="AA3239" t="s">
        <v>1455</v>
      </c>
      <c r="AB3239" t="s">
        <v>61</v>
      </c>
      <c r="AC3239" t="s">
        <v>260</v>
      </c>
      <c r="AD3239" t="str">
        <f t="shared" si="253"/>
        <v>Wake Campus - WAKE23</v>
      </c>
      <c r="AE3239" t="s">
        <v>260</v>
      </c>
      <c r="AF3239" t="s">
        <v>263</v>
      </c>
      <c r="AG3239" t="s">
        <v>2126</v>
      </c>
      <c r="AH3239" t="s">
        <v>5220</v>
      </c>
      <c r="AI3239">
        <v>25</v>
      </c>
      <c r="AJ3239">
        <v>23</v>
      </c>
      <c r="AK3239" s="22">
        <f t="shared" si="254"/>
        <v>48.677643784786653</v>
      </c>
      <c r="AL3239" t="s">
        <v>52</v>
      </c>
      <c r="AM3239" t="s">
        <v>182</v>
      </c>
      <c r="AN3239" t="s">
        <v>67</v>
      </c>
    </row>
    <row r="3240" spans="1:40" hidden="1" x14ac:dyDescent="0.25">
      <c r="A3240">
        <v>202430</v>
      </c>
      <c r="B3240">
        <v>44017</v>
      </c>
      <c r="C3240" t="s">
        <v>2124</v>
      </c>
      <c r="D3240" t="s">
        <v>5658</v>
      </c>
      <c r="E3240" t="s">
        <v>2125</v>
      </c>
      <c r="F3240">
        <v>3</v>
      </c>
      <c r="G3240" s="1">
        <v>45166</v>
      </c>
      <c r="H3240" s="1">
        <v>45276</v>
      </c>
      <c r="I3240" s="21">
        <f t="shared" si="250"/>
        <v>16.714285714285715</v>
      </c>
      <c r="J3240" s="1"/>
      <c r="K3240" s="1" t="s">
        <v>34</v>
      </c>
      <c r="M3240" t="s">
        <v>34</v>
      </c>
      <c r="S3240" s="22">
        <f t="shared" si="251"/>
        <v>0.10069444444444442</v>
      </c>
      <c r="T3240" s="22">
        <f t="shared" si="252"/>
        <v>0.10200216450216448</v>
      </c>
      <c r="U3240" s="22" t="s">
        <v>5378</v>
      </c>
      <c r="V3240">
        <v>1800</v>
      </c>
      <c r="W3240" s="22" t="s">
        <v>5522</v>
      </c>
      <c r="X3240">
        <v>2025</v>
      </c>
      <c r="Y3240" t="s">
        <v>49</v>
      </c>
      <c r="Z3240" t="s">
        <v>1454</v>
      </c>
      <c r="AA3240" t="s">
        <v>1455</v>
      </c>
      <c r="AB3240" t="s">
        <v>61</v>
      </c>
      <c r="AC3240" t="s">
        <v>260</v>
      </c>
      <c r="AD3240" t="str">
        <f t="shared" si="253"/>
        <v>Wake Campus - WAKE23</v>
      </c>
      <c r="AE3240" t="s">
        <v>260</v>
      </c>
      <c r="AF3240" t="s">
        <v>263</v>
      </c>
      <c r="AG3240" t="s">
        <v>2126</v>
      </c>
      <c r="AH3240" t="s">
        <v>5220</v>
      </c>
      <c r="AI3240">
        <v>18</v>
      </c>
      <c r="AJ3240">
        <v>18</v>
      </c>
      <c r="AK3240" s="22">
        <f t="shared" si="254"/>
        <v>30.688079777365488</v>
      </c>
      <c r="AL3240" t="s">
        <v>52</v>
      </c>
      <c r="AM3240" t="s">
        <v>66</v>
      </c>
      <c r="AN3240" t="s">
        <v>46</v>
      </c>
    </row>
    <row r="3241" spans="1:40" hidden="1" x14ac:dyDescent="0.25">
      <c r="A3241">
        <v>202430</v>
      </c>
      <c r="B3241">
        <v>44017</v>
      </c>
      <c r="C3241" t="s">
        <v>2124</v>
      </c>
      <c r="D3241" t="s">
        <v>5658</v>
      </c>
      <c r="E3241" t="s">
        <v>2125</v>
      </c>
      <c r="F3241">
        <v>3</v>
      </c>
      <c r="G3241" s="1">
        <v>45166</v>
      </c>
      <c r="H3241" s="1">
        <v>45276</v>
      </c>
      <c r="I3241" s="21">
        <f t="shared" si="250"/>
        <v>16.714285714285715</v>
      </c>
      <c r="J3241" s="1"/>
      <c r="K3241" s="1" t="s">
        <v>34</v>
      </c>
      <c r="M3241" t="s">
        <v>34</v>
      </c>
      <c r="S3241" s="22">
        <f t="shared" si="251"/>
        <v>5.208333333333337E-2</v>
      </c>
      <c r="T3241" s="22">
        <f t="shared" si="252"/>
        <v>5.2759740259740305E-2</v>
      </c>
      <c r="U3241" s="22" t="s">
        <v>5475</v>
      </c>
      <c r="V3241">
        <v>2030</v>
      </c>
      <c r="W3241" s="22" t="s">
        <v>5531</v>
      </c>
      <c r="X3241">
        <v>2145</v>
      </c>
      <c r="Y3241" t="s">
        <v>49</v>
      </c>
      <c r="Z3241" t="s">
        <v>1454</v>
      </c>
      <c r="AA3241" t="s">
        <v>1455</v>
      </c>
      <c r="AB3241" t="s">
        <v>61</v>
      </c>
      <c r="AC3241" t="s">
        <v>260</v>
      </c>
      <c r="AD3241" t="str">
        <f t="shared" si="253"/>
        <v>Wake Campus - WAKE23</v>
      </c>
      <c r="AE3241" t="s">
        <v>260</v>
      </c>
      <c r="AF3241" t="s">
        <v>263</v>
      </c>
      <c r="AG3241" t="s">
        <v>2126</v>
      </c>
      <c r="AH3241" t="s">
        <v>5220</v>
      </c>
      <c r="AI3241">
        <v>18</v>
      </c>
      <c r="AJ3241">
        <v>18</v>
      </c>
      <c r="AK3241" s="22">
        <f t="shared" si="254"/>
        <v>15.873144712430442</v>
      </c>
      <c r="AL3241" t="s">
        <v>52</v>
      </c>
      <c r="AM3241" t="s">
        <v>66</v>
      </c>
      <c r="AN3241" t="s">
        <v>46</v>
      </c>
    </row>
    <row r="3242" spans="1:40" hidden="1" x14ac:dyDescent="0.25">
      <c r="A3242">
        <v>202430</v>
      </c>
      <c r="B3242">
        <v>43221</v>
      </c>
      <c r="C3242" t="s">
        <v>2127</v>
      </c>
      <c r="D3242" t="s">
        <v>5658</v>
      </c>
      <c r="E3242" t="s">
        <v>2128</v>
      </c>
      <c r="F3242">
        <v>0</v>
      </c>
      <c r="G3242" s="1">
        <v>45167</v>
      </c>
      <c r="H3242" s="1">
        <v>45188</v>
      </c>
      <c r="I3242" s="21">
        <f t="shared" si="250"/>
        <v>4</v>
      </c>
      <c r="J3242" s="1"/>
      <c r="K3242" s="1" t="s">
        <v>34</v>
      </c>
      <c r="M3242" t="s">
        <v>34</v>
      </c>
      <c r="S3242" s="22">
        <f t="shared" si="251"/>
        <v>0.125</v>
      </c>
      <c r="T3242" s="22">
        <f t="shared" si="252"/>
        <v>3.0303030303030304E-2</v>
      </c>
      <c r="U3242" s="22" t="s">
        <v>5387</v>
      </c>
      <c r="V3242">
        <v>1700</v>
      </c>
      <c r="W3242" s="22" t="s">
        <v>5432</v>
      </c>
      <c r="X3242">
        <v>2000</v>
      </c>
      <c r="Y3242" t="s">
        <v>49</v>
      </c>
      <c r="Z3242" t="s">
        <v>2129</v>
      </c>
      <c r="AA3242" t="s">
        <v>2130</v>
      </c>
      <c r="AB3242">
        <v>9</v>
      </c>
      <c r="AC3242" t="s">
        <v>260</v>
      </c>
      <c r="AD3242" t="str">
        <f t="shared" si="253"/>
        <v>Wake Campus - WAKE24</v>
      </c>
      <c r="AE3242" t="s">
        <v>260</v>
      </c>
      <c r="AF3242" t="s">
        <v>263</v>
      </c>
      <c r="AG3242" t="s">
        <v>1456</v>
      </c>
      <c r="AH3242" t="s">
        <v>5220</v>
      </c>
      <c r="AI3242">
        <v>30</v>
      </c>
      <c r="AJ3242">
        <v>29</v>
      </c>
      <c r="AK3242" s="22">
        <f t="shared" si="254"/>
        <v>3.5151515151515151</v>
      </c>
      <c r="AL3242" t="s">
        <v>52</v>
      </c>
      <c r="AM3242" t="s">
        <v>182</v>
      </c>
      <c r="AN3242" t="s">
        <v>67</v>
      </c>
    </row>
    <row r="3243" spans="1:40" hidden="1" x14ac:dyDescent="0.25">
      <c r="A3243">
        <v>202430</v>
      </c>
      <c r="B3243">
        <v>43222</v>
      </c>
      <c r="C3243" t="s">
        <v>2131</v>
      </c>
      <c r="D3243" t="s">
        <v>5658</v>
      </c>
      <c r="E3243" t="s">
        <v>2132</v>
      </c>
      <c r="F3243">
        <v>0</v>
      </c>
      <c r="G3243" s="1">
        <v>45223</v>
      </c>
      <c r="H3243" s="1">
        <v>45244</v>
      </c>
      <c r="I3243" s="21">
        <f t="shared" si="250"/>
        <v>4</v>
      </c>
      <c r="J3243" s="1"/>
      <c r="K3243" s="1" t="s">
        <v>34</v>
      </c>
      <c r="M3243" t="s">
        <v>34</v>
      </c>
      <c r="S3243" s="22">
        <f t="shared" si="251"/>
        <v>0.125</v>
      </c>
      <c r="T3243" s="22">
        <f t="shared" si="252"/>
        <v>3.0303030303030304E-2</v>
      </c>
      <c r="U3243" s="22" t="s">
        <v>5387</v>
      </c>
      <c r="V3243">
        <v>1700</v>
      </c>
      <c r="W3243" s="22" t="s">
        <v>5432</v>
      </c>
      <c r="X3243">
        <v>2000</v>
      </c>
      <c r="Y3243" t="s">
        <v>49</v>
      </c>
      <c r="Z3243" t="s">
        <v>2133</v>
      </c>
      <c r="AA3243" t="s">
        <v>2134</v>
      </c>
      <c r="AB3243">
        <v>11</v>
      </c>
      <c r="AC3243" t="s">
        <v>260</v>
      </c>
      <c r="AD3243" t="str">
        <f t="shared" si="253"/>
        <v>Wake Campus - WAKE24</v>
      </c>
      <c r="AE3243" t="s">
        <v>260</v>
      </c>
      <c r="AF3243" t="s">
        <v>263</v>
      </c>
      <c r="AG3243" t="s">
        <v>1456</v>
      </c>
      <c r="AH3243" t="s">
        <v>5220</v>
      </c>
      <c r="AI3243">
        <v>30</v>
      </c>
      <c r="AJ3243">
        <v>20</v>
      </c>
      <c r="AK3243" s="22">
        <f t="shared" si="254"/>
        <v>2.4242424242424243</v>
      </c>
      <c r="AL3243" t="s">
        <v>52</v>
      </c>
      <c r="AM3243" t="s">
        <v>182</v>
      </c>
      <c r="AN3243" t="s">
        <v>67</v>
      </c>
    </row>
    <row r="3244" spans="1:40" hidden="1" x14ac:dyDescent="0.25">
      <c r="A3244">
        <v>202430</v>
      </c>
      <c r="B3244">
        <v>43223</v>
      </c>
      <c r="C3244" t="s">
        <v>2135</v>
      </c>
      <c r="D3244" t="s">
        <v>5658</v>
      </c>
      <c r="E3244" t="s">
        <v>2136</v>
      </c>
      <c r="F3244">
        <v>0</v>
      </c>
      <c r="G3244" s="1">
        <v>45251</v>
      </c>
      <c r="H3244" s="1">
        <v>45272</v>
      </c>
      <c r="I3244" s="21">
        <f t="shared" si="250"/>
        <v>4</v>
      </c>
      <c r="J3244" s="1"/>
      <c r="K3244" s="1" t="s">
        <v>34</v>
      </c>
      <c r="M3244" t="s">
        <v>34</v>
      </c>
      <c r="S3244" s="22">
        <f t="shared" si="251"/>
        <v>0.125</v>
      </c>
      <c r="T3244" s="22">
        <f t="shared" si="252"/>
        <v>3.0303030303030304E-2</v>
      </c>
      <c r="U3244" s="22" t="s">
        <v>5387</v>
      </c>
      <c r="V3244">
        <v>1700</v>
      </c>
      <c r="W3244" s="22" t="s">
        <v>5432</v>
      </c>
      <c r="X3244">
        <v>2000</v>
      </c>
      <c r="Y3244" t="s">
        <v>49</v>
      </c>
      <c r="Z3244" t="s">
        <v>2129</v>
      </c>
      <c r="AA3244" t="s">
        <v>2130</v>
      </c>
      <c r="AB3244">
        <v>12</v>
      </c>
      <c r="AC3244" t="s">
        <v>260</v>
      </c>
      <c r="AD3244" t="str">
        <f t="shared" si="253"/>
        <v>Wake Campus - WAKE24</v>
      </c>
      <c r="AE3244" t="s">
        <v>260</v>
      </c>
      <c r="AF3244" t="s">
        <v>263</v>
      </c>
      <c r="AG3244" t="s">
        <v>1456</v>
      </c>
      <c r="AH3244" t="s">
        <v>5220</v>
      </c>
      <c r="AI3244">
        <v>30</v>
      </c>
      <c r="AJ3244">
        <v>11</v>
      </c>
      <c r="AK3244" s="22">
        <f t="shared" si="254"/>
        <v>1.3333333333333335</v>
      </c>
      <c r="AL3244" t="s">
        <v>52</v>
      </c>
      <c r="AM3244" t="s">
        <v>182</v>
      </c>
      <c r="AN3244" t="s">
        <v>67</v>
      </c>
    </row>
    <row r="3245" spans="1:40" hidden="1" x14ac:dyDescent="0.25">
      <c r="A3245">
        <v>202430</v>
      </c>
      <c r="B3245">
        <v>43224</v>
      </c>
      <c r="C3245" t="s">
        <v>2137</v>
      </c>
      <c r="D3245" t="s">
        <v>5658</v>
      </c>
      <c r="E3245" t="s">
        <v>2138</v>
      </c>
      <c r="F3245">
        <v>0</v>
      </c>
      <c r="G3245" s="1">
        <v>45195</v>
      </c>
      <c r="H3245" s="1">
        <v>45216</v>
      </c>
      <c r="I3245" s="21">
        <f t="shared" si="250"/>
        <v>4</v>
      </c>
      <c r="J3245" s="1"/>
      <c r="K3245" s="1" t="s">
        <v>34</v>
      </c>
      <c r="M3245" t="s">
        <v>34</v>
      </c>
      <c r="S3245" s="22">
        <f t="shared" si="251"/>
        <v>0.125</v>
      </c>
      <c r="T3245" s="22">
        <f t="shared" si="252"/>
        <v>3.0303030303030304E-2</v>
      </c>
      <c r="U3245" s="22" t="s">
        <v>5387</v>
      </c>
      <c r="V3245">
        <v>1700</v>
      </c>
      <c r="W3245" s="22" t="s">
        <v>5432</v>
      </c>
      <c r="X3245">
        <v>2000</v>
      </c>
      <c r="Y3245" t="s">
        <v>49</v>
      </c>
      <c r="Z3245" t="s">
        <v>2129</v>
      </c>
      <c r="AA3245" t="s">
        <v>2130</v>
      </c>
      <c r="AB3245">
        <v>10</v>
      </c>
      <c r="AC3245" t="s">
        <v>260</v>
      </c>
      <c r="AD3245" t="str">
        <f t="shared" si="253"/>
        <v>Wake Campus - WAKE24</v>
      </c>
      <c r="AE3245" t="s">
        <v>260</v>
      </c>
      <c r="AF3245" t="s">
        <v>263</v>
      </c>
      <c r="AG3245" t="s">
        <v>1456</v>
      </c>
      <c r="AH3245" t="s">
        <v>5220</v>
      </c>
      <c r="AI3245">
        <v>30</v>
      </c>
      <c r="AJ3245">
        <v>18</v>
      </c>
      <c r="AK3245" s="22">
        <f t="shared" si="254"/>
        <v>2.1818181818181817</v>
      </c>
      <c r="AL3245" t="s">
        <v>52</v>
      </c>
      <c r="AM3245" t="s">
        <v>182</v>
      </c>
      <c r="AN3245" t="s">
        <v>67</v>
      </c>
    </row>
    <row r="3246" spans="1:40" hidden="1" x14ac:dyDescent="0.25">
      <c r="A3246">
        <v>202430</v>
      </c>
      <c r="B3246">
        <v>44487</v>
      </c>
      <c r="C3246" t="s">
        <v>853</v>
      </c>
      <c r="D3246" t="s">
        <v>5658</v>
      </c>
      <c r="E3246" t="s">
        <v>854</v>
      </c>
      <c r="F3246">
        <v>3</v>
      </c>
      <c r="G3246" s="1">
        <v>45166</v>
      </c>
      <c r="H3246" s="1">
        <v>45276</v>
      </c>
      <c r="I3246" s="21">
        <f t="shared" si="250"/>
        <v>16.714285714285715</v>
      </c>
      <c r="J3246" s="1"/>
      <c r="K3246" s="1" t="s">
        <v>33</v>
      </c>
      <c r="L3246" t="s">
        <v>33</v>
      </c>
      <c r="S3246" s="22">
        <f t="shared" si="251"/>
        <v>0.10069444444444442</v>
      </c>
      <c r="T3246" s="22">
        <f t="shared" si="252"/>
        <v>0.10200216450216448</v>
      </c>
      <c r="U3246" s="22" t="s">
        <v>5473</v>
      </c>
      <c r="V3246">
        <v>1745</v>
      </c>
      <c r="W3246" s="22" t="s">
        <v>5458</v>
      </c>
      <c r="X3246">
        <v>2010</v>
      </c>
      <c r="Y3246" t="s">
        <v>49</v>
      </c>
      <c r="Z3246" t="s">
        <v>1454</v>
      </c>
      <c r="AA3246" t="s">
        <v>1455</v>
      </c>
      <c r="AB3246" t="s">
        <v>61</v>
      </c>
      <c r="AC3246" t="s">
        <v>260</v>
      </c>
      <c r="AD3246" t="str">
        <f t="shared" si="253"/>
        <v>Wake Campus - WAKE24</v>
      </c>
      <c r="AE3246" t="s">
        <v>260</v>
      </c>
      <c r="AF3246" t="s">
        <v>263</v>
      </c>
      <c r="AG3246" t="s">
        <v>1456</v>
      </c>
      <c r="AH3246" t="s">
        <v>5220</v>
      </c>
      <c r="AI3246">
        <v>18</v>
      </c>
      <c r="AJ3246">
        <v>20</v>
      </c>
      <c r="AK3246" s="22">
        <f t="shared" si="254"/>
        <v>34.097866419294988</v>
      </c>
      <c r="AL3246" t="s">
        <v>52</v>
      </c>
      <c r="AM3246" t="s">
        <v>182</v>
      </c>
      <c r="AN3246" t="s">
        <v>46</v>
      </c>
    </row>
    <row r="3247" spans="1:40" hidden="1" x14ac:dyDescent="0.25">
      <c r="A3247">
        <v>202430</v>
      </c>
      <c r="B3247">
        <v>44487</v>
      </c>
      <c r="C3247" t="s">
        <v>853</v>
      </c>
      <c r="D3247" t="s">
        <v>5658</v>
      </c>
      <c r="E3247" t="s">
        <v>854</v>
      </c>
      <c r="F3247">
        <v>3</v>
      </c>
      <c r="G3247" s="1">
        <v>45166</v>
      </c>
      <c r="H3247" s="1">
        <v>45276</v>
      </c>
      <c r="I3247" s="21">
        <f t="shared" si="250"/>
        <v>16.714285714285715</v>
      </c>
      <c r="J3247" s="1"/>
      <c r="K3247" s="1" t="s">
        <v>33</v>
      </c>
      <c r="L3247" t="s">
        <v>33</v>
      </c>
      <c r="S3247" s="22">
        <f t="shared" si="251"/>
        <v>5.208333333333337E-2</v>
      </c>
      <c r="T3247" s="22">
        <f t="shared" si="252"/>
        <v>5.2759740259740305E-2</v>
      </c>
      <c r="U3247" s="22" t="s">
        <v>5476</v>
      </c>
      <c r="V3247">
        <v>2015</v>
      </c>
      <c r="W3247" s="22" t="s">
        <v>5530</v>
      </c>
      <c r="X3247">
        <v>2130</v>
      </c>
      <c r="Y3247" t="s">
        <v>49</v>
      </c>
      <c r="Z3247" t="s">
        <v>1454</v>
      </c>
      <c r="AA3247" t="s">
        <v>1455</v>
      </c>
      <c r="AB3247" t="s">
        <v>61</v>
      </c>
      <c r="AC3247" t="s">
        <v>260</v>
      </c>
      <c r="AD3247" t="str">
        <f t="shared" si="253"/>
        <v>Wake Campus - WAKE24</v>
      </c>
      <c r="AE3247" t="s">
        <v>260</v>
      </c>
      <c r="AF3247" t="s">
        <v>263</v>
      </c>
      <c r="AG3247" t="s">
        <v>1456</v>
      </c>
      <c r="AH3247" t="s">
        <v>5220</v>
      </c>
      <c r="AI3247">
        <v>18</v>
      </c>
      <c r="AJ3247">
        <v>20</v>
      </c>
      <c r="AK3247" s="22">
        <f t="shared" si="254"/>
        <v>17.636827458256047</v>
      </c>
      <c r="AL3247" t="s">
        <v>52</v>
      </c>
      <c r="AM3247" t="s">
        <v>182</v>
      </c>
      <c r="AN3247" t="s">
        <v>46</v>
      </c>
    </row>
    <row r="3248" spans="1:40" hidden="1" x14ac:dyDescent="0.25">
      <c r="A3248">
        <v>202430</v>
      </c>
      <c r="B3248">
        <v>44637</v>
      </c>
      <c r="C3248" t="s">
        <v>3559</v>
      </c>
      <c r="D3248" t="s">
        <v>5658</v>
      </c>
      <c r="E3248" t="s">
        <v>3560</v>
      </c>
      <c r="F3248">
        <v>6</v>
      </c>
      <c r="G3248" s="1">
        <v>45166</v>
      </c>
      <c r="H3248" s="1">
        <v>45276</v>
      </c>
      <c r="I3248" s="21">
        <f t="shared" si="250"/>
        <v>16.714285714285715</v>
      </c>
      <c r="J3248" s="1"/>
      <c r="K3248" s="1" t="s">
        <v>36</v>
      </c>
      <c r="O3248" t="s">
        <v>36</v>
      </c>
      <c r="S3248" s="22">
        <f t="shared" si="251"/>
        <v>0.125</v>
      </c>
      <c r="T3248" s="22">
        <f t="shared" si="252"/>
        <v>0.12662337662337664</v>
      </c>
      <c r="U3248" s="22" t="s">
        <v>5378</v>
      </c>
      <c r="V3248">
        <v>1800</v>
      </c>
      <c r="W3248" s="22" t="s">
        <v>5519</v>
      </c>
      <c r="X3248">
        <v>2100</v>
      </c>
      <c r="Y3248" t="s">
        <v>49</v>
      </c>
      <c r="Z3248" t="s">
        <v>3561</v>
      </c>
      <c r="AA3248" t="s">
        <v>3562</v>
      </c>
      <c r="AB3248" t="s">
        <v>41</v>
      </c>
      <c r="AC3248" t="s">
        <v>260</v>
      </c>
      <c r="AD3248" t="str">
        <f t="shared" si="253"/>
        <v>Wake Campus - WAKE24</v>
      </c>
      <c r="AE3248" t="s">
        <v>260</v>
      </c>
      <c r="AF3248" t="s">
        <v>263</v>
      </c>
      <c r="AG3248" t="s">
        <v>1456</v>
      </c>
      <c r="AH3248" t="s">
        <v>5220</v>
      </c>
      <c r="AI3248">
        <v>25</v>
      </c>
      <c r="AJ3248">
        <v>21</v>
      </c>
      <c r="AK3248" s="22">
        <f t="shared" si="254"/>
        <v>44.444805194805198</v>
      </c>
      <c r="AL3248" t="s">
        <v>52</v>
      </c>
      <c r="AM3248" t="s">
        <v>182</v>
      </c>
      <c r="AN3248" t="s">
        <v>67</v>
      </c>
    </row>
    <row r="3249" spans="1:40" hidden="1" x14ac:dyDescent="0.25">
      <c r="A3249">
        <v>202430</v>
      </c>
      <c r="B3249">
        <v>44637</v>
      </c>
      <c r="C3249" t="s">
        <v>3559</v>
      </c>
      <c r="D3249" t="s">
        <v>5658</v>
      </c>
      <c r="E3249" t="s">
        <v>3560</v>
      </c>
      <c r="F3249">
        <v>6</v>
      </c>
      <c r="G3249" s="1">
        <v>45166</v>
      </c>
      <c r="H3249" s="1">
        <v>45276</v>
      </c>
      <c r="I3249" s="21">
        <f t="shared" si="250"/>
        <v>16.714285714285715</v>
      </c>
      <c r="J3249" s="1"/>
      <c r="K3249" s="1" t="s">
        <v>2245</v>
      </c>
      <c r="Q3249" t="s">
        <v>2245</v>
      </c>
      <c r="S3249" s="22">
        <f t="shared" si="251"/>
        <v>0.125</v>
      </c>
      <c r="T3249" s="22">
        <f t="shared" si="252"/>
        <v>0.12662337662337664</v>
      </c>
      <c r="U3249" s="22" t="s">
        <v>5469</v>
      </c>
      <c r="V3249">
        <v>1345</v>
      </c>
      <c r="W3249" s="22" t="s">
        <v>5493</v>
      </c>
      <c r="X3249">
        <v>1645</v>
      </c>
      <c r="Y3249" t="s">
        <v>49</v>
      </c>
      <c r="Z3249" t="s">
        <v>3561</v>
      </c>
      <c r="AA3249" t="s">
        <v>3562</v>
      </c>
      <c r="AB3249" t="s">
        <v>41</v>
      </c>
      <c r="AC3249" t="s">
        <v>260</v>
      </c>
      <c r="AD3249" t="str">
        <f t="shared" si="253"/>
        <v>Wake Campus - WAKE24</v>
      </c>
      <c r="AE3249" t="s">
        <v>260</v>
      </c>
      <c r="AF3249" t="s">
        <v>263</v>
      </c>
      <c r="AG3249" t="s">
        <v>1456</v>
      </c>
      <c r="AH3249" t="s">
        <v>5220</v>
      </c>
      <c r="AI3249">
        <v>25</v>
      </c>
      <c r="AJ3249">
        <v>21</v>
      </c>
      <c r="AK3249" s="22">
        <f t="shared" si="254"/>
        <v>44.444805194805198</v>
      </c>
      <c r="AL3249" t="s">
        <v>52</v>
      </c>
      <c r="AM3249" t="s">
        <v>182</v>
      </c>
      <c r="AN3249" t="s">
        <v>67</v>
      </c>
    </row>
    <row r="3250" spans="1:40" hidden="1" x14ac:dyDescent="0.25">
      <c r="A3250">
        <v>202430</v>
      </c>
      <c r="B3250">
        <v>42411</v>
      </c>
      <c r="C3250" t="s">
        <v>94</v>
      </c>
      <c r="D3250" t="s">
        <v>5681</v>
      </c>
      <c r="E3250" t="s">
        <v>95</v>
      </c>
      <c r="F3250">
        <v>0</v>
      </c>
      <c r="G3250" s="1">
        <v>45166</v>
      </c>
      <c r="H3250" s="1">
        <v>45220</v>
      </c>
      <c r="I3250" s="21">
        <f t="shared" si="250"/>
        <v>8.7142857142857153</v>
      </c>
      <c r="J3250" s="1"/>
      <c r="K3250" s="1" t="s">
        <v>5540</v>
      </c>
      <c r="L3250" t="s">
        <v>33</v>
      </c>
      <c r="M3250" t="s">
        <v>34</v>
      </c>
      <c r="N3250" t="s">
        <v>35</v>
      </c>
      <c r="O3250" t="s">
        <v>36</v>
      </c>
      <c r="S3250" s="22">
        <f t="shared" si="251"/>
        <v>9.722222222222221E-2</v>
      </c>
      <c r="T3250" s="22">
        <f t="shared" si="252"/>
        <v>0.2053872053872054</v>
      </c>
      <c r="U3250" s="22" t="s">
        <v>5406</v>
      </c>
      <c r="V3250">
        <v>1900</v>
      </c>
      <c r="W3250" s="22" t="s">
        <v>5527</v>
      </c>
      <c r="X3250">
        <v>2120</v>
      </c>
      <c r="Y3250" t="s">
        <v>101</v>
      </c>
      <c r="Z3250" t="s">
        <v>270</v>
      </c>
      <c r="AA3250" t="s">
        <v>271</v>
      </c>
      <c r="AB3250">
        <v>9</v>
      </c>
      <c r="AC3250" t="s">
        <v>260</v>
      </c>
      <c r="AD3250" t="str">
        <f t="shared" si="253"/>
        <v>Wake Campus - WAKE27</v>
      </c>
      <c r="AE3250" t="s">
        <v>260</v>
      </c>
      <c r="AF3250" t="s">
        <v>263</v>
      </c>
      <c r="AG3250" t="s">
        <v>272</v>
      </c>
      <c r="AH3250" t="s">
        <v>5220</v>
      </c>
      <c r="AI3250">
        <v>30</v>
      </c>
      <c r="AJ3250">
        <v>29</v>
      </c>
      <c r="AK3250" s="22">
        <f t="shared" si="254"/>
        <v>51.904280904280917</v>
      </c>
      <c r="AL3250" t="s">
        <v>52</v>
      </c>
      <c r="AM3250" t="s">
        <v>182</v>
      </c>
      <c r="AN3250" t="s">
        <v>67</v>
      </c>
    </row>
    <row r="3251" spans="1:40" hidden="1" x14ac:dyDescent="0.25">
      <c r="A3251">
        <v>202430</v>
      </c>
      <c r="B3251">
        <v>42412</v>
      </c>
      <c r="C3251" t="s">
        <v>94</v>
      </c>
      <c r="D3251" t="s">
        <v>5681</v>
      </c>
      <c r="E3251" t="s">
        <v>95</v>
      </c>
      <c r="F3251">
        <v>0</v>
      </c>
      <c r="G3251" s="1">
        <v>45222</v>
      </c>
      <c r="H3251" s="1">
        <v>45276</v>
      </c>
      <c r="I3251" s="21">
        <f t="shared" si="250"/>
        <v>8.7142857142857153</v>
      </c>
      <c r="J3251" s="1"/>
      <c r="K3251" s="1" t="s">
        <v>5540</v>
      </c>
      <c r="L3251" t="s">
        <v>33</v>
      </c>
      <c r="M3251" t="s">
        <v>34</v>
      </c>
      <c r="N3251" t="s">
        <v>35</v>
      </c>
      <c r="O3251" t="s">
        <v>36</v>
      </c>
      <c r="S3251" s="22">
        <f t="shared" si="251"/>
        <v>9.722222222222221E-2</v>
      </c>
      <c r="T3251" s="22">
        <f t="shared" si="252"/>
        <v>0.2053872053872054</v>
      </c>
      <c r="U3251" s="22" t="s">
        <v>5406</v>
      </c>
      <c r="V3251">
        <v>1900</v>
      </c>
      <c r="W3251" s="22" t="s">
        <v>5527</v>
      </c>
      <c r="X3251">
        <v>2120</v>
      </c>
      <c r="Y3251" t="s">
        <v>101</v>
      </c>
      <c r="Z3251" t="s">
        <v>270</v>
      </c>
      <c r="AA3251" t="s">
        <v>271</v>
      </c>
      <c r="AB3251">
        <v>11</v>
      </c>
      <c r="AC3251" t="s">
        <v>260</v>
      </c>
      <c r="AD3251" t="str">
        <f t="shared" si="253"/>
        <v>Wake Campus - WAKE27</v>
      </c>
      <c r="AE3251" t="s">
        <v>260</v>
      </c>
      <c r="AF3251" t="s">
        <v>263</v>
      </c>
      <c r="AG3251" t="s">
        <v>272</v>
      </c>
      <c r="AH3251" t="s">
        <v>5220</v>
      </c>
      <c r="AI3251">
        <v>37</v>
      </c>
      <c r="AJ3251">
        <v>21</v>
      </c>
      <c r="AK3251" s="22">
        <f t="shared" si="254"/>
        <v>37.585858585858595</v>
      </c>
      <c r="AL3251" t="s">
        <v>52</v>
      </c>
      <c r="AM3251" t="s">
        <v>182</v>
      </c>
      <c r="AN3251" t="s">
        <v>67</v>
      </c>
    </row>
    <row r="3252" spans="1:40" hidden="1" x14ac:dyDescent="0.25">
      <c r="A3252">
        <v>202430</v>
      </c>
      <c r="B3252">
        <v>42451</v>
      </c>
      <c r="C3252" t="s">
        <v>110</v>
      </c>
      <c r="D3252" t="s">
        <v>5681</v>
      </c>
      <c r="E3252" t="s">
        <v>111</v>
      </c>
      <c r="F3252">
        <v>0</v>
      </c>
      <c r="G3252" s="1">
        <v>45166</v>
      </c>
      <c r="H3252" s="1">
        <v>45220</v>
      </c>
      <c r="I3252" s="21">
        <f t="shared" si="250"/>
        <v>8.7142857142857153</v>
      </c>
      <c r="J3252" s="1"/>
      <c r="K3252" s="1" t="s">
        <v>5540</v>
      </c>
      <c r="L3252" t="s">
        <v>33</v>
      </c>
      <c r="M3252" t="s">
        <v>34</v>
      </c>
      <c r="N3252" t="s">
        <v>35</v>
      </c>
      <c r="O3252" t="s">
        <v>36</v>
      </c>
      <c r="S3252" s="22">
        <f t="shared" si="251"/>
        <v>9.722222222222221E-2</v>
      </c>
      <c r="T3252" s="22">
        <f t="shared" si="252"/>
        <v>0.2053872053872054</v>
      </c>
      <c r="U3252" s="22" t="s">
        <v>5406</v>
      </c>
      <c r="V3252">
        <v>1900</v>
      </c>
      <c r="W3252" s="22" t="s">
        <v>5527</v>
      </c>
      <c r="X3252">
        <v>2120</v>
      </c>
      <c r="Y3252" t="s">
        <v>49</v>
      </c>
      <c r="Z3252" t="s">
        <v>270</v>
      </c>
      <c r="AA3252" t="s">
        <v>271</v>
      </c>
      <c r="AB3252" t="s">
        <v>41</v>
      </c>
      <c r="AC3252" t="s">
        <v>260</v>
      </c>
      <c r="AD3252" t="str">
        <f t="shared" si="253"/>
        <v>Wake Campus - WAKE27</v>
      </c>
      <c r="AE3252" t="s">
        <v>260</v>
      </c>
      <c r="AF3252" t="s">
        <v>263</v>
      </c>
      <c r="AG3252" t="s">
        <v>272</v>
      </c>
      <c r="AH3252" t="s">
        <v>5220</v>
      </c>
      <c r="AI3252">
        <v>30</v>
      </c>
      <c r="AJ3252">
        <v>31</v>
      </c>
      <c r="AK3252" s="22">
        <f t="shared" si="254"/>
        <v>55.483886483886494</v>
      </c>
      <c r="AL3252" t="s">
        <v>52</v>
      </c>
      <c r="AM3252" t="s">
        <v>182</v>
      </c>
      <c r="AN3252" t="s">
        <v>46</v>
      </c>
    </row>
    <row r="3253" spans="1:40" hidden="1" x14ac:dyDescent="0.25">
      <c r="A3253">
        <v>202430</v>
      </c>
      <c r="B3253">
        <v>42470</v>
      </c>
      <c r="C3253" t="s">
        <v>112</v>
      </c>
      <c r="D3253" t="s">
        <v>5681</v>
      </c>
      <c r="E3253" t="s">
        <v>113</v>
      </c>
      <c r="F3253">
        <v>0</v>
      </c>
      <c r="G3253" s="1">
        <v>45222</v>
      </c>
      <c r="H3253" s="1">
        <v>45276</v>
      </c>
      <c r="I3253" s="21">
        <f t="shared" si="250"/>
        <v>8.7142857142857153</v>
      </c>
      <c r="J3253" s="1"/>
      <c r="K3253" s="1" t="s">
        <v>5540</v>
      </c>
      <c r="L3253" t="s">
        <v>33</v>
      </c>
      <c r="M3253" t="s">
        <v>34</v>
      </c>
      <c r="N3253" t="s">
        <v>35</v>
      </c>
      <c r="O3253" t="s">
        <v>36</v>
      </c>
      <c r="S3253" s="22">
        <f t="shared" si="251"/>
        <v>9.722222222222221E-2</v>
      </c>
      <c r="T3253" s="22">
        <f t="shared" si="252"/>
        <v>0.2053872053872054</v>
      </c>
      <c r="U3253" s="22" t="s">
        <v>5406</v>
      </c>
      <c r="V3253">
        <v>1900</v>
      </c>
      <c r="W3253" s="22" t="s">
        <v>5527</v>
      </c>
      <c r="X3253">
        <v>2120</v>
      </c>
      <c r="Y3253" t="s">
        <v>101</v>
      </c>
      <c r="Z3253" t="s">
        <v>270</v>
      </c>
      <c r="AA3253" t="s">
        <v>271</v>
      </c>
      <c r="AB3253" t="s">
        <v>41</v>
      </c>
      <c r="AC3253" t="s">
        <v>260</v>
      </c>
      <c r="AD3253" t="str">
        <f t="shared" si="253"/>
        <v>Wake Campus - WAKE27</v>
      </c>
      <c r="AE3253" t="s">
        <v>260</v>
      </c>
      <c r="AF3253" t="s">
        <v>263</v>
      </c>
      <c r="AG3253" t="s">
        <v>272</v>
      </c>
      <c r="AH3253" t="s">
        <v>5220</v>
      </c>
      <c r="AI3253">
        <v>37</v>
      </c>
      <c r="AJ3253">
        <v>25</v>
      </c>
      <c r="AK3253" s="22">
        <f t="shared" si="254"/>
        <v>44.745069745069756</v>
      </c>
      <c r="AL3253" t="s">
        <v>52</v>
      </c>
      <c r="AM3253" t="s">
        <v>182</v>
      </c>
      <c r="AN3253" t="s">
        <v>67</v>
      </c>
    </row>
    <row r="3254" spans="1:40" hidden="1" x14ac:dyDescent="0.25">
      <c r="A3254">
        <v>202430</v>
      </c>
      <c r="B3254">
        <v>42381</v>
      </c>
      <c r="C3254" t="s">
        <v>1457</v>
      </c>
      <c r="D3254" t="s">
        <v>5666</v>
      </c>
      <c r="E3254" t="s">
        <v>1458</v>
      </c>
      <c r="F3254">
        <v>0</v>
      </c>
      <c r="G3254" s="1">
        <v>45166</v>
      </c>
      <c r="H3254" s="1">
        <v>45220</v>
      </c>
      <c r="I3254" s="21">
        <f t="shared" si="250"/>
        <v>8.7142857142857153</v>
      </c>
      <c r="J3254" s="1"/>
      <c r="K3254" s="1" t="s">
        <v>33</v>
      </c>
      <c r="L3254" t="s">
        <v>33</v>
      </c>
      <c r="S3254" s="22">
        <f t="shared" si="251"/>
        <v>7.291666666666663E-2</v>
      </c>
      <c r="T3254" s="22">
        <f t="shared" si="252"/>
        <v>3.8510101010101001E-2</v>
      </c>
      <c r="U3254" s="22" t="s">
        <v>5387</v>
      </c>
      <c r="V3254">
        <v>1700</v>
      </c>
      <c r="W3254" s="22" t="s">
        <v>5472</v>
      </c>
      <c r="X3254">
        <v>1845</v>
      </c>
      <c r="Y3254" t="s">
        <v>49</v>
      </c>
      <c r="Z3254" t="s">
        <v>1382</v>
      </c>
      <c r="AA3254" t="s">
        <v>1383</v>
      </c>
      <c r="AB3254">
        <v>9</v>
      </c>
      <c r="AC3254" t="s">
        <v>260</v>
      </c>
      <c r="AD3254" t="str">
        <f t="shared" si="253"/>
        <v>Wake Campus - WAKE28</v>
      </c>
      <c r="AE3254" t="s">
        <v>260</v>
      </c>
      <c r="AF3254" t="s">
        <v>263</v>
      </c>
      <c r="AG3254" t="s">
        <v>1459</v>
      </c>
      <c r="AH3254" t="s">
        <v>5220</v>
      </c>
      <c r="AI3254">
        <v>30</v>
      </c>
      <c r="AJ3254">
        <v>23</v>
      </c>
      <c r="AK3254" s="22">
        <f t="shared" si="254"/>
        <v>7.7185245310245296</v>
      </c>
      <c r="AL3254" t="s">
        <v>52</v>
      </c>
      <c r="AM3254" t="s">
        <v>182</v>
      </c>
      <c r="AN3254" t="s">
        <v>67</v>
      </c>
    </row>
    <row r="3255" spans="1:40" hidden="1" x14ac:dyDescent="0.25">
      <c r="A3255">
        <v>202430</v>
      </c>
      <c r="B3255">
        <v>42381</v>
      </c>
      <c r="C3255" t="s">
        <v>1457</v>
      </c>
      <c r="D3255" t="s">
        <v>5666</v>
      </c>
      <c r="E3255" t="s">
        <v>1458</v>
      </c>
      <c r="F3255">
        <v>0</v>
      </c>
      <c r="G3255" s="1">
        <v>45166</v>
      </c>
      <c r="H3255" s="1">
        <v>45220</v>
      </c>
      <c r="I3255" s="21">
        <f t="shared" si="250"/>
        <v>8.7142857142857153</v>
      </c>
      <c r="J3255" s="1"/>
      <c r="K3255" s="1" t="s">
        <v>33</v>
      </c>
      <c r="L3255" t="s">
        <v>33</v>
      </c>
      <c r="S3255" s="22">
        <f t="shared" si="251"/>
        <v>4.861111111111116E-2</v>
      </c>
      <c r="T3255" s="22">
        <f t="shared" si="252"/>
        <v>2.5673400673400706E-2</v>
      </c>
      <c r="U3255" s="22" t="s">
        <v>5477</v>
      </c>
      <c r="V3255">
        <v>1850</v>
      </c>
      <c r="W3255" s="22" t="s">
        <v>5432</v>
      </c>
      <c r="X3255">
        <v>2000</v>
      </c>
      <c r="Y3255" t="s">
        <v>49</v>
      </c>
      <c r="Z3255" t="s">
        <v>1382</v>
      </c>
      <c r="AA3255" t="s">
        <v>1383</v>
      </c>
      <c r="AB3255">
        <v>9</v>
      </c>
      <c r="AC3255" t="s">
        <v>260</v>
      </c>
      <c r="AD3255" t="str">
        <f t="shared" si="253"/>
        <v>Wake Campus - WAKE28</v>
      </c>
      <c r="AE3255" t="s">
        <v>260</v>
      </c>
      <c r="AF3255" t="s">
        <v>263</v>
      </c>
      <c r="AG3255" t="s">
        <v>1459</v>
      </c>
      <c r="AH3255" t="s">
        <v>5220</v>
      </c>
      <c r="AI3255">
        <v>30</v>
      </c>
      <c r="AJ3255">
        <v>23</v>
      </c>
      <c r="AK3255" s="22">
        <f t="shared" si="254"/>
        <v>5.1456830206830277</v>
      </c>
      <c r="AL3255" t="s">
        <v>52</v>
      </c>
      <c r="AM3255" t="s">
        <v>182</v>
      </c>
      <c r="AN3255" t="s">
        <v>67</v>
      </c>
    </row>
    <row r="3256" spans="1:40" hidden="1" x14ac:dyDescent="0.25">
      <c r="A3256">
        <v>202430</v>
      </c>
      <c r="B3256">
        <v>42383</v>
      </c>
      <c r="C3256" t="s">
        <v>1460</v>
      </c>
      <c r="D3256" t="s">
        <v>5666</v>
      </c>
      <c r="E3256" t="s">
        <v>1461</v>
      </c>
      <c r="F3256">
        <v>0</v>
      </c>
      <c r="G3256" s="1">
        <v>45222</v>
      </c>
      <c r="H3256" s="1">
        <v>45276</v>
      </c>
      <c r="I3256" s="21">
        <f t="shared" si="250"/>
        <v>8.7142857142857153</v>
      </c>
      <c r="J3256" s="1"/>
      <c r="K3256" s="1" t="s">
        <v>33</v>
      </c>
      <c r="L3256" t="s">
        <v>33</v>
      </c>
      <c r="S3256" s="22">
        <f t="shared" si="251"/>
        <v>5.902777777777779E-2</v>
      </c>
      <c r="T3256" s="22">
        <f t="shared" si="252"/>
        <v>3.1174843674843689E-2</v>
      </c>
      <c r="U3256" s="22" t="s">
        <v>5387</v>
      </c>
      <c r="V3256">
        <v>1700</v>
      </c>
      <c r="W3256" s="22" t="s">
        <v>5471</v>
      </c>
      <c r="X3256">
        <v>1825</v>
      </c>
      <c r="Y3256" t="s">
        <v>49</v>
      </c>
      <c r="Z3256" t="s">
        <v>1382</v>
      </c>
      <c r="AA3256" t="s">
        <v>1383</v>
      </c>
      <c r="AB3256">
        <v>11</v>
      </c>
      <c r="AC3256" t="s">
        <v>260</v>
      </c>
      <c r="AD3256" t="str">
        <f t="shared" si="253"/>
        <v>Wake Campus - WAKE28</v>
      </c>
      <c r="AE3256" t="s">
        <v>260</v>
      </c>
      <c r="AF3256" t="s">
        <v>263</v>
      </c>
      <c r="AG3256" t="s">
        <v>1459</v>
      </c>
      <c r="AH3256" t="s">
        <v>5220</v>
      </c>
      <c r="AI3256">
        <v>30</v>
      </c>
      <c r="AJ3256">
        <v>16</v>
      </c>
      <c r="AK3256" s="22">
        <f t="shared" si="254"/>
        <v>4.3466639180924922</v>
      </c>
      <c r="AL3256" t="s">
        <v>52</v>
      </c>
      <c r="AM3256" t="s">
        <v>182</v>
      </c>
      <c r="AN3256" t="s">
        <v>67</v>
      </c>
    </row>
    <row r="3257" spans="1:40" hidden="1" x14ac:dyDescent="0.25">
      <c r="A3257">
        <v>202430</v>
      </c>
      <c r="B3257">
        <v>42383</v>
      </c>
      <c r="C3257" t="s">
        <v>1460</v>
      </c>
      <c r="D3257" t="s">
        <v>5666</v>
      </c>
      <c r="E3257" t="s">
        <v>1461</v>
      </c>
      <c r="F3257">
        <v>0</v>
      </c>
      <c r="G3257" s="1">
        <v>45222</v>
      </c>
      <c r="H3257" s="1">
        <v>45276</v>
      </c>
      <c r="I3257" s="21">
        <f t="shared" si="250"/>
        <v>8.7142857142857153</v>
      </c>
      <c r="J3257" s="1"/>
      <c r="K3257" s="1" t="s">
        <v>33</v>
      </c>
      <c r="L3257" t="s">
        <v>33</v>
      </c>
      <c r="S3257" s="22">
        <f t="shared" si="251"/>
        <v>4.166666666666663E-2</v>
      </c>
      <c r="T3257" s="22">
        <f t="shared" si="252"/>
        <v>2.200577200577199E-2</v>
      </c>
      <c r="U3257" s="22" t="s">
        <v>5431</v>
      </c>
      <c r="V3257">
        <v>1830</v>
      </c>
      <c r="W3257" s="22" t="s">
        <v>5509</v>
      </c>
      <c r="X3257">
        <v>1930</v>
      </c>
      <c r="Y3257" t="s">
        <v>49</v>
      </c>
      <c r="Z3257" t="s">
        <v>1382</v>
      </c>
      <c r="AA3257" t="s">
        <v>1383</v>
      </c>
      <c r="AB3257">
        <v>11</v>
      </c>
      <c r="AC3257" t="s">
        <v>260</v>
      </c>
      <c r="AD3257" t="str">
        <f t="shared" si="253"/>
        <v>Wake Campus - WAKE28</v>
      </c>
      <c r="AE3257" t="s">
        <v>260</v>
      </c>
      <c r="AF3257" t="s">
        <v>263</v>
      </c>
      <c r="AG3257" t="s">
        <v>1459</v>
      </c>
      <c r="AH3257" t="s">
        <v>5220</v>
      </c>
      <c r="AI3257">
        <v>30</v>
      </c>
      <c r="AJ3257">
        <v>16</v>
      </c>
      <c r="AK3257" s="22">
        <f t="shared" si="254"/>
        <v>3.0682333539476381</v>
      </c>
      <c r="AL3257" t="s">
        <v>52</v>
      </c>
      <c r="AM3257" t="s">
        <v>182</v>
      </c>
      <c r="AN3257" t="s">
        <v>67</v>
      </c>
    </row>
    <row r="3258" spans="1:40" hidden="1" x14ac:dyDescent="0.25">
      <c r="A3258">
        <v>202430</v>
      </c>
      <c r="B3258">
        <v>43161</v>
      </c>
      <c r="C3258" t="s">
        <v>3567</v>
      </c>
      <c r="D3258" t="s">
        <v>5646</v>
      </c>
      <c r="E3258" t="s">
        <v>3568</v>
      </c>
      <c r="F3258">
        <v>0</v>
      </c>
      <c r="G3258" s="1">
        <v>45191</v>
      </c>
      <c r="H3258" s="1">
        <v>45191</v>
      </c>
      <c r="I3258" s="21">
        <f t="shared" si="250"/>
        <v>1</v>
      </c>
      <c r="J3258" s="1"/>
      <c r="K3258" s="1" t="s">
        <v>37</v>
      </c>
      <c r="P3258" t="s">
        <v>37</v>
      </c>
      <c r="S3258" s="22">
        <f t="shared" si="251"/>
        <v>0.33333333333333331</v>
      </c>
      <c r="T3258" s="22">
        <f t="shared" si="252"/>
        <v>2.02020202020202E-2</v>
      </c>
      <c r="U3258" s="22" t="s">
        <v>5367</v>
      </c>
      <c r="V3258">
        <v>830</v>
      </c>
      <c r="W3258" s="22" t="s">
        <v>5439</v>
      </c>
      <c r="X3258">
        <v>1630</v>
      </c>
      <c r="Y3258" t="s">
        <v>49</v>
      </c>
      <c r="Z3258" t="s">
        <v>818</v>
      </c>
      <c r="AA3258" t="s">
        <v>819</v>
      </c>
      <c r="AB3258">
        <v>10</v>
      </c>
      <c r="AC3258" t="s">
        <v>260</v>
      </c>
      <c r="AD3258" t="str">
        <f t="shared" si="253"/>
        <v>Wake Campus - WAKE28</v>
      </c>
      <c r="AE3258" t="s">
        <v>260</v>
      </c>
      <c r="AF3258" t="s">
        <v>263</v>
      </c>
      <c r="AG3258" t="s">
        <v>1459</v>
      </c>
      <c r="AH3258" t="s">
        <v>5220</v>
      </c>
      <c r="AI3258">
        <v>24</v>
      </c>
      <c r="AJ3258">
        <v>10</v>
      </c>
      <c r="AK3258" s="22">
        <f t="shared" si="254"/>
        <v>0.20202020202020199</v>
      </c>
      <c r="AL3258" t="s">
        <v>52</v>
      </c>
      <c r="AM3258" t="s">
        <v>182</v>
      </c>
      <c r="AN3258" t="s">
        <v>67</v>
      </c>
    </row>
    <row r="3259" spans="1:40" hidden="1" x14ac:dyDescent="0.25">
      <c r="A3259">
        <v>202430</v>
      </c>
      <c r="B3259">
        <v>43229</v>
      </c>
      <c r="C3259" t="s">
        <v>2709</v>
      </c>
      <c r="D3259" t="s">
        <v>5680</v>
      </c>
      <c r="E3259" t="s">
        <v>2710</v>
      </c>
      <c r="F3259">
        <v>0</v>
      </c>
      <c r="G3259" s="1">
        <v>45182</v>
      </c>
      <c r="H3259" s="1">
        <v>45182</v>
      </c>
      <c r="I3259" s="21">
        <f t="shared" si="250"/>
        <v>1</v>
      </c>
      <c r="J3259" s="1"/>
      <c r="K3259" s="1" t="s">
        <v>35</v>
      </c>
      <c r="N3259" t="s">
        <v>35</v>
      </c>
      <c r="S3259" s="22">
        <f t="shared" si="251"/>
        <v>0.33333333333333331</v>
      </c>
      <c r="T3259" s="22">
        <f t="shared" si="252"/>
        <v>2.02020202020202E-2</v>
      </c>
      <c r="U3259" s="22" t="s">
        <v>5367</v>
      </c>
      <c r="V3259">
        <v>830</v>
      </c>
      <c r="W3259" s="22" t="s">
        <v>5439</v>
      </c>
      <c r="X3259">
        <v>1630</v>
      </c>
      <c r="Y3259" t="s">
        <v>49</v>
      </c>
      <c r="Z3259" t="s">
        <v>1310</v>
      </c>
      <c r="AA3259" t="s">
        <v>1311</v>
      </c>
      <c r="AB3259">
        <v>9</v>
      </c>
      <c r="AC3259" t="s">
        <v>260</v>
      </c>
      <c r="AD3259" t="str">
        <f t="shared" si="253"/>
        <v>Wake Campus - WAKE28</v>
      </c>
      <c r="AE3259" t="s">
        <v>260</v>
      </c>
      <c r="AF3259" t="s">
        <v>263</v>
      </c>
      <c r="AG3259" t="s">
        <v>1459</v>
      </c>
      <c r="AH3259" t="s">
        <v>5220</v>
      </c>
      <c r="AI3259">
        <v>24</v>
      </c>
      <c r="AJ3259">
        <v>2</v>
      </c>
      <c r="AK3259" s="22">
        <f t="shared" si="254"/>
        <v>4.0404040404040401E-2</v>
      </c>
      <c r="AL3259" t="s">
        <v>52</v>
      </c>
      <c r="AM3259" t="s">
        <v>66</v>
      </c>
      <c r="AN3259" t="s">
        <v>67</v>
      </c>
    </row>
    <row r="3260" spans="1:40" hidden="1" x14ac:dyDescent="0.25">
      <c r="A3260">
        <v>202430</v>
      </c>
      <c r="B3260">
        <v>43239</v>
      </c>
      <c r="C3260" t="s">
        <v>2711</v>
      </c>
      <c r="D3260" t="s">
        <v>5680</v>
      </c>
      <c r="E3260" t="s">
        <v>2712</v>
      </c>
      <c r="F3260">
        <v>0</v>
      </c>
      <c r="G3260" s="1">
        <v>45203</v>
      </c>
      <c r="H3260" s="1">
        <v>45203</v>
      </c>
      <c r="I3260" s="21">
        <f t="shared" si="250"/>
        <v>1</v>
      </c>
      <c r="J3260" s="1"/>
      <c r="K3260" s="1" t="s">
        <v>35</v>
      </c>
      <c r="N3260" t="s">
        <v>35</v>
      </c>
      <c r="S3260" s="22">
        <f t="shared" si="251"/>
        <v>0.33333333333333331</v>
      </c>
      <c r="T3260" s="22">
        <f t="shared" si="252"/>
        <v>2.02020202020202E-2</v>
      </c>
      <c r="U3260" s="22" t="s">
        <v>5367</v>
      </c>
      <c r="V3260">
        <v>830</v>
      </c>
      <c r="W3260" s="22" t="s">
        <v>5439</v>
      </c>
      <c r="X3260">
        <v>1630</v>
      </c>
      <c r="Y3260" t="s">
        <v>49</v>
      </c>
      <c r="Z3260" t="s">
        <v>1310</v>
      </c>
      <c r="AA3260" t="s">
        <v>1311</v>
      </c>
      <c r="AB3260">
        <v>10</v>
      </c>
      <c r="AC3260" t="s">
        <v>260</v>
      </c>
      <c r="AD3260" t="str">
        <f t="shared" si="253"/>
        <v>Wake Campus - WAKE28</v>
      </c>
      <c r="AE3260" t="s">
        <v>260</v>
      </c>
      <c r="AF3260" t="s">
        <v>263</v>
      </c>
      <c r="AG3260" t="s">
        <v>1459</v>
      </c>
      <c r="AH3260" t="s">
        <v>5220</v>
      </c>
      <c r="AI3260">
        <v>27</v>
      </c>
      <c r="AJ3260">
        <v>20</v>
      </c>
      <c r="AK3260" s="22">
        <f t="shared" si="254"/>
        <v>0.40404040404040398</v>
      </c>
      <c r="AL3260" t="s">
        <v>52</v>
      </c>
      <c r="AM3260" t="s">
        <v>66</v>
      </c>
      <c r="AN3260" t="s">
        <v>67</v>
      </c>
    </row>
    <row r="3261" spans="1:40" hidden="1" x14ac:dyDescent="0.25">
      <c r="A3261">
        <v>202430</v>
      </c>
      <c r="B3261">
        <v>43249</v>
      </c>
      <c r="C3261" t="s">
        <v>1978</v>
      </c>
      <c r="D3261" t="s">
        <v>5680</v>
      </c>
      <c r="E3261" t="s">
        <v>1979</v>
      </c>
      <c r="F3261">
        <v>0</v>
      </c>
      <c r="G3261" s="1">
        <v>45223</v>
      </c>
      <c r="H3261" s="1">
        <v>45223</v>
      </c>
      <c r="I3261" s="21">
        <f t="shared" si="250"/>
        <v>1</v>
      </c>
      <c r="J3261" s="1"/>
      <c r="K3261" s="1" t="s">
        <v>34</v>
      </c>
      <c r="M3261" t="s">
        <v>34</v>
      </c>
      <c r="S3261" s="22">
        <f t="shared" si="251"/>
        <v>0.33333333333333331</v>
      </c>
      <c r="T3261" s="22">
        <f t="shared" si="252"/>
        <v>2.02020202020202E-2</v>
      </c>
      <c r="U3261" s="22" t="s">
        <v>5367</v>
      </c>
      <c r="V3261">
        <v>830</v>
      </c>
      <c r="W3261" s="22" t="s">
        <v>5439</v>
      </c>
      <c r="X3261">
        <v>1630</v>
      </c>
      <c r="Y3261" t="s">
        <v>49</v>
      </c>
      <c r="Z3261" t="s">
        <v>1310</v>
      </c>
      <c r="AA3261" t="s">
        <v>1311</v>
      </c>
      <c r="AB3261">
        <v>11</v>
      </c>
      <c r="AC3261" t="s">
        <v>260</v>
      </c>
      <c r="AD3261" t="str">
        <f t="shared" si="253"/>
        <v>Wake Campus - WAKE28</v>
      </c>
      <c r="AE3261" t="s">
        <v>260</v>
      </c>
      <c r="AF3261" t="s">
        <v>263</v>
      </c>
      <c r="AG3261" t="s">
        <v>1459</v>
      </c>
      <c r="AH3261" t="s">
        <v>5220</v>
      </c>
      <c r="AI3261">
        <v>35</v>
      </c>
      <c r="AJ3261">
        <v>4</v>
      </c>
      <c r="AK3261" s="22">
        <f t="shared" si="254"/>
        <v>8.0808080808080801E-2</v>
      </c>
      <c r="AL3261" t="s">
        <v>52</v>
      </c>
      <c r="AM3261" t="s">
        <v>66</v>
      </c>
      <c r="AN3261" t="s">
        <v>67</v>
      </c>
    </row>
    <row r="3262" spans="1:40" hidden="1" x14ac:dyDescent="0.25">
      <c r="A3262">
        <v>202430</v>
      </c>
      <c r="B3262">
        <v>43256</v>
      </c>
      <c r="C3262" t="s">
        <v>2745</v>
      </c>
      <c r="D3262" t="s">
        <v>5618</v>
      </c>
      <c r="E3262" t="s">
        <v>2746</v>
      </c>
      <c r="F3262">
        <v>0</v>
      </c>
      <c r="G3262" s="1">
        <v>45246</v>
      </c>
      <c r="H3262" s="1">
        <v>45246</v>
      </c>
      <c r="I3262" s="21">
        <f t="shared" si="250"/>
        <v>1</v>
      </c>
      <c r="J3262" s="1"/>
      <c r="K3262" s="1" t="s">
        <v>36</v>
      </c>
      <c r="O3262" t="s">
        <v>36</v>
      </c>
      <c r="S3262" s="22">
        <f t="shared" si="251"/>
        <v>0.33333333333333331</v>
      </c>
      <c r="T3262" s="22">
        <f t="shared" si="252"/>
        <v>2.02020202020202E-2</v>
      </c>
      <c r="U3262" s="22" t="s">
        <v>5367</v>
      </c>
      <c r="V3262">
        <v>830</v>
      </c>
      <c r="W3262" s="22" t="s">
        <v>5439</v>
      </c>
      <c r="X3262">
        <v>1630</v>
      </c>
      <c r="Y3262" t="s">
        <v>101</v>
      </c>
      <c r="Z3262" t="s">
        <v>1310</v>
      </c>
      <c r="AA3262" t="s">
        <v>1311</v>
      </c>
      <c r="AB3262">
        <v>12</v>
      </c>
      <c r="AC3262" t="s">
        <v>260</v>
      </c>
      <c r="AD3262" t="str">
        <f t="shared" si="253"/>
        <v>Wake Campus - WAKE28</v>
      </c>
      <c r="AE3262" t="s">
        <v>260</v>
      </c>
      <c r="AF3262" t="s">
        <v>263</v>
      </c>
      <c r="AG3262" t="s">
        <v>1459</v>
      </c>
      <c r="AH3262" t="s">
        <v>5220</v>
      </c>
      <c r="AI3262">
        <v>35</v>
      </c>
      <c r="AJ3262">
        <v>7</v>
      </c>
      <c r="AK3262" s="22">
        <f t="shared" si="254"/>
        <v>0.14141414141414141</v>
      </c>
      <c r="AL3262" t="s">
        <v>52</v>
      </c>
      <c r="AM3262" t="s">
        <v>66</v>
      </c>
      <c r="AN3262" t="s">
        <v>67</v>
      </c>
    </row>
    <row r="3263" spans="1:40" hidden="1" x14ac:dyDescent="0.25">
      <c r="A3263">
        <v>202430</v>
      </c>
      <c r="B3263">
        <v>44001</v>
      </c>
      <c r="C3263" t="s">
        <v>2705</v>
      </c>
      <c r="D3263" t="s">
        <v>5680</v>
      </c>
      <c r="E3263" t="s">
        <v>2706</v>
      </c>
      <c r="F3263">
        <v>0</v>
      </c>
      <c r="G3263" s="1">
        <v>45231</v>
      </c>
      <c r="H3263" s="1">
        <v>45231</v>
      </c>
      <c r="I3263" s="21">
        <f t="shared" si="250"/>
        <v>1</v>
      </c>
      <c r="J3263" s="1"/>
      <c r="K3263" s="1" t="s">
        <v>35</v>
      </c>
      <c r="N3263" t="s">
        <v>35</v>
      </c>
      <c r="S3263" s="22">
        <f t="shared" si="251"/>
        <v>0.33333333333333331</v>
      </c>
      <c r="T3263" s="22">
        <f t="shared" si="252"/>
        <v>2.02020202020202E-2</v>
      </c>
      <c r="U3263" s="22" t="s">
        <v>5367</v>
      </c>
      <c r="V3263">
        <v>830</v>
      </c>
      <c r="W3263" s="22" t="s">
        <v>5439</v>
      </c>
      <c r="X3263">
        <v>1630</v>
      </c>
      <c r="Y3263" t="s">
        <v>49</v>
      </c>
      <c r="Z3263" t="s">
        <v>2707</v>
      </c>
      <c r="AA3263" t="s">
        <v>2708</v>
      </c>
      <c r="AB3263">
        <v>11</v>
      </c>
      <c r="AC3263" t="s">
        <v>260</v>
      </c>
      <c r="AD3263" t="str">
        <f t="shared" si="253"/>
        <v>Wake Campus - WAKE28</v>
      </c>
      <c r="AE3263" t="s">
        <v>260</v>
      </c>
      <c r="AF3263" t="s">
        <v>263</v>
      </c>
      <c r="AG3263" t="s">
        <v>1459</v>
      </c>
      <c r="AH3263" t="s">
        <v>5220</v>
      </c>
      <c r="AI3263">
        <v>35</v>
      </c>
      <c r="AJ3263">
        <v>2</v>
      </c>
      <c r="AK3263" s="22">
        <f t="shared" si="254"/>
        <v>4.0404040404040401E-2</v>
      </c>
      <c r="AL3263" t="s">
        <v>52</v>
      </c>
      <c r="AM3263" t="s">
        <v>66</v>
      </c>
      <c r="AN3263" t="s">
        <v>67</v>
      </c>
    </row>
    <row r="3264" spans="1:40" hidden="1" x14ac:dyDescent="0.25">
      <c r="A3264">
        <v>202430</v>
      </c>
      <c r="B3264">
        <v>44008</v>
      </c>
      <c r="C3264" t="s">
        <v>1980</v>
      </c>
      <c r="D3264" t="s">
        <v>5680</v>
      </c>
      <c r="E3264" t="s">
        <v>1981</v>
      </c>
      <c r="F3264">
        <v>0</v>
      </c>
      <c r="G3264" s="1">
        <v>45258</v>
      </c>
      <c r="H3264" s="1">
        <v>45258</v>
      </c>
      <c r="I3264" s="21">
        <f t="shared" si="250"/>
        <v>1</v>
      </c>
      <c r="J3264" s="1"/>
      <c r="K3264" s="1" t="s">
        <v>34</v>
      </c>
      <c r="M3264" t="s">
        <v>34</v>
      </c>
      <c r="S3264" s="22">
        <f t="shared" si="251"/>
        <v>0.33333333333333331</v>
      </c>
      <c r="T3264" s="22">
        <f t="shared" si="252"/>
        <v>2.02020202020202E-2</v>
      </c>
      <c r="U3264" s="22" t="s">
        <v>5367</v>
      </c>
      <c r="V3264">
        <v>830</v>
      </c>
      <c r="W3264" s="22" t="s">
        <v>5439</v>
      </c>
      <c r="X3264">
        <v>1630</v>
      </c>
      <c r="Y3264" t="s">
        <v>49</v>
      </c>
      <c r="Z3264" t="s">
        <v>1310</v>
      </c>
      <c r="AA3264" t="s">
        <v>1311</v>
      </c>
      <c r="AB3264">
        <v>12</v>
      </c>
      <c r="AC3264" t="s">
        <v>260</v>
      </c>
      <c r="AD3264" t="str">
        <f t="shared" si="253"/>
        <v>Wake Campus - WAKE28</v>
      </c>
      <c r="AE3264" t="s">
        <v>260</v>
      </c>
      <c r="AF3264" t="s">
        <v>263</v>
      </c>
      <c r="AG3264" t="s">
        <v>1459</v>
      </c>
      <c r="AH3264" t="s">
        <v>5220</v>
      </c>
      <c r="AI3264">
        <v>0</v>
      </c>
      <c r="AJ3264">
        <v>18</v>
      </c>
      <c r="AK3264" s="22">
        <f t="shared" si="254"/>
        <v>0.36363636363636359</v>
      </c>
      <c r="AL3264" t="s">
        <v>52</v>
      </c>
      <c r="AM3264" t="s">
        <v>66</v>
      </c>
      <c r="AN3264" t="s">
        <v>46</v>
      </c>
    </row>
    <row r="3265" spans="1:40" hidden="1" x14ac:dyDescent="0.25">
      <c r="A3265">
        <v>202430</v>
      </c>
      <c r="B3265">
        <v>44009</v>
      </c>
      <c r="C3265" t="s">
        <v>1988</v>
      </c>
      <c r="D3265" t="s">
        <v>5680</v>
      </c>
      <c r="E3265" t="s">
        <v>1989</v>
      </c>
      <c r="F3265">
        <v>0</v>
      </c>
      <c r="G3265" s="1">
        <v>45181</v>
      </c>
      <c r="H3265" s="1">
        <v>45181</v>
      </c>
      <c r="I3265" s="21">
        <f t="shared" si="250"/>
        <v>1</v>
      </c>
      <c r="J3265" s="1"/>
      <c r="K3265" s="1" t="s">
        <v>34</v>
      </c>
      <c r="M3265" t="s">
        <v>34</v>
      </c>
      <c r="S3265" s="22">
        <f t="shared" si="251"/>
        <v>0.33333333333333331</v>
      </c>
      <c r="T3265" s="22">
        <f t="shared" si="252"/>
        <v>2.02020202020202E-2</v>
      </c>
      <c r="U3265" s="22" t="s">
        <v>5367</v>
      </c>
      <c r="V3265">
        <v>830</v>
      </c>
      <c r="W3265" s="22" t="s">
        <v>5439</v>
      </c>
      <c r="X3265">
        <v>1630</v>
      </c>
      <c r="Y3265" t="s">
        <v>49</v>
      </c>
      <c r="Z3265" t="s">
        <v>1990</v>
      </c>
      <c r="AA3265" t="s">
        <v>1991</v>
      </c>
      <c r="AB3265">
        <v>9</v>
      </c>
      <c r="AC3265" t="s">
        <v>260</v>
      </c>
      <c r="AD3265" t="str">
        <f t="shared" si="253"/>
        <v>Wake Campus - WAKE28</v>
      </c>
      <c r="AE3265" t="s">
        <v>260</v>
      </c>
      <c r="AF3265" t="s">
        <v>263</v>
      </c>
      <c r="AG3265" t="s">
        <v>1459</v>
      </c>
      <c r="AH3265" t="s">
        <v>5220</v>
      </c>
      <c r="AI3265">
        <v>35</v>
      </c>
      <c r="AJ3265">
        <v>2</v>
      </c>
      <c r="AK3265" s="22">
        <f t="shared" si="254"/>
        <v>4.0404040404040401E-2</v>
      </c>
      <c r="AL3265" t="s">
        <v>52</v>
      </c>
      <c r="AM3265" t="s">
        <v>66</v>
      </c>
      <c r="AN3265" t="s">
        <v>67</v>
      </c>
    </row>
    <row r="3266" spans="1:40" hidden="1" x14ac:dyDescent="0.25">
      <c r="A3266">
        <v>202430</v>
      </c>
      <c r="B3266">
        <v>44011</v>
      </c>
      <c r="C3266" t="s">
        <v>2713</v>
      </c>
      <c r="D3266" t="s">
        <v>5618</v>
      </c>
      <c r="E3266" t="s">
        <v>2714</v>
      </c>
      <c r="F3266">
        <v>0</v>
      </c>
      <c r="G3266" s="1">
        <v>45196</v>
      </c>
      <c r="H3266" s="1">
        <v>45196</v>
      </c>
      <c r="I3266" s="21">
        <f t="shared" ref="I3266:I3329" si="255">(DATEDIF(G3266,H3266,"d")/7)+1</f>
        <v>1</v>
      </c>
      <c r="J3266" s="1"/>
      <c r="K3266" s="1" t="s">
        <v>35</v>
      </c>
      <c r="N3266" t="s">
        <v>35</v>
      </c>
      <c r="S3266" s="22">
        <f t="shared" ref="S3266:S3329" si="256">W3266-U3266</f>
        <v>0.33333333333333331</v>
      </c>
      <c r="T3266" s="22">
        <f t="shared" ref="T3266:T3329" si="257">(LEN(K3266)*S3266)*(I3266/16.5)</f>
        <v>2.02020202020202E-2</v>
      </c>
      <c r="U3266" s="22" t="s">
        <v>5367</v>
      </c>
      <c r="V3266">
        <v>830</v>
      </c>
      <c r="W3266" s="22" t="s">
        <v>5439</v>
      </c>
      <c r="X3266">
        <v>1630</v>
      </c>
      <c r="Y3266" t="s">
        <v>49</v>
      </c>
      <c r="Z3266" t="s">
        <v>1310</v>
      </c>
      <c r="AA3266" t="s">
        <v>1311</v>
      </c>
      <c r="AB3266">
        <v>10</v>
      </c>
      <c r="AC3266" t="s">
        <v>260</v>
      </c>
      <c r="AD3266" t="str">
        <f t="shared" ref="AD3266:AD3329" si="258">CONCATENATE(AE3266," - ",AG3266)</f>
        <v>Wake Campus - WAKE28</v>
      </c>
      <c r="AE3266" t="s">
        <v>260</v>
      </c>
      <c r="AF3266" t="s">
        <v>263</v>
      </c>
      <c r="AG3266" t="s">
        <v>1459</v>
      </c>
      <c r="AH3266" t="s">
        <v>5220</v>
      </c>
      <c r="AI3266">
        <v>35</v>
      </c>
      <c r="AJ3266">
        <v>2</v>
      </c>
      <c r="AK3266" s="22">
        <f t="shared" ref="AK3266:AK3329" si="259">I3266*T3266*AJ3266</f>
        <v>4.0404040404040401E-2</v>
      </c>
      <c r="AL3266" t="s">
        <v>52</v>
      </c>
      <c r="AM3266" t="s">
        <v>66</v>
      </c>
      <c r="AN3266" t="s">
        <v>67</v>
      </c>
    </row>
    <row r="3267" spans="1:40" hidden="1" x14ac:dyDescent="0.25">
      <c r="A3267">
        <v>202430</v>
      </c>
      <c r="B3267">
        <v>44014</v>
      </c>
      <c r="C3267" t="s">
        <v>1982</v>
      </c>
      <c r="D3267" t="s">
        <v>5618</v>
      </c>
      <c r="E3267" t="s">
        <v>1983</v>
      </c>
      <c r="F3267">
        <v>0</v>
      </c>
      <c r="G3267" s="1">
        <v>45251</v>
      </c>
      <c r="H3267" s="1">
        <v>45251</v>
      </c>
      <c r="I3267" s="21">
        <f t="shared" si="255"/>
        <v>1</v>
      </c>
      <c r="J3267" s="1"/>
      <c r="K3267" s="1" t="s">
        <v>34</v>
      </c>
      <c r="M3267" t="s">
        <v>34</v>
      </c>
      <c r="S3267" s="22">
        <f t="shared" si="256"/>
        <v>0.33333333333333331</v>
      </c>
      <c r="T3267" s="22">
        <f t="shared" si="257"/>
        <v>2.02020202020202E-2</v>
      </c>
      <c r="U3267" s="22" t="s">
        <v>5367</v>
      </c>
      <c r="V3267">
        <v>830</v>
      </c>
      <c r="W3267" s="22" t="s">
        <v>5439</v>
      </c>
      <c r="X3267">
        <v>1630</v>
      </c>
      <c r="Y3267" t="s">
        <v>49</v>
      </c>
      <c r="Z3267" t="s">
        <v>1310</v>
      </c>
      <c r="AA3267" t="s">
        <v>1311</v>
      </c>
      <c r="AB3267">
        <v>12</v>
      </c>
      <c r="AC3267" t="s">
        <v>260</v>
      </c>
      <c r="AD3267" t="str">
        <f t="shared" si="258"/>
        <v>Wake Campus - WAKE28</v>
      </c>
      <c r="AE3267" t="s">
        <v>260</v>
      </c>
      <c r="AF3267" t="s">
        <v>263</v>
      </c>
      <c r="AG3267" t="s">
        <v>1459</v>
      </c>
      <c r="AH3267" t="s">
        <v>5220</v>
      </c>
      <c r="AI3267">
        <v>35</v>
      </c>
      <c r="AJ3267">
        <v>4</v>
      </c>
      <c r="AK3267" s="22">
        <f t="shared" si="259"/>
        <v>8.0808080808080801E-2</v>
      </c>
      <c r="AL3267" t="s">
        <v>52</v>
      </c>
      <c r="AM3267" t="s">
        <v>66</v>
      </c>
      <c r="AN3267" t="s">
        <v>67</v>
      </c>
    </row>
    <row r="3268" spans="1:40" hidden="1" x14ac:dyDescent="0.25">
      <c r="A3268">
        <v>202430</v>
      </c>
      <c r="B3268">
        <v>44117</v>
      </c>
      <c r="C3268" t="s">
        <v>3563</v>
      </c>
      <c r="D3268" t="s">
        <v>5680</v>
      </c>
      <c r="E3268" t="s">
        <v>3564</v>
      </c>
      <c r="F3268">
        <v>0</v>
      </c>
      <c r="G3268" s="1">
        <v>45217</v>
      </c>
      <c r="H3268" s="1">
        <v>45217</v>
      </c>
      <c r="I3268" s="21">
        <f t="shared" si="255"/>
        <v>1</v>
      </c>
      <c r="J3268" s="1"/>
      <c r="K3268" s="1" t="s">
        <v>35</v>
      </c>
      <c r="N3268" t="s">
        <v>35</v>
      </c>
      <c r="S3268" s="22">
        <f t="shared" si="256"/>
        <v>0.33333333333333331</v>
      </c>
      <c r="T3268" s="22">
        <f t="shared" si="257"/>
        <v>2.02020202020202E-2</v>
      </c>
      <c r="U3268" s="22" t="s">
        <v>5367</v>
      </c>
      <c r="V3268">
        <v>830</v>
      </c>
      <c r="W3268" s="22" t="s">
        <v>5439</v>
      </c>
      <c r="X3268">
        <v>1630</v>
      </c>
      <c r="Y3268" t="s">
        <v>49</v>
      </c>
      <c r="Z3268" t="s">
        <v>3565</v>
      </c>
      <c r="AA3268" t="s">
        <v>3566</v>
      </c>
      <c r="AB3268">
        <v>10</v>
      </c>
      <c r="AC3268" t="s">
        <v>87</v>
      </c>
      <c r="AD3268" t="str">
        <f t="shared" si="258"/>
        <v>Wake Campus - WAKE28</v>
      </c>
      <c r="AE3268" t="s">
        <v>260</v>
      </c>
      <c r="AF3268" t="s">
        <v>263</v>
      </c>
      <c r="AG3268" t="s">
        <v>1459</v>
      </c>
      <c r="AH3268" t="s">
        <v>5220</v>
      </c>
      <c r="AI3268">
        <v>34</v>
      </c>
      <c r="AJ3268">
        <v>9</v>
      </c>
      <c r="AK3268" s="22">
        <f t="shared" si="259"/>
        <v>0.1818181818181818</v>
      </c>
      <c r="AL3268" t="s">
        <v>52</v>
      </c>
      <c r="AM3268" t="s">
        <v>66</v>
      </c>
      <c r="AN3268" t="s">
        <v>67</v>
      </c>
    </row>
    <row r="3269" spans="1:40" hidden="1" x14ac:dyDescent="0.25">
      <c r="A3269">
        <v>202430</v>
      </c>
      <c r="B3269">
        <v>44169</v>
      </c>
      <c r="C3269" t="s">
        <v>3569</v>
      </c>
      <c r="D3269" t="s">
        <v>5660</v>
      </c>
      <c r="E3269" t="s">
        <v>3570</v>
      </c>
      <c r="F3269">
        <v>0</v>
      </c>
      <c r="G3269" s="1">
        <v>45205</v>
      </c>
      <c r="H3269" s="1">
        <v>45205</v>
      </c>
      <c r="I3269" s="21">
        <f t="shared" si="255"/>
        <v>1</v>
      </c>
      <c r="J3269" s="1"/>
      <c r="K3269" s="1" t="s">
        <v>37</v>
      </c>
      <c r="P3269" t="s">
        <v>37</v>
      </c>
      <c r="S3269" s="22">
        <f t="shared" si="256"/>
        <v>0.33333333333333331</v>
      </c>
      <c r="T3269" s="22">
        <f t="shared" si="257"/>
        <v>2.02020202020202E-2</v>
      </c>
      <c r="U3269" s="22" t="s">
        <v>5367</v>
      </c>
      <c r="V3269">
        <v>830</v>
      </c>
      <c r="W3269" s="22" t="s">
        <v>5439</v>
      </c>
      <c r="X3269">
        <v>1630</v>
      </c>
      <c r="Y3269" t="s">
        <v>49</v>
      </c>
      <c r="Z3269" t="s">
        <v>818</v>
      </c>
      <c r="AA3269" t="s">
        <v>819</v>
      </c>
      <c r="AB3269">
        <v>10</v>
      </c>
      <c r="AC3269" t="s">
        <v>260</v>
      </c>
      <c r="AD3269" t="str">
        <f t="shared" si="258"/>
        <v>Wake Campus - WAKE28</v>
      </c>
      <c r="AE3269" t="s">
        <v>260</v>
      </c>
      <c r="AF3269" t="s">
        <v>263</v>
      </c>
      <c r="AG3269" t="s">
        <v>1459</v>
      </c>
      <c r="AH3269" t="s">
        <v>5220</v>
      </c>
      <c r="AI3269">
        <v>25</v>
      </c>
      <c r="AJ3269">
        <v>9</v>
      </c>
      <c r="AK3269" s="22">
        <f t="shared" si="259"/>
        <v>0.1818181818181818</v>
      </c>
      <c r="AL3269" t="s">
        <v>52</v>
      </c>
      <c r="AM3269" t="s">
        <v>66</v>
      </c>
      <c r="AN3269" t="s">
        <v>67</v>
      </c>
    </row>
    <row r="3270" spans="1:40" hidden="1" x14ac:dyDescent="0.25">
      <c r="A3270">
        <v>202430</v>
      </c>
      <c r="B3270">
        <v>44170</v>
      </c>
      <c r="C3270" t="s">
        <v>3571</v>
      </c>
      <c r="D3270" t="s">
        <v>5660</v>
      </c>
      <c r="E3270" t="s">
        <v>3572</v>
      </c>
      <c r="F3270">
        <v>0</v>
      </c>
      <c r="G3270" s="1">
        <v>45247</v>
      </c>
      <c r="H3270" s="1">
        <v>45247</v>
      </c>
      <c r="I3270" s="21">
        <f t="shared" si="255"/>
        <v>1</v>
      </c>
      <c r="J3270" s="1"/>
      <c r="K3270" s="1" t="s">
        <v>37</v>
      </c>
      <c r="P3270" t="s">
        <v>37</v>
      </c>
      <c r="S3270" s="22">
        <f t="shared" si="256"/>
        <v>0.33333333333333331</v>
      </c>
      <c r="T3270" s="22">
        <f t="shared" si="257"/>
        <v>2.02020202020202E-2</v>
      </c>
      <c r="U3270" s="22" t="s">
        <v>5367</v>
      </c>
      <c r="V3270">
        <v>830</v>
      </c>
      <c r="W3270" s="22" t="s">
        <v>5439</v>
      </c>
      <c r="X3270">
        <v>1630</v>
      </c>
      <c r="Y3270" t="s">
        <v>49</v>
      </c>
      <c r="Z3270" t="s">
        <v>818</v>
      </c>
      <c r="AA3270" t="s">
        <v>819</v>
      </c>
      <c r="AB3270">
        <v>12</v>
      </c>
      <c r="AC3270" t="s">
        <v>260</v>
      </c>
      <c r="AD3270" t="str">
        <f t="shared" si="258"/>
        <v>Wake Campus - WAKE28</v>
      </c>
      <c r="AE3270" t="s">
        <v>260</v>
      </c>
      <c r="AF3270" t="s">
        <v>263</v>
      </c>
      <c r="AG3270" t="s">
        <v>1459</v>
      </c>
      <c r="AH3270" t="s">
        <v>5220</v>
      </c>
      <c r="AI3270">
        <v>25</v>
      </c>
      <c r="AJ3270">
        <v>10</v>
      </c>
      <c r="AK3270" s="22">
        <f t="shared" si="259"/>
        <v>0.20202020202020199</v>
      </c>
      <c r="AL3270" t="s">
        <v>52</v>
      </c>
      <c r="AM3270" t="s">
        <v>66</v>
      </c>
      <c r="AN3270" t="s">
        <v>67</v>
      </c>
    </row>
    <row r="3271" spans="1:40" hidden="1" x14ac:dyDescent="0.25">
      <c r="A3271">
        <v>202430</v>
      </c>
      <c r="B3271">
        <v>44376</v>
      </c>
      <c r="C3271" t="s">
        <v>3573</v>
      </c>
      <c r="D3271" t="s">
        <v>5650</v>
      </c>
      <c r="E3271" t="s">
        <v>3574</v>
      </c>
      <c r="F3271">
        <v>0</v>
      </c>
      <c r="G3271" s="1">
        <v>45192</v>
      </c>
      <c r="H3271" s="1">
        <v>45199</v>
      </c>
      <c r="I3271" s="21">
        <f t="shared" si="255"/>
        <v>2</v>
      </c>
      <c r="J3271" s="1"/>
      <c r="K3271" s="1" t="s">
        <v>2245</v>
      </c>
      <c r="Q3271" t="s">
        <v>2245</v>
      </c>
      <c r="S3271" s="22">
        <f t="shared" si="256"/>
        <v>0.16666666666666663</v>
      </c>
      <c r="T3271" s="22">
        <f t="shared" si="257"/>
        <v>2.0202020202020197E-2</v>
      </c>
      <c r="U3271" s="22" t="s">
        <v>5390</v>
      </c>
      <c r="V3271">
        <v>900</v>
      </c>
      <c r="W3271" s="22" t="s">
        <v>5386</v>
      </c>
      <c r="X3271">
        <v>1300</v>
      </c>
      <c r="Y3271" t="s">
        <v>49</v>
      </c>
      <c r="Z3271" t="s">
        <v>3575</v>
      </c>
      <c r="AA3271" t="s">
        <v>3576</v>
      </c>
      <c r="AB3271">
        <v>10</v>
      </c>
      <c r="AC3271" t="s">
        <v>260</v>
      </c>
      <c r="AD3271" t="str">
        <f t="shared" si="258"/>
        <v>Wake Campus - WAKE28</v>
      </c>
      <c r="AE3271" t="s">
        <v>260</v>
      </c>
      <c r="AF3271" t="s">
        <v>263</v>
      </c>
      <c r="AG3271" t="s">
        <v>1459</v>
      </c>
      <c r="AH3271" t="s">
        <v>5220</v>
      </c>
      <c r="AI3271">
        <v>24</v>
      </c>
      <c r="AJ3271">
        <v>6</v>
      </c>
      <c r="AK3271" s="22">
        <f t="shared" si="259"/>
        <v>0.24242424242424238</v>
      </c>
      <c r="AL3271" t="s">
        <v>52</v>
      </c>
      <c r="AM3271" t="s">
        <v>66</v>
      </c>
      <c r="AN3271" t="s">
        <v>67</v>
      </c>
    </row>
    <row r="3272" spans="1:40" hidden="1" x14ac:dyDescent="0.25">
      <c r="A3272">
        <v>202430</v>
      </c>
      <c r="B3272">
        <v>44381</v>
      </c>
      <c r="C3272" t="s">
        <v>2725</v>
      </c>
      <c r="D3272" t="s">
        <v>5618</v>
      </c>
      <c r="E3272" t="s">
        <v>2726</v>
      </c>
      <c r="F3272">
        <v>0</v>
      </c>
      <c r="G3272" s="1">
        <v>45266</v>
      </c>
      <c r="H3272" s="1">
        <v>45266</v>
      </c>
      <c r="I3272" s="21">
        <f t="shared" si="255"/>
        <v>1</v>
      </c>
      <c r="J3272" s="1"/>
      <c r="K3272" s="1" t="s">
        <v>35</v>
      </c>
      <c r="N3272" t="s">
        <v>35</v>
      </c>
      <c r="S3272" s="22">
        <f t="shared" si="256"/>
        <v>0.33333333333333331</v>
      </c>
      <c r="T3272" s="22">
        <f t="shared" si="257"/>
        <v>2.02020202020202E-2</v>
      </c>
      <c r="U3272" s="22" t="s">
        <v>5367</v>
      </c>
      <c r="V3272">
        <v>830</v>
      </c>
      <c r="W3272" s="22" t="s">
        <v>5439</v>
      </c>
      <c r="X3272">
        <v>1630</v>
      </c>
      <c r="Y3272" t="s">
        <v>49</v>
      </c>
      <c r="Z3272" t="s">
        <v>1310</v>
      </c>
      <c r="AA3272" t="s">
        <v>1311</v>
      </c>
      <c r="AB3272">
        <v>12</v>
      </c>
      <c r="AC3272" t="s">
        <v>260</v>
      </c>
      <c r="AD3272" t="str">
        <f t="shared" si="258"/>
        <v>Wake Campus - WAKE28</v>
      </c>
      <c r="AE3272" t="s">
        <v>260</v>
      </c>
      <c r="AF3272" t="s">
        <v>263</v>
      </c>
      <c r="AG3272" t="s">
        <v>1459</v>
      </c>
      <c r="AH3272" t="s">
        <v>5220</v>
      </c>
      <c r="AI3272">
        <v>24</v>
      </c>
      <c r="AJ3272">
        <v>5</v>
      </c>
      <c r="AK3272" s="22">
        <f t="shared" si="259"/>
        <v>0.10101010101010099</v>
      </c>
      <c r="AL3272" t="s">
        <v>52</v>
      </c>
      <c r="AM3272" t="s">
        <v>66</v>
      </c>
      <c r="AN3272" t="s">
        <v>67</v>
      </c>
    </row>
    <row r="3273" spans="1:40" hidden="1" x14ac:dyDescent="0.25">
      <c r="A3273">
        <v>202430</v>
      </c>
      <c r="B3273">
        <v>44382</v>
      </c>
      <c r="C3273" t="s">
        <v>2751</v>
      </c>
      <c r="D3273" t="s">
        <v>5618</v>
      </c>
      <c r="E3273" t="s">
        <v>2752</v>
      </c>
      <c r="F3273">
        <v>0</v>
      </c>
      <c r="G3273" s="1">
        <v>45260</v>
      </c>
      <c r="H3273" s="1">
        <v>45260</v>
      </c>
      <c r="I3273" s="21">
        <f t="shared" si="255"/>
        <v>1</v>
      </c>
      <c r="J3273" s="1"/>
      <c r="K3273" s="1" t="s">
        <v>36</v>
      </c>
      <c r="O3273" t="s">
        <v>36</v>
      </c>
      <c r="S3273" s="22">
        <f t="shared" si="256"/>
        <v>0.33333333333333331</v>
      </c>
      <c r="T3273" s="22">
        <f t="shared" si="257"/>
        <v>2.02020202020202E-2</v>
      </c>
      <c r="U3273" s="22" t="s">
        <v>5367</v>
      </c>
      <c r="V3273">
        <v>830</v>
      </c>
      <c r="W3273" s="22" t="s">
        <v>5439</v>
      </c>
      <c r="X3273">
        <v>1630</v>
      </c>
      <c r="Y3273" t="s">
        <v>49</v>
      </c>
      <c r="Z3273" t="s">
        <v>2753</v>
      </c>
      <c r="AA3273" t="s">
        <v>2754</v>
      </c>
      <c r="AB3273">
        <v>12</v>
      </c>
      <c r="AC3273" t="s">
        <v>260</v>
      </c>
      <c r="AD3273" t="str">
        <f t="shared" si="258"/>
        <v>Wake Campus - WAKE28</v>
      </c>
      <c r="AE3273" t="s">
        <v>260</v>
      </c>
      <c r="AF3273" t="s">
        <v>263</v>
      </c>
      <c r="AG3273" t="s">
        <v>1459</v>
      </c>
      <c r="AH3273" t="s">
        <v>5220</v>
      </c>
      <c r="AI3273">
        <v>24</v>
      </c>
      <c r="AJ3273">
        <v>5</v>
      </c>
      <c r="AK3273" s="22">
        <f t="shared" si="259"/>
        <v>0.10101010101010099</v>
      </c>
      <c r="AL3273" t="s">
        <v>52</v>
      </c>
      <c r="AM3273" t="s">
        <v>66</v>
      </c>
      <c r="AN3273" t="s">
        <v>67</v>
      </c>
    </row>
    <row r="3274" spans="1:40" hidden="1" x14ac:dyDescent="0.25">
      <c r="A3274">
        <v>202430</v>
      </c>
      <c r="B3274">
        <v>44383</v>
      </c>
      <c r="C3274" t="s">
        <v>2723</v>
      </c>
      <c r="D3274" t="s">
        <v>5618</v>
      </c>
      <c r="E3274" t="s">
        <v>2724</v>
      </c>
      <c r="F3274">
        <v>0</v>
      </c>
      <c r="G3274" s="1">
        <v>45238</v>
      </c>
      <c r="H3274" s="1">
        <v>45238</v>
      </c>
      <c r="I3274" s="21">
        <f t="shared" si="255"/>
        <v>1</v>
      </c>
      <c r="J3274" s="1"/>
      <c r="K3274" s="1" t="s">
        <v>35</v>
      </c>
      <c r="N3274" t="s">
        <v>35</v>
      </c>
      <c r="S3274" s="22">
        <f t="shared" si="256"/>
        <v>0.33333333333333331</v>
      </c>
      <c r="T3274" s="22">
        <f t="shared" si="257"/>
        <v>2.02020202020202E-2</v>
      </c>
      <c r="U3274" s="22" t="s">
        <v>5367</v>
      </c>
      <c r="V3274">
        <v>830</v>
      </c>
      <c r="W3274" s="22" t="s">
        <v>5439</v>
      </c>
      <c r="X3274">
        <v>1630</v>
      </c>
      <c r="Y3274" t="s">
        <v>49</v>
      </c>
      <c r="Z3274" t="s">
        <v>1310</v>
      </c>
      <c r="AA3274" t="s">
        <v>1311</v>
      </c>
      <c r="AB3274">
        <v>11</v>
      </c>
      <c r="AC3274" t="s">
        <v>260</v>
      </c>
      <c r="AD3274" t="str">
        <f t="shared" si="258"/>
        <v>Wake Campus - WAKE28</v>
      </c>
      <c r="AE3274" t="s">
        <v>260</v>
      </c>
      <c r="AF3274" t="s">
        <v>263</v>
      </c>
      <c r="AG3274" t="s">
        <v>1459</v>
      </c>
      <c r="AH3274" t="s">
        <v>5220</v>
      </c>
      <c r="AI3274">
        <v>24</v>
      </c>
      <c r="AJ3274">
        <v>3</v>
      </c>
      <c r="AK3274" s="22">
        <f t="shared" si="259"/>
        <v>6.0606060606060601E-2</v>
      </c>
      <c r="AL3274" t="s">
        <v>52</v>
      </c>
      <c r="AM3274" t="s">
        <v>66</v>
      </c>
      <c r="AN3274" t="s">
        <v>67</v>
      </c>
    </row>
    <row r="3275" spans="1:40" hidden="1" x14ac:dyDescent="0.25">
      <c r="A3275">
        <v>202430</v>
      </c>
      <c r="B3275">
        <v>44386</v>
      </c>
      <c r="C3275" t="s">
        <v>2747</v>
      </c>
      <c r="D3275" t="s">
        <v>5680</v>
      </c>
      <c r="E3275" t="s">
        <v>2748</v>
      </c>
      <c r="F3275">
        <v>0</v>
      </c>
      <c r="G3275" s="1">
        <v>45218</v>
      </c>
      <c r="H3275" s="1">
        <v>45218</v>
      </c>
      <c r="I3275" s="21">
        <f t="shared" si="255"/>
        <v>1</v>
      </c>
      <c r="J3275" s="1"/>
      <c r="K3275" s="1" t="s">
        <v>36</v>
      </c>
      <c r="O3275" t="s">
        <v>36</v>
      </c>
      <c r="S3275" s="22">
        <f t="shared" si="256"/>
        <v>0.33333333333333331</v>
      </c>
      <c r="T3275" s="22">
        <f t="shared" si="257"/>
        <v>2.02020202020202E-2</v>
      </c>
      <c r="U3275" s="22" t="s">
        <v>5367</v>
      </c>
      <c r="V3275">
        <v>830</v>
      </c>
      <c r="W3275" s="22" t="s">
        <v>5439</v>
      </c>
      <c r="X3275">
        <v>1630</v>
      </c>
      <c r="Y3275" t="s">
        <v>49</v>
      </c>
      <c r="Z3275" t="s">
        <v>2749</v>
      </c>
      <c r="AA3275" t="s">
        <v>2750</v>
      </c>
      <c r="AB3275">
        <v>10</v>
      </c>
      <c r="AC3275" t="s">
        <v>260</v>
      </c>
      <c r="AD3275" t="str">
        <f t="shared" si="258"/>
        <v>Wake Campus - WAKE28</v>
      </c>
      <c r="AE3275" t="s">
        <v>260</v>
      </c>
      <c r="AF3275" t="s">
        <v>263</v>
      </c>
      <c r="AG3275" t="s">
        <v>1459</v>
      </c>
      <c r="AH3275" t="s">
        <v>5220</v>
      </c>
      <c r="AI3275">
        <v>24</v>
      </c>
      <c r="AJ3275">
        <v>3</v>
      </c>
      <c r="AK3275" s="22">
        <f t="shared" si="259"/>
        <v>6.0606060606060601E-2</v>
      </c>
      <c r="AL3275" t="s">
        <v>52</v>
      </c>
      <c r="AM3275" t="s">
        <v>66</v>
      </c>
      <c r="AN3275" t="s">
        <v>67</v>
      </c>
    </row>
    <row r="3276" spans="1:40" hidden="1" x14ac:dyDescent="0.25">
      <c r="A3276">
        <v>202430</v>
      </c>
      <c r="B3276">
        <v>44390</v>
      </c>
      <c r="C3276" t="s">
        <v>1996</v>
      </c>
      <c r="D3276" t="s">
        <v>5680</v>
      </c>
      <c r="E3276" t="s">
        <v>1997</v>
      </c>
      <c r="F3276">
        <v>0</v>
      </c>
      <c r="G3276" s="1">
        <v>45265</v>
      </c>
      <c r="H3276" s="1">
        <v>45272</v>
      </c>
      <c r="I3276" s="21">
        <f t="shared" si="255"/>
        <v>2</v>
      </c>
      <c r="J3276" s="1"/>
      <c r="K3276" s="1" t="s">
        <v>34</v>
      </c>
      <c r="M3276" t="s">
        <v>34</v>
      </c>
      <c r="S3276" s="22">
        <f t="shared" si="256"/>
        <v>0.33333333333333331</v>
      </c>
      <c r="T3276" s="22">
        <f t="shared" si="257"/>
        <v>4.0404040404040401E-2</v>
      </c>
      <c r="U3276" s="22" t="s">
        <v>5367</v>
      </c>
      <c r="V3276">
        <v>830</v>
      </c>
      <c r="W3276" s="22" t="s">
        <v>5439</v>
      </c>
      <c r="X3276">
        <v>1630</v>
      </c>
      <c r="Y3276" t="s">
        <v>49</v>
      </c>
      <c r="Z3276" t="s">
        <v>1310</v>
      </c>
      <c r="AA3276" t="s">
        <v>1311</v>
      </c>
      <c r="AB3276">
        <v>12</v>
      </c>
      <c r="AC3276" t="s">
        <v>260</v>
      </c>
      <c r="AD3276" t="str">
        <f t="shared" si="258"/>
        <v>Wake Campus - WAKE28</v>
      </c>
      <c r="AE3276" t="s">
        <v>260</v>
      </c>
      <c r="AF3276" t="s">
        <v>263</v>
      </c>
      <c r="AG3276" t="s">
        <v>1459</v>
      </c>
      <c r="AH3276" t="s">
        <v>5220</v>
      </c>
      <c r="AI3276">
        <v>24</v>
      </c>
      <c r="AJ3276">
        <v>3</v>
      </c>
      <c r="AK3276" s="22">
        <f t="shared" si="259"/>
        <v>0.2424242424242424</v>
      </c>
      <c r="AL3276" t="s">
        <v>52</v>
      </c>
      <c r="AM3276" t="s">
        <v>66</v>
      </c>
      <c r="AN3276" t="s">
        <v>67</v>
      </c>
    </row>
    <row r="3277" spans="1:40" hidden="1" x14ac:dyDescent="0.25">
      <c r="A3277">
        <v>202430</v>
      </c>
      <c r="B3277">
        <v>44432</v>
      </c>
      <c r="C3277" t="s">
        <v>3577</v>
      </c>
      <c r="D3277" t="s">
        <v>5682</v>
      </c>
      <c r="E3277" t="s">
        <v>3578</v>
      </c>
      <c r="F3277">
        <v>0</v>
      </c>
      <c r="G3277" s="1">
        <v>45227</v>
      </c>
      <c r="H3277" s="1">
        <v>45234</v>
      </c>
      <c r="I3277" s="21">
        <f t="shared" si="255"/>
        <v>2</v>
      </c>
      <c r="J3277" s="1"/>
      <c r="K3277" s="1" t="s">
        <v>2245</v>
      </c>
      <c r="Q3277" t="s">
        <v>2245</v>
      </c>
      <c r="S3277" s="22">
        <f t="shared" si="256"/>
        <v>0.22916666666666669</v>
      </c>
      <c r="T3277" s="22">
        <f t="shared" si="257"/>
        <v>2.777777777777778E-2</v>
      </c>
      <c r="U3277" s="22" t="s">
        <v>5391</v>
      </c>
      <c r="V3277">
        <v>1000</v>
      </c>
      <c r="W3277" s="22" t="s">
        <v>5423</v>
      </c>
      <c r="X3277">
        <v>1530</v>
      </c>
      <c r="Y3277" t="s">
        <v>49</v>
      </c>
      <c r="Z3277" t="s">
        <v>3579</v>
      </c>
      <c r="AA3277" t="s">
        <v>3580</v>
      </c>
      <c r="AB3277">
        <v>11</v>
      </c>
      <c r="AC3277" t="s">
        <v>260</v>
      </c>
      <c r="AD3277" t="str">
        <f t="shared" si="258"/>
        <v>Wake Campus - WAKE28</v>
      </c>
      <c r="AE3277" t="s">
        <v>260</v>
      </c>
      <c r="AF3277" t="s">
        <v>263</v>
      </c>
      <c r="AG3277" t="s">
        <v>1459</v>
      </c>
      <c r="AH3277" t="s">
        <v>5220</v>
      </c>
      <c r="AI3277">
        <v>20</v>
      </c>
      <c r="AJ3277">
        <v>1</v>
      </c>
      <c r="AK3277" s="22">
        <f t="shared" si="259"/>
        <v>5.5555555555555559E-2</v>
      </c>
      <c r="AL3277" t="s">
        <v>52</v>
      </c>
      <c r="AM3277" t="s">
        <v>66</v>
      </c>
      <c r="AN3277" t="s">
        <v>67</v>
      </c>
    </row>
    <row r="3278" spans="1:40" hidden="1" x14ac:dyDescent="0.25">
      <c r="A3278">
        <v>202430</v>
      </c>
      <c r="B3278">
        <v>44456</v>
      </c>
      <c r="C3278" t="s">
        <v>1308</v>
      </c>
      <c r="D3278" t="s">
        <v>5680</v>
      </c>
      <c r="E3278" t="s">
        <v>1309</v>
      </c>
      <c r="F3278">
        <v>0</v>
      </c>
      <c r="G3278" s="1">
        <v>45229</v>
      </c>
      <c r="H3278" s="1">
        <v>45229</v>
      </c>
      <c r="I3278" s="21">
        <f t="shared" si="255"/>
        <v>1</v>
      </c>
      <c r="J3278" s="1"/>
      <c r="K3278" s="1" t="s">
        <v>33</v>
      </c>
      <c r="L3278" t="s">
        <v>33</v>
      </c>
      <c r="S3278" s="22">
        <f t="shared" si="256"/>
        <v>0.33333333333333331</v>
      </c>
      <c r="T3278" s="22">
        <f t="shared" si="257"/>
        <v>2.02020202020202E-2</v>
      </c>
      <c r="U3278" s="22" t="s">
        <v>5367</v>
      </c>
      <c r="V3278">
        <v>830</v>
      </c>
      <c r="W3278" s="22" t="s">
        <v>5439</v>
      </c>
      <c r="X3278">
        <v>1630</v>
      </c>
      <c r="Y3278" t="s">
        <v>49</v>
      </c>
      <c r="Z3278" t="s">
        <v>1310</v>
      </c>
      <c r="AA3278" t="s">
        <v>1311</v>
      </c>
      <c r="AB3278">
        <v>11</v>
      </c>
      <c r="AC3278" t="s">
        <v>260</v>
      </c>
      <c r="AD3278" t="str">
        <f t="shared" si="258"/>
        <v>Wake Campus - WAKE28</v>
      </c>
      <c r="AE3278" t="s">
        <v>260</v>
      </c>
      <c r="AF3278" t="s">
        <v>263</v>
      </c>
      <c r="AG3278" t="s">
        <v>1459</v>
      </c>
      <c r="AH3278" t="s">
        <v>5220</v>
      </c>
      <c r="AI3278">
        <v>26</v>
      </c>
      <c r="AJ3278">
        <v>18</v>
      </c>
      <c r="AK3278" s="22">
        <f t="shared" si="259"/>
        <v>0.36363636363636359</v>
      </c>
      <c r="AL3278" t="s">
        <v>52</v>
      </c>
      <c r="AM3278" t="s">
        <v>66</v>
      </c>
      <c r="AN3278" t="s">
        <v>67</v>
      </c>
    </row>
    <row r="3279" spans="1:40" hidden="1" x14ac:dyDescent="0.25">
      <c r="A3279">
        <v>202430</v>
      </c>
      <c r="B3279">
        <v>44457</v>
      </c>
      <c r="C3279" t="s">
        <v>2757</v>
      </c>
      <c r="D3279" t="s">
        <v>5680</v>
      </c>
      <c r="E3279" t="s">
        <v>2758</v>
      </c>
      <c r="F3279">
        <v>0</v>
      </c>
      <c r="G3279" s="1">
        <v>45211</v>
      </c>
      <c r="H3279" s="1">
        <v>45211</v>
      </c>
      <c r="I3279" s="21">
        <f t="shared" si="255"/>
        <v>1</v>
      </c>
      <c r="J3279" s="1"/>
      <c r="K3279" s="1" t="s">
        <v>36</v>
      </c>
      <c r="O3279" t="s">
        <v>36</v>
      </c>
      <c r="S3279" s="22">
        <f t="shared" si="256"/>
        <v>0.33333333333333331</v>
      </c>
      <c r="T3279" s="22">
        <f t="shared" si="257"/>
        <v>2.02020202020202E-2</v>
      </c>
      <c r="U3279" s="22" t="s">
        <v>5367</v>
      </c>
      <c r="V3279">
        <v>830</v>
      </c>
      <c r="W3279" s="22" t="s">
        <v>5439</v>
      </c>
      <c r="X3279">
        <v>1630</v>
      </c>
      <c r="Y3279" t="s">
        <v>49</v>
      </c>
      <c r="Z3279" t="s">
        <v>2079</v>
      </c>
      <c r="AA3279" t="s">
        <v>2080</v>
      </c>
      <c r="AB3279">
        <v>10</v>
      </c>
      <c r="AC3279" t="s">
        <v>260</v>
      </c>
      <c r="AD3279" t="str">
        <f t="shared" si="258"/>
        <v>Wake Campus - WAKE28</v>
      </c>
      <c r="AE3279" t="s">
        <v>260</v>
      </c>
      <c r="AF3279" t="s">
        <v>263</v>
      </c>
      <c r="AG3279" t="s">
        <v>1459</v>
      </c>
      <c r="AH3279" t="s">
        <v>5220</v>
      </c>
      <c r="AI3279">
        <v>30</v>
      </c>
      <c r="AJ3279">
        <v>1</v>
      </c>
      <c r="AK3279" s="22">
        <f t="shared" si="259"/>
        <v>2.02020202020202E-2</v>
      </c>
      <c r="AL3279" t="s">
        <v>52</v>
      </c>
      <c r="AM3279" t="s">
        <v>66</v>
      </c>
      <c r="AN3279" t="s">
        <v>67</v>
      </c>
    </row>
    <row r="3280" spans="1:40" hidden="1" x14ac:dyDescent="0.25">
      <c r="A3280">
        <v>202430</v>
      </c>
      <c r="B3280">
        <v>44459</v>
      </c>
      <c r="C3280" t="s">
        <v>2721</v>
      </c>
      <c r="D3280" t="s">
        <v>5680</v>
      </c>
      <c r="E3280" t="s">
        <v>2722</v>
      </c>
      <c r="F3280">
        <v>0</v>
      </c>
      <c r="G3280" s="1">
        <v>45189</v>
      </c>
      <c r="H3280" s="1">
        <v>45189</v>
      </c>
      <c r="I3280" s="21">
        <f t="shared" si="255"/>
        <v>1</v>
      </c>
      <c r="J3280" s="1"/>
      <c r="K3280" s="1" t="s">
        <v>35</v>
      </c>
      <c r="N3280" t="s">
        <v>35</v>
      </c>
      <c r="S3280" s="22">
        <f t="shared" si="256"/>
        <v>0.33333333333333331</v>
      </c>
      <c r="T3280" s="22">
        <f t="shared" si="257"/>
        <v>2.02020202020202E-2</v>
      </c>
      <c r="U3280" s="22" t="s">
        <v>5367</v>
      </c>
      <c r="V3280">
        <v>830</v>
      </c>
      <c r="W3280" s="22" t="s">
        <v>5439</v>
      </c>
      <c r="X3280">
        <v>1630</v>
      </c>
      <c r="Y3280" t="s">
        <v>101</v>
      </c>
      <c r="Z3280" t="s">
        <v>1994</v>
      </c>
      <c r="AA3280" t="s">
        <v>1995</v>
      </c>
      <c r="AB3280">
        <v>10</v>
      </c>
      <c r="AC3280" t="s">
        <v>260</v>
      </c>
      <c r="AD3280" t="str">
        <f t="shared" si="258"/>
        <v>Wake Campus - WAKE28</v>
      </c>
      <c r="AE3280" t="s">
        <v>260</v>
      </c>
      <c r="AF3280" t="s">
        <v>263</v>
      </c>
      <c r="AG3280" t="s">
        <v>1459</v>
      </c>
      <c r="AH3280" t="s">
        <v>5220</v>
      </c>
      <c r="AI3280">
        <v>20</v>
      </c>
      <c r="AJ3280">
        <v>17</v>
      </c>
      <c r="AK3280" s="22">
        <f t="shared" si="259"/>
        <v>0.34343434343434343</v>
      </c>
      <c r="AL3280" t="s">
        <v>52</v>
      </c>
      <c r="AM3280" t="s">
        <v>66</v>
      </c>
      <c r="AN3280" t="s">
        <v>67</v>
      </c>
    </row>
    <row r="3281" spans="1:40" hidden="1" x14ac:dyDescent="0.25">
      <c r="A3281">
        <v>202430</v>
      </c>
      <c r="B3281">
        <v>44756</v>
      </c>
      <c r="C3281" t="s">
        <v>2139</v>
      </c>
      <c r="D3281" t="s">
        <v>5666</v>
      </c>
      <c r="E3281" t="s">
        <v>2140</v>
      </c>
      <c r="F3281">
        <v>0</v>
      </c>
      <c r="G3281" s="1">
        <v>45188</v>
      </c>
      <c r="H3281" s="1">
        <v>45197</v>
      </c>
      <c r="I3281" s="21">
        <f t="shared" si="255"/>
        <v>2.2857142857142856</v>
      </c>
      <c r="J3281" s="1"/>
      <c r="K3281" s="1" t="s">
        <v>5537</v>
      </c>
      <c r="M3281" t="s">
        <v>34</v>
      </c>
      <c r="O3281" t="s">
        <v>36</v>
      </c>
      <c r="S3281" s="22">
        <f t="shared" si="256"/>
        <v>9.375E-2</v>
      </c>
      <c r="T3281" s="22">
        <f t="shared" si="257"/>
        <v>2.5974025974025976E-2</v>
      </c>
      <c r="U3281" s="22" t="s">
        <v>5380</v>
      </c>
      <c r="V3281">
        <v>1730</v>
      </c>
      <c r="W3281" s="22" t="s">
        <v>5513</v>
      </c>
      <c r="X3281">
        <v>1945</v>
      </c>
      <c r="Y3281" t="s">
        <v>49</v>
      </c>
      <c r="Z3281" t="s">
        <v>2141</v>
      </c>
      <c r="AA3281" t="s">
        <v>2142</v>
      </c>
      <c r="AB3281">
        <v>9</v>
      </c>
      <c r="AC3281" t="s">
        <v>260</v>
      </c>
      <c r="AD3281" t="str">
        <f t="shared" si="258"/>
        <v>Wake Campus - WAKE28</v>
      </c>
      <c r="AE3281" t="s">
        <v>260</v>
      </c>
      <c r="AF3281" t="s">
        <v>263</v>
      </c>
      <c r="AG3281" t="s">
        <v>1459</v>
      </c>
      <c r="AH3281" t="s">
        <v>5220</v>
      </c>
      <c r="AI3281">
        <v>30</v>
      </c>
      <c r="AJ3281">
        <v>26</v>
      </c>
      <c r="AK3281" s="22">
        <f t="shared" si="259"/>
        <v>1.5435992578849722</v>
      </c>
      <c r="AL3281" t="s">
        <v>52</v>
      </c>
      <c r="AM3281" t="s">
        <v>182</v>
      </c>
      <c r="AN3281" t="s">
        <v>67</v>
      </c>
    </row>
    <row r="3282" spans="1:40" hidden="1" x14ac:dyDescent="0.25">
      <c r="A3282">
        <v>202430</v>
      </c>
      <c r="B3282">
        <v>44757</v>
      </c>
      <c r="C3282" t="s">
        <v>2143</v>
      </c>
      <c r="D3282" t="s">
        <v>5595</v>
      </c>
      <c r="E3282" t="s">
        <v>2144</v>
      </c>
      <c r="F3282">
        <v>0</v>
      </c>
      <c r="G3282" s="1">
        <v>45202</v>
      </c>
      <c r="H3282" s="1">
        <v>45211</v>
      </c>
      <c r="I3282" s="21">
        <f t="shared" si="255"/>
        <v>2.2857142857142856</v>
      </c>
      <c r="J3282" s="1"/>
      <c r="K3282" s="1" t="s">
        <v>5537</v>
      </c>
      <c r="M3282" t="s">
        <v>34</v>
      </c>
      <c r="O3282" t="s">
        <v>36</v>
      </c>
      <c r="S3282" s="22">
        <f t="shared" si="256"/>
        <v>9.375E-2</v>
      </c>
      <c r="T3282" s="22">
        <f t="shared" si="257"/>
        <v>2.5974025974025976E-2</v>
      </c>
      <c r="U3282" s="22" t="s">
        <v>5380</v>
      </c>
      <c r="V3282">
        <v>1730</v>
      </c>
      <c r="W3282" s="22" t="s">
        <v>5513</v>
      </c>
      <c r="X3282">
        <v>1945</v>
      </c>
      <c r="Y3282" t="s">
        <v>49</v>
      </c>
      <c r="Z3282" t="s">
        <v>2141</v>
      </c>
      <c r="AA3282" t="s">
        <v>2142</v>
      </c>
      <c r="AB3282">
        <v>10</v>
      </c>
      <c r="AC3282" t="s">
        <v>260</v>
      </c>
      <c r="AD3282" t="str">
        <f t="shared" si="258"/>
        <v>Wake Campus - WAKE28</v>
      </c>
      <c r="AE3282" t="s">
        <v>260</v>
      </c>
      <c r="AF3282" t="s">
        <v>263</v>
      </c>
      <c r="AG3282" t="s">
        <v>1459</v>
      </c>
      <c r="AH3282" t="s">
        <v>5220</v>
      </c>
      <c r="AI3282">
        <v>30</v>
      </c>
      <c r="AJ3282">
        <v>21</v>
      </c>
      <c r="AK3282" s="22">
        <f t="shared" si="259"/>
        <v>1.2467532467532467</v>
      </c>
      <c r="AL3282" t="s">
        <v>52</v>
      </c>
      <c r="AM3282" t="s">
        <v>182</v>
      </c>
      <c r="AN3282" t="s">
        <v>67</v>
      </c>
    </row>
    <row r="3283" spans="1:40" hidden="1" x14ac:dyDescent="0.25">
      <c r="A3283">
        <v>202430</v>
      </c>
      <c r="B3283">
        <v>44828</v>
      </c>
      <c r="C3283" t="s">
        <v>1980</v>
      </c>
      <c r="D3283" t="s">
        <v>5680</v>
      </c>
      <c r="E3283" t="s">
        <v>1981</v>
      </c>
      <c r="F3283">
        <v>0</v>
      </c>
      <c r="G3283" s="1">
        <v>45273</v>
      </c>
      <c r="H3283" s="1">
        <v>45273</v>
      </c>
      <c r="I3283" s="21">
        <f t="shared" si="255"/>
        <v>1</v>
      </c>
      <c r="J3283" s="1"/>
      <c r="K3283" s="1" t="s">
        <v>35</v>
      </c>
      <c r="N3283" t="s">
        <v>35</v>
      </c>
      <c r="S3283" s="22">
        <f t="shared" si="256"/>
        <v>0.33333333333333331</v>
      </c>
      <c r="T3283" s="22">
        <f t="shared" si="257"/>
        <v>2.02020202020202E-2</v>
      </c>
      <c r="U3283" s="22" t="s">
        <v>5367</v>
      </c>
      <c r="V3283">
        <v>830</v>
      </c>
      <c r="W3283" s="22" t="s">
        <v>5439</v>
      </c>
      <c r="X3283">
        <v>1630</v>
      </c>
      <c r="Y3283" t="s">
        <v>49</v>
      </c>
      <c r="Z3283" t="s">
        <v>1310</v>
      </c>
      <c r="AA3283" t="s">
        <v>1311</v>
      </c>
      <c r="AB3283">
        <v>12</v>
      </c>
      <c r="AC3283" t="s">
        <v>260</v>
      </c>
      <c r="AD3283" t="str">
        <f t="shared" si="258"/>
        <v>Wake Campus - WAKE28</v>
      </c>
      <c r="AE3283" t="s">
        <v>260</v>
      </c>
      <c r="AF3283" t="s">
        <v>263</v>
      </c>
      <c r="AG3283" t="s">
        <v>1459</v>
      </c>
      <c r="AH3283" t="s">
        <v>5220</v>
      </c>
      <c r="AI3283">
        <v>25</v>
      </c>
      <c r="AJ3283">
        <v>6</v>
      </c>
      <c r="AK3283" s="22">
        <f t="shared" si="259"/>
        <v>0.1212121212121212</v>
      </c>
      <c r="AL3283" t="s">
        <v>52</v>
      </c>
      <c r="AM3283" t="s">
        <v>66</v>
      </c>
      <c r="AN3283" t="s">
        <v>67</v>
      </c>
    </row>
    <row r="3284" spans="1:40" hidden="1" x14ac:dyDescent="0.25">
      <c r="A3284">
        <v>202430</v>
      </c>
      <c r="B3284">
        <v>43304</v>
      </c>
      <c r="C3284" t="s">
        <v>2145</v>
      </c>
      <c r="D3284" t="s">
        <v>5699</v>
      </c>
      <c r="E3284" t="s">
        <v>2146</v>
      </c>
      <c r="F3284">
        <v>0</v>
      </c>
      <c r="G3284" s="1">
        <v>45166</v>
      </c>
      <c r="H3284" s="1">
        <v>45220</v>
      </c>
      <c r="I3284" s="21">
        <f t="shared" si="255"/>
        <v>8.7142857142857153</v>
      </c>
      <c r="J3284" s="1"/>
      <c r="K3284" s="1" t="s">
        <v>34</v>
      </c>
      <c r="M3284" t="s">
        <v>34</v>
      </c>
      <c r="S3284" s="22">
        <f t="shared" si="256"/>
        <v>3.472222222222221E-2</v>
      </c>
      <c r="T3284" s="22">
        <f t="shared" si="257"/>
        <v>1.8338143338143334E-2</v>
      </c>
      <c r="U3284" s="22" t="s">
        <v>5390</v>
      </c>
      <c r="V3284">
        <v>900</v>
      </c>
      <c r="W3284" s="22" t="s">
        <v>5468</v>
      </c>
      <c r="X3284">
        <v>950</v>
      </c>
      <c r="Y3284" t="s">
        <v>49</v>
      </c>
      <c r="Z3284" t="s">
        <v>2147</v>
      </c>
      <c r="AA3284" t="s">
        <v>2148</v>
      </c>
      <c r="AB3284">
        <v>9</v>
      </c>
      <c r="AC3284" t="s">
        <v>260</v>
      </c>
      <c r="AD3284" t="str">
        <f t="shared" si="258"/>
        <v>Wake Campus - WAKE32</v>
      </c>
      <c r="AE3284" t="s">
        <v>260</v>
      </c>
      <c r="AF3284" t="s">
        <v>263</v>
      </c>
      <c r="AG3284" t="s">
        <v>2149</v>
      </c>
      <c r="AH3284" t="s">
        <v>5220</v>
      </c>
      <c r="AI3284">
        <v>22</v>
      </c>
      <c r="AJ3284">
        <v>29</v>
      </c>
      <c r="AK3284" s="22">
        <f t="shared" si="259"/>
        <v>4.6343107950250797</v>
      </c>
      <c r="AL3284" t="s">
        <v>52</v>
      </c>
      <c r="AN3284" t="s">
        <v>46</v>
      </c>
    </row>
    <row r="3285" spans="1:40" hidden="1" x14ac:dyDescent="0.25">
      <c r="A3285">
        <v>202430</v>
      </c>
      <c r="B3285">
        <v>43304</v>
      </c>
      <c r="C3285" t="s">
        <v>2145</v>
      </c>
      <c r="D3285" t="s">
        <v>5699</v>
      </c>
      <c r="E3285" t="s">
        <v>2146</v>
      </c>
      <c r="F3285">
        <v>0</v>
      </c>
      <c r="G3285" s="1">
        <v>45166</v>
      </c>
      <c r="H3285" s="1">
        <v>45220</v>
      </c>
      <c r="I3285" s="21">
        <f t="shared" si="255"/>
        <v>8.7142857142857153</v>
      </c>
      <c r="J3285" s="1"/>
      <c r="K3285" s="1" t="s">
        <v>34</v>
      </c>
      <c r="M3285" t="s">
        <v>34</v>
      </c>
      <c r="S3285" s="22">
        <f t="shared" si="256"/>
        <v>0.2013888888888889</v>
      </c>
      <c r="T3285" s="22">
        <f t="shared" si="257"/>
        <v>0.10636123136123138</v>
      </c>
      <c r="U3285" s="22" t="s">
        <v>5391</v>
      </c>
      <c r="V3285">
        <v>1000</v>
      </c>
      <c r="W3285" s="22" t="s">
        <v>5483</v>
      </c>
      <c r="X3285">
        <v>1450</v>
      </c>
      <c r="Y3285" t="s">
        <v>49</v>
      </c>
      <c r="Z3285" t="s">
        <v>2147</v>
      </c>
      <c r="AA3285" t="s">
        <v>2148</v>
      </c>
      <c r="AB3285">
        <v>9</v>
      </c>
      <c r="AC3285" t="s">
        <v>260</v>
      </c>
      <c r="AD3285" t="str">
        <f t="shared" si="258"/>
        <v>Wake Campus - WAKE32</v>
      </c>
      <c r="AE3285" t="s">
        <v>260</v>
      </c>
      <c r="AF3285" t="s">
        <v>263</v>
      </c>
      <c r="AG3285" t="s">
        <v>2149</v>
      </c>
      <c r="AH3285" t="s">
        <v>5220</v>
      </c>
      <c r="AI3285">
        <v>22</v>
      </c>
      <c r="AJ3285">
        <v>29</v>
      </c>
      <c r="AK3285" s="22">
        <f t="shared" si="259"/>
        <v>26.879002611145477</v>
      </c>
      <c r="AL3285" t="s">
        <v>52</v>
      </c>
      <c r="AN3285" t="s">
        <v>46</v>
      </c>
    </row>
    <row r="3286" spans="1:40" hidden="1" x14ac:dyDescent="0.25">
      <c r="A3286">
        <v>202430</v>
      </c>
      <c r="B3286">
        <v>43305</v>
      </c>
      <c r="C3286" t="s">
        <v>2145</v>
      </c>
      <c r="D3286" t="s">
        <v>5699</v>
      </c>
      <c r="E3286" t="s">
        <v>2146</v>
      </c>
      <c r="F3286">
        <v>0</v>
      </c>
      <c r="G3286" s="1">
        <v>45222</v>
      </c>
      <c r="H3286" s="1">
        <v>45276</v>
      </c>
      <c r="I3286" s="21">
        <f t="shared" si="255"/>
        <v>8.7142857142857153</v>
      </c>
      <c r="J3286" s="1"/>
      <c r="K3286" s="1" t="s">
        <v>34</v>
      </c>
      <c r="M3286" t="s">
        <v>34</v>
      </c>
      <c r="S3286" s="22">
        <f t="shared" si="256"/>
        <v>3.472222222222221E-2</v>
      </c>
      <c r="T3286" s="22">
        <f t="shared" si="257"/>
        <v>1.8338143338143334E-2</v>
      </c>
      <c r="U3286" s="22" t="s">
        <v>5390</v>
      </c>
      <c r="V3286">
        <v>900</v>
      </c>
      <c r="W3286" s="22" t="s">
        <v>5468</v>
      </c>
      <c r="X3286">
        <v>950</v>
      </c>
      <c r="Y3286" t="s">
        <v>101</v>
      </c>
      <c r="Z3286" t="s">
        <v>2147</v>
      </c>
      <c r="AA3286" t="s">
        <v>2148</v>
      </c>
      <c r="AB3286">
        <v>11</v>
      </c>
      <c r="AC3286" t="s">
        <v>260</v>
      </c>
      <c r="AD3286" t="str">
        <f t="shared" si="258"/>
        <v>Wake Campus - WAKE32</v>
      </c>
      <c r="AE3286" t="s">
        <v>260</v>
      </c>
      <c r="AF3286" t="s">
        <v>263</v>
      </c>
      <c r="AG3286" t="s">
        <v>2149</v>
      </c>
      <c r="AH3286" t="s">
        <v>5220</v>
      </c>
      <c r="AI3286">
        <v>22</v>
      </c>
      <c r="AJ3286">
        <v>28</v>
      </c>
      <c r="AK3286" s="22">
        <f t="shared" si="259"/>
        <v>4.4745069745069737</v>
      </c>
      <c r="AL3286" t="s">
        <v>52</v>
      </c>
      <c r="AM3286" t="s">
        <v>66</v>
      </c>
      <c r="AN3286" t="s">
        <v>46</v>
      </c>
    </row>
    <row r="3287" spans="1:40" hidden="1" x14ac:dyDescent="0.25">
      <c r="A3287">
        <v>202430</v>
      </c>
      <c r="B3287">
        <v>43305</v>
      </c>
      <c r="C3287" t="s">
        <v>2145</v>
      </c>
      <c r="D3287" t="s">
        <v>5699</v>
      </c>
      <c r="E3287" t="s">
        <v>2146</v>
      </c>
      <c r="F3287">
        <v>0</v>
      </c>
      <c r="G3287" s="1">
        <v>45222</v>
      </c>
      <c r="H3287" s="1">
        <v>45276</v>
      </c>
      <c r="I3287" s="21">
        <f t="shared" si="255"/>
        <v>8.7142857142857153</v>
      </c>
      <c r="J3287" s="1"/>
      <c r="K3287" s="1" t="s">
        <v>34</v>
      </c>
      <c r="M3287" t="s">
        <v>34</v>
      </c>
      <c r="S3287" s="22">
        <f t="shared" si="256"/>
        <v>0.2013888888888889</v>
      </c>
      <c r="T3287" s="22">
        <f t="shared" si="257"/>
        <v>0.10636123136123138</v>
      </c>
      <c r="U3287" s="22" t="s">
        <v>5391</v>
      </c>
      <c r="V3287">
        <v>1000</v>
      </c>
      <c r="W3287" s="22" t="s">
        <v>5483</v>
      </c>
      <c r="X3287">
        <v>1450</v>
      </c>
      <c r="Y3287" t="s">
        <v>101</v>
      </c>
      <c r="Z3287" t="s">
        <v>2147</v>
      </c>
      <c r="AA3287" t="s">
        <v>2148</v>
      </c>
      <c r="AB3287">
        <v>11</v>
      </c>
      <c r="AC3287" t="s">
        <v>260</v>
      </c>
      <c r="AD3287" t="str">
        <f t="shared" si="258"/>
        <v>Wake Campus - WAKE32</v>
      </c>
      <c r="AE3287" t="s">
        <v>260</v>
      </c>
      <c r="AF3287" t="s">
        <v>263</v>
      </c>
      <c r="AG3287" t="s">
        <v>2149</v>
      </c>
      <c r="AH3287" t="s">
        <v>5220</v>
      </c>
      <c r="AI3287">
        <v>22</v>
      </c>
      <c r="AJ3287">
        <v>28</v>
      </c>
      <c r="AK3287" s="22">
        <f t="shared" si="259"/>
        <v>25.952140452140462</v>
      </c>
      <c r="AL3287" t="s">
        <v>52</v>
      </c>
      <c r="AM3287" t="s">
        <v>66</v>
      </c>
      <c r="AN3287" t="s">
        <v>46</v>
      </c>
    </row>
    <row r="3288" spans="1:40" hidden="1" x14ac:dyDescent="0.25">
      <c r="A3288">
        <v>202430</v>
      </c>
      <c r="B3288">
        <v>43543</v>
      </c>
      <c r="C3288" t="s">
        <v>2145</v>
      </c>
      <c r="D3288" t="s">
        <v>5699</v>
      </c>
      <c r="E3288" t="s">
        <v>2146</v>
      </c>
      <c r="F3288">
        <v>0</v>
      </c>
      <c r="G3288" s="1">
        <v>45166</v>
      </c>
      <c r="H3288" s="1">
        <v>45220</v>
      </c>
      <c r="I3288" s="21">
        <f t="shared" si="255"/>
        <v>8.7142857142857153</v>
      </c>
      <c r="J3288" s="1"/>
      <c r="K3288" s="1" t="s">
        <v>36</v>
      </c>
      <c r="O3288" t="s">
        <v>36</v>
      </c>
      <c r="S3288" s="22">
        <f t="shared" si="256"/>
        <v>3.472222222222221E-2</v>
      </c>
      <c r="T3288" s="22">
        <f t="shared" si="257"/>
        <v>1.8338143338143334E-2</v>
      </c>
      <c r="U3288" s="22" t="s">
        <v>5390</v>
      </c>
      <c r="V3288">
        <v>900</v>
      </c>
      <c r="W3288" s="22" t="s">
        <v>5468</v>
      </c>
      <c r="X3288">
        <v>950</v>
      </c>
      <c r="Y3288" t="s">
        <v>101</v>
      </c>
      <c r="Z3288" t="s">
        <v>2147</v>
      </c>
      <c r="AA3288" t="s">
        <v>2148</v>
      </c>
      <c r="AB3288">
        <v>9</v>
      </c>
      <c r="AC3288" t="s">
        <v>260</v>
      </c>
      <c r="AD3288" t="str">
        <f t="shared" si="258"/>
        <v>Wake Campus - WAKE32</v>
      </c>
      <c r="AE3288" t="s">
        <v>260</v>
      </c>
      <c r="AF3288" t="s">
        <v>263</v>
      </c>
      <c r="AG3288" t="s">
        <v>2149</v>
      </c>
      <c r="AH3288" t="s">
        <v>5220</v>
      </c>
      <c r="AI3288">
        <v>22</v>
      </c>
      <c r="AJ3288">
        <v>31</v>
      </c>
      <c r="AK3288" s="22">
        <f t="shared" si="259"/>
        <v>4.9539184360612927</v>
      </c>
      <c r="AL3288" t="s">
        <v>52</v>
      </c>
      <c r="AM3288" t="s">
        <v>66</v>
      </c>
      <c r="AN3288" t="s">
        <v>46</v>
      </c>
    </row>
    <row r="3289" spans="1:40" hidden="1" x14ac:dyDescent="0.25">
      <c r="A3289">
        <v>202430</v>
      </c>
      <c r="B3289">
        <v>43543</v>
      </c>
      <c r="C3289" t="s">
        <v>2145</v>
      </c>
      <c r="D3289" t="s">
        <v>5699</v>
      </c>
      <c r="E3289" t="s">
        <v>2146</v>
      </c>
      <c r="F3289">
        <v>0</v>
      </c>
      <c r="G3289" s="1">
        <v>45166</v>
      </c>
      <c r="H3289" s="1">
        <v>45220</v>
      </c>
      <c r="I3289" s="21">
        <f t="shared" si="255"/>
        <v>8.7142857142857153</v>
      </c>
      <c r="J3289" s="1"/>
      <c r="K3289" s="1" t="s">
        <v>36</v>
      </c>
      <c r="O3289" t="s">
        <v>36</v>
      </c>
      <c r="S3289" s="22">
        <f t="shared" si="256"/>
        <v>0.2013888888888889</v>
      </c>
      <c r="T3289" s="22">
        <f t="shared" si="257"/>
        <v>0.10636123136123138</v>
      </c>
      <c r="U3289" s="22" t="s">
        <v>5391</v>
      </c>
      <c r="V3289">
        <v>1000</v>
      </c>
      <c r="W3289" s="22" t="s">
        <v>5483</v>
      </c>
      <c r="X3289">
        <v>1450</v>
      </c>
      <c r="Y3289" t="s">
        <v>101</v>
      </c>
      <c r="Z3289" t="s">
        <v>2147</v>
      </c>
      <c r="AA3289" t="s">
        <v>2148</v>
      </c>
      <c r="AB3289">
        <v>9</v>
      </c>
      <c r="AC3289" t="s">
        <v>260</v>
      </c>
      <c r="AD3289" t="str">
        <f t="shared" si="258"/>
        <v>Wake Campus - WAKE32</v>
      </c>
      <c r="AE3289" t="s">
        <v>260</v>
      </c>
      <c r="AF3289" t="s">
        <v>263</v>
      </c>
      <c r="AG3289" t="s">
        <v>2149</v>
      </c>
      <c r="AH3289" t="s">
        <v>5220</v>
      </c>
      <c r="AI3289">
        <v>22</v>
      </c>
      <c r="AJ3289">
        <v>31</v>
      </c>
      <c r="AK3289" s="22">
        <f t="shared" si="259"/>
        <v>28.732726929155511</v>
      </c>
      <c r="AL3289" t="s">
        <v>52</v>
      </c>
      <c r="AM3289" t="s">
        <v>66</v>
      </c>
      <c r="AN3289" t="s">
        <v>46</v>
      </c>
    </row>
    <row r="3290" spans="1:40" hidden="1" x14ac:dyDescent="0.25">
      <c r="A3290">
        <v>202430</v>
      </c>
      <c r="B3290">
        <v>43544</v>
      </c>
      <c r="C3290" t="s">
        <v>2145</v>
      </c>
      <c r="D3290" t="s">
        <v>5699</v>
      </c>
      <c r="E3290" t="s">
        <v>2146</v>
      </c>
      <c r="F3290">
        <v>0</v>
      </c>
      <c r="G3290" s="1">
        <v>45222</v>
      </c>
      <c r="H3290" s="1">
        <v>45276</v>
      </c>
      <c r="I3290" s="21">
        <f t="shared" si="255"/>
        <v>8.7142857142857153</v>
      </c>
      <c r="J3290" s="1"/>
      <c r="K3290" s="1" t="s">
        <v>36</v>
      </c>
      <c r="O3290" t="s">
        <v>36</v>
      </c>
      <c r="S3290" s="22">
        <f t="shared" si="256"/>
        <v>3.472222222222221E-2</v>
      </c>
      <c r="T3290" s="22">
        <f t="shared" si="257"/>
        <v>1.8338143338143334E-2</v>
      </c>
      <c r="U3290" s="22" t="s">
        <v>5390</v>
      </c>
      <c r="V3290">
        <v>900</v>
      </c>
      <c r="W3290" s="22" t="s">
        <v>5468</v>
      </c>
      <c r="X3290">
        <v>950</v>
      </c>
      <c r="Y3290" t="s">
        <v>101</v>
      </c>
      <c r="Z3290" t="s">
        <v>2147</v>
      </c>
      <c r="AA3290" t="s">
        <v>2148</v>
      </c>
      <c r="AB3290">
        <v>11</v>
      </c>
      <c r="AC3290" t="s">
        <v>260</v>
      </c>
      <c r="AD3290" t="str">
        <f t="shared" si="258"/>
        <v>Wake Campus - WAKE32</v>
      </c>
      <c r="AE3290" t="s">
        <v>260</v>
      </c>
      <c r="AF3290" t="s">
        <v>263</v>
      </c>
      <c r="AG3290" t="s">
        <v>2149</v>
      </c>
      <c r="AH3290" t="s">
        <v>5220</v>
      </c>
      <c r="AI3290">
        <v>22</v>
      </c>
      <c r="AJ3290">
        <v>31</v>
      </c>
      <c r="AK3290" s="22">
        <f t="shared" si="259"/>
        <v>4.9539184360612927</v>
      </c>
      <c r="AL3290" t="s">
        <v>52</v>
      </c>
      <c r="AM3290" t="s">
        <v>66</v>
      </c>
      <c r="AN3290" t="s">
        <v>46</v>
      </c>
    </row>
    <row r="3291" spans="1:40" hidden="1" x14ac:dyDescent="0.25">
      <c r="A3291">
        <v>202430</v>
      </c>
      <c r="B3291">
        <v>43544</v>
      </c>
      <c r="C3291" t="s">
        <v>2145</v>
      </c>
      <c r="D3291" t="s">
        <v>5699</v>
      </c>
      <c r="E3291" t="s">
        <v>2146</v>
      </c>
      <c r="F3291">
        <v>0</v>
      </c>
      <c r="G3291" s="1">
        <v>45222</v>
      </c>
      <c r="H3291" s="1">
        <v>45276</v>
      </c>
      <c r="I3291" s="21">
        <f t="shared" si="255"/>
        <v>8.7142857142857153</v>
      </c>
      <c r="J3291" s="1"/>
      <c r="K3291" s="1" t="s">
        <v>36</v>
      </c>
      <c r="O3291" t="s">
        <v>36</v>
      </c>
      <c r="S3291" s="22">
        <f t="shared" si="256"/>
        <v>0.2013888888888889</v>
      </c>
      <c r="T3291" s="22">
        <f t="shared" si="257"/>
        <v>0.10636123136123138</v>
      </c>
      <c r="U3291" s="22" t="s">
        <v>5391</v>
      </c>
      <c r="V3291">
        <v>1000</v>
      </c>
      <c r="W3291" s="22" t="s">
        <v>5483</v>
      </c>
      <c r="X3291">
        <v>1450</v>
      </c>
      <c r="Y3291" t="s">
        <v>101</v>
      </c>
      <c r="Z3291" t="s">
        <v>2147</v>
      </c>
      <c r="AA3291" t="s">
        <v>2148</v>
      </c>
      <c r="AB3291">
        <v>11</v>
      </c>
      <c r="AC3291" t="s">
        <v>260</v>
      </c>
      <c r="AD3291" t="str">
        <f t="shared" si="258"/>
        <v>Wake Campus - WAKE32</v>
      </c>
      <c r="AE3291" t="s">
        <v>260</v>
      </c>
      <c r="AF3291" t="s">
        <v>263</v>
      </c>
      <c r="AG3291" t="s">
        <v>2149</v>
      </c>
      <c r="AH3291" t="s">
        <v>5220</v>
      </c>
      <c r="AI3291">
        <v>22</v>
      </c>
      <c r="AJ3291">
        <v>31</v>
      </c>
      <c r="AK3291" s="22">
        <f t="shared" si="259"/>
        <v>28.732726929155511</v>
      </c>
      <c r="AL3291" t="s">
        <v>52</v>
      </c>
      <c r="AM3291" t="s">
        <v>66</v>
      </c>
      <c r="AN3291" t="s">
        <v>46</v>
      </c>
    </row>
    <row r="3292" spans="1:40" hidden="1" x14ac:dyDescent="0.25">
      <c r="A3292">
        <v>202430</v>
      </c>
      <c r="B3292">
        <v>44560</v>
      </c>
      <c r="C3292" t="s">
        <v>1393</v>
      </c>
      <c r="D3292" t="s">
        <v>5607</v>
      </c>
      <c r="E3292" t="s">
        <v>1394</v>
      </c>
      <c r="F3292">
        <v>0</v>
      </c>
      <c r="G3292" s="1">
        <v>45169</v>
      </c>
      <c r="H3292" s="1">
        <v>45239</v>
      </c>
      <c r="I3292" s="21">
        <f t="shared" si="255"/>
        <v>11</v>
      </c>
      <c r="J3292" s="1"/>
      <c r="K3292" s="1" t="s">
        <v>36</v>
      </c>
      <c r="O3292" t="s">
        <v>36</v>
      </c>
      <c r="S3292" s="22">
        <f t="shared" si="256"/>
        <v>4.861111111111116E-2</v>
      </c>
      <c r="T3292" s="22">
        <f t="shared" si="257"/>
        <v>3.240740740740744E-2</v>
      </c>
      <c r="U3292" s="22" t="s">
        <v>5371</v>
      </c>
      <c r="V3292">
        <v>1500</v>
      </c>
      <c r="W3292" s="22" t="s">
        <v>5478</v>
      </c>
      <c r="X3292">
        <v>1610</v>
      </c>
      <c r="Y3292" t="s">
        <v>101</v>
      </c>
      <c r="Z3292" t="s">
        <v>408</v>
      </c>
      <c r="AA3292" t="s">
        <v>409</v>
      </c>
      <c r="AB3292">
        <v>9</v>
      </c>
      <c r="AC3292" t="s">
        <v>242</v>
      </c>
      <c r="AD3292" t="str">
        <f t="shared" si="258"/>
        <v>Wake Campus - WAKE33</v>
      </c>
      <c r="AE3292" t="s">
        <v>260</v>
      </c>
      <c r="AF3292" t="s">
        <v>263</v>
      </c>
      <c r="AG3292" t="s">
        <v>3581</v>
      </c>
      <c r="AH3292" t="e">
        <v>#N/A</v>
      </c>
      <c r="AI3292">
        <v>40</v>
      </c>
      <c r="AJ3292">
        <v>43</v>
      </c>
      <c r="AK3292" s="22">
        <f t="shared" si="259"/>
        <v>15.32870370370372</v>
      </c>
      <c r="AL3292" t="s">
        <v>52</v>
      </c>
      <c r="AM3292" t="s">
        <v>66</v>
      </c>
      <c r="AN3292" t="s">
        <v>46</v>
      </c>
    </row>
    <row r="3293" spans="1:40" hidden="1" x14ac:dyDescent="0.25">
      <c r="A3293">
        <v>202430</v>
      </c>
      <c r="B3293">
        <v>44560</v>
      </c>
      <c r="C3293" t="s">
        <v>1393</v>
      </c>
      <c r="D3293" t="s">
        <v>5607</v>
      </c>
      <c r="E3293" t="s">
        <v>1394</v>
      </c>
      <c r="F3293">
        <v>0</v>
      </c>
      <c r="G3293" s="1">
        <v>45246</v>
      </c>
      <c r="H3293" s="1">
        <v>45267</v>
      </c>
      <c r="I3293" s="21">
        <f t="shared" si="255"/>
        <v>4</v>
      </c>
      <c r="J3293" s="1"/>
      <c r="K3293" s="1" t="s">
        <v>36</v>
      </c>
      <c r="O3293" t="s">
        <v>36</v>
      </c>
      <c r="S3293" s="22">
        <f t="shared" si="256"/>
        <v>4.861111111111116E-2</v>
      </c>
      <c r="T3293" s="22">
        <f t="shared" si="257"/>
        <v>1.1784511784511797E-2</v>
      </c>
      <c r="U3293" s="22" t="s">
        <v>5371</v>
      </c>
      <c r="V3293">
        <v>1500</v>
      </c>
      <c r="W3293" s="22" t="s">
        <v>5478</v>
      </c>
      <c r="X3293">
        <v>1610</v>
      </c>
      <c r="Y3293" t="s">
        <v>101</v>
      </c>
      <c r="Z3293" t="s">
        <v>408</v>
      </c>
      <c r="AA3293" t="s">
        <v>409</v>
      </c>
      <c r="AB3293">
        <v>11</v>
      </c>
      <c r="AC3293" t="s">
        <v>242</v>
      </c>
      <c r="AD3293" t="str">
        <f t="shared" si="258"/>
        <v>Wake Campus - WAKE33</v>
      </c>
      <c r="AE3293" t="s">
        <v>260</v>
      </c>
      <c r="AF3293" t="s">
        <v>263</v>
      </c>
      <c r="AG3293" t="s">
        <v>3581</v>
      </c>
      <c r="AH3293" t="e">
        <v>#N/A</v>
      </c>
      <c r="AI3293">
        <v>40</v>
      </c>
      <c r="AJ3293">
        <v>43</v>
      </c>
      <c r="AK3293" s="22">
        <f t="shared" si="259"/>
        <v>2.026936026936029</v>
      </c>
      <c r="AL3293" t="s">
        <v>52</v>
      </c>
      <c r="AM3293" t="s">
        <v>66</v>
      </c>
      <c r="AN3293" t="s">
        <v>46</v>
      </c>
    </row>
    <row r="3294" spans="1:40" hidden="1" x14ac:dyDescent="0.25">
      <c r="A3294">
        <v>202430</v>
      </c>
      <c r="B3294">
        <v>44522</v>
      </c>
      <c r="C3294" t="s">
        <v>670</v>
      </c>
      <c r="D3294" t="s">
        <v>5732</v>
      </c>
      <c r="E3294" t="s">
        <v>671</v>
      </c>
      <c r="F3294">
        <v>1.5</v>
      </c>
      <c r="G3294" s="1">
        <v>45166</v>
      </c>
      <c r="H3294" s="1">
        <v>45276</v>
      </c>
      <c r="I3294" s="21">
        <f t="shared" si="255"/>
        <v>16.714285714285715</v>
      </c>
      <c r="J3294" s="1"/>
      <c r="K3294" s="1" t="s">
        <v>5552</v>
      </c>
      <c r="S3294" s="22">
        <f t="shared" si="256"/>
        <v>0</v>
      </c>
      <c r="T3294" s="22">
        <f t="shared" si="257"/>
        <v>0</v>
      </c>
      <c r="U3294" s="22">
        <v>0</v>
      </c>
      <c r="W3294" s="22">
        <v>0</v>
      </c>
      <c r="Y3294" t="s">
        <v>49</v>
      </c>
      <c r="Z3294" t="s">
        <v>672</v>
      </c>
      <c r="AA3294" t="s">
        <v>673</v>
      </c>
      <c r="AB3294" t="s">
        <v>61</v>
      </c>
      <c r="AC3294" t="s">
        <v>87</v>
      </c>
      <c r="AD3294" t="str">
        <f t="shared" si="258"/>
        <v>West Beach - WBEACH</v>
      </c>
      <c r="AE3294" t="s">
        <v>674</v>
      </c>
      <c r="AF3294" t="s">
        <v>675</v>
      </c>
      <c r="AG3294" t="s">
        <v>675</v>
      </c>
      <c r="AH3294" t="e">
        <v>#N/A</v>
      </c>
      <c r="AI3294">
        <v>20</v>
      </c>
      <c r="AJ3294">
        <v>14</v>
      </c>
      <c r="AK3294" s="22">
        <f t="shared" si="259"/>
        <v>0</v>
      </c>
      <c r="AL3294" t="s">
        <v>52</v>
      </c>
      <c r="AM3294" t="s">
        <v>633</v>
      </c>
      <c r="AN3294" t="s">
        <v>67</v>
      </c>
    </row>
    <row r="3295" spans="1:40" hidden="1" x14ac:dyDescent="0.25">
      <c r="A3295">
        <v>202430</v>
      </c>
      <c r="B3295">
        <v>44522</v>
      </c>
      <c r="C3295" t="s">
        <v>670</v>
      </c>
      <c r="D3295" t="s">
        <v>5732</v>
      </c>
      <c r="E3295" t="s">
        <v>671</v>
      </c>
      <c r="F3295">
        <v>1.5</v>
      </c>
      <c r="G3295" s="1">
        <v>45166</v>
      </c>
      <c r="H3295" s="1">
        <v>45276</v>
      </c>
      <c r="I3295" s="21">
        <f t="shared" si="255"/>
        <v>16.714285714285715</v>
      </c>
      <c r="J3295" s="1"/>
      <c r="K3295" s="1" t="s">
        <v>5536</v>
      </c>
      <c r="L3295" t="s">
        <v>33</v>
      </c>
      <c r="N3295" t="s">
        <v>35</v>
      </c>
      <c r="S3295" s="22">
        <f t="shared" si="256"/>
        <v>5.5555555555555525E-2</v>
      </c>
      <c r="T3295" s="22">
        <f t="shared" si="257"/>
        <v>0.1125541125541125</v>
      </c>
      <c r="U3295" s="22" t="s">
        <v>5375</v>
      </c>
      <c r="V3295">
        <v>935</v>
      </c>
      <c r="W3295" s="22" t="s">
        <v>5474</v>
      </c>
      <c r="X3295">
        <v>1055</v>
      </c>
      <c r="Y3295" t="s">
        <v>49</v>
      </c>
      <c r="Z3295" t="s">
        <v>672</v>
      </c>
      <c r="AA3295" t="s">
        <v>673</v>
      </c>
      <c r="AB3295" t="s">
        <v>61</v>
      </c>
      <c r="AC3295" t="s">
        <v>87</v>
      </c>
      <c r="AD3295" t="str">
        <f t="shared" si="258"/>
        <v>West Beach - WBEACH</v>
      </c>
      <c r="AE3295" t="s">
        <v>674</v>
      </c>
      <c r="AF3295" t="s">
        <v>675</v>
      </c>
      <c r="AG3295" t="s">
        <v>675</v>
      </c>
      <c r="AH3295" t="e">
        <v>#N/A</v>
      </c>
      <c r="AI3295">
        <v>20</v>
      </c>
      <c r="AJ3295">
        <v>14</v>
      </c>
      <c r="AK3295" s="22">
        <f t="shared" si="259"/>
        <v>26.337662337662326</v>
      </c>
      <c r="AL3295" t="s">
        <v>52</v>
      </c>
      <c r="AM3295" t="s">
        <v>633</v>
      </c>
      <c r="AN3295" t="s">
        <v>67</v>
      </c>
    </row>
    <row r="3296" spans="1:40" hidden="1" x14ac:dyDescent="0.25">
      <c r="A3296">
        <v>202430</v>
      </c>
      <c r="B3296">
        <v>44523</v>
      </c>
      <c r="C3296" t="s">
        <v>676</v>
      </c>
      <c r="D3296" t="s">
        <v>5732</v>
      </c>
      <c r="E3296" t="s">
        <v>677</v>
      </c>
      <c r="F3296">
        <v>1.5</v>
      </c>
      <c r="G3296" s="1">
        <v>45166</v>
      </c>
      <c r="H3296" s="1">
        <v>45276</v>
      </c>
      <c r="I3296" s="21">
        <f t="shared" si="255"/>
        <v>16.714285714285715</v>
      </c>
      <c r="J3296" s="1"/>
      <c r="K3296" s="1" t="s">
        <v>5552</v>
      </c>
      <c r="S3296" s="22">
        <f t="shared" si="256"/>
        <v>0</v>
      </c>
      <c r="T3296" s="22">
        <f t="shared" si="257"/>
        <v>0</v>
      </c>
      <c r="U3296" s="22">
        <v>0</v>
      </c>
      <c r="W3296" s="22">
        <v>0</v>
      </c>
      <c r="Y3296" t="s">
        <v>49</v>
      </c>
      <c r="Z3296" t="s">
        <v>672</v>
      </c>
      <c r="AA3296" t="s">
        <v>673</v>
      </c>
      <c r="AB3296" t="s">
        <v>41</v>
      </c>
      <c r="AC3296" t="s">
        <v>87</v>
      </c>
      <c r="AD3296" t="str">
        <f t="shared" si="258"/>
        <v>West Beach - WBEACH</v>
      </c>
      <c r="AE3296" t="s">
        <v>674</v>
      </c>
      <c r="AF3296" t="s">
        <v>675</v>
      </c>
      <c r="AG3296" t="s">
        <v>675</v>
      </c>
      <c r="AH3296" t="e">
        <v>#N/A</v>
      </c>
      <c r="AI3296">
        <v>15</v>
      </c>
      <c r="AJ3296">
        <v>14</v>
      </c>
      <c r="AK3296" s="22">
        <f t="shared" si="259"/>
        <v>0</v>
      </c>
      <c r="AL3296" t="s">
        <v>52</v>
      </c>
      <c r="AM3296" t="s">
        <v>633</v>
      </c>
      <c r="AN3296" t="s">
        <v>67</v>
      </c>
    </row>
    <row r="3297" spans="1:40" hidden="1" x14ac:dyDescent="0.25">
      <c r="A3297">
        <v>202430</v>
      </c>
      <c r="B3297">
        <v>44523</v>
      </c>
      <c r="C3297" t="s">
        <v>676</v>
      </c>
      <c r="D3297" t="s">
        <v>5732</v>
      </c>
      <c r="E3297" t="s">
        <v>677</v>
      </c>
      <c r="F3297">
        <v>1.5</v>
      </c>
      <c r="G3297" s="1">
        <v>45166</v>
      </c>
      <c r="H3297" s="1">
        <v>45276</v>
      </c>
      <c r="I3297" s="21">
        <f t="shared" si="255"/>
        <v>16.714285714285715</v>
      </c>
      <c r="J3297" s="1"/>
      <c r="K3297" s="1" t="s">
        <v>5536</v>
      </c>
      <c r="L3297" t="s">
        <v>33</v>
      </c>
      <c r="N3297" t="s">
        <v>35</v>
      </c>
      <c r="S3297" s="22">
        <f t="shared" si="256"/>
        <v>5.5555555555555525E-2</v>
      </c>
      <c r="T3297" s="22">
        <f t="shared" si="257"/>
        <v>0.1125541125541125</v>
      </c>
      <c r="U3297" s="22" t="s">
        <v>5375</v>
      </c>
      <c r="V3297">
        <v>935</v>
      </c>
      <c r="W3297" s="22" t="s">
        <v>5474</v>
      </c>
      <c r="X3297">
        <v>1055</v>
      </c>
      <c r="Y3297" t="s">
        <v>49</v>
      </c>
      <c r="Z3297" t="s">
        <v>672</v>
      </c>
      <c r="AA3297" t="s">
        <v>673</v>
      </c>
      <c r="AB3297" t="s">
        <v>41</v>
      </c>
      <c r="AC3297" t="s">
        <v>87</v>
      </c>
      <c r="AD3297" t="str">
        <f t="shared" si="258"/>
        <v>West Beach - WBEACH</v>
      </c>
      <c r="AE3297" t="s">
        <v>674</v>
      </c>
      <c r="AF3297" t="s">
        <v>675</v>
      </c>
      <c r="AG3297" t="s">
        <v>675</v>
      </c>
      <c r="AH3297" t="e">
        <v>#N/A</v>
      </c>
      <c r="AI3297">
        <v>15</v>
      </c>
      <c r="AJ3297">
        <v>14</v>
      </c>
      <c r="AK3297" s="22">
        <f t="shared" si="259"/>
        <v>26.337662337662326</v>
      </c>
      <c r="AL3297" t="s">
        <v>52</v>
      </c>
      <c r="AM3297" t="s">
        <v>633</v>
      </c>
      <c r="AN3297" t="s">
        <v>67</v>
      </c>
    </row>
    <row r="3298" spans="1:40" hidden="1" x14ac:dyDescent="0.25">
      <c r="A3298">
        <v>202430</v>
      </c>
      <c r="B3298">
        <v>44674</v>
      </c>
      <c r="C3298" t="s">
        <v>2517</v>
      </c>
      <c r="D3298" t="s">
        <v>5671</v>
      </c>
      <c r="E3298" t="s">
        <v>2256</v>
      </c>
      <c r="F3298">
        <v>1</v>
      </c>
      <c r="G3298" s="1">
        <v>45194</v>
      </c>
      <c r="H3298" s="1">
        <v>45261</v>
      </c>
      <c r="I3298" s="21">
        <f t="shared" si="255"/>
        <v>10.571428571428571</v>
      </c>
      <c r="J3298" s="1"/>
      <c r="K3298" s="1" t="s">
        <v>5552</v>
      </c>
      <c r="S3298" s="22">
        <f t="shared" si="256"/>
        <v>0</v>
      </c>
      <c r="T3298" s="22">
        <f t="shared" si="257"/>
        <v>0</v>
      </c>
      <c r="U3298" s="22">
        <v>0</v>
      </c>
      <c r="W3298" s="22">
        <v>0</v>
      </c>
      <c r="Y3298" t="s">
        <v>205</v>
      </c>
      <c r="Z3298" t="s">
        <v>3582</v>
      </c>
      <c r="AA3298" t="s">
        <v>3583</v>
      </c>
      <c r="AB3298" t="s">
        <v>277</v>
      </c>
      <c r="AC3298" t="s">
        <v>62</v>
      </c>
      <c r="AD3298" t="str">
        <f t="shared" si="258"/>
        <v>West Beach - WBEACH</v>
      </c>
      <c r="AE3298" t="s">
        <v>674</v>
      </c>
      <c r="AF3298" t="s">
        <v>675</v>
      </c>
      <c r="AG3298" t="s">
        <v>675</v>
      </c>
      <c r="AH3298" t="e">
        <v>#N/A</v>
      </c>
      <c r="AI3298">
        <v>15</v>
      </c>
      <c r="AJ3298">
        <v>12</v>
      </c>
      <c r="AK3298" s="22">
        <f t="shared" si="259"/>
        <v>0</v>
      </c>
      <c r="AL3298" t="s">
        <v>52</v>
      </c>
      <c r="AM3298" t="s">
        <v>172</v>
      </c>
      <c r="AN3298" t="s">
        <v>67</v>
      </c>
    </row>
    <row r="3299" spans="1:40" hidden="1" x14ac:dyDescent="0.25">
      <c r="A3299">
        <v>202430</v>
      </c>
      <c r="B3299">
        <v>44674</v>
      </c>
      <c r="C3299" t="s">
        <v>2517</v>
      </c>
      <c r="D3299" t="s">
        <v>5671</v>
      </c>
      <c r="E3299" t="s">
        <v>2256</v>
      </c>
      <c r="F3299">
        <v>1</v>
      </c>
      <c r="G3299" s="1">
        <v>45194</v>
      </c>
      <c r="H3299" s="1">
        <v>45261</v>
      </c>
      <c r="I3299" s="21">
        <f t="shared" si="255"/>
        <v>10.571428571428571</v>
      </c>
      <c r="J3299" s="1"/>
      <c r="K3299" s="1" t="s">
        <v>5552</v>
      </c>
      <c r="S3299" s="22">
        <f t="shared" si="256"/>
        <v>0</v>
      </c>
      <c r="T3299" s="22">
        <f t="shared" si="257"/>
        <v>0</v>
      </c>
      <c r="U3299" s="22">
        <v>0</v>
      </c>
      <c r="W3299" s="22">
        <v>0</v>
      </c>
      <c r="Y3299" t="s">
        <v>205</v>
      </c>
      <c r="Z3299" t="s">
        <v>3582</v>
      </c>
      <c r="AA3299" t="s">
        <v>3583</v>
      </c>
      <c r="AB3299" t="s">
        <v>277</v>
      </c>
      <c r="AC3299" t="s">
        <v>62</v>
      </c>
      <c r="AD3299" t="str">
        <f t="shared" si="258"/>
        <v>West Beach - WBEACH</v>
      </c>
      <c r="AE3299" t="s">
        <v>674</v>
      </c>
      <c r="AF3299" t="s">
        <v>675</v>
      </c>
      <c r="AG3299" t="s">
        <v>675</v>
      </c>
      <c r="AH3299" t="e">
        <v>#N/A</v>
      </c>
      <c r="AI3299">
        <v>15</v>
      </c>
      <c r="AJ3299">
        <v>12</v>
      </c>
      <c r="AK3299" s="22">
        <f t="shared" si="259"/>
        <v>0</v>
      </c>
      <c r="AL3299" t="s">
        <v>52</v>
      </c>
      <c r="AM3299" t="s">
        <v>172</v>
      </c>
      <c r="AN3299" t="s">
        <v>67</v>
      </c>
    </row>
    <row r="3300" spans="1:40" x14ac:dyDescent="0.25">
      <c r="A3300">
        <v>202430</v>
      </c>
      <c r="B3300">
        <v>35184</v>
      </c>
      <c r="C3300" t="s">
        <v>2150</v>
      </c>
      <c r="D3300" t="s">
        <v>5619</v>
      </c>
      <c r="E3300" t="s">
        <v>2151</v>
      </c>
      <c r="F3300">
        <v>3</v>
      </c>
      <c r="G3300" s="1">
        <v>45166</v>
      </c>
      <c r="H3300" s="1">
        <v>45276</v>
      </c>
      <c r="I3300" s="21">
        <f t="shared" si="255"/>
        <v>16.714285714285715</v>
      </c>
      <c r="J3300" s="1"/>
      <c r="K3300" s="1" t="s">
        <v>5537</v>
      </c>
      <c r="M3300" t="s">
        <v>34</v>
      </c>
      <c r="O3300" t="s">
        <v>36</v>
      </c>
      <c r="S3300" s="22">
        <f t="shared" si="256"/>
        <v>5.555555555555558E-2</v>
      </c>
      <c r="T3300" s="22">
        <f t="shared" si="257"/>
        <v>0.11255411255411261</v>
      </c>
      <c r="U3300" s="22" t="s">
        <v>5376</v>
      </c>
      <c r="V3300">
        <v>1110</v>
      </c>
      <c r="W3300" s="22" t="s">
        <v>5393</v>
      </c>
      <c r="X3300">
        <v>1230</v>
      </c>
      <c r="Y3300" t="s">
        <v>49</v>
      </c>
      <c r="Z3300" t="s">
        <v>1525</v>
      </c>
      <c r="AA3300" t="s">
        <v>1526</v>
      </c>
      <c r="AB3300" t="s">
        <v>61</v>
      </c>
      <c r="AC3300" t="s">
        <v>62</v>
      </c>
      <c r="AD3300" t="str">
        <f t="shared" si="258"/>
        <v>West Campus Classroom Building - WCC102</v>
      </c>
      <c r="AE3300" t="s">
        <v>682</v>
      </c>
      <c r="AF3300" t="s">
        <v>683</v>
      </c>
      <c r="AG3300" t="s">
        <v>684</v>
      </c>
      <c r="AH3300" t="s">
        <v>3688</v>
      </c>
      <c r="AI3300">
        <v>40</v>
      </c>
      <c r="AJ3300">
        <v>34</v>
      </c>
      <c r="AK3300" s="22">
        <f t="shared" si="259"/>
        <v>63.962894248608571</v>
      </c>
      <c r="AL3300" t="s">
        <v>52</v>
      </c>
      <c r="AM3300" t="s">
        <v>66</v>
      </c>
      <c r="AN3300" t="s">
        <v>67</v>
      </c>
    </row>
    <row r="3301" spans="1:40" x14ac:dyDescent="0.25">
      <c r="A3301">
        <v>202430</v>
      </c>
      <c r="B3301">
        <v>38020</v>
      </c>
      <c r="C3301" t="s">
        <v>2012</v>
      </c>
      <c r="D3301" t="s">
        <v>5735</v>
      </c>
      <c r="E3301" t="s">
        <v>2013</v>
      </c>
      <c r="F3301">
        <v>4</v>
      </c>
      <c r="G3301" s="1">
        <v>45166</v>
      </c>
      <c r="H3301" s="1">
        <v>45276</v>
      </c>
      <c r="I3301" s="21">
        <f t="shared" si="255"/>
        <v>16.714285714285715</v>
      </c>
      <c r="J3301" s="1"/>
      <c r="K3301" s="1" t="s">
        <v>36</v>
      </c>
      <c r="O3301" t="s">
        <v>36</v>
      </c>
      <c r="S3301" s="22">
        <f t="shared" si="256"/>
        <v>3.819444444444442E-2</v>
      </c>
      <c r="T3301" s="22">
        <f t="shared" si="257"/>
        <v>3.8690476190476171E-2</v>
      </c>
      <c r="U3301" s="22" t="s">
        <v>5478</v>
      </c>
      <c r="V3301">
        <v>1610</v>
      </c>
      <c r="W3301" s="22" t="s">
        <v>5412</v>
      </c>
      <c r="X3301">
        <v>1705</v>
      </c>
      <c r="Y3301" t="s">
        <v>49</v>
      </c>
      <c r="Z3301" t="s">
        <v>753</v>
      </c>
      <c r="AA3301" t="s">
        <v>754</v>
      </c>
      <c r="AB3301" t="s">
        <v>61</v>
      </c>
      <c r="AC3301" t="s">
        <v>62</v>
      </c>
      <c r="AD3301" t="str">
        <f t="shared" si="258"/>
        <v>West Campus Classroom Building - WCC102</v>
      </c>
      <c r="AE3301" t="s">
        <v>682</v>
      </c>
      <c r="AF3301" t="s">
        <v>683</v>
      </c>
      <c r="AG3301" t="s">
        <v>684</v>
      </c>
      <c r="AH3301" t="s">
        <v>3688</v>
      </c>
      <c r="AI3301">
        <v>25</v>
      </c>
      <c r="AJ3301">
        <v>26</v>
      </c>
      <c r="AK3301" s="22">
        <f t="shared" si="259"/>
        <v>16.813775510204074</v>
      </c>
      <c r="AL3301" t="s">
        <v>363</v>
      </c>
      <c r="AM3301" t="s">
        <v>66</v>
      </c>
      <c r="AN3301" t="s">
        <v>46</v>
      </c>
    </row>
    <row r="3302" spans="1:40" x14ac:dyDescent="0.25">
      <c r="A3302">
        <v>202430</v>
      </c>
      <c r="B3302">
        <v>42053</v>
      </c>
      <c r="C3302" t="s">
        <v>689</v>
      </c>
      <c r="D3302" t="s">
        <v>5619</v>
      </c>
      <c r="E3302" t="s">
        <v>690</v>
      </c>
      <c r="F3302">
        <v>4</v>
      </c>
      <c r="G3302" s="1">
        <v>45166</v>
      </c>
      <c r="H3302" s="1">
        <v>45276</v>
      </c>
      <c r="I3302" s="21">
        <f t="shared" si="255"/>
        <v>16.714285714285715</v>
      </c>
      <c r="J3302" s="1"/>
      <c r="K3302" s="1" t="s">
        <v>5536</v>
      </c>
      <c r="L3302" t="s">
        <v>33</v>
      </c>
      <c r="N3302" t="s">
        <v>35</v>
      </c>
      <c r="S3302" s="22">
        <f t="shared" si="256"/>
        <v>8.680555555555558E-2</v>
      </c>
      <c r="T3302" s="22">
        <f t="shared" si="257"/>
        <v>0.17586580086580095</v>
      </c>
      <c r="U3302" s="22" t="s">
        <v>5377</v>
      </c>
      <c r="V3302">
        <v>1245</v>
      </c>
      <c r="W3302" s="22" t="s">
        <v>5483</v>
      </c>
      <c r="X3302">
        <v>1450</v>
      </c>
      <c r="Y3302" t="s">
        <v>49</v>
      </c>
      <c r="Z3302" t="s">
        <v>691</v>
      </c>
      <c r="AA3302" t="s">
        <v>692</v>
      </c>
      <c r="AB3302" t="s">
        <v>277</v>
      </c>
      <c r="AC3302" t="s">
        <v>62</v>
      </c>
      <c r="AD3302" t="str">
        <f t="shared" si="258"/>
        <v>West Campus Classroom Building - WCC102</v>
      </c>
      <c r="AE3302" t="s">
        <v>682</v>
      </c>
      <c r="AF3302" t="s">
        <v>683</v>
      </c>
      <c r="AG3302" t="s">
        <v>684</v>
      </c>
      <c r="AH3302" t="s">
        <v>3688</v>
      </c>
      <c r="AI3302">
        <v>30</v>
      </c>
      <c r="AJ3302">
        <v>25</v>
      </c>
      <c r="AK3302" s="22">
        <f t="shared" si="259"/>
        <v>73.486781076066833</v>
      </c>
      <c r="AL3302" t="s">
        <v>52</v>
      </c>
      <c r="AM3302" t="s">
        <v>66</v>
      </c>
      <c r="AN3302" t="s">
        <v>67</v>
      </c>
    </row>
    <row r="3303" spans="1:40" x14ac:dyDescent="0.25">
      <c r="A3303">
        <v>202430</v>
      </c>
      <c r="B3303">
        <v>42213</v>
      </c>
      <c r="C3303" t="s">
        <v>678</v>
      </c>
      <c r="D3303" t="s">
        <v>5693</v>
      </c>
      <c r="E3303" t="s">
        <v>679</v>
      </c>
      <c r="F3303">
        <v>3</v>
      </c>
      <c r="G3303" s="1">
        <v>45166</v>
      </c>
      <c r="H3303" s="1">
        <v>45276</v>
      </c>
      <c r="I3303" s="21">
        <f t="shared" si="255"/>
        <v>16.714285714285715</v>
      </c>
      <c r="J3303" s="1"/>
      <c r="K3303" s="1" t="s">
        <v>5536</v>
      </c>
      <c r="L3303" t="s">
        <v>33</v>
      </c>
      <c r="N3303" t="s">
        <v>35</v>
      </c>
      <c r="S3303" s="22">
        <f t="shared" si="256"/>
        <v>5.5555555555555525E-2</v>
      </c>
      <c r="T3303" s="22">
        <f t="shared" si="257"/>
        <v>0.1125541125541125</v>
      </c>
      <c r="U3303" s="22" t="s">
        <v>5375</v>
      </c>
      <c r="V3303">
        <v>935</v>
      </c>
      <c r="W3303" s="22" t="s">
        <v>5474</v>
      </c>
      <c r="X3303">
        <v>1055</v>
      </c>
      <c r="Y3303" t="s">
        <v>49</v>
      </c>
      <c r="Z3303" t="s">
        <v>680</v>
      </c>
      <c r="AA3303" t="s">
        <v>681</v>
      </c>
      <c r="AB3303" t="s">
        <v>61</v>
      </c>
      <c r="AC3303" t="s">
        <v>62</v>
      </c>
      <c r="AD3303" t="str">
        <f t="shared" si="258"/>
        <v>West Campus Classroom Building - WCC102</v>
      </c>
      <c r="AE3303" t="s">
        <v>682</v>
      </c>
      <c r="AF3303" t="s">
        <v>683</v>
      </c>
      <c r="AG3303" t="s">
        <v>684</v>
      </c>
      <c r="AH3303" t="s">
        <v>3688</v>
      </c>
      <c r="AI3303">
        <v>40</v>
      </c>
      <c r="AJ3303">
        <v>29</v>
      </c>
      <c r="AK3303" s="22">
        <f t="shared" si="259"/>
        <v>54.556586270871961</v>
      </c>
      <c r="AL3303" t="s">
        <v>52</v>
      </c>
      <c r="AM3303" t="s">
        <v>66</v>
      </c>
      <c r="AN3303" t="s">
        <v>67</v>
      </c>
    </row>
    <row r="3304" spans="1:40" x14ac:dyDescent="0.25">
      <c r="A3304">
        <v>202430</v>
      </c>
      <c r="B3304">
        <v>44812</v>
      </c>
      <c r="C3304" t="s">
        <v>685</v>
      </c>
      <c r="D3304" t="s">
        <v>5619</v>
      </c>
      <c r="E3304" t="s">
        <v>686</v>
      </c>
      <c r="F3304">
        <v>3</v>
      </c>
      <c r="G3304" s="1">
        <v>45208</v>
      </c>
      <c r="H3304" s="1">
        <v>45262</v>
      </c>
      <c r="I3304" s="21">
        <f t="shared" si="255"/>
        <v>8.7142857142857153</v>
      </c>
      <c r="J3304" s="1"/>
      <c r="K3304" s="1" t="s">
        <v>5536</v>
      </c>
      <c r="L3304" t="s">
        <v>33</v>
      </c>
      <c r="N3304" t="s">
        <v>35</v>
      </c>
      <c r="S3304" s="22">
        <f t="shared" si="256"/>
        <v>5.555555555555558E-2</v>
      </c>
      <c r="T3304" s="22">
        <f t="shared" si="257"/>
        <v>5.8682058682058717E-2</v>
      </c>
      <c r="U3304" s="22" t="s">
        <v>5376</v>
      </c>
      <c r="V3304">
        <v>1110</v>
      </c>
      <c r="W3304" s="22" t="s">
        <v>5393</v>
      </c>
      <c r="X3304">
        <v>1230</v>
      </c>
      <c r="Y3304" t="s">
        <v>49</v>
      </c>
      <c r="Z3304" t="s">
        <v>687</v>
      </c>
      <c r="AA3304" t="s">
        <v>688</v>
      </c>
      <c r="AB3304" t="s">
        <v>277</v>
      </c>
      <c r="AC3304" t="s">
        <v>62</v>
      </c>
      <c r="AD3304" t="str">
        <f t="shared" si="258"/>
        <v>West Campus Classroom Building - WCC102</v>
      </c>
      <c r="AE3304" t="s">
        <v>682</v>
      </c>
      <c r="AF3304" t="s">
        <v>683</v>
      </c>
      <c r="AG3304" t="s">
        <v>684</v>
      </c>
      <c r="AH3304" t="s">
        <v>3688</v>
      </c>
      <c r="AI3304">
        <v>40</v>
      </c>
      <c r="AJ3304">
        <v>26</v>
      </c>
      <c r="AK3304" s="22">
        <f t="shared" si="259"/>
        <v>13.295677867106447</v>
      </c>
      <c r="AL3304" t="s">
        <v>52</v>
      </c>
      <c r="AM3304" t="s">
        <v>66</v>
      </c>
      <c r="AN3304" t="s">
        <v>67</v>
      </c>
    </row>
    <row r="3305" spans="1:40" x14ac:dyDescent="0.25">
      <c r="A3305">
        <v>202430</v>
      </c>
      <c r="B3305">
        <v>39552</v>
      </c>
      <c r="C3305" t="s">
        <v>693</v>
      </c>
      <c r="D3305" t="s">
        <v>5693</v>
      </c>
      <c r="E3305" t="s">
        <v>694</v>
      </c>
      <c r="F3305">
        <v>3</v>
      </c>
      <c r="G3305" s="1">
        <v>45166</v>
      </c>
      <c r="H3305" s="1">
        <v>45276</v>
      </c>
      <c r="I3305" s="21">
        <f t="shared" si="255"/>
        <v>16.714285714285715</v>
      </c>
      <c r="J3305" s="1"/>
      <c r="K3305" s="1" t="s">
        <v>5536</v>
      </c>
      <c r="L3305" t="s">
        <v>33</v>
      </c>
      <c r="N3305" t="s">
        <v>35</v>
      </c>
      <c r="S3305" s="22">
        <f t="shared" si="256"/>
        <v>5.5555555555555525E-2</v>
      </c>
      <c r="T3305" s="22">
        <f t="shared" si="257"/>
        <v>0.1125541125541125</v>
      </c>
      <c r="U3305" s="22" t="s">
        <v>5375</v>
      </c>
      <c r="V3305">
        <v>935</v>
      </c>
      <c r="W3305" s="22" t="s">
        <v>5474</v>
      </c>
      <c r="X3305">
        <v>1055</v>
      </c>
      <c r="Y3305" t="s">
        <v>49</v>
      </c>
      <c r="Z3305" t="s">
        <v>695</v>
      </c>
      <c r="AA3305" t="s">
        <v>696</v>
      </c>
      <c r="AB3305" t="s">
        <v>61</v>
      </c>
      <c r="AC3305" t="s">
        <v>62</v>
      </c>
      <c r="AD3305" t="str">
        <f t="shared" si="258"/>
        <v>West Campus Classroom Building - WCC103</v>
      </c>
      <c r="AE3305" t="s">
        <v>682</v>
      </c>
      <c r="AF3305" t="s">
        <v>683</v>
      </c>
      <c r="AG3305" t="s">
        <v>697</v>
      </c>
      <c r="AH3305" t="s">
        <v>3688</v>
      </c>
      <c r="AI3305">
        <v>40</v>
      </c>
      <c r="AJ3305">
        <v>15</v>
      </c>
      <c r="AK3305" s="22">
        <f t="shared" si="259"/>
        <v>28.218923933209638</v>
      </c>
      <c r="AL3305" t="s">
        <v>52</v>
      </c>
      <c r="AM3305" t="s">
        <v>66</v>
      </c>
      <c r="AN3305" t="s">
        <v>67</v>
      </c>
    </row>
    <row r="3306" spans="1:40" x14ac:dyDescent="0.25">
      <c r="A3306">
        <v>202430</v>
      </c>
      <c r="B3306">
        <v>39553</v>
      </c>
      <c r="C3306" t="s">
        <v>698</v>
      </c>
      <c r="D3306" t="s">
        <v>5693</v>
      </c>
      <c r="E3306" t="s">
        <v>699</v>
      </c>
      <c r="F3306">
        <v>3</v>
      </c>
      <c r="G3306" s="1">
        <v>45166</v>
      </c>
      <c r="H3306" s="1">
        <v>45276</v>
      </c>
      <c r="I3306" s="21">
        <f t="shared" si="255"/>
        <v>16.714285714285715</v>
      </c>
      <c r="J3306" s="1" t="s">
        <v>393</v>
      </c>
      <c r="K3306" s="1" t="s">
        <v>5536</v>
      </c>
      <c r="L3306" t="s">
        <v>33</v>
      </c>
      <c r="N3306" t="s">
        <v>35</v>
      </c>
      <c r="S3306" s="22">
        <f t="shared" si="256"/>
        <v>5.5555555555555525E-2</v>
      </c>
      <c r="T3306" s="22">
        <f t="shared" si="257"/>
        <v>0.1125541125541125</v>
      </c>
      <c r="U3306" s="22" t="s">
        <v>5375</v>
      </c>
      <c r="V3306">
        <v>935</v>
      </c>
      <c r="W3306" s="22" t="s">
        <v>5474</v>
      </c>
      <c r="X3306">
        <v>1055</v>
      </c>
      <c r="Y3306" t="s">
        <v>49</v>
      </c>
      <c r="Z3306" t="s">
        <v>695</v>
      </c>
      <c r="AA3306" t="s">
        <v>696</v>
      </c>
      <c r="AB3306" t="s">
        <v>41</v>
      </c>
      <c r="AC3306" t="s">
        <v>62</v>
      </c>
      <c r="AD3306" t="str">
        <f t="shared" si="258"/>
        <v>West Campus Classroom Building - WCC103</v>
      </c>
      <c r="AE3306" t="s">
        <v>682</v>
      </c>
      <c r="AF3306" t="s">
        <v>683</v>
      </c>
      <c r="AG3306" t="s">
        <v>697</v>
      </c>
      <c r="AH3306" t="s">
        <v>3688</v>
      </c>
      <c r="AI3306">
        <v>40</v>
      </c>
      <c r="AJ3306">
        <v>21</v>
      </c>
      <c r="AK3306" s="22">
        <f t="shared" si="259"/>
        <v>39.506493506493491</v>
      </c>
      <c r="AL3306" t="s">
        <v>52</v>
      </c>
      <c r="AM3306" t="s">
        <v>66</v>
      </c>
      <c r="AN3306" t="s">
        <v>67</v>
      </c>
    </row>
    <row r="3307" spans="1:40" hidden="1" x14ac:dyDescent="0.25">
      <c r="A3307">
        <v>202430</v>
      </c>
      <c r="B3307">
        <v>42844</v>
      </c>
      <c r="C3307" t="s">
        <v>1476</v>
      </c>
      <c r="D3307" t="s">
        <v>5650</v>
      </c>
      <c r="E3307" t="s">
        <v>1477</v>
      </c>
      <c r="F3307">
        <v>3</v>
      </c>
      <c r="G3307" s="1">
        <v>45223</v>
      </c>
      <c r="H3307" s="1">
        <v>45223</v>
      </c>
      <c r="I3307" s="21">
        <f t="shared" si="255"/>
        <v>1</v>
      </c>
      <c r="J3307" s="1"/>
      <c r="K3307" s="1" t="s">
        <v>34</v>
      </c>
      <c r="M3307" t="s">
        <v>34</v>
      </c>
      <c r="S3307" s="22">
        <f t="shared" si="256"/>
        <v>5.555555555555558E-2</v>
      </c>
      <c r="T3307" s="22">
        <f t="shared" si="257"/>
        <v>3.3670033670033686E-3</v>
      </c>
      <c r="U3307" s="22" t="s">
        <v>5404</v>
      </c>
      <c r="V3307">
        <v>1555</v>
      </c>
      <c r="W3307" s="22" t="s">
        <v>5445</v>
      </c>
      <c r="X3307">
        <v>1715</v>
      </c>
      <c r="Y3307" t="s">
        <v>304</v>
      </c>
      <c r="Z3307" t="s">
        <v>2154</v>
      </c>
      <c r="AA3307" t="s">
        <v>2155</v>
      </c>
      <c r="AB3307" t="s">
        <v>61</v>
      </c>
      <c r="AC3307" t="s">
        <v>62</v>
      </c>
      <c r="AD3307" t="str">
        <f t="shared" si="258"/>
        <v>West Campus Classroom Building - WCC103</v>
      </c>
      <c r="AE3307" t="s">
        <v>682</v>
      </c>
      <c r="AF3307" t="s">
        <v>683</v>
      </c>
      <c r="AG3307" t="s">
        <v>697</v>
      </c>
      <c r="AH3307" t="s">
        <v>3688</v>
      </c>
      <c r="AI3307">
        <v>35</v>
      </c>
      <c r="AJ3307">
        <v>21</v>
      </c>
      <c r="AK3307" s="22">
        <f t="shared" si="259"/>
        <v>7.0707070707070746E-2</v>
      </c>
      <c r="AL3307" t="s">
        <v>430</v>
      </c>
      <c r="AM3307" t="s">
        <v>306</v>
      </c>
      <c r="AN3307" t="s">
        <v>67</v>
      </c>
    </row>
    <row r="3308" spans="1:40" hidden="1" x14ac:dyDescent="0.25">
      <c r="A3308">
        <v>202430</v>
      </c>
      <c r="B3308">
        <v>42844</v>
      </c>
      <c r="C3308" t="s">
        <v>1476</v>
      </c>
      <c r="D3308" t="s">
        <v>5650</v>
      </c>
      <c r="E3308" t="s">
        <v>1477</v>
      </c>
      <c r="F3308">
        <v>3</v>
      </c>
      <c r="G3308" s="1">
        <v>45209</v>
      </c>
      <c r="H3308" s="1">
        <v>45209</v>
      </c>
      <c r="I3308" s="21">
        <f t="shared" si="255"/>
        <v>1</v>
      </c>
      <c r="J3308" s="1"/>
      <c r="K3308" s="1" t="s">
        <v>34</v>
      </c>
      <c r="M3308" t="s">
        <v>34</v>
      </c>
      <c r="S3308" s="22">
        <f t="shared" si="256"/>
        <v>5.555555555555558E-2</v>
      </c>
      <c r="T3308" s="22">
        <f t="shared" si="257"/>
        <v>3.3670033670033686E-3</v>
      </c>
      <c r="U3308" s="22" t="s">
        <v>5404</v>
      </c>
      <c r="V3308">
        <v>1555</v>
      </c>
      <c r="W3308" s="22" t="s">
        <v>5445</v>
      </c>
      <c r="X3308">
        <v>1715</v>
      </c>
      <c r="Y3308" t="s">
        <v>304</v>
      </c>
      <c r="Z3308" t="s">
        <v>2154</v>
      </c>
      <c r="AA3308" t="s">
        <v>2155</v>
      </c>
      <c r="AB3308" t="s">
        <v>61</v>
      </c>
      <c r="AC3308" t="s">
        <v>62</v>
      </c>
      <c r="AD3308" t="str">
        <f t="shared" si="258"/>
        <v>West Campus Classroom Building - WCC103</v>
      </c>
      <c r="AE3308" t="s">
        <v>682</v>
      </c>
      <c r="AF3308" t="s">
        <v>683</v>
      </c>
      <c r="AG3308" t="s">
        <v>697</v>
      </c>
      <c r="AH3308" t="s">
        <v>3688</v>
      </c>
      <c r="AI3308">
        <v>35</v>
      </c>
      <c r="AJ3308">
        <v>21</v>
      </c>
      <c r="AK3308" s="22">
        <f t="shared" si="259"/>
        <v>7.0707070707070746E-2</v>
      </c>
      <c r="AL3308" t="s">
        <v>430</v>
      </c>
      <c r="AM3308" t="s">
        <v>306</v>
      </c>
      <c r="AN3308" t="s">
        <v>67</v>
      </c>
    </row>
    <row r="3309" spans="1:40" hidden="1" x14ac:dyDescent="0.25">
      <c r="A3309">
        <v>202430</v>
      </c>
      <c r="B3309">
        <v>42844</v>
      </c>
      <c r="C3309" t="s">
        <v>1476</v>
      </c>
      <c r="D3309" t="s">
        <v>5650</v>
      </c>
      <c r="E3309" t="s">
        <v>1477</v>
      </c>
      <c r="F3309">
        <v>3</v>
      </c>
      <c r="G3309" s="1">
        <v>45237</v>
      </c>
      <c r="H3309" s="1">
        <v>45237</v>
      </c>
      <c r="I3309" s="21">
        <f t="shared" si="255"/>
        <v>1</v>
      </c>
      <c r="J3309" s="1"/>
      <c r="K3309" s="1" t="s">
        <v>34</v>
      </c>
      <c r="M3309" t="s">
        <v>34</v>
      </c>
      <c r="S3309" s="22">
        <f t="shared" si="256"/>
        <v>5.555555555555558E-2</v>
      </c>
      <c r="T3309" s="22">
        <f t="shared" si="257"/>
        <v>3.3670033670033686E-3</v>
      </c>
      <c r="U3309" s="22" t="s">
        <v>5404</v>
      </c>
      <c r="V3309">
        <v>1555</v>
      </c>
      <c r="W3309" s="22" t="s">
        <v>5445</v>
      </c>
      <c r="X3309">
        <v>1715</v>
      </c>
      <c r="Y3309" t="s">
        <v>304</v>
      </c>
      <c r="Z3309" t="s">
        <v>2154</v>
      </c>
      <c r="AA3309" t="s">
        <v>2155</v>
      </c>
      <c r="AB3309" t="s">
        <v>61</v>
      </c>
      <c r="AC3309" t="s">
        <v>62</v>
      </c>
      <c r="AD3309" t="str">
        <f t="shared" si="258"/>
        <v>West Campus Classroom Building - WCC103</v>
      </c>
      <c r="AE3309" t="s">
        <v>682</v>
      </c>
      <c r="AF3309" t="s">
        <v>683</v>
      </c>
      <c r="AG3309" t="s">
        <v>697</v>
      </c>
      <c r="AH3309" t="s">
        <v>3688</v>
      </c>
      <c r="AI3309">
        <v>35</v>
      </c>
      <c r="AJ3309">
        <v>21</v>
      </c>
      <c r="AK3309" s="22">
        <f t="shared" si="259"/>
        <v>7.0707070707070746E-2</v>
      </c>
      <c r="AL3309" t="s">
        <v>430</v>
      </c>
      <c r="AM3309" t="s">
        <v>306</v>
      </c>
      <c r="AN3309" t="s">
        <v>67</v>
      </c>
    </row>
    <row r="3310" spans="1:40" hidden="1" x14ac:dyDescent="0.25">
      <c r="A3310">
        <v>202430</v>
      </c>
      <c r="B3310">
        <v>42844</v>
      </c>
      <c r="C3310" t="s">
        <v>1476</v>
      </c>
      <c r="D3310" t="s">
        <v>5650</v>
      </c>
      <c r="E3310" t="s">
        <v>1477</v>
      </c>
      <c r="F3310">
        <v>3</v>
      </c>
      <c r="G3310" s="1">
        <v>45272</v>
      </c>
      <c r="H3310" s="1">
        <v>45272</v>
      </c>
      <c r="I3310" s="21">
        <f t="shared" si="255"/>
        <v>1</v>
      </c>
      <c r="J3310" s="1"/>
      <c r="K3310" s="1" t="s">
        <v>34</v>
      </c>
      <c r="M3310" t="s">
        <v>34</v>
      </c>
      <c r="S3310" s="22">
        <f t="shared" si="256"/>
        <v>5.555555555555558E-2</v>
      </c>
      <c r="T3310" s="22">
        <f t="shared" si="257"/>
        <v>3.3670033670033686E-3</v>
      </c>
      <c r="U3310" s="22" t="s">
        <v>5404</v>
      </c>
      <c r="V3310">
        <v>1555</v>
      </c>
      <c r="W3310" s="22" t="s">
        <v>5445</v>
      </c>
      <c r="X3310">
        <v>1715</v>
      </c>
      <c r="Y3310" t="s">
        <v>304</v>
      </c>
      <c r="Z3310" t="s">
        <v>2154</v>
      </c>
      <c r="AA3310" t="s">
        <v>2155</v>
      </c>
      <c r="AB3310" t="s">
        <v>61</v>
      </c>
      <c r="AC3310" t="s">
        <v>62</v>
      </c>
      <c r="AD3310" t="str">
        <f t="shared" si="258"/>
        <v>West Campus Classroom Building - WCC103</v>
      </c>
      <c r="AE3310" t="s">
        <v>682</v>
      </c>
      <c r="AF3310" t="s">
        <v>683</v>
      </c>
      <c r="AG3310" t="s">
        <v>697</v>
      </c>
      <c r="AH3310" t="s">
        <v>3688</v>
      </c>
      <c r="AI3310">
        <v>35</v>
      </c>
      <c r="AJ3310">
        <v>21</v>
      </c>
      <c r="AK3310" s="22">
        <f t="shared" si="259"/>
        <v>7.0707070707070746E-2</v>
      </c>
      <c r="AL3310" t="s">
        <v>430</v>
      </c>
      <c r="AM3310" t="s">
        <v>306</v>
      </c>
      <c r="AN3310" t="s">
        <v>67</v>
      </c>
    </row>
    <row r="3311" spans="1:40" hidden="1" x14ac:dyDescent="0.25">
      <c r="A3311">
        <v>202430</v>
      </c>
      <c r="B3311">
        <v>42844</v>
      </c>
      <c r="C3311" t="s">
        <v>1476</v>
      </c>
      <c r="D3311" t="s">
        <v>5650</v>
      </c>
      <c r="E3311" t="s">
        <v>1477</v>
      </c>
      <c r="F3311">
        <v>3</v>
      </c>
      <c r="G3311" s="1">
        <v>45251</v>
      </c>
      <c r="H3311" s="1">
        <v>45251</v>
      </c>
      <c r="I3311" s="21">
        <f t="shared" si="255"/>
        <v>1</v>
      </c>
      <c r="J3311" s="1"/>
      <c r="K3311" s="1" t="s">
        <v>34</v>
      </c>
      <c r="M3311" t="s">
        <v>34</v>
      </c>
      <c r="S3311" s="22">
        <f t="shared" si="256"/>
        <v>5.555555555555558E-2</v>
      </c>
      <c r="T3311" s="22">
        <f t="shared" si="257"/>
        <v>3.3670033670033686E-3</v>
      </c>
      <c r="U3311" s="22" t="s">
        <v>5404</v>
      </c>
      <c r="V3311">
        <v>1555</v>
      </c>
      <c r="W3311" s="22" t="s">
        <v>5445</v>
      </c>
      <c r="X3311">
        <v>1715</v>
      </c>
      <c r="Y3311" t="s">
        <v>304</v>
      </c>
      <c r="Z3311" t="s">
        <v>2154</v>
      </c>
      <c r="AA3311" t="s">
        <v>2155</v>
      </c>
      <c r="AB3311" t="s">
        <v>61</v>
      </c>
      <c r="AC3311" t="s">
        <v>62</v>
      </c>
      <c r="AD3311" t="str">
        <f t="shared" si="258"/>
        <v>West Campus Classroom Building - WCC103</v>
      </c>
      <c r="AE3311" t="s">
        <v>682</v>
      </c>
      <c r="AF3311" t="s">
        <v>683</v>
      </c>
      <c r="AG3311" t="s">
        <v>697</v>
      </c>
      <c r="AH3311" t="s">
        <v>3688</v>
      </c>
      <c r="AI3311">
        <v>35</v>
      </c>
      <c r="AJ3311">
        <v>21</v>
      </c>
      <c r="AK3311" s="22">
        <f t="shared" si="259"/>
        <v>7.0707070707070746E-2</v>
      </c>
      <c r="AL3311" t="s">
        <v>430</v>
      </c>
      <c r="AM3311" t="s">
        <v>306</v>
      </c>
      <c r="AN3311" t="s">
        <v>67</v>
      </c>
    </row>
    <row r="3312" spans="1:40" hidden="1" x14ac:dyDescent="0.25">
      <c r="A3312">
        <v>202430</v>
      </c>
      <c r="B3312">
        <v>42844</v>
      </c>
      <c r="C3312" t="s">
        <v>1476</v>
      </c>
      <c r="D3312" t="s">
        <v>5650</v>
      </c>
      <c r="E3312" t="s">
        <v>1477</v>
      </c>
      <c r="F3312">
        <v>3</v>
      </c>
      <c r="G3312" s="1">
        <v>45265</v>
      </c>
      <c r="H3312" s="1">
        <v>45265</v>
      </c>
      <c r="I3312" s="21">
        <f t="shared" si="255"/>
        <v>1</v>
      </c>
      <c r="J3312" s="1"/>
      <c r="K3312" s="1" t="s">
        <v>34</v>
      </c>
      <c r="M3312" t="s">
        <v>34</v>
      </c>
      <c r="S3312" s="22">
        <f t="shared" si="256"/>
        <v>5.555555555555558E-2</v>
      </c>
      <c r="T3312" s="22">
        <f t="shared" si="257"/>
        <v>3.3670033670033686E-3</v>
      </c>
      <c r="U3312" s="22" t="s">
        <v>5404</v>
      </c>
      <c r="V3312">
        <v>1555</v>
      </c>
      <c r="W3312" s="22" t="s">
        <v>5445</v>
      </c>
      <c r="X3312">
        <v>1715</v>
      </c>
      <c r="Y3312" t="s">
        <v>304</v>
      </c>
      <c r="Z3312" t="s">
        <v>2154</v>
      </c>
      <c r="AA3312" t="s">
        <v>2155</v>
      </c>
      <c r="AB3312" t="s">
        <v>61</v>
      </c>
      <c r="AC3312" t="s">
        <v>62</v>
      </c>
      <c r="AD3312" t="str">
        <f t="shared" si="258"/>
        <v>West Campus Classroom Building - WCC103</v>
      </c>
      <c r="AE3312" t="s">
        <v>682</v>
      </c>
      <c r="AF3312" t="s">
        <v>683</v>
      </c>
      <c r="AG3312" t="s">
        <v>697</v>
      </c>
      <c r="AH3312" t="s">
        <v>3688</v>
      </c>
      <c r="AI3312">
        <v>35</v>
      </c>
      <c r="AJ3312">
        <v>21</v>
      </c>
      <c r="AK3312" s="22">
        <f t="shared" si="259"/>
        <v>7.0707070707070746E-2</v>
      </c>
      <c r="AL3312" t="s">
        <v>430</v>
      </c>
      <c r="AM3312" t="s">
        <v>306</v>
      </c>
      <c r="AN3312" t="s">
        <v>67</v>
      </c>
    </row>
    <row r="3313" spans="1:40" x14ac:dyDescent="0.25">
      <c r="A3313">
        <v>202430</v>
      </c>
      <c r="B3313">
        <v>42146</v>
      </c>
      <c r="C3313" t="s">
        <v>1476</v>
      </c>
      <c r="D3313" t="s">
        <v>5650</v>
      </c>
      <c r="E3313" t="s">
        <v>1477</v>
      </c>
      <c r="F3313">
        <v>3</v>
      </c>
      <c r="G3313" s="1">
        <v>45166</v>
      </c>
      <c r="H3313" s="1">
        <v>45276</v>
      </c>
      <c r="I3313" s="21">
        <f t="shared" si="255"/>
        <v>16.714285714285715</v>
      </c>
      <c r="J3313" s="1"/>
      <c r="K3313" s="1" t="s">
        <v>36</v>
      </c>
      <c r="O3313" t="s">
        <v>36</v>
      </c>
      <c r="S3313" s="22">
        <f t="shared" si="256"/>
        <v>6.2500000000000056E-2</v>
      </c>
      <c r="T3313" s="22">
        <f t="shared" si="257"/>
        <v>6.3311688311688374E-2</v>
      </c>
      <c r="U3313" s="22" t="s">
        <v>5437</v>
      </c>
      <c r="V3313">
        <v>1100</v>
      </c>
      <c r="W3313" s="22" t="s">
        <v>5393</v>
      </c>
      <c r="X3313">
        <v>1230</v>
      </c>
      <c r="Y3313" t="s">
        <v>304</v>
      </c>
      <c r="Z3313" t="s">
        <v>3219</v>
      </c>
      <c r="AA3313" t="s">
        <v>3220</v>
      </c>
      <c r="AB3313" t="s">
        <v>646</v>
      </c>
      <c r="AC3313" t="s">
        <v>62</v>
      </c>
      <c r="AD3313" t="str">
        <f t="shared" si="258"/>
        <v>West Campus Classroom Building - WCC103</v>
      </c>
      <c r="AE3313" t="s">
        <v>682</v>
      </c>
      <c r="AF3313" t="s">
        <v>683</v>
      </c>
      <c r="AG3313" t="s">
        <v>697</v>
      </c>
      <c r="AH3313" t="s">
        <v>3688</v>
      </c>
      <c r="AI3313">
        <v>35</v>
      </c>
      <c r="AJ3313">
        <v>27</v>
      </c>
      <c r="AK3313" s="22">
        <f t="shared" si="259"/>
        <v>28.571660482374796</v>
      </c>
      <c r="AL3313" t="s">
        <v>430</v>
      </c>
      <c r="AM3313" t="s">
        <v>306</v>
      </c>
      <c r="AN3313" t="s">
        <v>67</v>
      </c>
    </row>
    <row r="3314" spans="1:40" x14ac:dyDescent="0.25">
      <c r="A3314">
        <v>202430</v>
      </c>
      <c r="B3314">
        <v>44482</v>
      </c>
      <c r="C3314" t="s">
        <v>1462</v>
      </c>
      <c r="D3314" t="s">
        <v>5646</v>
      </c>
      <c r="E3314" t="s">
        <v>1463</v>
      </c>
      <c r="F3314">
        <v>3</v>
      </c>
      <c r="G3314" s="1">
        <v>45166</v>
      </c>
      <c r="H3314" s="1">
        <v>45276</v>
      </c>
      <c r="I3314" s="21">
        <f t="shared" si="255"/>
        <v>16.714285714285715</v>
      </c>
      <c r="J3314" s="1"/>
      <c r="K3314" s="1" t="s">
        <v>33</v>
      </c>
      <c r="L3314" t="s">
        <v>33</v>
      </c>
      <c r="S3314" s="22">
        <f t="shared" si="256"/>
        <v>0.125</v>
      </c>
      <c r="T3314" s="22">
        <f t="shared" si="257"/>
        <v>0.12662337662337664</v>
      </c>
      <c r="U3314" s="22" t="s">
        <v>5384</v>
      </c>
      <c r="V3314">
        <v>1200</v>
      </c>
      <c r="W3314" s="22" t="s">
        <v>5371</v>
      </c>
      <c r="X3314">
        <v>1500</v>
      </c>
      <c r="Y3314" t="s">
        <v>49</v>
      </c>
      <c r="Z3314" t="s">
        <v>1464</v>
      </c>
      <c r="AA3314" t="s">
        <v>1465</v>
      </c>
      <c r="AB3314" t="s">
        <v>61</v>
      </c>
      <c r="AC3314" t="s">
        <v>62</v>
      </c>
      <c r="AD3314" t="str">
        <f t="shared" si="258"/>
        <v>West Campus Classroom Building - WCC103</v>
      </c>
      <c r="AE3314" t="s">
        <v>682</v>
      </c>
      <c r="AF3314" t="s">
        <v>683</v>
      </c>
      <c r="AG3314" t="s">
        <v>697</v>
      </c>
      <c r="AH3314" t="s">
        <v>3688</v>
      </c>
      <c r="AI3314">
        <v>35</v>
      </c>
      <c r="AJ3314">
        <v>26</v>
      </c>
      <c r="AK3314" s="22">
        <f t="shared" si="259"/>
        <v>55.026901669758821</v>
      </c>
      <c r="AL3314" t="s">
        <v>52</v>
      </c>
      <c r="AM3314" t="s">
        <v>66</v>
      </c>
      <c r="AN3314" t="s">
        <v>67</v>
      </c>
    </row>
    <row r="3315" spans="1:40" x14ac:dyDescent="0.25">
      <c r="A3315">
        <v>202430</v>
      </c>
      <c r="B3315">
        <v>44654</v>
      </c>
      <c r="C3315" t="s">
        <v>816</v>
      </c>
      <c r="D3315" t="s">
        <v>5635</v>
      </c>
      <c r="E3315" t="s">
        <v>817</v>
      </c>
      <c r="F3315">
        <v>3</v>
      </c>
      <c r="G3315" s="1">
        <v>45166</v>
      </c>
      <c r="H3315" s="1">
        <v>45276</v>
      </c>
      <c r="I3315" s="21">
        <f t="shared" si="255"/>
        <v>16.714285714285715</v>
      </c>
      <c r="J3315" s="1"/>
      <c r="K3315" s="1" t="s">
        <v>35</v>
      </c>
      <c r="N3315" t="s">
        <v>35</v>
      </c>
      <c r="S3315" s="22">
        <f t="shared" si="256"/>
        <v>0.12152777777777779</v>
      </c>
      <c r="T3315" s="22">
        <f t="shared" si="257"/>
        <v>0.12310606060606064</v>
      </c>
      <c r="U3315" s="22" t="s">
        <v>5384</v>
      </c>
      <c r="V3315">
        <v>1200</v>
      </c>
      <c r="W3315" s="22" t="s">
        <v>5427</v>
      </c>
      <c r="X3315">
        <v>1455</v>
      </c>
      <c r="Y3315" t="s">
        <v>49</v>
      </c>
      <c r="Z3315" t="s">
        <v>1494</v>
      </c>
      <c r="AA3315" t="s">
        <v>1495</v>
      </c>
      <c r="AB3315" t="s">
        <v>277</v>
      </c>
      <c r="AC3315" t="s">
        <v>62</v>
      </c>
      <c r="AD3315" t="str">
        <f t="shared" si="258"/>
        <v>West Campus Classroom Building - WCC103</v>
      </c>
      <c r="AE3315" t="s">
        <v>682</v>
      </c>
      <c r="AF3315" t="s">
        <v>683</v>
      </c>
      <c r="AG3315" t="s">
        <v>697</v>
      </c>
      <c r="AH3315" t="s">
        <v>3688</v>
      </c>
      <c r="AI3315">
        <v>35</v>
      </c>
      <c r="AJ3315">
        <v>32</v>
      </c>
      <c r="AK3315" s="22">
        <f t="shared" si="259"/>
        <v>65.844155844155864</v>
      </c>
      <c r="AL3315" t="s">
        <v>52</v>
      </c>
      <c r="AM3315" t="s">
        <v>66</v>
      </c>
      <c r="AN3315" t="s">
        <v>67</v>
      </c>
    </row>
    <row r="3316" spans="1:40" x14ac:dyDescent="0.25">
      <c r="A3316">
        <v>202430</v>
      </c>
      <c r="B3316">
        <v>44234</v>
      </c>
      <c r="C3316" t="s">
        <v>1476</v>
      </c>
      <c r="D3316" t="s">
        <v>5650</v>
      </c>
      <c r="E3316" t="s">
        <v>1477</v>
      </c>
      <c r="F3316">
        <v>3</v>
      </c>
      <c r="G3316" s="1">
        <v>45209</v>
      </c>
      <c r="H3316" s="1">
        <v>45276</v>
      </c>
      <c r="I3316" s="21">
        <f t="shared" si="255"/>
        <v>10.571428571428571</v>
      </c>
      <c r="J3316" s="1"/>
      <c r="K3316" s="1" t="s">
        <v>34</v>
      </c>
      <c r="M3316" t="s">
        <v>34</v>
      </c>
      <c r="S3316" s="22">
        <f t="shared" si="256"/>
        <v>5.555555555555558E-2</v>
      </c>
      <c r="T3316" s="22">
        <f t="shared" si="257"/>
        <v>3.5594035594035608E-2</v>
      </c>
      <c r="U3316" s="22" t="s">
        <v>5390</v>
      </c>
      <c r="V3316">
        <v>900</v>
      </c>
      <c r="W3316" s="22" t="s">
        <v>5465</v>
      </c>
      <c r="X3316">
        <v>1020</v>
      </c>
      <c r="Y3316" t="s">
        <v>304</v>
      </c>
      <c r="Z3316" t="s">
        <v>2152</v>
      </c>
      <c r="AA3316" t="s">
        <v>2153</v>
      </c>
      <c r="AB3316" t="s">
        <v>277</v>
      </c>
      <c r="AC3316" t="s">
        <v>62</v>
      </c>
      <c r="AD3316" t="str">
        <f t="shared" si="258"/>
        <v>West Campus Classroom Building - WCC103</v>
      </c>
      <c r="AE3316" t="s">
        <v>682</v>
      </c>
      <c r="AF3316" t="s">
        <v>683</v>
      </c>
      <c r="AG3316" t="s">
        <v>697</v>
      </c>
      <c r="AH3316" t="s">
        <v>3688</v>
      </c>
      <c r="AI3316">
        <v>15</v>
      </c>
      <c r="AJ3316">
        <v>13</v>
      </c>
      <c r="AK3316" s="22">
        <f t="shared" si="259"/>
        <v>4.8916374630660364</v>
      </c>
      <c r="AL3316" t="s">
        <v>430</v>
      </c>
      <c r="AM3316" t="s">
        <v>306</v>
      </c>
      <c r="AN3316" t="s">
        <v>67</v>
      </c>
    </row>
    <row r="3317" spans="1:40" x14ac:dyDescent="0.25">
      <c r="A3317">
        <v>202430</v>
      </c>
      <c r="B3317">
        <v>44676</v>
      </c>
      <c r="C3317" t="s">
        <v>700</v>
      </c>
      <c r="D3317" t="s">
        <v>5664</v>
      </c>
      <c r="E3317" t="s">
        <v>701</v>
      </c>
      <c r="F3317">
        <v>0</v>
      </c>
      <c r="G3317" s="1">
        <v>45166</v>
      </c>
      <c r="H3317" s="1">
        <v>45276</v>
      </c>
      <c r="I3317" s="21">
        <f t="shared" si="255"/>
        <v>16.714285714285715</v>
      </c>
      <c r="J3317" s="1"/>
      <c r="K3317" s="1" t="s">
        <v>5536</v>
      </c>
      <c r="L3317" t="s">
        <v>33</v>
      </c>
      <c r="N3317" t="s">
        <v>35</v>
      </c>
      <c r="S3317" s="22">
        <f t="shared" si="256"/>
        <v>5.208333333333337E-2</v>
      </c>
      <c r="T3317" s="22">
        <f t="shared" si="257"/>
        <v>0.10551948051948061</v>
      </c>
      <c r="U3317" s="22" t="s">
        <v>5399</v>
      </c>
      <c r="V3317">
        <v>1015</v>
      </c>
      <c r="W3317" s="22" t="s">
        <v>5434</v>
      </c>
      <c r="X3317">
        <v>1130</v>
      </c>
      <c r="Y3317" t="s">
        <v>49</v>
      </c>
      <c r="Z3317" t="s">
        <v>702</v>
      </c>
      <c r="AA3317" t="s">
        <v>703</v>
      </c>
      <c r="AB3317">
        <v>9</v>
      </c>
      <c r="AC3317" t="s">
        <v>62</v>
      </c>
      <c r="AD3317" t="str">
        <f t="shared" si="258"/>
        <v>West Campus Classroom Building - WCC104</v>
      </c>
      <c r="AE3317" t="s">
        <v>682</v>
      </c>
      <c r="AF3317" t="s">
        <v>683</v>
      </c>
      <c r="AG3317" t="s">
        <v>704</v>
      </c>
      <c r="AH3317" t="s">
        <v>3688</v>
      </c>
      <c r="AI3317">
        <v>15</v>
      </c>
      <c r="AJ3317">
        <v>9</v>
      </c>
      <c r="AK3317" s="22">
        <f t="shared" si="259"/>
        <v>15.873144712430442</v>
      </c>
      <c r="AL3317" t="s">
        <v>52</v>
      </c>
      <c r="AM3317" t="s">
        <v>66</v>
      </c>
      <c r="AN3317" t="s">
        <v>67</v>
      </c>
    </row>
    <row r="3318" spans="1:40" x14ac:dyDescent="0.25">
      <c r="A3318">
        <v>202430</v>
      </c>
      <c r="B3318">
        <v>33328</v>
      </c>
      <c r="C3318" t="s">
        <v>2156</v>
      </c>
      <c r="D3318" t="s">
        <v>5627</v>
      </c>
      <c r="E3318" t="s">
        <v>2157</v>
      </c>
      <c r="F3318">
        <v>3</v>
      </c>
      <c r="G3318" s="1">
        <v>45166</v>
      </c>
      <c r="H3318" s="1">
        <v>45276</v>
      </c>
      <c r="I3318" s="21">
        <f t="shared" si="255"/>
        <v>16.714285714285715</v>
      </c>
      <c r="J3318" s="1"/>
      <c r="K3318" s="1" t="s">
        <v>5537</v>
      </c>
      <c r="M3318" t="s">
        <v>34</v>
      </c>
      <c r="O3318" t="s">
        <v>36</v>
      </c>
      <c r="S3318" s="22">
        <f t="shared" si="256"/>
        <v>5.5555555555555525E-2</v>
      </c>
      <c r="T3318" s="22">
        <f t="shared" si="257"/>
        <v>0.1125541125541125</v>
      </c>
      <c r="U3318" s="22" t="s">
        <v>5375</v>
      </c>
      <c r="V3318">
        <v>935</v>
      </c>
      <c r="W3318" s="22" t="s">
        <v>5474</v>
      </c>
      <c r="X3318">
        <v>1055</v>
      </c>
      <c r="Y3318" t="s">
        <v>49</v>
      </c>
      <c r="Z3318" t="s">
        <v>2158</v>
      </c>
      <c r="AA3318" t="s">
        <v>2159</v>
      </c>
      <c r="AB3318" t="s">
        <v>61</v>
      </c>
      <c r="AC3318" t="s">
        <v>62</v>
      </c>
      <c r="AD3318" t="str">
        <f t="shared" si="258"/>
        <v>West Campus Classroom Building - WCC105</v>
      </c>
      <c r="AE3318" t="s">
        <v>682</v>
      </c>
      <c r="AF3318" t="s">
        <v>683</v>
      </c>
      <c r="AG3318" t="s">
        <v>709</v>
      </c>
      <c r="AH3318" t="s">
        <v>3688</v>
      </c>
      <c r="AI3318">
        <v>40</v>
      </c>
      <c r="AJ3318">
        <v>26</v>
      </c>
      <c r="AK3318" s="22">
        <f t="shared" si="259"/>
        <v>48.912801484230037</v>
      </c>
      <c r="AL3318" t="s">
        <v>52</v>
      </c>
      <c r="AM3318" t="s">
        <v>66</v>
      </c>
      <c r="AN3318" t="s">
        <v>67</v>
      </c>
    </row>
    <row r="3319" spans="1:40" x14ac:dyDescent="0.25">
      <c r="A3319">
        <v>202430</v>
      </c>
      <c r="B3319">
        <v>33898</v>
      </c>
      <c r="C3319" t="s">
        <v>2160</v>
      </c>
      <c r="D3319" t="s">
        <v>5719</v>
      </c>
      <c r="E3319" t="s">
        <v>2157</v>
      </c>
      <c r="F3319">
        <v>3</v>
      </c>
      <c r="G3319" s="1">
        <v>45166</v>
      </c>
      <c r="H3319" s="1">
        <v>45276</v>
      </c>
      <c r="I3319" s="21">
        <f t="shared" si="255"/>
        <v>16.714285714285715</v>
      </c>
      <c r="J3319" s="1" t="s">
        <v>393</v>
      </c>
      <c r="K3319" s="1" t="s">
        <v>5537</v>
      </c>
      <c r="M3319" t="s">
        <v>34</v>
      </c>
      <c r="O3319" t="s">
        <v>36</v>
      </c>
      <c r="S3319" s="22">
        <f t="shared" si="256"/>
        <v>5.5555555555555525E-2</v>
      </c>
      <c r="T3319" s="22">
        <f t="shared" si="257"/>
        <v>0.1125541125541125</v>
      </c>
      <c r="U3319" s="22" t="s">
        <v>5375</v>
      </c>
      <c r="V3319">
        <v>935</v>
      </c>
      <c r="W3319" s="22" t="s">
        <v>5474</v>
      </c>
      <c r="X3319">
        <v>1055</v>
      </c>
      <c r="Y3319" t="s">
        <v>49</v>
      </c>
      <c r="Z3319" t="s">
        <v>2158</v>
      </c>
      <c r="AA3319" t="s">
        <v>2159</v>
      </c>
      <c r="AB3319" t="s">
        <v>41</v>
      </c>
      <c r="AC3319" t="s">
        <v>62</v>
      </c>
      <c r="AD3319" t="str">
        <f t="shared" si="258"/>
        <v>West Campus Classroom Building - WCC105</v>
      </c>
      <c r="AE3319" t="s">
        <v>682</v>
      </c>
      <c r="AF3319" t="s">
        <v>683</v>
      </c>
      <c r="AG3319" t="s">
        <v>709</v>
      </c>
      <c r="AH3319" t="s">
        <v>3688</v>
      </c>
      <c r="AI3319">
        <v>40</v>
      </c>
      <c r="AJ3319">
        <v>11</v>
      </c>
      <c r="AK3319" s="22">
        <f t="shared" si="259"/>
        <v>20.6938775510204</v>
      </c>
      <c r="AL3319" t="s">
        <v>52</v>
      </c>
      <c r="AM3319" t="s">
        <v>66</v>
      </c>
      <c r="AN3319" t="s">
        <v>67</v>
      </c>
    </row>
    <row r="3320" spans="1:40" x14ac:dyDescent="0.25">
      <c r="A3320">
        <v>202430</v>
      </c>
      <c r="B3320">
        <v>37467</v>
      </c>
      <c r="C3320" t="s">
        <v>2163</v>
      </c>
      <c r="D3320" t="s">
        <v>5682</v>
      </c>
      <c r="E3320" t="s">
        <v>2164</v>
      </c>
      <c r="F3320">
        <v>3</v>
      </c>
      <c r="G3320" s="1">
        <v>45166</v>
      </c>
      <c r="H3320" s="1">
        <v>45276</v>
      </c>
      <c r="I3320" s="21">
        <f t="shared" si="255"/>
        <v>16.714285714285715</v>
      </c>
      <c r="J3320" s="1"/>
      <c r="K3320" s="1" t="s">
        <v>5537</v>
      </c>
      <c r="M3320" t="s">
        <v>34</v>
      </c>
      <c r="O3320" t="s">
        <v>36</v>
      </c>
      <c r="S3320" s="22">
        <f t="shared" si="256"/>
        <v>5.555555555555558E-2</v>
      </c>
      <c r="T3320" s="22">
        <f t="shared" si="257"/>
        <v>0.11255411255411261</v>
      </c>
      <c r="U3320" s="22" t="s">
        <v>5377</v>
      </c>
      <c r="V3320">
        <v>1245</v>
      </c>
      <c r="W3320" s="22" t="s">
        <v>5398</v>
      </c>
      <c r="X3320">
        <v>1405</v>
      </c>
      <c r="Y3320" t="s">
        <v>49</v>
      </c>
      <c r="Z3320" t="s">
        <v>1207</v>
      </c>
      <c r="AA3320" t="s">
        <v>1208</v>
      </c>
      <c r="AB3320" t="s">
        <v>61</v>
      </c>
      <c r="AC3320" t="s">
        <v>62</v>
      </c>
      <c r="AD3320" t="str">
        <f t="shared" si="258"/>
        <v>West Campus Classroom Building - WCC105</v>
      </c>
      <c r="AE3320" t="s">
        <v>682</v>
      </c>
      <c r="AF3320" t="s">
        <v>683</v>
      </c>
      <c r="AG3320" t="s">
        <v>709</v>
      </c>
      <c r="AH3320" t="s">
        <v>3688</v>
      </c>
      <c r="AI3320">
        <v>35</v>
      </c>
      <c r="AJ3320">
        <v>33</v>
      </c>
      <c r="AK3320" s="22">
        <f t="shared" si="259"/>
        <v>62.081632653061256</v>
      </c>
      <c r="AL3320" t="s">
        <v>52</v>
      </c>
      <c r="AM3320" t="s">
        <v>66</v>
      </c>
      <c r="AN3320" t="s">
        <v>67</v>
      </c>
    </row>
    <row r="3321" spans="1:40" x14ac:dyDescent="0.25">
      <c r="A3321">
        <v>202430</v>
      </c>
      <c r="B3321">
        <v>35288</v>
      </c>
      <c r="C3321" t="s">
        <v>3054</v>
      </c>
      <c r="D3321" t="s">
        <v>5719</v>
      </c>
      <c r="E3321" t="s">
        <v>3055</v>
      </c>
      <c r="F3321">
        <v>4</v>
      </c>
      <c r="G3321" s="1">
        <v>45166</v>
      </c>
      <c r="H3321" s="1">
        <v>45276</v>
      </c>
      <c r="I3321" s="21">
        <f t="shared" si="255"/>
        <v>16.714285714285715</v>
      </c>
      <c r="J3321" s="1"/>
      <c r="K3321" s="1" t="s">
        <v>36</v>
      </c>
      <c r="O3321" t="s">
        <v>36</v>
      </c>
      <c r="S3321" s="22">
        <f t="shared" si="256"/>
        <v>3.819444444444442E-2</v>
      </c>
      <c r="T3321" s="22">
        <f t="shared" si="257"/>
        <v>3.8690476190476171E-2</v>
      </c>
      <c r="U3321" s="22" t="s">
        <v>5371</v>
      </c>
      <c r="V3321">
        <v>1500</v>
      </c>
      <c r="W3321" s="22" t="s">
        <v>5404</v>
      </c>
      <c r="X3321">
        <v>1555</v>
      </c>
      <c r="Y3321" t="s">
        <v>304</v>
      </c>
      <c r="Z3321" t="s">
        <v>2910</v>
      </c>
      <c r="AA3321" t="s">
        <v>2911</v>
      </c>
      <c r="AB3321" t="s">
        <v>41</v>
      </c>
      <c r="AC3321" t="s">
        <v>62</v>
      </c>
      <c r="AD3321" t="str">
        <f t="shared" si="258"/>
        <v>West Campus Classroom Building - WCC105</v>
      </c>
      <c r="AE3321" t="s">
        <v>682</v>
      </c>
      <c r="AF3321" t="s">
        <v>683</v>
      </c>
      <c r="AG3321" t="s">
        <v>709</v>
      </c>
      <c r="AH3321" t="s">
        <v>3688</v>
      </c>
      <c r="AI3321">
        <v>13</v>
      </c>
      <c r="AJ3321">
        <v>13</v>
      </c>
      <c r="AK3321" s="22">
        <f t="shared" si="259"/>
        <v>8.4068877551020371</v>
      </c>
      <c r="AL3321" t="s">
        <v>363</v>
      </c>
      <c r="AM3321" t="s">
        <v>306</v>
      </c>
      <c r="AN3321" t="s">
        <v>46</v>
      </c>
    </row>
    <row r="3322" spans="1:40" x14ac:dyDescent="0.25">
      <c r="A3322">
        <v>202430</v>
      </c>
      <c r="B3322">
        <v>44519</v>
      </c>
      <c r="C3322" t="s">
        <v>705</v>
      </c>
      <c r="D3322" t="s">
        <v>5593</v>
      </c>
      <c r="E3322" t="s">
        <v>706</v>
      </c>
      <c r="F3322">
        <v>3</v>
      </c>
      <c r="G3322" s="1">
        <v>45166</v>
      </c>
      <c r="H3322" s="1">
        <v>45276</v>
      </c>
      <c r="I3322" s="21">
        <f t="shared" si="255"/>
        <v>16.714285714285715</v>
      </c>
      <c r="J3322" s="1"/>
      <c r="K3322" s="1" t="s">
        <v>5536</v>
      </c>
      <c r="L3322" t="s">
        <v>33</v>
      </c>
      <c r="N3322" t="s">
        <v>35</v>
      </c>
      <c r="S3322" s="22">
        <f t="shared" si="256"/>
        <v>5.5555555555555525E-2</v>
      </c>
      <c r="T3322" s="22">
        <f t="shared" si="257"/>
        <v>0.1125541125541125</v>
      </c>
      <c r="U3322" s="22" t="s">
        <v>5375</v>
      </c>
      <c r="V3322">
        <v>935</v>
      </c>
      <c r="W3322" s="22" t="s">
        <v>5474</v>
      </c>
      <c r="X3322">
        <v>1055</v>
      </c>
      <c r="Y3322" t="s">
        <v>49</v>
      </c>
      <c r="Z3322" t="s">
        <v>707</v>
      </c>
      <c r="AA3322" t="s">
        <v>708</v>
      </c>
      <c r="AB3322" t="s">
        <v>277</v>
      </c>
      <c r="AC3322" t="s">
        <v>62</v>
      </c>
      <c r="AD3322" t="str">
        <f t="shared" si="258"/>
        <v>West Campus Classroom Building - WCC105</v>
      </c>
      <c r="AE3322" t="s">
        <v>682</v>
      </c>
      <c r="AF3322" t="s">
        <v>683</v>
      </c>
      <c r="AG3322" t="s">
        <v>709</v>
      </c>
      <c r="AH3322" t="s">
        <v>3688</v>
      </c>
      <c r="AI3322">
        <v>40</v>
      </c>
      <c r="AJ3322">
        <v>27</v>
      </c>
      <c r="AK3322" s="22">
        <f t="shared" si="259"/>
        <v>50.794063079777345</v>
      </c>
      <c r="AL3322" t="s">
        <v>52</v>
      </c>
      <c r="AM3322" t="s">
        <v>66</v>
      </c>
      <c r="AN3322" t="s">
        <v>67</v>
      </c>
    </row>
    <row r="3323" spans="1:40" x14ac:dyDescent="0.25">
      <c r="A3323">
        <v>202430</v>
      </c>
      <c r="B3323">
        <v>44115</v>
      </c>
      <c r="C3323" t="s">
        <v>3054</v>
      </c>
      <c r="D3323" t="s">
        <v>5719</v>
      </c>
      <c r="E3323" t="s">
        <v>3055</v>
      </c>
      <c r="F3323">
        <v>4</v>
      </c>
      <c r="G3323" s="1">
        <v>45166</v>
      </c>
      <c r="H3323" s="1">
        <v>45276</v>
      </c>
      <c r="I3323" s="21">
        <f t="shared" si="255"/>
        <v>16.714285714285715</v>
      </c>
      <c r="J3323" s="1" t="s">
        <v>393</v>
      </c>
      <c r="K3323" s="1" t="s">
        <v>36</v>
      </c>
      <c r="O3323" t="s">
        <v>36</v>
      </c>
      <c r="S3323" s="22">
        <f t="shared" si="256"/>
        <v>3.819444444444442E-2</v>
      </c>
      <c r="T3323" s="22">
        <f t="shared" si="257"/>
        <v>3.8690476190476171E-2</v>
      </c>
      <c r="U3323" s="22" t="s">
        <v>5371</v>
      </c>
      <c r="V3323">
        <v>1500</v>
      </c>
      <c r="W3323" s="22" t="s">
        <v>5404</v>
      </c>
      <c r="X3323">
        <v>1555</v>
      </c>
      <c r="Y3323" t="s">
        <v>304</v>
      </c>
      <c r="Z3323" t="s">
        <v>2910</v>
      </c>
      <c r="AA3323" t="s">
        <v>2911</v>
      </c>
      <c r="AB3323" t="s">
        <v>41</v>
      </c>
      <c r="AC3323" t="s">
        <v>62</v>
      </c>
      <c r="AD3323" t="str">
        <f t="shared" si="258"/>
        <v>West Campus Classroom Building - WCC105</v>
      </c>
      <c r="AE3323" t="s">
        <v>682</v>
      </c>
      <c r="AF3323" t="s">
        <v>683</v>
      </c>
      <c r="AG3323" t="s">
        <v>709</v>
      </c>
      <c r="AH3323" t="s">
        <v>3688</v>
      </c>
      <c r="AI3323">
        <v>13</v>
      </c>
      <c r="AJ3323">
        <v>12</v>
      </c>
      <c r="AK3323" s="22">
        <f t="shared" si="259"/>
        <v>7.7602040816326499</v>
      </c>
      <c r="AL3323" t="s">
        <v>363</v>
      </c>
      <c r="AM3323" t="s">
        <v>306</v>
      </c>
      <c r="AN3323" t="s">
        <v>67</v>
      </c>
    </row>
    <row r="3324" spans="1:40" hidden="1" x14ac:dyDescent="0.25">
      <c r="A3324">
        <v>202430</v>
      </c>
      <c r="B3324">
        <v>44775</v>
      </c>
      <c r="C3324" t="s">
        <v>802</v>
      </c>
      <c r="D3324" t="s">
        <v>5617</v>
      </c>
      <c r="E3324" t="s">
        <v>803</v>
      </c>
      <c r="F3324">
        <v>3</v>
      </c>
      <c r="G3324" s="1">
        <v>45181</v>
      </c>
      <c r="H3324" s="1">
        <v>45183</v>
      </c>
      <c r="I3324" s="21">
        <f t="shared" si="255"/>
        <v>1.2857142857142856</v>
      </c>
      <c r="J3324" s="1"/>
      <c r="K3324" s="1" t="s">
        <v>5537</v>
      </c>
      <c r="M3324" t="s">
        <v>34</v>
      </c>
      <c r="O3324" t="s">
        <v>36</v>
      </c>
      <c r="S3324" s="22">
        <f t="shared" si="256"/>
        <v>5.555555555555558E-2</v>
      </c>
      <c r="T3324" s="22">
        <f t="shared" si="257"/>
        <v>8.6580086580086615E-3</v>
      </c>
      <c r="U3324" s="22" t="s">
        <v>5376</v>
      </c>
      <c r="V3324">
        <v>1110</v>
      </c>
      <c r="W3324" s="22" t="s">
        <v>5393</v>
      </c>
      <c r="X3324">
        <v>1230</v>
      </c>
      <c r="Y3324" t="s">
        <v>304</v>
      </c>
      <c r="Z3324" t="s">
        <v>2161</v>
      </c>
      <c r="AA3324" t="s">
        <v>2162</v>
      </c>
      <c r="AB3324" t="s">
        <v>61</v>
      </c>
      <c r="AC3324" t="s">
        <v>62</v>
      </c>
      <c r="AD3324" t="str">
        <f t="shared" si="258"/>
        <v>West Campus Classroom Building - WCC105</v>
      </c>
      <c r="AE3324" t="s">
        <v>682</v>
      </c>
      <c r="AF3324" t="s">
        <v>683</v>
      </c>
      <c r="AG3324" t="s">
        <v>709</v>
      </c>
      <c r="AH3324" t="s">
        <v>3688</v>
      </c>
      <c r="AI3324">
        <v>30</v>
      </c>
      <c r="AJ3324">
        <v>25</v>
      </c>
      <c r="AK3324" s="22">
        <f t="shared" si="259"/>
        <v>0.27829313543599266</v>
      </c>
      <c r="AL3324" t="s">
        <v>430</v>
      </c>
      <c r="AM3324" t="s">
        <v>306</v>
      </c>
      <c r="AN3324" t="s">
        <v>67</v>
      </c>
    </row>
    <row r="3325" spans="1:40" hidden="1" x14ac:dyDescent="0.25">
      <c r="A3325">
        <v>202430</v>
      </c>
      <c r="B3325">
        <v>44775</v>
      </c>
      <c r="C3325" t="s">
        <v>802</v>
      </c>
      <c r="D3325" t="s">
        <v>5617</v>
      </c>
      <c r="E3325" t="s">
        <v>803</v>
      </c>
      <c r="F3325">
        <v>3</v>
      </c>
      <c r="G3325" s="1">
        <v>45209</v>
      </c>
      <c r="H3325" s="1">
        <v>45211</v>
      </c>
      <c r="I3325" s="21">
        <f t="shared" si="255"/>
        <v>1.2857142857142856</v>
      </c>
      <c r="J3325" s="1"/>
      <c r="K3325" s="1" t="s">
        <v>5537</v>
      </c>
      <c r="M3325" t="s">
        <v>34</v>
      </c>
      <c r="O3325" t="s">
        <v>36</v>
      </c>
      <c r="S3325" s="22">
        <f t="shared" si="256"/>
        <v>5.555555555555558E-2</v>
      </c>
      <c r="T3325" s="22">
        <f t="shared" si="257"/>
        <v>8.6580086580086615E-3</v>
      </c>
      <c r="U3325" s="22" t="s">
        <v>5376</v>
      </c>
      <c r="V3325">
        <v>1110</v>
      </c>
      <c r="W3325" s="22" t="s">
        <v>5393</v>
      </c>
      <c r="X3325">
        <v>1230</v>
      </c>
      <c r="Y3325" t="s">
        <v>304</v>
      </c>
      <c r="Z3325" t="s">
        <v>2161</v>
      </c>
      <c r="AA3325" t="s">
        <v>2162</v>
      </c>
      <c r="AB3325" t="s">
        <v>61</v>
      </c>
      <c r="AC3325" t="s">
        <v>62</v>
      </c>
      <c r="AD3325" t="str">
        <f t="shared" si="258"/>
        <v>West Campus Classroom Building - WCC105</v>
      </c>
      <c r="AE3325" t="s">
        <v>682</v>
      </c>
      <c r="AF3325" t="s">
        <v>683</v>
      </c>
      <c r="AG3325" t="s">
        <v>709</v>
      </c>
      <c r="AH3325" t="s">
        <v>3688</v>
      </c>
      <c r="AI3325">
        <v>30</v>
      </c>
      <c r="AJ3325">
        <v>25</v>
      </c>
      <c r="AK3325" s="22">
        <f t="shared" si="259"/>
        <v>0.27829313543599266</v>
      </c>
      <c r="AL3325" t="s">
        <v>430</v>
      </c>
      <c r="AM3325" t="s">
        <v>306</v>
      </c>
      <c r="AN3325" t="s">
        <v>67</v>
      </c>
    </row>
    <row r="3326" spans="1:40" hidden="1" x14ac:dyDescent="0.25">
      <c r="A3326">
        <v>202430</v>
      </c>
      <c r="B3326">
        <v>44775</v>
      </c>
      <c r="C3326" t="s">
        <v>802</v>
      </c>
      <c r="D3326" t="s">
        <v>5617</v>
      </c>
      <c r="E3326" t="s">
        <v>803</v>
      </c>
      <c r="F3326">
        <v>3</v>
      </c>
      <c r="G3326" s="1">
        <v>45265</v>
      </c>
      <c r="H3326" s="1">
        <v>45267</v>
      </c>
      <c r="I3326" s="21">
        <f t="shared" si="255"/>
        <v>1.2857142857142856</v>
      </c>
      <c r="J3326" s="1"/>
      <c r="K3326" s="1" t="s">
        <v>5537</v>
      </c>
      <c r="M3326" t="s">
        <v>34</v>
      </c>
      <c r="O3326" t="s">
        <v>36</v>
      </c>
      <c r="S3326" s="22">
        <f t="shared" si="256"/>
        <v>5.555555555555558E-2</v>
      </c>
      <c r="T3326" s="22">
        <f t="shared" si="257"/>
        <v>8.6580086580086615E-3</v>
      </c>
      <c r="U3326" s="22" t="s">
        <v>5376</v>
      </c>
      <c r="V3326">
        <v>1110</v>
      </c>
      <c r="W3326" s="22" t="s">
        <v>5393</v>
      </c>
      <c r="X3326">
        <v>1230</v>
      </c>
      <c r="Y3326" t="s">
        <v>304</v>
      </c>
      <c r="Z3326" t="s">
        <v>2161</v>
      </c>
      <c r="AA3326" t="s">
        <v>2162</v>
      </c>
      <c r="AB3326" t="s">
        <v>61</v>
      </c>
      <c r="AC3326" t="s">
        <v>62</v>
      </c>
      <c r="AD3326" t="str">
        <f t="shared" si="258"/>
        <v>West Campus Classroom Building - WCC105</v>
      </c>
      <c r="AE3326" t="s">
        <v>682</v>
      </c>
      <c r="AF3326" t="s">
        <v>683</v>
      </c>
      <c r="AG3326" t="s">
        <v>709</v>
      </c>
      <c r="AH3326" t="s">
        <v>3688</v>
      </c>
      <c r="AI3326">
        <v>30</v>
      </c>
      <c r="AJ3326">
        <v>25</v>
      </c>
      <c r="AK3326" s="22">
        <f t="shared" si="259"/>
        <v>0.27829313543599266</v>
      </c>
      <c r="AL3326" t="s">
        <v>430</v>
      </c>
      <c r="AM3326" t="s">
        <v>306</v>
      </c>
      <c r="AN3326" t="s">
        <v>67</v>
      </c>
    </row>
    <row r="3327" spans="1:40" x14ac:dyDescent="0.25">
      <c r="A3327">
        <v>202430</v>
      </c>
      <c r="B3327">
        <v>37046</v>
      </c>
      <c r="C3327" t="s">
        <v>2169</v>
      </c>
      <c r="D3327" t="s">
        <v>5693</v>
      </c>
      <c r="E3327" t="s">
        <v>2170</v>
      </c>
      <c r="F3327">
        <v>3</v>
      </c>
      <c r="G3327" s="1">
        <v>45166</v>
      </c>
      <c r="H3327" s="1">
        <v>45276</v>
      </c>
      <c r="I3327" s="21">
        <f t="shared" si="255"/>
        <v>16.714285714285715</v>
      </c>
      <c r="J3327" s="1"/>
      <c r="K3327" s="1" t="s">
        <v>5537</v>
      </c>
      <c r="M3327" t="s">
        <v>34</v>
      </c>
      <c r="O3327" t="s">
        <v>36</v>
      </c>
      <c r="S3327" s="22">
        <f t="shared" si="256"/>
        <v>5.555555555555558E-2</v>
      </c>
      <c r="T3327" s="22">
        <f t="shared" si="257"/>
        <v>0.11255411255411261</v>
      </c>
      <c r="U3327" s="22" t="s">
        <v>5376</v>
      </c>
      <c r="V3327">
        <v>1110</v>
      </c>
      <c r="W3327" s="22" t="s">
        <v>5393</v>
      </c>
      <c r="X3327">
        <v>1230</v>
      </c>
      <c r="Y3327" t="s">
        <v>49</v>
      </c>
      <c r="Z3327" t="s">
        <v>2171</v>
      </c>
      <c r="AA3327" t="s">
        <v>2172</v>
      </c>
      <c r="AB3327" t="s">
        <v>277</v>
      </c>
      <c r="AC3327" t="s">
        <v>62</v>
      </c>
      <c r="AD3327" t="str">
        <f t="shared" si="258"/>
        <v>West Campus Classroom Building - WCC106</v>
      </c>
      <c r="AE3327" t="s">
        <v>682</v>
      </c>
      <c r="AF3327" t="s">
        <v>683</v>
      </c>
      <c r="AG3327" t="s">
        <v>714</v>
      </c>
      <c r="AH3327" t="s">
        <v>3688</v>
      </c>
      <c r="AI3327">
        <v>40</v>
      </c>
      <c r="AJ3327">
        <v>29</v>
      </c>
      <c r="AK3327" s="22">
        <f t="shared" si="259"/>
        <v>54.556586270872018</v>
      </c>
      <c r="AL3327" t="s">
        <v>52</v>
      </c>
      <c r="AM3327" t="s">
        <v>66</v>
      </c>
      <c r="AN3327" t="s">
        <v>67</v>
      </c>
    </row>
    <row r="3328" spans="1:40" x14ac:dyDescent="0.25">
      <c r="A3328">
        <v>202430</v>
      </c>
      <c r="B3328">
        <v>40149</v>
      </c>
      <c r="C3328" t="s">
        <v>710</v>
      </c>
      <c r="D3328" t="s">
        <v>5736</v>
      </c>
      <c r="E3328" t="s">
        <v>711</v>
      </c>
      <c r="F3328">
        <v>4</v>
      </c>
      <c r="G3328" s="1">
        <v>45166</v>
      </c>
      <c r="H3328" s="1">
        <v>45276</v>
      </c>
      <c r="I3328" s="21">
        <f t="shared" si="255"/>
        <v>16.714285714285715</v>
      </c>
      <c r="J3328" s="1"/>
      <c r="K3328" s="1" t="s">
        <v>5536</v>
      </c>
      <c r="L3328" t="s">
        <v>33</v>
      </c>
      <c r="N3328" t="s">
        <v>35</v>
      </c>
      <c r="S3328" s="22">
        <f t="shared" si="256"/>
        <v>8.3333333333333315E-2</v>
      </c>
      <c r="T3328" s="22">
        <f t="shared" si="257"/>
        <v>0.1688311688311688</v>
      </c>
      <c r="U3328" s="22" t="s">
        <v>5390</v>
      </c>
      <c r="V3328">
        <v>900</v>
      </c>
      <c r="W3328" s="22" t="s">
        <v>5437</v>
      </c>
      <c r="X3328">
        <v>1100</v>
      </c>
      <c r="Y3328" t="s">
        <v>49</v>
      </c>
      <c r="Z3328" t="s">
        <v>712</v>
      </c>
      <c r="AA3328" t="s">
        <v>713</v>
      </c>
      <c r="AB3328" t="s">
        <v>277</v>
      </c>
      <c r="AC3328" t="s">
        <v>62</v>
      </c>
      <c r="AD3328" t="str">
        <f t="shared" si="258"/>
        <v>West Campus Classroom Building - WCC106</v>
      </c>
      <c r="AE3328" t="s">
        <v>682</v>
      </c>
      <c r="AF3328" t="s">
        <v>683</v>
      </c>
      <c r="AG3328" t="s">
        <v>714</v>
      </c>
      <c r="AH3328" t="s">
        <v>3688</v>
      </c>
      <c r="AI3328">
        <v>35</v>
      </c>
      <c r="AJ3328">
        <v>31</v>
      </c>
      <c r="AK3328" s="22">
        <f t="shared" si="259"/>
        <v>87.478664192949893</v>
      </c>
      <c r="AL3328" t="s">
        <v>52</v>
      </c>
      <c r="AM3328" t="s">
        <v>66</v>
      </c>
      <c r="AN3328" t="s">
        <v>67</v>
      </c>
    </row>
    <row r="3329" spans="1:40" x14ac:dyDescent="0.25">
      <c r="A3329">
        <v>202430</v>
      </c>
      <c r="B3329">
        <v>40725</v>
      </c>
      <c r="C3329" t="s">
        <v>2165</v>
      </c>
      <c r="D3329" t="s">
        <v>5619</v>
      </c>
      <c r="E3329" t="s">
        <v>2166</v>
      </c>
      <c r="F3329">
        <v>3</v>
      </c>
      <c r="G3329" s="1">
        <v>45166</v>
      </c>
      <c r="H3329" s="1">
        <v>45276</v>
      </c>
      <c r="I3329" s="21">
        <f t="shared" si="255"/>
        <v>16.714285714285715</v>
      </c>
      <c r="J3329" s="1"/>
      <c r="K3329" s="1" t="s">
        <v>5537</v>
      </c>
      <c r="M3329" t="s">
        <v>34</v>
      </c>
      <c r="O3329" t="s">
        <v>36</v>
      </c>
      <c r="S3329" s="22">
        <f t="shared" si="256"/>
        <v>5.5555555555555525E-2</v>
      </c>
      <c r="T3329" s="22">
        <f t="shared" si="257"/>
        <v>0.1125541125541125</v>
      </c>
      <c r="U3329" s="22" t="s">
        <v>5375</v>
      </c>
      <c r="V3329">
        <v>935</v>
      </c>
      <c r="W3329" s="22" t="s">
        <v>5474</v>
      </c>
      <c r="X3329">
        <v>1055</v>
      </c>
      <c r="Y3329" t="s">
        <v>49</v>
      </c>
      <c r="Z3329" t="s">
        <v>2167</v>
      </c>
      <c r="AA3329" t="s">
        <v>2168</v>
      </c>
      <c r="AB3329" t="s">
        <v>277</v>
      </c>
      <c r="AC3329" t="s">
        <v>62</v>
      </c>
      <c r="AD3329" t="str">
        <f t="shared" si="258"/>
        <v>West Campus Classroom Building - WCC106</v>
      </c>
      <c r="AE3329" t="s">
        <v>682</v>
      </c>
      <c r="AF3329" t="s">
        <v>683</v>
      </c>
      <c r="AG3329" t="s">
        <v>714</v>
      </c>
      <c r="AH3329" t="s">
        <v>3688</v>
      </c>
      <c r="AI3329">
        <v>40</v>
      </c>
      <c r="AJ3329">
        <v>35</v>
      </c>
      <c r="AK3329" s="22">
        <f t="shared" si="259"/>
        <v>65.844155844155821</v>
      </c>
      <c r="AL3329" t="s">
        <v>52</v>
      </c>
      <c r="AM3329" t="s">
        <v>66</v>
      </c>
      <c r="AN3329" t="s">
        <v>67</v>
      </c>
    </row>
    <row r="3330" spans="1:40" x14ac:dyDescent="0.25">
      <c r="A3330">
        <v>202430</v>
      </c>
      <c r="B3330">
        <v>31526</v>
      </c>
      <c r="C3330" t="s">
        <v>189</v>
      </c>
      <c r="D3330" t="s">
        <v>5719</v>
      </c>
      <c r="E3330" t="s">
        <v>190</v>
      </c>
      <c r="F3330">
        <v>3</v>
      </c>
      <c r="G3330" s="1">
        <v>45166</v>
      </c>
      <c r="H3330" s="1">
        <v>45276</v>
      </c>
      <c r="I3330" s="21">
        <f t="shared" ref="I3330:I3393" si="260">(DATEDIF(G3330,H3330,"d")/7)+1</f>
        <v>16.714285714285715</v>
      </c>
      <c r="J3330" s="1"/>
      <c r="K3330" s="1" t="s">
        <v>35</v>
      </c>
      <c r="N3330" t="s">
        <v>35</v>
      </c>
      <c r="S3330" s="22">
        <f t="shared" ref="S3330:S3393" si="261">W3330-U3330</f>
        <v>5.555555555555558E-2</v>
      </c>
      <c r="T3330" s="22">
        <f t="shared" ref="T3330:T3393" si="262">(LEN(K3330)*S3330)*(I3330/16.5)</f>
        <v>5.6277056277056307E-2</v>
      </c>
      <c r="U3330" s="22" t="s">
        <v>5376</v>
      </c>
      <c r="V3330">
        <v>1110</v>
      </c>
      <c r="W3330" s="22" t="s">
        <v>5393</v>
      </c>
      <c r="X3330">
        <v>1230</v>
      </c>
      <c r="Y3330" t="s">
        <v>304</v>
      </c>
      <c r="Z3330" t="s">
        <v>2904</v>
      </c>
      <c r="AA3330" t="s">
        <v>2905</v>
      </c>
      <c r="AB3330" t="s">
        <v>61</v>
      </c>
      <c r="AC3330" t="s">
        <v>62</v>
      </c>
      <c r="AD3330" t="str">
        <f t="shared" ref="AD3330:AD3393" si="263">CONCATENATE(AE3330," - ",AG3330)</f>
        <v>West Campus Classroom Building - WCC106</v>
      </c>
      <c r="AE3330" t="s">
        <v>682</v>
      </c>
      <c r="AF3330" t="s">
        <v>683</v>
      </c>
      <c r="AG3330" t="s">
        <v>714</v>
      </c>
      <c r="AH3330" t="s">
        <v>3688</v>
      </c>
      <c r="AI3330">
        <v>40</v>
      </c>
      <c r="AJ3330">
        <v>35</v>
      </c>
      <c r="AK3330" s="22">
        <f t="shared" ref="AK3330:AK3393" si="264">I3330*T3330*AJ3330</f>
        <v>32.922077922077939</v>
      </c>
      <c r="AL3330" t="s">
        <v>430</v>
      </c>
      <c r="AM3330" t="s">
        <v>306</v>
      </c>
      <c r="AN3330" t="s">
        <v>67</v>
      </c>
    </row>
    <row r="3331" spans="1:40" x14ac:dyDescent="0.25">
      <c r="A3331">
        <v>202430</v>
      </c>
      <c r="B3331">
        <v>43593</v>
      </c>
      <c r="C3331" t="s">
        <v>193</v>
      </c>
      <c r="D3331" t="s">
        <v>5719</v>
      </c>
      <c r="E3331" t="s">
        <v>194</v>
      </c>
      <c r="F3331">
        <v>3</v>
      </c>
      <c r="G3331" s="1">
        <v>45166</v>
      </c>
      <c r="H3331" s="1">
        <v>45276</v>
      </c>
      <c r="I3331" s="21">
        <f t="shared" si="260"/>
        <v>16.714285714285715</v>
      </c>
      <c r="J3331" s="1"/>
      <c r="K3331" s="1" t="s">
        <v>35</v>
      </c>
      <c r="N3331" t="s">
        <v>35</v>
      </c>
      <c r="S3331" s="22">
        <f t="shared" si="261"/>
        <v>5.555555555555558E-2</v>
      </c>
      <c r="T3331" s="22">
        <f t="shared" si="262"/>
        <v>5.6277056277056307E-2</v>
      </c>
      <c r="U3331" s="22" t="s">
        <v>5377</v>
      </c>
      <c r="V3331">
        <v>1245</v>
      </c>
      <c r="W3331" s="22" t="s">
        <v>5398</v>
      </c>
      <c r="X3331">
        <v>1405</v>
      </c>
      <c r="Y3331" t="s">
        <v>304</v>
      </c>
      <c r="Z3331" t="s">
        <v>2904</v>
      </c>
      <c r="AA3331" t="s">
        <v>2905</v>
      </c>
      <c r="AB3331" t="s">
        <v>61</v>
      </c>
      <c r="AC3331" t="s">
        <v>62</v>
      </c>
      <c r="AD3331" t="str">
        <f t="shared" si="263"/>
        <v>West Campus Classroom Building - WCC106</v>
      </c>
      <c r="AE3331" t="s">
        <v>682</v>
      </c>
      <c r="AF3331" t="s">
        <v>683</v>
      </c>
      <c r="AG3331" t="s">
        <v>714</v>
      </c>
      <c r="AH3331" t="s">
        <v>3688</v>
      </c>
      <c r="AI3331">
        <v>40</v>
      </c>
      <c r="AJ3331">
        <v>20</v>
      </c>
      <c r="AK3331" s="22">
        <f t="shared" si="264"/>
        <v>18.81261595547311</v>
      </c>
      <c r="AL3331" t="s">
        <v>430</v>
      </c>
      <c r="AM3331" t="s">
        <v>306</v>
      </c>
      <c r="AN3331" t="s">
        <v>67</v>
      </c>
    </row>
    <row r="3332" spans="1:40" x14ac:dyDescent="0.25">
      <c r="A3332">
        <v>202430</v>
      </c>
      <c r="B3332">
        <v>31528</v>
      </c>
      <c r="C3332" t="s">
        <v>189</v>
      </c>
      <c r="D3332" t="s">
        <v>5719</v>
      </c>
      <c r="E3332" t="s">
        <v>190</v>
      </c>
      <c r="F3332">
        <v>3</v>
      </c>
      <c r="G3332" s="1">
        <v>45166</v>
      </c>
      <c r="H3332" s="1">
        <v>45276</v>
      </c>
      <c r="I3332" s="21">
        <f t="shared" si="260"/>
        <v>16.714285714285715</v>
      </c>
      <c r="J3332" s="1"/>
      <c r="K3332" s="1" t="s">
        <v>5537</v>
      </c>
      <c r="M3332" t="s">
        <v>34</v>
      </c>
      <c r="O3332" t="s">
        <v>36</v>
      </c>
      <c r="S3332" s="22">
        <f t="shared" si="261"/>
        <v>5.5555555555555525E-2</v>
      </c>
      <c r="T3332" s="22">
        <f t="shared" si="262"/>
        <v>0.1125541125541125</v>
      </c>
      <c r="U3332" s="22" t="s">
        <v>5375</v>
      </c>
      <c r="V3332">
        <v>935</v>
      </c>
      <c r="W3332" s="22" t="s">
        <v>5474</v>
      </c>
      <c r="X3332">
        <v>1055</v>
      </c>
      <c r="Y3332" t="s">
        <v>49</v>
      </c>
      <c r="Z3332" t="s">
        <v>2173</v>
      </c>
      <c r="AA3332" t="s">
        <v>2174</v>
      </c>
      <c r="AB3332" t="s">
        <v>277</v>
      </c>
      <c r="AC3332" t="s">
        <v>62</v>
      </c>
      <c r="AD3332" t="str">
        <f t="shared" si="263"/>
        <v>West Campus Classroom Building - WCC117</v>
      </c>
      <c r="AE3332" t="s">
        <v>682</v>
      </c>
      <c r="AF3332" t="s">
        <v>683</v>
      </c>
      <c r="AG3332" t="s">
        <v>717</v>
      </c>
      <c r="AH3332" t="s">
        <v>3688</v>
      </c>
      <c r="AI3332">
        <v>40</v>
      </c>
      <c r="AJ3332">
        <v>34</v>
      </c>
      <c r="AK3332" s="22">
        <f t="shared" si="264"/>
        <v>63.962894248608507</v>
      </c>
      <c r="AL3332" t="s">
        <v>52</v>
      </c>
      <c r="AM3332" t="s">
        <v>66</v>
      </c>
      <c r="AN3332" t="s">
        <v>67</v>
      </c>
    </row>
    <row r="3333" spans="1:40" hidden="1" x14ac:dyDescent="0.25">
      <c r="A3333">
        <v>202430</v>
      </c>
      <c r="B3333">
        <v>31620</v>
      </c>
      <c r="C3333" t="s">
        <v>685</v>
      </c>
      <c r="D3333" t="s">
        <v>5619</v>
      </c>
      <c r="E3333" t="s">
        <v>686</v>
      </c>
      <c r="F3333">
        <v>3</v>
      </c>
      <c r="G3333" s="1">
        <v>45166</v>
      </c>
      <c r="H3333" s="1">
        <v>45168</v>
      </c>
      <c r="I3333" s="21">
        <f t="shared" si="260"/>
        <v>1.2857142857142856</v>
      </c>
      <c r="J3333" s="1"/>
      <c r="K3333" s="1" t="s">
        <v>5536</v>
      </c>
      <c r="L3333" t="s">
        <v>33</v>
      </c>
      <c r="N3333" t="s">
        <v>35</v>
      </c>
      <c r="S3333" s="22">
        <f t="shared" si="261"/>
        <v>5.555555555555558E-2</v>
      </c>
      <c r="T3333" s="22">
        <f t="shared" si="262"/>
        <v>8.6580086580086615E-3</v>
      </c>
      <c r="U3333" s="22" t="s">
        <v>5377</v>
      </c>
      <c r="V3333">
        <v>1245</v>
      </c>
      <c r="W3333" s="22" t="s">
        <v>5398</v>
      </c>
      <c r="X3333">
        <v>1405</v>
      </c>
      <c r="Y3333" t="s">
        <v>49</v>
      </c>
      <c r="Z3333" t="s">
        <v>718</v>
      </c>
      <c r="AA3333" t="s">
        <v>719</v>
      </c>
      <c r="AB3333" t="s">
        <v>61</v>
      </c>
      <c r="AC3333" t="s">
        <v>62</v>
      </c>
      <c r="AD3333" t="str">
        <f t="shared" si="263"/>
        <v>West Campus Classroom Building - WCC117</v>
      </c>
      <c r="AE3333" t="s">
        <v>682</v>
      </c>
      <c r="AF3333" t="s">
        <v>683</v>
      </c>
      <c r="AG3333" t="s">
        <v>717</v>
      </c>
      <c r="AH3333" t="s">
        <v>3688</v>
      </c>
      <c r="AI3333">
        <v>40</v>
      </c>
      <c r="AJ3333">
        <v>42</v>
      </c>
      <c r="AK3333" s="22">
        <f t="shared" si="264"/>
        <v>0.46753246753246769</v>
      </c>
      <c r="AL3333" t="s">
        <v>52</v>
      </c>
      <c r="AM3333" t="s">
        <v>66</v>
      </c>
      <c r="AN3333" t="s">
        <v>46</v>
      </c>
    </row>
    <row r="3334" spans="1:40" x14ac:dyDescent="0.25">
      <c r="A3334">
        <v>202430</v>
      </c>
      <c r="B3334">
        <v>36783</v>
      </c>
      <c r="C3334" t="s">
        <v>720</v>
      </c>
      <c r="D3334" t="s">
        <v>5735</v>
      </c>
      <c r="E3334" t="s">
        <v>721</v>
      </c>
      <c r="F3334">
        <v>3</v>
      </c>
      <c r="G3334" s="1">
        <v>45166</v>
      </c>
      <c r="H3334" s="1">
        <v>45276</v>
      </c>
      <c r="I3334" s="21">
        <f t="shared" si="260"/>
        <v>16.714285714285715</v>
      </c>
      <c r="J3334" s="1"/>
      <c r="K3334" s="1" t="s">
        <v>5536</v>
      </c>
      <c r="L3334" t="s">
        <v>33</v>
      </c>
      <c r="N3334" t="s">
        <v>35</v>
      </c>
      <c r="S3334" s="22">
        <f t="shared" si="261"/>
        <v>5.555555555555558E-2</v>
      </c>
      <c r="T3334" s="22">
        <f t="shared" si="262"/>
        <v>0.11255411255411261</v>
      </c>
      <c r="U3334" s="22" t="s">
        <v>5479</v>
      </c>
      <c r="V3334">
        <v>1545</v>
      </c>
      <c r="W3334" s="22" t="s">
        <v>5412</v>
      </c>
      <c r="X3334">
        <v>1705</v>
      </c>
      <c r="Y3334" t="s">
        <v>49</v>
      </c>
      <c r="Z3334" t="s">
        <v>722</v>
      </c>
      <c r="AA3334" t="s">
        <v>723</v>
      </c>
      <c r="AB3334" t="s">
        <v>277</v>
      </c>
      <c r="AC3334" t="s">
        <v>62</v>
      </c>
      <c r="AD3334" t="str">
        <f t="shared" si="263"/>
        <v>West Campus Classroom Building - WCC117</v>
      </c>
      <c r="AE3334" t="s">
        <v>682</v>
      </c>
      <c r="AF3334" t="s">
        <v>683</v>
      </c>
      <c r="AG3334" t="s">
        <v>717</v>
      </c>
      <c r="AH3334" t="s">
        <v>3688</v>
      </c>
      <c r="AI3334">
        <v>40</v>
      </c>
      <c r="AJ3334">
        <v>25</v>
      </c>
      <c r="AK3334" s="22">
        <f t="shared" si="264"/>
        <v>47.031539888682772</v>
      </c>
      <c r="AL3334" t="s">
        <v>52</v>
      </c>
      <c r="AM3334" t="s">
        <v>66</v>
      </c>
      <c r="AN3334" t="s">
        <v>67</v>
      </c>
    </row>
    <row r="3335" spans="1:40" x14ac:dyDescent="0.25">
      <c r="A3335">
        <v>202430</v>
      </c>
      <c r="B3335">
        <v>42247</v>
      </c>
      <c r="C3335" t="s">
        <v>715</v>
      </c>
      <c r="D3335" t="s">
        <v>5617</v>
      </c>
      <c r="E3335" t="s">
        <v>716</v>
      </c>
      <c r="F3335">
        <v>3</v>
      </c>
      <c r="G3335" s="1">
        <v>45166</v>
      </c>
      <c r="H3335" s="1">
        <v>45276</v>
      </c>
      <c r="I3335" s="21">
        <f t="shared" si="260"/>
        <v>16.714285714285715</v>
      </c>
      <c r="J3335" s="1"/>
      <c r="K3335" s="1" t="s">
        <v>5536</v>
      </c>
      <c r="L3335" t="s">
        <v>33</v>
      </c>
      <c r="N3335" t="s">
        <v>35</v>
      </c>
      <c r="S3335" s="22">
        <f t="shared" si="261"/>
        <v>5.555555555555558E-2</v>
      </c>
      <c r="T3335" s="22">
        <f t="shared" si="262"/>
        <v>0.11255411255411261</v>
      </c>
      <c r="U3335" s="22" t="s">
        <v>5376</v>
      </c>
      <c r="V3335">
        <v>1110</v>
      </c>
      <c r="W3335" s="22" t="s">
        <v>5393</v>
      </c>
      <c r="X3335">
        <v>1230</v>
      </c>
      <c r="Y3335" t="s">
        <v>49</v>
      </c>
      <c r="Z3335" t="s">
        <v>275</v>
      </c>
      <c r="AA3335" t="s">
        <v>276</v>
      </c>
      <c r="AB3335" t="s">
        <v>277</v>
      </c>
      <c r="AC3335" t="s">
        <v>62</v>
      </c>
      <c r="AD3335" t="str">
        <f t="shared" si="263"/>
        <v>West Campus Classroom Building - WCC117</v>
      </c>
      <c r="AE3335" t="s">
        <v>682</v>
      </c>
      <c r="AF3335" t="s">
        <v>683</v>
      </c>
      <c r="AG3335" t="s">
        <v>717</v>
      </c>
      <c r="AH3335" t="s">
        <v>3688</v>
      </c>
      <c r="AI3335">
        <v>30</v>
      </c>
      <c r="AJ3335">
        <v>26</v>
      </c>
      <c r="AK3335" s="22">
        <f t="shared" si="264"/>
        <v>48.91280148423008</v>
      </c>
      <c r="AL3335" t="s">
        <v>52</v>
      </c>
      <c r="AM3335" t="s">
        <v>66</v>
      </c>
      <c r="AN3335" t="s">
        <v>67</v>
      </c>
    </row>
    <row r="3336" spans="1:40" x14ac:dyDescent="0.25">
      <c r="A3336">
        <v>202430</v>
      </c>
      <c r="B3336">
        <v>42344</v>
      </c>
      <c r="C3336" t="s">
        <v>1466</v>
      </c>
      <c r="D3336" t="s">
        <v>5646</v>
      </c>
      <c r="E3336" t="s">
        <v>1467</v>
      </c>
      <c r="F3336">
        <v>3</v>
      </c>
      <c r="G3336" s="1">
        <v>45166</v>
      </c>
      <c r="H3336" s="1">
        <v>45276</v>
      </c>
      <c r="I3336" s="21">
        <f t="shared" si="260"/>
        <v>16.714285714285715</v>
      </c>
      <c r="J3336" s="1"/>
      <c r="K3336" s="1" t="s">
        <v>33</v>
      </c>
      <c r="L3336" t="s">
        <v>33</v>
      </c>
      <c r="S3336" s="22">
        <f t="shared" si="261"/>
        <v>0.125</v>
      </c>
      <c r="T3336" s="22">
        <f t="shared" si="262"/>
        <v>0.12662337662337664</v>
      </c>
      <c r="U3336" s="22" t="s">
        <v>5369</v>
      </c>
      <c r="V3336">
        <v>800</v>
      </c>
      <c r="W3336" s="22" t="s">
        <v>5437</v>
      </c>
      <c r="X3336">
        <v>1100</v>
      </c>
      <c r="Y3336" t="s">
        <v>49</v>
      </c>
      <c r="Z3336" t="s">
        <v>818</v>
      </c>
      <c r="AA3336" t="s">
        <v>819</v>
      </c>
      <c r="AB3336" t="s">
        <v>277</v>
      </c>
      <c r="AC3336" t="s">
        <v>62</v>
      </c>
      <c r="AD3336" t="str">
        <f t="shared" si="263"/>
        <v>West Campus Classroom Building - WCC117</v>
      </c>
      <c r="AE3336" t="s">
        <v>682</v>
      </c>
      <c r="AF3336" t="s">
        <v>683</v>
      </c>
      <c r="AG3336" t="s">
        <v>717</v>
      </c>
      <c r="AH3336" t="s">
        <v>3688</v>
      </c>
      <c r="AI3336">
        <v>35</v>
      </c>
      <c r="AJ3336">
        <v>35</v>
      </c>
      <c r="AK3336" s="22">
        <f t="shared" si="264"/>
        <v>74.07467532467534</v>
      </c>
      <c r="AL3336" t="s">
        <v>52</v>
      </c>
      <c r="AM3336" t="s">
        <v>66</v>
      </c>
      <c r="AN3336" t="s">
        <v>46</v>
      </c>
    </row>
    <row r="3337" spans="1:40" x14ac:dyDescent="0.25">
      <c r="A3337">
        <v>202430</v>
      </c>
      <c r="B3337">
        <v>31531</v>
      </c>
      <c r="C3337" t="s">
        <v>193</v>
      </c>
      <c r="D3337" t="s">
        <v>5719</v>
      </c>
      <c r="E3337" t="s">
        <v>194</v>
      </c>
      <c r="F3337">
        <v>3</v>
      </c>
      <c r="G3337" s="1">
        <v>45166</v>
      </c>
      <c r="H3337" s="1">
        <v>45276</v>
      </c>
      <c r="I3337" s="21">
        <f t="shared" si="260"/>
        <v>16.714285714285715</v>
      </c>
      <c r="J3337" s="1"/>
      <c r="K3337" s="1" t="s">
        <v>35</v>
      </c>
      <c r="N3337" t="s">
        <v>35</v>
      </c>
      <c r="S3337" s="22">
        <f t="shared" si="261"/>
        <v>5.5555555555555525E-2</v>
      </c>
      <c r="T3337" s="22">
        <f t="shared" si="262"/>
        <v>5.6277056277056252E-2</v>
      </c>
      <c r="U3337" s="22" t="s">
        <v>5375</v>
      </c>
      <c r="V3337">
        <v>935</v>
      </c>
      <c r="W3337" s="22" t="s">
        <v>5474</v>
      </c>
      <c r="X3337">
        <v>1055</v>
      </c>
      <c r="Y3337" t="s">
        <v>304</v>
      </c>
      <c r="Z3337" t="s">
        <v>2906</v>
      </c>
      <c r="AA3337" t="s">
        <v>2907</v>
      </c>
      <c r="AB3337" t="s">
        <v>61</v>
      </c>
      <c r="AC3337" t="s">
        <v>62</v>
      </c>
      <c r="AD3337" t="str">
        <f t="shared" si="263"/>
        <v>West Campus Classroom Building - WCC117</v>
      </c>
      <c r="AE3337" t="s">
        <v>682</v>
      </c>
      <c r="AF3337" t="s">
        <v>683</v>
      </c>
      <c r="AG3337" t="s">
        <v>717</v>
      </c>
      <c r="AH3337" t="s">
        <v>3688</v>
      </c>
      <c r="AI3337">
        <v>40</v>
      </c>
      <c r="AJ3337">
        <v>36</v>
      </c>
      <c r="AK3337" s="22">
        <f t="shared" si="264"/>
        <v>33.862708719851561</v>
      </c>
      <c r="AL3337" t="s">
        <v>430</v>
      </c>
      <c r="AM3337" t="s">
        <v>306</v>
      </c>
      <c r="AN3337" t="s">
        <v>67</v>
      </c>
    </row>
    <row r="3338" spans="1:40" x14ac:dyDescent="0.25">
      <c r="A3338">
        <v>202430</v>
      </c>
      <c r="B3338">
        <v>31536</v>
      </c>
      <c r="C3338" t="s">
        <v>2912</v>
      </c>
      <c r="D3338" t="s">
        <v>5719</v>
      </c>
      <c r="E3338" t="s">
        <v>2913</v>
      </c>
      <c r="F3338">
        <v>3</v>
      </c>
      <c r="G3338" s="1">
        <v>45166</v>
      </c>
      <c r="H3338" s="1">
        <v>45276</v>
      </c>
      <c r="I3338" s="21">
        <f t="shared" si="260"/>
        <v>16.714285714285715</v>
      </c>
      <c r="J3338" s="1"/>
      <c r="K3338" s="1" t="s">
        <v>36</v>
      </c>
      <c r="O3338" t="s">
        <v>36</v>
      </c>
      <c r="S3338" s="22">
        <f t="shared" si="261"/>
        <v>5.555555555555558E-2</v>
      </c>
      <c r="T3338" s="22">
        <f t="shared" si="262"/>
        <v>5.6277056277056307E-2</v>
      </c>
      <c r="U3338" s="22" t="s">
        <v>5377</v>
      </c>
      <c r="V3338">
        <v>1245</v>
      </c>
      <c r="W3338" s="22" t="s">
        <v>5398</v>
      </c>
      <c r="X3338">
        <v>1405</v>
      </c>
      <c r="Y3338" t="s">
        <v>304</v>
      </c>
      <c r="Z3338" t="s">
        <v>2910</v>
      </c>
      <c r="AA3338" t="s">
        <v>2911</v>
      </c>
      <c r="AC3338" t="s">
        <v>62</v>
      </c>
      <c r="AD3338" t="str">
        <f t="shared" si="263"/>
        <v>West Campus Classroom Building - WCC117</v>
      </c>
      <c r="AE3338" t="s">
        <v>682</v>
      </c>
      <c r="AF3338" t="s">
        <v>683</v>
      </c>
      <c r="AG3338" t="s">
        <v>717</v>
      </c>
      <c r="AH3338" t="s">
        <v>3688</v>
      </c>
      <c r="AI3338">
        <v>30</v>
      </c>
      <c r="AJ3338">
        <v>26</v>
      </c>
      <c r="AK3338" s="22">
        <f t="shared" si="264"/>
        <v>24.45640074211504</v>
      </c>
      <c r="AL3338" t="s">
        <v>430</v>
      </c>
      <c r="AM3338" t="s">
        <v>306</v>
      </c>
      <c r="AN3338" t="s">
        <v>67</v>
      </c>
    </row>
    <row r="3339" spans="1:40" x14ac:dyDescent="0.25">
      <c r="A3339">
        <v>202430</v>
      </c>
      <c r="B3339">
        <v>35288</v>
      </c>
      <c r="C3339" t="s">
        <v>3054</v>
      </c>
      <c r="D3339" t="s">
        <v>5719</v>
      </c>
      <c r="E3339" t="s">
        <v>3055</v>
      </c>
      <c r="F3339">
        <v>4</v>
      </c>
      <c r="G3339" s="1">
        <v>45166</v>
      </c>
      <c r="H3339" s="1">
        <v>45276</v>
      </c>
      <c r="I3339" s="21">
        <f t="shared" si="260"/>
        <v>16.714285714285715</v>
      </c>
      <c r="J3339" s="1" t="s">
        <v>393</v>
      </c>
      <c r="K3339" s="1" t="s">
        <v>36</v>
      </c>
      <c r="O3339" t="s">
        <v>36</v>
      </c>
      <c r="S3339" s="22">
        <f t="shared" si="261"/>
        <v>5.555555555555558E-2</v>
      </c>
      <c r="T3339" s="22">
        <f t="shared" si="262"/>
        <v>5.6277056277056307E-2</v>
      </c>
      <c r="U3339" s="22" t="s">
        <v>5377</v>
      </c>
      <c r="V3339">
        <v>1245</v>
      </c>
      <c r="W3339" s="22" t="s">
        <v>5398</v>
      </c>
      <c r="X3339">
        <v>1405</v>
      </c>
      <c r="Y3339" t="s">
        <v>304</v>
      </c>
      <c r="Z3339" t="s">
        <v>2910</v>
      </c>
      <c r="AA3339" t="s">
        <v>2911</v>
      </c>
      <c r="AB3339" t="s">
        <v>41</v>
      </c>
      <c r="AC3339" t="s">
        <v>62</v>
      </c>
      <c r="AD3339" t="str">
        <f t="shared" si="263"/>
        <v>West Campus Classroom Building - WCC117</v>
      </c>
      <c r="AE3339" t="s">
        <v>682</v>
      </c>
      <c r="AF3339" t="s">
        <v>683</v>
      </c>
      <c r="AG3339" t="s">
        <v>717</v>
      </c>
      <c r="AH3339" t="s">
        <v>3688</v>
      </c>
      <c r="AI3339">
        <v>13</v>
      </c>
      <c r="AJ3339">
        <v>13</v>
      </c>
      <c r="AK3339" s="22">
        <f t="shared" si="264"/>
        <v>12.22820037105752</v>
      </c>
      <c r="AL3339" t="s">
        <v>363</v>
      </c>
      <c r="AM3339" t="s">
        <v>306</v>
      </c>
      <c r="AN3339" t="s">
        <v>46</v>
      </c>
    </row>
    <row r="3340" spans="1:40" x14ac:dyDescent="0.25">
      <c r="A3340">
        <v>202430</v>
      </c>
      <c r="B3340">
        <v>30620</v>
      </c>
      <c r="C3340" t="s">
        <v>214</v>
      </c>
      <c r="D3340" t="s">
        <v>5707</v>
      </c>
      <c r="E3340" t="s">
        <v>215</v>
      </c>
      <c r="F3340">
        <v>3</v>
      </c>
      <c r="G3340" s="1">
        <v>45166</v>
      </c>
      <c r="H3340" s="1">
        <v>45276</v>
      </c>
      <c r="I3340" s="21">
        <f t="shared" si="260"/>
        <v>16.714285714285715</v>
      </c>
      <c r="J3340" s="1"/>
      <c r="K3340" s="1" t="s">
        <v>5536</v>
      </c>
      <c r="L3340" t="s">
        <v>33</v>
      </c>
      <c r="N3340" t="s">
        <v>35</v>
      </c>
      <c r="S3340" s="22">
        <f t="shared" si="261"/>
        <v>5.5555555555555525E-2</v>
      </c>
      <c r="T3340" s="22">
        <f t="shared" si="262"/>
        <v>0.1125541125541125</v>
      </c>
      <c r="U3340" s="22" t="s">
        <v>5375</v>
      </c>
      <c r="V3340">
        <v>935</v>
      </c>
      <c r="W3340" s="22" t="s">
        <v>5474</v>
      </c>
      <c r="X3340">
        <v>1055</v>
      </c>
      <c r="Y3340" t="s">
        <v>49</v>
      </c>
      <c r="Z3340" t="s">
        <v>356</v>
      </c>
      <c r="AA3340" t="s">
        <v>357</v>
      </c>
      <c r="AB3340" t="s">
        <v>277</v>
      </c>
      <c r="AC3340" t="s">
        <v>62</v>
      </c>
      <c r="AD3340" t="str">
        <f t="shared" si="263"/>
        <v>West Campus Classroom Building - WCC118</v>
      </c>
      <c r="AE3340" t="s">
        <v>682</v>
      </c>
      <c r="AF3340" t="s">
        <v>683</v>
      </c>
      <c r="AG3340" t="s">
        <v>724</v>
      </c>
      <c r="AH3340" t="s">
        <v>3688</v>
      </c>
      <c r="AI3340">
        <v>36</v>
      </c>
      <c r="AJ3340">
        <v>37</v>
      </c>
      <c r="AK3340" s="22">
        <f t="shared" si="264"/>
        <v>69.606679035250437</v>
      </c>
      <c r="AL3340" t="s">
        <v>52</v>
      </c>
      <c r="AM3340" t="s">
        <v>66</v>
      </c>
      <c r="AN3340" t="s">
        <v>46</v>
      </c>
    </row>
    <row r="3341" spans="1:40" x14ac:dyDescent="0.25">
      <c r="A3341">
        <v>202430</v>
      </c>
      <c r="B3341">
        <v>41115</v>
      </c>
      <c r="C3341" t="s">
        <v>183</v>
      </c>
      <c r="D3341" t="s">
        <v>5707</v>
      </c>
      <c r="E3341" t="s">
        <v>184</v>
      </c>
      <c r="F3341">
        <v>4</v>
      </c>
      <c r="G3341" s="1">
        <v>45166</v>
      </c>
      <c r="H3341" s="1">
        <v>45276</v>
      </c>
      <c r="I3341" s="21">
        <f t="shared" si="260"/>
        <v>16.714285714285715</v>
      </c>
      <c r="J3341" s="1"/>
      <c r="K3341" s="1" t="s">
        <v>5537</v>
      </c>
      <c r="M3341" t="s">
        <v>34</v>
      </c>
      <c r="O3341" t="s">
        <v>36</v>
      </c>
      <c r="S3341" s="22">
        <f t="shared" si="261"/>
        <v>8.680555555555558E-2</v>
      </c>
      <c r="T3341" s="22">
        <f t="shared" si="262"/>
        <v>0.17586580086580095</v>
      </c>
      <c r="U3341" s="22" t="s">
        <v>5373</v>
      </c>
      <c r="V3341">
        <v>1030</v>
      </c>
      <c r="W3341" s="22" t="s">
        <v>5425</v>
      </c>
      <c r="X3341">
        <v>1235</v>
      </c>
      <c r="Y3341" t="s">
        <v>49</v>
      </c>
      <c r="Z3341" t="s">
        <v>1782</v>
      </c>
      <c r="AA3341" t="s">
        <v>1783</v>
      </c>
      <c r="AB3341" t="s">
        <v>277</v>
      </c>
      <c r="AC3341" t="s">
        <v>62</v>
      </c>
      <c r="AD3341" t="str">
        <f t="shared" si="263"/>
        <v>West Campus Classroom Building - WCC118</v>
      </c>
      <c r="AE3341" t="s">
        <v>682</v>
      </c>
      <c r="AF3341" t="s">
        <v>683</v>
      </c>
      <c r="AG3341" t="s">
        <v>724</v>
      </c>
      <c r="AH3341" t="s">
        <v>3688</v>
      </c>
      <c r="AI3341">
        <v>28</v>
      </c>
      <c r="AJ3341">
        <v>24</v>
      </c>
      <c r="AK3341" s="22">
        <f t="shared" si="264"/>
        <v>70.547309833024158</v>
      </c>
      <c r="AL3341" t="s">
        <v>345</v>
      </c>
      <c r="AM3341" t="s">
        <v>346</v>
      </c>
      <c r="AN3341" t="s">
        <v>67</v>
      </c>
    </row>
    <row r="3342" spans="1:40" x14ac:dyDescent="0.25">
      <c r="A3342">
        <v>202430</v>
      </c>
      <c r="B3342">
        <v>41120</v>
      </c>
      <c r="C3342" t="s">
        <v>183</v>
      </c>
      <c r="D3342" t="s">
        <v>5707</v>
      </c>
      <c r="E3342" t="s">
        <v>184</v>
      </c>
      <c r="F3342">
        <v>4</v>
      </c>
      <c r="G3342" s="1">
        <v>45166</v>
      </c>
      <c r="H3342" s="1">
        <v>45276</v>
      </c>
      <c r="I3342" s="21">
        <f t="shared" si="260"/>
        <v>16.714285714285715</v>
      </c>
      <c r="J3342" s="1"/>
      <c r="K3342" s="1" t="s">
        <v>5537</v>
      </c>
      <c r="M3342" t="s">
        <v>34</v>
      </c>
      <c r="O3342" t="s">
        <v>36</v>
      </c>
      <c r="S3342" s="22">
        <f t="shared" si="261"/>
        <v>8.680555555555558E-2</v>
      </c>
      <c r="T3342" s="22">
        <f t="shared" si="262"/>
        <v>0.17586580086580095</v>
      </c>
      <c r="U3342" s="22" t="s">
        <v>5369</v>
      </c>
      <c r="V3342">
        <v>800</v>
      </c>
      <c r="W3342" s="22" t="s">
        <v>5392</v>
      </c>
      <c r="X3342">
        <v>1005</v>
      </c>
      <c r="Y3342" t="s">
        <v>49</v>
      </c>
      <c r="Z3342" t="s">
        <v>370</v>
      </c>
      <c r="AA3342" t="s">
        <v>371</v>
      </c>
      <c r="AB3342" t="s">
        <v>277</v>
      </c>
      <c r="AC3342" t="s">
        <v>62</v>
      </c>
      <c r="AD3342" t="str">
        <f t="shared" si="263"/>
        <v>West Campus Classroom Building - WCC118</v>
      </c>
      <c r="AE3342" t="s">
        <v>682</v>
      </c>
      <c r="AF3342" t="s">
        <v>683</v>
      </c>
      <c r="AG3342" t="s">
        <v>724</v>
      </c>
      <c r="AH3342" t="s">
        <v>3688</v>
      </c>
      <c r="AI3342">
        <v>28</v>
      </c>
      <c r="AJ3342">
        <v>21</v>
      </c>
      <c r="AK3342" s="22">
        <f t="shared" si="264"/>
        <v>61.72889610389614</v>
      </c>
      <c r="AL3342" t="s">
        <v>52</v>
      </c>
      <c r="AM3342" t="s">
        <v>66</v>
      </c>
      <c r="AN3342" t="s">
        <v>67</v>
      </c>
    </row>
    <row r="3343" spans="1:40" x14ac:dyDescent="0.25">
      <c r="A3343">
        <v>202430</v>
      </c>
      <c r="B3343">
        <v>42266</v>
      </c>
      <c r="C3343" t="s">
        <v>685</v>
      </c>
      <c r="D3343" t="s">
        <v>5619</v>
      </c>
      <c r="E3343" t="s">
        <v>686</v>
      </c>
      <c r="F3343">
        <v>3</v>
      </c>
      <c r="G3343" s="1">
        <v>45166</v>
      </c>
      <c r="H3343" s="1">
        <v>45276</v>
      </c>
      <c r="I3343" s="21">
        <f t="shared" si="260"/>
        <v>16.714285714285715</v>
      </c>
      <c r="J3343" s="1"/>
      <c r="K3343" s="1" t="s">
        <v>5537</v>
      </c>
      <c r="M3343" t="s">
        <v>34</v>
      </c>
      <c r="O3343" t="s">
        <v>36</v>
      </c>
      <c r="S3343" s="22">
        <f t="shared" si="261"/>
        <v>5.555555555555558E-2</v>
      </c>
      <c r="T3343" s="22">
        <f t="shared" si="262"/>
        <v>0.11255411255411261</v>
      </c>
      <c r="U3343" s="22" t="s">
        <v>5377</v>
      </c>
      <c r="V3343">
        <v>1245</v>
      </c>
      <c r="W3343" s="22" t="s">
        <v>5398</v>
      </c>
      <c r="X3343">
        <v>1405</v>
      </c>
      <c r="Y3343" t="s">
        <v>49</v>
      </c>
      <c r="Z3343" t="s">
        <v>718</v>
      </c>
      <c r="AA3343" t="s">
        <v>719</v>
      </c>
      <c r="AB3343" t="s">
        <v>61</v>
      </c>
      <c r="AC3343" t="s">
        <v>62</v>
      </c>
      <c r="AD3343" t="str">
        <f t="shared" si="263"/>
        <v>West Campus Classroom Building - WCC118</v>
      </c>
      <c r="AE3343" t="s">
        <v>682</v>
      </c>
      <c r="AF3343" t="s">
        <v>683</v>
      </c>
      <c r="AG3343" t="s">
        <v>724</v>
      </c>
      <c r="AH3343" t="s">
        <v>3688</v>
      </c>
      <c r="AI3343">
        <v>40</v>
      </c>
      <c r="AJ3343">
        <v>38</v>
      </c>
      <c r="AK3343" s="22">
        <f t="shared" si="264"/>
        <v>71.487940630797809</v>
      </c>
      <c r="AL3343" t="s">
        <v>52</v>
      </c>
      <c r="AM3343" t="s">
        <v>66</v>
      </c>
      <c r="AN3343" t="s">
        <v>67</v>
      </c>
    </row>
    <row r="3344" spans="1:40" x14ac:dyDescent="0.25">
      <c r="A3344">
        <v>202430</v>
      </c>
      <c r="B3344">
        <v>41883</v>
      </c>
      <c r="C3344" t="s">
        <v>183</v>
      </c>
      <c r="D3344" t="s">
        <v>5707</v>
      </c>
      <c r="E3344" t="s">
        <v>184</v>
      </c>
      <c r="F3344">
        <v>4</v>
      </c>
      <c r="G3344" s="1">
        <v>45180</v>
      </c>
      <c r="H3344" s="1">
        <v>45276</v>
      </c>
      <c r="I3344" s="21">
        <f t="shared" si="260"/>
        <v>14.714285714285714</v>
      </c>
      <c r="J3344" s="1"/>
      <c r="K3344" s="1" t="s">
        <v>5536</v>
      </c>
      <c r="L3344" t="s">
        <v>33</v>
      </c>
      <c r="N3344" t="s">
        <v>35</v>
      </c>
      <c r="S3344" s="22">
        <f t="shared" si="261"/>
        <v>8.680555555555558E-2</v>
      </c>
      <c r="T3344" s="22">
        <f t="shared" si="262"/>
        <v>0.15482202982202986</v>
      </c>
      <c r="U3344" s="22" t="s">
        <v>5377</v>
      </c>
      <c r="V3344">
        <v>1245</v>
      </c>
      <c r="W3344" s="22" t="s">
        <v>5483</v>
      </c>
      <c r="X3344">
        <v>1450</v>
      </c>
      <c r="Y3344" t="s">
        <v>304</v>
      </c>
      <c r="Z3344" t="s">
        <v>725</v>
      </c>
      <c r="AA3344" t="s">
        <v>726</v>
      </c>
      <c r="AB3344" t="s">
        <v>277</v>
      </c>
      <c r="AC3344" t="s">
        <v>62</v>
      </c>
      <c r="AD3344" t="str">
        <f t="shared" si="263"/>
        <v>West Campus Classroom Building - WCC118</v>
      </c>
      <c r="AE3344" t="s">
        <v>682</v>
      </c>
      <c r="AF3344" t="s">
        <v>683</v>
      </c>
      <c r="AG3344" t="s">
        <v>724</v>
      </c>
      <c r="AH3344" t="s">
        <v>3688</v>
      </c>
      <c r="AI3344">
        <v>28</v>
      </c>
      <c r="AJ3344">
        <v>25</v>
      </c>
      <c r="AK3344" s="22">
        <f t="shared" si="264"/>
        <v>56.952389541675267</v>
      </c>
      <c r="AL3344" t="s">
        <v>430</v>
      </c>
      <c r="AM3344" t="s">
        <v>306</v>
      </c>
      <c r="AN3344" t="s">
        <v>67</v>
      </c>
    </row>
    <row r="3345" spans="1:40" x14ac:dyDescent="0.25">
      <c r="A3345">
        <v>202430</v>
      </c>
      <c r="B3345">
        <v>41067</v>
      </c>
      <c r="C3345" t="s">
        <v>183</v>
      </c>
      <c r="D3345" t="s">
        <v>5707</v>
      </c>
      <c r="E3345" t="s">
        <v>184</v>
      </c>
      <c r="F3345">
        <v>4</v>
      </c>
      <c r="G3345" s="1">
        <v>45166</v>
      </c>
      <c r="H3345" s="1">
        <v>45276</v>
      </c>
      <c r="I3345" s="21">
        <f t="shared" si="260"/>
        <v>16.714285714285715</v>
      </c>
      <c r="J3345" s="1"/>
      <c r="K3345" s="1" t="s">
        <v>5536</v>
      </c>
      <c r="L3345" t="s">
        <v>33</v>
      </c>
      <c r="N3345" t="s">
        <v>35</v>
      </c>
      <c r="S3345" s="22">
        <f t="shared" si="261"/>
        <v>8.680555555555558E-2</v>
      </c>
      <c r="T3345" s="22">
        <f t="shared" si="262"/>
        <v>0.17586580086580095</v>
      </c>
      <c r="U3345" s="22" t="s">
        <v>5373</v>
      </c>
      <c r="V3345">
        <v>1030</v>
      </c>
      <c r="W3345" s="22" t="s">
        <v>5425</v>
      </c>
      <c r="X3345">
        <v>1235</v>
      </c>
      <c r="Y3345" t="s">
        <v>49</v>
      </c>
      <c r="Z3345" t="s">
        <v>368</v>
      </c>
      <c r="AA3345" t="s">
        <v>369</v>
      </c>
      <c r="AB3345" t="s">
        <v>61</v>
      </c>
      <c r="AC3345" t="s">
        <v>62</v>
      </c>
      <c r="AD3345" t="str">
        <f t="shared" si="263"/>
        <v>West Campus Classroom Building - WCC119</v>
      </c>
      <c r="AE3345" t="s">
        <v>682</v>
      </c>
      <c r="AF3345" t="s">
        <v>683</v>
      </c>
      <c r="AG3345" t="s">
        <v>729</v>
      </c>
      <c r="AH3345" t="s">
        <v>3688</v>
      </c>
      <c r="AI3345">
        <v>24</v>
      </c>
      <c r="AJ3345">
        <v>24</v>
      </c>
      <c r="AK3345" s="22">
        <f t="shared" si="264"/>
        <v>70.547309833024158</v>
      </c>
      <c r="AL3345" t="s">
        <v>345</v>
      </c>
      <c r="AM3345" t="s">
        <v>66</v>
      </c>
      <c r="AN3345" t="s">
        <v>46</v>
      </c>
    </row>
    <row r="3346" spans="1:40" x14ac:dyDescent="0.25">
      <c r="A3346">
        <v>202430</v>
      </c>
      <c r="B3346">
        <v>41076</v>
      </c>
      <c r="C3346" t="s">
        <v>183</v>
      </c>
      <c r="D3346" t="s">
        <v>5707</v>
      </c>
      <c r="E3346" t="s">
        <v>184</v>
      </c>
      <c r="F3346">
        <v>4</v>
      </c>
      <c r="G3346" s="1">
        <v>45166</v>
      </c>
      <c r="H3346" s="1">
        <v>45276</v>
      </c>
      <c r="I3346" s="21">
        <f t="shared" si="260"/>
        <v>16.714285714285715</v>
      </c>
      <c r="J3346" s="1"/>
      <c r="K3346" s="1" t="s">
        <v>5536</v>
      </c>
      <c r="L3346" t="s">
        <v>33</v>
      </c>
      <c r="N3346" t="s">
        <v>35</v>
      </c>
      <c r="S3346" s="22">
        <f t="shared" si="261"/>
        <v>8.680555555555558E-2</v>
      </c>
      <c r="T3346" s="22">
        <f t="shared" si="262"/>
        <v>0.17586580086580095</v>
      </c>
      <c r="U3346" s="22" t="s">
        <v>5377</v>
      </c>
      <c r="V3346">
        <v>1245</v>
      </c>
      <c r="W3346" s="22" t="s">
        <v>5483</v>
      </c>
      <c r="X3346">
        <v>1450</v>
      </c>
      <c r="Y3346" t="s">
        <v>49</v>
      </c>
      <c r="Z3346" t="s">
        <v>370</v>
      </c>
      <c r="AA3346" t="s">
        <v>371</v>
      </c>
      <c r="AB3346" t="s">
        <v>277</v>
      </c>
      <c r="AC3346" t="s">
        <v>62</v>
      </c>
      <c r="AD3346" t="str">
        <f t="shared" si="263"/>
        <v>West Campus Classroom Building - WCC119</v>
      </c>
      <c r="AE3346" t="s">
        <v>682</v>
      </c>
      <c r="AF3346" t="s">
        <v>683</v>
      </c>
      <c r="AG3346" t="s">
        <v>729</v>
      </c>
      <c r="AH3346" t="s">
        <v>3688</v>
      </c>
      <c r="AI3346">
        <v>28</v>
      </c>
      <c r="AJ3346">
        <v>25</v>
      </c>
      <c r="AK3346" s="22">
        <f t="shared" si="264"/>
        <v>73.486781076066833</v>
      </c>
      <c r="AL3346" t="s">
        <v>52</v>
      </c>
      <c r="AM3346" t="s">
        <v>66</v>
      </c>
      <c r="AN3346" t="s">
        <v>67</v>
      </c>
    </row>
    <row r="3347" spans="1:40" x14ac:dyDescent="0.25">
      <c r="A3347">
        <v>202430</v>
      </c>
      <c r="B3347">
        <v>42815</v>
      </c>
      <c r="C3347" t="s">
        <v>727</v>
      </c>
      <c r="D3347" t="s">
        <v>5693</v>
      </c>
      <c r="E3347" t="s">
        <v>728</v>
      </c>
      <c r="F3347">
        <v>3</v>
      </c>
      <c r="G3347" s="1">
        <v>45166</v>
      </c>
      <c r="H3347" s="1">
        <v>45276</v>
      </c>
      <c r="I3347" s="21">
        <f t="shared" si="260"/>
        <v>16.714285714285715</v>
      </c>
      <c r="J3347" s="1"/>
      <c r="K3347" s="1" t="s">
        <v>5536</v>
      </c>
      <c r="L3347" t="s">
        <v>33</v>
      </c>
      <c r="N3347" t="s">
        <v>35</v>
      </c>
      <c r="S3347" s="22">
        <f t="shared" si="261"/>
        <v>5.555555555555558E-2</v>
      </c>
      <c r="T3347" s="22">
        <f t="shared" si="262"/>
        <v>0.11255411255411261</v>
      </c>
      <c r="U3347" s="22" t="s">
        <v>5369</v>
      </c>
      <c r="V3347">
        <v>800</v>
      </c>
      <c r="W3347" s="22" t="s">
        <v>5433</v>
      </c>
      <c r="X3347">
        <v>920</v>
      </c>
      <c r="Y3347" t="s">
        <v>49</v>
      </c>
      <c r="Z3347" t="s">
        <v>695</v>
      </c>
      <c r="AA3347" t="s">
        <v>696</v>
      </c>
      <c r="AB3347" t="s">
        <v>61</v>
      </c>
      <c r="AC3347" t="s">
        <v>62</v>
      </c>
      <c r="AD3347" t="str">
        <f t="shared" si="263"/>
        <v>West Campus Classroom Building - WCC119</v>
      </c>
      <c r="AE3347" t="s">
        <v>682</v>
      </c>
      <c r="AF3347" t="s">
        <v>683</v>
      </c>
      <c r="AG3347" t="s">
        <v>729</v>
      </c>
      <c r="AH3347" t="s">
        <v>3688</v>
      </c>
      <c r="AI3347">
        <v>40</v>
      </c>
      <c r="AJ3347">
        <v>33</v>
      </c>
      <c r="AK3347" s="22">
        <f t="shared" si="264"/>
        <v>62.081632653061256</v>
      </c>
      <c r="AL3347" t="s">
        <v>52</v>
      </c>
      <c r="AM3347" t="s">
        <v>66</v>
      </c>
      <c r="AN3347" t="s">
        <v>67</v>
      </c>
    </row>
    <row r="3348" spans="1:40" x14ac:dyDescent="0.25">
      <c r="A3348">
        <v>202430</v>
      </c>
      <c r="B3348">
        <v>31533</v>
      </c>
      <c r="C3348" t="s">
        <v>2908</v>
      </c>
      <c r="D3348" t="s">
        <v>5719</v>
      </c>
      <c r="E3348" t="s">
        <v>2909</v>
      </c>
      <c r="F3348">
        <v>3</v>
      </c>
      <c r="G3348" s="1">
        <v>45166</v>
      </c>
      <c r="H3348" s="1">
        <v>45276</v>
      </c>
      <c r="I3348" s="21">
        <f t="shared" si="260"/>
        <v>16.714285714285715</v>
      </c>
      <c r="J3348" s="1"/>
      <c r="K3348" s="1" t="s">
        <v>36</v>
      </c>
      <c r="O3348" t="s">
        <v>36</v>
      </c>
      <c r="S3348" s="22">
        <f t="shared" si="261"/>
        <v>5.555555555555558E-2</v>
      </c>
      <c r="T3348" s="22">
        <f t="shared" si="262"/>
        <v>5.6277056277056307E-2</v>
      </c>
      <c r="U3348" s="22" t="s">
        <v>5376</v>
      </c>
      <c r="V3348">
        <v>1110</v>
      </c>
      <c r="W3348" s="22" t="s">
        <v>5393</v>
      </c>
      <c r="X3348">
        <v>1230</v>
      </c>
      <c r="Y3348" t="s">
        <v>304</v>
      </c>
      <c r="Z3348" t="s">
        <v>2910</v>
      </c>
      <c r="AA3348" t="s">
        <v>2911</v>
      </c>
      <c r="AB3348" t="s">
        <v>61</v>
      </c>
      <c r="AC3348" t="s">
        <v>62</v>
      </c>
      <c r="AD3348" t="str">
        <f t="shared" si="263"/>
        <v>West Campus Classroom Building - WCC119</v>
      </c>
      <c r="AE3348" t="s">
        <v>682</v>
      </c>
      <c r="AF3348" t="s">
        <v>683</v>
      </c>
      <c r="AG3348" t="s">
        <v>729</v>
      </c>
      <c r="AH3348" t="s">
        <v>3688</v>
      </c>
      <c r="AI3348">
        <v>40</v>
      </c>
      <c r="AJ3348">
        <v>25</v>
      </c>
      <c r="AK3348" s="22">
        <f t="shared" si="264"/>
        <v>23.515769944341386</v>
      </c>
      <c r="AL3348" t="s">
        <v>430</v>
      </c>
      <c r="AM3348" t="s">
        <v>306</v>
      </c>
      <c r="AN3348" t="s">
        <v>67</v>
      </c>
    </row>
    <row r="3349" spans="1:40" x14ac:dyDescent="0.25">
      <c r="A3349">
        <v>202430</v>
      </c>
      <c r="B3349">
        <v>31825</v>
      </c>
      <c r="C3349" t="s">
        <v>2179</v>
      </c>
      <c r="D3349" t="s">
        <v>5707</v>
      </c>
      <c r="E3349" t="s">
        <v>2180</v>
      </c>
      <c r="F3349">
        <v>4</v>
      </c>
      <c r="G3349" s="1">
        <v>45166</v>
      </c>
      <c r="H3349" s="1">
        <v>45276</v>
      </c>
      <c r="I3349" s="21">
        <f t="shared" si="260"/>
        <v>16.714285714285715</v>
      </c>
      <c r="J3349" s="1"/>
      <c r="K3349" s="1" t="s">
        <v>34</v>
      </c>
      <c r="M3349" t="s">
        <v>34</v>
      </c>
      <c r="S3349" s="22">
        <f t="shared" si="261"/>
        <v>8.680555555555558E-2</v>
      </c>
      <c r="T3349" s="22">
        <f t="shared" si="262"/>
        <v>8.7932900432900474E-2</v>
      </c>
      <c r="U3349" s="22" t="s">
        <v>5373</v>
      </c>
      <c r="V3349">
        <v>1030</v>
      </c>
      <c r="W3349" s="22" t="s">
        <v>5425</v>
      </c>
      <c r="X3349">
        <v>1235</v>
      </c>
      <c r="Y3349" t="s">
        <v>304</v>
      </c>
      <c r="Z3349" t="s">
        <v>2181</v>
      </c>
      <c r="AA3349" t="s">
        <v>2182</v>
      </c>
      <c r="AB3349" t="s">
        <v>61</v>
      </c>
      <c r="AC3349" t="s">
        <v>62</v>
      </c>
      <c r="AD3349" t="str">
        <f t="shared" si="263"/>
        <v>West Campus Classroom Building - WCC119</v>
      </c>
      <c r="AE3349" t="s">
        <v>682</v>
      </c>
      <c r="AF3349" t="s">
        <v>683</v>
      </c>
      <c r="AG3349" t="s">
        <v>729</v>
      </c>
      <c r="AH3349" t="s">
        <v>3688</v>
      </c>
      <c r="AI3349">
        <v>25</v>
      </c>
      <c r="AJ3349">
        <v>18</v>
      </c>
      <c r="AK3349" s="22">
        <f t="shared" si="264"/>
        <v>26.455241187384061</v>
      </c>
      <c r="AL3349" t="s">
        <v>363</v>
      </c>
      <c r="AM3349" t="s">
        <v>306</v>
      </c>
      <c r="AN3349" t="s">
        <v>67</v>
      </c>
    </row>
    <row r="3350" spans="1:40" x14ac:dyDescent="0.25">
      <c r="A3350">
        <v>202430</v>
      </c>
      <c r="B3350">
        <v>44477</v>
      </c>
      <c r="C3350" t="s">
        <v>2175</v>
      </c>
      <c r="D3350" t="s">
        <v>5707</v>
      </c>
      <c r="E3350" t="s">
        <v>2176</v>
      </c>
      <c r="F3350">
        <v>3</v>
      </c>
      <c r="G3350" s="1">
        <v>45166</v>
      </c>
      <c r="H3350" s="1">
        <v>45276</v>
      </c>
      <c r="I3350" s="21">
        <f t="shared" si="260"/>
        <v>16.714285714285715</v>
      </c>
      <c r="J3350" s="1"/>
      <c r="K3350" s="1" t="s">
        <v>5537</v>
      </c>
      <c r="M3350" t="s">
        <v>34</v>
      </c>
      <c r="O3350" t="s">
        <v>36</v>
      </c>
      <c r="S3350" s="22">
        <f t="shared" si="261"/>
        <v>5.555555555555558E-2</v>
      </c>
      <c r="T3350" s="22">
        <f t="shared" si="262"/>
        <v>0.11255411255411261</v>
      </c>
      <c r="U3350" s="22" t="s">
        <v>5379</v>
      </c>
      <c r="V3350">
        <v>1420</v>
      </c>
      <c r="W3350" s="22" t="s">
        <v>5500</v>
      </c>
      <c r="X3350">
        <v>1540</v>
      </c>
      <c r="Y3350" t="s">
        <v>49</v>
      </c>
      <c r="Z3350" t="s">
        <v>2177</v>
      </c>
      <c r="AA3350" t="s">
        <v>2178</v>
      </c>
      <c r="AB3350" t="s">
        <v>61</v>
      </c>
      <c r="AC3350" t="s">
        <v>62</v>
      </c>
      <c r="AD3350" t="str">
        <f t="shared" si="263"/>
        <v>West Campus Classroom Building - WCC119</v>
      </c>
      <c r="AE3350" t="s">
        <v>682</v>
      </c>
      <c r="AF3350" t="s">
        <v>683</v>
      </c>
      <c r="AG3350" t="s">
        <v>729</v>
      </c>
      <c r="AH3350" t="s">
        <v>3688</v>
      </c>
      <c r="AI3350">
        <v>40</v>
      </c>
      <c r="AJ3350">
        <v>15</v>
      </c>
      <c r="AK3350" s="22">
        <f t="shared" si="264"/>
        <v>28.218923933209663</v>
      </c>
      <c r="AL3350" t="s">
        <v>52</v>
      </c>
      <c r="AM3350" t="s">
        <v>66</v>
      </c>
      <c r="AN3350" t="s">
        <v>67</v>
      </c>
    </row>
    <row r="3351" spans="1:40" ht="14.25" customHeight="1" x14ac:dyDescent="0.25">
      <c r="A3351">
        <v>202430</v>
      </c>
      <c r="B3351">
        <v>41037</v>
      </c>
      <c r="C3351" t="s">
        <v>183</v>
      </c>
      <c r="D3351" t="s">
        <v>5707</v>
      </c>
      <c r="E3351" t="s">
        <v>184</v>
      </c>
      <c r="F3351">
        <v>4</v>
      </c>
      <c r="G3351" s="1">
        <v>45166</v>
      </c>
      <c r="H3351" s="1">
        <v>45276</v>
      </c>
      <c r="I3351" s="21">
        <f t="shared" si="260"/>
        <v>16.714285714285715</v>
      </c>
      <c r="J3351" s="1"/>
      <c r="K3351" s="1" t="s">
        <v>5536</v>
      </c>
      <c r="L3351" t="s">
        <v>33</v>
      </c>
      <c r="N3351" t="s">
        <v>35</v>
      </c>
      <c r="S3351" s="22">
        <f t="shared" si="261"/>
        <v>8.680555555555558E-2</v>
      </c>
      <c r="T3351" s="22">
        <f t="shared" si="262"/>
        <v>0.17586580086580095</v>
      </c>
      <c r="U3351" s="22" t="s">
        <v>5373</v>
      </c>
      <c r="V3351">
        <v>1030</v>
      </c>
      <c r="W3351" s="22" t="s">
        <v>5425</v>
      </c>
      <c r="X3351">
        <v>1235</v>
      </c>
      <c r="Y3351" t="s">
        <v>49</v>
      </c>
      <c r="Z3351" t="s">
        <v>730</v>
      </c>
      <c r="AA3351" t="s">
        <v>731</v>
      </c>
      <c r="AB3351" t="s">
        <v>61</v>
      </c>
      <c r="AC3351" t="s">
        <v>62</v>
      </c>
      <c r="AD3351" t="str">
        <f t="shared" si="263"/>
        <v>West Campus Classroom Building - WCC120</v>
      </c>
      <c r="AE3351" t="s">
        <v>682</v>
      </c>
      <c r="AF3351" t="s">
        <v>683</v>
      </c>
      <c r="AG3351" t="s">
        <v>732</v>
      </c>
      <c r="AH3351" t="s">
        <v>3688</v>
      </c>
      <c r="AI3351">
        <v>28</v>
      </c>
      <c r="AJ3351">
        <v>30</v>
      </c>
      <c r="AK3351" s="22">
        <f t="shared" si="264"/>
        <v>88.184137291280194</v>
      </c>
      <c r="AL3351" t="s">
        <v>52</v>
      </c>
      <c r="AM3351" t="s">
        <v>66</v>
      </c>
      <c r="AN3351" t="s">
        <v>46</v>
      </c>
    </row>
    <row r="3352" spans="1:40" x14ac:dyDescent="0.25">
      <c r="A3352">
        <v>202430</v>
      </c>
      <c r="B3352">
        <v>41045</v>
      </c>
      <c r="C3352" t="s">
        <v>183</v>
      </c>
      <c r="D3352" t="s">
        <v>5707</v>
      </c>
      <c r="E3352" t="s">
        <v>184</v>
      </c>
      <c r="F3352">
        <v>4</v>
      </c>
      <c r="G3352" s="1">
        <v>45166</v>
      </c>
      <c r="H3352" s="1">
        <v>45276</v>
      </c>
      <c r="I3352" s="21">
        <f t="shared" si="260"/>
        <v>16.714285714285715</v>
      </c>
      <c r="J3352" s="1"/>
      <c r="K3352" s="1" t="s">
        <v>5536</v>
      </c>
      <c r="L3352" t="s">
        <v>33</v>
      </c>
      <c r="N3352" t="s">
        <v>35</v>
      </c>
      <c r="S3352" s="22">
        <f t="shared" si="261"/>
        <v>8.680555555555558E-2</v>
      </c>
      <c r="T3352" s="22">
        <f t="shared" si="262"/>
        <v>0.17586580086580095</v>
      </c>
      <c r="U3352" s="22" t="s">
        <v>5377</v>
      </c>
      <c r="V3352">
        <v>1245</v>
      </c>
      <c r="W3352" s="22" t="s">
        <v>5483</v>
      </c>
      <c r="X3352">
        <v>1450</v>
      </c>
      <c r="Y3352" t="s">
        <v>49</v>
      </c>
      <c r="Z3352" t="s">
        <v>730</v>
      </c>
      <c r="AA3352" t="s">
        <v>731</v>
      </c>
      <c r="AB3352" t="s">
        <v>61</v>
      </c>
      <c r="AC3352" t="s">
        <v>62</v>
      </c>
      <c r="AD3352" t="str">
        <f t="shared" si="263"/>
        <v>West Campus Classroom Building - WCC120</v>
      </c>
      <c r="AE3352" t="s">
        <v>682</v>
      </c>
      <c r="AF3352" t="s">
        <v>683</v>
      </c>
      <c r="AG3352" t="s">
        <v>732</v>
      </c>
      <c r="AH3352" t="s">
        <v>3688</v>
      </c>
      <c r="AI3352">
        <v>28</v>
      </c>
      <c r="AJ3352">
        <v>29</v>
      </c>
      <c r="AK3352" s="22">
        <f t="shared" si="264"/>
        <v>85.244666048237519</v>
      </c>
      <c r="AL3352" t="s">
        <v>52</v>
      </c>
      <c r="AM3352" t="s">
        <v>66</v>
      </c>
      <c r="AN3352" t="s">
        <v>46</v>
      </c>
    </row>
    <row r="3353" spans="1:40" x14ac:dyDescent="0.25">
      <c r="A3353">
        <v>202430</v>
      </c>
      <c r="B3353">
        <v>41050</v>
      </c>
      <c r="C3353" t="s">
        <v>183</v>
      </c>
      <c r="D3353" t="s">
        <v>5707</v>
      </c>
      <c r="E3353" t="s">
        <v>184</v>
      </c>
      <c r="F3353">
        <v>4</v>
      </c>
      <c r="G3353" s="1">
        <v>45166</v>
      </c>
      <c r="H3353" s="1">
        <v>45276</v>
      </c>
      <c r="I3353" s="21">
        <f t="shared" si="260"/>
        <v>16.714285714285715</v>
      </c>
      <c r="J3353" s="1"/>
      <c r="K3353" s="1" t="s">
        <v>5537</v>
      </c>
      <c r="M3353" t="s">
        <v>34</v>
      </c>
      <c r="O3353" t="s">
        <v>36</v>
      </c>
      <c r="S3353" s="22">
        <f t="shared" si="261"/>
        <v>8.680555555555558E-2</v>
      </c>
      <c r="T3353" s="22">
        <f t="shared" si="262"/>
        <v>0.17586580086580095</v>
      </c>
      <c r="U3353" s="22" t="s">
        <v>5373</v>
      </c>
      <c r="V3353">
        <v>1030</v>
      </c>
      <c r="W3353" s="22" t="s">
        <v>5425</v>
      </c>
      <c r="X3353">
        <v>1235</v>
      </c>
      <c r="Y3353" t="s">
        <v>49</v>
      </c>
      <c r="Z3353" t="s">
        <v>354</v>
      </c>
      <c r="AA3353" t="s">
        <v>355</v>
      </c>
      <c r="AB3353" t="s">
        <v>61</v>
      </c>
      <c r="AC3353" t="s">
        <v>62</v>
      </c>
      <c r="AD3353" t="str">
        <f t="shared" si="263"/>
        <v>West Campus Classroom Building - WCC120</v>
      </c>
      <c r="AE3353" t="s">
        <v>682</v>
      </c>
      <c r="AF3353" t="s">
        <v>683</v>
      </c>
      <c r="AG3353" t="s">
        <v>732</v>
      </c>
      <c r="AH3353" t="s">
        <v>3688</v>
      </c>
      <c r="AI3353">
        <v>28</v>
      </c>
      <c r="AJ3353">
        <v>26</v>
      </c>
      <c r="AK3353" s="22">
        <f t="shared" si="264"/>
        <v>76.426252319109508</v>
      </c>
      <c r="AL3353" t="s">
        <v>52</v>
      </c>
      <c r="AM3353" t="s">
        <v>66</v>
      </c>
      <c r="AN3353" t="s">
        <v>67</v>
      </c>
    </row>
    <row r="3354" spans="1:40" x14ac:dyDescent="0.25">
      <c r="A3354">
        <v>202430</v>
      </c>
      <c r="B3354">
        <v>41075</v>
      </c>
      <c r="C3354" t="s">
        <v>183</v>
      </c>
      <c r="D3354" t="s">
        <v>5707</v>
      </c>
      <c r="E3354" t="s">
        <v>184</v>
      </c>
      <c r="F3354">
        <v>4</v>
      </c>
      <c r="G3354" s="1">
        <v>45166</v>
      </c>
      <c r="H3354" s="1">
        <v>45276</v>
      </c>
      <c r="I3354" s="21">
        <f t="shared" si="260"/>
        <v>16.714285714285715</v>
      </c>
      <c r="J3354" s="1"/>
      <c r="K3354" s="1" t="s">
        <v>5537</v>
      </c>
      <c r="M3354" t="s">
        <v>34</v>
      </c>
      <c r="O3354" t="s">
        <v>36</v>
      </c>
      <c r="S3354" s="22">
        <f t="shared" si="261"/>
        <v>8.680555555555558E-2</v>
      </c>
      <c r="T3354" s="22">
        <f t="shared" si="262"/>
        <v>0.17586580086580095</v>
      </c>
      <c r="U3354" s="22" t="s">
        <v>5377</v>
      </c>
      <c r="V3354">
        <v>1245</v>
      </c>
      <c r="W3354" s="22" t="s">
        <v>5483</v>
      </c>
      <c r="X3354">
        <v>1450</v>
      </c>
      <c r="Y3354" t="s">
        <v>49</v>
      </c>
      <c r="Z3354" t="s">
        <v>354</v>
      </c>
      <c r="AA3354" t="s">
        <v>355</v>
      </c>
      <c r="AB3354" t="s">
        <v>61</v>
      </c>
      <c r="AC3354" t="s">
        <v>62</v>
      </c>
      <c r="AD3354" t="str">
        <f t="shared" si="263"/>
        <v>West Campus Classroom Building - WCC120</v>
      </c>
      <c r="AE3354" t="s">
        <v>682</v>
      </c>
      <c r="AF3354" t="s">
        <v>683</v>
      </c>
      <c r="AG3354" t="s">
        <v>732</v>
      </c>
      <c r="AH3354" t="s">
        <v>3688</v>
      </c>
      <c r="AI3354">
        <v>28</v>
      </c>
      <c r="AJ3354">
        <v>29</v>
      </c>
      <c r="AK3354" s="22">
        <f t="shared" si="264"/>
        <v>85.244666048237519</v>
      </c>
      <c r="AL3354" t="s">
        <v>52</v>
      </c>
      <c r="AM3354" t="s">
        <v>66</v>
      </c>
      <c r="AN3354" t="s">
        <v>46</v>
      </c>
    </row>
    <row r="3355" spans="1:40" x14ac:dyDescent="0.25">
      <c r="A3355">
        <v>202430</v>
      </c>
      <c r="B3355">
        <v>41094</v>
      </c>
      <c r="C3355" t="s">
        <v>183</v>
      </c>
      <c r="D3355" t="s">
        <v>5707</v>
      </c>
      <c r="E3355" t="s">
        <v>184</v>
      </c>
      <c r="F3355">
        <v>4</v>
      </c>
      <c r="G3355" s="1">
        <v>45166</v>
      </c>
      <c r="H3355" s="1">
        <v>45276</v>
      </c>
      <c r="I3355" s="21">
        <f t="shared" si="260"/>
        <v>16.714285714285715</v>
      </c>
      <c r="J3355" s="1"/>
      <c r="K3355" s="1" t="s">
        <v>5536</v>
      </c>
      <c r="L3355" t="s">
        <v>33</v>
      </c>
      <c r="N3355" t="s">
        <v>35</v>
      </c>
      <c r="S3355" s="22">
        <f t="shared" si="261"/>
        <v>8.680555555555558E-2</v>
      </c>
      <c r="T3355" s="22">
        <f t="shared" si="262"/>
        <v>0.17586580086580095</v>
      </c>
      <c r="U3355" s="22" t="s">
        <v>5371</v>
      </c>
      <c r="V3355">
        <v>1500</v>
      </c>
      <c r="W3355" s="22" t="s">
        <v>5412</v>
      </c>
      <c r="X3355">
        <v>1705</v>
      </c>
      <c r="Y3355" t="s">
        <v>49</v>
      </c>
      <c r="Z3355" t="s">
        <v>733</v>
      </c>
      <c r="AA3355" t="s">
        <v>734</v>
      </c>
      <c r="AB3355" t="s">
        <v>61</v>
      </c>
      <c r="AC3355" t="s">
        <v>62</v>
      </c>
      <c r="AD3355" t="str">
        <f t="shared" si="263"/>
        <v>West Campus Classroom Building - WCC120</v>
      </c>
      <c r="AE3355" t="s">
        <v>682</v>
      </c>
      <c r="AF3355" t="s">
        <v>683</v>
      </c>
      <c r="AG3355" t="s">
        <v>732</v>
      </c>
      <c r="AH3355" t="s">
        <v>3688</v>
      </c>
      <c r="AI3355">
        <v>28</v>
      </c>
      <c r="AJ3355">
        <v>26</v>
      </c>
      <c r="AK3355" s="22">
        <f t="shared" si="264"/>
        <v>76.426252319109508</v>
      </c>
      <c r="AL3355" t="s">
        <v>52</v>
      </c>
      <c r="AM3355" t="s">
        <v>66</v>
      </c>
      <c r="AN3355" t="s">
        <v>67</v>
      </c>
    </row>
    <row r="3356" spans="1:40" x14ac:dyDescent="0.25">
      <c r="A3356">
        <v>202430</v>
      </c>
      <c r="B3356">
        <v>41122</v>
      </c>
      <c r="C3356" t="s">
        <v>183</v>
      </c>
      <c r="D3356" t="s">
        <v>5707</v>
      </c>
      <c r="E3356" t="s">
        <v>184</v>
      </c>
      <c r="F3356">
        <v>4</v>
      </c>
      <c r="G3356" s="1">
        <v>45166</v>
      </c>
      <c r="H3356" s="1">
        <v>45276</v>
      </c>
      <c r="I3356" s="21">
        <f t="shared" si="260"/>
        <v>16.714285714285715</v>
      </c>
      <c r="J3356" s="1"/>
      <c r="K3356" s="1" t="s">
        <v>5537</v>
      </c>
      <c r="M3356" t="s">
        <v>34</v>
      </c>
      <c r="O3356" t="s">
        <v>36</v>
      </c>
      <c r="S3356" s="22">
        <f t="shared" si="261"/>
        <v>8.680555555555558E-2</v>
      </c>
      <c r="T3356" s="22">
        <f t="shared" si="262"/>
        <v>0.17586580086580095</v>
      </c>
      <c r="U3356" s="22" t="s">
        <v>5371</v>
      </c>
      <c r="V3356">
        <v>1500</v>
      </c>
      <c r="W3356" s="22" t="s">
        <v>5412</v>
      </c>
      <c r="X3356">
        <v>1705</v>
      </c>
      <c r="Y3356" t="s">
        <v>49</v>
      </c>
      <c r="Z3356" t="s">
        <v>2183</v>
      </c>
      <c r="AA3356" t="s">
        <v>2184</v>
      </c>
      <c r="AB3356" t="s">
        <v>277</v>
      </c>
      <c r="AC3356" t="s">
        <v>62</v>
      </c>
      <c r="AD3356" t="str">
        <f t="shared" si="263"/>
        <v>West Campus Classroom Building - WCC120</v>
      </c>
      <c r="AE3356" t="s">
        <v>682</v>
      </c>
      <c r="AF3356" t="s">
        <v>683</v>
      </c>
      <c r="AG3356" t="s">
        <v>732</v>
      </c>
      <c r="AH3356" t="s">
        <v>3688</v>
      </c>
      <c r="AI3356">
        <v>28</v>
      </c>
      <c r="AJ3356">
        <v>22</v>
      </c>
      <c r="AK3356" s="22">
        <f t="shared" si="264"/>
        <v>64.668367346938808</v>
      </c>
      <c r="AL3356" t="s">
        <v>52</v>
      </c>
      <c r="AM3356" t="s">
        <v>66</v>
      </c>
      <c r="AN3356" t="s">
        <v>67</v>
      </c>
    </row>
    <row r="3357" spans="1:40" x14ac:dyDescent="0.25">
      <c r="A3357">
        <v>202430</v>
      </c>
      <c r="B3357">
        <v>31611</v>
      </c>
      <c r="C3357" t="s">
        <v>685</v>
      </c>
      <c r="D3357" t="s">
        <v>5619</v>
      </c>
      <c r="E3357" t="s">
        <v>686</v>
      </c>
      <c r="F3357">
        <v>3</v>
      </c>
      <c r="G3357" s="1">
        <v>45166</v>
      </c>
      <c r="H3357" s="1">
        <v>45276</v>
      </c>
      <c r="I3357" s="21">
        <f t="shared" si="260"/>
        <v>16.714285714285715</v>
      </c>
      <c r="J3357" s="1"/>
      <c r="K3357" s="1" t="s">
        <v>5536</v>
      </c>
      <c r="L3357" t="s">
        <v>33</v>
      </c>
      <c r="N3357" t="s">
        <v>35</v>
      </c>
      <c r="S3357" s="22">
        <f t="shared" si="261"/>
        <v>5.5555555555555525E-2</v>
      </c>
      <c r="T3357" s="22">
        <f t="shared" si="262"/>
        <v>0.1125541125541125</v>
      </c>
      <c r="U3357" s="22" t="s">
        <v>5375</v>
      </c>
      <c r="V3357">
        <v>935</v>
      </c>
      <c r="W3357" s="22" t="s">
        <v>5474</v>
      </c>
      <c r="X3357">
        <v>1055</v>
      </c>
      <c r="Y3357" t="s">
        <v>49</v>
      </c>
      <c r="Z3357" t="s">
        <v>718</v>
      </c>
      <c r="AA3357" t="s">
        <v>719</v>
      </c>
      <c r="AB3357" t="s">
        <v>61</v>
      </c>
      <c r="AC3357" t="s">
        <v>62</v>
      </c>
      <c r="AD3357" t="str">
        <f t="shared" si="263"/>
        <v>West Campus Classroom Building - WCC121</v>
      </c>
      <c r="AE3357" t="s">
        <v>682</v>
      </c>
      <c r="AF3357" t="s">
        <v>683</v>
      </c>
      <c r="AG3357" t="s">
        <v>735</v>
      </c>
      <c r="AH3357" t="s">
        <v>3688</v>
      </c>
      <c r="AI3357">
        <v>40</v>
      </c>
      <c r="AJ3357">
        <v>39</v>
      </c>
      <c r="AK3357" s="22">
        <f t="shared" si="264"/>
        <v>73.369202226345053</v>
      </c>
      <c r="AL3357" t="s">
        <v>52</v>
      </c>
      <c r="AM3357" t="s">
        <v>66</v>
      </c>
      <c r="AN3357" t="s">
        <v>67</v>
      </c>
    </row>
    <row r="3358" spans="1:40" x14ac:dyDescent="0.25">
      <c r="A3358">
        <v>202430</v>
      </c>
      <c r="B3358">
        <v>43874</v>
      </c>
      <c r="C3358" t="s">
        <v>364</v>
      </c>
      <c r="D3358" t="s">
        <v>5707</v>
      </c>
      <c r="E3358" t="s">
        <v>365</v>
      </c>
      <c r="F3358">
        <v>4</v>
      </c>
      <c r="G3358" s="1">
        <v>45166</v>
      </c>
      <c r="H3358" s="1">
        <v>45276</v>
      </c>
      <c r="I3358" s="21">
        <f t="shared" si="260"/>
        <v>16.714285714285715</v>
      </c>
      <c r="J3358" s="1"/>
      <c r="K3358" s="1" t="s">
        <v>5537</v>
      </c>
      <c r="M3358" t="s">
        <v>34</v>
      </c>
      <c r="O3358" t="s">
        <v>36</v>
      </c>
      <c r="S3358" s="22">
        <f t="shared" si="261"/>
        <v>5.555555555555558E-2</v>
      </c>
      <c r="T3358" s="22">
        <f t="shared" si="262"/>
        <v>0.11255411255411261</v>
      </c>
      <c r="U3358" s="22" t="s">
        <v>5376</v>
      </c>
      <c r="V3358">
        <v>1110</v>
      </c>
      <c r="W3358" s="22" t="s">
        <v>5393</v>
      </c>
      <c r="X3358">
        <v>1230</v>
      </c>
      <c r="Y3358" t="s">
        <v>49</v>
      </c>
      <c r="Z3358" t="s">
        <v>361</v>
      </c>
      <c r="AA3358" t="s">
        <v>362</v>
      </c>
      <c r="AB3358" t="s">
        <v>61</v>
      </c>
      <c r="AC3358" t="s">
        <v>62</v>
      </c>
      <c r="AD3358" t="str">
        <f t="shared" si="263"/>
        <v>West Campus Classroom Building - WCC121</v>
      </c>
      <c r="AE3358" t="s">
        <v>682</v>
      </c>
      <c r="AF3358" t="s">
        <v>683</v>
      </c>
      <c r="AG3358" t="s">
        <v>735</v>
      </c>
      <c r="AH3358" t="s">
        <v>3688</v>
      </c>
      <c r="AI3358">
        <v>28</v>
      </c>
      <c r="AJ3358">
        <v>23</v>
      </c>
      <c r="AK3358" s="22">
        <f t="shared" si="264"/>
        <v>43.26901669758815</v>
      </c>
      <c r="AL3358" t="s">
        <v>345</v>
      </c>
      <c r="AM3358" t="s">
        <v>346</v>
      </c>
      <c r="AN3358" t="s">
        <v>67</v>
      </c>
    </row>
    <row r="3359" spans="1:40" x14ac:dyDescent="0.25">
      <c r="A3359">
        <v>202430</v>
      </c>
      <c r="B3359">
        <v>42963</v>
      </c>
      <c r="C3359" t="s">
        <v>838</v>
      </c>
      <c r="D3359" t="s">
        <v>5593</v>
      </c>
      <c r="E3359" t="s">
        <v>839</v>
      </c>
      <c r="F3359">
        <v>4</v>
      </c>
      <c r="G3359" s="1">
        <v>45166</v>
      </c>
      <c r="H3359" s="1">
        <v>45276</v>
      </c>
      <c r="I3359" s="21">
        <f t="shared" si="260"/>
        <v>16.714285714285715</v>
      </c>
      <c r="J3359" s="1"/>
      <c r="K3359" s="1" t="s">
        <v>33</v>
      </c>
      <c r="L3359" t="s">
        <v>33</v>
      </c>
      <c r="S3359" s="22">
        <f t="shared" si="261"/>
        <v>3.819444444444442E-2</v>
      </c>
      <c r="T3359" s="22">
        <f t="shared" si="262"/>
        <v>3.8690476190476171E-2</v>
      </c>
      <c r="U3359" s="22" t="s">
        <v>5377</v>
      </c>
      <c r="V3359">
        <v>1245</v>
      </c>
      <c r="W3359" s="22" t="s">
        <v>5467</v>
      </c>
      <c r="X3359">
        <v>1340</v>
      </c>
      <c r="Y3359" t="s">
        <v>304</v>
      </c>
      <c r="Z3359" t="s">
        <v>836</v>
      </c>
      <c r="AA3359" t="s">
        <v>837</v>
      </c>
      <c r="AB3359" t="s">
        <v>61</v>
      </c>
      <c r="AC3359" t="s">
        <v>62</v>
      </c>
      <c r="AD3359" t="str">
        <f t="shared" si="263"/>
        <v>West Campus Classroom Building - WCC121</v>
      </c>
      <c r="AE3359" t="s">
        <v>682</v>
      </c>
      <c r="AF3359" t="s">
        <v>683</v>
      </c>
      <c r="AG3359" t="s">
        <v>735</v>
      </c>
      <c r="AH3359" t="s">
        <v>3688</v>
      </c>
      <c r="AI3359">
        <v>25</v>
      </c>
      <c r="AJ3359">
        <v>26</v>
      </c>
      <c r="AK3359" s="22">
        <f t="shared" si="264"/>
        <v>16.813775510204074</v>
      </c>
      <c r="AL3359" t="s">
        <v>363</v>
      </c>
      <c r="AM3359" t="s">
        <v>306</v>
      </c>
      <c r="AN3359" t="s">
        <v>46</v>
      </c>
    </row>
    <row r="3360" spans="1:40" x14ac:dyDescent="0.25">
      <c r="A3360">
        <v>202430</v>
      </c>
      <c r="B3360">
        <v>43214</v>
      </c>
      <c r="C3360" t="s">
        <v>1514</v>
      </c>
      <c r="D3360" t="s">
        <v>5635</v>
      </c>
      <c r="E3360" t="s">
        <v>1515</v>
      </c>
      <c r="F3360">
        <v>4</v>
      </c>
      <c r="G3360" s="1">
        <v>45166</v>
      </c>
      <c r="H3360" s="1">
        <v>45276</v>
      </c>
      <c r="I3360" s="21">
        <f t="shared" si="260"/>
        <v>16.714285714285715</v>
      </c>
      <c r="J3360" s="1"/>
      <c r="K3360" s="1" t="s">
        <v>35</v>
      </c>
      <c r="N3360" t="s">
        <v>35</v>
      </c>
      <c r="S3360" s="22">
        <f t="shared" si="261"/>
        <v>8.3333333333333315E-2</v>
      </c>
      <c r="T3360" s="22">
        <f t="shared" si="262"/>
        <v>8.4415584415584402E-2</v>
      </c>
      <c r="U3360" s="22" t="s">
        <v>5437</v>
      </c>
      <c r="V3360">
        <v>1100</v>
      </c>
      <c r="W3360" s="22" t="s">
        <v>5386</v>
      </c>
      <c r="X3360">
        <v>1300</v>
      </c>
      <c r="Y3360" t="s">
        <v>304</v>
      </c>
      <c r="Z3360" t="s">
        <v>2273</v>
      </c>
      <c r="AA3360" t="s">
        <v>2274</v>
      </c>
      <c r="AB3360" t="s">
        <v>61</v>
      </c>
      <c r="AC3360" t="s">
        <v>62</v>
      </c>
      <c r="AD3360" t="str">
        <f t="shared" si="263"/>
        <v>West Campus Classroom Building - WCC121</v>
      </c>
      <c r="AE3360" t="s">
        <v>682</v>
      </c>
      <c r="AF3360" t="s">
        <v>683</v>
      </c>
      <c r="AG3360" t="s">
        <v>735</v>
      </c>
      <c r="AH3360" t="s">
        <v>3688</v>
      </c>
      <c r="AI3360">
        <v>35</v>
      </c>
      <c r="AJ3360">
        <v>32</v>
      </c>
      <c r="AK3360" s="22">
        <f t="shared" si="264"/>
        <v>45.150278293135429</v>
      </c>
      <c r="AL3360" t="s">
        <v>430</v>
      </c>
      <c r="AM3360" t="s">
        <v>306</v>
      </c>
      <c r="AN3360" t="s">
        <v>67</v>
      </c>
    </row>
    <row r="3361" spans="1:40" x14ac:dyDescent="0.25">
      <c r="A3361">
        <v>202430</v>
      </c>
      <c r="B3361">
        <v>31558</v>
      </c>
      <c r="C3361" t="s">
        <v>736</v>
      </c>
      <c r="D3361" t="s">
        <v>5735</v>
      </c>
      <c r="E3361" t="s">
        <v>737</v>
      </c>
      <c r="F3361">
        <v>3</v>
      </c>
      <c r="G3361" s="1">
        <v>45166</v>
      </c>
      <c r="H3361" s="1">
        <v>45276</v>
      </c>
      <c r="I3361" s="21">
        <f t="shared" si="260"/>
        <v>16.714285714285715</v>
      </c>
      <c r="J3361" s="1"/>
      <c r="K3361" s="1" t="s">
        <v>5536</v>
      </c>
      <c r="L3361" t="s">
        <v>33</v>
      </c>
      <c r="N3361" t="s">
        <v>35</v>
      </c>
      <c r="S3361" s="22">
        <f t="shared" si="261"/>
        <v>5.5555555555555525E-2</v>
      </c>
      <c r="T3361" s="22">
        <f t="shared" si="262"/>
        <v>0.1125541125541125</v>
      </c>
      <c r="U3361" s="22" t="s">
        <v>5375</v>
      </c>
      <c r="V3361">
        <v>935</v>
      </c>
      <c r="W3361" s="22" t="s">
        <v>5474</v>
      </c>
      <c r="X3361">
        <v>1055</v>
      </c>
      <c r="Y3361" t="s">
        <v>49</v>
      </c>
      <c r="Z3361" t="s">
        <v>738</v>
      </c>
      <c r="AA3361" t="s">
        <v>739</v>
      </c>
      <c r="AB3361" t="s">
        <v>277</v>
      </c>
      <c r="AC3361" t="s">
        <v>62</v>
      </c>
      <c r="AD3361" t="str">
        <f t="shared" si="263"/>
        <v>West Campus Classroom Building - WCC202</v>
      </c>
      <c r="AE3361" t="s">
        <v>682</v>
      </c>
      <c r="AF3361" t="s">
        <v>683</v>
      </c>
      <c r="AG3361" t="s">
        <v>740</v>
      </c>
      <c r="AH3361" t="s">
        <v>3688</v>
      </c>
      <c r="AI3361">
        <v>40</v>
      </c>
      <c r="AJ3361">
        <v>34</v>
      </c>
      <c r="AK3361" s="22">
        <f t="shared" si="264"/>
        <v>63.962894248608507</v>
      </c>
      <c r="AL3361" t="s">
        <v>52</v>
      </c>
      <c r="AM3361" t="s">
        <v>66</v>
      </c>
      <c r="AN3361" t="s">
        <v>67</v>
      </c>
    </row>
    <row r="3362" spans="1:40" x14ac:dyDescent="0.25">
      <c r="A3362">
        <v>202430</v>
      </c>
      <c r="B3362">
        <v>33002</v>
      </c>
      <c r="C3362" t="s">
        <v>2189</v>
      </c>
      <c r="D3362" t="s">
        <v>5693</v>
      </c>
      <c r="E3362" t="s">
        <v>2190</v>
      </c>
      <c r="F3362">
        <v>3</v>
      </c>
      <c r="G3362" s="1">
        <v>45166</v>
      </c>
      <c r="H3362" s="1">
        <v>45276</v>
      </c>
      <c r="I3362" s="21">
        <f t="shared" si="260"/>
        <v>16.714285714285715</v>
      </c>
      <c r="J3362" s="1"/>
      <c r="K3362" s="1" t="s">
        <v>5537</v>
      </c>
      <c r="M3362" t="s">
        <v>34</v>
      </c>
      <c r="O3362" t="s">
        <v>36</v>
      </c>
      <c r="S3362" s="22">
        <f t="shared" si="261"/>
        <v>5.555555555555558E-2</v>
      </c>
      <c r="T3362" s="22">
        <f t="shared" si="262"/>
        <v>0.11255411255411261</v>
      </c>
      <c r="U3362" s="22" t="s">
        <v>5379</v>
      </c>
      <c r="V3362">
        <v>1420</v>
      </c>
      <c r="W3362" s="22" t="s">
        <v>5500</v>
      </c>
      <c r="X3362">
        <v>1540</v>
      </c>
      <c r="Y3362" t="s">
        <v>49</v>
      </c>
      <c r="Z3362" t="s">
        <v>2191</v>
      </c>
      <c r="AA3362" t="s">
        <v>2192</v>
      </c>
      <c r="AB3362" t="s">
        <v>277</v>
      </c>
      <c r="AC3362" t="s">
        <v>62</v>
      </c>
      <c r="AD3362" t="str">
        <f t="shared" si="263"/>
        <v>West Campus Classroom Building - WCC202</v>
      </c>
      <c r="AE3362" t="s">
        <v>682</v>
      </c>
      <c r="AF3362" t="s">
        <v>683</v>
      </c>
      <c r="AG3362" t="s">
        <v>740</v>
      </c>
      <c r="AH3362" t="s">
        <v>3688</v>
      </c>
      <c r="AI3362">
        <v>40</v>
      </c>
      <c r="AJ3362">
        <v>34</v>
      </c>
      <c r="AK3362" s="22">
        <f t="shared" si="264"/>
        <v>63.962894248608571</v>
      </c>
      <c r="AL3362" t="s">
        <v>52</v>
      </c>
      <c r="AM3362" t="s">
        <v>66</v>
      </c>
      <c r="AN3362" t="s">
        <v>67</v>
      </c>
    </row>
    <row r="3363" spans="1:40" x14ac:dyDescent="0.25">
      <c r="A3363">
        <v>202430</v>
      </c>
      <c r="B3363">
        <v>34458</v>
      </c>
      <c r="C3363" t="s">
        <v>2185</v>
      </c>
      <c r="D3363" t="s">
        <v>5735</v>
      </c>
      <c r="E3363" t="s">
        <v>2186</v>
      </c>
      <c r="F3363">
        <v>3</v>
      </c>
      <c r="G3363" s="1">
        <v>45166</v>
      </c>
      <c r="H3363" s="1">
        <v>45276</v>
      </c>
      <c r="I3363" s="21">
        <f t="shared" si="260"/>
        <v>16.714285714285715</v>
      </c>
      <c r="J3363" s="1"/>
      <c r="K3363" s="1" t="s">
        <v>5537</v>
      </c>
      <c r="M3363" t="s">
        <v>34</v>
      </c>
      <c r="O3363" t="s">
        <v>36</v>
      </c>
      <c r="S3363" s="22">
        <f t="shared" si="261"/>
        <v>5.555555555555558E-2</v>
      </c>
      <c r="T3363" s="22">
        <f t="shared" si="262"/>
        <v>0.11255411255411261</v>
      </c>
      <c r="U3363" s="22" t="s">
        <v>5377</v>
      </c>
      <c r="V3363">
        <v>1245</v>
      </c>
      <c r="W3363" s="22" t="s">
        <v>5398</v>
      </c>
      <c r="X3363">
        <v>1405</v>
      </c>
      <c r="Y3363" t="s">
        <v>49</v>
      </c>
      <c r="Z3363" t="s">
        <v>2187</v>
      </c>
      <c r="AA3363" t="s">
        <v>2188</v>
      </c>
      <c r="AB3363" t="s">
        <v>61</v>
      </c>
      <c r="AC3363" t="s">
        <v>62</v>
      </c>
      <c r="AD3363" t="str">
        <f t="shared" si="263"/>
        <v>West Campus Classroom Building - WCC202</v>
      </c>
      <c r="AE3363" t="s">
        <v>682</v>
      </c>
      <c r="AF3363" t="s">
        <v>683</v>
      </c>
      <c r="AG3363" t="s">
        <v>740</v>
      </c>
      <c r="AH3363" t="s">
        <v>3688</v>
      </c>
      <c r="AI3363">
        <v>40</v>
      </c>
      <c r="AJ3363">
        <v>25</v>
      </c>
      <c r="AK3363" s="22">
        <f t="shared" si="264"/>
        <v>47.031539888682772</v>
      </c>
      <c r="AL3363" t="s">
        <v>52</v>
      </c>
      <c r="AM3363" t="s">
        <v>66</v>
      </c>
      <c r="AN3363" t="s">
        <v>67</v>
      </c>
    </row>
    <row r="3364" spans="1:40" x14ac:dyDescent="0.25">
      <c r="A3364">
        <v>202430</v>
      </c>
      <c r="B3364">
        <v>40975</v>
      </c>
      <c r="C3364" t="s">
        <v>189</v>
      </c>
      <c r="D3364" t="s">
        <v>5719</v>
      </c>
      <c r="E3364" t="s">
        <v>190</v>
      </c>
      <c r="F3364">
        <v>3</v>
      </c>
      <c r="G3364" s="1">
        <v>45166</v>
      </c>
      <c r="H3364" s="1">
        <v>45276</v>
      </c>
      <c r="I3364" s="21">
        <f t="shared" si="260"/>
        <v>16.714285714285715</v>
      </c>
      <c r="J3364" s="1"/>
      <c r="K3364" s="1" t="s">
        <v>5536</v>
      </c>
      <c r="L3364" t="s">
        <v>33</v>
      </c>
      <c r="N3364" t="s">
        <v>35</v>
      </c>
      <c r="S3364" s="22">
        <f t="shared" si="261"/>
        <v>5.555555555555558E-2</v>
      </c>
      <c r="T3364" s="22">
        <f t="shared" si="262"/>
        <v>0.11255411255411261</v>
      </c>
      <c r="U3364" s="22" t="s">
        <v>5377</v>
      </c>
      <c r="V3364">
        <v>1245</v>
      </c>
      <c r="W3364" s="22" t="s">
        <v>5398</v>
      </c>
      <c r="X3364">
        <v>1405</v>
      </c>
      <c r="Y3364" t="s">
        <v>49</v>
      </c>
      <c r="Z3364" t="s">
        <v>741</v>
      </c>
      <c r="AA3364" t="s">
        <v>742</v>
      </c>
      <c r="AB3364" t="s">
        <v>277</v>
      </c>
      <c r="AC3364" t="s">
        <v>62</v>
      </c>
      <c r="AD3364" t="str">
        <f t="shared" si="263"/>
        <v>West Campus Classroom Building - WCC202</v>
      </c>
      <c r="AE3364" t="s">
        <v>682</v>
      </c>
      <c r="AF3364" t="s">
        <v>683</v>
      </c>
      <c r="AG3364" t="s">
        <v>740</v>
      </c>
      <c r="AH3364" t="s">
        <v>3688</v>
      </c>
      <c r="AI3364">
        <v>40</v>
      </c>
      <c r="AJ3364">
        <v>37</v>
      </c>
      <c r="AK3364" s="22">
        <f t="shared" si="264"/>
        <v>69.606679035250508</v>
      </c>
      <c r="AL3364" t="s">
        <v>52</v>
      </c>
      <c r="AM3364" t="s">
        <v>66</v>
      </c>
      <c r="AN3364" t="s">
        <v>67</v>
      </c>
    </row>
    <row r="3365" spans="1:40" x14ac:dyDescent="0.25">
      <c r="A3365">
        <v>202430</v>
      </c>
      <c r="B3365">
        <v>42923</v>
      </c>
      <c r="C3365" t="s">
        <v>193</v>
      </c>
      <c r="D3365" t="s">
        <v>5719</v>
      </c>
      <c r="E3365" t="s">
        <v>194</v>
      </c>
      <c r="F3365">
        <v>3</v>
      </c>
      <c r="G3365" s="1">
        <v>45166</v>
      </c>
      <c r="H3365" s="1">
        <v>45276</v>
      </c>
      <c r="I3365" s="21">
        <f t="shared" si="260"/>
        <v>16.714285714285715</v>
      </c>
      <c r="J3365" s="1"/>
      <c r="K3365" s="1" t="s">
        <v>5537</v>
      </c>
      <c r="M3365" t="s">
        <v>34</v>
      </c>
      <c r="O3365" t="s">
        <v>36</v>
      </c>
      <c r="S3365" s="22">
        <f t="shared" si="261"/>
        <v>5.555555555555558E-2</v>
      </c>
      <c r="T3365" s="22">
        <f t="shared" si="262"/>
        <v>0.11255411255411261</v>
      </c>
      <c r="U3365" s="22" t="s">
        <v>5376</v>
      </c>
      <c r="V3365">
        <v>1110</v>
      </c>
      <c r="W3365" s="22" t="s">
        <v>5393</v>
      </c>
      <c r="X3365">
        <v>1230</v>
      </c>
      <c r="Y3365" t="s">
        <v>49</v>
      </c>
      <c r="Z3365" t="s">
        <v>2173</v>
      </c>
      <c r="AA3365" t="s">
        <v>2174</v>
      </c>
      <c r="AB3365" t="s">
        <v>277</v>
      </c>
      <c r="AC3365" t="s">
        <v>62</v>
      </c>
      <c r="AD3365" t="str">
        <f t="shared" si="263"/>
        <v>West Campus Classroom Building - WCC202</v>
      </c>
      <c r="AE3365" t="s">
        <v>682</v>
      </c>
      <c r="AF3365" t="s">
        <v>683</v>
      </c>
      <c r="AG3365" t="s">
        <v>740</v>
      </c>
      <c r="AH3365" t="s">
        <v>3688</v>
      </c>
      <c r="AI3365">
        <v>40</v>
      </c>
      <c r="AJ3365">
        <v>35</v>
      </c>
      <c r="AK3365" s="22">
        <f t="shared" si="264"/>
        <v>65.844155844155878</v>
      </c>
      <c r="AL3365" t="s">
        <v>52</v>
      </c>
      <c r="AM3365" t="s">
        <v>66</v>
      </c>
      <c r="AN3365" t="s">
        <v>67</v>
      </c>
    </row>
    <row r="3366" spans="1:40" x14ac:dyDescent="0.25">
      <c r="A3366">
        <v>202430</v>
      </c>
      <c r="B3366">
        <v>41113</v>
      </c>
      <c r="C3366" t="s">
        <v>183</v>
      </c>
      <c r="D3366" t="s">
        <v>5707</v>
      </c>
      <c r="E3366" t="s">
        <v>184</v>
      </c>
      <c r="F3366">
        <v>4</v>
      </c>
      <c r="G3366" s="1">
        <v>45166</v>
      </c>
      <c r="H3366" s="1">
        <v>45276</v>
      </c>
      <c r="I3366" s="21">
        <f t="shared" si="260"/>
        <v>16.714285714285715</v>
      </c>
      <c r="J3366" s="1"/>
      <c r="K3366" s="1" t="s">
        <v>5536</v>
      </c>
      <c r="L3366" t="s">
        <v>33</v>
      </c>
      <c r="N3366" t="s">
        <v>35</v>
      </c>
      <c r="S3366" s="22">
        <f t="shared" si="261"/>
        <v>8.680555555555558E-2</v>
      </c>
      <c r="T3366" s="22">
        <f t="shared" si="262"/>
        <v>0.17586580086580095</v>
      </c>
      <c r="U3366" s="22" t="s">
        <v>5377</v>
      </c>
      <c r="V3366">
        <v>1245</v>
      </c>
      <c r="W3366" s="22" t="s">
        <v>5483</v>
      </c>
      <c r="X3366">
        <v>1450</v>
      </c>
      <c r="Y3366" t="s">
        <v>49</v>
      </c>
      <c r="Z3366" t="s">
        <v>746</v>
      </c>
      <c r="AA3366" t="s">
        <v>747</v>
      </c>
      <c r="AB3366" t="s">
        <v>277</v>
      </c>
      <c r="AC3366" t="s">
        <v>62</v>
      </c>
      <c r="AD3366" t="str">
        <f t="shared" si="263"/>
        <v>West Campus Classroom Building - WCC203</v>
      </c>
      <c r="AE3366" t="s">
        <v>682</v>
      </c>
      <c r="AF3366" t="s">
        <v>683</v>
      </c>
      <c r="AG3366" t="s">
        <v>745</v>
      </c>
      <c r="AH3366" t="s">
        <v>3688</v>
      </c>
      <c r="AI3366">
        <v>28</v>
      </c>
      <c r="AJ3366">
        <v>25</v>
      </c>
      <c r="AK3366" s="22">
        <f t="shared" si="264"/>
        <v>73.486781076066833</v>
      </c>
      <c r="AL3366" t="s">
        <v>345</v>
      </c>
      <c r="AM3366" t="s">
        <v>346</v>
      </c>
      <c r="AN3366" t="s">
        <v>67</v>
      </c>
    </row>
    <row r="3367" spans="1:40" x14ac:dyDescent="0.25">
      <c r="A3367">
        <v>202430</v>
      </c>
      <c r="B3367">
        <v>41859</v>
      </c>
      <c r="C3367" t="s">
        <v>214</v>
      </c>
      <c r="D3367" t="s">
        <v>5707</v>
      </c>
      <c r="E3367" t="s">
        <v>215</v>
      </c>
      <c r="F3367">
        <v>3</v>
      </c>
      <c r="G3367" s="1">
        <v>45166</v>
      </c>
      <c r="H3367" s="1">
        <v>45276</v>
      </c>
      <c r="I3367" s="21">
        <f t="shared" si="260"/>
        <v>16.714285714285715</v>
      </c>
      <c r="J3367" s="1"/>
      <c r="K3367" s="1" t="s">
        <v>5536</v>
      </c>
      <c r="L3367" t="s">
        <v>33</v>
      </c>
      <c r="N3367" t="s">
        <v>35</v>
      </c>
      <c r="S3367" s="22">
        <f t="shared" si="261"/>
        <v>5.555555555555558E-2</v>
      </c>
      <c r="T3367" s="22">
        <f t="shared" si="262"/>
        <v>0.11255411255411261</v>
      </c>
      <c r="U3367" s="22" t="s">
        <v>5376</v>
      </c>
      <c r="V3367">
        <v>1110</v>
      </c>
      <c r="W3367" s="22" t="s">
        <v>5393</v>
      </c>
      <c r="X3367">
        <v>1230</v>
      </c>
      <c r="Y3367" t="s">
        <v>49</v>
      </c>
      <c r="Z3367" t="s">
        <v>743</v>
      </c>
      <c r="AA3367" t="s">
        <v>744</v>
      </c>
      <c r="AB3367" t="s">
        <v>646</v>
      </c>
      <c r="AC3367" t="s">
        <v>62</v>
      </c>
      <c r="AD3367" t="str">
        <f t="shared" si="263"/>
        <v>West Campus Classroom Building - WCC203</v>
      </c>
      <c r="AE3367" t="s">
        <v>682</v>
      </c>
      <c r="AF3367" t="s">
        <v>683</v>
      </c>
      <c r="AG3367" t="s">
        <v>745</v>
      </c>
      <c r="AH3367" t="s">
        <v>3688</v>
      </c>
      <c r="AI3367">
        <v>20</v>
      </c>
      <c r="AJ3367">
        <v>21</v>
      </c>
      <c r="AK3367" s="22">
        <f t="shared" si="264"/>
        <v>39.506493506493527</v>
      </c>
      <c r="AL3367" t="s">
        <v>345</v>
      </c>
      <c r="AM3367" t="s">
        <v>346</v>
      </c>
      <c r="AN3367" t="s">
        <v>46</v>
      </c>
    </row>
    <row r="3368" spans="1:40" x14ac:dyDescent="0.25">
      <c r="A3368">
        <v>202430</v>
      </c>
      <c r="B3368">
        <v>30693</v>
      </c>
      <c r="C3368" t="s">
        <v>2812</v>
      </c>
      <c r="D3368" t="s">
        <v>5634</v>
      </c>
      <c r="E3368" t="s">
        <v>2813</v>
      </c>
      <c r="F3368">
        <v>5</v>
      </c>
      <c r="G3368" s="1">
        <v>45166</v>
      </c>
      <c r="H3368" s="1">
        <v>45276</v>
      </c>
      <c r="I3368" s="21">
        <f t="shared" si="260"/>
        <v>16.714285714285715</v>
      </c>
      <c r="J3368" s="1"/>
      <c r="K3368" s="1" t="s">
        <v>36</v>
      </c>
      <c r="O3368" t="s">
        <v>36</v>
      </c>
      <c r="S3368" s="22">
        <f t="shared" si="261"/>
        <v>5.5555555555555525E-2</v>
      </c>
      <c r="T3368" s="22">
        <f t="shared" si="262"/>
        <v>5.6277056277056252E-2</v>
      </c>
      <c r="U3368" s="22" t="s">
        <v>5375</v>
      </c>
      <c r="V3368">
        <v>935</v>
      </c>
      <c r="W3368" s="22" t="s">
        <v>5474</v>
      </c>
      <c r="X3368">
        <v>1055</v>
      </c>
      <c r="Y3368" t="s">
        <v>304</v>
      </c>
      <c r="Z3368" t="s">
        <v>2814</v>
      </c>
      <c r="AA3368" t="s">
        <v>2815</v>
      </c>
      <c r="AB3368" t="s">
        <v>61</v>
      </c>
      <c r="AC3368" t="s">
        <v>62</v>
      </c>
      <c r="AD3368" t="str">
        <f t="shared" si="263"/>
        <v>West Campus Classroom Building - WCC203</v>
      </c>
      <c r="AE3368" t="s">
        <v>682</v>
      </c>
      <c r="AF3368" t="s">
        <v>683</v>
      </c>
      <c r="AG3368" t="s">
        <v>745</v>
      </c>
      <c r="AH3368" t="s">
        <v>3688</v>
      </c>
      <c r="AI3368">
        <v>30</v>
      </c>
      <c r="AJ3368">
        <v>28</v>
      </c>
      <c r="AK3368" s="22">
        <f t="shared" si="264"/>
        <v>26.337662337662326</v>
      </c>
      <c r="AL3368" t="s">
        <v>430</v>
      </c>
      <c r="AM3368" t="s">
        <v>306</v>
      </c>
      <c r="AN3368" t="s">
        <v>67</v>
      </c>
    </row>
    <row r="3369" spans="1:40" x14ac:dyDescent="0.25">
      <c r="A3369">
        <v>202430</v>
      </c>
      <c r="B3369">
        <v>31896</v>
      </c>
      <c r="C3369" t="s">
        <v>2960</v>
      </c>
      <c r="D3369" t="s">
        <v>5634</v>
      </c>
      <c r="E3369" t="s">
        <v>2961</v>
      </c>
      <c r="F3369">
        <v>5</v>
      </c>
      <c r="G3369" s="1">
        <v>45166</v>
      </c>
      <c r="H3369" s="1">
        <v>45276</v>
      </c>
      <c r="I3369" s="21">
        <f t="shared" si="260"/>
        <v>16.714285714285715</v>
      </c>
      <c r="J3369" s="1"/>
      <c r="K3369" s="1" t="s">
        <v>36</v>
      </c>
      <c r="O3369" t="s">
        <v>36</v>
      </c>
      <c r="S3369" s="22">
        <f t="shared" si="261"/>
        <v>5.555555555555558E-2</v>
      </c>
      <c r="T3369" s="22">
        <f t="shared" si="262"/>
        <v>5.6277056277056307E-2</v>
      </c>
      <c r="U3369" s="22" t="s">
        <v>5377</v>
      </c>
      <c r="V3369">
        <v>1245</v>
      </c>
      <c r="W3369" s="22" t="s">
        <v>5398</v>
      </c>
      <c r="X3369">
        <v>1405</v>
      </c>
      <c r="Y3369" t="s">
        <v>304</v>
      </c>
      <c r="Z3369" t="s">
        <v>2814</v>
      </c>
      <c r="AA3369" t="s">
        <v>2815</v>
      </c>
      <c r="AB3369" t="s">
        <v>61</v>
      </c>
      <c r="AC3369" t="s">
        <v>62</v>
      </c>
      <c r="AD3369" t="str">
        <f t="shared" si="263"/>
        <v>West Campus Classroom Building - WCC203</v>
      </c>
      <c r="AE3369" t="s">
        <v>682</v>
      </c>
      <c r="AF3369" t="s">
        <v>683</v>
      </c>
      <c r="AG3369" t="s">
        <v>745</v>
      </c>
      <c r="AH3369" t="s">
        <v>3688</v>
      </c>
      <c r="AI3369">
        <v>30</v>
      </c>
      <c r="AJ3369">
        <v>23</v>
      </c>
      <c r="AK3369" s="22">
        <f t="shared" si="264"/>
        <v>21.634508348794075</v>
      </c>
      <c r="AL3369" t="s">
        <v>430</v>
      </c>
      <c r="AM3369" t="s">
        <v>306</v>
      </c>
      <c r="AN3369" t="s">
        <v>67</v>
      </c>
    </row>
    <row r="3370" spans="1:40" x14ac:dyDescent="0.25">
      <c r="A3370">
        <v>202430</v>
      </c>
      <c r="B3370">
        <v>35095</v>
      </c>
      <c r="C3370" t="s">
        <v>2812</v>
      </c>
      <c r="D3370" t="s">
        <v>5634</v>
      </c>
      <c r="E3370" t="s">
        <v>2813</v>
      </c>
      <c r="F3370">
        <v>5</v>
      </c>
      <c r="G3370" s="1">
        <v>45166</v>
      </c>
      <c r="H3370" s="1">
        <v>45276</v>
      </c>
      <c r="I3370" s="21">
        <f t="shared" si="260"/>
        <v>16.714285714285715</v>
      </c>
      <c r="J3370" s="1"/>
      <c r="K3370" s="1" t="s">
        <v>36</v>
      </c>
      <c r="O3370" t="s">
        <v>36</v>
      </c>
      <c r="S3370" s="22">
        <f t="shared" si="261"/>
        <v>5.555555555555558E-2</v>
      </c>
      <c r="T3370" s="22">
        <f t="shared" si="262"/>
        <v>5.6277056277056307E-2</v>
      </c>
      <c r="U3370" s="22" t="s">
        <v>5379</v>
      </c>
      <c r="V3370">
        <v>1420</v>
      </c>
      <c r="W3370" s="22" t="s">
        <v>5500</v>
      </c>
      <c r="X3370">
        <v>1540</v>
      </c>
      <c r="Y3370" t="s">
        <v>304</v>
      </c>
      <c r="Z3370" t="s">
        <v>2980</v>
      </c>
      <c r="AA3370" t="s">
        <v>2981</v>
      </c>
      <c r="AB3370" t="s">
        <v>277</v>
      </c>
      <c r="AC3370" t="s">
        <v>62</v>
      </c>
      <c r="AD3370" t="str">
        <f t="shared" si="263"/>
        <v>West Campus Classroom Building - WCC203</v>
      </c>
      <c r="AE3370" t="s">
        <v>682</v>
      </c>
      <c r="AF3370" t="s">
        <v>683</v>
      </c>
      <c r="AG3370" t="s">
        <v>745</v>
      </c>
      <c r="AH3370" t="s">
        <v>3688</v>
      </c>
      <c r="AI3370">
        <v>30</v>
      </c>
      <c r="AJ3370">
        <v>27</v>
      </c>
      <c r="AK3370" s="22">
        <f t="shared" si="264"/>
        <v>25.397031539888697</v>
      </c>
      <c r="AL3370" t="s">
        <v>430</v>
      </c>
      <c r="AM3370" t="s">
        <v>306</v>
      </c>
      <c r="AN3370" t="s">
        <v>67</v>
      </c>
    </row>
    <row r="3371" spans="1:40" x14ac:dyDescent="0.25">
      <c r="A3371">
        <v>202430</v>
      </c>
      <c r="B3371">
        <v>41048</v>
      </c>
      <c r="C3371" t="s">
        <v>183</v>
      </c>
      <c r="D3371" t="s">
        <v>5707</v>
      </c>
      <c r="E3371" t="s">
        <v>184</v>
      </c>
      <c r="F3371">
        <v>4</v>
      </c>
      <c r="G3371" s="1">
        <v>45166</v>
      </c>
      <c r="H3371" s="1">
        <v>45276</v>
      </c>
      <c r="I3371" s="21">
        <f t="shared" si="260"/>
        <v>16.714285714285715</v>
      </c>
      <c r="J3371" s="1"/>
      <c r="K3371" s="1" t="s">
        <v>34</v>
      </c>
      <c r="M3371" t="s">
        <v>34</v>
      </c>
      <c r="S3371" s="22">
        <f t="shared" si="261"/>
        <v>8.680555555555558E-2</v>
      </c>
      <c r="T3371" s="22">
        <f t="shared" si="262"/>
        <v>8.7932900432900474E-2</v>
      </c>
      <c r="U3371" s="22" t="s">
        <v>5373</v>
      </c>
      <c r="V3371">
        <v>1030</v>
      </c>
      <c r="W3371" s="22" t="s">
        <v>5425</v>
      </c>
      <c r="X3371">
        <v>1235</v>
      </c>
      <c r="Y3371" t="s">
        <v>304</v>
      </c>
      <c r="Z3371" t="s">
        <v>2177</v>
      </c>
      <c r="AA3371" t="s">
        <v>2178</v>
      </c>
      <c r="AB3371" t="s">
        <v>61</v>
      </c>
      <c r="AC3371" t="s">
        <v>62</v>
      </c>
      <c r="AD3371" t="str">
        <f t="shared" si="263"/>
        <v>West Campus Classroom Building - WCC203</v>
      </c>
      <c r="AE3371" t="s">
        <v>682</v>
      </c>
      <c r="AF3371" t="s">
        <v>683</v>
      </c>
      <c r="AG3371" t="s">
        <v>745</v>
      </c>
      <c r="AH3371" t="s">
        <v>3688</v>
      </c>
      <c r="AI3371">
        <v>28</v>
      </c>
      <c r="AJ3371">
        <v>22</v>
      </c>
      <c r="AK3371" s="22">
        <f t="shared" si="264"/>
        <v>32.334183673469404</v>
      </c>
      <c r="AL3371" t="s">
        <v>430</v>
      </c>
      <c r="AM3371" t="s">
        <v>306</v>
      </c>
      <c r="AN3371" t="s">
        <v>67</v>
      </c>
    </row>
    <row r="3372" spans="1:40" x14ac:dyDescent="0.25">
      <c r="A3372">
        <v>202430</v>
      </c>
      <c r="B3372">
        <v>41049</v>
      </c>
      <c r="C3372" t="s">
        <v>183</v>
      </c>
      <c r="D3372" t="s">
        <v>5707</v>
      </c>
      <c r="E3372" t="s">
        <v>184</v>
      </c>
      <c r="F3372">
        <v>4</v>
      </c>
      <c r="G3372" s="1">
        <v>45166</v>
      </c>
      <c r="H3372" s="1">
        <v>45276</v>
      </c>
      <c r="I3372" s="21">
        <f t="shared" si="260"/>
        <v>16.714285714285715</v>
      </c>
      <c r="J3372" s="1"/>
      <c r="K3372" s="1" t="s">
        <v>34</v>
      </c>
      <c r="M3372" t="s">
        <v>34</v>
      </c>
      <c r="S3372" s="22">
        <f t="shared" si="261"/>
        <v>8.680555555555558E-2</v>
      </c>
      <c r="T3372" s="22">
        <f t="shared" si="262"/>
        <v>8.7932900432900474E-2</v>
      </c>
      <c r="U3372" s="22" t="s">
        <v>5377</v>
      </c>
      <c r="V3372">
        <v>1245</v>
      </c>
      <c r="W3372" s="22" t="s">
        <v>5483</v>
      </c>
      <c r="X3372">
        <v>1450</v>
      </c>
      <c r="Y3372" t="s">
        <v>304</v>
      </c>
      <c r="Z3372" t="s">
        <v>2193</v>
      </c>
      <c r="AA3372" t="s">
        <v>2194</v>
      </c>
      <c r="AB3372" t="s">
        <v>277</v>
      </c>
      <c r="AC3372" t="s">
        <v>62</v>
      </c>
      <c r="AD3372" t="str">
        <f t="shared" si="263"/>
        <v>West Campus Classroom Building - WCC203</v>
      </c>
      <c r="AE3372" t="s">
        <v>682</v>
      </c>
      <c r="AF3372" t="s">
        <v>683</v>
      </c>
      <c r="AG3372" t="s">
        <v>745</v>
      </c>
      <c r="AH3372" t="s">
        <v>3688</v>
      </c>
      <c r="AI3372">
        <v>28</v>
      </c>
      <c r="AJ3372">
        <v>24</v>
      </c>
      <c r="AK3372" s="22">
        <f t="shared" si="264"/>
        <v>35.273654916512079</v>
      </c>
      <c r="AL3372" t="s">
        <v>430</v>
      </c>
      <c r="AM3372" t="s">
        <v>306</v>
      </c>
      <c r="AN3372" t="s">
        <v>67</v>
      </c>
    </row>
    <row r="3373" spans="1:40" x14ac:dyDescent="0.25">
      <c r="A3373">
        <v>202430</v>
      </c>
      <c r="B3373">
        <v>44450</v>
      </c>
      <c r="C3373" t="s">
        <v>2195</v>
      </c>
      <c r="D3373" t="s">
        <v>5599</v>
      </c>
      <c r="E3373" t="s">
        <v>2196</v>
      </c>
      <c r="F3373">
        <v>1</v>
      </c>
      <c r="G3373" s="1">
        <v>45181</v>
      </c>
      <c r="H3373" s="1">
        <v>45262</v>
      </c>
      <c r="I3373" s="21">
        <f t="shared" si="260"/>
        <v>12.571428571428571</v>
      </c>
      <c r="J3373" s="1"/>
      <c r="K3373" s="1" t="s">
        <v>34</v>
      </c>
      <c r="M3373" t="s">
        <v>34</v>
      </c>
      <c r="S3373" s="22">
        <f t="shared" si="261"/>
        <v>5.2083333333333259E-2</v>
      </c>
      <c r="T3373" s="22">
        <f t="shared" si="262"/>
        <v>3.9682539682539625E-2</v>
      </c>
      <c r="U3373" s="22" t="s">
        <v>5387</v>
      </c>
      <c r="V3373">
        <v>1700</v>
      </c>
      <c r="W3373" s="22" t="s">
        <v>5454</v>
      </c>
      <c r="X3373">
        <v>1815</v>
      </c>
      <c r="Y3373" t="s">
        <v>49</v>
      </c>
      <c r="Z3373" t="s">
        <v>2197</v>
      </c>
      <c r="AA3373" t="s">
        <v>2198</v>
      </c>
      <c r="AB3373" t="s">
        <v>646</v>
      </c>
      <c r="AC3373" t="s">
        <v>62</v>
      </c>
      <c r="AD3373" t="str">
        <f t="shared" si="263"/>
        <v>West Campus Classroom Building - WCC203</v>
      </c>
      <c r="AE3373" t="s">
        <v>682</v>
      </c>
      <c r="AF3373" t="s">
        <v>683</v>
      </c>
      <c r="AG3373" t="s">
        <v>745</v>
      </c>
      <c r="AH3373" t="s">
        <v>3688</v>
      </c>
      <c r="AI3373">
        <v>20</v>
      </c>
      <c r="AJ3373">
        <v>16</v>
      </c>
      <c r="AK3373" s="22">
        <f t="shared" si="264"/>
        <v>7.9818594104308271</v>
      </c>
      <c r="AL3373" t="s">
        <v>52</v>
      </c>
      <c r="AM3373" t="s">
        <v>66</v>
      </c>
      <c r="AN3373" t="s">
        <v>67</v>
      </c>
    </row>
    <row r="3374" spans="1:40" x14ac:dyDescent="0.25">
      <c r="A3374">
        <v>202430</v>
      </c>
      <c r="B3374">
        <v>31612</v>
      </c>
      <c r="C3374" t="s">
        <v>685</v>
      </c>
      <c r="D3374" t="s">
        <v>5619</v>
      </c>
      <c r="E3374" t="s">
        <v>686</v>
      </c>
      <c r="F3374">
        <v>3</v>
      </c>
      <c r="G3374" s="1">
        <v>45166</v>
      </c>
      <c r="H3374" s="1">
        <v>45276</v>
      </c>
      <c r="I3374" s="21">
        <f t="shared" si="260"/>
        <v>16.714285714285715</v>
      </c>
      <c r="J3374" s="1"/>
      <c r="K3374" s="1" t="s">
        <v>5537</v>
      </c>
      <c r="M3374" t="s">
        <v>34</v>
      </c>
      <c r="O3374" t="s">
        <v>36</v>
      </c>
      <c r="S3374" s="22">
        <f t="shared" si="261"/>
        <v>5.5555555555555525E-2</v>
      </c>
      <c r="T3374" s="22">
        <f t="shared" si="262"/>
        <v>0.1125541125541125</v>
      </c>
      <c r="U3374" s="22" t="s">
        <v>5375</v>
      </c>
      <c r="V3374">
        <v>935</v>
      </c>
      <c r="W3374" s="22" t="s">
        <v>5474</v>
      </c>
      <c r="X3374">
        <v>1055</v>
      </c>
      <c r="Y3374" t="s">
        <v>49</v>
      </c>
      <c r="Z3374" t="s">
        <v>748</v>
      </c>
      <c r="AA3374" t="s">
        <v>749</v>
      </c>
      <c r="AB3374" t="s">
        <v>277</v>
      </c>
      <c r="AC3374" t="s">
        <v>62</v>
      </c>
      <c r="AD3374" t="str">
        <f t="shared" si="263"/>
        <v>West Campus Classroom Building - WCC204</v>
      </c>
      <c r="AE3374" t="s">
        <v>682</v>
      </c>
      <c r="AF3374" t="s">
        <v>683</v>
      </c>
      <c r="AG3374" t="s">
        <v>750</v>
      </c>
      <c r="AH3374" t="s">
        <v>3688</v>
      </c>
      <c r="AI3374">
        <v>40</v>
      </c>
      <c r="AJ3374">
        <v>46</v>
      </c>
      <c r="AK3374" s="22">
        <f t="shared" si="264"/>
        <v>86.538033395176214</v>
      </c>
      <c r="AL3374" t="s">
        <v>52</v>
      </c>
      <c r="AM3374" t="s">
        <v>66</v>
      </c>
      <c r="AN3374" t="s">
        <v>46</v>
      </c>
    </row>
    <row r="3375" spans="1:40" x14ac:dyDescent="0.25">
      <c r="A3375">
        <v>202430</v>
      </c>
      <c r="B3375">
        <v>33658</v>
      </c>
      <c r="C3375" t="s">
        <v>685</v>
      </c>
      <c r="D3375" t="s">
        <v>5619</v>
      </c>
      <c r="E3375" t="s">
        <v>686</v>
      </c>
      <c r="F3375">
        <v>3</v>
      </c>
      <c r="G3375" s="1">
        <v>45166</v>
      </c>
      <c r="H3375" s="1">
        <v>45276</v>
      </c>
      <c r="I3375" s="21">
        <f t="shared" si="260"/>
        <v>16.714285714285715</v>
      </c>
      <c r="J3375" s="1"/>
      <c r="K3375" s="1" t="s">
        <v>34</v>
      </c>
      <c r="M3375" t="s">
        <v>34</v>
      </c>
      <c r="S3375" s="22">
        <f t="shared" si="261"/>
        <v>0.12847222222222221</v>
      </c>
      <c r="T3375" s="22">
        <f t="shared" si="262"/>
        <v>0.13014069264069264</v>
      </c>
      <c r="U3375" s="22" t="s">
        <v>5378</v>
      </c>
      <c r="V3375">
        <v>1800</v>
      </c>
      <c r="W3375" s="22" t="s">
        <v>5518</v>
      </c>
      <c r="X3375">
        <v>2105</v>
      </c>
      <c r="Y3375" t="s">
        <v>49</v>
      </c>
      <c r="Z3375" t="s">
        <v>2203</v>
      </c>
      <c r="AA3375" t="s">
        <v>2204</v>
      </c>
      <c r="AB3375" t="s">
        <v>277</v>
      </c>
      <c r="AC3375" t="s">
        <v>62</v>
      </c>
      <c r="AD3375" t="str">
        <f t="shared" si="263"/>
        <v>West Campus Classroom Building - WCC204</v>
      </c>
      <c r="AE3375" t="s">
        <v>682</v>
      </c>
      <c r="AF3375" t="s">
        <v>683</v>
      </c>
      <c r="AG3375" t="s">
        <v>750</v>
      </c>
      <c r="AH3375" t="s">
        <v>3688</v>
      </c>
      <c r="AI3375">
        <v>40</v>
      </c>
      <c r="AJ3375">
        <v>39</v>
      </c>
      <c r="AK3375" s="22">
        <f t="shared" si="264"/>
        <v>84.833140074211499</v>
      </c>
      <c r="AL3375" t="s">
        <v>52</v>
      </c>
      <c r="AM3375" t="s">
        <v>66</v>
      </c>
      <c r="AN3375" t="s">
        <v>67</v>
      </c>
    </row>
    <row r="3376" spans="1:40" x14ac:dyDescent="0.25">
      <c r="A3376">
        <v>202430</v>
      </c>
      <c r="B3376">
        <v>33917</v>
      </c>
      <c r="C3376" t="s">
        <v>685</v>
      </c>
      <c r="D3376" t="s">
        <v>5619</v>
      </c>
      <c r="E3376" t="s">
        <v>686</v>
      </c>
      <c r="F3376">
        <v>3</v>
      </c>
      <c r="G3376" s="1">
        <v>45166</v>
      </c>
      <c r="H3376" s="1">
        <v>45276</v>
      </c>
      <c r="I3376" s="21">
        <f t="shared" si="260"/>
        <v>16.714285714285715</v>
      </c>
      <c r="J3376" s="1"/>
      <c r="K3376" s="1" t="s">
        <v>5537</v>
      </c>
      <c r="M3376" t="s">
        <v>34</v>
      </c>
      <c r="O3376" t="s">
        <v>36</v>
      </c>
      <c r="S3376" s="22">
        <f t="shared" si="261"/>
        <v>5.555555555555558E-2</v>
      </c>
      <c r="T3376" s="22">
        <f t="shared" si="262"/>
        <v>0.11255411255411261</v>
      </c>
      <c r="U3376" s="22" t="s">
        <v>5376</v>
      </c>
      <c r="V3376">
        <v>1110</v>
      </c>
      <c r="W3376" s="22" t="s">
        <v>5393</v>
      </c>
      <c r="X3376">
        <v>1230</v>
      </c>
      <c r="Y3376" t="s">
        <v>49</v>
      </c>
      <c r="Z3376" t="s">
        <v>2167</v>
      </c>
      <c r="AA3376" t="s">
        <v>2168</v>
      </c>
      <c r="AB3376" t="s">
        <v>277</v>
      </c>
      <c r="AC3376" t="s">
        <v>62</v>
      </c>
      <c r="AD3376" t="str">
        <f t="shared" si="263"/>
        <v>West Campus Classroom Building - WCC204</v>
      </c>
      <c r="AE3376" t="s">
        <v>682</v>
      </c>
      <c r="AF3376" t="s">
        <v>683</v>
      </c>
      <c r="AG3376" t="s">
        <v>750</v>
      </c>
      <c r="AH3376" t="s">
        <v>3688</v>
      </c>
      <c r="AI3376">
        <v>40</v>
      </c>
      <c r="AJ3376">
        <v>42</v>
      </c>
      <c r="AK3376" s="22">
        <f t="shared" si="264"/>
        <v>79.012987012987054</v>
      </c>
      <c r="AL3376" t="s">
        <v>52</v>
      </c>
      <c r="AM3376" t="s">
        <v>66</v>
      </c>
      <c r="AN3376" t="s">
        <v>46</v>
      </c>
    </row>
    <row r="3377" spans="1:40" x14ac:dyDescent="0.25">
      <c r="A3377">
        <v>202430</v>
      </c>
      <c r="B3377">
        <v>34386</v>
      </c>
      <c r="C3377" t="s">
        <v>2199</v>
      </c>
      <c r="D3377" t="s">
        <v>5619</v>
      </c>
      <c r="E3377" t="s">
        <v>2200</v>
      </c>
      <c r="F3377">
        <v>3</v>
      </c>
      <c r="G3377" s="1">
        <v>45166</v>
      </c>
      <c r="H3377" s="1">
        <v>45276</v>
      </c>
      <c r="I3377" s="21">
        <f t="shared" si="260"/>
        <v>16.714285714285715</v>
      </c>
      <c r="J3377" s="1"/>
      <c r="K3377" s="1" t="s">
        <v>5537</v>
      </c>
      <c r="M3377" t="s">
        <v>34</v>
      </c>
      <c r="O3377" t="s">
        <v>36</v>
      </c>
      <c r="S3377" s="22">
        <f t="shared" si="261"/>
        <v>5.555555555555558E-2</v>
      </c>
      <c r="T3377" s="22">
        <f t="shared" si="262"/>
        <v>0.11255411255411261</v>
      </c>
      <c r="U3377" s="22" t="s">
        <v>5379</v>
      </c>
      <c r="V3377">
        <v>1420</v>
      </c>
      <c r="W3377" s="22" t="s">
        <v>5500</v>
      </c>
      <c r="X3377">
        <v>1540</v>
      </c>
      <c r="Y3377" t="s">
        <v>49</v>
      </c>
      <c r="Z3377" t="s">
        <v>2201</v>
      </c>
      <c r="AA3377" t="s">
        <v>2202</v>
      </c>
      <c r="AB3377" t="s">
        <v>277</v>
      </c>
      <c r="AC3377" t="s">
        <v>62</v>
      </c>
      <c r="AD3377" t="str">
        <f t="shared" si="263"/>
        <v>West Campus Classroom Building - WCC204</v>
      </c>
      <c r="AE3377" t="s">
        <v>682</v>
      </c>
      <c r="AF3377" t="s">
        <v>683</v>
      </c>
      <c r="AG3377" t="s">
        <v>750</v>
      </c>
      <c r="AH3377" t="s">
        <v>3688</v>
      </c>
      <c r="AI3377">
        <v>40</v>
      </c>
      <c r="AJ3377">
        <v>31</v>
      </c>
      <c r="AK3377" s="22">
        <f t="shared" si="264"/>
        <v>58.31910946196664</v>
      </c>
      <c r="AL3377" t="s">
        <v>52</v>
      </c>
      <c r="AM3377" t="s">
        <v>66</v>
      </c>
      <c r="AN3377" t="s">
        <v>67</v>
      </c>
    </row>
    <row r="3378" spans="1:40" x14ac:dyDescent="0.25">
      <c r="A3378">
        <v>202430</v>
      </c>
      <c r="B3378">
        <v>37258</v>
      </c>
      <c r="C3378" t="s">
        <v>685</v>
      </c>
      <c r="D3378" t="s">
        <v>5619</v>
      </c>
      <c r="E3378" t="s">
        <v>686</v>
      </c>
      <c r="F3378">
        <v>3</v>
      </c>
      <c r="G3378" s="1">
        <v>45166</v>
      </c>
      <c r="H3378" s="1">
        <v>45276</v>
      </c>
      <c r="I3378" s="21">
        <f t="shared" si="260"/>
        <v>16.714285714285715</v>
      </c>
      <c r="J3378" s="1"/>
      <c r="K3378" s="1" t="s">
        <v>5537</v>
      </c>
      <c r="M3378" t="s">
        <v>34</v>
      </c>
      <c r="O3378" t="s">
        <v>36</v>
      </c>
      <c r="S3378" s="22">
        <f t="shared" si="261"/>
        <v>5.555555555555558E-2</v>
      </c>
      <c r="T3378" s="22">
        <f t="shared" si="262"/>
        <v>0.11255411255411261</v>
      </c>
      <c r="U3378" s="22" t="s">
        <v>5369</v>
      </c>
      <c r="V3378">
        <v>800</v>
      </c>
      <c r="W3378" s="22" t="s">
        <v>5433</v>
      </c>
      <c r="X3378">
        <v>920</v>
      </c>
      <c r="Y3378" t="s">
        <v>49</v>
      </c>
      <c r="Z3378" t="s">
        <v>748</v>
      </c>
      <c r="AA3378" t="s">
        <v>749</v>
      </c>
      <c r="AB3378" t="s">
        <v>277</v>
      </c>
      <c r="AC3378" t="s">
        <v>62</v>
      </c>
      <c r="AD3378" t="str">
        <f t="shared" si="263"/>
        <v>West Campus Classroom Building - WCC204</v>
      </c>
      <c r="AE3378" t="s">
        <v>682</v>
      </c>
      <c r="AF3378" t="s">
        <v>683</v>
      </c>
      <c r="AG3378" t="s">
        <v>750</v>
      </c>
      <c r="AH3378" t="s">
        <v>3688</v>
      </c>
      <c r="AI3378">
        <v>40</v>
      </c>
      <c r="AJ3378">
        <v>43</v>
      </c>
      <c r="AK3378" s="22">
        <f t="shared" si="264"/>
        <v>80.894248608534369</v>
      </c>
      <c r="AL3378" t="s">
        <v>52</v>
      </c>
      <c r="AM3378" t="s">
        <v>66</v>
      </c>
      <c r="AN3378" t="s">
        <v>46</v>
      </c>
    </row>
    <row r="3379" spans="1:40" x14ac:dyDescent="0.25">
      <c r="A3379">
        <v>202430</v>
      </c>
      <c r="B3379">
        <v>38528</v>
      </c>
      <c r="C3379" t="s">
        <v>2165</v>
      </c>
      <c r="D3379" t="s">
        <v>5619</v>
      </c>
      <c r="E3379" t="s">
        <v>2166</v>
      </c>
      <c r="F3379">
        <v>3</v>
      </c>
      <c r="G3379" s="1">
        <v>45166</v>
      </c>
      <c r="H3379" s="1">
        <v>45276</v>
      </c>
      <c r="I3379" s="21">
        <f t="shared" si="260"/>
        <v>16.714285714285715</v>
      </c>
      <c r="J3379" s="1"/>
      <c r="K3379" s="1" t="s">
        <v>5537</v>
      </c>
      <c r="M3379" t="s">
        <v>34</v>
      </c>
      <c r="O3379" t="s">
        <v>36</v>
      </c>
      <c r="S3379" s="22">
        <f t="shared" si="261"/>
        <v>5.555555555555558E-2</v>
      </c>
      <c r="T3379" s="22">
        <f t="shared" si="262"/>
        <v>0.11255411255411261</v>
      </c>
      <c r="U3379" s="22" t="s">
        <v>5377</v>
      </c>
      <c r="V3379">
        <v>1245</v>
      </c>
      <c r="W3379" s="22" t="s">
        <v>5398</v>
      </c>
      <c r="X3379">
        <v>1405</v>
      </c>
      <c r="Y3379" t="s">
        <v>49</v>
      </c>
      <c r="Z3379" t="s">
        <v>2167</v>
      </c>
      <c r="AA3379" t="s">
        <v>2168</v>
      </c>
      <c r="AB3379" t="s">
        <v>277</v>
      </c>
      <c r="AC3379" t="s">
        <v>62</v>
      </c>
      <c r="AD3379" t="str">
        <f t="shared" si="263"/>
        <v>West Campus Classroom Building - WCC204</v>
      </c>
      <c r="AE3379" t="s">
        <v>682</v>
      </c>
      <c r="AF3379" t="s">
        <v>683</v>
      </c>
      <c r="AG3379" t="s">
        <v>750</v>
      </c>
      <c r="AH3379" t="s">
        <v>3688</v>
      </c>
      <c r="AI3379">
        <v>40</v>
      </c>
      <c r="AJ3379">
        <v>34</v>
      </c>
      <c r="AK3379" s="22">
        <f t="shared" si="264"/>
        <v>63.962894248608571</v>
      </c>
      <c r="AL3379" t="s">
        <v>52</v>
      </c>
      <c r="AM3379" t="s">
        <v>66</v>
      </c>
      <c r="AN3379" t="s">
        <v>67</v>
      </c>
    </row>
    <row r="3380" spans="1:40" x14ac:dyDescent="0.25">
      <c r="A3380">
        <v>202430</v>
      </c>
      <c r="B3380">
        <v>40124</v>
      </c>
      <c r="C3380" t="s">
        <v>685</v>
      </c>
      <c r="D3380" t="s">
        <v>5619</v>
      </c>
      <c r="E3380" t="s">
        <v>686</v>
      </c>
      <c r="F3380">
        <v>3</v>
      </c>
      <c r="G3380" s="1">
        <v>45166</v>
      </c>
      <c r="H3380" s="1">
        <v>45276</v>
      </c>
      <c r="I3380" s="21">
        <f t="shared" si="260"/>
        <v>16.714285714285715</v>
      </c>
      <c r="J3380" s="1"/>
      <c r="K3380" s="1" t="s">
        <v>5536</v>
      </c>
      <c r="L3380" t="s">
        <v>33</v>
      </c>
      <c r="N3380" t="s">
        <v>35</v>
      </c>
      <c r="S3380" s="22">
        <f t="shared" si="261"/>
        <v>5.555555555555558E-2</v>
      </c>
      <c r="T3380" s="22">
        <f t="shared" si="262"/>
        <v>0.11255411255411261</v>
      </c>
      <c r="U3380" s="22" t="s">
        <v>5376</v>
      </c>
      <c r="V3380">
        <v>1110</v>
      </c>
      <c r="W3380" s="22" t="s">
        <v>5393</v>
      </c>
      <c r="X3380">
        <v>1230</v>
      </c>
      <c r="Y3380" t="s">
        <v>49</v>
      </c>
      <c r="Z3380" t="s">
        <v>748</v>
      </c>
      <c r="AA3380" t="s">
        <v>749</v>
      </c>
      <c r="AB3380" t="s">
        <v>277</v>
      </c>
      <c r="AC3380" t="s">
        <v>62</v>
      </c>
      <c r="AD3380" t="str">
        <f t="shared" si="263"/>
        <v>West Campus Classroom Building - WCC204</v>
      </c>
      <c r="AE3380" t="s">
        <v>682</v>
      </c>
      <c r="AF3380" t="s">
        <v>683</v>
      </c>
      <c r="AG3380" t="s">
        <v>750</v>
      </c>
      <c r="AH3380" t="s">
        <v>3688</v>
      </c>
      <c r="AI3380">
        <v>40</v>
      </c>
      <c r="AJ3380">
        <v>47</v>
      </c>
      <c r="AK3380" s="22">
        <f t="shared" si="264"/>
        <v>88.419294990723614</v>
      </c>
      <c r="AL3380" t="s">
        <v>52</v>
      </c>
      <c r="AM3380" t="s">
        <v>66</v>
      </c>
      <c r="AN3380" t="s">
        <v>46</v>
      </c>
    </row>
    <row r="3381" spans="1:40" x14ac:dyDescent="0.25">
      <c r="A3381">
        <v>202430</v>
      </c>
      <c r="B3381">
        <v>42047</v>
      </c>
      <c r="C3381" t="s">
        <v>710</v>
      </c>
      <c r="D3381" t="s">
        <v>5736</v>
      </c>
      <c r="E3381" t="s">
        <v>711</v>
      </c>
      <c r="F3381">
        <v>4</v>
      </c>
      <c r="G3381" s="1">
        <v>45166</v>
      </c>
      <c r="H3381" s="1">
        <v>45276</v>
      </c>
      <c r="I3381" s="21">
        <f t="shared" si="260"/>
        <v>16.714285714285715</v>
      </c>
      <c r="J3381" s="1"/>
      <c r="K3381" s="1" t="s">
        <v>5536</v>
      </c>
      <c r="L3381" t="s">
        <v>33</v>
      </c>
      <c r="N3381" t="s">
        <v>35</v>
      </c>
      <c r="S3381" s="22">
        <f t="shared" si="261"/>
        <v>8.333333333333337E-2</v>
      </c>
      <c r="T3381" s="22">
        <f t="shared" si="262"/>
        <v>0.16883116883116892</v>
      </c>
      <c r="U3381" s="22" t="s">
        <v>5386</v>
      </c>
      <c r="V3381">
        <v>1300</v>
      </c>
      <c r="W3381" s="22" t="s">
        <v>5371</v>
      </c>
      <c r="X3381">
        <v>1500</v>
      </c>
      <c r="Y3381" t="s">
        <v>49</v>
      </c>
      <c r="Z3381" t="s">
        <v>712</v>
      </c>
      <c r="AA3381" t="s">
        <v>713</v>
      </c>
      <c r="AB3381" t="s">
        <v>277</v>
      </c>
      <c r="AC3381" t="s">
        <v>62</v>
      </c>
      <c r="AD3381" t="str">
        <f t="shared" si="263"/>
        <v>West Campus Classroom Building - WCC204</v>
      </c>
      <c r="AE3381" t="s">
        <v>682</v>
      </c>
      <c r="AF3381" t="s">
        <v>683</v>
      </c>
      <c r="AG3381" t="s">
        <v>750</v>
      </c>
      <c r="AH3381" t="s">
        <v>3688</v>
      </c>
      <c r="AI3381">
        <v>35</v>
      </c>
      <c r="AJ3381">
        <v>37</v>
      </c>
      <c r="AK3381" s="22">
        <f t="shared" si="264"/>
        <v>104.41001855287575</v>
      </c>
      <c r="AL3381" t="s">
        <v>52</v>
      </c>
      <c r="AM3381" t="s">
        <v>66</v>
      </c>
      <c r="AN3381" t="s">
        <v>46</v>
      </c>
    </row>
    <row r="3382" spans="1:40" x14ac:dyDescent="0.25">
      <c r="A3382">
        <v>202430</v>
      </c>
      <c r="B3382">
        <v>39548</v>
      </c>
      <c r="C3382" t="s">
        <v>1468</v>
      </c>
      <c r="D3382" t="s">
        <v>5593</v>
      </c>
      <c r="E3382" t="s">
        <v>1469</v>
      </c>
      <c r="F3382">
        <v>1</v>
      </c>
      <c r="G3382" s="1">
        <v>45166</v>
      </c>
      <c r="H3382" s="1">
        <v>45276</v>
      </c>
      <c r="I3382" s="21">
        <f t="shared" si="260"/>
        <v>16.714285714285715</v>
      </c>
      <c r="J3382" s="1"/>
      <c r="K3382" s="1" t="s">
        <v>34</v>
      </c>
      <c r="M3382" t="s">
        <v>34</v>
      </c>
      <c r="S3382" s="22">
        <f t="shared" si="261"/>
        <v>0.125</v>
      </c>
      <c r="T3382" s="22">
        <f t="shared" si="262"/>
        <v>0.12662337662337664</v>
      </c>
      <c r="U3382" s="22" t="s">
        <v>5414</v>
      </c>
      <c r="V3382">
        <v>1430</v>
      </c>
      <c r="W3382" s="22" t="s">
        <v>5380</v>
      </c>
      <c r="X3382">
        <v>1730</v>
      </c>
      <c r="Y3382" t="s">
        <v>205</v>
      </c>
      <c r="Z3382" t="s">
        <v>707</v>
      </c>
      <c r="AA3382" t="s">
        <v>708</v>
      </c>
      <c r="AB3382" t="s">
        <v>61</v>
      </c>
      <c r="AC3382" t="s">
        <v>62</v>
      </c>
      <c r="AD3382" t="str">
        <f t="shared" si="263"/>
        <v>West Campus Classroom Building - WCC205</v>
      </c>
      <c r="AE3382" t="s">
        <v>682</v>
      </c>
      <c r="AF3382" t="s">
        <v>683</v>
      </c>
      <c r="AG3382" t="s">
        <v>1470</v>
      </c>
      <c r="AH3382" t="s">
        <v>3688</v>
      </c>
      <c r="AI3382">
        <v>24</v>
      </c>
      <c r="AJ3382">
        <v>22</v>
      </c>
      <c r="AK3382" s="22">
        <f t="shared" si="264"/>
        <v>46.561224489795926</v>
      </c>
      <c r="AL3382" t="s">
        <v>52</v>
      </c>
      <c r="AM3382" t="s">
        <v>66</v>
      </c>
      <c r="AN3382" t="s">
        <v>67</v>
      </c>
    </row>
    <row r="3383" spans="1:40" x14ac:dyDescent="0.25">
      <c r="A3383">
        <v>202430</v>
      </c>
      <c r="B3383">
        <v>42793</v>
      </c>
      <c r="C3383" t="s">
        <v>1468</v>
      </c>
      <c r="D3383" t="s">
        <v>5593</v>
      </c>
      <c r="E3383" t="s">
        <v>1469</v>
      </c>
      <c r="F3383">
        <v>1</v>
      </c>
      <c r="G3383" s="1">
        <v>45166</v>
      </c>
      <c r="H3383" s="1">
        <v>45276</v>
      </c>
      <c r="I3383" s="21">
        <f t="shared" si="260"/>
        <v>16.714285714285715</v>
      </c>
      <c r="J3383" s="1"/>
      <c r="K3383" s="1" t="s">
        <v>33</v>
      </c>
      <c r="L3383" t="s">
        <v>33</v>
      </c>
      <c r="S3383" s="22">
        <f t="shared" si="261"/>
        <v>0.125</v>
      </c>
      <c r="T3383" s="22">
        <f t="shared" si="262"/>
        <v>0.12662337662337664</v>
      </c>
      <c r="U3383" s="22" t="s">
        <v>5414</v>
      </c>
      <c r="V3383">
        <v>1430</v>
      </c>
      <c r="W3383" s="22" t="s">
        <v>5380</v>
      </c>
      <c r="X3383">
        <v>1730</v>
      </c>
      <c r="Y3383" t="s">
        <v>205</v>
      </c>
      <c r="Z3383" t="s">
        <v>836</v>
      </c>
      <c r="AA3383" t="s">
        <v>837</v>
      </c>
      <c r="AB3383" t="s">
        <v>61</v>
      </c>
      <c r="AC3383" t="s">
        <v>62</v>
      </c>
      <c r="AD3383" t="str">
        <f t="shared" si="263"/>
        <v>West Campus Classroom Building - WCC205</v>
      </c>
      <c r="AE3383" t="s">
        <v>682</v>
      </c>
      <c r="AF3383" t="s">
        <v>683</v>
      </c>
      <c r="AG3383" t="s">
        <v>1470</v>
      </c>
      <c r="AH3383" t="s">
        <v>3688</v>
      </c>
      <c r="AI3383">
        <v>24</v>
      </c>
      <c r="AJ3383">
        <v>21</v>
      </c>
      <c r="AK3383" s="22">
        <f t="shared" si="264"/>
        <v>44.444805194805198</v>
      </c>
      <c r="AL3383" t="s">
        <v>52</v>
      </c>
      <c r="AM3383" t="s">
        <v>66</v>
      </c>
      <c r="AN3383" t="s">
        <v>67</v>
      </c>
    </row>
    <row r="3384" spans="1:40" x14ac:dyDescent="0.25">
      <c r="A3384">
        <v>202430</v>
      </c>
      <c r="B3384">
        <v>43499</v>
      </c>
      <c r="C3384" t="s">
        <v>2205</v>
      </c>
      <c r="D3384" t="s">
        <v>5593</v>
      </c>
      <c r="E3384" t="s">
        <v>2206</v>
      </c>
      <c r="F3384">
        <v>3</v>
      </c>
      <c r="G3384" s="1">
        <v>45166</v>
      </c>
      <c r="H3384" s="1">
        <v>45276</v>
      </c>
      <c r="I3384" s="21">
        <f t="shared" si="260"/>
        <v>16.714285714285715</v>
      </c>
      <c r="J3384" s="1"/>
      <c r="K3384" s="1" t="s">
        <v>5537</v>
      </c>
      <c r="M3384" t="s">
        <v>34</v>
      </c>
      <c r="O3384" t="s">
        <v>36</v>
      </c>
      <c r="S3384" s="22">
        <f t="shared" si="261"/>
        <v>5.555555555555558E-2</v>
      </c>
      <c r="T3384" s="22">
        <f t="shared" si="262"/>
        <v>0.11255411255411261</v>
      </c>
      <c r="U3384" s="22" t="s">
        <v>5376</v>
      </c>
      <c r="V3384">
        <v>1110</v>
      </c>
      <c r="W3384" s="22" t="s">
        <v>5393</v>
      </c>
      <c r="X3384">
        <v>1230</v>
      </c>
      <c r="Y3384" t="s">
        <v>49</v>
      </c>
      <c r="Z3384" t="s">
        <v>707</v>
      </c>
      <c r="AA3384" t="s">
        <v>708</v>
      </c>
      <c r="AB3384" t="s">
        <v>277</v>
      </c>
      <c r="AC3384" t="s">
        <v>62</v>
      </c>
      <c r="AD3384" t="str">
        <f t="shared" si="263"/>
        <v>West Campus Classroom Building - WCC205</v>
      </c>
      <c r="AE3384" t="s">
        <v>682</v>
      </c>
      <c r="AF3384" t="s">
        <v>683</v>
      </c>
      <c r="AG3384" t="s">
        <v>1470</v>
      </c>
      <c r="AH3384" t="s">
        <v>3688</v>
      </c>
      <c r="AI3384">
        <v>35</v>
      </c>
      <c r="AJ3384">
        <v>23</v>
      </c>
      <c r="AK3384" s="22">
        <f t="shared" si="264"/>
        <v>43.26901669758815</v>
      </c>
      <c r="AL3384" t="s">
        <v>52</v>
      </c>
      <c r="AM3384" t="s">
        <v>66</v>
      </c>
      <c r="AN3384" t="s">
        <v>67</v>
      </c>
    </row>
    <row r="3385" spans="1:40" x14ac:dyDescent="0.25">
      <c r="A3385">
        <v>202430</v>
      </c>
      <c r="B3385">
        <v>44517</v>
      </c>
      <c r="C3385" t="s">
        <v>1468</v>
      </c>
      <c r="D3385" t="s">
        <v>5593</v>
      </c>
      <c r="E3385" t="s">
        <v>1469</v>
      </c>
      <c r="F3385">
        <v>1</v>
      </c>
      <c r="G3385" s="1">
        <v>45166</v>
      </c>
      <c r="H3385" s="1">
        <v>45276</v>
      </c>
      <c r="I3385" s="21">
        <f t="shared" si="260"/>
        <v>16.714285714285715</v>
      </c>
      <c r="J3385" s="1"/>
      <c r="K3385" s="1" t="s">
        <v>35</v>
      </c>
      <c r="N3385" t="s">
        <v>35</v>
      </c>
      <c r="S3385" s="22">
        <f t="shared" si="261"/>
        <v>0.125</v>
      </c>
      <c r="T3385" s="22">
        <f t="shared" si="262"/>
        <v>0.12662337662337664</v>
      </c>
      <c r="U3385" s="22" t="s">
        <v>5414</v>
      </c>
      <c r="V3385">
        <v>1430</v>
      </c>
      <c r="W3385" s="22" t="s">
        <v>5380</v>
      </c>
      <c r="X3385">
        <v>1730</v>
      </c>
      <c r="Y3385" t="s">
        <v>205</v>
      </c>
      <c r="Z3385" t="s">
        <v>3584</v>
      </c>
      <c r="AA3385" t="s">
        <v>3585</v>
      </c>
      <c r="AB3385" t="s">
        <v>277</v>
      </c>
      <c r="AC3385" t="s">
        <v>62</v>
      </c>
      <c r="AD3385" t="str">
        <f t="shared" si="263"/>
        <v>West Campus Classroom Building - WCC205</v>
      </c>
      <c r="AE3385" t="s">
        <v>682</v>
      </c>
      <c r="AF3385" t="s">
        <v>683</v>
      </c>
      <c r="AG3385" t="s">
        <v>1470</v>
      </c>
      <c r="AH3385" t="s">
        <v>3688</v>
      </c>
      <c r="AI3385">
        <v>24</v>
      </c>
      <c r="AJ3385">
        <v>19</v>
      </c>
      <c r="AK3385" s="22">
        <f t="shared" si="264"/>
        <v>40.211966604823758</v>
      </c>
      <c r="AL3385" t="s">
        <v>52</v>
      </c>
      <c r="AM3385" t="s">
        <v>66</v>
      </c>
      <c r="AN3385" t="s">
        <v>67</v>
      </c>
    </row>
    <row r="3386" spans="1:40" x14ac:dyDescent="0.25">
      <c r="A3386">
        <v>202430</v>
      </c>
      <c r="B3386">
        <v>44518</v>
      </c>
      <c r="C3386" t="s">
        <v>1468</v>
      </c>
      <c r="D3386" t="s">
        <v>5593</v>
      </c>
      <c r="E3386" t="s">
        <v>1469</v>
      </c>
      <c r="F3386">
        <v>1</v>
      </c>
      <c r="G3386" s="1">
        <v>45166</v>
      </c>
      <c r="H3386" s="1">
        <v>45276</v>
      </c>
      <c r="I3386" s="21">
        <f t="shared" si="260"/>
        <v>16.714285714285715</v>
      </c>
      <c r="J3386" s="1"/>
      <c r="K3386" s="1" t="s">
        <v>36</v>
      </c>
      <c r="O3386" t="s">
        <v>36</v>
      </c>
      <c r="S3386" s="22">
        <f t="shared" si="261"/>
        <v>0.125</v>
      </c>
      <c r="T3386" s="22">
        <f t="shared" si="262"/>
        <v>0.12662337662337664</v>
      </c>
      <c r="U3386" s="22" t="s">
        <v>5414</v>
      </c>
      <c r="V3386">
        <v>1430</v>
      </c>
      <c r="W3386" s="22" t="s">
        <v>5380</v>
      </c>
      <c r="X3386">
        <v>1730</v>
      </c>
      <c r="Y3386" t="s">
        <v>205</v>
      </c>
      <c r="Z3386" t="s">
        <v>3584</v>
      </c>
      <c r="AA3386" t="s">
        <v>3585</v>
      </c>
      <c r="AB3386" t="s">
        <v>277</v>
      </c>
      <c r="AC3386" t="s">
        <v>62</v>
      </c>
      <c r="AD3386" t="str">
        <f t="shared" si="263"/>
        <v>West Campus Classroom Building - WCC205</v>
      </c>
      <c r="AE3386" t="s">
        <v>682</v>
      </c>
      <c r="AF3386" t="s">
        <v>683</v>
      </c>
      <c r="AG3386" t="s">
        <v>1470</v>
      </c>
      <c r="AH3386" t="s">
        <v>3688</v>
      </c>
      <c r="AI3386">
        <v>24</v>
      </c>
      <c r="AJ3386">
        <v>20</v>
      </c>
      <c r="AK3386" s="22">
        <f t="shared" si="264"/>
        <v>42.328385899814478</v>
      </c>
      <c r="AL3386" t="s">
        <v>52</v>
      </c>
      <c r="AM3386" t="s">
        <v>66</v>
      </c>
      <c r="AN3386" t="s">
        <v>67</v>
      </c>
    </row>
    <row r="3387" spans="1:40" x14ac:dyDescent="0.25">
      <c r="A3387">
        <v>202430</v>
      </c>
      <c r="B3387">
        <v>31570</v>
      </c>
      <c r="C3387" t="s">
        <v>2211</v>
      </c>
      <c r="D3387" t="s">
        <v>5735</v>
      </c>
      <c r="E3387" t="s">
        <v>2212</v>
      </c>
      <c r="F3387">
        <v>3</v>
      </c>
      <c r="G3387" s="1">
        <v>45166</v>
      </c>
      <c r="H3387" s="1">
        <v>45276</v>
      </c>
      <c r="I3387" s="21">
        <f t="shared" si="260"/>
        <v>16.714285714285715</v>
      </c>
      <c r="J3387" s="1"/>
      <c r="K3387" s="1" t="s">
        <v>5537</v>
      </c>
      <c r="M3387" t="s">
        <v>34</v>
      </c>
      <c r="O3387" t="s">
        <v>36</v>
      </c>
      <c r="S3387" s="22">
        <f t="shared" si="261"/>
        <v>5.555555555555558E-2</v>
      </c>
      <c r="T3387" s="22">
        <f t="shared" si="262"/>
        <v>0.11255411255411261</v>
      </c>
      <c r="U3387" s="22" t="s">
        <v>5379</v>
      </c>
      <c r="V3387">
        <v>1420</v>
      </c>
      <c r="W3387" s="22" t="s">
        <v>5500</v>
      </c>
      <c r="X3387">
        <v>1540</v>
      </c>
      <c r="Y3387" t="s">
        <v>49</v>
      </c>
      <c r="Z3387" t="s">
        <v>2187</v>
      </c>
      <c r="AA3387" t="s">
        <v>2188</v>
      </c>
      <c r="AB3387" t="s">
        <v>61</v>
      </c>
      <c r="AC3387" t="s">
        <v>62</v>
      </c>
      <c r="AD3387" t="str">
        <f t="shared" si="263"/>
        <v>West Campus Classroom Building - WCC216</v>
      </c>
      <c r="AE3387" t="s">
        <v>682</v>
      </c>
      <c r="AF3387" t="s">
        <v>683</v>
      </c>
      <c r="AG3387" t="s">
        <v>755</v>
      </c>
      <c r="AH3387" t="s">
        <v>3688</v>
      </c>
      <c r="AI3387">
        <v>40</v>
      </c>
      <c r="AJ3387">
        <v>18</v>
      </c>
      <c r="AK3387" s="22">
        <f t="shared" si="264"/>
        <v>33.862708719851597</v>
      </c>
      <c r="AL3387" t="s">
        <v>52</v>
      </c>
      <c r="AM3387" t="s">
        <v>66</v>
      </c>
      <c r="AN3387" t="s">
        <v>67</v>
      </c>
    </row>
    <row r="3388" spans="1:40" x14ac:dyDescent="0.25">
      <c r="A3388">
        <v>202430</v>
      </c>
      <c r="B3388">
        <v>31620</v>
      </c>
      <c r="C3388" t="s">
        <v>685</v>
      </c>
      <c r="D3388" t="s">
        <v>5619</v>
      </c>
      <c r="E3388" t="s">
        <v>686</v>
      </c>
      <c r="F3388">
        <v>3</v>
      </c>
      <c r="G3388" s="1">
        <v>45175</v>
      </c>
      <c r="H3388" s="1">
        <v>45276</v>
      </c>
      <c r="I3388" s="21">
        <f t="shared" si="260"/>
        <v>15.428571428571429</v>
      </c>
      <c r="J3388" s="1"/>
      <c r="K3388" s="1" t="s">
        <v>5536</v>
      </c>
      <c r="L3388" t="s">
        <v>33</v>
      </c>
      <c r="N3388" t="s">
        <v>35</v>
      </c>
      <c r="S3388" s="22">
        <f t="shared" si="261"/>
        <v>5.555555555555558E-2</v>
      </c>
      <c r="T3388" s="22">
        <f t="shared" si="262"/>
        <v>0.10389610389610394</v>
      </c>
      <c r="U3388" s="22" t="s">
        <v>5377</v>
      </c>
      <c r="V3388">
        <v>1245</v>
      </c>
      <c r="W3388" s="22" t="s">
        <v>5398</v>
      </c>
      <c r="X3388">
        <v>1405</v>
      </c>
      <c r="Y3388" t="s">
        <v>49</v>
      </c>
      <c r="Z3388" t="s">
        <v>718</v>
      </c>
      <c r="AA3388" t="s">
        <v>719</v>
      </c>
      <c r="AB3388" t="s">
        <v>61</v>
      </c>
      <c r="AC3388" t="s">
        <v>62</v>
      </c>
      <c r="AD3388" t="str">
        <f t="shared" si="263"/>
        <v>West Campus Classroom Building - WCC216</v>
      </c>
      <c r="AE3388" t="s">
        <v>682</v>
      </c>
      <c r="AF3388" t="s">
        <v>683</v>
      </c>
      <c r="AG3388" t="s">
        <v>755</v>
      </c>
      <c r="AH3388" t="s">
        <v>3688</v>
      </c>
      <c r="AI3388">
        <v>40</v>
      </c>
      <c r="AJ3388">
        <v>42</v>
      </c>
      <c r="AK3388" s="22">
        <f t="shared" si="264"/>
        <v>67.324675324675354</v>
      </c>
      <c r="AL3388" t="s">
        <v>52</v>
      </c>
      <c r="AM3388" t="s">
        <v>66</v>
      </c>
      <c r="AN3388" t="s">
        <v>46</v>
      </c>
    </row>
    <row r="3389" spans="1:40" x14ac:dyDescent="0.25">
      <c r="A3389">
        <v>202430</v>
      </c>
      <c r="B3389">
        <v>31863</v>
      </c>
      <c r="C3389" t="s">
        <v>751</v>
      </c>
      <c r="D3389" t="s">
        <v>5735</v>
      </c>
      <c r="E3389" t="s">
        <v>752</v>
      </c>
      <c r="F3389">
        <v>3</v>
      </c>
      <c r="G3389" s="1">
        <v>45166</v>
      </c>
      <c r="H3389" s="1">
        <v>45276</v>
      </c>
      <c r="I3389" s="21">
        <f t="shared" si="260"/>
        <v>16.714285714285715</v>
      </c>
      <c r="J3389" s="1"/>
      <c r="K3389" s="1" t="s">
        <v>5536</v>
      </c>
      <c r="L3389" t="s">
        <v>33</v>
      </c>
      <c r="N3389" t="s">
        <v>35</v>
      </c>
      <c r="S3389" s="22">
        <f t="shared" si="261"/>
        <v>5.555555555555558E-2</v>
      </c>
      <c r="T3389" s="22">
        <f t="shared" si="262"/>
        <v>0.11255411255411261</v>
      </c>
      <c r="U3389" s="22" t="s">
        <v>5376</v>
      </c>
      <c r="V3389">
        <v>1110</v>
      </c>
      <c r="W3389" s="22" t="s">
        <v>5393</v>
      </c>
      <c r="X3389">
        <v>1230</v>
      </c>
      <c r="Y3389" t="s">
        <v>49</v>
      </c>
      <c r="Z3389" t="s">
        <v>753</v>
      </c>
      <c r="AA3389" t="s">
        <v>754</v>
      </c>
      <c r="AB3389" t="s">
        <v>61</v>
      </c>
      <c r="AC3389" t="s">
        <v>62</v>
      </c>
      <c r="AD3389" t="str">
        <f t="shared" si="263"/>
        <v>West Campus Classroom Building - WCC216</v>
      </c>
      <c r="AE3389" t="s">
        <v>682</v>
      </c>
      <c r="AF3389" t="s">
        <v>683</v>
      </c>
      <c r="AG3389" t="s">
        <v>755</v>
      </c>
      <c r="AH3389" t="s">
        <v>3688</v>
      </c>
      <c r="AI3389">
        <v>30</v>
      </c>
      <c r="AJ3389">
        <v>29</v>
      </c>
      <c r="AK3389" s="22">
        <f t="shared" si="264"/>
        <v>54.556586270872018</v>
      </c>
      <c r="AL3389" t="s">
        <v>52</v>
      </c>
      <c r="AM3389" t="s">
        <v>66</v>
      </c>
      <c r="AN3389" t="s">
        <v>67</v>
      </c>
    </row>
    <row r="3390" spans="1:40" x14ac:dyDescent="0.25">
      <c r="A3390">
        <v>202430</v>
      </c>
      <c r="B3390">
        <v>34383</v>
      </c>
      <c r="C3390" t="s">
        <v>2213</v>
      </c>
      <c r="D3390" t="s">
        <v>5619</v>
      </c>
      <c r="E3390" t="s">
        <v>2214</v>
      </c>
      <c r="F3390">
        <v>3</v>
      </c>
      <c r="G3390" s="1">
        <v>45166</v>
      </c>
      <c r="H3390" s="1">
        <v>45276</v>
      </c>
      <c r="I3390" s="21">
        <f t="shared" si="260"/>
        <v>16.714285714285715</v>
      </c>
      <c r="J3390" s="1"/>
      <c r="K3390" s="1" t="s">
        <v>34</v>
      </c>
      <c r="M3390" t="s">
        <v>34</v>
      </c>
      <c r="S3390" s="22">
        <f t="shared" si="261"/>
        <v>0.12847222222222221</v>
      </c>
      <c r="T3390" s="22">
        <f t="shared" si="262"/>
        <v>0.13014069264069264</v>
      </c>
      <c r="U3390" s="22" t="s">
        <v>5378</v>
      </c>
      <c r="V3390">
        <v>1800</v>
      </c>
      <c r="W3390" s="22" t="s">
        <v>5518</v>
      </c>
      <c r="X3390">
        <v>2105</v>
      </c>
      <c r="Y3390" t="s">
        <v>49</v>
      </c>
      <c r="Z3390" t="s">
        <v>2215</v>
      </c>
      <c r="AA3390" t="s">
        <v>2216</v>
      </c>
      <c r="AB3390" t="s">
        <v>277</v>
      </c>
      <c r="AC3390" t="s">
        <v>62</v>
      </c>
      <c r="AD3390" t="str">
        <f t="shared" si="263"/>
        <v>West Campus Classroom Building - WCC216</v>
      </c>
      <c r="AE3390" t="s">
        <v>682</v>
      </c>
      <c r="AF3390" t="s">
        <v>683</v>
      </c>
      <c r="AG3390" t="s">
        <v>755</v>
      </c>
      <c r="AH3390" t="s">
        <v>3688</v>
      </c>
      <c r="AI3390">
        <v>30</v>
      </c>
      <c r="AJ3390">
        <v>17</v>
      </c>
      <c r="AK3390" s="22">
        <f t="shared" si="264"/>
        <v>36.978548237476808</v>
      </c>
      <c r="AL3390" t="s">
        <v>52</v>
      </c>
      <c r="AM3390" t="s">
        <v>182</v>
      </c>
      <c r="AN3390" t="s">
        <v>67</v>
      </c>
    </row>
    <row r="3391" spans="1:40" x14ac:dyDescent="0.25">
      <c r="A3391">
        <v>202430</v>
      </c>
      <c r="B3391">
        <v>35146</v>
      </c>
      <c r="C3391" t="s">
        <v>3586</v>
      </c>
      <c r="D3391" t="s">
        <v>5608</v>
      </c>
      <c r="E3391" t="s">
        <v>3587</v>
      </c>
      <c r="F3391">
        <v>0.5</v>
      </c>
      <c r="G3391" s="1">
        <v>45177</v>
      </c>
      <c r="H3391" s="1">
        <v>45219</v>
      </c>
      <c r="I3391" s="21">
        <f t="shared" si="260"/>
        <v>7</v>
      </c>
      <c r="J3391" s="1"/>
      <c r="K3391" s="1" t="s">
        <v>37</v>
      </c>
      <c r="P3391" t="s">
        <v>37</v>
      </c>
      <c r="S3391" s="22">
        <f t="shared" si="261"/>
        <v>4.5138888888888895E-2</v>
      </c>
      <c r="T3391" s="22">
        <f t="shared" si="262"/>
        <v>1.9149831649831653E-2</v>
      </c>
      <c r="U3391" s="22" t="s">
        <v>5391</v>
      </c>
      <c r="V3391">
        <v>1000</v>
      </c>
      <c r="W3391" s="22" t="s">
        <v>5413</v>
      </c>
      <c r="X3391">
        <v>1105</v>
      </c>
      <c r="Y3391" t="s">
        <v>49</v>
      </c>
      <c r="Z3391" t="s">
        <v>2187</v>
      </c>
      <c r="AA3391" t="s">
        <v>2188</v>
      </c>
      <c r="AB3391" t="s">
        <v>61</v>
      </c>
      <c r="AC3391" t="s">
        <v>62</v>
      </c>
      <c r="AD3391" t="str">
        <f t="shared" si="263"/>
        <v>West Campus Classroom Building - WCC216</v>
      </c>
      <c r="AE3391" t="s">
        <v>682</v>
      </c>
      <c r="AF3391" t="s">
        <v>683</v>
      </c>
      <c r="AG3391" t="s">
        <v>755</v>
      </c>
      <c r="AH3391" t="s">
        <v>3688</v>
      </c>
      <c r="AI3391">
        <v>50</v>
      </c>
      <c r="AJ3391">
        <v>49</v>
      </c>
      <c r="AK3391" s="22">
        <f t="shared" si="264"/>
        <v>6.5683922558922578</v>
      </c>
      <c r="AL3391" t="s">
        <v>363</v>
      </c>
      <c r="AM3391" t="s">
        <v>66</v>
      </c>
      <c r="AN3391" t="s">
        <v>67</v>
      </c>
    </row>
    <row r="3392" spans="1:40" x14ac:dyDescent="0.25">
      <c r="A3392">
        <v>202430</v>
      </c>
      <c r="B3392">
        <v>42264</v>
      </c>
      <c r="C3392" t="s">
        <v>2207</v>
      </c>
      <c r="D3392" t="s">
        <v>5735</v>
      </c>
      <c r="E3392" t="s">
        <v>2208</v>
      </c>
      <c r="F3392">
        <v>3</v>
      </c>
      <c r="G3392" s="1">
        <v>45166</v>
      </c>
      <c r="H3392" s="1">
        <v>45276</v>
      </c>
      <c r="I3392" s="21">
        <f t="shared" si="260"/>
        <v>16.714285714285715</v>
      </c>
      <c r="J3392" s="1"/>
      <c r="K3392" s="1" t="s">
        <v>5537</v>
      </c>
      <c r="M3392" t="s">
        <v>34</v>
      </c>
      <c r="O3392" t="s">
        <v>36</v>
      </c>
      <c r="S3392" s="22">
        <f t="shared" si="261"/>
        <v>5.555555555555558E-2</v>
      </c>
      <c r="T3392" s="22">
        <f t="shared" si="262"/>
        <v>0.11255411255411261</v>
      </c>
      <c r="U3392" s="22" t="s">
        <v>5376</v>
      </c>
      <c r="V3392">
        <v>1110</v>
      </c>
      <c r="W3392" s="22" t="s">
        <v>5393</v>
      </c>
      <c r="X3392">
        <v>1230</v>
      </c>
      <c r="Y3392" t="s">
        <v>49</v>
      </c>
      <c r="Z3392" t="s">
        <v>2187</v>
      </c>
      <c r="AA3392" t="s">
        <v>2188</v>
      </c>
      <c r="AB3392" t="s">
        <v>61</v>
      </c>
      <c r="AC3392" t="s">
        <v>62</v>
      </c>
      <c r="AD3392" t="str">
        <f t="shared" si="263"/>
        <v>West Campus Classroom Building - WCC216</v>
      </c>
      <c r="AE3392" t="s">
        <v>682</v>
      </c>
      <c r="AF3392" t="s">
        <v>683</v>
      </c>
      <c r="AG3392" t="s">
        <v>755</v>
      </c>
      <c r="AH3392" t="s">
        <v>3688</v>
      </c>
      <c r="AI3392">
        <v>40</v>
      </c>
      <c r="AJ3392">
        <v>22</v>
      </c>
      <c r="AK3392" s="22">
        <f t="shared" si="264"/>
        <v>41.387755102040842</v>
      </c>
      <c r="AL3392" t="s">
        <v>52</v>
      </c>
      <c r="AM3392" t="s">
        <v>66</v>
      </c>
      <c r="AN3392" t="s">
        <v>67</v>
      </c>
    </row>
    <row r="3393" spans="1:40" x14ac:dyDescent="0.25">
      <c r="A3393">
        <v>202430</v>
      </c>
      <c r="B3393">
        <v>43984</v>
      </c>
      <c r="C3393" t="s">
        <v>2209</v>
      </c>
      <c r="D3393" t="s">
        <v>5593</v>
      </c>
      <c r="E3393" t="s">
        <v>2210</v>
      </c>
      <c r="F3393">
        <v>3</v>
      </c>
      <c r="G3393" s="1">
        <v>45166</v>
      </c>
      <c r="H3393" s="1">
        <v>45276</v>
      </c>
      <c r="I3393" s="21">
        <f t="shared" si="260"/>
        <v>16.714285714285715</v>
      </c>
      <c r="J3393" s="1"/>
      <c r="K3393" s="1" t="s">
        <v>5537</v>
      </c>
      <c r="M3393" t="s">
        <v>34</v>
      </c>
      <c r="O3393" t="s">
        <v>36</v>
      </c>
      <c r="S3393" s="22">
        <f t="shared" si="261"/>
        <v>5.555555555555558E-2</v>
      </c>
      <c r="T3393" s="22">
        <f t="shared" si="262"/>
        <v>0.11255411255411261</v>
      </c>
      <c r="U3393" s="22" t="s">
        <v>5377</v>
      </c>
      <c r="V3393">
        <v>1245</v>
      </c>
      <c r="W3393" s="22" t="s">
        <v>5398</v>
      </c>
      <c r="X3393">
        <v>1405</v>
      </c>
      <c r="Y3393" t="s">
        <v>49</v>
      </c>
      <c r="Z3393" t="s">
        <v>707</v>
      </c>
      <c r="AA3393" t="s">
        <v>708</v>
      </c>
      <c r="AB3393" t="s">
        <v>277</v>
      </c>
      <c r="AC3393" t="s">
        <v>62</v>
      </c>
      <c r="AD3393" t="str">
        <f t="shared" si="263"/>
        <v>West Campus Classroom Building - WCC216</v>
      </c>
      <c r="AE3393" t="s">
        <v>682</v>
      </c>
      <c r="AF3393" t="s">
        <v>683</v>
      </c>
      <c r="AG3393" t="s">
        <v>755</v>
      </c>
      <c r="AH3393" t="s">
        <v>3688</v>
      </c>
      <c r="AI3393">
        <v>40</v>
      </c>
      <c r="AJ3393">
        <v>25</v>
      </c>
      <c r="AK3393" s="22">
        <f t="shared" si="264"/>
        <v>47.031539888682772</v>
      </c>
      <c r="AL3393" t="s">
        <v>52</v>
      </c>
      <c r="AM3393" t="s">
        <v>66</v>
      </c>
      <c r="AN3393" t="s">
        <v>67</v>
      </c>
    </row>
    <row r="3394" spans="1:40" hidden="1" x14ac:dyDescent="0.25">
      <c r="A3394">
        <v>202430</v>
      </c>
      <c r="B3394">
        <v>34598</v>
      </c>
      <c r="C3394" t="s">
        <v>1476</v>
      </c>
      <c r="D3394" t="s">
        <v>5650</v>
      </c>
      <c r="E3394" t="s">
        <v>1477</v>
      </c>
      <c r="F3394">
        <v>3</v>
      </c>
      <c r="G3394" s="1">
        <v>45208</v>
      </c>
      <c r="H3394" s="1">
        <v>45208</v>
      </c>
      <c r="I3394" s="21">
        <f t="shared" ref="I3394:I3443" si="265">(DATEDIF(G3394,H3394,"d")/7)+1</f>
        <v>1</v>
      </c>
      <c r="J3394" s="1"/>
      <c r="K3394" s="1" t="s">
        <v>33</v>
      </c>
      <c r="L3394" t="s">
        <v>33</v>
      </c>
      <c r="S3394" s="22">
        <f t="shared" ref="S3394:S3443" si="266">W3394-U3394</f>
        <v>5.555555555555558E-2</v>
      </c>
      <c r="T3394" s="22">
        <f t="shared" ref="T3394:T3443" si="267">(LEN(K3394)*S3394)*(I3394/16.5)</f>
        <v>3.3670033670033686E-3</v>
      </c>
      <c r="U3394" s="22" t="s">
        <v>5404</v>
      </c>
      <c r="V3394">
        <v>1555</v>
      </c>
      <c r="W3394" s="22" t="s">
        <v>5445</v>
      </c>
      <c r="X3394">
        <v>1715</v>
      </c>
      <c r="Y3394" t="s">
        <v>304</v>
      </c>
      <c r="Z3394" t="s">
        <v>1478</v>
      </c>
      <c r="AA3394" t="s">
        <v>1479</v>
      </c>
      <c r="AB3394" t="s">
        <v>61</v>
      </c>
      <c r="AC3394" t="s">
        <v>62</v>
      </c>
      <c r="AD3394" t="str">
        <f t="shared" ref="AD3394:AD3443" si="268">CONCATENATE(AE3394," - ",AG3394)</f>
        <v>West Campus Classroom Building - WCC302</v>
      </c>
      <c r="AE3394" t="s">
        <v>682</v>
      </c>
      <c r="AF3394" t="s">
        <v>683</v>
      </c>
      <c r="AG3394" t="s">
        <v>1475</v>
      </c>
      <c r="AH3394" t="s">
        <v>3688</v>
      </c>
      <c r="AI3394">
        <v>35</v>
      </c>
      <c r="AJ3394">
        <v>26</v>
      </c>
      <c r="AK3394" s="22">
        <f t="shared" ref="AK3394:AK3443" si="269">I3394*T3394*AJ3394</f>
        <v>8.7542087542087588E-2</v>
      </c>
      <c r="AL3394" t="s">
        <v>430</v>
      </c>
      <c r="AM3394" t="s">
        <v>306</v>
      </c>
      <c r="AN3394" t="s">
        <v>67</v>
      </c>
    </row>
    <row r="3395" spans="1:40" hidden="1" x14ac:dyDescent="0.25">
      <c r="A3395">
        <v>202430</v>
      </c>
      <c r="B3395">
        <v>34598</v>
      </c>
      <c r="C3395" t="s">
        <v>1476</v>
      </c>
      <c r="D3395" t="s">
        <v>5650</v>
      </c>
      <c r="E3395" t="s">
        <v>1477</v>
      </c>
      <c r="F3395">
        <v>3</v>
      </c>
      <c r="G3395" s="1">
        <v>45194</v>
      </c>
      <c r="H3395" s="1">
        <v>45194</v>
      </c>
      <c r="I3395" s="21">
        <f t="shared" si="265"/>
        <v>1</v>
      </c>
      <c r="J3395" s="1"/>
      <c r="K3395" s="1" t="s">
        <v>33</v>
      </c>
      <c r="L3395" t="s">
        <v>33</v>
      </c>
      <c r="S3395" s="22">
        <f t="shared" si="266"/>
        <v>5.555555555555558E-2</v>
      </c>
      <c r="T3395" s="22">
        <f t="shared" si="267"/>
        <v>3.3670033670033686E-3</v>
      </c>
      <c r="U3395" s="22" t="s">
        <v>5404</v>
      </c>
      <c r="V3395">
        <v>1555</v>
      </c>
      <c r="W3395" s="22" t="s">
        <v>5445</v>
      </c>
      <c r="X3395">
        <v>1715</v>
      </c>
      <c r="Y3395" t="s">
        <v>304</v>
      </c>
      <c r="Z3395" t="s">
        <v>1478</v>
      </c>
      <c r="AA3395" t="s">
        <v>1479</v>
      </c>
      <c r="AB3395" t="s">
        <v>61</v>
      </c>
      <c r="AC3395" t="s">
        <v>62</v>
      </c>
      <c r="AD3395" t="str">
        <f t="shared" si="268"/>
        <v>West Campus Classroom Building - WCC302</v>
      </c>
      <c r="AE3395" t="s">
        <v>682</v>
      </c>
      <c r="AF3395" t="s">
        <v>683</v>
      </c>
      <c r="AG3395" t="s">
        <v>1475</v>
      </c>
      <c r="AH3395" t="s">
        <v>3688</v>
      </c>
      <c r="AI3395">
        <v>35</v>
      </c>
      <c r="AJ3395">
        <v>26</v>
      </c>
      <c r="AK3395" s="22">
        <f t="shared" si="269"/>
        <v>8.7542087542087588E-2</v>
      </c>
      <c r="AL3395" t="s">
        <v>430</v>
      </c>
      <c r="AM3395" t="s">
        <v>306</v>
      </c>
      <c r="AN3395" t="s">
        <v>67</v>
      </c>
    </row>
    <row r="3396" spans="1:40" hidden="1" x14ac:dyDescent="0.25">
      <c r="A3396">
        <v>202430</v>
      </c>
      <c r="B3396">
        <v>34598</v>
      </c>
      <c r="C3396" t="s">
        <v>1476</v>
      </c>
      <c r="D3396" t="s">
        <v>5650</v>
      </c>
      <c r="E3396" t="s">
        <v>1477</v>
      </c>
      <c r="F3396">
        <v>3</v>
      </c>
      <c r="G3396" s="1">
        <v>45180</v>
      </c>
      <c r="H3396" s="1">
        <v>45180</v>
      </c>
      <c r="I3396" s="21">
        <f t="shared" si="265"/>
        <v>1</v>
      </c>
      <c r="J3396" s="1"/>
      <c r="K3396" s="1" t="s">
        <v>33</v>
      </c>
      <c r="L3396" t="s">
        <v>33</v>
      </c>
      <c r="S3396" s="22">
        <f t="shared" si="266"/>
        <v>5.555555555555558E-2</v>
      </c>
      <c r="T3396" s="22">
        <f t="shared" si="267"/>
        <v>3.3670033670033686E-3</v>
      </c>
      <c r="U3396" s="22" t="s">
        <v>5404</v>
      </c>
      <c r="V3396">
        <v>1555</v>
      </c>
      <c r="W3396" s="22" t="s">
        <v>5445</v>
      </c>
      <c r="X3396">
        <v>1715</v>
      </c>
      <c r="Y3396" t="s">
        <v>304</v>
      </c>
      <c r="Z3396" t="s">
        <v>1478</v>
      </c>
      <c r="AA3396" t="s">
        <v>1479</v>
      </c>
      <c r="AB3396" t="s">
        <v>61</v>
      </c>
      <c r="AC3396" t="s">
        <v>62</v>
      </c>
      <c r="AD3396" t="str">
        <f t="shared" si="268"/>
        <v>West Campus Classroom Building - WCC302</v>
      </c>
      <c r="AE3396" t="s">
        <v>682</v>
      </c>
      <c r="AF3396" t="s">
        <v>683</v>
      </c>
      <c r="AG3396" t="s">
        <v>1475</v>
      </c>
      <c r="AH3396" t="s">
        <v>3688</v>
      </c>
      <c r="AI3396">
        <v>35</v>
      </c>
      <c r="AJ3396">
        <v>26</v>
      </c>
      <c r="AK3396" s="22">
        <f t="shared" si="269"/>
        <v>8.7542087542087588E-2</v>
      </c>
      <c r="AL3396" t="s">
        <v>430</v>
      </c>
      <c r="AM3396" t="s">
        <v>306</v>
      </c>
      <c r="AN3396" t="s">
        <v>67</v>
      </c>
    </row>
    <row r="3397" spans="1:40" hidden="1" x14ac:dyDescent="0.25">
      <c r="A3397">
        <v>202430</v>
      </c>
      <c r="B3397">
        <v>34598</v>
      </c>
      <c r="C3397" t="s">
        <v>1476</v>
      </c>
      <c r="D3397" t="s">
        <v>5650</v>
      </c>
      <c r="E3397" t="s">
        <v>1477</v>
      </c>
      <c r="F3397">
        <v>3</v>
      </c>
      <c r="G3397" s="1">
        <v>45166</v>
      </c>
      <c r="H3397" s="1">
        <v>45166</v>
      </c>
      <c r="I3397" s="21">
        <f t="shared" si="265"/>
        <v>1</v>
      </c>
      <c r="J3397" s="1"/>
      <c r="K3397" s="1" t="s">
        <v>33</v>
      </c>
      <c r="L3397" t="s">
        <v>33</v>
      </c>
      <c r="S3397" s="22">
        <f t="shared" si="266"/>
        <v>5.555555555555558E-2</v>
      </c>
      <c r="T3397" s="22">
        <f t="shared" si="267"/>
        <v>3.3670033670033686E-3</v>
      </c>
      <c r="U3397" s="22" t="s">
        <v>5404</v>
      </c>
      <c r="V3397">
        <v>1555</v>
      </c>
      <c r="W3397" s="22" t="s">
        <v>5445</v>
      </c>
      <c r="X3397">
        <v>1715</v>
      </c>
      <c r="Y3397" t="s">
        <v>304</v>
      </c>
      <c r="Z3397" t="s">
        <v>1478</v>
      </c>
      <c r="AA3397" t="s">
        <v>1479</v>
      </c>
      <c r="AB3397" t="s">
        <v>61</v>
      </c>
      <c r="AC3397" t="s">
        <v>62</v>
      </c>
      <c r="AD3397" t="str">
        <f t="shared" si="268"/>
        <v>West Campus Classroom Building - WCC302</v>
      </c>
      <c r="AE3397" t="s">
        <v>682</v>
      </c>
      <c r="AF3397" t="s">
        <v>683</v>
      </c>
      <c r="AG3397" t="s">
        <v>1475</v>
      </c>
      <c r="AH3397" t="s">
        <v>3688</v>
      </c>
      <c r="AI3397">
        <v>35</v>
      </c>
      <c r="AJ3397">
        <v>26</v>
      </c>
      <c r="AK3397" s="22">
        <f t="shared" si="269"/>
        <v>8.7542087542087588E-2</v>
      </c>
      <c r="AL3397" t="s">
        <v>430</v>
      </c>
      <c r="AM3397" t="s">
        <v>306</v>
      </c>
      <c r="AN3397" t="s">
        <v>67</v>
      </c>
    </row>
    <row r="3398" spans="1:40" hidden="1" x14ac:dyDescent="0.25">
      <c r="A3398">
        <v>202430</v>
      </c>
      <c r="B3398">
        <v>34598</v>
      </c>
      <c r="C3398" t="s">
        <v>1476</v>
      </c>
      <c r="D3398" t="s">
        <v>5650</v>
      </c>
      <c r="E3398" t="s">
        <v>1477</v>
      </c>
      <c r="F3398">
        <v>3</v>
      </c>
      <c r="G3398" s="1">
        <v>45222</v>
      </c>
      <c r="H3398" s="1">
        <v>45222</v>
      </c>
      <c r="I3398" s="21">
        <f t="shared" si="265"/>
        <v>1</v>
      </c>
      <c r="J3398" s="1"/>
      <c r="K3398" s="1" t="s">
        <v>33</v>
      </c>
      <c r="L3398" t="s">
        <v>33</v>
      </c>
      <c r="S3398" s="22">
        <f t="shared" si="266"/>
        <v>5.555555555555558E-2</v>
      </c>
      <c r="T3398" s="22">
        <f t="shared" si="267"/>
        <v>3.3670033670033686E-3</v>
      </c>
      <c r="U3398" s="22" t="s">
        <v>5404</v>
      </c>
      <c r="V3398">
        <v>1555</v>
      </c>
      <c r="W3398" s="22" t="s">
        <v>5445</v>
      </c>
      <c r="X3398">
        <v>1715</v>
      </c>
      <c r="Y3398" t="s">
        <v>304</v>
      </c>
      <c r="Z3398" t="s">
        <v>1478</v>
      </c>
      <c r="AA3398" t="s">
        <v>1479</v>
      </c>
      <c r="AB3398" t="s">
        <v>61</v>
      </c>
      <c r="AC3398" t="s">
        <v>62</v>
      </c>
      <c r="AD3398" t="str">
        <f t="shared" si="268"/>
        <v>West Campus Classroom Building - WCC302</v>
      </c>
      <c r="AE3398" t="s">
        <v>682</v>
      </c>
      <c r="AF3398" t="s">
        <v>683</v>
      </c>
      <c r="AG3398" t="s">
        <v>1475</v>
      </c>
      <c r="AH3398" t="s">
        <v>3688</v>
      </c>
      <c r="AI3398">
        <v>35</v>
      </c>
      <c r="AJ3398">
        <v>26</v>
      </c>
      <c r="AK3398" s="22">
        <f t="shared" si="269"/>
        <v>8.7542087542087588E-2</v>
      </c>
      <c r="AL3398" t="s">
        <v>430</v>
      </c>
      <c r="AM3398" t="s">
        <v>306</v>
      </c>
      <c r="AN3398" t="s">
        <v>67</v>
      </c>
    </row>
    <row r="3399" spans="1:40" hidden="1" x14ac:dyDescent="0.25">
      <c r="A3399">
        <v>202430</v>
      </c>
      <c r="B3399">
        <v>34598</v>
      </c>
      <c r="C3399" t="s">
        <v>1476</v>
      </c>
      <c r="D3399" t="s">
        <v>5650</v>
      </c>
      <c r="E3399" t="s">
        <v>1477</v>
      </c>
      <c r="F3399">
        <v>3</v>
      </c>
      <c r="G3399" s="1">
        <v>45271</v>
      </c>
      <c r="H3399" s="1">
        <v>45271</v>
      </c>
      <c r="I3399" s="21">
        <f t="shared" si="265"/>
        <v>1</v>
      </c>
      <c r="J3399" s="1"/>
      <c r="K3399" s="1" t="s">
        <v>33</v>
      </c>
      <c r="L3399" t="s">
        <v>33</v>
      </c>
      <c r="S3399" s="22">
        <f t="shared" si="266"/>
        <v>5.555555555555558E-2</v>
      </c>
      <c r="T3399" s="22">
        <f t="shared" si="267"/>
        <v>3.3670033670033686E-3</v>
      </c>
      <c r="U3399" s="22" t="s">
        <v>5404</v>
      </c>
      <c r="V3399">
        <v>1555</v>
      </c>
      <c r="W3399" s="22" t="s">
        <v>5445</v>
      </c>
      <c r="X3399">
        <v>1715</v>
      </c>
      <c r="Y3399" t="s">
        <v>304</v>
      </c>
      <c r="Z3399" t="s">
        <v>1478</v>
      </c>
      <c r="AA3399" t="s">
        <v>1479</v>
      </c>
      <c r="AB3399" t="s">
        <v>61</v>
      </c>
      <c r="AC3399" t="s">
        <v>62</v>
      </c>
      <c r="AD3399" t="str">
        <f t="shared" si="268"/>
        <v>West Campus Classroom Building - WCC302</v>
      </c>
      <c r="AE3399" t="s">
        <v>682</v>
      </c>
      <c r="AF3399" t="s">
        <v>683</v>
      </c>
      <c r="AG3399" t="s">
        <v>1475</v>
      </c>
      <c r="AH3399" t="s">
        <v>3688</v>
      </c>
      <c r="AI3399">
        <v>35</v>
      </c>
      <c r="AJ3399">
        <v>26</v>
      </c>
      <c r="AK3399" s="22">
        <f t="shared" si="269"/>
        <v>8.7542087542087588E-2</v>
      </c>
      <c r="AL3399" t="s">
        <v>430</v>
      </c>
      <c r="AM3399" t="s">
        <v>306</v>
      </c>
      <c r="AN3399" t="s">
        <v>67</v>
      </c>
    </row>
    <row r="3400" spans="1:40" hidden="1" x14ac:dyDescent="0.25">
      <c r="A3400">
        <v>202430</v>
      </c>
      <c r="B3400">
        <v>34598</v>
      </c>
      <c r="C3400" t="s">
        <v>1476</v>
      </c>
      <c r="D3400" t="s">
        <v>5650</v>
      </c>
      <c r="E3400" t="s">
        <v>1477</v>
      </c>
      <c r="F3400">
        <v>3</v>
      </c>
      <c r="G3400" s="1">
        <v>45264</v>
      </c>
      <c r="H3400" s="1">
        <v>45264</v>
      </c>
      <c r="I3400" s="21">
        <f t="shared" si="265"/>
        <v>1</v>
      </c>
      <c r="J3400" s="1"/>
      <c r="K3400" s="1" t="s">
        <v>33</v>
      </c>
      <c r="L3400" t="s">
        <v>33</v>
      </c>
      <c r="S3400" s="22">
        <f t="shared" si="266"/>
        <v>5.555555555555558E-2</v>
      </c>
      <c r="T3400" s="22">
        <f t="shared" si="267"/>
        <v>3.3670033670033686E-3</v>
      </c>
      <c r="U3400" s="22" t="s">
        <v>5404</v>
      </c>
      <c r="V3400">
        <v>1555</v>
      </c>
      <c r="W3400" s="22" t="s">
        <v>5445</v>
      </c>
      <c r="X3400">
        <v>1715</v>
      </c>
      <c r="Y3400" t="s">
        <v>304</v>
      </c>
      <c r="Z3400" t="s">
        <v>1478</v>
      </c>
      <c r="AA3400" t="s">
        <v>1479</v>
      </c>
      <c r="AB3400" t="s">
        <v>61</v>
      </c>
      <c r="AC3400" t="s">
        <v>62</v>
      </c>
      <c r="AD3400" t="str">
        <f t="shared" si="268"/>
        <v>West Campus Classroom Building - WCC302</v>
      </c>
      <c r="AE3400" t="s">
        <v>682</v>
      </c>
      <c r="AF3400" t="s">
        <v>683</v>
      </c>
      <c r="AG3400" t="s">
        <v>1475</v>
      </c>
      <c r="AH3400" t="s">
        <v>3688</v>
      </c>
      <c r="AI3400">
        <v>35</v>
      </c>
      <c r="AJ3400">
        <v>26</v>
      </c>
      <c r="AK3400" s="22">
        <f t="shared" si="269"/>
        <v>8.7542087542087588E-2</v>
      </c>
      <c r="AL3400" t="s">
        <v>430</v>
      </c>
      <c r="AM3400" t="s">
        <v>306</v>
      </c>
      <c r="AN3400" t="s">
        <v>67</v>
      </c>
    </row>
    <row r="3401" spans="1:40" hidden="1" x14ac:dyDescent="0.25">
      <c r="A3401">
        <v>202430</v>
      </c>
      <c r="B3401">
        <v>34598</v>
      </c>
      <c r="C3401" t="s">
        <v>1476</v>
      </c>
      <c r="D3401" t="s">
        <v>5650</v>
      </c>
      <c r="E3401" t="s">
        <v>1477</v>
      </c>
      <c r="F3401">
        <v>3</v>
      </c>
      <c r="G3401" s="1">
        <v>45236</v>
      </c>
      <c r="H3401" s="1">
        <v>45236</v>
      </c>
      <c r="I3401" s="21">
        <f t="shared" si="265"/>
        <v>1</v>
      </c>
      <c r="J3401" s="1"/>
      <c r="K3401" s="1" t="s">
        <v>33</v>
      </c>
      <c r="L3401" t="s">
        <v>33</v>
      </c>
      <c r="S3401" s="22">
        <f t="shared" si="266"/>
        <v>5.555555555555558E-2</v>
      </c>
      <c r="T3401" s="22">
        <f t="shared" si="267"/>
        <v>3.3670033670033686E-3</v>
      </c>
      <c r="U3401" s="22" t="s">
        <v>5404</v>
      </c>
      <c r="V3401">
        <v>1555</v>
      </c>
      <c r="W3401" s="22" t="s">
        <v>5445</v>
      </c>
      <c r="X3401">
        <v>1715</v>
      </c>
      <c r="Y3401" t="s">
        <v>304</v>
      </c>
      <c r="Z3401" t="s">
        <v>1478</v>
      </c>
      <c r="AA3401" t="s">
        <v>1479</v>
      </c>
      <c r="AB3401" t="s">
        <v>61</v>
      </c>
      <c r="AC3401" t="s">
        <v>62</v>
      </c>
      <c r="AD3401" t="str">
        <f t="shared" si="268"/>
        <v>West Campus Classroom Building - WCC302</v>
      </c>
      <c r="AE3401" t="s">
        <v>682</v>
      </c>
      <c r="AF3401" t="s">
        <v>683</v>
      </c>
      <c r="AG3401" t="s">
        <v>1475</v>
      </c>
      <c r="AH3401" t="s">
        <v>3688</v>
      </c>
      <c r="AI3401">
        <v>35</v>
      </c>
      <c r="AJ3401">
        <v>26</v>
      </c>
      <c r="AK3401" s="22">
        <f t="shared" si="269"/>
        <v>8.7542087542087588E-2</v>
      </c>
      <c r="AL3401" t="s">
        <v>430</v>
      </c>
      <c r="AM3401" t="s">
        <v>306</v>
      </c>
      <c r="AN3401" t="s">
        <v>67</v>
      </c>
    </row>
    <row r="3402" spans="1:40" x14ac:dyDescent="0.25">
      <c r="A3402">
        <v>202430</v>
      </c>
      <c r="B3402">
        <v>33896</v>
      </c>
      <c r="C3402" t="s">
        <v>2217</v>
      </c>
      <c r="D3402" t="s">
        <v>5686</v>
      </c>
      <c r="E3402" t="s">
        <v>2218</v>
      </c>
      <c r="F3402">
        <v>3</v>
      </c>
      <c r="G3402" s="1">
        <v>45194</v>
      </c>
      <c r="H3402" s="1">
        <v>45276</v>
      </c>
      <c r="I3402" s="21">
        <f t="shared" si="265"/>
        <v>12.714285714285714</v>
      </c>
      <c r="J3402" s="1"/>
      <c r="K3402" s="1" t="s">
        <v>34</v>
      </c>
      <c r="M3402" t="s">
        <v>34</v>
      </c>
      <c r="S3402" s="22">
        <f t="shared" si="266"/>
        <v>8.680555555555558E-2</v>
      </c>
      <c r="T3402" s="22">
        <f t="shared" si="267"/>
        <v>6.6889129389129415E-2</v>
      </c>
      <c r="U3402" s="22" t="s">
        <v>5371</v>
      </c>
      <c r="V3402">
        <v>1500</v>
      </c>
      <c r="W3402" s="22" t="s">
        <v>5412</v>
      </c>
      <c r="X3402">
        <v>1705</v>
      </c>
      <c r="Y3402" t="s">
        <v>304</v>
      </c>
      <c r="Z3402" t="s">
        <v>842</v>
      </c>
      <c r="AA3402" t="s">
        <v>843</v>
      </c>
      <c r="AB3402" t="s">
        <v>41</v>
      </c>
      <c r="AC3402" t="s">
        <v>62</v>
      </c>
      <c r="AD3402" t="str">
        <f t="shared" si="268"/>
        <v>West Campus Classroom Building - WCC302</v>
      </c>
      <c r="AE3402" t="s">
        <v>682</v>
      </c>
      <c r="AF3402" t="s">
        <v>683</v>
      </c>
      <c r="AG3402" t="s">
        <v>1475</v>
      </c>
      <c r="AH3402" t="s">
        <v>3688</v>
      </c>
      <c r="AI3402">
        <v>35</v>
      </c>
      <c r="AJ3402">
        <v>17</v>
      </c>
      <c r="AK3402" s="22">
        <f t="shared" si="269"/>
        <v>14.457607537964684</v>
      </c>
      <c r="AL3402" t="s">
        <v>430</v>
      </c>
      <c r="AM3402" t="s">
        <v>306</v>
      </c>
      <c r="AN3402" t="s">
        <v>67</v>
      </c>
    </row>
    <row r="3403" spans="1:40" x14ac:dyDescent="0.25">
      <c r="A3403">
        <v>202430</v>
      </c>
      <c r="B3403">
        <v>36050</v>
      </c>
      <c r="C3403" t="s">
        <v>2219</v>
      </c>
      <c r="D3403" t="s">
        <v>5686</v>
      </c>
      <c r="E3403" t="s">
        <v>2218</v>
      </c>
      <c r="F3403">
        <v>3</v>
      </c>
      <c r="G3403" s="1">
        <v>45194</v>
      </c>
      <c r="H3403" s="1">
        <v>45276</v>
      </c>
      <c r="I3403" s="21">
        <f t="shared" si="265"/>
        <v>12.714285714285714</v>
      </c>
      <c r="J3403" s="1" t="s">
        <v>393</v>
      </c>
      <c r="K3403" s="1" t="s">
        <v>34</v>
      </c>
      <c r="M3403" t="s">
        <v>34</v>
      </c>
      <c r="S3403" s="22">
        <f t="shared" si="266"/>
        <v>8.680555555555558E-2</v>
      </c>
      <c r="T3403" s="22">
        <f t="shared" si="267"/>
        <v>6.6889129389129415E-2</v>
      </c>
      <c r="U3403" s="22" t="s">
        <v>5371</v>
      </c>
      <c r="V3403">
        <v>1500</v>
      </c>
      <c r="W3403" s="22" t="s">
        <v>5412</v>
      </c>
      <c r="X3403">
        <v>1705</v>
      </c>
      <c r="Y3403" t="s">
        <v>304</v>
      </c>
      <c r="Z3403" t="s">
        <v>842</v>
      </c>
      <c r="AA3403" t="s">
        <v>843</v>
      </c>
      <c r="AB3403" t="s">
        <v>61</v>
      </c>
      <c r="AC3403" t="s">
        <v>62</v>
      </c>
      <c r="AD3403" t="str">
        <f t="shared" si="268"/>
        <v>West Campus Classroom Building - WCC302</v>
      </c>
      <c r="AE3403" t="s">
        <v>682</v>
      </c>
      <c r="AF3403" t="s">
        <v>683</v>
      </c>
      <c r="AG3403" t="s">
        <v>1475</v>
      </c>
      <c r="AH3403" t="s">
        <v>3688</v>
      </c>
      <c r="AI3403">
        <v>35</v>
      </c>
      <c r="AJ3403">
        <v>17</v>
      </c>
      <c r="AK3403" s="22">
        <f t="shared" si="269"/>
        <v>14.457607537964684</v>
      </c>
      <c r="AL3403" t="s">
        <v>430</v>
      </c>
      <c r="AM3403" t="s">
        <v>306</v>
      </c>
      <c r="AN3403" t="s">
        <v>67</v>
      </c>
    </row>
    <row r="3404" spans="1:40" x14ac:dyDescent="0.25">
      <c r="A3404">
        <v>202430</v>
      </c>
      <c r="B3404">
        <v>36907</v>
      </c>
      <c r="C3404" t="s">
        <v>3092</v>
      </c>
      <c r="D3404" t="s">
        <v>5669</v>
      </c>
      <c r="E3404" t="s">
        <v>3093</v>
      </c>
      <c r="F3404">
        <v>3</v>
      </c>
      <c r="G3404" s="1">
        <v>45194</v>
      </c>
      <c r="H3404" s="1">
        <v>45276</v>
      </c>
      <c r="I3404" s="21">
        <f t="shared" si="265"/>
        <v>12.714285714285714</v>
      </c>
      <c r="J3404" s="1"/>
      <c r="K3404" s="1" t="s">
        <v>36</v>
      </c>
      <c r="O3404" t="s">
        <v>36</v>
      </c>
      <c r="S3404" s="22">
        <f t="shared" si="266"/>
        <v>6.2500000000000056E-2</v>
      </c>
      <c r="T3404" s="22">
        <f t="shared" si="267"/>
        <v>4.8160173160173202E-2</v>
      </c>
      <c r="U3404" s="22" t="s">
        <v>5437</v>
      </c>
      <c r="V3404">
        <v>1100</v>
      </c>
      <c r="W3404" s="22" t="s">
        <v>5393</v>
      </c>
      <c r="X3404">
        <v>1230</v>
      </c>
      <c r="Y3404" t="s">
        <v>304</v>
      </c>
      <c r="Z3404" t="s">
        <v>2275</v>
      </c>
      <c r="AA3404" t="s">
        <v>2276</v>
      </c>
      <c r="AB3404" t="s">
        <v>61</v>
      </c>
      <c r="AC3404" t="s">
        <v>62</v>
      </c>
      <c r="AD3404" t="str">
        <f t="shared" si="268"/>
        <v>West Campus Classroom Building - WCC302</v>
      </c>
      <c r="AE3404" t="s">
        <v>682</v>
      </c>
      <c r="AF3404" t="s">
        <v>683</v>
      </c>
      <c r="AG3404" t="s">
        <v>1475</v>
      </c>
      <c r="AH3404" t="s">
        <v>3688</v>
      </c>
      <c r="AI3404">
        <v>35</v>
      </c>
      <c r="AJ3404">
        <v>30</v>
      </c>
      <c r="AK3404" s="22">
        <f t="shared" si="269"/>
        <v>18.369666048237491</v>
      </c>
      <c r="AL3404" t="s">
        <v>430</v>
      </c>
      <c r="AM3404" t="s">
        <v>306</v>
      </c>
      <c r="AN3404" t="s">
        <v>67</v>
      </c>
    </row>
    <row r="3405" spans="1:40" x14ac:dyDescent="0.25">
      <c r="A3405">
        <v>202430</v>
      </c>
      <c r="B3405">
        <v>37238</v>
      </c>
      <c r="C3405" t="s">
        <v>840</v>
      </c>
      <c r="D3405" t="s">
        <v>5645</v>
      </c>
      <c r="E3405" t="s">
        <v>841</v>
      </c>
      <c r="F3405">
        <v>3</v>
      </c>
      <c r="G3405" s="1">
        <v>45194</v>
      </c>
      <c r="H3405" s="1">
        <v>45276</v>
      </c>
      <c r="I3405" s="21">
        <f t="shared" si="265"/>
        <v>12.714285714285714</v>
      </c>
      <c r="J3405" s="1"/>
      <c r="K3405" s="1" t="s">
        <v>35</v>
      </c>
      <c r="N3405" t="s">
        <v>35</v>
      </c>
      <c r="S3405" s="22">
        <f t="shared" si="266"/>
        <v>8.680555555555558E-2</v>
      </c>
      <c r="T3405" s="22">
        <f t="shared" si="267"/>
        <v>6.6889129389129415E-2</v>
      </c>
      <c r="U3405" s="22" t="s">
        <v>5461</v>
      </c>
      <c r="V3405">
        <v>815</v>
      </c>
      <c r="W3405" s="22" t="s">
        <v>5465</v>
      </c>
      <c r="X3405">
        <v>1020</v>
      </c>
      <c r="Y3405" t="s">
        <v>304</v>
      </c>
      <c r="Z3405" t="s">
        <v>3104</v>
      </c>
      <c r="AA3405" t="s">
        <v>3105</v>
      </c>
      <c r="AB3405" t="s">
        <v>277</v>
      </c>
      <c r="AC3405" t="s">
        <v>62</v>
      </c>
      <c r="AD3405" t="str">
        <f t="shared" si="268"/>
        <v>West Campus Classroom Building - WCC302</v>
      </c>
      <c r="AE3405" t="s">
        <v>682</v>
      </c>
      <c r="AF3405" t="s">
        <v>683</v>
      </c>
      <c r="AG3405" t="s">
        <v>1475</v>
      </c>
      <c r="AH3405" t="s">
        <v>3688</v>
      </c>
      <c r="AI3405">
        <v>35</v>
      </c>
      <c r="AJ3405">
        <v>29</v>
      </c>
      <c r="AK3405" s="22">
        <f t="shared" si="269"/>
        <v>24.662977564763285</v>
      </c>
      <c r="AL3405" t="s">
        <v>430</v>
      </c>
      <c r="AM3405" t="s">
        <v>306</v>
      </c>
      <c r="AN3405" t="s">
        <v>67</v>
      </c>
    </row>
    <row r="3406" spans="1:40" x14ac:dyDescent="0.25">
      <c r="A3406">
        <v>202430</v>
      </c>
      <c r="B3406">
        <v>39186</v>
      </c>
      <c r="C3406" t="s">
        <v>1471</v>
      </c>
      <c r="D3406" t="s">
        <v>5645</v>
      </c>
      <c r="E3406" t="s">
        <v>1472</v>
      </c>
      <c r="F3406">
        <v>3</v>
      </c>
      <c r="G3406" s="1">
        <v>45194</v>
      </c>
      <c r="H3406" s="1">
        <v>45276</v>
      </c>
      <c r="I3406" s="21">
        <f t="shared" si="265"/>
        <v>12.714285714285714</v>
      </c>
      <c r="J3406" s="1"/>
      <c r="K3406" s="1" t="s">
        <v>33</v>
      </c>
      <c r="L3406" t="s">
        <v>33</v>
      </c>
      <c r="S3406" s="22">
        <f t="shared" si="266"/>
        <v>8.680555555555558E-2</v>
      </c>
      <c r="T3406" s="22">
        <f t="shared" si="267"/>
        <v>6.6889129389129415E-2</v>
      </c>
      <c r="U3406" s="22" t="s">
        <v>5373</v>
      </c>
      <c r="V3406">
        <v>1030</v>
      </c>
      <c r="W3406" s="22" t="s">
        <v>5425</v>
      </c>
      <c r="X3406">
        <v>1235</v>
      </c>
      <c r="Y3406" t="s">
        <v>304</v>
      </c>
      <c r="Z3406" t="s">
        <v>1473</v>
      </c>
      <c r="AA3406" t="s">
        <v>1474</v>
      </c>
      <c r="AB3406" t="s">
        <v>277</v>
      </c>
      <c r="AC3406" t="s">
        <v>62</v>
      </c>
      <c r="AD3406" t="str">
        <f t="shared" si="268"/>
        <v>West Campus Classroom Building - WCC302</v>
      </c>
      <c r="AE3406" t="s">
        <v>682</v>
      </c>
      <c r="AF3406" t="s">
        <v>683</v>
      </c>
      <c r="AG3406" t="s">
        <v>1475</v>
      </c>
      <c r="AH3406" t="s">
        <v>3688</v>
      </c>
      <c r="AI3406">
        <v>35</v>
      </c>
      <c r="AJ3406">
        <v>21</v>
      </c>
      <c r="AK3406" s="22">
        <f t="shared" si="269"/>
        <v>17.859397546897551</v>
      </c>
      <c r="AL3406" t="s">
        <v>430</v>
      </c>
      <c r="AM3406" t="s">
        <v>306</v>
      </c>
      <c r="AN3406" t="s">
        <v>67</v>
      </c>
    </row>
    <row r="3407" spans="1:40" x14ac:dyDescent="0.25">
      <c r="A3407">
        <v>202430</v>
      </c>
      <c r="B3407">
        <v>43955</v>
      </c>
      <c r="C3407" t="s">
        <v>3349</v>
      </c>
      <c r="D3407" t="s">
        <v>5645</v>
      </c>
      <c r="E3407" t="s">
        <v>3350</v>
      </c>
      <c r="F3407">
        <v>4</v>
      </c>
      <c r="G3407" s="1">
        <v>45166</v>
      </c>
      <c r="H3407" s="1">
        <v>45276</v>
      </c>
      <c r="I3407" s="21">
        <f t="shared" si="265"/>
        <v>16.714285714285715</v>
      </c>
      <c r="J3407" s="1"/>
      <c r="K3407" s="1" t="s">
        <v>36</v>
      </c>
      <c r="O3407" t="s">
        <v>36</v>
      </c>
      <c r="S3407" s="22">
        <f t="shared" si="266"/>
        <v>8.680555555555558E-2</v>
      </c>
      <c r="T3407" s="22">
        <f t="shared" si="267"/>
        <v>8.7932900432900474E-2</v>
      </c>
      <c r="U3407" s="22" t="s">
        <v>5371</v>
      </c>
      <c r="V3407">
        <v>1500</v>
      </c>
      <c r="W3407" s="22" t="s">
        <v>5412</v>
      </c>
      <c r="X3407">
        <v>1705</v>
      </c>
      <c r="Y3407" t="s">
        <v>304</v>
      </c>
      <c r="Z3407" t="s">
        <v>2275</v>
      </c>
      <c r="AA3407" t="s">
        <v>2276</v>
      </c>
      <c r="AB3407" t="s">
        <v>61</v>
      </c>
      <c r="AC3407" t="s">
        <v>62</v>
      </c>
      <c r="AD3407" t="str">
        <f t="shared" si="268"/>
        <v>West Campus Classroom Building - WCC302</v>
      </c>
      <c r="AE3407" t="s">
        <v>682</v>
      </c>
      <c r="AF3407" t="s">
        <v>683</v>
      </c>
      <c r="AG3407" t="s">
        <v>1475</v>
      </c>
      <c r="AH3407" t="s">
        <v>3688</v>
      </c>
      <c r="AI3407">
        <v>25</v>
      </c>
      <c r="AJ3407">
        <v>24</v>
      </c>
      <c r="AK3407" s="22">
        <f t="shared" si="269"/>
        <v>35.273654916512079</v>
      </c>
      <c r="AL3407" t="s">
        <v>363</v>
      </c>
      <c r="AM3407" t="s">
        <v>306</v>
      </c>
      <c r="AN3407" t="s">
        <v>67</v>
      </c>
    </row>
    <row r="3408" spans="1:40" x14ac:dyDescent="0.25">
      <c r="A3408">
        <v>202430</v>
      </c>
      <c r="B3408">
        <v>44280</v>
      </c>
      <c r="C3408" t="s">
        <v>840</v>
      </c>
      <c r="D3408" t="s">
        <v>5645</v>
      </c>
      <c r="E3408" t="s">
        <v>841</v>
      </c>
      <c r="F3408">
        <v>3</v>
      </c>
      <c r="G3408" s="1">
        <v>45194</v>
      </c>
      <c r="H3408" s="1">
        <v>45276</v>
      </c>
      <c r="I3408" s="21">
        <f t="shared" si="265"/>
        <v>12.714285714285714</v>
      </c>
      <c r="J3408" s="1"/>
      <c r="K3408" s="1" t="s">
        <v>35</v>
      </c>
      <c r="N3408" t="s">
        <v>35</v>
      </c>
      <c r="S3408" s="22">
        <f t="shared" si="266"/>
        <v>8.680555555555558E-2</v>
      </c>
      <c r="T3408" s="22">
        <f t="shared" si="267"/>
        <v>6.6889129389129415E-2</v>
      </c>
      <c r="U3408" s="22" t="s">
        <v>5373</v>
      </c>
      <c r="V3408">
        <v>1030</v>
      </c>
      <c r="W3408" s="22" t="s">
        <v>5425</v>
      </c>
      <c r="X3408">
        <v>1235</v>
      </c>
      <c r="Y3408" t="s">
        <v>304</v>
      </c>
      <c r="Z3408" t="s">
        <v>3104</v>
      </c>
      <c r="AA3408" t="s">
        <v>3105</v>
      </c>
      <c r="AB3408" t="s">
        <v>277</v>
      </c>
      <c r="AC3408" t="s">
        <v>62</v>
      </c>
      <c r="AD3408" t="str">
        <f t="shared" si="268"/>
        <v>West Campus Classroom Building - WCC302</v>
      </c>
      <c r="AE3408" t="s">
        <v>682</v>
      </c>
      <c r="AF3408" t="s">
        <v>683</v>
      </c>
      <c r="AG3408" t="s">
        <v>1475</v>
      </c>
      <c r="AH3408" t="s">
        <v>3688</v>
      </c>
      <c r="AI3408">
        <v>35</v>
      </c>
      <c r="AJ3408">
        <v>35</v>
      </c>
      <c r="AK3408" s="22">
        <f t="shared" si="269"/>
        <v>29.765662578162587</v>
      </c>
      <c r="AL3408" t="s">
        <v>430</v>
      </c>
      <c r="AM3408" t="s">
        <v>306</v>
      </c>
      <c r="AN3408" t="s">
        <v>46</v>
      </c>
    </row>
    <row r="3409" spans="1:40" x14ac:dyDescent="0.25">
      <c r="A3409">
        <v>202430</v>
      </c>
      <c r="B3409">
        <v>41060</v>
      </c>
      <c r="C3409" t="s">
        <v>183</v>
      </c>
      <c r="D3409" t="s">
        <v>5707</v>
      </c>
      <c r="E3409" t="s">
        <v>184</v>
      </c>
      <c r="F3409">
        <v>4</v>
      </c>
      <c r="G3409" s="1">
        <v>45166</v>
      </c>
      <c r="H3409" s="1">
        <v>45276</v>
      </c>
      <c r="I3409" s="21">
        <f t="shared" si="265"/>
        <v>16.714285714285715</v>
      </c>
      <c r="J3409" s="1"/>
      <c r="K3409" s="1" t="s">
        <v>5537</v>
      </c>
      <c r="M3409" t="s">
        <v>34</v>
      </c>
      <c r="O3409" t="s">
        <v>36</v>
      </c>
      <c r="S3409" s="22">
        <f t="shared" si="266"/>
        <v>8.6805555555555525E-2</v>
      </c>
      <c r="T3409" s="22">
        <f t="shared" si="267"/>
        <v>0.17586580086580084</v>
      </c>
      <c r="U3409" s="22" t="s">
        <v>5480</v>
      </c>
      <c r="V3409">
        <v>850</v>
      </c>
      <c r="W3409" s="22" t="s">
        <v>5474</v>
      </c>
      <c r="X3409">
        <v>1055</v>
      </c>
      <c r="Y3409" t="s">
        <v>49</v>
      </c>
      <c r="Z3409" t="s">
        <v>2220</v>
      </c>
      <c r="AA3409" t="s">
        <v>2221</v>
      </c>
      <c r="AB3409" t="s">
        <v>277</v>
      </c>
      <c r="AC3409" t="s">
        <v>62</v>
      </c>
      <c r="AD3409" t="str">
        <f t="shared" si="268"/>
        <v>West Campus Classroom Building - WCC303</v>
      </c>
      <c r="AE3409" t="s">
        <v>682</v>
      </c>
      <c r="AF3409" t="s">
        <v>683</v>
      </c>
      <c r="AG3409" t="s">
        <v>758</v>
      </c>
      <c r="AH3409" t="s">
        <v>3688</v>
      </c>
      <c r="AI3409">
        <v>24</v>
      </c>
      <c r="AJ3409">
        <v>26</v>
      </c>
      <c r="AK3409" s="22">
        <f t="shared" si="269"/>
        <v>76.426252319109466</v>
      </c>
      <c r="AL3409" t="s">
        <v>345</v>
      </c>
      <c r="AM3409" t="s">
        <v>66</v>
      </c>
      <c r="AN3409" t="s">
        <v>46</v>
      </c>
    </row>
    <row r="3410" spans="1:40" x14ac:dyDescent="0.25">
      <c r="A3410">
        <v>202430</v>
      </c>
      <c r="B3410">
        <v>41068</v>
      </c>
      <c r="C3410" t="s">
        <v>183</v>
      </c>
      <c r="D3410" t="s">
        <v>5707</v>
      </c>
      <c r="E3410" t="s">
        <v>184</v>
      </c>
      <c r="F3410">
        <v>4</v>
      </c>
      <c r="G3410" s="1">
        <v>45166</v>
      </c>
      <c r="H3410" s="1">
        <v>45276</v>
      </c>
      <c r="I3410" s="21">
        <f t="shared" si="265"/>
        <v>16.714285714285715</v>
      </c>
      <c r="J3410" s="1"/>
      <c r="K3410" s="1" t="s">
        <v>5536</v>
      </c>
      <c r="L3410" t="s">
        <v>33</v>
      </c>
      <c r="N3410" t="s">
        <v>35</v>
      </c>
      <c r="S3410" s="22">
        <f t="shared" si="266"/>
        <v>8.680555555555558E-2</v>
      </c>
      <c r="T3410" s="22">
        <f t="shared" si="267"/>
        <v>0.17586580086580095</v>
      </c>
      <c r="U3410" s="22" t="s">
        <v>5373</v>
      </c>
      <c r="V3410">
        <v>1030</v>
      </c>
      <c r="W3410" s="22" t="s">
        <v>5425</v>
      </c>
      <c r="X3410">
        <v>1235</v>
      </c>
      <c r="Y3410" t="s">
        <v>49</v>
      </c>
      <c r="Z3410" t="s">
        <v>756</v>
      </c>
      <c r="AA3410" t="s">
        <v>757</v>
      </c>
      <c r="AB3410" t="s">
        <v>61</v>
      </c>
      <c r="AC3410" t="s">
        <v>62</v>
      </c>
      <c r="AD3410" t="str">
        <f t="shared" si="268"/>
        <v>West Campus Classroom Building - WCC303</v>
      </c>
      <c r="AE3410" t="s">
        <v>682</v>
      </c>
      <c r="AF3410" t="s">
        <v>683</v>
      </c>
      <c r="AG3410" t="s">
        <v>758</v>
      </c>
      <c r="AH3410" t="s">
        <v>3688</v>
      </c>
      <c r="AI3410">
        <v>28</v>
      </c>
      <c r="AJ3410">
        <v>24</v>
      </c>
      <c r="AK3410" s="22">
        <f t="shared" si="269"/>
        <v>70.547309833024158</v>
      </c>
      <c r="AL3410" t="s">
        <v>52</v>
      </c>
      <c r="AM3410" t="s">
        <v>66</v>
      </c>
      <c r="AN3410" t="s">
        <v>67</v>
      </c>
    </row>
    <row r="3411" spans="1:40" x14ac:dyDescent="0.25">
      <c r="A3411">
        <v>202430</v>
      </c>
      <c r="B3411">
        <v>41070</v>
      </c>
      <c r="C3411" t="s">
        <v>183</v>
      </c>
      <c r="D3411" t="s">
        <v>5707</v>
      </c>
      <c r="E3411" t="s">
        <v>184</v>
      </c>
      <c r="F3411">
        <v>4</v>
      </c>
      <c r="G3411" s="1">
        <v>45166</v>
      </c>
      <c r="H3411" s="1">
        <v>45276</v>
      </c>
      <c r="I3411" s="21">
        <f t="shared" si="265"/>
        <v>16.714285714285715</v>
      </c>
      <c r="J3411" s="1"/>
      <c r="K3411" s="1" t="s">
        <v>5537</v>
      </c>
      <c r="M3411" t="s">
        <v>34</v>
      </c>
      <c r="O3411" t="s">
        <v>36</v>
      </c>
      <c r="S3411" s="22">
        <f t="shared" si="266"/>
        <v>8.680555555555558E-2</v>
      </c>
      <c r="T3411" s="22">
        <f t="shared" si="267"/>
        <v>0.17586580086580095</v>
      </c>
      <c r="U3411" s="22" t="s">
        <v>5371</v>
      </c>
      <c r="V3411">
        <v>1500</v>
      </c>
      <c r="W3411" s="22" t="s">
        <v>5412</v>
      </c>
      <c r="X3411">
        <v>1705</v>
      </c>
      <c r="Y3411" t="s">
        <v>49</v>
      </c>
      <c r="Z3411" t="s">
        <v>2222</v>
      </c>
      <c r="AA3411" t="s">
        <v>2223</v>
      </c>
      <c r="AB3411" t="s">
        <v>277</v>
      </c>
      <c r="AC3411" t="s">
        <v>62</v>
      </c>
      <c r="AD3411" t="str">
        <f t="shared" si="268"/>
        <v>West Campus Classroom Building - WCC303</v>
      </c>
      <c r="AE3411" t="s">
        <v>682</v>
      </c>
      <c r="AF3411" t="s">
        <v>683</v>
      </c>
      <c r="AG3411" t="s">
        <v>758</v>
      </c>
      <c r="AH3411" t="s">
        <v>3688</v>
      </c>
      <c r="AI3411">
        <v>28</v>
      </c>
      <c r="AJ3411">
        <v>24</v>
      </c>
      <c r="AK3411" s="22">
        <f t="shared" si="269"/>
        <v>70.547309833024158</v>
      </c>
      <c r="AL3411" t="s">
        <v>52</v>
      </c>
      <c r="AM3411" t="s">
        <v>66</v>
      </c>
      <c r="AN3411" t="s">
        <v>67</v>
      </c>
    </row>
    <row r="3412" spans="1:40" x14ac:dyDescent="0.25">
      <c r="A3412">
        <v>202430</v>
      </c>
      <c r="B3412">
        <v>41121</v>
      </c>
      <c r="C3412" t="s">
        <v>183</v>
      </c>
      <c r="D3412" t="s">
        <v>5707</v>
      </c>
      <c r="E3412" t="s">
        <v>184</v>
      </c>
      <c r="F3412">
        <v>4</v>
      </c>
      <c r="G3412" s="1">
        <v>45166</v>
      </c>
      <c r="H3412" s="1">
        <v>45276</v>
      </c>
      <c r="I3412" s="21">
        <f t="shared" si="265"/>
        <v>16.714285714285715</v>
      </c>
      <c r="J3412" s="1"/>
      <c r="K3412" s="1" t="s">
        <v>5537</v>
      </c>
      <c r="M3412" t="s">
        <v>34</v>
      </c>
      <c r="O3412" t="s">
        <v>36</v>
      </c>
      <c r="S3412" s="22">
        <f t="shared" si="266"/>
        <v>8.680555555555558E-2</v>
      </c>
      <c r="T3412" s="22">
        <f t="shared" si="267"/>
        <v>0.17586580086580095</v>
      </c>
      <c r="U3412" s="22" t="s">
        <v>5377</v>
      </c>
      <c r="V3412">
        <v>1245</v>
      </c>
      <c r="W3412" s="22" t="s">
        <v>5483</v>
      </c>
      <c r="X3412">
        <v>1450</v>
      </c>
      <c r="Y3412" t="s">
        <v>49</v>
      </c>
      <c r="Z3412" t="s">
        <v>2183</v>
      </c>
      <c r="AA3412" t="s">
        <v>2184</v>
      </c>
      <c r="AB3412" t="s">
        <v>277</v>
      </c>
      <c r="AC3412" t="s">
        <v>62</v>
      </c>
      <c r="AD3412" t="str">
        <f t="shared" si="268"/>
        <v>West Campus Classroom Building - WCC303</v>
      </c>
      <c r="AE3412" t="s">
        <v>682</v>
      </c>
      <c r="AF3412" t="s">
        <v>683</v>
      </c>
      <c r="AG3412" t="s">
        <v>758</v>
      </c>
      <c r="AH3412" t="s">
        <v>3688</v>
      </c>
      <c r="AI3412">
        <v>28</v>
      </c>
      <c r="AJ3412">
        <v>28</v>
      </c>
      <c r="AK3412" s="22">
        <f t="shared" si="269"/>
        <v>82.305194805194844</v>
      </c>
      <c r="AL3412" t="s">
        <v>52</v>
      </c>
      <c r="AM3412" t="s">
        <v>66</v>
      </c>
      <c r="AN3412" t="s">
        <v>46</v>
      </c>
    </row>
    <row r="3413" spans="1:40" hidden="1" x14ac:dyDescent="0.25">
      <c r="A3413">
        <v>202430</v>
      </c>
      <c r="B3413">
        <v>43459</v>
      </c>
      <c r="C3413" t="s">
        <v>2689</v>
      </c>
      <c r="D3413" t="s">
        <v>5611</v>
      </c>
      <c r="E3413" t="s">
        <v>2690</v>
      </c>
      <c r="F3413">
        <v>0</v>
      </c>
      <c r="G3413" s="1">
        <v>45184</v>
      </c>
      <c r="H3413" s="1">
        <v>45184</v>
      </c>
      <c r="I3413" s="21">
        <f t="shared" si="265"/>
        <v>1</v>
      </c>
      <c r="J3413" s="1"/>
      <c r="K3413" s="1" t="s">
        <v>37</v>
      </c>
      <c r="P3413" t="s">
        <v>37</v>
      </c>
      <c r="S3413" s="22">
        <f t="shared" si="266"/>
        <v>0.16666666666666674</v>
      </c>
      <c r="T3413" s="22">
        <f t="shared" si="267"/>
        <v>1.0101010101010105E-2</v>
      </c>
      <c r="U3413" s="22" t="s">
        <v>5386</v>
      </c>
      <c r="V3413">
        <v>1300</v>
      </c>
      <c r="W3413" s="22" t="s">
        <v>5387</v>
      </c>
      <c r="X3413">
        <v>1700</v>
      </c>
      <c r="Y3413" t="s">
        <v>49</v>
      </c>
      <c r="Z3413" t="s">
        <v>580</v>
      </c>
      <c r="AA3413" t="s">
        <v>581</v>
      </c>
      <c r="AB3413" t="s">
        <v>3588</v>
      </c>
      <c r="AC3413" t="s">
        <v>62</v>
      </c>
      <c r="AD3413" t="str">
        <f t="shared" si="268"/>
        <v>West Campus Classroom Building - WCC303</v>
      </c>
      <c r="AE3413" t="s">
        <v>682</v>
      </c>
      <c r="AF3413" t="s">
        <v>683</v>
      </c>
      <c r="AG3413" t="s">
        <v>758</v>
      </c>
      <c r="AH3413" t="s">
        <v>3688</v>
      </c>
      <c r="AI3413">
        <v>18</v>
      </c>
      <c r="AJ3413">
        <v>12</v>
      </c>
      <c r="AK3413" s="22">
        <f t="shared" si="269"/>
        <v>0.12121212121212127</v>
      </c>
      <c r="AL3413" t="s">
        <v>52</v>
      </c>
      <c r="AM3413" t="s">
        <v>172</v>
      </c>
      <c r="AN3413" t="s">
        <v>67</v>
      </c>
    </row>
    <row r="3414" spans="1:40" hidden="1" x14ac:dyDescent="0.25">
      <c r="A3414">
        <v>202430</v>
      </c>
      <c r="B3414">
        <v>43459</v>
      </c>
      <c r="C3414" t="s">
        <v>2689</v>
      </c>
      <c r="D3414" t="s">
        <v>5611</v>
      </c>
      <c r="E3414" t="s">
        <v>2690</v>
      </c>
      <c r="F3414">
        <v>0</v>
      </c>
      <c r="G3414" s="1">
        <v>45185</v>
      </c>
      <c r="H3414" s="1">
        <v>45185</v>
      </c>
      <c r="I3414" s="21">
        <f t="shared" si="265"/>
        <v>1</v>
      </c>
      <c r="J3414" s="1"/>
      <c r="K3414" s="1" t="s">
        <v>2245</v>
      </c>
      <c r="Q3414" t="s">
        <v>2245</v>
      </c>
      <c r="S3414" s="22">
        <f t="shared" si="266"/>
        <v>0.16666666666666663</v>
      </c>
      <c r="T3414" s="22">
        <f t="shared" si="267"/>
        <v>1.0101010101010098E-2</v>
      </c>
      <c r="U3414" s="22" t="s">
        <v>5390</v>
      </c>
      <c r="V3414">
        <v>900</v>
      </c>
      <c r="W3414" s="22" t="s">
        <v>5386</v>
      </c>
      <c r="X3414">
        <v>1300</v>
      </c>
      <c r="Y3414" t="s">
        <v>49</v>
      </c>
      <c r="Z3414" t="s">
        <v>580</v>
      </c>
      <c r="AA3414" t="s">
        <v>581</v>
      </c>
      <c r="AB3414" t="s">
        <v>3588</v>
      </c>
      <c r="AC3414" t="s">
        <v>62</v>
      </c>
      <c r="AD3414" t="str">
        <f t="shared" si="268"/>
        <v>West Campus Classroom Building - WCC303</v>
      </c>
      <c r="AE3414" t="s">
        <v>682</v>
      </c>
      <c r="AF3414" t="s">
        <v>683</v>
      </c>
      <c r="AG3414" t="s">
        <v>758</v>
      </c>
      <c r="AH3414" t="s">
        <v>3688</v>
      </c>
      <c r="AI3414">
        <v>18</v>
      </c>
      <c r="AJ3414">
        <v>12</v>
      </c>
      <c r="AK3414" s="22">
        <f t="shared" si="269"/>
        <v>0.12121212121212119</v>
      </c>
      <c r="AL3414" t="s">
        <v>52</v>
      </c>
      <c r="AM3414" t="s">
        <v>172</v>
      </c>
      <c r="AN3414" t="s">
        <v>67</v>
      </c>
    </row>
    <row r="3415" spans="1:40" x14ac:dyDescent="0.25">
      <c r="A3415">
        <v>202430</v>
      </c>
      <c r="B3415">
        <v>41123</v>
      </c>
      <c r="C3415" t="s">
        <v>183</v>
      </c>
      <c r="D3415" t="s">
        <v>5707</v>
      </c>
      <c r="E3415" t="s">
        <v>184</v>
      </c>
      <c r="F3415">
        <v>4</v>
      </c>
      <c r="G3415" s="1">
        <v>45166</v>
      </c>
      <c r="H3415" s="1">
        <v>45276</v>
      </c>
      <c r="I3415" s="21">
        <f t="shared" si="265"/>
        <v>16.714285714285715</v>
      </c>
      <c r="J3415" s="1"/>
      <c r="K3415" s="1" t="s">
        <v>33</v>
      </c>
      <c r="L3415" t="s">
        <v>33</v>
      </c>
      <c r="S3415" s="22">
        <f t="shared" si="266"/>
        <v>8.680555555555558E-2</v>
      </c>
      <c r="T3415" s="22">
        <f t="shared" si="267"/>
        <v>8.7932900432900474E-2</v>
      </c>
      <c r="U3415" s="22" t="s">
        <v>5377</v>
      </c>
      <c r="V3415">
        <v>1245</v>
      </c>
      <c r="W3415" s="22" t="s">
        <v>5483</v>
      </c>
      <c r="X3415">
        <v>1450</v>
      </c>
      <c r="Y3415" t="s">
        <v>304</v>
      </c>
      <c r="Z3415" t="s">
        <v>793</v>
      </c>
      <c r="AA3415" t="s">
        <v>794</v>
      </c>
      <c r="AB3415" t="s">
        <v>277</v>
      </c>
      <c r="AC3415" t="s">
        <v>62</v>
      </c>
      <c r="AD3415" t="str">
        <f t="shared" si="268"/>
        <v>West Campus Classroom Building - WCC303</v>
      </c>
      <c r="AE3415" t="s">
        <v>682</v>
      </c>
      <c r="AF3415" t="s">
        <v>683</v>
      </c>
      <c r="AG3415" t="s">
        <v>758</v>
      </c>
      <c r="AH3415" t="s">
        <v>3688</v>
      </c>
      <c r="AI3415">
        <v>28</v>
      </c>
      <c r="AJ3415">
        <v>19</v>
      </c>
      <c r="AK3415" s="22">
        <f t="shared" si="269"/>
        <v>27.924976808905395</v>
      </c>
      <c r="AL3415" t="s">
        <v>430</v>
      </c>
      <c r="AM3415" t="s">
        <v>306</v>
      </c>
      <c r="AN3415" t="s">
        <v>67</v>
      </c>
    </row>
    <row r="3416" spans="1:40" x14ac:dyDescent="0.25">
      <c r="A3416">
        <v>202430</v>
      </c>
      <c r="B3416">
        <v>33013</v>
      </c>
      <c r="C3416" t="s">
        <v>3589</v>
      </c>
      <c r="D3416" t="s">
        <v>5668</v>
      </c>
      <c r="E3416" t="s">
        <v>3590</v>
      </c>
      <c r="F3416">
        <v>3</v>
      </c>
      <c r="G3416" s="1">
        <v>45166</v>
      </c>
      <c r="H3416" s="1">
        <v>45276</v>
      </c>
      <c r="I3416" s="21">
        <f t="shared" si="265"/>
        <v>16.714285714285715</v>
      </c>
      <c r="J3416" s="1"/>
      <c r="K3416" s="1" t="s">
        <v>35</v>
      </c>
      <c r="N3416" t="s">
        <v>35</v>
      </c>
      <c r="S3416" s="22">
        <f t="shared" si="266"/>
        <v>0.12847222222222221</v>
      </c>
      <c r="T3416" s="22">
        <f t="shared" si="267"/>
        <v>0.13014069264069264</v>
      </c>
      <c r="U3416" s="22" t="s">
        <v>5378</v>
      </c>
      <c r="V3416">
        <v>1800</v>
      </c>
      <c r="W3416" s="22" t="s">
        <v>5518</v>
      </c>
      <c r="X3416">
        <v>2105</v>
      </c>
      <c r="Y3416" t="s">
        <v>49</v>
      </c>
      <c r="Z3416" t="s">
        <v>2415</v>
      </c>
      <c r="AA3416" t="s">
        <v>2416</v>
      </c>
      <c r="AB3416" t="s">
        <v>646</v>
      </c>
      <c r="AC3416" t="s">
        <v>62</v>
      </c>
      <c r="AD3416" t="str">
        <f t="shared" si="268"/>
        <v>West Campus Classroom Building - WCC304</v>
      </c>
      <c r="AE3416" t="s">
        <v>682</v>
      </c>
      <c r="AF3416" t="s">
        <v>683</v>
      </c>
      <c r="AG3416" t="s">
        <v>1482</v>
      </c>
      <c r="AH3416" t="s">
        <v>3688</v>
      </c>
      <c r="AI3416">
        <v>25</v>
      </c>
      <c r="AJ3416">
        <v>7</v>
      </c>
      <c r="AK3416" s="22">
        <f t="shared" si="269"/>
        <v>15.226461038961039</v>
      </c>
      <c r="AL3416" t="s">
        <v>52</v>
      </c>
      <c r="AM3416" t="s">
        <v>66</v>
      </c>
      <c r="AN3416" t="s">
        <v>67</v>
      </c>
    </row>
    <row r="3417" spans="1:40" x14ac:dyDescent="0.25">
      <c r="A3417">
        <v>202430</v>
      </c>
      <c r="B3417">
        <v>33441</v>
      </c>
      <c r="C3417" t="s">
        <v>3591</v>
      </c>
      <c r="D3417" t="s">
        <v>5668</v>
      </c>
      <c r="E3417" t="s">
        <v>3592</v>
      </c>
      <c r="F3417">
        <v>3</v>
      </c>
      <c r="G3417" s="1">
        <v>45166</v>
      </c>
      <c r="H3417" s="1">
        <v>45276</v>
      </c>
      <c r="I3417" s="21">
        <f t="shared" si="265"/>
        <v>16.714285714285715</v>
      </c>
      <c r="J3417" s="1"/>
      <c r="K3417" s="1" t="s">
        <v>36</v>
      </c>
      <c r="O3417" t="s">
        <v>36</v>
      </c>
      <c r="S3417" s="22">
        <f t="shared" si="266"/>
        <v>0.12847222222222221</v>
      </c>
      <c r="T3417" s="22">
        <f t="shared" si="267"/>
        <v>0.13014069264069264</v>
      </c>
      <c r="U3417" s="22" t="s">
        <v>5378</v>
      </c>
      <c r="V3417">
        <v>1800</v>
      </c>
      <c r="W3417" s="22" t="s">
        <v>5518</v>
      </c>
      <c r="X3417">
        <v>2105</v>
      </c>
      <c r="Y3417" t="s">
        <v>49</v>
      </c>
      <c r="Z3417" t="s">
        <v>3593</v>
      </c>
      <c r="AA3417" t="s">
        <v>3594</v>
      </c>
      <c r="AB3417" t="s">
        <v>277</v>
      </c>
      <c r="AC3417" t="s">
        <v>62</v>
      </c>
      <c r="AD3417" t="str">
        <f t="shared" si="268"/>
        <v>West Campus Classroom Building - WCC304</v>
      </c>
      <c r="AE3417" t="s">
        <v>682</v>
      </c>
      <c r="AF3417" t="s">
        <v>683</v>
      </c>
      <c r="AG3417" t="s">
        <v>1482</v>
      </c>
      <c r="AH3417" t="s">
        <v>3688</v>
      </c>
      <c r="AI3417">
        <v>30</v>
      </c>
      <c r="AJ3417">
        <v>14</v>
      </c>
      <c r="AK3417" s="22">
        <f t="shared" si="269"/>
        <v>30.452922077922079</v>
      </c>
      <c r="AL3417" t="s">
        <v>52</v>
      </c>
      <c r="AM3417" t="s">
        <v>182</v>
      </c>
      <c r="AN3417" t="s">
        <v>67</v>
      </c>
    </row>
    <row r="3418" spans="1:40" x14ac:dyDescent="0.25">
      <c r="A3418">
        <v>202430</v>
      </c>
      <c r="B3418">
        <v>34330</v>
      </c>
      <c r="C3418" t="s">
        <v>2163</v>
      </c>
      <c r="D3418" t="s">
        <v>5682</v>
      </c>
      <c r="E3418" t="s">
        <v>2164</v>
      </c>
      <c r="F3418">
        <v>3</v>
      </c>
      <c r="G3418" s="1">
        <v>45166</v>
      </c>
      <c r="H3418" s="1">
        <v>45276</v>
      </c>
      <c r="I3418" s="21">
        <f t="shared" si="265"/>
        <v>16.714285714285715</v>
      </c>
      <c r="J3418" s="1"/>
      <c r="K3418" s="1" t="s">
        <v>35</v>
      </c>
      <c r="N3418" t="s">
        <v>35</v>
      </c>
      <c r="S3418" s="22">
        <f t="shared" si="266"/>
        <v>0.12152777777777779</v>
      </c>
      <c r="T3418" s="22">
        <f t="shared" si="267"/>
        <v>0.12310606060606064</v>
      </c>
      <c r="U3418" s="22" t="s">
        <v>5376</v>
      </c>
      <c r="V3418">
        <v>1110</v>
      </c>
      <c r="W3418" s="22" t="s">
        <v>5398</v>
      </c>
      <c r="X3418">
        <v>1405</v>
      </c>
      <c r="Y3418" t="s">
        <v>49</v>
      </c>
      <c r="Z3418" t="s">
        <v>2411</v>
      </c>
      <c r="AA3418" t="s">
        <v>2412</v>
      </c>
      <c r="AB3418" t="s">
        <v>61</v>
      </c>
      <c r="AC3418" t="s">
        <v>62</v>
      </c>
      <c r="AD3418" t="str">
        <f t="shared" si="268"/>
        <v>West Campus Classroom Building - WCC304</v>
      </c>
      <c r="AE3418" t="s">
        <v>682</v>
      </c>
      <c r="AF3418" t="s">
        <v>683</v>
      </c>
      <c r="AG3418" t="s">
        <v>1482</v>
      </c>
      <c r="AH3418" t="s">
        <v>3688</v>
      </c>
      <c r="AI3418">
        <v>35</v>
      </c>
      <c r="AJ3418">
        <v>36</v>
      </c>
      <c r="AK3418" s="22">
        <f t="shared" si="269"/>
        <v>74.074675324675354</v>
      </c>
      <c r="AL3418" t="s">
        <v>52</v>
      </c>
      <c r="AM3418" t="s">
        <v>66</v>
      </c>
      <c r="AN3418" t="s">
        <v>46</v>
      </c>
    </row>
    <row r="3419" spans="1:40" x14ac:dyDescent="0.25">
      <c r="A3419">
        <v>202430</v>
      </c>
      <c r="B3419">
        <v>41112</v>
      </c>
      <c r="C3419" t="s">
        <v>183</v>
      </c>
      <c r="D3419" t="s">
        <v>5707</v>
      </c>
      <c r="E3419" t="s">
        <v>184</v>
      </c>
      <c r="F3419">
        <v>4</v>
      </c>
      <c r="G3419" s="1">
        <v>45166</v>
      </c>
      <c r="H3419" s="1">
        <v>45276</v>
      </c>
      <c r="I3419" s="21">
        <f t="shared" si="265"/>
        <v>16.714285714285715</v>
      </c>
      <c r="J3419" s="1"/>
      <c r="K3419" s="1" t="s">
        <v>5537</v>
      </c>
      <c r="M3419" t="s">
        <v>34</v>
      </c>
      <c r="O3419" t="s">
        <v>36</v>
      </c>
      <c r="S3419" s="22">
        <f t="shared" si="266"/>
        <v>8.680555555555558E-2</v>
      </c>
      <c r="T3419" s="22">
        <f t="shared" si="267"/>
        <v>0.17586580086580095</v>
      </c>
      <c r="U3419" s="22" t="s">
        <v>5377</v>
      </c>
      <c r="V3419">
        <v>1245</v>
      </c>
      <c r="W3419" s="22" t="s">
        <v>5483</v>
      </c>
      <c r="X3419">
        <v>1450</v>
      </c>
      <c r="Y3419" t="s">
        <v>49</v>
      </c>
      <c r="Z3419" t="s">
        <v>1521</v>
      </c>
      <c r="AA3419" t="s">
        <v>1522</v>
      </c>
      <c r="AB3419" t="s">
        <v>277</v>
      </c>
      <c r="AC3419" t="s">
        <v>62</v>
      </c>
      <c r="AD3419" t="str">
        <f t="shared" si="268"/>
        <v>West Campus Classroom Building - WCC304</v>
      </c>
      <c r="AE3419" t="s">
        <v>682</v>
      </c>
      <c r="AF3419" t="s">
        <v>683</v>
      </c>
      <c r="AG3419" t="s">
        <v>1482</v>
      </c>
      <c r="AH3419" t="s">
        <v>3688</v>
      </c>
      <c r="AI3419">
        <v>28</v>
      </c>
      <c r="AJ3419">
        <v>27</v>
      </c>
      <c r="AK3419" s="22">
        <f t="shared" si="269"/>
        <v>79.365723562152183</v>
      </c>
      <c r="AL3419" t="s">
        <v>52</v>
      </c>
      <c r="AM3419" t="s">
        <v>182</v>
      </c>
      <c r="AN3419" t="s">
        <v>67</v>
      </c>
    </row>
    <row r="3420" spans="1:40" x14ac:dyDescent="0.25">
      <c r="A3420">
        <v>202430</v>
      </c>
      <c r="B3420">
        <v>41881</v>
      </c>
      <c r="C3420" t="s">
        <v>183</v>
      </c>
      <c r="D3420" t="s">
        <v>5707</v>
      </c>
      <c r="E3420" t="s">
        <v>184</v>
      </c>
      <c r="F3420">
        <v>4</v>
      </c>
      <c r="G3420" s="1">
        <v>45166</v>
      </c>
      <c r="H3420" s="1">
        <v>45276</v>
      </c>
      <c r="I3420" s="21">
        <f t="shared" si="265"/>
        <v>16.714285714285715</v>
      </c>
      <c r="J3420" s="1"/>
      <c r="K3420" s="1" t="s">
        <v>5537</v>
      </c>
      <c r="M3420" t="s">
        <v>34</v>
      </c>
      <c r="O3420" t="s">
        <v>36</v>
      </c>
      <c r="S3420" s="22">
        <f t="shared" si="266"/>
        <v>8.680555555555558E-2</v>
      </c>
      <c r="T3420" s="22">
        <f t="shared" si="267"/>
        <v>0.17586580086580095</v>
      </c>
      <c r="U3420" s="22" t="s">
        <v>5373</v>
      </c>
      <c r="V3420">
        <v>1030</v>
      </c>
      <c r="W3420" s="22" t="s">
        <v>5425</v>
      </c>
      <c r="X3420">
        <v>1235</v>
      </c>
      <c r="Y3420" t="s">
        <v>49</v>
      </c>
      <c r="Z3420" t="s">
        <v>1123</v>
      </c>
      <c r="AA3420" t="s">
        <v>1124</v>
      </c>
      <c r="AB3420" t="s">
        <v>277</v>
      </c>
      <c r="AC3420" t="s">
        <v>62</v>
      </c>
      <c r="AD3420" t="str">
        <f t="shared" si="268"/>
        <v>West Campus Classroom Building - WCC304</v>
      </c>
      <c r="AE3420" t="s">
        <v>682</v>
      </c>
      <c r="AF3420" t="s">
        <v>683</v>
      </c>
      <c r="AG3420" t="s">
        <v>1482</v>
      </c>
      <c r="AH3420" t="s">
        <v>3688</v>
      </c>
      <c r="AI3420">
        <v>28</v>
      </c>
      <c r="AJ3420">
        <v>27</v>
      </c>
      <c r="AK3420" s="22">
        <f t="shared" si="269"/>
        <v>79.365723562152183</v>
      </c>
      <c r="AL3420" t="s">
        <v>52</v>
      </c>
      <c r="AM3420" t="s">
        <v>66</v>
      </c>
      <c r="AN3420" t="s">
        <v>67</v>
      </c>
    </row>
    <row r="3421" spans="1:40" x14ac:dyDescent="0.25">
      <c r="A3421">
        <v>202430</v>
      </c>
      <c r="B3421">
        <v>42981</v>
      </c>
      <c r="C3421" t="s">
        <v>1483</v>
      </c>
      <c r="D3421" t="s">
        <v>5668</v>
      </c>
      <c r="E3421" t="s">
        <v>1484</v>
      </c>
      <c r="F3421">
        <v>3</v>
      </c>
      <c r="G3421" s="1">
        <v>45166</v>
      </c>
      <c r="H3421" s="1">
        <v>45276</v>
      </c>
      <c r="I3421" s="21">
        <f t="shared" si="265"/>
        <v>16.714285714285715</v>
      </c>
      <c r="J3421" s="1"/>
      <c r="K3421" s="1" t="s">
        <v>33</v>
      </c>
      <c r="L3421" t="s">
        <v>33</v>
      </c>
      <c r="S3421" s="22">
        <f t="shared" si="266"/>
        <v>0.12847222222222221</v>
      </c>
      <c r="T3421" s="22">
        <f t="shared" si="267"/>
        <v>0.13014069264069264</v>
      </c>
      <c r="U3421" s="22" t="s">
        <v>5378</v>
      </c>
      <c r="V3421">
        <v>1800</v>
      </c>
      <c r="W3421" s="22" t="s">
        <v>5518</v>
      </c>
      <c r="X3421">
        <v>2105</v>
      </c>
      <c r="Y3421" t="s">
        <v>49</v>
      </c>
      <c r="Z3421" t="s">
        <v>1485</v>
      </c>
      <c r="AA3421" t="s">
        <v>1486</v>
      </c>
      <c r="AB3421" t="s">
        <v>277</v>
      </c>
      <c r="AC3421" t="s">
        <v>62</v>
      </c>
      <c r="AD3421" t="str">
        <f t="shared" si="268"/>
        <v>West Campus Classroom Building - WCC304</v>
      </c>
      <c r="AE3421" t="s">
        <v>682</v>
      </c>
      <c r="AF3421" t="s">
        <v>683</v>
      </c>
      <c r="AG3421" t="s">
        <v>1482</v>
      </c>
      <c r="AH3421" t="s">
        <v>3688</v>
      </c>
      <c r="AI3421">
        <v>30</v>
      </c>
      <c r="AJ3421">
        <v>23</v>
      </c>
      <c r="AK3421" s="22">
        <f t="shared" si="269"/>
        <v>50.029800556586274</v>
      </c>
      <c r="AL3421" t="s">
        <v>52</v>
      </c>
      <c r="AM3421" t="s">
        <v>66</v>
      </c>
      <c r="AN3421" t="s">
        <v>67</v>
      </c>
    </row>
    <row r="3422" spans="1:40" x14ac:dyDescent="0.25">
      <c r="A3422">
        <v>202430</v>
      </c>
      <c r="B3422">
        <v>41059</v>
      </c>
      <c r="C3422" t="s">
        <v>183</v>
      </c>
      <c r="D3422" t="s">
        <v>5707</v>
      </c>
      <c r="E3422" t="s">
        <v>184</v>
      </c>
      <c r="F3422">
        <v>4</v>
      </c>
      <c r="G3422" s="1">
        <v>45166</v>
      </c>
      <c r="H3422" s="1">
        <v>45276</v>
      </c>
      <c r="I3422" s="21">
        <f t="shared" si="265"/>
        <v>16.714285714285715</v>
      </c>
      <c r="J3422" s="1"/>
      <c r="K3422" s="1" t="s">
        <v>33</v>
      </c>
      <c r="L3422" t="s">
        <v>33</v>
      </c>
      <c r="S3422" s="22">
        <f t="shared" si="266"/>
        <v>8.680555555555558E-2</v>
      </c>
      <c r="T3422" s="22">
        <f t="shared" si="267"/>
        <v>8.7932900432900474E-2</v>
      </c>
      <c r="U3422" s="22" t="s">
        <v>5373</v>
      </c>
      <c r="V3422">
        <v>1030</v>
      </c>
      <c r="W3422" s="22" t="s">
        <v>5425</v>
      </c>
      <c r="X3422">
        <v>1235</v>
      </c>
      <c r="Y3422" t="s">
        <v>304</v>
      </c>
      <c r="Z3422" t="s">
        <v>1480</v>
      </c>
      <c r="AA3422" t="s">
        <v>1481</v>
      </c>
      <c r="AB3422" t="s">
        <v>277</v>
      </c>
      <c r="AC3422" t="s">
        <v>62</v>
      </c>
      <c r="AD3422" t="str">
        <f t="shared" si="268"/>
        <v>West Campus Classroom Building - WCC304</v>
      </c>
      <c r="AE3422" t="s">
        <v>682</v>
      </c>
      <c r="AF3422" t="s">
        <v>683</v>
      </c>
      <c r="AG3422" t="s">
        <v>1482</v>
      </c>
      <c r="AH3422" t="s">
        <v>3688</v>
      </c>
      <c r="AI3422">
        <v>28</v>
      </c>
      <c r="AJ3422">
        <v>27</v>
      </c>
      <c r="AK3422" s="22">
        <f t="shared" si="269"/>
        <v>39.682861781076092</v>
      </c>
      <c r="AL3422" t="s">
        <v>430</v>
      </c>
      <c r="AM3422" t="s">
        <v>306</v>
      </c>
      <c r="AN3422" t="s">
        <v>67</v>
      </c>
    </row>
    <row r="3423" spans="1:40" x14ac:dyDescent="0.25">
      <c r="A3423">
        <v>202430</v>
      </c>
      <c r="B3423">
        <v>44591</v>
      </c>
      <c r="C3423" t="s">
        <v>2224</v>
      </c>
      <c r="D3423" t="s">
        <v>5668</v>
      </c>
      <c r="E3423" t="s">
        <v>2225</v>
      </c>
      <c r="F3423">
        <v>3</v>
      </c>
      <c r="G3423" s="1">
        <v>45166</v>
      </c>
      <c r="H3423" s="1">
        <v>45276</v>
      </c>
      <c r="I3423" s="21">
        <f t="shared" si="265"/>
        <v>16.714285714285715</v>
      </c>
      <c r="J3423" s="1"/>
      <c r="K3423" s="1" t="s">
        <v>34</v>
      </c>
      <c r="M3423" t="s">
        <v>34</v>
      </c>
      <c r="S3423" s="22">
        <f t="shared" si="266"/>
        <v>0.12847222222222221</v>
      </c>
      <c r="T3423" s="22">
        <f t="shared" si="267"/>
        <v>0.13014069264069264</v>
      </c>
      <c r="U3423" s="22" t="s">
        <v>5378</v>
      </c>
      <c r="V3423">
        <v>1800</v>
      </c>
      <c r="W3423" s="22" t="s">
        <v>5518</v>
      </c>
      <c r="X3423">
        <v>2105</v>
      </c>
      <c r="Y3423" t="s">
        <v>49</v>
      </c>
      <c r="Z3423" t="s">
        <v>2226</v>
      </c>
      <c r="AA3423" t="s">
        <v>2227</v>
      </c>
      <c r="AB3423" t="s">
        <v>277</v>
      </c>
      <c r="AC3423" t="s">
        <v>62</v>
      </c>
      <c r="AD3423" t="str">
        <f t="shared" si="268"/>
        <v>West Campus Classroom Building - WCC304</v>
      </c>
      <c r="AE3423" t="s">
        <v>682</v>
      </c>
      <c r="AF3423" t="s">
        <v>683</v>
      </c>
      <c r="AG3423" t="s">
        <v>1482</v>
      </c>
      <c r="AH3423" t="s">
        <v>3688</v>
      </c>
      <c r="AI3423">
        <v>30</v>
      </c>
      <c r="AJ3423">
        <v>8</v>
      </c>
      <c r="AK3423" s="22">
        <f t="shared" si="269"/>
        <v>17.401669758812616</v>
      </c>
      <c r="AL3423" t="s">
        <v>52</v>
      </c>
      <c r="AM3423" t="s">
        <v>182</v>
      </c>
      <c r="AN3423" t="s">
        <v>67</v>
      </c>
    </row>
    <row r="3424" spans="1:40" x14ac:dyDescent="0.25">
      <c r="A3424" s="77">
        <v>202430</v>
      </c>
      <c r="B3424" s="77">
        <v>30617</v>
      </c>
      <c r="C3424" s="77" t="s">
        <v>214</v>
      </c>
      <c r="D3424" s="77" t="s">
        <v>5707</v>
      </c>
      <c r="E3424" s="77" t="s">
        <v>215</v>
      </c>
      <c r="F3424" s="77">
        <v>3</v>
      </c>
      <c r="G3424" s="78">
        <v>45166</v>
      </c>
      <c r="H3424" s="78">
        <v>45276</v>
      </c>
      <c r="I3424" s="79">
        <f t="shared" si="265"/>
        <v>16.714285714285715</v>
      </c>
      <c r="J3424" s="78"/>
      <c r="K3424" s="78" t="s">
        <v>5537</v>
      </c>
      <c r="L3424" s="77"/>
      <c r="M3424" s="77" t="s">
        <v>34</v>
      </c>
      <c r="N3424" s="77"/>
      <c r="O3424" s="77" t="s">
        <v>36</v>
      </c>
      <c r="P3424" s="77"/>
      <c r="Q3424" s="77"/>
      <c r="R3424" s="77"/>
      <c r="S3424" s="80">
        <f t="shared" si="266"/>
        <v>5.555555555555558E-2</v>
      </c>
      <c r="T3424" s="80">
        <f t="shared" si="267"/>
        <v>0.11255411255411261</v>
      </c>
      <c r="U3424" s="80" t="s">
        <v>5377</v>
      </c>
      <c r="V3424" s="77">
        <v>1245</v>
      </c>
      <c r="W3424" s="80" t="s">
        <v>5398</v>
      </c>
      <c r="X3424" s="77">
        <v>1405</v>
      </c>
      <c r="Y3424" s="77" t="s">
        <v>49</v>
      </c>
      <c r="Z3424" s="77" t="s">
        <v>2228</v>
      </c>
      <c r="AA3424" s="77" t="s">
        <v>2229</v>
      </c>
      <c r="AB3424" s="77" t="s">
        <v>61</v>
      </c>
      <c r="AC3424" s="77" t="s">
        <v>62</v>
      </c>
      <c r="AD3424" s="77" t="str">
        <f t="shared" si="268"/>
        <v>West Campus Classroom Building - WCC305</v>
      </c>
      <c r="AE3424" s="77" t="s">
        <v>682</v>
      </c>
      <c r="AF3424" s="77" t="s">
        <v>683</v>
      </c>
      <c r="AG3424" s="77" t="s">
        <v>759</v>
      </c>
      <c r="AH3424" s="77" t="s">
        <v>3688</v>
      </c>
      <c r="AI3424" s="77">
        <v>36</v>
      </c>
      <c r="AJ3424" s="77">
        <v>31</v>
      </c>
      <c r="AK3424" s="80">
        <f t="shared" si="269"/>
        <v>58.31910946196664</v>
      </c>
      <c r="AL3424" s="77" t="s">
        <v>52</v>
      </c>
      <c r="AM3424" s="77" t="s">
        <v>66</v>
      </c>
      <c r="AN3424" s="77" t="s">
        <v>67</v>
      </c>
    </row>
    <row r="3425" spans="1:40" x14ac:dyDescent="0.25">
      <c r="A3425">
        <v>202430</v>
      </c>
      <c r="B3425">
        <v>30628</v>
      </c>
      <c r="C3425" t="s">
        <v>214</v>
      </c>
      <c r="D3425" t="s">
        <v>5707</v>
      </c>
      <c r="E3425" t="s">
        <v>215</v>
      </c>
      <c r="F3425">
        <v>3</v>
      </c>
      <c r="G3425" s="1">
        <v>45166</v>
      </c>
      <c r="H3425" s="1">
        <v>45276</v>
      </c>
      <c r="I3425" s="21">
        <f t="shared" si="265"/>
        <v>16.714285714285715</v>
      </c>
      <c r="J3425" s="1"/>
      <c r="K3425" s="1" t="s">
        <v>5536</v>
      </c>
      <c r="L3425" t="s">
        <v>33</v>
      </c>
      <c r="N3425" t="s">
        <v>35</v>
      </c>
      <c r="S3425" s="22">
        <f t="shared" si="266"/>
        <v>5.555555555555558E-2</v>
      </c>
      <c r="T3425" s="22">
        <f t="shared" si="267"/>
        <v>0.11255411255411261</v>
      </c>
      <c r="U3425" s="22" t="s">
        <v>5376</v>
      </c>
      <c r="V3425">
        <v>1110</v>
      </c>
      <c r="W3425" s="22" t="s">
        <v>5393</v>
      </c>
      <c r="X3425">
        <v>1230</v>
      </c>
      <c r="Y3425" t="s">
        <v>49</v>
      </c>
      <c r="Z3425" t="s">
        <v>361</v>
      </c>
      <c r="AA3425" t="s">
        <v>362</v>
      </c>
      <c r="AB3425" t="s">
        <v>61</v>
      </c>
      <c r="AC3425" t="s">
        <v>62</v>
      </c>
      <c r="AD3425" t="str">
        <f t="shared" si="268"/>
        <v>West Campus Classroom Building - WCC305</v>
      </c>
      <c r="AE3425" t="s">
        <v>682</v>
      </c>
      <c r="AF3425" t="s">
        <v>683</v>
      </c>
      <c r="AG3425" t="s">
        <v>759</v>
      </c>
      <c r="AH3425" t="s">
        <v>3688</v>
      </c>
      <c r="AI3425">
        <v>30</v>
      </c>
      <c r="AJ3425">
        <v>30</v>
      </c>
      <c r="AK3425" s="22">
        <f t="shared" si="269"/>
        <v>56.437847866419325</v>
      </c>
      <c r="AL3425" t="s">
        <v>345</v>
      </c>
      <c r="AM3425" t="s">
        <v>346</v>
      </c>
      <c r="AN3425" t="s">
        <v>46</v>
      </c>
    </row>
    <row r="3426" spans="1:40" x14ac:dyDescent="0.25">
      <c r="A3426">
        <v>202430</v>
      </c>
      <c r="B3426">
        <v>38535</v>
      </c>
      <c r="C3426" t="s">
        <v>214</v>
      </c>
      <c r="D3426" t="s">
        <v>5707</v>
      </c>
      <c r="E3426" t="s">
        <v>215</v>
      </c>
      <c r="F3426">
        <v>3</v>
      </c>
      <c r="G3426" s="1">
        <v>45166</v>
      </c>
      <c r="H3426" s="1">
        <v>45276</v>
      </c>
      <c r="I3426" s="21">
        <f t="shared" si="265"/>
        <v>16.714285714285715</v>
      </c>
      <c r="J3426" s="1"/>
      <c r="K3426" s="1" t="s">
        <v>5537</v>
      </c>
      <c r="M3426" t="s">
        <v>34</v>
      </c>
      <c r="O3426" t="s">
        <v>36</v>
      </c>
      <c r="S3426" s="22">
        <f t="shared" si="266"/>
        <v>5.555555555555558E-2</v>
      </c>
      <c r="T3426" s="22">
        <f t="shared" si="267"/>
        <v>0.11255411255411261</v>
      </c>
      <c r="U3426" s="22" t="s">
        <v>5376</v>
      </c>
      <c r="V3426">
        <v>1110</v>
      </c>
      <c r="W3426" s="22" t="s">
        <v>5393</v>
      </c>
      <c r="X3426">
        <v>1230</v>
      </c>
      <c r="Y3426" t="s">
        <v>49</v>
      </c>
      <c r="Z3426" t="s">
        <v>2228</v>
      </c>
      <c r="AA3426" t="s">
        <v>2229</v>
      </c>
      <c r="AB3426" t="s">
        <v>61</v>
      </c>
      <c r="AC3426" t="s">
        <v>62</v>
      </c>
      <c r="AD3426" t="str">
        <f t="shared" si="268"/>
        <v>West Campus Classroom Building - WCC305</v>
      </c>
      <c r="AE3426" t="s">
        <v>682</v>
      </c>
      <c r="AF3426" t="s">
        <v>683</v>
      </c>
      <c r="AG3426" t="s">
        <v>759</v>
      </c>
      <c r="AH3426" t="s">
        <v>3688</v>
      </c>
      <c r="AI3426">
        <v>36</v>
      </c>
      <c r="AJ3426">
        <v>29</v>
      </c>
      <c r="AK3426" s="22">
        <f t="shared" si="269"/>
        <v>54.556586270872018</v>
      </c>
      <c r="AL3426" t="s">
        <v>52</v>
      </c>
      <c r="AM3426" t="s">
        <v>66</v>
      </c>
      <c r="AN3426" t="s">
        <v>67</v>
      </c>
    </row>
    <row r="3427" spans="1:40" x14ac:dyDescent="0.25">
      <c r="A3427">
        <v>202430</v>
      </c>
      <c r="B3427">
        <v>30027</v>
      </c>
      <c r="C3427" t="s">
        <v>760</v>
      </c>
      <c r="D3427" t="s">
        <v>5637</v>
      </c>
      <c r="E3427" t="s">
        <v>761</v>
      </c>
      <c r="F3427">
        <v>3</v>
      </c>
      <c r="G3427" s="1">
        <v>45166</v>
      </c>
      <c r="H3427" s="1">
        <v>45276</v>
      </c>
      <c r="I3427" s="21">
        <f t="shared" si="265"/>
        <v>16.714285714285715</v>
      </c>
      <c r="J3427" s="1"/>
      <c r="K3427" s="1" t="s">
        <v>5537</v>
      </c>
      <c r="M3427" t="s">
        <v>34</v>
      </c>
      <c r="O3427" t="s">
        <v>36</v>
      </c>
      <c r="S3427" s="22">
        <f t="shared" si="266"/>
        <v>5.5555555555555525E-2</v>
      </c>
      <c r="T3427" s="22">
        <f t="shared" si="267"/>
        <v>0.1125541125541125</v>
      </c>
      <c r="U3427" s="22" t="s">
        <v>5375</v>
      </c>
      <c r="V3427">
        <v>935</v>
      </c>
      <c r="W3427" s="22" t="s">
        <v>5474</v>
      </c>
      <c r="X3427">
        <v>1055</v>
      </c>
      <c r="Y3427" t="s">
        <v>49</v>
      </c>
      <c r="Z3427" t="s">
        <v>2230</v>
      </c>
      <c r="AA3427" t="s">
        <v>2231</v>
      </c>
      <c r="AB3427" t="s">
        <v>61</v>
      </c>
      <c r="AC3427" t="s">
        <v>62</v>
      </c>
      <c r="AD3427" t="str">
        <f t="shared" si="268"/>
        <v>West Campus Classroom Building - WCC306</v>
      </c>
      <c r="AE3427" t="s">
        <v>682</v>
      </c>
      <c r="AF3427" t="s">
        <v>683</v>
      </c>
      <c r="AG3427" t="s">
        <v>764</v>
      </c>
      <c r="AH3427" t="s">
        <v>3688</v>
      </c>
      <c r="AI3427">
        <v>40</v>
      </c>
      <c r="AJ3427">
        <v>44</v>
      </c>
      <c r="AK3427" s="22">
        <f t="shared" si="269"/>
        <v>82.775510204081598</v>
      </c>
      <c r="AL3427" t="s">
        <v>52</v>
      </c>
      <c r="AM3427" t="s">
        <v>66</v>
      </c>
      <c r="AN3427" t="s">
        <v>46</v>
      </c>
    </row>
    <row r="3428" spans="1:40" x14ac:dyDescent="0.25">
      <c r="A3428">
        <v>202430</v>
      </c>
      <c r="B3428">
        <v>30031</v>
      </c>
      <c r="C3428" t="s">
        <v>2232</v>
      </c>
      <c r="D3428" t="s">
        <v>5637</v>
      </c>
      <c r="E3428" t="s">
        <v>2233</v>
      </c>
      <c r="F3428">
        <v>3</v>
      </c>
      <c r="G3428" s="1">
        <v>45166</v>
      </c>
      <c r="H3428" s="1">
        <v>45276</v>
      </c>
      <c r="I3428" s="21">
        <f t="shared" si="265"/>
        <v>16.714285714285715</v>
      </c>
      <c r="J3428" s="1"/>
      <c r="K3428" s="1" t="s">
        <v>5537</v>
      </c>
      <c r="M3428" t="s">
        <v>34</v>
      </c>
      <c r="O3428" t="s">
        <v>36</v>
      </c>
      <c r="S3428" s="22">
        <f t="shared" si="266"/>
        <v>5.555555555555558E-2</v>
      </c>
      <c r="T3428" s="22">
        <f t="shared" si="267"/>
        <v>0.11255411255411261</v>
      </c>
      <c r="U3428" s="22" t="s">
        <v>5376</v>
      </c>
      <c r="V3428">
        <v>1110</v>
      </c>
      <c r="W3428" s="22" t="s">
        <v>5393</v>
      </c>
      <c r="X3428">
        <v>1230</v>
      </c>
      <c r="Y3428" t="s">
        <v>49</v>
      </c>
      <c r="Z3428" t="s">
        <v>2230</v>
      </c>
      <c r="AA3428" t="s">
        <v>2231</v>
      </c>
      <c r="AB3428" t="s">
        <v>61</v>
      </c>
      <c r="AC3428" t="s">
        <v>62</v>
      </c>
      <c r="AD3428" t="str">
        <f t="shared" si="268"/>
        <v>West Campus Classroom Building - WCC306</v>
      </c>
      <c r="AE3428" t="s">
        <v>682</v>
      </c>
      <c r="AF3428" t="s">
        <v>683</v>
      </c>
      <c r="AG3428" t="s">
        <v>764</v>
      </c>
      <c r="AH3428" t="s">
        <v>3688</v>
      </c>
      <c r="AI3428">
        <v>40</v>
      </c>
      <c r="AJ3428">
        <v>39</v>
      </c>
      <c r="AK3428" s="22">
        <f t="shared" si="269"/>
        <v>73.369202226345124</v>
      </c>
      <c r="AL3428" t="s">
        <v>52</v>
      </c>
      <c r="AM3428" t="s">
        <v>66</v>
      </c>
      <c r="AN3428" t="s">
        <v>67</v>
      </c>
    </row>
    <row r="3429" spans="1:40" x14ac:dyDescent="0.25">
      <c r="A3429" s="77">
        <v>202430</v>
      </c>
      <c r="B3429" s="77">
        <v>30036</v>
      </c>
      <c r="C3429" s="77" t="s">
        <v>2234</v>
      </c>
      <c r="D3429" s="77" t="s">
        <v>5637</v>
      </c>
      <c r="E3429" s="77" t="s">
        <v>2235</v>
      </c>
      <c r="F3429" s="77">
        <v>3</v>
      </c>
      <c r="G3429" s="78">
        <v>45166</v>
      </c>
      <c r="H3429" s="78">
        <v>45276</v>
      </c>
      <c r="I3429" s="79">
        <f t="shared" si="265"/>
        <v>16.714285714285715</v>
      </c>
      <c r="J3429" s="78"/>
      <c r="K3429" s="78" t="s">
        <v>5537</v>
      </c>
      <c r="L3429" s="77"/>
      <c r="M3429" s="77" t="s">
        <v>34</v>
      </c>
      <c r="N3429" s="77"/>
      <c r="O3429" s="77" t="s">
        <v>36</v>
      </c>
      <c r="P3429" s="77"/>
      <c r="Q3429" s="77"/>
      <c r="R3429" s="77"/>
      <c r="S3429" s="80">
        <f t="shared" si="266"/>
        <v>5.555555555555558E-2</v>
      </c>
      <c r="T3429" s="80">
        <f t="shared" si="267"/>
        <v>0.11255411255411261</v>
      </c>
      <c r="U3429" s="80" t="s">
        <v>5377</v>
      </c>
      <c r="V3429" s="77">
        <v>1245</v>
      </c>
      <c r="W3429" s="80" t="s">
        <v>5398</v>
      </c>
      <c r="X3429" s="77">
        <v>1405</v>
      </c>
      <c r="Y3429" s="77" t="s">
        <v>49</v>
      </c>
      <c r="Z3429" s="77" t="s">
        <v>2236</v>
      </c>
      <c r="AA3429" s="77" t="s">
        <v>2237</v>
      </c>
      <c r="AB3429" s="77" t="s">
        <v>277</v>
      </c>
      <c r="AC3429" s="77" t="s">
        <v>62</v>
      </c>
      <c r="AD3429" s="77" t="str">
        <f t="shared" si="268"/>
        <v>West Campus Classroom Building - WCC306</v>
      </c>
      <c r="AE3429" s="77" t="s">
        <v>682</v>
      </c>
      <c r="AF3429" s="77" t="s">
        <v>683</v>
      </c>
      <c r="AG3429" s="77" t="s">
        <v>764</v>
      </c>
      <c r="AH3429" s="77" t="s">
        <v>3688</v>
      </c>
      <c r="AI3429" s="77">
        <v>40</v>
      </c>
      <c r="AJ3429" s="77">
        <v>42</v>
      </c>
      <c r="AK3429" s="80">
        <f t="shared" si="269"/>
        <v>79.012987012987054</v>
      </c>
      <c r="AL3429" s="77" t="s">
        <v>52</v>
      </c>
      <c r="AM3429" s="77" t="s">
        <v>66</v>
      </c>
      <c r="AN3429" s="77" t="s">
        <v>46</v>
      </c>
    </row>
    <row r="3430" spans="1:40" x14ac:dyDescent="0.25">
      <c r="A3430">
        <v>202430</v>
      </c>
      <c r="B3430">
        <v>33015</v>
      </c>
      <c r="C3430" t="s">
        <v>2238</v>
      </c>
      <c r="D3430" t="s">
        <v>5637</v>
      </c>
      <c r="E3430" t="s">
        <v>2239</v>
      </c>
      <c r="F3430">
        <v>3</v>
      </c>
      <c r="G3430" s="1">
        <v>45166</v>
      </c>
      <c r="H3430" s="1">
        <v>45276</v>
      </c>
      <c r="I3430" s="21">
        <f t="shared" si="265"/>
        <v>16.714285714285715</v>
      </c>
      <c r="J3430" s="1"/>
      <c r="K3430" s="1" t="s">
        <v>5537</v>
      </c>
      <c r="M3430" t="s">
        <v>34</v>
      </c>
      <c r="O3430" t="s">
        <v>36</v>
      </c>
      <c r="S3430" s="22">
        <f t="shared" si="266"/>
        <v>5.555555555555558E-2</v>
      </c>
      <c r="T3430" s="22">
        <f t="shared" si="267"/>
        <v>0.11255411255411261</v>
      </c>
      <c r="U3430" s="22" t="s">
        <v>5379</v>
      </c>
      <c r="V3430">
        <v>1420</v>
      </c>
      <c r="W3430" s="22" t="s">
        <v>5500</v>
      </c>
      <c r="X3430">
        <v>1540</v>
      </c>
      <c r="Y3430" t="s">
        <v>49</v>
      </c>
      <c r="Z3430" t="s">
        <v>2230</v>
      </c>
      <c r="AA3430" t="s">
        <v>2231</v>
      </c>
      <c r="AB3430" t="s">
        <v>61</v>
      </c>
      <c r="AC3430" t="s">
        <v>62</v>
      </c>
      <c r="AD3430" t="str">
        <f t="shared" si="268"/>
        <v>West Campus Classroom Building - WCC306</v>
      </c>
      <c r="AE3430" t="s">
        <v>682</v>
      </c>
      <c r="AF3430" t="s">
        <v>683</v>
      </c>
      <c r="AG3430" t="s">
        <v>764</v>
      </c>
      <c r="AH3430" t="s">
        <v>3688</v>
      </c>
      <c r="AI3430">
        <v>40</v>
      </c>
      <c r="AJ3430">
        <v>43</v>
      </c>
      <c r="AK3430" s="22">
        <f t="shared" si="269"/>
        <v>80.894248608534369</v>
      </c>
      <c r="AL3430" t="s">
        <v>52</v>
      </c>
      <c r="AM3430" t="s">
        <v>182</v>
      </c>
      <c r="AN3430" t="s">
        <v>46</v>
      </c>
    </row>
    <row r="3431" spans="1:40" x14ac:dyDescent="0.25">
      <c r="A3431">
        <v>202430</v>
      </c>
      <c r="B3431">
        <v>33017</v>
      </c>
      <c r="C3431" t="s">
        <v>769</v>
      </c>
      <c r="D3431" t="s">
        <v>5637</v>
      </c>
      <c r="E3431" t="s">
        <v>770</v>
      </c>
      <c r="F3431">
        <v>3</v>
      </c>
      <c r="G3431" s="1">
        <v>45166</v>
      </c>
      <c r="H3431" s="1">
        <v>45276</v>
      </c>
      <c r="I3431" s="21">
        <f t="shared" si="265"/>
        <v>16.714285714285715</v>
      </c>
      <c r="J3431" s="1"/>
      <c r="K3431" s="1" t="s">
        <v>5536</v>
      </c>
      <c r="L3431" t="s">
        <v>33</v>
      </c>
      <c r="N3431" t="s">
        <v>35</v>
      </c>
      <c r="S3431" s="22">
        <f t="shared" si="266"/>
        <v>5.555555555555558E-2</v>
      </c>
      <c r="T3431" s="22">
        <f t="shared" si="267"/>
        <v>0.11255411255411261</v>
      </c>
      <c r="U3431" s="22" t="s">
        <v>5376</v>
      </c>
      <c r="V3431">
        <v>1110</v>
      </c>
      <c r="W3431" s="22" t="s">
        <v>5393</v>
      </c>
      <c r="X3431">
        <v>1230</v>
      </c>
      <c r="Y3431" t="s">
        <v>49</v>
      </c>
      <c r="Z3431" t="s">
        <v>767</v>
      </c>
      <c r="AA3431" t="s">
        <v>768</v>
      </c>
      <c r="AB3431" t="s">
        <v>61</v>
      </c>
      <c r="AC3431" t="s">
        <v>62</v>
      </c>
      <c r="AD3431" t="str">
        <f t="shared" si="268"/>
        <v>West Campus Classroom Building - WCC306</v>
      </c>
      <c r="AE3431" t="s">
        <v>682</v>
      </c>
      <c r="AF3431" t="s">
        <v>683</v>
      </c>
      <c r="AG3431" t="s">
        <v>764</v>
      </c>
      <c r="AH3431" t="s">
        <v>3688</v>
      </c>
      <c r="AI3431">
        <v>40</v>
      </c>
      <c r="AJ3431">
        <v>40</v>
      </c>
      <c r="AK3431" s="22">
        <f t="shared" si="269"/>
        <v>75.250463821892438</v>
      </c>
      <c r="AL3431" t="s">
        <v>52</v>
      </c>
      <c r="AM3431" t="s">
        <v>66</v>
      </c>
      <c r="AN3431" t="s">
        <v>46</v>
      </c>
    </row>
    <row r="3432" spans="1:40" x14ac:dyDescent="0.25">
      <c r="A3432">
        <v>202430</v>
      </c>
      <c r="B3432">
        <v>34554</v>
      </c>
      <c r="C3432" t="s">
        <v>765</v>
      </c>
      <c r="D3432" t="s">
        <v>5637</v>
      </c>
      <c r="E3432" t="s">
        <v>766</v>
      </c>
      <c r="F3432">
        <v>3</v>
      </c>
      <c r="G3432" s="1">
        <v>45166</v>
      </c>
      <c r="H3432" s="1">
        <v>45276</v>
      </c>
      <c r="I3432" s="21">
        <f t="shared" si="265"/>
        <v>16.714285714285715</v>
      </c>
      <c r="J3432" s="1"/>
      <c r="K3432" s="1" t="s">
        <v>5536</v>
      </c>
      <c r="L3432" t="s">
        <v>33</v>
      </c>
      <c r="N3432" t="s">
        <v>35</v>
      </c>
      <c r="S3432" s="22">
        <f t="shared" si="266"/>
        <v>5.5555555555555525E-2</v>
      </c>
      <c r="T3432" s="22">
        <f t="shared" si="267"/>
        <v>0.1125541125541125</v>
      </c>
      <c r="U3432" s="22" t="s">
        <v>5375</v>
      </c>
      <c r="V3432">
        <v>935</v>
      </c>
      <c r="W3432" s="22" t="s">
        <v>5474</v>
      </c>
      <c r="X3432">
        <v>1055</v>
      </c>
      <c r="Y3432" t="s">
        <v>49</v>
      </c>
      <c r="Z3432" t="s">
        <v>767</v>
      </c>
      <c r="AA3432" t="s">
        <v>768</v>
      </c>
      <c r="AB3432" t="s">
        <v>61</v>
      </c>
      <c r="AC3432" t="s">
        <v>62</v>
      </c>
      <c r="AD3432" t="str">
        <f t="shared" si="268"/>
        <v>West Campus Classroom Building - WCC306</v>
      </c>
      <c r="AE3432" t="s">
        <v>682</v>
      </c>
      <c r="AF3432" t="s">
        <v>683</v>
      </c>
      <c r="AG3432" t="s">
        <v>764</v>
      </c>
      <c r="AH3432" t="s">
        <v>3688</v>
      </c>
      <c r="AI3432">
        <v>40</v>
      </c>
      <c r="AJ3432">
        <v>26</v>
      </c>
      <c r="AK3432" s="22">
        <f t="shared" si="269"/>
        <v>48.912801484230037</v>
      </c>
      <c r="AL3432" t="s">
        <v>52</v>
      </c>
      <c r="AM3432" t="s">
        <v>66</v>
      </c>
      <c r="AN3432" t="s">
        <v>67</v>
      </c>
    </row>
    <row r="3433" spans="1:40" x14ac:dyDescent="0.25">
      <c r="A3433">
        <v>202430</v>
      </c>
      <c r="B3433">
        <v>37393</v>
      </c>
      <c r="C3433" t="s">
        <v>760</v>
      </c>
      <c r="D3433" t="s">
        <v>5637</v>
      </c>
      <c r="E3433" t="s">
        <v>761</v>
      </c>
      <c r="F3433">
        <v>3</v>
      </c>
      <c r="G3433" s="1">
        <v>45166</v>
      </c>
      <c r="H3433" s="1">
        <v>45276</v>
      </c>
      <c r="I3433" s="21">
        <f t="shared" si="265"/>
        <v>16.714285714285715</v>
      </c>
      <c r="J3433" s="1"/>
      <c r="K3433" s="1" t="s">
        <v>5536</v>
      </c>
      <c r="L3433" t="s">
        <v>33</v>
      </c>
      <c r="N3433" t="s">
        <v>35</v>
      </c>
      <c r="S3433" s="22">
        <f t="shared" si="266"/>
        <v>5.555555555555558E-2</v>
      </c>
      <c r="T3433" s="22">
        <f t="shared" si="267"/>
        <v>0.11255411255411261</v>
      </c>
      <c r="U3433" s="22" t="s">
        <v>5369</v>
      </c>
      <c r="V3433">
        <v>800</v>
      </c>
      <c r="W3433" s="22" t="s">
        <v>5433</v>
      </c>
      <c r="X3433">
        <v>920</v>
      </c>
      <c r="Y3433" t="s">
        <v>49</v>
      </c>
      <c r="Z3433" t="s">
        <v>762</v>
      </c>
      <c r="AA3433" t="s">
        <v>763</v>
      </c>
      <c r="AB3433" t="s">
        <v>277</v>
      </c>
      <c r="AC3433" t="s">
        <v>62</v>
      </c>
      <c r="AD3433" t="str">
        <f t="shared" si="268"/>
        <v>West Campus Classroom Building - WCC306</v>
      </c>
      <c r="AE3433" t="s">
        <v>682</v>
      </c>
      <c r="AF3433" t="s">
        <v>683</v>
      </c>
      <c r="AG3433" t="s">
        <v>764</v>
      </c>
      <c r="AH3433" t="s">
        <v>3688</v>
      </c>
      <c r="AI3433">
        <v>40</v>
      </c>
      <c r="AJ3433">
        <v>38</v>
      </c>
      <c r="AK3433" s="22">
        <f t="shared" si="269"/>
        <v>71.487940630797809</v>
      </c>
      <c r="AL3433" t="s">
        <v>52</v>
      </c>
      <c r="AM3433" t="s">
        <v>66</v>
      </c>
      <c r="AN3433" t="s">
        <v>67</v>
      </c>
    </row>
    <row r="3434" spans="1:40" x14ac:dyDescent="0.25">
      <c r="A3434">
        <v>202430</v>
      </c>
      <c r="B3434">
        <v>40164</v>
      </c>
      <c r="C3434" t="s">
        <v>771</v>
      </c>
      <c r="D3434" t="s">
        <v>5637</v>
      </c>
      <c r="E3434" t="s">
        <v>772</v>
      </c>
      <c r="F3434">
        <v>3</v>
      </c>
      <c r="G3434" s="1">
        <v>45166</v>
      </c>
      <c r="H3434" s="1">
        <v>45276</v>
      </c>
      <c r="I3434" s="21">
        <f t="shared" si="265"/>
        <v>16.714285714285715</v>
      </c>
      <c r="J3434" s="1"/>
      <c r="K3434" s="1" t="s">
        <v>5536</v>
      </c>
      <c r="L3434" t="s">
        <v>33</v>
      </c>
      <c r="N3434" t="s">
        <v>35</v>
      </c>
      <c r="S3434" s="22">
        <f t="shared" si="266"/>
        <v>5.555555555555558E-2</v>
      </c>
      <c r="T3434" s="22">
        <f t="shared" si="267"/>
        <v>0.11255411255411261</v>
      </c>
      <c r="U3434" s="22" t="s">
        <v>5377</v>
      </c>
      <c r="V3434">
        <v>1245</v>
      </c>
      <c r="W3434" s="22" t="s">
        <v>5398</v>
      </c>
      <c r="X3434">
        <v>1405</v>
      </c>
      <c r="Y3434" t="s">
        <v>49</v>
      </c>
      <c r="Z3434" t="s">
        <v>773</v>
      </c>
      <c r="AA3434" t="s">
        <v>774</v>
      </c>
      <c r="AB3434" t="s">
        <v>277</v>
      </c>
      <c r="AC3434" t="s">
        <v>62</v>
      </c>
      <c r="AD3434" t="str">
        <f t="shared" si="268"/>
        <v>West Campus Classroom Building - WCC306</v>
      </c>
      <c r="AE3434" t="s">
        <v>682</v>
      </c>
      <c r="AF3434" t="s">
        <v>683</v>
      </c>
      <c r="AG3434" t="s">
        <v>764</v>
      </c>
      <c r="AH3434" t="s">
        <v>3688</v>
      </c>
      <c r="AI3434">
        <v>40</v>
      </c>
      <c r="AJ3434">
        <v>37</v>
      </c>
      <c r="AK3434" s="22">
        <f t="shared" si="269"/>
        <v>69.606679035250508</v>
      </c>
      <c r="AL3434" t="s">
        <v>52</v>
      </c>
      <c r="AM3434" t="s">
        <v>66</v>
      </c>
      <c r="AN3434" t="s">
        <v>67</v>
      </c>
    </row>
    <row r="3435" spans="1:40" x14ac:dyDescent="0.25">
      <c r="A3435">
        <v>202430</v>
      </c>
      <c r="B3435">
        <v>43744</v>
      </c>
      <c r="C3435" t="s">
        <v>775</v>
      </c>
      <c r="D3435" t="s">
        <v>5637</v>
      </c>
      <c r="E3435" t="s">
        <v>776</v>
      </c>
      <c r="F3435">
        <v>3</v>
      </c>
      <c r="G3435" s="1">
        <v>45166</v>
      </c>
      <c r="H3435" s="1">
        <v>45276</v>
      </c>
      <c r="I3435" s="21">
        <f t="shared" si="265"/>
        <v>16.714285714285715</v>
      </c>
      <c r="J3435" s="1"/>
      <c r="K3435" s="1" t="s">
        <v>5536</v>
      </c>
      <c r="L3435" t="s">
        <v>33</v>
      </c>
      <c r="N3435" t="s">
        <v>35</v>
      </c>
      <c r="S3435" s="22">
        <f t="shared" si="266"/>
        <v>5.555555555555558E-2</v>
      </c>
      <c r="T3435" s="22">
        <f t="shared" si="267"/>
        <v>0.11255411255411261</v>
      </c>
      <c r="U3435" s="22" t="s">
        <v>5379</v>
      </c>
      <c r="V3435">
        <v>1420</v>
      </c>
      <c r="W3435" s="22" t="s">
        <v>5500</v>
      </c>
      <c r="X3435">
        <v>1540</v>
      </c>
      <c r="Y3435" t="s">
        <v>49</v>
      </c>
      <c r="Z3435" t="s">
        <v>773</v>
      </c>
      <c r="AA3435" t="s">
        <v>774</v>
      </c>
      <c r="AB3435" t="s">
        <v>277</v>
      </c>
      <c r="AC3435" t="s">
        <v>62</v>
      </c>
      <c r="AD3435" t="str">
        <f t="shared" si="268"/>
        <v>West Campus Classroom Building - WCC306</v>
      </c>
      <c r="AE3435" t="s">
        <v>682</v>
      </c>
      <c r="AF3435" t="s">
        <v>683</v>
      </c>
      <c r="AG3435" t="s">
        <v>764</v>
      </c>
      <c r="AH3435" t="s">
        <v>3688</v>
      </c>
      <c r="AI3435">
        <v>40</v>
      </c>
      <c r="AJ3435">
        <v>40</v>
      </c>
      <c r="AK3435" s="22">
        <f t="shared" si="269"/>
        <v>75.250463821892438</v>
      </c>
      <c r="AL3435" t="s">
        <v>52</v>
      </c>
      <c r="AM3435" t="s">
        <v>66</v>
      </c>
      <c r="AN3435" t="s">
        <v>46</v>
      </c>
    </row>
    <row r="3436" spans="1:40" x14ac:dyDescent="0.25">
      <c r="A3436">
        <v>202430</v>
      </c>
      <c r="B3436">
        <v>39093</v>
      </c>
      <c r="C3436" t="s">
        <v>777</v>
      </c>
      <c r="D3436" t="s">
        <v>5629</v>
      </c>
      <c r="E3436" t="s">
        <v>778</v>
      </c>
      <c r="F3436">
        <v>3</v>
      </c>
      <c r="G3436" s="1">
        <v>45166</v>
      </c>
      <c r="H3436" s="1">
        <v>45276</v>
      </c>
      <c r="I3436" s="21">
        <f t="shared" si="265"/>
        <v>16.714285714285715</v>
      </c>
      <c r="J3436" s="1"/>
      <c r="K3436" s="1" t="s">
        <v>5536</v>
      </c>
      <c r="L3436" t="s">
        <v>33</v>
      </c>
      <c r="N3436" t="s">
        <v>35</v>
      </c>
      <c r="S3436" s="22">
        <f t="shared" si="266"/>
        <v>5.555555555555558E-2</v>
      </c>
      <c r="T3436" s="22">
        <f t="shared" si="267"/>
        <v>0.11255411255411261</v>
      </c>
      <c r="U3436" s="22" t="s">
        <v>5376</v>
      </c>
      <c r="V3436">
        <v>1110</v>
      </c>
      <c r="W3436" s="22" t="s">
        <v>5393</v>
      </c>
      <c r="X3436">
        <v>1230</v>
      </c>
      <c r="Y3436" t="s">
        <v>49</v>
      </c>
      <c r="Z3436" t="s">
        <v>779</v>
      </c>
      <c r="AA3436" t="s">
        <v>780</v>
      </c>
      <c r="AB3436" t="s">
        <v>61</v>
      </c>
      <c r="AC3436" t="s">
        <v>62</v>
      </c>
      <c r="AD3436" t="str">
        <f t="shared" si="268"/>
        <v>West Campus Classroom Building - WCC307</v>
      </c>
      <c r="AE3436" t="s">
        <v>682</v>
      </c>
      <c r="AF3436" t="s">
        <v>683</v>
      </c>
      <c r="AG3436" t="s">
        <v>781</v>
      </c>
      <c r="AH3436" t="s">
        <v>3688</v>
      </c>
      <c r="AI3436">
        <v>40</v>
      </c>
      <c r="AJ3436">
        <v>15</v>
      </c>
      <c r="AK3436" s="22">
        <f t="shared" si="269"/>
        <v>28.218923933209663</v>
      </c>
      <c r="AL3436" t="s">
        <v>52</v>
      </c>
      <c r="AM3436" t="s">
        <v>66</v>
      </c>
      <c r="AN3436" t="s">
        <v>67</v>
      </c>
    </row>
    <row r="3437" spans="1:40" x14ac:dyDescent="0.25">
      <c r="A3437">
        <v>202430</v>
      </c>
      <c r="B3437">
        <v>41061</v>
      </c>
      <c r="C3437" t="s">
        <v>183</v>
      </c>
      <c r="D3437" t="s">
        <v>5707</v>
      </c>
      <c r="E3437" t="s">
        <v>184</v>
      </c>
      <c r="F3437">
        <v>4</v>
      </c>
      <c r="G3437" s="1">
        <v>45166</v>
      </c>
      <c r="H3437" s="1">
        <v>45276</v>
      </c>
      <c r="I3437" s="21">
        <f t="shared" si="265"/>
        <v>16.714285714285715</v>
      </c>
      <c r="J3437" s="1"/>
      <c r="K3437" s="1" t="s">
        <v>5537</v>
      </c>
      <c r="M3437" t="s">
        <v>34</v>
      </c>
      <c r="O3437" t="s">
        <v>36</v>
      </c>
      <c r="S3437" s="22">
        <f t="shared" si="266"/>
        <v>8.680555555555558E-2</v>
      </c>
      <c r="T3437" s="22">
        <f t="shared" si="267"/>
        <v>0.17586580086580095</v>
      </c>
      <c r="U3437" s="22" t="s">
        <v>5373</v>
      </c>
      <c r="V3437">
        <v>1030</v>
      </c>
      <c r="W3437" s="22" t="s">
        <v>5425</v>
      </c>
      <c r="X3437">
        <v>1235</v>
      </c>
      <c r="Y3437" t="s">
        <v>49</v>
      </c>
      <c r="Z3437" t="s">
        <v>347</v>
      </c>
      <c r="AA3437" t="s">
        <v>348</v>
      </c>
      <c r="AB3437" t="s">
        <v>277</v>
      </c>
      <c r="AC3437" t="s">
        <v>62</v>
      </c>
      <c r="AD3437" t="str">
        <f t="shared" si="268"/>
        <v>West Campus Classroom Building - WCC307</v>
      </c>
      <c r="AE3437" t="s">
        <v>682</v>
      </c>
      <c r="AF3437" t="s">
        <v>683</v>
      </c>
      <c r="AG3437" t="s">
        <v>781</v>
      </c>
      <c r="AH3437" t="s">
        <v>3688</v>
      </c>
      <c r="AI3437">
        <v>28</v>
      </c>
      <c r="AJ3437">
        <v>25</v>
      </c>
      <c r="AK3437" s="22">
        <f t="shared" si="269"/>
        <v>73.486781076066833</v>
      </c>
      <c r="AL3437" t="s">
        <v>52</v>
      </c>
      <c r="AM3437" t="s">
        <v>66</v>
      </c>
      <c r="AN3437" t="s">
        <v>67</v>
      </c>
    </row>
    <row r="3438" spans="1:40" x14ac:dyDescent="0.25">
      <c r="A3438">
        <v>202430</v>
      </c>
      <c r="B3438">
        <v>41082</v>
      </c>
      <c r="C3438" t="s">
        <v>183</v>
      </c>
      <c r="D3438" t="s">
        <v>5707</v>
      </c>
      <c r="E3438" t="s">
        <v>184</v>
      </c>
      <c r="F3438">
        <v>4</v>
      </c>
      <c r="G3438" s="1">
        <v>45166</v>
      </c>
      <c r="H3438" s="1">
        <v>45276</v>
      </c>
      <c r="I3438" s="21">
        <f t="shared" si="265"/>
        <v>16.714285714285715</v>
      </c>
      <c r="J3438" s="1"/>
      <c r="K3438" s="1" t="s">
        <v>5537</v>
      </c>
      <c r="M3438" t="s">
        <v>34</v>
      </c>
      <c r="O3438" t="s">
        <v>36</v>
      </c>
      <c r="S3438" s="22">
        <f t="shared" si="266"/>
        <v>8.680555555555558E-2</v>
      </c>
      <c r="T3438" s="22">
        <f t="shared" si="267"/>
        <v>0.17586580086580095</v>
      </c>
      <c r="U3438" s="22" t="s">
        <v>5377</v>
      </c>
      <c r="V3438">
        <v>1245</v>
      </c>
      <c r="W3438" s="22" t="s">
        <v>5483</v>
      </c>
      <c r="X3438">
        <v>1450</v>
      </c>
      <c r="Y3438" t="s">
        <v>49</v>
      </c>
      <c r="Z3438" t="s">
        <v>2220</v>
      </c>
      <c r="AA3438" t="s">
        <v>2221</v>
      </c>
      <c r="AB3438" t="s">
        <v>277</v>
      </c>
      <c r="AC3438" t="s">
        <v>62</v>
      </c>
      <c r="AD3438" t="str">
        <f t="shared" si="268"/>
        <v>West Campus Classroom Building - WCC307</v>
      </c>
      <c r="AE3438" t="s">
        <v>682</v>
      </c>
      <c r="AF3438" t="s">
        <v>683</v>
      </c>
      <c r="AG3438" t="s">
        <v>781</v>
      </c>
      <c r="AH3438" t="s">
        <v>3688</v>
      </c>
      <c r="AI3438">
        <v>24</v>
      </c>
      <c r="AJ3438">
        <v>24</v>
      </c>
      <c r="AK3438" s="22">
        <f t="shared" si="269"/>
        <v>70.547309833024158</v>
      </c>
      <c r="AL3438" t="s">
        <v>345</v>
      </c>
      <c r="AM3438" t="s">
        <v>66</v>
      </c>
      <c r="AN3438" t="s">
        <v>46</v>
      </c>
    </row>
    <row r="3439" spans="1:40" x14ac:dyDescent="0.25">
      <c r="A3439">
        <v>202430</v>
      </c>
      <c r="B3439">
        <v>41064</v>
      </c>
      <c r="C3439" t="s">
        <v>183</v>
      </c>
      <c r="D3439" t="s">
        <v>5707</v>
      </c>
      <c r="E3439" t="s">
        <v>184</v>
      </c>
      <c r="F3439">
        <v>4</v>
      </c>
      <c r="G3439" s="1">
        <v>45166</v>
      </c>
      <c r="H3439" s="1">
        <v>45276</v>
      </c>
      <c r="I3439" s="21">
        <f t="shared" si="265"/>
        <v>16.714285714285715</v>
      </c>
      <c r="J3439" s="1"/>
      <c r="K3439" s="1" t="s">
        <v>34</v>
      </c>
      <c r="M3439" t="s">
        <v>34</v>
      </c>
      <c r="S3439" s="22">
        <f t="shared" si="266"/>
        <v>8.680555555555558E-2</v>
      </c>
      <c r="T3439" s="22">
        <f t="shared" si="267"/>
        <v>8.7932900432900474E-2</v>
      </c>
      <c r="U3439" s="22" t="s">
        <v>5371</v>
      </c>
      <c r="V3439">
        <v>1500</v>
      </c>
      <c r="W3439" s="22" t="s">
        <v>5412</v>
      </c>
      <c r="X3439">
        <v>1705</v>
      </c>
      <c r="Y3439" t="s">
        <v>304</v>
      </c>
      <c r="Z3439" t="s">
        <v>2193</v>
      </c>
      <c r="AA3439" t="s">
        <v>2194</v>
      </c>
      <c r="AB3439" t="s">
        <v>277</v>
      </c>
      <c r="AC3439" t="s">
        <v>62</v>
      </c>
      <c r="AD3439" t="str">
        <f t="shared" si="268"/>
        <v>West Campus Classroom Building - WCC307</v>
      </c>
      <c r="AE3439" t="s">
        <v>682</v>
      </c>
      <c r="AF3439" t="s">
        <v>683</v>
      </c>
      <c r="AG3439" t="s">
        <v>781</v>
      </c>
      <c r="AH3439" t="s">
        <v>3688</v>
      </c>
      <c r="AI3439">
        <v>28</v>
      </c>
      <c r="AJ3439">
        <v>18</v>
      </c>
      <c r="AK3439" s="22">
        <f t="shared" si="269"/>
        <v>26.455241187384061</v>
      </c>
      <c r="AL3439" t="s">
        <v>430</v>
      </c>
      <c r="AM3439" t="s">
        <v>306</v>
      </c>
      <c r="AN3439" t="s">
        <v>67</v>
      </c>
    </row>
    <row r="3440" spans="1:40" hidden="1" x14ac:dyDescent="0.25">
      <c r="A3440">
        <v>202430</v>
      </c>
      <c r="B3440">
        <v>41394</v>
      </c>
      <c r="C3440" t="s">
        <v>1070</v>
      </c>
      <c r="D3440" t="s">
        <v>5619</v>
      </c>
      <c r="E3440" t="s">
        <v>1071</v>
      </c>
      <c r="F3440">
        <v>0</v>
      </c>
      <c r="G3440" s="1">
        <v>45166</v>
      </c>
      <c r="H3440" s="1">
        <v>45220</v>
      </c>
      <c r="I3440" s="21">
        <f t="shared" si="265"/>
        <v>8.7142857142857153</v>
      </c>
      <c r="J3440" s="1"/>
      <c r="K3440" s="1" t="s">
        <v>34</v>
      </c>
      <c r="M3440" t="s">
        <v>34</v>
      </c>
      <c r="S3440" s="22">
        <f t="shared" si="266"/>
        <v>5.208333333333337E-2</v>
      </c>
      <c r="T3440" s="22">
        <f t="shared" si="267"/>
        <v>2.7507215007215032E-2</v>
      </c>
      <c r="U3440" s="22" t="s">
        <v>5411</v>
      </c>
      <c r="V3440">
        <v>1600</v>
      </c>
      <c r="W3440" s="22" t="s">
        <v>5445</v>
      </c>
      <c r="X3440">
        <v>1715</v>
      </c>
      <c r="Y3440" t="s">
        <v>101</v>
      </c>
      <c r="Z3440" t="s">
        <v>1681</v>
      </c>
      <c r="AA3440" t="s">
        <v>1682</v>
      </c>
      <c r="AB3440">
        <v>9</v>
      </c>
      <c r="AC3440" t="s">
        <v>87</v>
      </c>
      <c r="AD3440" t="str">
        <f t="shared" si="268"/>
        <v>Wood Glen Hall - WGHALLMTG ROOM</v>
      </c>
      <c r="AE3440" t="s">
        <v>2240</v>
      </c>
      <c r="AF3440" t="s">
        <v>2241</v>
      </c>
      <c r="AG3440" t="s">
        <v>2242</v>
      </c>
      <c r="AH3440" t="s">
        <v>5220</v>
      </c>
      <c r="AI3440">
        <v>50</v>
      </c>
      <c r="AJ3440">
        <v>19</v>
      </c>
      <c r="AK3440" s="22">
        <f t="shared" si="269"/>
        <v>4.5544088847660325</v>
      </c>
      <c r="AL3440" t="s">
        <v>52</v>
      </c>
      <c r="AM3440" t="s">
        <v>66</v>
      </c>
      <c r="AN3440" t="s">
        <v>67</v>
      </c>
    </row>
    <row r="3441" spans="1:40" hidden="1" x14ac:dyDescent="0.25">
      <c r="A3441">
        <v>202430</v>
      </c>
      <c r="B3441">
        <v>41395</v>
      </c>
      <c r="C3441" t="s">
        <v>1070</v>
      </c>
      <c r="D3441" t="s">
        <v>5619</v>
      </c>
      <c r="E3441" t="s">
        <v>1071</v>
      </c>
      <c r="F3441">
        <v>0</v>
      </c>
      <c r="G3441" s="1">
        <v>45222</v>
      </c>
      <c r="H3441" s="1">
        <v>45276</v>
      </c>
      <c r="I3441" s="21">
        <f t="shared" si="265"/>
        <v>8.7142857142857153</v>
      </c>
      <c r="J3441" s="1"/>
      <c r="K3441" s="1" t="s">
        <v>34</v>
      </c>
      <c r="M3441" t="s">
        <v>34</v>
      </c>
      <c r="S3441" s="22">
        <f t="shared" si="266"/>
        <v>5.208333333333337E-2</v>
      </c>
      <c r="T3441" s="22">
        <f t="shared" si="267"/>
        <v>2.7507215007215032E-2</v>
      </c>
      <c r="U3441" s="22" t="s">
        <v>5411</v>
      </c>
      <c r="V3441">
        <v>1600</v>
      </c>
      <c r="W3441" s="22" t="s">
        <v>5445</v>
      </c>
      <c r="X3441">
        <v>1715</v>
      </c>
      <c r="Y3441" t="s">
        <v>101</v>
      </c>
      <c r="Z3441" t="s">
        <v>1681</v>
      </c>
      <c r="AA3441" t="s">
        <v>1682</v>
      </c>
      <c r="AB3441">
        <v>11</v>
      </c>
      <c r="AC3441" t="s">
        <v>87</v>
      </c>
      <c r="AD3441" t="str">
        <f t="shared" si="268"/>
        <v>Wood Glen Hall - WGHALLMTG ROOM</v>
      </c>
      <c r="AE3441" t="s">
        <v>2240</v>
      </c>
      <c r="AF3441" t="s">
        <v>2241</v>
      </c>
      <c r="AG3441" t="s">
        <v>2242</v>
      </c>
      <c r="AH3441" t="s">
        <v>5220</v>
      </c>
      <c r="AI3441">
        <v>50</v>
      </c>
      <c r="AJ3441">
        <v>18</v>
      </c>
      <c r="AK3441" s="22">
        <f t="shared" si="269"/>
        <v>4.3147031539888729</v>
      </c>
      <c r="AL3441" t="s">
        <v>52</v>
      </c>
      <c r="AM3441" t="s">
        <v>66</v>
      </c>
      <c r="AN3441" t="s">
        <v>67</v>
      </c>
    </row>
    <row r="3442" spans="1:40" hidden="1" x14ac:dyDescent="0.25">
      <c r="A3442">
        <v>202430</v>
      </c>
      <c r="B3442">
        <v>43518</v>
      </c>
      <c r="C3442" t="s">
        <v>1081</v>
      </c>
      <c r="D3442" t="s">
        <v>5619</v>
      </c>
      <c r="E3442" t="s">
        <v>1082</v>
      </c>
      <c r="F3442">
        <v>0</v>
      </c>
      <c r="G3442" s="1">
        <v>45166</v>
      </c>
      <c r="H3442" s="1">
        <v>45220</v>
      </c>
      <c r="I3442" s="21">
        <f t="shared" si="265"/>
        <v>8.7142857142857153</v>
      </c>
      <c r="J3442" s="1"/>
      <c r="K3442" s="1" t="s">
        <v>36</v>
      </c>
      <c r="O3442" t="s">
        <v>36</v>
      </c>
      <c r="S3442" s="22">
        <f t="shared" si="266"/>
        <v>5.208333333333337E-2</v>
      </c>
      <c r="T3442" s="22">
        <f t="shared" si="267"/>
        <v>2.7507215007215032E-2</v>
      </c>
      <c r="U3442" s="22" t="s">
        <v>5479</v>
      </c>
      <c r="V3442">
        <v>1545</v>
      </c>
      <c r="W3442" s="22" t="s">
        <v>5387</v>
      </c>
      <c r="X3442">
        <v>1700</v>
      </c>
      <c r="Y3442" t="s">
        <v>101</v>
      </c>
      <c r="Z3442" t="s">
        <v>1083</v>
      </c>
      <c r="AA3442" t="s">
        <v>1084</v>
      </c>
      <c r="AB3442">
        <v>9</v>
      </c>
      <c r="AC3442" t="s">
        <v>87</v>
      </c>
      <c r="AD3442" t="str">
        <f t="shared" si="268"/>
        <v>Wood Glen Hall - WGHALLMTG ROOM</v>
      </c>
      <c r="AE3442" t="s">
        <v>2240</v>
      </c>
      <c r="AF3442" t="s">
        <v>2241</v>
      </c>
      <c r="AG3442" t="s">
        <v>2242</v>
      </c>
      <c r="AH3442" t="s">
        <v>5220</v>
      </c>
      <c r="AI3442">
        <v>40</v>
      </c>
      <c r="AJ3442">
        <v>21</v>
      </c>
      <c r="AK3442" s="22">
        <f t="shared" si="269"/>
        <v>5.0338203463203515</v>
      </c>
      <c r="AL3442" t="s">
        <v>52</v>
      </c>
      <c r="AM3442" t="s">
        <v>66</v>
      </c>
      <c r="AN3442" t="s">
        <v>67</v>
      </c>
    </row>
    <row r="3443" spans="1:40" hidden="1" x14ac:dyDescent="0.25">
      <c r="A3443">
        <v>202430</v>
      </c>
      <c r="B3443">
        <v>43519</v>
      </c>
      <c r="C3443" t="s">
        <v>1081</v>
      </c>
      <c r="D3443" t="s">
        <v>5619</v>
      </c>
      <c r="E3443" t="s">
        <v>1082</v>
      </c>
      <c r="F3443">
        <v>0</v>
      </c>
      <c r="G3443" s="1">
        <v>45222</v>
      </c>
      <c r="H3443" s="1">
        <v>45276</v>
      </c>
      <c r="I3443" s="21">
        <f t="shared" si="265"/>
        <v>8.7142857142857153</v>
      </c>
      <c r="J3443" s="1"/>
      <c r="K3443" s="1" t="s">
        <v>36</v>
      </c>
      <c r="O3443" t="s">
        <v>36</v>
      </c>
      <c r="S3443" s="22">
        <f t="shared" si="266"/>
        <v>5.208333333333337E-2</v>
      </c>
      <c r="T3443" s="22">
        <f t="shared" si="267"/>
        <v>2.7507215007215032E-2</v>
      </c>
      <c r="U3443" s="22" t="s">
        <v>5479</v>
      </c>
      <c r="V3443">
        <v>1545</v>
      </c>
      <c r="W3443" s="22" t="s">
        <v>5387</v>
      </c>
      <c r="X3443">
        <v>1700</v>
      </c>
      <c r="Y3443" t="s">
        <v>101</v>
      </c>
      <c r="Z3443" t="s">
        <v>1083</v>
      </c>
      <c r="AA3443" t="s">
        <v>1084</v>
      </c>
      <c r="AB3443">
        <v>11</v>
      </c>
      <c r="AC3443" t="s">
        <v>87</v>
      </c>
      <c r="AD3443" t="str">
        <f t="shared" si="268"/>
        <v>Wood Glen Hall - WGHALLMTG ROOM</v>
      </c>
      <c r="AE3443" t="s">
        <v>2240</v>
      </c>
      <c r="AF3443" t="s">
        <v>2241</v>
      </c>
      <c r="AG3443" t="s">
        <v>2242</v>
      </c>
      <c r="AH3443" t="s">
        <v>5220</v>
      </c>
      <c r="AI3443">
        <v>40</v>
      </c>
      <c r="AJ3443">
        <v>22</v>
      </c>
      <c r="AK3443" s="22">
        <f t="shared" si="269"/>
        <v>5.273526077097511</v>
      </c>
      <c r="AL3443" t="s">
        <v>52</v>
      </c>
      <c r="AM3443" t="s">
        <v>66</v>
      </c>
      <c r="AN3443" t="s">
        <v>67</v>
      </c>
    </row>
    <row r="3444" spans="1:40" hidden="1" x14ac:dyDescent="0.25">
      <c r="I3444" s="21">
        <f>SUBTOTAL(9,I2:I3443)</f>
        <v>13731.571428571511</v>
      </c>
      <c r="T3444" s="22">
        <f>SUBTOTAL(9,T2:T3443)</f>
        <v>100.07702020201998</v>
      </c>
    </row>
    <row r="3445" spans="1:40" hidden="1" x14ac:dyDescent="0.25">
      <c r="I3445" s="86">
        <f>I3444/16.71</f>
        <v>821.75771565359128</v>
      </c>
      <c r="T3445" s="22">
        <f>T3444/144</f>
        <v>0.6949793069584721</v>
      </c>
    </row>
    <row r="3446" spans="1:40" x14ac:dyDescent="0.25">
      <c r="AK3446" s="88"/>
    </row>
    <row r="3447" spans="1:40" x14ac:dyDescent="0.25">
      <c r="AJ3447" s="96"/>
      <c r="AK3447" s="88"/>
    </row>
    <row r="3448" spans="1:40" x14ac:dyDescent="0.25">
      <c r="AK3448" s="88"/>
    </row>
  </sheetData>
  <autoFilter ref="A1:AN3445" xr:uid="{00000000-0001-0000-0000-000000000000}">
    <filterColumn colId="8">
      <filters>
        <filter val="10.57"/>
        <filter val="11.71"/>
        <filter val="12.43"/>
        <filter val="12.57"/>
        <filter val="12.71"/>
        <filter val="13.00"/>
        <filter val="13.71"/>
        <filter val="14.71"/>
        <filter val="15.43"/>
        <filter val="15.57"/>
        <filter val="15.71"/>
        <filter val="16.71"/>
        <filter val="2.00"/>
        <filter val="3.00"/>
        <filter val="4.29"/>
        <filter val="4.71"/>
        <filter val="6.29"/>
        <filter val="7.00"/>
        <filter val="8.57"/>
        <filter val="8.71"/>
      </filters>
    </filterColumn>
    <filterColumn colId="18">
      <filters blank="1">
        <filter val="0:50"/>
        <filter val="0:55"/>
        <filter val="1:00"/>
        <filter val="1:05"/>
        <filter val="1:10"/>
        <filter val="1:15"/>
        <filter val="1:19"/>
        <filter val="1:20"/>
        <filter val="1:25"/>
        <filter val="1:30"/>
        <filter val="1:35"/>
        <filter val="1:40"/>
        <filter val="1:45"/>
        <filter val="1:50"/>
        <filter val="1:55"/>
        <filter val="11:50"/>
        <filter val="2:00"/>
        <filter val="2:05"/>
        <filter val="2:10"/>
        <filter val="2:15"/>
        <filter val="2:20"/>
        <filter val="2:25"/>
        <filter val="2:30"/>
        <filter val="2:35"/>
        <filter val="2:45"/>
        <filter val="2:50"/>
        <filter val="2:55"/>
        <filter val="3:00"/>
        <filter val="3:05"/>
        <filter val="3:10"/>
        <filter val="3:15"/>
        <filter val="3:20"/>
        <filter val="3:25"/>
        <filter val="3:30"/>
        <filter val="3:50"/>
        <filter val="3:55"/>
        <filter val="4:00"/>
        <filter val="4:05"/>
        <filter val="4:40"/>
        <filter val="4:45"/>
        <filter val="4:50"/>
        <filter val="5:00"/>
        <filter val="5:30"/>
        <filter val="5:40"/>
        <filter val="5:50"/>
        <filter val="5:55"/>
        <filter val="6:00"/>
        <filter val="7:50"/>
        <filter val="8:00"/>
        <filter val="8:30"/>
        <filter val="9:00"/>
      </filters>
    </filterColumn>
    <filterColumn colId="24">
      <filters>
        <filter val="Distance, Internet/Delayed"/>
        <filter val="Laboratory/Studio/Activity"/>
        <filter val="Lecture and/or Discussion"/>
      </filters>
    </filterColumn>
    <filterColumn colId="28">
      <filters>
        <filter val="SBCC"/>
      </filters>
    </filterColumn>
    <filterColumn colId="30">
      <filters>
        <filter val="Business/Communication Center"/>
        <filter val="Campus Center"/>
        <filter val="Drama/Music Complex (W Campus)"/>
        <filter val="Earth and Biological Sciences"/>
        <filter val="Humanities Building"/>
        <filter val="Interdisciplinary Center"/>
        <filter val="MacDougall Admin Center"/>
        <filter val="Occupational Education Bldg"/>
        <filter val="Physical Science Building"/>
        <filter val="Sports Pavilion"/>
        <filter val="West Campus Classroom Building"/>
      </filters>
    </filterColumn>
    <filterColumn colId="33">
      <filters>
        <filter val="110 Classroom"/>
        <filter val="210 Class Lab"/>
        <filter val="520 Athletics/Physical Education"/>
        <filter val="610 Assembly"/>
      </filters>
    </filterColumn>
  </autoFilter>
  <sortState xmlns:xlrd2="http://schemas.microsoft.com/office/spreadsheetml/2017/richdata2" ref="A13:AN3445">
    <sortCondition ref="AF1622:AF3445"/>
  </sortState>
  <phoneticPr fontId="1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B19E-0439-4C26-A45B-5D5F19906AFA}">
  <sheetPr>
    <tabColor theme="9" tint="-0.249977111117893"/>
  </sheetPr>
  <dimension ref="B1:P36"/>
  <sheetViews>
    <sheetView showGridLines="0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47.42578125" bestFit="1" customWidth="1"/>
    <col min="3" max="3" width="17.85546875" hidden="1" customWidth="1"/>
    <col min="4" max="4" width="13.28515625" hidden="1" customWidth="1"/>
    <col min="5" max="5" width="13.7109375" bestFit="1" customWidth="1"/>
    <col min="6" max="6" width="12.7109375" hidden="1" customWidth="1"/>
    <col min="7" max="7" width="47.42578125" hidden="1" customWidth="1"/>
    <col min="8" max="8" width="17.85546875" hidden="1" customWidth="1"/>
    <col min="9" max="9" width="13.28515625" hidden="1" customWidth="1"/>
    <col min="10" max="10" width="13.42578125" bestFit="1" customWidth="1"/>
    <col min="11" max="12" width="6.5703125" customWidth="1"/>
    <col min="13" max="13" width="29" customWidth="1"/>
    <col min="14" max="14" width="8.7109375" customWidth="1"/>
    <col min="15" max="15" width="9.7109375" customWidth="1"/>
    <col min="16" max="16" width="11.5703125" customWidth="1"/>
  </cols>
  <sheetData>
    <row r="1" spans="2:14" ht="18.75" customHeight="1" x14ac:dyDescent="0.25">
      <c r="B1" s="100" t="s">
        <v>3971</v>
      </c>
    </row>
    <row r="2" spans="2:14" x14ac:dyDescent="0.25">
      <c r="B2" s="101"/>
      <c r="E2" s="48" t="s">
        <v>3688</v>
      </c>
      <c r="J2" s="56" t="s">
        <v>4162</v>
      </c>
      <c r="K2" s="49" t="s">
        <v>5219</v>
      </c>
    </row>
    <row r="3" spans="2:14" x14ac:dyDescent="0.25">
      <c r="B3" s="52" t="s">
        <v>5560</v>
      </c>
      <c r="E3" s="50">
        <f>'Building Availability'!B9</f>
        <v>5</v>
      </c>
      <c r="J3" s="50">
        <f>'Building Availability'!C9</f>
        <v>0</v>
      </c>
      <c r="K3" s="46">
        <f>'Building Availability'!D9</f>
        <v>5</v>
      </c>
    </row>
    <row r="4" spans="2:14" x14ac:dyDescent="0.25">
      <c r="B4" s="53" t="s">
        <v>5563</v>
      </c>
      <c r="E4" s="51">
        <f>'Building Availability'!E9</f>
        <v>12.5</v>
      </c>
      <c r="J4" s="51">
        <f>'Building Availability'!F9</f>
        <v>0</v>
      </c>
      <c r="K4" s="47">
        <f>'Building Availability'!G9</f>
        <v>12.5</v>
      </c>
    </row>
    <row r="5" spans="2:14" x14ac:dyDescent="0.25">
      <c r="B5" s="52" t="s">
        <v>5561</v>
      </c>
      <c r="E5" s="50">
        <v>3</v>
      </c>
      <c r="J5" s="50">
        <v>0</v>
      </c>
      <c r="K5" s="46">
        <f>E5+J5</f>
        <v>3</v>
      </c>
    </row>
    <row r="6" spans="2:14" x14ac:dyDescent="0.25">
      <c r="B6" s="53" t="s">
        <v>5564</v>
      </c>
      <c r="E6" s="51">
        <f>GETPIVOTDATA("WEEKLY HOURS",$B$13,"ROOM_TYPE","110 Classroom")</f>
        <v>0.4758796296296296</v>
      </c>
      <c r="J6" s="51">
        <v>0</v>
      </c>
      <c r="K6" s="47">
        <f>GETPIVOTDATA("WEEKLY HOURS",$B$14,"ROOM_TYPE","110 Classroom")</f>
        <v>0.4758796296296296</v>
      </c>
    </row>
    <row r="7" spans="2:14" x14ac:dyDescent="0.25">
      <c r="B7" s="27"/>
      <c r="C7" s="59"/>
      <c r="E7" s="59"/>
    </row>
    <row r="8" spans="2:14" hidden="1" x14ac:dyDescent="0.25">
      <c r="B8" s="105" t="s">
        <v>23</v>
      </c>
      <c r="C8" s="106" t="s">
        <v>615</v>
      </c>
      <c r="E8" s="59"/>
      <c r="G8" s="105" t="s">
        <v>23</v>
      </c>
      <c r="H8" s="106" t="s">
        <v>615</v>
      </c>
      <c r="J8" s="59"/>
      <c r="K8" s="59"/>
      <c r="L8" s="59"/>
    </row>
    <row r="9" spans="2:14" hidden="1" x14ac:dyDescent="0.25">
      <c r="B9" s="105" t="s">
        <v>7</v>
      </c>
      <c r="C9" s="106" t="s">
        <v>5555</v>
      </c>
      <c r="G9" s="105" t="s">
        <v>7</v>
      </c>
      <c r="H9" s="106" t="s">
        <v>5799</v>
      </c>
    </row>
    <row r="10" spans="2:14" hidden="1" x14ac:dyDescent="0.25">
      <c r="B10" s="105" t="s">
        <v>21</v>
      </c>
      <c r="C10" s="106" t="s">
        <v>62</v>
      </c>
      <c r="G10" s="105" t="s">
        <v>21</v>
      </c>
      <c r="H10" s="106" t="s">
        <v>62</v>
      </c>
    </row>
    <row r="11" spans="2:14" hidden="1" x14ac:dyDescent="0.25">
      <c r="B11" s="105" t="s">
        <v>15</v>
      </c>
      <c r="C11" s="106" t="s">
        <v>5360</v>
      </c>
      <c r="G11" s="105" t="s">
        <v>15</v>
      </c>
      <c r="H11" s="106" t="s">
        <v>5360</v>
      </c>
    </row>
    <row r="12" spans="2:14" hidden="1" x14ac:dyDescent="0.25">
      <c r="B12" s="105" t="s">
        <v>5554</v>
      </c>
      <c r="C12" s="106" t="s">
        <v>5360</v>
      </c>
      <c r="G12" s="105" t="s">
        <v>5554</v>
      </c>
      <c r="H12" s="106" t="s">
        <v>5360</v>
      </c>
    </row>
    <row r="13" spans="2:14" hidden="1" x14ac:dyDescent="0.25">
      <c r="M13" s="15" t="s">
        <v>3599</v>
      </c>
      <c r="N13" t="s">
        <v>3971</v>
      </c>
    </row>
    <row r="14" spans="2:14" hidden="1" x14ac:dyDescent="0.25">
      <c r="B14" s="105" t="s">
        <v>5776</v>
      </c>
      <c r="C14" s="105" t="s">
        <v>5358</v>
      </c>
      <c r="D14" s="106"/>
      <c r="E14" s="106"/>
      <c r="G14" s="105" t="s">
        <v>5775</v>
      </c>
      <c r="H14" s="105" t="s">
        <v>5358</v>
      </c>
      <c r="I14" s="106"/>
      <c r="J14" s="106"/>
    </row>
    <row r="15" spans="2:14" ht="30" x14ac:dyDescent="0.25">
      <c r="B15" s="107" t="s">
        <v>5801</v>
      </c>
      <c r="C15" s="107" t="s">
        <v>5582</v>
      </c>
      <c r="D15" s="107" t="s">
        <v>5581</v>
      </c>
      <c r="E15" s="118" t="s">
        <v>5798</v>
      </c>
      <c r="F15" s="106"/>
      <c r="G15" s="107" t="s">
        <v>3971</v>
      </c>
      <c r="H15" s="107" t="s">
        <v>5582</v>
      </c>
      <c r="I15" s="107" t="s">
        <v>5581</v>
      </c>
      <c r="J15" s="118" t="s">
        <v>5800</v>
      </c>
      <c r="K15" s="91" t="s">
        <v>5777</v>
      </c>
      <c r="M15" s="30" t="s">
        <v>3971</v>
      </c>
      <c r="N15" s="31" t="s">
        <v>5571</v>
      </c>
    </row>
    <row r="16" spans="2:14" x14ac:dyDescent="0.25">
      <c r="B16" s="108" t="s">
        <v>3688</v>
      </c>
      <c r="C16" s="117"/>
      <c r="D16" s="117">
        <v>0.4758796296296296</v>
      </c>
      <c r="E16" s="117">
        <v>0.4758796296296296</v>
      </c>
      <c r="F16" s="106"/>
      <c r="G16" s="108" t="s">
        <v>3688</v>
      </c>
      <c r="H16" s="117"/>
      <c r="I16" s="117">
        <v>157.66288194444442</v>
      </c>
      <c r="J16" s="117">
        <v>157.66288194444442</v>
      </c>
      <c r="K16" s="92">
        <f>I16/525*24*1.16</f>
        <v>8.3606373968253944</v>
      </c>
      <c r="M16" s="44" t="s">
        <v>3688</v>
      </c>
      <c r="N16" s="45">
        <v>3583</v>
      </c>
    </row>
    <row r="17" spans="2:16" x14ac:dyDescent="0.25">
      <c r="B17" s="109" t="s">
        <v>5325</v>
      </c>
      <c r="C17" s="110"/>
      <c r="D17" s="110">
        <v>0.11255787037037036</v>
      </c>
      <c r="E17" s="110">
        <v>0.11255787037037036</v>
      </c>
      <c r="F17" s="106"/>
      <c r="G17" s="109" t="s">
        <v>5325</v>
      </c>
      <c r="H17" s="110"/>
      <c r="I17" s="110">
        <v>67.725416666666661</v>
      </c>
      <c r="J17" s="110">
        <v>67.725416666666661</v>
      </c>
      <c r="K17" s="87">
        <f t="shared" ref="K17:K36" si="0">I17/525*24*1.16</f>
        <v>3.5913820952380946</v>
      </c>
      <c r="M17" s="32" t="s">
        <v>3832</v>
      </c>
      <c r="N17" s="33">
        <v>57</v>
      </c>
    </row>
    <row r="18" spans="2:16" x14ac:dyDescent="0.25">
      <c r="B18" s="111" t="s">
        <v>5732</v>
      </c>
      <c r="C18" s="110"/>
      <c r="D18" s="110">
        <v>0.11255787037037036</v>
      </c>
      <c r="E18" s="110">
        <v>0.11255787037037036</v>
      </c>
      <c r="F18" s="106"/>
      <c r="G18" s="111" t="s">
        <v>5732</v>
      </c>
      <c r="H18" s="110"/>
      <c r="I18" s="110">
        <v>67.725416666666661</v>
      </c>
      <c r="J18" s="110">
        <v>67.725416666666661</v>
      </c>
      <c r="K18" s="88">
        <f t="shared" si="0"/>
        <v>3.5913820952380946</v>
      </c>
      <c r="M18" s="32" t="s">
        <v>3625</v>
      </c>
      <c r="N18" s="33">
        <v>3127</v>
      </c>
    </row>
    <row r="19" spans="2:16" x14ac:dyDescent="0.25">
      <c r="B19" s="109" t="s">
        <v>5326</v>
      </c>
      <c r="C19" s="110"/>
      <c r="D19" s="110">
        <v>0.23318287037037039</v>
      </c>
      <c r="E19" s="110">
        <v>0.23318287037037039</v>
      </c>
      <c r="F19" s="106"/>
      <c r="G19" s="109" t="s">
        <v>5326</v>
      </c>
      <c r="H19" s="110"/>
      <c r="I19" s="110">
        <v>48.608495370370363</v>
      </c>
      <c r="J19" s="110">
        <v>48.608495370370363</v>
      </c>
      <c r="K19" s="87">
        <f t="shared" si="0"/>
        <v>2.5776390687830681</v>
      </c>
      <c r="M19" s="32" t="s">
        <v>3620</v>
      </c>
      <c r="N19" s="33">
        <v>199</v>
      </c>
    </row>
    <row r="20" spans="2:16" x14ac:dyDescent="0.25">
      <c r="B20" s="111" t="s">
        <v>5731</v>
      </c>
      <c r="C20" s="110"/>
      <c r="D20" s="110">
        <v>0.12062500000000001</v>
      </c>
      <c r="E20" s="110">
        <v>0.12062500000000001</v>
      </c>
      <c r="F20" s="106"/>
      <c r="G20" s="111" t="s">
        <v>5731</v>
      </c>
      <c r="H20" s="110"/>
      <c r="I20" s="110">
        <v>12.864525462962963</v>
      </c>
      <c r="J20" s="110">
        <v>12.864525462962963</v>
      </c>
      <c r="K20" s="88">
        <f t="shared" si="0"/>
        <v>0.68218740740740735</v>
      </c>
      <c r="M20" s="84" t="s">
        <v>4411</v>
      </c>
      <c r="N20" s="85">
        <v>27523</v>
      </c>
    </row>
    <row r="21" spans="2:16" x14ac:dyDescent="0.25">
      <c r="B21" s="111" t="s">
        <v>5735</v>
      </c>
      <c r="C21" s="110"/>
      <c r="D21" s="110">
        <v>0.11255787037037036</v>
      </c>
      <c r="E21" s="110">
        <v>0.11255787037037036</v>
      </c>
      <c r="F21" s="106"/>
      <c r="G21" s="111" t="s">
        <v>5735</v>
      </c>
      <c r="H21" s="110"/>
      <c r="I21" s="110">
        <v>35.743969907407404</v>
      </c>
      <c r="J21" s="110">
        <v>35.743969907407404</v>
      </c>
      <c r="K21" s="88">
        <f t="shared" si="0"/>
        <v>1.8954516613756611</v>
      </c>
      <c r="M21" s="32" t="s">
        <v>3906</v>
      </c>
      <c r="N21" s="33">
        <v>17119</v>
      </c>
    </row>
    <row r="22" spans="2:16" x14ac:dyDescent="0.25">
      <c r="B22" s="109" t="s">
        <v>5327</v>
      </c>
      <c r="C22" s="110"/>
      <c r="D22" s="110">
        <v>0.13013888888888889</v>
      </c>
      <c r="E22" s="110">
        <v>0.13013888888888889</v>
      </c>
      <c r="F22" s="106"/>
      <c r="G22" s="109" t="s">
        <v>5327</v>
      </c>
      <c r="H22" s="110"/>
      <c r="I22" s="110">
        <v>41.328969907407405</v>
      </c>
      <c r="J22" s="110">
        <v>41.328969907407405</v>
      </c>
      <c r="K22" s="87">
        <f t="shared" si="0"/>
        <v>2.1916162328042321</v>
      </c>
      <c r="M22" s="32" t="s">
        <v>4336</v>
      </c>
      <c r="N22" s="33">
        <v>341</v>
      </c>
    </row>
    <row r="23" spans="2:16" x14ac:dyDescent="0.25">
      <c r="B23" s="111" t="s">
        <v>5676</v>
      </c>
      <c r="C23" s="110"/>
      <c r="D23" s="110">
        <v>0.13013888888888889</v>
      </c>
      <c r="E23" s="110">
        <v>0.13013888888888889</v>
      </c>
      <c r="F23" s="106"/>
      <c r="G23" s="111" t="s">
        <v>5676</v>
      </c>
      <c r="H23" s="110"/>
      <c r="I23" s="110">
        <v>41.328969907407405</v>
      </c>
      <c r="J23" s="110">
        <v>41.328969907407405</v>
      </c>
      <c r="K23" s="88">
        <f t="shared" si="0"/>
        <v>2.1916162328042321</v>
      </c>
      <c r="M23" s="32" t="s">
        <v>3678</v>
      </c>
      <c r="N23" s="33">
        <v>560</v>
      </c>
    </row>
    <row r="24" spans="2:16" x14ac:dyDescent="0.25">
      <c r="B24" s="116" t="s">
        <v>4411</v>
      </c>
      <c r="C24" s="115">
        <v>0.53815972222222219</v>
      </c>
      <c r="D24" s="115">
        <v>1.0306018518518518</v>
      </c>
      <c r="E24" s="115">
        <v>1.5687615740740739</v>
      </c>
      <c r="F24" s="122"/>
      <c r="G24" s="116" t="s">
        <v>4411</v>
      </c>
      <c r="H24" s="115">
        <v>232.62974537037036</v>
      </c>
      <c r="I24" s="115">
        <v>380.36756944444443</v>
      </c>
      <c r="J24" s="115">
        <v>612.99731481481479</v>
      </c>
      <c r="K24" s="95">
        <f t="shared" si="0"/>
        <v>20.170348825396818</v>
      </c>
      <c r="M24" s="34" t="s">
        <v>5356</v>
      </c>
      <c r="N24" s="35">
        <v>52509</v>
      </c>
    </row>
    <row r="25" spans="2:16" x14ac:dyDescent="0.25">
      <c r="B25" s="109" t="s">
        <v>5321</v>
      </c>
      <c r="C25" s="110">
        <v>0.22511574074074073</v>
      </c>
      <c r="D25" s="110"/>
      <c r="E25" s="110">
        <v>0.22511574074074073</v>
      </c>
      <c r="F25" s="106"/>
      <c r="G25" s="109" t="s">
        <v>5321</v>
      </c>
      <c r="H25" s="110">
        <v>77.13172453703703</v>
      </c>
      <c r="I25" s="110"/>
      <c r="J25" s="110">
        <v>77.13172453703703</v>
      </c>
      <c r="K25" s="87">
        <f t="shared" si="0"/>
        <v>0</v>
      </c>
    </row>
    <row r="26" spans="2:16" x14ac:dyDescent="0.25">
      <c r="B26" s="111" t="s">
        <v>5732</v>
      </c>
      <c r="C26" s="110">
        <v>0.22511574074074073</v>
      </c>
      <c r="D26" s="110"/>
      <c r="E26" s="110">
        <v>0.22511574074074073</v>
      </c>
      <c r="F26" s="106"/>
      <c r="G26" s="111" t="s">
        <v>5732</v>
      </c>
      <c r="H26" s="110">
        <v>77.13172453703703</v>
      </c>
      <c r="I26" s="110"/>
      <c r="J26" s="110">
        <v>77.13172453703703</v>
      </c>
      <c r="K26" s="88">
        <f t="shared" si="0"/>
        <v>0</v>
      </c>
    </row>
    <row r="27" spans="2:16" x14ac:dyDescent="0.25">
      <c r="B27" s="109" t="s">
        <v>5322</v>
      </c>
      <c r="C27" s="110"/>
      <c r="D27" s="110">
        <v>0.13013888888888889</v>
      </c>
      <c r="E27" s="110">
        <v>0.13013888888888889</v>
      </c>
      <c r="F27" s="106"/>
      <c r="G27" s="109" t="s">
        <v>5322</v>
      </c>
      <c r="H27" s="110">
        <v>17.401666666666667</v>
      </c>
      <c r="I27" s="110">
        <v>30.452916666666667</v>
      </c>
      <c r="J27" s="110">
        <v>47.854583333333338</v>
      </c>
      <c r="K27" s="87">
        <f t="shared" si="0"/>
        <v>1.6148746666666665</v>
      </c>
      <c r="M27" s="62" t="s">
        <v>5740</v>
      </c>
      <c r="N27" s="62" t="s">
        <v>5741</v>
      </c>
      <c r="O27" s="62"/>
      <c r="P27" s="62"/>
    </row>
    <row r="28" spans="2:16" x14ac:dyDescent="0.25">
      <c r="B28" s="111" t="s">
        <v>5732</v>
      </c>
      <c r="C28" s="110"/>
      <c r="D28" s="110">
        <v>0.13013888888888889</v>
      </c>
      <c r="E28" s="110">
        <v>0.13013888888888889</v>
      </c>
      <c r="F28" s="106"/>
      <c r="G28" s="111" t="s">
        <v>5732</v>
      </c>
      <c r="H28" s="110">
        <v>17.401666666666667</v>
      </c>
      <c r="I28" s="110">
        <v>30.452916666666667</v>
      </c>
      <c r="J28" s="110">
        <v>47.854583333333338</v>
      </c>
      <c r="K28" s="88">
        <f t="shared" si="0"/>
        <v>1.6148746666666665</v>
      </c>
      <c r="M28" s="68" t="s">
        <v>5756</v>
      </c>
      <c r="N28" s="64">
        <v>0.55230000000000001</v>
      </c>
    </row>
    <row r="29" spans="2:16" x14ac:dyDescent="0.25">
      <c r="B29" s="109" t="s">
        <v>5323</v>
      </c>
      <c r="C29" s="110">
        <v>0.11255787037037036</v>
      </c>
      <c r="D29" s="110">
        <v>0.45023148148148145</v>
      </c>
      <c r="E29" s="110">
        <v>0.56278935185185186</v>
      </c>
      <c r="F29" s="106"/>
      <c r="G29" s="109" t="s">
        <v>5323</v>
      </c>
      <c r="H29" s="110">
        <v>65.844155092592601</v>
      </c>
      <c r="I29" s="110">
        <v>176.83858796296295</v>
      </c>
      <c r="J29" s="110">
        <v>242.68274305555553</v>
      </c>
      <c r="K29" s="87">
        <f t="shared" si="0"/>
        <v>9.3774976931216916</v>
      </c>
    </row>
    <row r="30" spans="2:16" ht="15" customHeight="1" x14ac:dyDescent="0.25">
      <c r="B30" s="111" t="s">
        <v>5733</v>
      </c>
      <c r="C30" s="110">
        <v>0.11255787037037036</v>
      </c>
      <c r="D30" s="110">
        <v>0.11255787037037036</v>
      </c>
      <c r="E30" s="110">
        <v>0.22511574074074073</v>
      </c>
      <c r="F30" s="106"/>
      <c r="G30" s="111" t="s">
        <v>5733</v>
      </c>
      <c r="H30" s="110">
        <v>39.506493055555559</v>
      </c>
      <c r="I30" s="110">
        <v>54.55658564814815</v>
      </c>
      <c r="J30" s="110">
        <v>94.063078703703709</v>
      </c>
      <c r="K30" s="88">
        <f t="shared" si="0"/>
        <v>2.8930577989417992</v>
      </c>
      <c r="M30" s="62" t="s">
        <v>5568</v>
      </c>
      <c r="N30" s="62" t="s">
        <v>5569</v>
      </c>
      <c r="O30" s="62"/>
      <c r="P30" s="62"/>
    </row>
    <row r="31" spans="2:16" x14ac:dyDescent="0.25">
      <c r="B31" s="111" t="s">
        <v>5732</v>
      </c>
      <c r="C31" s="110"/>
      <c r="D31" s="110">
        <v>0.22511574074074073</v>
      </c>
      <c r="E31" s="110">
        <v>0.22511574074074073</v>
      </c>
      <c r="F31" s="106"/>
      <c r="G31" s="111" t="s">
        <v>5732</v>
      </c>
      <c r="H31" s="110"/>
      <c r="I31" s="110">
        <v>54.556585648148143</v>
      </c>
      <c r="J31" s="110">
        <v>54.556585648148143</v>
      </c>
      <c r="K31" s="88">
        <f t="shared" si="0"/>
        <v>2.8930577989417987</v>
      </c>
      <c r="M31" s="63" t="s">
        <v>5743</v>
      </c>
      <c r="N31" s="102" t="s">
        <v>5757</v>
      </c>
      <c r="O31" s="102"/>
      <c r="P31" s="102"/>
    </row>
    <row r="32" spans="2:16" x14ac:dyDescent="0.25">
      <c r="B32" s="111" t="s">
        <v>5671</v>
      </c>
      <c r="C32" s="110"/>
      <c r="D32" s="110">
        <v>0.11255787037037036</v>
      </c>
      <c r="E32" s="110">
        <v>0.11255787037037036</v>
      </c>
      <c r="F32" s="106"/>
      <c r="G32" s="111" t="s">
        <v>5671</v>
      </c>
      <c r="H32" s="110">
        <v>26.337662037037038</v>
      </c>
      <c r="I32" s="110">
        <v>67.725416666666675</v>
      </c>
      <c r="J32" s="110">
        <v>94.063078703703709</v>
      </c>
      <c r="K32" s="88">
        <f t="shared" si="0"/>
        <v>3.5913820952380959</v>
      </c>
      <c r="N32" s="102"/>
      <c r="O32" s="102"/>
      <c r="P32" s="102"/>
    </row>
    <row r="33" spans="2:16" x14ac:dyDescent="0.25">
      <c r="B33" s="109" t="s">
        <v>5324</v>
      </c>
      <c r="C33" s="110">
        <v>0.20048611111111109</v>
      </c>
      <c r="D33" s="110">
        <v>0.45023148148148145</v>
      </c>
      <c r="E33" s="110">
        <v>0.65071759259259254</v>
      </c>
      <c r="F33" s="106"/>
      <c r="G33" s="109" t="s">
        <v>5324</v>
      </c>
      <c r="H33" s="110">
        <v>72.25219907407407</v>
      </c>
      <c r="I33" s="110">
        <v>173.07606481481483</v>
      </c>
      <c r="J33" s="110">
        <v>245.3282638888889</v>
      </c>
      <c r="K33" s="87">
        <f t="shared" si="0"/>
        <v>9.1779764656084666</v>
      </c>
      <c r="N33" s="102"/>
      <c r="O33" s="102"/>
      <c r="P33" s="102"/>
    </row>
    <row r="34" spans="2:16" x14ac:dyDescent="0.25">
      <c r="B34" s="111" t="s">
        <v>5732</v>
      </c>
      <c r="C34" s="110">
        <v>0.20048611111111109</v>
      </c>
      <c r="D34" s="110">
        <v>0.22511574074074073</v>
      </c>
      <c r="E34" s="110">
        <v>0.42560185185185184</v>
      </c>
      <c r="F34" s="106"/>
      <c r="G34" s="111" t="s">
        <v>5732</v>
      </c>
      <c r="H34" s="110">
        <v>72.25219907407407</v>
      </c>
      <c r="I34" s="110">
        <v>84.65677083333334</v>
      </c>
      <c r="J34" s="110">
        <v>156.90896990740742</v>
      </c>
      <c r="K34" s="88">
        <f t="shared" si="0"/>
        <v>4.489227619047619</v>
      </c>
    </row>
    <row r="35" spans="2:16" x14ac:dyDescent="0.25">
      <c r="B35" s="111" t="s">
        <v>5671</v>
      </c>
      <c r="C35" s="110"/>
      <c r="D35" s="110">
        <v>0.22511574074074073</v>
      </c>
      <c r="E35" s="110">
        <v>0.22511574074074073</v>
      </c>
      <c r="F35" s="106"/>
      <c r="G35" s="111" t="s">
        <v>5671</v>
      </c>
      <c r="H35" s="110"/>
      <c r="I35" s="110">
        <v>88.419293981481488</v>
      </c>
      <c r="J35" s="110">
        <v>88.419293981481488</v>
      </c>
      <c r="K35" s="88">
        <f t="shared" si="0"/>
        <v>4.6887488465608458</v>
      </c>
      <c r="M35" s="103" t="s">
        <v>5562</v>
      </c>
      <c r="N35" s="103"/>
      <c r="O35" s="103"/>
      <c r="P35" s="103"/>
    </row>
    <row r="36" spans="2:16" x14ac:dyDescent="0.25">
      <c r="B36" s="113" t="s">
        <v>5798</v>
      </c>
      <c r="C36" s="114">
        <v>0.53815972222222219</v>
      </c>
      <c r="D36" s="114">
        <v>1.5064814814814813</v>
      </c>
      <c r="E36" s="114">
        <v>2.0446412037037036</v>
      </c>
      <c r="F36" s="106"/>
      <c r="G36" s="113" t="s">
        <v>5800</v>
      </c>
      <c r="H36" s="114">
        <v>232.62974537037036</v>
      </c>
      <c r="I36" s="114">
        <v>538.03045138888888</v>
      </c>
      <c r="J36" s="114">
        <v>770.66019675925929</v>
      </c>
      <c r="K36" s="94">
        <f t="shared" si="0"/>
        <v>28.530986222222218</v>
      </c>
      <c r="M36" s="102" t="s">
        <v>5758</v>
      </c>
      <c r="N36" s="102"/>
      <c r="O36" s="102"/>
      <c r="P36" s="102"/>
    </row>
  </sheetData>
  <mergeCells count="4">
    <mergeCell ref="B1:B2"/>
    <mergeCell ref="M35:P35"/>
    <mergeCell ref="M36:P36"/>
    <mergeCell ref="N31:P33"/>
  </mergeCells>
  <pageMargins left="0.7" right="0.7" top="0.75" bottom="0.75" header="0.3" footer="0.3"/>
  <pageSetup scale="82" orientation="landscape" horizontalDpi="4294967295" verticalDpi="4294967295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E3B3-65D3-4634-9C43-0B5AE5FB1298}">
  <sheetPr>
    <tabColor theme="9" tint="-0.249977111117893"/>
  </sheetPr>
  <dimension ref="B1:R46"/>
  <sheetViews>
    <sheetView showGridLines="0" topLeftCell="A21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59.5703125" customWidth="1"/>
    <col min="3" max="4" width="9.7109375" hidden="1" customWidth="1"/>
    <col min="5" max="5" width="13.28515625" hidden="1" customWidth="1"/>
    <col min="6" max="6" width="13.7109375" bestFit="1" customWidth="1"/>
    <col min="7" max="7" width="12.28515625" hidden="1" customWidth="1"/>
    <col min="8" max="8" width="59.5703125" hidden="1" customWidth="1"/>
    <col min="9" max="9" width="25.7109375" hidden="1" customWidth="1"/>
    <col min="10" max="10" width="9.5703125" hidden="1" customWidth="1"/>
    <col min="11" max="11" width="13.28515625" hidden="1" customWidth="1"/>
    <col min="12" max="12" width="13.42578125" bestFit="1" customWidth="1"/>
    <col min="13" max="13" width="9.42578125" bestFit="1" customWidth="1"/>
    <col min="15" max="15" width="26.85546875" customWidth="1"/>
    <col min="16" max="16" width="23" bestFit="1" customWidth="1"/>
    <col min="17" max="17" width="9.85546875" customWidth="1"/>
    <col min="18" max="18" width="11.5703125" customWidth="1"/>
  </cols>
  <sheetData>
    <row r="1" spans="2:16" ht="18.75" customHeight="1" x14ac:dyDescent="0.25">
      <c r="B1" s="100" t="s">
        <v>3975</v>
      </c>
    </row>
    <row r="2" spans="2:16" x14ac:dyDescent="0.25">
      <c r="B2" s="101"/>
      <c r="F2" s="48" t="s">
        <v>3688</v>
      </c>
      <c r="L2" s="56" t="s">
        <v>4162</v>
      </c>
      <c r="M2" s="49" t="s">
        <v>5219</v>
      </c>
    </row>
    <row r="3" spans="2:16" x14ac:dyDescent="0.25">
      <c r="B3" s="52" t="s">
        <v>5560</v>
      </c>
      <c r="F3" s="50">
        <f>'Building Availability'!B10</f>
        <v>2</v>
      </c>
      <c r="L3" s="50">
        <f>'Building Availability'!C10</f>
        <v>7</v>
      </c>
      <c r="M3" s="46">
        <f>'Building Availability'!D10</f>
        <v>9</v>
      </c>
    </row>
    <row r="4" spans="2:16" x14ac:dyDescent="0.25">
      <c r="B4" s="53" t="s">
        <v>5563</v>
      </c>
      <c r="F4" s="51">
        <f>'Building Availability'!E10</f>
        <v>5</v>
      </c>
      <c r="L4" s="51">
        <f>'Building Availability'!F10</f>
        <v>8.75</v>
      </c>
      <c r="M4" s="47">
        <f>'Building Availability'!G10</f>
        <v>13.75</v>
      </c>
    </row>
    <row r="5" spans="2:16" x14ac:dyDescent="0.25">
      <c r="B5" s="52" t="s">
        <v>5561</v>
      </c>
      <c r="F5" s="50">
        <v>3</v>
      </c>
      <c r="L5" s="50">
        <v>6</v>
      </c>
      <c r="M5" s="46">
        <f>F5+L5</f>
        <v>9</v>
      </c>
    </row>
    <row r="6" spans="2:16" x14ac:dyDescent="0.25">
      <c r="B6" s="53" t="s">
        <v>5564</v>
      </c>
      <c r="F6" s="51">
        <f>GETPIVOTDATA("WEEKLY HOURS",$B$13,"ROOM_TYPE","110 Classroom")</f>
        <v>2.6204282407407407</v>
      </c>
      <c r="L6" s="51">
        <f>GETPIVOTDATA("WEEKLY HOURS",$B$13,"ROOM_TYPE","210 Class Lab")</f>
        <v>5.4447106481481482</v>
      </c>
      <c r="M6" s="47">
        <f>GETPIVOTDATA("WEEKLY HOURS",$B$13)</f>
        <v>8.0651388888888906</v>
      </c>
    </row>
    <row r="7" spans="2:16" x14ac:dyDescent="0.25">
      <c r="B7" s="27"/>
      <c r="C7" s="59"/>
      <c r="E7" s="59"/>
      <c r="F7" s="59"/>
      <c r="G7" s="59"/>
      <c r="H7" s="59"/>
      <c r="I7" s="59"/>
      <c r="J7" s="59"/>
      <c r="K7" s="59"/>
      <c r="L7" s="59"/>
      <c r="M7" s="59"/>
    </row>
    <row r="8" spans="2:16" hidden="1" x14ac:dyDescent="0.25">
      <c r="B8" s="105" t="s">
        <v>23</v>
      </c>
      <c r="C8" s="106" t="s">
        <v>563</v>
      </c>
      <c r="E8" s="59"/>
      <c r="F8" s="59"/>
      <c r="H8" s="105" t="s">
        <v>23</v>
      </c>
      <c r="I8" s="106" t="s">
        <v>563</v>
      </c>
      <c r="K8" s="59"/>
      <c r="L8" s="59"/>
      <c r="M8" s="59"/>
    </row>
    <row r="9" spans="2:16" hidden="1" x14ac:dyDescent="0.25">
      <c r="B9" s="105" t="s">
        <v>7</v>
      </c>
      <c r="C9" s="106" t="s">
        <v>5555</v>
      </c>
      <c r="H9" s="105" t="s">
        <v>7</v>
      </c>
      <c r="I9" s="106" t="s">
        <v>5799</v>
      </c>
    </row>
    <row r="10" spans="2:16" hidden="1" x14ac:dyDescent="0.25">
      <c r="B10" s="105" t="s">
        <v>21</v>
      </c>
      <c r="C10" s="106" t="s">
        <v>62</v>
      </c>
      <c r="H10" s="105" t="s">
        <v>21</v>
      </c>
      <c r="I10" s="106" t="s">
        <v>62</v>
      </c>
    </row>
    <row r="11" spans="2:16" hidden="1" x14ac:dyDescent="0.25">
      <c r="B11" s="105" t="s">
        <v>15</v>
      </c>
      <c r="C11" s="106" t="s">
        <v>5360</v>
      </c>
      <c r="H11" s="105" t="s">
        <v>15</v>
      </c>
      <c r="I11" s="106" t="s">
        <v>5360</v>
      </c>
    </row>
    <row r="12" spans="2:16" hidden="1" x14ac:dyDescent="0.25">
      <c r="B12" s="105" t="s">
        <v>5554</v>
      </c>
      <c r="C12" s="106" t="s">
        <v>5360</v>
      </c>
      <c r="H12" s="105" t="s">
        <v>5554</v>
      </c>
      <c r="I12" s="106" t="s">
        <v>5360</v>
      </c>
    </row>
    <row r="13" spans="2:16" hidden="1" x14ac:dyDescent="0.25">
      <c r="O13" s="15" t="s">
        <v>3599</v>
      </c>
      <c r="P13" t="s">
        <v>3975</v>
      </c>
    </row>
    <row r="14" spans="2:16" hidden="1" x14ac:dyDescent="0.25">
      <c r="B14" s="105" t="s">
        <v>5776</v>
      </c>
      <c r="C14" s="105" t="s">
        <v>5358</v>
      </c>
      <c r="D14" s="106"/>
      <c r="E14" s="106"/>
      <c r="F14" s="106"/>
      <c r="H14" s="105" t="s">
        <v>5775</v>
      </c>
      <c r="I14" s="105" t="s">
        <v>5358</v>
      </c>
      <c r="J14" s="106"/>
      <c r="K14" s="106"/>
      <c r="L14" s="106"/>
    </row>
    <row r="15" spans="2:16" ht="30" x14ac:dyDescent="0.25">
      <c r="B15" s="107" t="s">
        <v>3975</v>
      </c>
      <c r="C15" s="107" t="s">
        <v>304</v>
      </c>
      <c r="D15" s="107" t="s">
        <v>5582</v>
      </c>
      <c r="E15" s="107" t="s">
        <v>5581</v>
      </c>
      <c r="F15" s="118" t="s">
        <v>5798</v>
      </c>
      <c r="G15" s="106"/>
      <c r="H15" s="107" t="s">
        <v>3975</v>
      </c>
      <c r="I15" s="107" t="s">
        <v>304</v>
      </c>
      <c r="J15" s="107" t="s">
        <v>5582</v>
      </c>
      <c r="K15" s="107" t="s">
        <v>5581</v>
      </c>
      <c r="L15" s="118" t="s">
        <v>5800</v>
      </c>
      <c r="M15" s="91" t="s">
        <v>5777</v>
      </c>
      <c r="O15" s="30" t="s">
        <v>3969</v>
      </c>
      <c r="P15" s="31" t="s">
        <v>5571</v>
      </c>
    </row>
    <row r="16" spans="2:16" x14ac:dyDescent="0.25">
      <c r="B16" s="108" t="s">
        <v>3688</v>
      </c>
      <c r="C16" s="117">
        <v>6.3310185185185192E-2</v>
      </c>
      <c r="D16" s="117"/>
      <c r="E16" s="117">
        <v>2.5571180555555553</v>
      </c>
      <c r="F16" s="117">
        <v>2.6204282407407407</v>
      </c>
      <c r="G16" s="106"/>
      <c r="H16" s="108" t="s">
        <v>3688</v>
      </c>
      <c r="I16" s="117">
        <v>101.82328703703703</v>
      </c>
      <c r="J16" s="117"/>
      <c r="K16" s="117">
        <v>2381.3036921296298</v>
      </c>
      <c r="L16" s="117">
        <v>2483.1269791666668</v>
      </c>
      <c r="M16" s="92">
        <f>L16/525*24*1.16</f>
        <v>131.67667638095236</v>
      </c>
      <c r="O16" s="44" t="s">
        <v>3688</v>
      </c>
      <c r="P16" s="45">
        <v>2172</v>
      </c>
    </row>
    <row r="17" spans="2:18" x14ac:dyDescent="0.25">
      <c r="B17" s="109" t="s">
        <v>5311</v>
      </c>
      <c r="C17" s="110">
        <v>6.3310185185185192E-2</v>
      </c>
      <c r="D17" s="110"/>
      <c r="E17" s="110">
        <v>1.0338541666666665</v>
      </c>
      <c r="F17" s="110">
        <v>1.0971643518518519</v>
      </c>
      <c r="G17" s="106"/>
      <c r="H17" s="109" t="s">
        <v>5311</v>
      </c>
      <c r="I17" s="110">
        <v>42.328391203703703</v>
      </c>
      <c r="J17" s="110"/>
      <c r="K17" s="110">
        <v>1255.6139699074074</v>
      </c>
      <c r="L17" s="110">
        <v>1297.942361111111</v>
      </c>
      <c r="M17" s="87">
        <f t="shared" ref="M17:M46" si="0">L17/525*24*1.16</f>
        <v>68.8280292063492</v>
      </c>
      <c r="O17" s="37" t="s">
        <v>4162</v>
      </c>
      <c r="P17" s="36">
        <v>6756</v>
      </c>
    </row>
    <row r="18" spans="2:18" x14ac:dyDescent="0.25">
      <c r="B18" s="111" t="s">
        <v>5593</v>
      </c>
      <c r="C18" s="110"/>
      <c r="D18" s="110"/>
      <c r="E18" s="110">
        <v>0.11255787037037036</v>
      </c>
      <c r="F18" s="110">
        <v>0.11255787037037036</v>
      </c>
      <c r="G18" s="106"/>
      <c r="H18" s="111" t="s">
        <v>5593</v>
      </c>
      <c r="I18" s="110"/>
      <c r="J18" s="110"/>
      <c r="K18" s="110">
        <v>142.97587962962962</v>
      </c>
      <c r="L18" s="110">
        <v>142.97587962962962</v>
      </c>
      <c r="M18" s="88">
        <f t="shared" si="0"/>
        <v>7.5818066455026445</v>
      </c>
      <c r="O18" s="32" t="s">
        <v>3613</v>
      </c>
      <c r="P18" s="33">
        <v>3875</v>
      </c>
    </row>
    <row r="19" spans="2:18" x14ac:dyDescent="0.25">
      <c r="B19" s="111" t="s">
        <v>5710</v>
      </c>
      <c r="C19" s="110">
        <v>6.3310185185185192E-2</v>
      </c>
      <c r="D19" s="110"/>
      <c r="E19" s="110">
        <v>0.3376736111111111</v>
      </c>
      <c r="F19" s="110">
        <v>0.40098379629629632</v>
      </c>
      <c r="G19" s="106"/>
      <c r="H19" s="111" t="s">
        <v>5710</v>
      </c>
      <c r="I19" s="110">
        <v>42.328391203703703</v>
      </c>
      <c r="J19" s="110"/>
      <c r="K19" s="110">
        <v>423.28385416666669</v>
      </c>
      <c r="L19" s="110">
        <v>465.61224537037037</v>
      </c>
      <c r="M19" s="88">
        <f t="shared" si="0"/>
        <v>24.690752211640209</v>
      </c>
      <c r="O19" s="32" t="s">
        <v>3625</v>
      </c>
      <c r="P19" s="33">
        <v>1486</v>
      </c>
    </row>
    <row r="20" spans="2:18" x14ac:dyDescent="0.25">
      <c r="B20" s="111" t="s">
        <v>5664</v>
      </c>
      <c r="C20" s="110"/>
      <c r="D20" s="110"/>
      <c r="E20" s="110">
        <v>2.0833333333333332E-2</v>
      </c>
      <c r="F20" s="110">
        <v>2.0833333333333332E-2</v>
      </c>
      <c r="G20" s="106"/>
      <c r="H20" s="111" t="s">
        <v>5664</v>
      </c>
      <c r="I20" s="110"/>
      <c r="J20" s="110"/>
      <c r="K20" s="110">
        <v>0.8125</v>
      </c>
      <c r="L20" s="110">
        <v>0.8125</v>
      </c>
      <c r="M20" s="88">
        <f t="shared" si="0"/>
        <v>4.3085714285714283E-2</v>
      </c>
      <c r="O20" s="32" t="s">
        <v>3855</v>
      </c>
      <c r="P20" s="33">
        <v>774</v>
      </c>
    </row>
    <row r="21" spans="2:18" x14ac:dyDescent="0.25">
      <c r="B21" s="111" t="s">
        <v>5695</v>
      </c>
      <c r="C21" s="110"/>
      <c r="D21" s="110"/>
      <c r="E21" s="110">
        <v>0.56278935185185186</v>
      </c>
      <c r="F21" s="110">
        <v>0.56278935185185186</v>
      </c>
      <c r="G21" s="106"/>
      <c r="H21" s="111" t="s">
        <v>5695</v>
      </c>
      <c r="I21" s="110"/>
      <c r="J21" s="110"/>
      <c r="K21" s="110">
        <v>688.54173611111116</v>
      </c>
      <c r="L21" s="110">
        <v>688.54173611111116</v>
      </c>
      <c r="M21" s="88">
        <f t="shared" si="0"/>
        <v>36.512384634920636</v>
      </c>
      <c r="O21" s="32" t="s">
        <v>3653</v>
      </c>
      <c r="P21" s="33">
        <v>70</v>
      </c>
    </row>
    <row r="22" spans="2:18" x14ac:dyDescent="0.25">
      <c r="B22" s="109" t="s">
        <v>5314</v>
      </c>
      <c r="C22" s="110"/>
      <c r="D22" s="110"/>
      <c r="E22" s="110">
        <v>0.45750000000000002</v>
      </c>
      <c r="F22" s="110">
        <v>0.45750000000000002</v>
      </c>
      <c r="G22" s="106"/>
      <c r="H22" s="109" t="s">
        <v>5314</v>
      </c>
      <c r="I22" s="110"/>
      <c r="J22" s="110"/>
      <c r="K22" s="110">
        <v>238.02822916666668</v>
      </c>
      <c r="L22" s="110">
        <v>238.02822916666668</v>
      </c>
      <c r="M22" s="87">
        <f t="shared" si="0"/>
        <v>12.622296952380951</v>
      </c>
      <c r="O22" s="34" t="s">
        <v>5356</v>
      </c>
      <c r="P22" s="35">
        <v>15133</v>
      </c>
    </row>
    <row r="23" spans="2:18" x14ac:dyDescent="0.25">
      <c r="B23" s="111" t="s">
        <v>5710</v>
      </c>
      <c r="C23" s="110"/>
      <c r="D23" s="110"/>
      <c r="E23" s="110">
        <v>0.11255787037037036</v>
      </c>
      <c r="F23" s="110">
        <v>0.11255787037037036</v>
      </c>
      <c r="G23" s="106"/>
      <c r="H23" s="111" t="s">
        <v>5710</v>
      </c>
      <c r="I23" s="110"/>
      <c r="J23" s="110"/>
      <c r="K23" s="110">
        <v>45.150277777777781</v>
      </c>
      <c r="L23" s="110">
        <v>45.150277777777781</v>
      </c>
      <c r="M23" s="88">
        <f t="shared" si="0"/>
        <v>2.39425473015873</v>
      </c>
    </row>
    <row r="24" spans="2:18" x14ac:dyDescent="0.25">
      <c r="B24" s="111" t="s">
        <v>5656</v>
      </c>
      <c r="C24" s="110"/>
      <c r="D24" s="110"/>
      <c r="E24" s="110">
        <v>0.14773148148148149</v>
      </c>
      <c r="F24" s="110">
        <v>0.14773148148148149</v>
      </c>
      <c r="G24" s="106"/>
      <c r="H24" s="111" t="s">
        <v>5656</v>
      </c>
      <c r="I24" s="110"/>
      <c r="J24" s="110"/>
      <c r="K24" s="110">
        <v>86.420451388888893</v>
      </c>
      <c r="L24" s="110">
        <v>86.420451388888893</v>
      </c>
      <c r="M24" s="88">
        <f t="shared" si="0"/>
        <v>4.5827530793650793</v>
      </c>
    </row>
    <row r="25" spans="2:18" x14ac:dyDescent="0.25">
      <c r="B25" s="111" t="s">
        <v>5675</v>
      </c>
      <c r="C25" s="110"/>
      <c r="D25" s="110"/>
      <c r="E25" s="110">
        <v>0.11255787037037036</v>
      </c>
      <c r="F25" s="110">
        <v>0.11255787037037036</v>
      </c>
      <c r="G25" s="106"/>
      <c r="H25" s="111" t="s">
        <v>5675</v>
      </c>
      <c r="I25" s="110"/>
      <c r="J25" s="110"/>
      <c r="K25" s="110">
        <v>56.437847222222224</v>
      </c>
      <c r="L25" s="110">
        <v>56.437847222222224</v>
      </c>
      <c r="M25" s="88">
        <f t="shared" si="0"/>
        <v>2.9928184126984125</v>
      </c>
      <c r="O25" s="62" t="s">
        <v>5740</v>
      </c>
      <c r="P25" s="62" t="s">
        <v>5741</v>
      </c>
      <c r="Q25" s="62"/>
      <c r="R25" s="62"/>
    </row>
    <row r="26" spans="2:18" x14ac:dyDescent="0.25">
      <c r="B26" s="111" t="s">
        <v>5688</v>
      </c>
      <c r="C26" s="110"/>
      <c r="D26" s="110"/>
      <c r="E26" s="110">
        <v>8.4652777777777771E-2</v>
      </c>
      <c r="F26" s="110">
        <v>8.4652777777777771E-2</v>
      </c>
      <c r="G26" s="106"/>
      <c r="H26" s="111" t="s">
        <v>5688</v>
      </c>
      <c r="I26" s="110"/>
      <c r="J26" s="110"/>
      <c r="K26" s="110">
        <v>50.019652777777779</v>
      </c>
      <c r="L26" s="110">
        <v>50.019652777777779</v>
      </c>
      <c r="M26" s="88">
        <f t="shared" si="0"/>
        <v>2.6524707301587296</v>
      </c>
      <c r="O26" s="68" t="s">
        <v>5759</v>
      </c>
      <c r="P26" s="64">
        <v>0.61240000000000006</v>
      </c>
    </row>
    <row r="27" spans="2:18" x14ac:dyDescent="0.25">
      <c r="B27" s="109" t="s">
        <v>5315</v>
      </c>
      <c r="C27" s="110"/>
      <c r="D27" s="110"/>
      <c r="E27" s="110">
        <v>1.0657638888888887</v>
      </c>
      <c r="F27" s="110">
        <v>1.0657638888888887</v>
      </c>
      <c r="G27" s="106"/>
      <c r="H27" s="109" t="s">
        <v>5315</v>
      </c>
      <c r="I27" s="110">
        <v>59.494895833333331</v>
      </c>
      <c r="J27" s="110"/>
      <c r="K27" s="110">
        <v>887.66149305555552</v>
      </c>
      <c r="L27" s="110">
        <v>947.15638888888884</v>
      </c>
      <c r="M27" s="87">
        <f t="shared" si="0"/>
        <v>50.226350222222216</v>
      </c>
    </row>
    <row r="28" spans="2:18" ht="15" customHeight="1" x14ac:dyDescent="0.25">
      <c r="B28" s="111" t="s">
        <v>5695</v>
      </c>
      <c r="C28" s="110"/>
      <c r="D28" s="110"/>
      <c r="E28" s="110">
        <v>0.40449074074074071</v>
      </c>
      <c r="F28" s="110">
        <v>0.40449074074074071</v>
      </c>
      <c r="G28" s="106"/>
      <c r="H28" s="111" t="s">
        <v>5695</v>
      </c>
      <c r="I28" s="110"/>
      <c r="J28" s="110"/>
      <c r="K28" s="110">
        <v>361.61372685185182</v>
      </c>
      <c r="L28" s="110">
        <v>361.61372685185182</v>
      </c>
      <c r="M28" s="88">
        <f t="shared" si="0"/>
        <v>19.175859343915338</v>
      </c>
      <c r="O28" s="62" t="s">
        <v>5568</v>
      </c>
      <c r="P28" s="62" t="s">
        <v>5569</v>
      </c>
      <c r="Q28" s="62"/>
      <c r="R28" s="62"/>
    </row>
    <row r="29" spans="2:18" x14ac:dyDescent="0.25">
      <c r="B29" s="111" t="s">
        <v>5735</v>
      </c>
      <c r="C29" s="110"/>
      <c r="D29" s="110"/>
      <c r="E29" s="110">
        <v>0.11255787037037036</v>
      </c>
      <c r="F29" s="110">
        <v>0.11255787037037036</v>
      </c>
      <c r="G29" s="106"/>
      <c r="H29" s="111" t="s">
        <v>5735</v>
      </c>
      <c r="I29" s="110"/>
      <c r="J29" s="110"/>
      <c r="K29" s="110">
        <v>107.23190972222223</v>
      </c>
      <c r="L29" s="110">
        <v>107.23190972222223</v>
      </c>
      <c r="M29" s="88">
        <f t="shared" si="0"/>
        <v>5.686354984126984</v>
      </c>
      <c r="O29" s="102" t="s">
        <v>5760</v>
      </c>
      <c r="P29" s="102" t="s">
        <v>5761</v>
      </c>
      <c r="Q29" s="102"/>
      <c r="R29" s="102"/>
    </row>
    <row r="30" spans="2:18" x14ac:dyDescent="0.25">
      <c r="B30" s="111" t="s">
        <v>5610</v>
      </c>
      <c r="C30" s="110"/>
      <c r="D30" s="110"/>
      <c r="E30" s="110">
        <v>0.54871527777777773</v>
      </c>
      <c r="F30" s="110">
        <v>0.54871527777777773</v>
      </c>
      <c r="G30" s="106"/>
      <c r="H30" s="111" t="s">
        <v>5610</v>
      </c>
      <c r="I30" s="110">
        <v>59.494895833333331</v>
      </c>
      <c r="J30" s="110"/>
      <c r="K30" s="110">
        <v>418.81585648148149</v>
      </c>
      <c r="L30" s="110">
        <v>478.31075231481481</v>
      </c>
      <c r="M30" s="88">
        <f t="shared" si="0"/>
        <v>25.364135894179892</v>
      </c>
      <c r="O30" s="102"/>
      <c r="P30" s="102"/>
      <c r="Q30" s="102"/>
      <c r="R30" s="102"/>
    </row>
    <row r="31" spans="2:18" x14ac:dyDescent="0.25">
      <c r="B31" s="112" t="s">
        <v>4162</v>
      </c>
      <c r="C31" s="121">
        <v>0.51351851851851849</v>
      </c>
      <c r="D31" s="121">
        <v>1.2029050925925926</v>
      </c>
      <c r="E31" s="121">
        <v>3.7282870370370373</v>
      </c>
      <c r="F31" s="121">
        <v>5.4447106481481482</v>
      </c>
      <c r="G31" s="106"/>
      <c r="H31" s="112" t="s">
        <v>4162</v>
      </c>
      <c r="I31" s="121">
        <v>175.83917824074075</v>
      </c>
      <c r="J31" s="121">
        <v>364.96475694444445</v>
      </c>
      <c r="K31" s="121">
        <v>1460.3292939814814</v>
      </c>
      <c r="L31" s="121">
        <v>2001.1332291666665</v>
      </c>
      <c r="M31" s="93">
        <f t="shared" si="0"/>
        <v>106.11723638095238</v>
      </c>
      <c r="O31" s="102"/>
      <c r="P31" s="102"/>
      <c r="Q31" s="102"/>
      <c r="R31" s="102"/>
    </row>
    <row r="32" spans="2:18" x14ac:dyDescent="0.25">
      <c r="B32" s="109" t="s">
        <v>5312</v>
      </c>
      <c r="C32" s="110">
        <v>0.26027777777777777</v>
      </c>
      <c r="D32" s="110">
        <v>0.38689814814814816</v>
      </c>
      <c r="E32" s="110">
        <v>0.39041666666666663</v>
      </c>
      <c r="F32" s="110">
        <v>1.0375925925925924</v>
      </c>
      <c r="G32" s="106"/>
      <c r="H32" s="109" t="s">
        <v>5312</v>
      </c>
      <c r="I32" s="110">
        <v>84.833148148148155</v>
      </c>
      <c r="J32" s="110">
        <v>157.67324074074074</v>
      </c>
      <c r="K32" s="110">
        <v>245.7985763888889</v>
      </c>
      <c r="L32" s="110">
        <v>488.3049652777778</v>
      </c>
      <c r="M32" s="87">
        <f t="shared" si="0"/>
        <v>25.894114730158726</v>
      </c>
      <c r="O32" s="102"/>
      <c r="P32" s="102"/>
      <c r="Q32" s="102"/>
      <c r="R32" s="102"/>
    </row>
    <row r="33" spans="2:18" x14ac:dyDescent="0.25">
      <c r="B33" s="111" t="s">
        <v>5675</v>
      </c>
      <c r="C33" s="110"/>
      <c r="D33" s="110">
        <v>0.13013888888888889</v>
      </c>
      <c r="E33" s="110"/>
      <c r="F33" s="110">
        <v>0.13013888888888889</v>
      </c>
      <c r="G33" s="106"/>
      <c r="H33" s="111" t="s">
        <v>5675</v>
      </c>
      <c r="I33" s="110"/>
      <c r="J33" s="110">
        <v>60.905844907407406</v>
      </c>
      <c r="K33" s="110"/>
      <c r="L33" s="110">
        <v>60.905844907407406</v>
      </c>
      <c r="M33" s="88">
        <f t="shared" si="0"/>
        <v>3.2297499470899469</v>
      </c>
      <c r="O33" s="102"/>
      <c r="P33" s="102"/>
      <c r="Q33" s="102"/>
      <c r="R33" s="102"/>
    </row>
    <row r="34" spans="2:18" x14ac:dyDescent="0.25">
      <c r="B34" s="111" t="s">
        <v>5647</v>
      </c>
      <c r="C34" s="110">
        <v>0.26027777777777777</v>
      </c>
      <c r="D34" s="110"/>
      <c r="E34" s="110"/>
      <c r="F34" s="110">
        <v>0.26027777777777777</v>
      </c>
      <c r="G34" s="106"/>
      <c r="H34" s="111" t="s">
        <v>5647</v>
      </c>
      <c r="I34" s="110">
        <v>84.833148148148155</v>
      </c>
      <c r="J34" s="110"/>
      <c r="K34" s="110"/>
      <c r="L34" s="110">
        <v>84.833148148148155</v>
      </c>
      <c r="M34" s="88">
        <f t="shared" si="0"/>
        <v>4.4985806560846555</v>
      </c>
      <c r="O34" s="102"/>
      <c r="P34" s="102"/>
      <c r="Q34" s="102"/>
      <c r="R34" s="102"/>
    </row>
    <row r="35" spans="2:18" x14ac:dyDescent="0.25">
      <c r="B35" s="111" t="s">
        <v>5610</v>
      </c>
      <c r="C35" s="110"/>
      <c r="D35" s="110">
        <v>0.25675925925925924</v>
      </c>
      <c r="E35" s="110">
        <v>0.39041666666666663</v>
      </c>
      <c r="F35" s="110">
        <v>0.64717592592592588</v>
      </c>
      <c r="G35" s="106"/>
      <c r="H35" s="111" t="s">
        <v>5610</v>
      </c>
      <c r="I35" s="110"/>
      <c r="J35" s="110">
        <v>96.767395833333325</v>
      </c>
      <c r="K35" s="110">
        <v>245.7985763888889</v>
      </c>
      <c r="L35" s="110">
        <v>342.56597222222223</v>
      </c>
      <c r="M35" s="88">
        <f t="shared" si="0"/>
        <v>18.165784126984125</v>
      </c>
      <c r="O35" s="102"/>
      <c r="P35" s="102"/>
      <c r="Q35" s="102"/>
      <c r="R35" s="102"/>
    </row>
    <row r="36" spans="2:18" x14ac:dyDescent="0.25">
      <c r="B36" s="109" t="s">
        <v>5313</v>
      </c>
      <c r="C36" s="110">
        <v>0.25324074074074077</v>
      </c>
      <c r="D36" s="110"/>
      <c r="E36" s="110">
        <v>0.51</v>
      </c>
      <c r="F36" s="110">
        <v>0.76324074074074078</v>
      </c>
      <c r="G36" s="106"/>
      <c r="H36" s="109" t="s">
        <v>5313</v>
      </c>
      <c r="I36" s="110">
        <v>91.006030092592596</v>
      </c>
      <c r="J36" s="110"/>
      <c r="K36" s="110">
        <v>178.54348379629627</v>
      </c>
      <c r="L36" s="110">
        <v>269.5495138888889</v>
      </c>
      <c r="M36" s="87">
        <f t="shared" si="0"/>
        <v>14.29382565079365</v>
      </c>
      <c r="O36" s="102"/>
      <c r="P36" s="102"/>
      <c r="Q36" s="102"/>
      <c r="R36" s="102"/>
    </row>
    <row r="37" spans="2:18" x14ac:dyDescent="0.25">
      <c r="B37" s="111" t="s">
        <v>5610</v>
      </c>
      <c r="C37" s="110">
        <v>0.25324074074074077</v>
      </c>
      <c r="D37" s="110"/>
      <c r="E37" s="110">
        <v>0.51</v>
      </c>
      <c r="F37" s="110">
        <v>0.76324074074074078</v>
      </c>
      <c r="G37" s="106"/>
      <c r="H37" s="111" t="s">
        <v>5610</v>
      </c>
      <c r="I37" s="110">
        <v>91.006030092592596</v>
      </c>
      <c r="J37" s="110"/>
      <c r="K37" s="110">
        <v>178.54348379629627</v>
      </c>
      <c r="L37" s="110">
        <v>269.5495138888889</v>
      </c>
      <c r="M37" s="88">
        <f t="shared" si="0"/>
        <v>14.29382565079365</v>
      </c>
      <c r="O37" s="102"/>
      <c r="P37" s="102"/>
      <c r="Q37" s="102"/>
      <c r="R37" s="102"/>
    </row>
    <row r="38" spans="2:18" x14ac:dyDescent="0.25">
      <c r="B38" s="109" t="s">
        <v>5316</v>
      </c>
      <c r="C38" s="110"/>
      <c r="D38" s="110"/>
      <c r="E38" s="110">
        <v>1.1184953703703706</v>
      </c>
      <c r="F38" s="110">
        <v>1.1184953703703706</v>
      </c>
      <c r="G38" s="106"/>
      <c r="H38" s="109" t="s">
        <v>5316</v>
      </c>
      <c r="I38" s="110"/>
      <c r="J38" s="110"/>
      <c r="K38" s="110">
        <v>396.71104166666669</v>
      </c>
      <c r="L38" s="110">
        <v>396.71104166666669</v>
      </c>
      <c r="M38" s="87">
        <f t="shared" si="0"/>
        <v>21.037019809523809</v>
      </c>
      <c r="O38" s="102"/>
      <c r="P38" s="102"/>
      <c r="Q38" s="102"/>
      <c r="R38" s="102"/>
    </row>
    <row r="39" spans="2:18" x14ac:dyDescent="0.25">
      <c r="B39" s="111" t="s">
        <v>5695</v>
      </c>
      <c r="C39" s="110"/>
      <c r="D39" s="110"/>
      <c r="E39" s="110">
        <v>1.1184953703703706</v>
      </c>
      <c r="F39" s="110">
        <v>1.1184953703703706</v>
      </c>
      <c r="G39" s="106"/>
      <c r="H39" s="111" t="s">
        <v>5695</v>
      </c>
      <c r="I39" s="110"/>
      <c r="J39" s="110"/>
      <c r="K39" s="110">
        <v>396.71104166666669</v>
      </c>
      <c r="L39" s="110">
        <v>396.71104166666669</v>
      </c>
      <c r="M39" s="88">
        <f t="shared" si="0"/>
        <v>21.037019809523809</v>
      </c>
    </row>
    <row r="40" spans="2:18" x14ac:dyDescent="0.25">
      <c r="B40" s="109" t="s">
        <v>5317</v>
      </c>
      <c r="C40" s="110"/>
      <c r="D40" s="110"/>
      <c r="E40" s="110">
        <v>0.85118055555555561</v>
      </c>
      <c r="F40" s="110">
        <v>0.85118055555555561</v>
      </c>
      <c r="G40" s="106"/>
      <c r="H40" s="109" t="s">
        <v>5317</v>
      </c>
      <c r="I40" s="110"/>
      <c r="J40" s="110"/>
      <c r="K40" s="110">
        <v>319.34414351851854</v>
      </c>
      <c r="L40" s="110">
        <v>319.34414351851854</v>
      </c>
      <c r="M40" s="87">
        <f t="shared" si="0"/>
        <v>16.934363724867723</v>
      </c>
      <c r="O40" s="66" t="s">
        <v>5562</v>
      </c>
      <c r="P40" s="66"/>
      <c r="Q40" s="66"/>
      <c r="R40" s="66"/>
    </row>
    <row r="41" spans="2:18" x14ac:dyDescent="0.25">
      <c r="B41" s="111" t="s">
        <v>5695</v>
      </c>
      <c r="C41" s="110"/>
      <c r="D41" s="110"/>
      <c r="E41" s="110">
        <v>0.85118055555555561</v>
      </c>
      <c r="F41" s="110">
        <v>0.85118055555555561</v>
      </c>
      <c r="G41" s="106"/>
      <c r="H41" s="111" t="s">
        <v>5695</v>
      </c>
      <c r="I41" s="110"/>
      <c r="J41" s="110"/>
      <c r="K41" s="110">
        <v>319.34414351851854</v>
      </c>
      <c r="L41" s="110">
        <v>319.34414351851854</v>
      </c>
      <c r="M41" s="88">
        <f t="shared" si="0"/>
        <v>16.934363724867723</v>
      </c>
      <c r="O41" s="102" t="s">
        <v>5762</v>
      </c>
      <c r="P41" s="102"/>
      <c r="Q41" s="102"/>
      <c r="R41" s="102"/>
    </row>
    <row r="42" spans="2:18" x14ac:dyDescent="0.25">
      <c r="B42" s="109" t="s">
        <v>5318</v>
      </c>
      <c r="C42" s="110"/>
      <c r="D42" s="110"/>
      <c r="E42" s="110">
        <v>0.85819444444444459</v>
      </c>
      <c r="F42" s="110">
        <v>0.85819444444444459</v>
      </c>
      <c r="G42" s="106"/>
      <c r="H42" s="109" t="s">
        <v>5318</v>
      </c>
      <c r="I42" s="110"/>
      <c r="J42" s="110"/>
      <c r="K42" s="110">
        <v>319.9320486111111</v>
      </c>
      <c r="L42" s="110">
        <v>319.9320486111111</v>
      </c>
      <c r="M42" s="87">
        <f t="shared" si="0"/>
        <v>16.965539492063488</v>
      </c>
      <c r="O42" s="102"/>
      <c r="P42" s="102"/>
      <c r="Q42" s="102"/>
      <c r="R42" s="102"/>
    </row>
    <row r="43" spans="2:18" x14ac:dyDescent="0.25">
      <c r="B43" s="111" t="s">
        <v>5695</v>
      </c>
      <c r="C43" s="110"/>
      <c r="D43" s="110"/>
      <c r="E43" s="110">
        <v>0.85819444444444459</v>
      </c>
      <c r="F43" s="110">
        <v>0.85819444444444459</v>
      </c>
      <c r="G43" s="106"/>
      <c r="H43" s="111" t="s">
        <v>5695</v>
      </c>
      <c r="I43" s="110"/>
      <c r="J43" s="110"/>
      <c r="K43" s="110">
        <v>319.9320486111111</v>
      </c>
      <c r="L43" s="110">
        <v>319.9320486111111</v>
      </c>
      <c r="M43" s="88">
        <f t="shared" si="0"/>
        <v>16.965539492063488</v>
      </c>
    </row>
    <row r="44" spans="2:18" x14ac:dyDescent="0.25">
      <c r="B44" s="109" t="s">
        <v>5319</v>
      </c>
      <c r="C44" s="110"/>
      <c r="D44" s="110">
        <v>0.81600694444444444</v>
      </c>
      <c r="E44" s="110"/>
      <c r="F44" s="110">
        <v>0.81600694444444444</v>
      </c>
      <c r="G44" s="106"/>
      <c r="H44" s="109" t="s">
        <v>5319</v>
      </c>
      <c r="I44" s="110"/>
      <c r="J44" s="110">
        <v>207.29151620370371</v>
      </c>
      <c r="K44" s="110"/>
      <c r="L44" s="110">
        <v>207.29151620370371</v>
      </c>
      <c r="M44" s="87">
        <f t="shared" si="0"/>
        <v>10.992372973544972</v>
      </c>
    </row>
    <row r="45" spans="2:18" x14ac:dyDescent="0.25">
      <c r="B45" s="111" t="s">
        <v>5695</v>
      </c>
      <c r="C45" s="110"/>
      <c r="D45" s="110">
        <v>0.81600694444444444</v>
      </c>
      <c r="E45" s="110"/>
      <c r="F45" s="110">
        <v>0.81600694444444444</v>
      </c>
      <c r="G45" s="106"/>
      <c r="H45" s="111" t="s">
        <v>5695</v>
      </c>
      <c r="I45" s="110"/>
      <c r="J45" s="110">
        <v>207.29151620370371</v>
      </c>
      <c r="K45" s="110"/>
      <c r="L45" s="110">
        <v>207.29151620370371</v>
      </c>
      <c r="M45" s="88">
        <f t="shared" si="0"/>
        <v>10.992372973544972</v>
      </c>
    </row>
    <row r="46" spans="2:18" x14ac:dyDescent="0.25">
      <c r="B46" s="113" t="s">
        <v>5798</v>
      </c>
      <c r="C46" s="114">
        <v>0.57682870370370376</v>
      </c>
      <c r="D46" s="114">
        <v>1.2029050925925926</v>
      </c>
      <c r="E46" s="114">
        <v>6.2854050925925931</v>
      </c>
      <c r="F46" s="114">
        <v>8.0651388888888906</v>
      </c>
      <c r="G46" s="106"/>
      <c r="H46" s="113" t="s">
        <v>5800</v>
      </c>
      <c r="I46" s="114">
        <v>277.66246527777776</v>
      </c>
      <c r="J46" s="114">
        <v>364.96475694444445</v>
      </c>
      <c r="K46" s="114">
        <v>3841.6329861111108</v>
      </c>
      <c r="L46" s="114">
        <v>4484.2602083333331</v>
      </c>
      <c r="M46" s="94">
        <f t="shared" si="0"/>
        <v>237.79391276190475</v>
      </c>
    </row>
  </sheetData>
  <mergeCells count="4">
    <mergeCell ref="O41:R42"/>
    <mergeCell ref="B1:B2"/>
    <mergeCell ref="P29:R38"/>
    <mergeCell ref="O29:O38"/>
  </mergeCells>
  <pageMargins left="0.7" right="0.7" top="0.75" bottom="0.75" header="0.3" footer="0.3"/>
  <pageSetup scale="82" orientation="landscape" horizontalDpi="4294967295" verticalDpi="4294967295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1B18-D3F3-45FF-B168-EAF445E3081E}">
  <sheetPr>
    <tabColor theme="9" tint="-0.249977111117893"/>
  </sheetPr>
  <dimension ref="B1:Q166"/>
  <sheetViews>
    <sheetView showGridLines="0" topLeftCell="A21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57.85546875" bestFit="1" customWidth="1"/>
    <col min="3" max="3" width="33" hidden="1" customWidth="1"/>
    <col min="4" max="4" width="13.28515625" hidden="1" customWidth="1"/>
    <col min="5" max="5" width="13.7109375" bestFit="1" customWidth="1"/>
    <col min="6" max="6" width="16.28515625" hidden="1" customWidth="1"/>
    <col min="7" max="7" width="57.85546875" hidden="1" customWidth="1"/>
    <col min="8" max="8" width="33" hidden="1" customWidth="1"/>
    <col min="9" max="9" width="13.28515625" hidden="1" customWidth="1"/>
    <col min="10" max="10" width="13.42578125" customWidth="1"/>
    <col min="13" max="13" width="24.42578125" bestFit="1" customWidth="1"/>
    <col min="14" max="14" width="9" customWidth="1"/>
    <col min="15" max="15" width="8.5703125" customWidth="1"/>
    <col min="16" max="16" width="5.28515625" customWidth="1"/>
  </cols>
  <sheetData>
    <row r="1" spans="2:14" ht="18.75" customHeight="1" x14ac:dyDescent="0.25">
      <c r="B1" s="100" t="s">
        <v>3978</v>
      </c>
    </row>
    <row r="2" spans="2:14" x14ac:dyDescent="0.25">
      <c r="B2" s="101"/>
      <c r="E2" s="48" t="s">
        <v>3688</v>
      </c>
      <c r="J2" s="56" t="s">
        <v>4162</v>
      </c>
      <c r="K2" s="49" t="s">
        <v>5219</v>
      </c>
    </row>
    <row r="3" spans="2:14" x14ac:dyDescent="0.25">
      <c r="B3" s="57" t="s">
        <v>5560</v>
      </c>
      <c r="E3" s="50">
        <f>'Building Availability'!B11</f>
        <v>9</v>
      </c>
      <c r="J3" s="50">
        <f>'Building Availability'!C11</f>
        <v>4</v>
      </c>
      <c r="K3" s="46">
        <f>'Building Availability'!D11</f>
        <v>13</v>
      </c>
    </row>
    <row r="4" spans="2:14" x14ac:dyDescent="0.25">
      <c r="B4" s="58" t="s">
        <v>5563</v>
      </c>
      <c r="E4" s="51">
        <f>'Building Availability'!E11</f>
        <v>22.5</v>
      </c>
      <c r="J4" s="51">
        <f>'Building Availability'!F11</f>
        <v>5</v>
      </c>
      <c r="K4" s="47">
        <f>'Building Availability'!G11</f>
        <v>27.5</v>
      </c>
    </row>
    <row r="5" spans="2:14" x14ac:dyDescent="0.25">
      <c r="B5" s="57" t="s">
        <v>5561</v>
      </c>
      <c r="E5" s="50">
        <v>6</v>
      </c>
      <c r="J5" s="50">
        <v>2</v>
      </c>
      <c r="K5" s="46">
        <f>E5+J5</f>
        <v>8</v>
      </c>
    </row>
    <row r="6" spans="2:14" x14ac:dyDescent="0.25">
      <c r="B6" s="58" t="s">
        <v>5564</v>
      </c>
      <c r="E6" s="51">
        <f>GETPIVOTDATA("WEEKLY HOURS",$B$13,"ROOM_TYPE","110 Classroom")</f>
        <v>4.6417939814814808</v>
      </c>
      <c r="J6" s="51">
        <f>GETPIVOTDATA("WEEKLY HOURS",$B$13,"ROOM_TYPE","210 Class Lab")</f>
        <v>1.7448379629629631</v>
      </c>
      <c r="K6" s="47">
        <f>GETPIVOTDATA("WEEKLY HOURS",$B$13)</f>
        <v>6.386631944444443</v>
      </c>
    </row>
    <row r="7" spans="2:14" x14ac:dyDescent="0.25">
      <c r="B7" s="27"/>
      <c r="C7" s="59"/>
    </row>
    <row r="8" spans="2:14" hidden="1" x14ac:dyDescent="0.25">
      <c r="B8" s="105" t="s">
        <v>23</v>
      </c>
      <c r="C8" s="106" t="s">
        <v>278</v>
      </c>
      <c r="E8" s="59"/>
      <c r="F8" s="59"/>
      <c r="G8" s="105" t="s">
        <v>23</v>
      </c>
      <c r="H8" s="106" t="s">
        <v>278</v>
      </c>
      <c r="J8" s="59"/>
      <c r="K8" s="59"/>
    </row>
    <row r="9" spans="2:14" hidden="1" x14ac:dyDescent="0.25">
      <c r="B9" s="105" t="s">
        <v>7</v>
      </c>
      <c r="C9" s="106" t="s">
        <v>5555</v>
      </c>
      <c r="G9" s="105" t="s">
        <v>7</v>
      </c>
      <c r="H9" s="106" t="s">
        <v>5799</v>
      </c>
    </row>
    <row r="10" spans="2:14" hidden="1" x14ac:dyDescent="0.25">
      <c r="B10" s="105" t="s">
        <v>21</v>
      </c>
      <c r="C10" s="106" t="s">
        <v>62</v>
      </c>
      <c r="G10" s="105" t="s">
        <v>21</v>
      </c>
      <c r="H10" s="106" t="s">
        <v>62</v>
      </c>
    </row>
    <row r="11" spans="2:14" hidden="1" x14ac:dyDescent="0.25">
      <c r="B11" s="105" t="s">
        <v>15</v>
      </c>
      <c r="C11" s="106" t="s">
        <v>5360</v>
      </c>
      <c r="G11" s="105" t="s">
        <v>15</v>
      </c>
      <c r="H11" s="106" t="s">
        <v>5360</v>
      </c>
    </row>
    <row r="12" spans="2:14" hidden="1" x14ac:dyDescent="0.25">
      <c r="B12" s="105" t="s">
        <v>5554</v>
      </c>
      <c r="C12" s="106" t="s">
        <v>5360</v>
      </c>
      <c r="G12" s="105" t="s">
        <v>5554</v>
      </c>
      <c r="H12" s="106" t="s">
        <v>5360</v>
      </c>
    </row>
    <row r="13" spans="2:14" hidden="1" x14ac:dyDescent="0.25">
      <c r="M13" s="15" t="s">
        <v>3599</v>
      </c>
      <c r="N13" t="s">
        <v>3978</v>
      </c>
    </row>
    <row r="14" spans="2:14" hidden="1" x14ac:dyDescent="0.25">
      <c r="B14" s="105" t="s">
        <v>5776</v>
      </c>
      <c r="C14" s="105" t="s">
        <v>5358</v>
      </c>
      <c r="D14" s="106"/>
      <c r="E14" s="106"/>
      <c r="G14" s="105" t="s">
        <v>5775</v>
      </c>
      <c r="H14" s="105" t="s">
        <v>5358</v>
      </c>
      <c r="I14" s="106"/>
      <c r="J14" s="106"/>
    </row>
    <row r="15" spans="2:14" ht="30" x14ac:dyDescent="0.25">
      <c r="B15" s="107" t="s">
        <v>3978</v>
      </c>
      <c r="C15" s="107" t="s">
        <v>304</v>
      </c>
      <c r="D15" s="107" t="s">
        <v>5581</v>
      </c>
      <c r="E15" s="118" t="s">
        <v>5798</v>
      </c>
      <c r="F15" s="106"/>
      <c r="G15" s="107" t="s">
        <v>3978</v>
      </c>
      <c r="H15" s="107" t="s">
        <v>304</v>
      </c>
      <c r="I15" s="107" t="s">
        <v>5581</v>
      </c>
      <c r="J15" s="118" t="s">
        <v>5800</v>
      </c>
      <c r="K15" s="91" t="s">
        <v>5777</v>
      </c>
      <c r="M15" s="30" t="s">
        <v>3978</v>
      </c>
      <c r="N15" s="31" t="s">
        <v>5571</v>
      </c>
    </row>
    <row r="16" spans="2:14" x14ac:dyDescent="0.25">
      <c r="B16" s="108" t="s">
        <v>3688</v>
      </c>
      <c r="C16" s="117">
        <v>0.56750000000000012</v>
      </c>
      <c r="D16" s="117">
        <v>4.0742939814814809</v>
      </c>
      <c r="E16" s="117">
        <v>4.6417939814814808</v>
      </c>
      <c r="F16" s="106"/>
      <c r="G16" s="108" t="s">
        <v>3688</v>
      </c>
      <c r="H16" s="117">
        <v>245.03994212962965</v>
      </c>
      <c r="I16" s="117">
        <v>1949.0457870370369</v>
      </c>
      <c r="J16" s="117">
        <v>2194.0857291666666</v>
      </c>
      <c r="K16" s="92">
        <f>J16/525*24*1.16</f>
        <v>116.34923180952379</v>
      </c>
      <c r="M16" s="44" t="s">
        <v>3688</v>
      </c>
      <c r="N16" s="45">
        <v>8638</v>
      </c>
    </row>
    <row r="17" spans="2:16" x14ac:dyDescent="0.25">
      <c r="B17" s="109" t="s">
        <v>5222</v>
      </c>
      <c r="C17" s="110">
        <v>0.20250000000000001</v>
      </c>
      <c r="D17" s="110">
        <v>0.94265046296296295</v>
      </c>
      <c r="E17" s="110">
        <v>1.145150462962963</v>
      </c>
      <c r="F17" s="106"/>
      <c r="G17" s="109" t="s">
        <v>5222</v>
      </c>
      <c r="H17" s="110">
        <v>79.146874999999994</v>
      </c>
      <c r="I17" s="110">
        <v>509.76310185185179</v>
      </c>
      <c r="J17" s="110">
        <v>588.90997685185175</v>
      </c>
      <c r="K17" s="119">
        <f t="shared" ref="K17:K48" si="0">J17/525*24*1.16</f>
        <v>31.229054772486762</v>
      </c>
      <c r="M17" s="32" t="s">
        <v>3832</v>
      </c>
      <c r="N17" s="33">
        <v>520</v>
      </c>
    </row>
    <row r="18" spans="2:16" x14ac:dyDescent="0.25">
      <c r="B18" s="111" t="s">
        <v>5635</v>
      </c>
      <c r="C18" s="110"/>
      <c r="D18" s="110">
        <v>0.13013888888888889</v>
      </c>
      <c r="E18" s="110">
        <v>0.13013888888888889</v>
      </c>
      <c r="F18" s="106"/>
      <c r="G18" s="111" t="s">
        <v>5635</v>
      </c>
      <c r="H18" s="110"/>
      <c r="I18" s="110">
        <v>71.781886574074079</v>
      </c>
      <c r="J18" s="110">
        <v>71.781886574074079</v>
      </c>
      <c r="K18" s="120">
        <f t="shared" si="0"/>
        <v>3.8064908994708997</v>
      </c>
      <c r="M18" s="37" t="s">
        <v>4162</v>
      </c>
      <c r="N18" s="36">
        <v>3493</v>
      </c>
    </row>
    <row r="19" spans="2:16" x14ac:dyDescent="0.25">
      <c r="B19" s="111" t="s">
        <v>5707</v>
      </c>
      <c r="C19" s="110">
        <v>8.7928240740740737E-2</v>
      </c>
      <c r="D19" s="110"/>
      <c r="E19" s="110">
        <v>8.7928240740740737E-2</v>
      </c>
      <c r="F19" s="106"/>
      <c r="G19" s="111" t="s">
        <v>5707</v>
      </c>
      <c r="H19" s="110">
        <v>23.515775462962964</v>
      </c>
      <c r="I19" s="110"/>
      <c r="J19" s="110">
        <v>23.515775462962964</v>
      </c>
      <c r="K19" s="120">
        <f t="shared" si="0"/>
        <v>1.2470079788359789</v>
      </c>
      <c r="M19" s="32" t="s">
        <v>3613</v>
      </c>
      <c r="N19" s="33">
        <v>458</v>
      </c>
    </row>
    <row r="20" spans="2:16" x14ac:dyDescent="0.25">
      <c r="B20" s="111" t="s">
        <v>5617</v>
      </c>
      <c r="C20" s="110">
        <v>0.11457175925925926</v>
      </c>
      <c r="D20" s="110">
        <v>0.81251157407407404</v>
      </c>
      <c r="E20" s="110">
        <v>0.92708333333333326</v>
      </c>
      <c r="F20" s="106"/>
      <c r="G20" s="111" t="s">
        <v>5617</v>
      </c>
      <c r="H20" s="110">
        <v>55.631099537037038</v>
      </c>
      <c r="I20" s="110">
        <v>437.98121527777772</v>
      </c>
      <c r="J20" s="110">
        <v>493.61231481481474</v>
      </c>
      <c r="K20" s="120">
        <f t="shared" si="0"/>
        <v>26.17555589417989</v>
      </c>
      <c r="M20" s="32" t="s">
        <v>4521</v>
      </c>
      <c r="N20" s="33">
        <v>2899</v>
      </c>
    </row>
    <row r="21" spans="2:16" x14ac:dyDescent="0.25">
      <c r="B21" s="109" t="s">
        <v>5223</v>
      </c>
      <c r="C21" s="110"/>
      <c r="D21" s="110">
        <v>0.68237268518518512</v>
      </c>
      <c r="E21" s="110">
        <v>0.68237268518518512</v>
      </c>
      <c r="F21" s="106"/>
      <c r="G21" s="109" t="s">
        <v>5223</v>
      </c>
      <c r="H21" s="110"/>
      <c r="I21" s="110">
        <v>354.50023148148148</v>
      </c>
      <c r="J21" s="110">
        <v>354.50023148148148</v>
      </c>
      <c r="K21" s="119">
        <f t="shared" si="0"/>
        <v>18.798640846560847</v>
      </c>
      <c r="M21" s="32" t="s">
        <v>3625</v>
      </c>
      <c r="N21" s="33">
        <v>3179</v>
      </c>
    </row>
    <row r="22" spans="2:16" x14ac:dyDescent="0.25">
      <c r="B22" s="111" t="s">
        <v>5617</v>
      </c>
      <c r="C22" s="110"/>
      <c r="D22" s="110">
        <v>0.68237268518518512</v>
      </c>
      <c r="E22" s="110">
        <v>0.68237268518518512</v>
      </c>
      <c r="F22" s="106"/>
      <c r="G22" s="111" t="s">
        <v>5617</v>
      </c>
      <c r="H22" s="110"/>
      <c r="I22" s="110">
        <v>354.50023148148148</v>
      </c>
      <c r="J22" s="110">
        <v>354.50023148148148</v>
      </c>
      <c r="K22" s="120">
        <f t="shared" si="0"/>
        <v>18.798640846560847</v>
      </c>
      <c r="M22" s="32" t="s">
        <v>3620</v>
      </c>
      <c r="N22" s="33">
        <v>373</v>
      </c>
    </row>
    <row r="23" spans="2:16" x14ac:dyDescent="0.25">
      <c r="B23" s="109" t="s">
        <v>5224</v>
      </c>
      <c r="C23" s="110"/>
      <c r="D23" s="110">
        <v>0.57099537037037029</v>
      </c>
      <c r="E23" s="110">
        <v>0.57099537037037029</v>
      </c>
      <c r="F23" s="106"/>
      <c r="G23" s="109" t="s">
        <v>5224</v>
      </c>
      <c r="H23" s="110"/>
      <c r="I23" s="110">
        <v>218.2263425925926</v>
      </c>
      <c r="J23" s="110">
        <v>218.2263425925926</v>
      </c>
      <c r="K23" s="119">
        <f t="shared" si="0"/>
        <v>11.572231195767197</v>
      </c>
      <c r="M23" s="32" t="s">
        <v>3855</v>
      </c>
      <c r="N23" s="33">
        <v>884</v>
      </c>
    </row>
    <row r="24" spans="2:16" x14ac:dyDescent="0.25">
      <c r="B24" s="111" t="s">
        <v>5592</v>
      </c>
      <c r="C24" s="110"/>
      <c r="D24" s="110">
        <v>0.12076388888888889</v>
      </c>
      <c r="E24" s="110">
        <v>0.12076388888888889</v>
      </c>
      <c r="F24" s="106"/>
      <c r="G24" s="111" t="s">
        <v>5592</v>
      </c>
      <c r="H24" s="110"/>
      <c r="I24" s="110">
        <v>0</v>
      </c>
      <c r="J24" s="110">
        <v>0</v>
      </c>
      <c r="K24" s="120">
        <f t="shared" si="0"/>
        <v>0</v>
      </c>
      <c r="M24" s="32" t="s">
        <v>4336</v>
      </c>
      <c r="N24" s="33">
        <v>1220</v>
      </c>
    </row>
    <row r="25" spans="2:16" x14ac:dyDescent="0.25">
      <c r="B25" s="111" t="s">
        <v>5617</v>
      </c>
      <c r="C25" s="110"/>
      <c r="D25" s="110">
        <v>0.45023148148148145</v>
      </c>
      <c r="E25" s="110">
        <v>0.45023148148148145</v>
      </c>
      <c r="F25" s="106"/>
      <c r="G25" s="111" t="s">
        <v>5617</v>
      </c>
      <c r="H25" s="110"/>
      <c r="I25" s="110">
        <v>218.2263425925926</v>
      </c>
      <c r="J25" s="110">
        <v>218.2263425925926</v>
      </c>
      <c r="K25" s="120">
        <f t="shared" si="0"/>
        <v>11.572231195767197</v>
      </c>
      <c r="M25" s="32" t="s">
        <v>4540</v>
      </c>
      <c r="N25" s="33">
        <v>650</v>
      </c>
    </row>
    <row r="26" spans="2:16" x14ac:dyDescent="0.25">
      <c r="B26" s="109" t="s">
        <v>5225</v>
      </c>
      <c r="C26" s="110">
        <v>0.14159722222222221</v>
      </c>
      <c r="D26" s="110">
        <v>0.51354166666666667</v>
      </c>
      <c r="E26" s="110">
        <v>0.65513888888888883</v>
      </c>
      <c r="F26" s="106"/>
      <c r="G26" s="109" t="s">
        <v>5225</v>
      </c>
      <c r="H26" s="110">
        <v>71.256157407407414</v>
      </c>
      <c r="I26" s="110">
        <v>257.02736111111108</v>
      </c>
      <c r="J26" s="110">
        <v>328.28351851851852</v>
      </c>
      <c r="K26" s="119">
        <f t="shared" si="0"/>
        <v>17.408406010582009</v>
      </c>
      <c r="M26" s="32" t="s">
        <v>3678</v>
      </c>
      <c r="N26" s="33">
        <v>553</v>
      </c>
    </row>
    <row r="27" spans="2:16" x14ac:dyDescent="0.25">
      <c r="B27" s="111" t="s">
        <v>5592</v>
      </c>
      <c r="C27" s="110">
        <v>7.7384259259259264E-2</v>
      </c>
      <c r="D27" s="110"/>
      <c r="E27" s="110">
        <v>7.7384259259259264E-2</v>
      </c>
      <c r="F27" s="106"/>
      <c r="G27" s="111" t="s">
        <v>5592</v>
      </c>
      <c r="H27" s="110">
        <v>42.681122685185187</v>
      </c>
      <c r="I27" s="110"/>
      <c r="J27" s="110">
        <v>42.681122685185187</v>
      </c>
      <c r="K27" s="120">
        <f t="shared" si="0"/>
        <v>2.2633189629629631</v>
      </c>
      <c r="M27" s="32" t="s">
        <v>3653</v>
      </c>
      <c r="N27" s="33">
        <v>121</v>
      </c>
    </row>
    <row r="28" spans="2:16" x14ac:dyDescent="0.25">
      <c r="B28" s="111" t="s">
        <v>5622</v>
      </c>
      <c r="C28" s="110">
        <v>6.4212962962962958E-2</v>
      </c>
      <c r="D28" s="110">
        <v>0.22511574074074073</v>
      </c>
      <c r="E28" s="110">
        <v>0.28932870370370367</v>
      </c>
      <c r="F28" s="106"/>
      <c r="G28" s="111" t="s">
        <v>5622</v>
      </c>
      <c r="H28" s="110">
        <v>28.575034722222224</v>
      </c>
      <c r="I28" s="110">
        <v>131.68831018518517</v>
      </c>
      <c r="J28" s="110">
        <v>160.2633449074074</v>
      </c>
      <c r="K28" s="120">
        <f t="shared" si="0"/>
        <v>8.4985362328042324</v>
      </c>
      <c r="M28" s="32" t="s">
        <v>3910</v>
      </c>
      <c r="N28" s="33">
        <v>173</v>
      </c>
    </row>
    <row r="29" spans="2:16" x14ac:dyDescent="0.25">
      <c r="B29" s="111" t="s">
        <v>5707</v>
      </c>
      <c r="C29" s="110"/>
      <c r="D29" s="110">
        <v>0.17586805555555557</v>
      </c>
      <c r="E29" s="110">
        <v>0.17586805555555557</v>
      </c>
      <c r="F29" s="106"/>
      <c r="G29" s="111" t="s">
        <v>5707</v>
      </c>
      <c r="H29" s="110"/>
      <c r="I29" s="110">
        <v>76.426249999999996</v>
      </c>
      <c r="J29" s="110">
        <v>76.426249999999996</v>
      </c>
      <c r="K29" s="120">
        <f t="shared" si="0"/>
        <v>4.0527748571428575</v>
      </c>
      <c r="M29" s="34" t="s">
        <v>5356</v>
      </c>
      <c r="N29" s="35">
        <v>23161</v>
      </c>
    </row>
    <row r="30" spans="2:16" x14ac:dyDescent="0.25">
      <c r="B30" s="111" t="s">
        <v>5617</v>
      </c>
      <c r="C30" s="110"/>
      <c r="D30" s="110">
        <v>0.11255787037037036</v>
      </c>
      <c r="E30" s="110">
        <v>0.11255787037037036</v>
      </c>
      <c r="F30" s="106"/>
      <c r="G30" s="111" t="s">
        <v>5617</v>
      </c>
      <c r="H30" s="110"/>
      <c r="I30" s="110">
        <v>48.912800925925929</v>
      </c>
      <c r="J30" s="110">
        <v>48.912800925925929</v>
      </c>
      <c r="K30" s="120">
        <f t="shared" si="0"/>
        <v>2.5937759576719577</v>
      </c>
    </row>
    <row r="31" spans="2:16" x14ac:dyDescent="0.25">
      <c r="B31" s="109" t="s">
        <v>5226</v>
      </c>
      <c r="C31" s="110">
        <v>0.22340277777777778</v>
      </c>
      <c r="D31" s="110">
        <v>0.37283564814814818</v>
      </c>
      <c r="E31" s="110">
        <v>0.59623842592592591</v>
      </c>
      <c r="F31" s="106"/>
      <c r="G31" s="109" t="s">
        <v>5226</v>
      </c>
      <c r="H31" s="110">
        <v>94.636909722222228</v>
      </c>
      <c r="I31" s="110">
        <v>167.66744212962962</v>
      </c>
      <c r="J31" s="110">
        <v>262.30435185185183</v>
      </c>
      <c r="K31" s="119">
        <f t="shared" si="0"/>
        <v>13.909625058201057</v>
      </c>
    </row>
    <row r="32" spans="2:16" x14ac:dyDescent="0.25">
      <c r="B32" s="111" t="s">
        <v>5592</v>
      </c>
      <c r="C32" s="110">
        <v>0.17938657407407407</v>
      </c>
      <c r="D32" s="110"/>
      <c r="E32" s="110">
        <v>0.17938657407407407</v>
      </c>
      <c r="F32" s="106"/>
      <c r="G32" s="111" t="s">
        <v>5592</v>
      </c>
      <c r="H32" s="110">
        <v>82.363981481481488</v>
      </c>
      <c r="I32" s="110"/>
      <c r="J32" s="110">
        <v>82.363981481481488</v>
      </c>
      <c r="K32" s="120">
        <f t="shared" si="0"/>
        <v>4.3676442751322746</v>
      </c>
      <c r="M32" s="62" t="s">
        <v>5740</v>
      </c>
      <c r="N32" s="62" t="s">
        <v>5741</v>
      </c>
      <c r="O32" s="62"/>
      <c r="P32" s="62"/>
    </row>
    <row r="33" spans="2:17" x14ac:dyDescent="0.25">
      <c r="B33" s="111" t="s">
        <v>5635</v>
      </c>
      <c r="C33" s="110">
        <v>4.4016203703703703E-2</v>
      </c>
      <c r="D33" s="110">
        <v>0.13013888888888889</v>
      </c>
      <c r="E33" s="110">
        <v>0.1741550925925926</v>
      </c>
      <c r="F33" s="106"/>
      <c r="G33" s="111" t="s">
        <v>5635</v>
      </c>
      <c r="H33" s="110">
        <v>12.272928240740741</v>
      </c>
      <c r="I33" s="110">
        <v>69.606678240740735</v>
      </c>
      <c r="J33" s="110">
        <v>81.879606481481474</v>
      </c>
      <c r="K33" s="120">
        <f t="shared" si="0"/>
        <v>4.3419585608465603</v>
      </c>
      <c r="M33" s="68" t="s">
        <v>5763</v>
      </c>
      <c r="N33" s="64">
        <v>9.9599999999999994E-2</v>
      </c>
    </row>
    <row r="34" spans="2:17" x14ac:dyDescent="0.25">
      <c r="B34" s="111" t="s">
        <v>5614</v>
      </c>
      <c r="C34" s="110"/>
      <c r="D34" s="110">
        <v>0.11255787037037036</v>
      </c>
      <c r="E34" s="110">
        <v>0.11255787037037036</v>
      </c>
      <c r="F34" s="106"/>
      <c r="G34" s="111" t="s">
        <v>5614</v>
      </c>
      <c r="H34" s="110"/>
      <c r="I34" s="110">
        <v>54.55658564814815</v>
      </c>
      <c r="J34" s="110">
        <v>54.55658564814815</v>
      </c>
      <c r="K34" s="120">
        <f t="shared" si="0"/>
        <v>2.8930577989417992</v>
      </c>
    </row>
    <row r="35" spans="2:17" ht="15" customHeight="1" x14ac:dyDescent="0.25">
      <c r="B35" s="111" t="s">
        <v>5646</v>
      </c>
      <c r="C35" s="110"/>
      <c r="D35" s="110">
        <v>0.13013888888888889</v>
      </c>
      <c r="E35" s="110">
        <v>0.13013888888888889</v>
      </c>
      <c r="F35" s="106"/>
      <c r="G35" s="111" t="s">
        <v>5646</v>
      </c>
      <c r="H35" s="110"/>
      <c r="I35" s="110">
        <v>43.504178240740735</v>
      </c>
      <c r="J35" s="110">
        <v>43.504178240740735</v>
      </c>
      <c r="K35" s="120">
        <f t="shared" si="0"/>
        <v>2.3069644232804225</v>
      </c>
      <c r="M35" s="62" t="s">
        <v>5568</v>
      </c>
      <c r="N35" s="62" t="s">
        <v>5569</v>
      </c>
      <c r="O35" s="62"/>
      <c r="P35" s="62"/>
    </row>
    <row r="36" spans="2:17" x14ac:dyDescent="0.25">
      <c r="B36" s="109" t="s">
        <v>5227</v>
      </c>
      <c r="C36" s="110"/>
      <c r="D36" s="110">
        <v>0.99189814814814814</v>
      </c>
      <c r="E36" s="110">
        <v>0.99189814814814814</v>
      </c>
      <c r="F36" s="106"/>
      <c r="G36" s="109" t="s">
        <v>5227</v>
      </c>
      <c r="H36" s="110"/>
      <c r="I36" s="110">
        <v>441.86130787037035</v>
      </c>
      <c r="J36" s="110">
        <v>441.86130787037035</v>
      </c>
      <c r="K36" s="119">
        <f t="shared" si="0"/>
        <v>23.431273925925922</v>
      </c>
      <c r="M36" s="63" t="s">
        <v>5743</v>
      </c>
      <c r="N36" s="102" t="s">
        <v>5746</v>
      </c>
      <c r="O36" s="102"/>
      <c r="P36" s="102"/>
    </row>
    <row r="37" spans="2:17" x14ac:dyDescent="0.25">
      <c r="B37" s="111" t="s">
        <v>5629</v>
      </c>
      <c r="C37" s="110"/>
      <c r="D37" s="110">
        <v>0.11255787037037036</v>
      </c>
      <c r="E37" s="110">
        <v>0.11255787037037036</v>
      </c>
      <c r="F37" s="106"/>
      <c r="G37" s="111" t="s">
        <v>5629</v>
      </c>
      <c r="H37" s="110"/>
      <c r="I37" s="110">
        <v>24.456400462962964</v>
      </c>
      <c r="J37" s="110">
        <v>24.456400462962964</v>
      </c>
      <c r="K37" s="120">
        <f t="shared" si="0"/>
        <v>1.2968879788359788</v>
      </c>
      <c r="N37" s="102"/>
      <c r="O37" s="102"/>
      <c r="P37" s="102"/>
      <c r="Q37" s="26"/>
    </row>
    <row r="38" spans="2:17" x14ac:dyDescent="0.25">
      <c r="B38" s="111" t="s">
        <v>5707</v>
      </c>
      <c r="C38" s="110"/>
      <c r="D38" s="110">
        <v>0.52760416666666665</v>
      </c>
      <c r="E38" s="110">
        <v>0.52760416666666665</v>
      </c>
      <c r="F38" s="106"/>
      <c r="G38" s="111" t="s">
        <v>5707</v>
      </c>
      <c r="H38" s="110"/>
      <c r="I38" s="110">
        <v>235.15769675925924</v>
      </c>
      <c r="J38" s="110">
        <v>235.15769675925924</v>
      </c>
      <c r="K38" s="120">
        <f t="shared" si="0"/>
        <v>12.470076719576717</v>
      </c>
      <c r="N38" s="102"/>
      <c r="O38" s="102"/>
      <c r="P38" s="102"/>
    </row>
    <row r="39" spans="2:17" x14ac:dyDescent="0.25">
      <c r="B39" s="111" t="s">
        <v>5623</v>
      </c>
      <c r="C39" s="110"/>
      <c r="D39" s="110">
        <v>0.35173611111111114</v>
      </c>
      <c r="E39" s="110">
        <v>0.35173611111111114</v>
      </c>
      <c r="F39" s="106"/>
      <c r="G39" s="111" t="s">
        <v>5623</v>
      </c>
      <c r="H39" s="110"/>
      <c r="I39" s="110">
        <v>182.24721064814815</v>
      </c>
      <c r="J39" s="110">
        <v>182.24721064814815</v>
      </c>
      <c r="K39" s="120">
        <f t="shared" si="0"/>
        <v>9.6643092275132272</v>
      </c>
    </row>
    <row r="40" spans="2:17" x14ac:dyDescent="0.25">
      <c r="B40" s="112" t="s">
        <v>4162</v>
      </c>
      <c r="C40" s="121">
        <v>0.47204861111111107</v>
      </c>
      <c r="D40" s="121">
        <v>1.272789351851852</v>
      </c>
      <c r="E40" s="121">
        <v>1.7448379629629631</v>
      </c>
      <c r="F40" s="106"/>
      <c r="G40" s="112" t="s">
        <v>4162</v>
      </c>
      <c r="H40" s="121">
        <v>189.07766203703704</v>
      </c>
      <c r="I40" s="121">
        <v>432.96081018518515</v>
      </c>
      <c r="J40" s="121">
        <v>622.03847222222225</v>
      </c>
      <c r="K40" s="93">
        <f t="shared" si="0"/>
        <v>32.985811555555557</v>
      </c>
      <c r="M40" s="103" t="s">
        <v>5562</v>
      </c>
      <c r="N40" s="103"/>
      <c r="O40" s="103"/>
      <c r="P40" s="103"/>
    </row>
    <row r="41" spans="2:17" x14ac:dyDescent="0.25">
      <c r="B41" s="109" t="s">
        <v>5228</v>
      </c>
      <c r="C41" s="110">
        <v>0.47204861111111107</v>
      </c>
      <c r="D41" s="110">
        <v>0.57635416666666661</v>
      </c>
      <c r="E41" s="110">
        <v>1.0484027777777778</v>
      </c>
      <c r="F41" s="106"/>
      <c r="G41" s="109" t="s">
        <v>5228</v>
      </c>
      <c r="H41" s="110">
        <v>189.07766203703704</v>
      </c>
      <c r="I41" s="110">
        <v>283.81203703703704</v>
      </c>
      <c r="J41" s="110">
        <v>472.88969907407409</v>
      </c>
      <c r="K41" s="119">
        <f t="shared" si="0"/>
        <v>25.076665185185181</v>
      </c>
      <c r="M41" s="102" t="s">
        <v>5764</v>
      </c>
      <c r="N41" s="102"/>
      <c r="O41" s="102"/>
      <c r="P41" s="102"/>
    </row>
    <row r="42" spans="2:17" x14ac:dyDescent="0.25">
      <c r="B42" s="111" t="s">
        <v>5592</v>
      </c>
      <c r="C42" s="110">
        <v>0.35949074074074072</v>
      </c>
      <c r="D42" s="110">
        <v>0.57635416666666661</v>
      </c>
      <c r="E42" s="110">
        <v>0.93584490740740733</v>
      </c>
      <c r="F42" s="106"/>
      <c r="G42" s="111" t="s">
        <v>5592</v>
      </c>
      <c r="H42" s="110">
        <v>134.5210763888889</v>
      </c>
      <c r="I42" s="110">
        <v>283.81203703703704</v>
      </c>
      <c r="J42" s="110">
        <v>418.33311342592594</v>
      </c>
      <c r="K42" s="120">
        <f t="shared" si="0"/>
        <v>22.183607386243384</v>
      </c>
    </row>
    <row r="43" spans="2:17" x14ac:dyDescent="0.25">
      <c r="B43" s="111" t="s">
        <v>5619</v>
      </c>
      <c r="C43" s="110">
        <v>0.11255787037037036</v>
      </c>
      <c r="D43" s="110"/>
      <c r="E43" s="110">
        <v>0.11255787037037036</v>
      </c>
      <c r="F43" s="106"/>
      <c r="G43" s="111" t="s">
        <v>5619</v>
      </c>
      <c r="H43" s="110">
        <v>54.55658564814815</v>
      </c>
      <c r="I43" s="110"/>
      <c r="J43" s="110">
        <v>54.55658564814815</v>
      </c>
      <c r="K43" s="120">
        <f t="shared" si="0"/>
        <v>2.8930577989417992</v>
      </c>
    </row>
    <row r="44" spans="2:17" x14ac:dyDescent="0.25">
      <c r="B44" s="109" t="s">
        <v>5229</v>
      </c>
      <c r="C44" s="110"/>
      <c r="D44" s="110">
        <v>0.69643518518518521</v>
      </c>
      <c r="E44" s="110">
        <v>0.69643518518518521</v>
      </c>
      <c r="F44" s="106"/>
      <c r="G44" s="109" t="s">
        <v>5229</v>
      </c>
      <c r="H44" s="110"/>
      <c r="I44" s="110">
        <v>149.14877314814817</v>
      </c>
      <c r="J44" s="110">
        <v>149.14877314814817</v>
      </c>
      <c r="K44" s="119">
        <f t="shared" si="0"/>
        <v>7.9091463703703715</v>
      </c>
    </row>
    <row r="45" spans="2:17" x14ac:dyDescent="0.25">
      <c r="B45" s="111" t="s">
        <v>5592</v>
      </c>
      <c r="C45" s="110"/>
      <c r="D45" s="110">
        <v>0.35173611111111114</v>
      </c>
      <c r="E45" s="110">
        <v>0.35173611111111114</v>
      </c>
      <c r="F45" s="106"/>
      <c r="G45" s="111" t="s">
        <v>5592</v>
      </c>
      <c r="H45" s="110"/>
      <c r="I45" s="110">
        <v>111.69990740740741</v>
      </c>
      <c r="J45" s="110">
        <v>111.69990740740741</v>
      </c>
      <c r="K45" s="120">
        <f t="shared" si="0"/>
        <v>5.923286518518518</v>
      </c>
    </row>
    <row r="46" spans="2:17" x14ac:dyDescent="0.25">
      <c r="B46" s="111" t="s">
        <v>5663</v>
      </c>
      <c r="C46" s="110"/>
      <c r="D46" s="110">
        <v>0.17234953703703704</v>
      </c>
      <c r="E46" s="110">
        <v>0.17234953703703704</v>
      </c>
      <c r="F46" s="106"/>
      <c r="G46" s="111" t="s">
        <v>5663</v>
      </c>
      <c r="H46" s="110"/>
      <c r="I46" s="110">
        <v>23.045451388888889</v>
      </c>
      <c r="J46" s="110">
        <v>23.045451388888889</v>
      </c>
      <c r="K46" s="120">
        <f t="shared" si="0"/>
        <v>1.222067365079365</v>
      </c>
    </row>
    <row r="47" spans="2:17" x14ac:dyDescent="0.25">
      <c r="B47" s="111" t="s">
        <v>5687</v>
      </c>
      <c r="C47" s="110"/>
      <c r="D47" s="110">
        <v>0.17234953703703704</v>
      </c>
      <c r="E47" s="110">
        <v>0.17234953703703704</v>
      </c>
      <c r="F47" s="106"/>
      <c r="G47" s="111" t="s">
        <v>5687</v>
      </c>
      <c r="H47" s="110"/>
      <c r="I47" s="110">
        <v>14.403414351851852</v>
      </c>
      <c r="J47" s="110">
        <v>14.403414351851852</v>
      </c>
      <c r="K47" s="120">
        <f t="shared" si="0"/>
        <v>0.76379248677248679</v>
      </c>
    </row>
    <row r="48" spans="2:17" x14ac:dyDescent="0.25">
      <c r="B48" s="113" t="s">
        <v>5798</v>
      </c>
      <c r="C48" s="114">
        <v>1.0395486111111112</v>
      </c>
      <c r="D48" s="114">
        <v>5.3470833333333321</v>
      </c>
      <c r="E48" s="114">
        <v>6.386631944444443</v>
      </c>
      <c r="F48" s="106"/>
      <c r="G48" s="113" t="s">
        <v>5800</v>
      </c>
      <c r="H48" s="114">
        <v>434.11760416666669</v>
      </c>
      <c r="I48" s="114">
        <v>2382.0065972222224</v>
      </c>
      <c r="J48" s="114">
        <v>2816.1242013888891</v>
      </c>
      <c r="K48" s="94">
        <f t="shared" si="0"/>
        <v>149.33504336507937</v>
      </c>
    </row>
    <row r="49" spans="2:11" x14ac:dyDescent="0.25">
      <c r="B49" s="106"/>
      <c r="C49" s="106"/>
      <c r="D49" s="106"/>
      <c r="E49" s="106"/>
      <c r="F49" s="106"/>
      <c r="G49" s="106"/>
      <c r="H49" s="106"/>
      <c r="I49" s="106"/>
      <c r="J49" s="106"/>
      <c r="K49" s="106"/>
    </row>
    <row r="50" spans="2:11" x14ac:dyDescent="0.25">
      <c r="B50" s="106"/>
      <c r="C50" s="106"/>
      <c r="D50" s="106"/>
      <c r="E50" s="106"/>
      <c r="F50" s="106"/>
      <c r="G50" s="106"/>
      <c r="H50" s="106"/>
      <c r="I50" s="106"/>
      <c r="J50" s="106"/>
      <c r="K50" s="106"/>
    </row>
    <row r="51" spans="2:11" x14ac:dyDescent="0.25">
      <c r="B51" s="106"/>
      <c r="C51" s="106"/>
      <c r="D51" s="106"/>
      <c r="E51" s="106"/>
      <c r="F51" s="106"/>
      <c r="G51" s="106"/>
      <c r="H51" s="106"/>
      <c r="I51" s="106"/>
      <c r="J51" s="106"/>
      <c r="K51" s="106"/>
    </row>
    <row r="52" spans="2:11" x14ac:dyDescent="0.25">
      <c r="B52" s="106"/>
      <c r="C52" s="106"/>
      <c r="D52" s="106"/>
      <c r="E52" s="106"/>
      <c r="F52" s="106"/>
      <c r="G52" s="106"/>
      <c r="H52" s="106"/>
      <c r="I52" s="106"/>
      <c r="J52" s="106"/>
      <c r="K52" s="106"/>
    </row>
    <row r="53" spans="2:11" x14ac:dyDescent="0.25">
      <c r="B53" s="106"/>
      <c r="C53" s="106"/>
      <c r="D53" s="106"/>
      <c r="E53" s="106"/>
      <c r="F53" s="106"/>
      <c r="G53" s="106"/>
      <c r="H53" s="106"/>
      <c r="I53" s="106"/>
      <c r="J53" s="106"/>
      <c r="K53" s="106"/>
    </row>
    <row r="54" spans="2:11" x14ac:dyDescent="0.25">
      <c r="B54" s="106"/>
      <c r="C54" s="106"/>
      <c r="D54" s="106"/>
      <c r="E54" s="106"/>
      <c r="F54" s="106"/>
      <c r="G54" s="106"/>
      <c r="H54" s="106"/>
      <c r="I54" s="106"/>
      <c r="J54" s="106"/>
      <c r="K54" s="106"/>
    </row>
    <row r="55" spans="2:11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</row>
    <row r="56" spans="2:11" x14ac:dyDescent="0.25">
      <c r="B56" s="106"/>
      <c r="C56" s="106"/>
      <c r="D56" s="106"/>
      <c r="E56" s="106"/>
      <c r="F56" s="106"/>
      <c r="G56" s="106"/>
      <c r="H56" s="106"/>
      <c r="I56" s="106"/>
      <c r="J56" s="106"/>
      <c r="K56" s="106"/>
    </row>
    <row r="57" spans="2:11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06"/>
    </row>
    <row r="58" spans="2:11" x14ac:dyDescent="0.25">
      <c r="B58" s="106"/>
      <c r="C58" s="106"/>
      <c r="D58" s="106"/>
      <c r="E58" s="106"/>
      <c r="F58" s="106"/>
      <c r="G58" s="106"/>
      <c r="H58" s="106"/>
      <c r="I58" s="106"/>
      <c r="J58" s="106"/>
      <c r="K58" s="106"/>
    </row>
    <row r="59" spans="2:11" x14ac:dyDescent="0.25">
      <c r="B59" s="106"/>
      <c r="C59" s="106"/>
      <c r="D59" s="106"/>
      <c r="E59" s="106"/>
      <c r="F59" s="106"/>
      <c r="G59" s="106"/>
      <c r="H59" s="106"/>
      <c r="I59" s="106"/>
      <c r="J59" s="106"/>
      <c r="K59" s="106"/>
    </row>
    <row r="60" spans="2:11" x14ac:dyDescent="0.25">
      <c r="B60" s="106"/>
      <c r="C60" s="106"/>
      <c r="D60" s="106"/>
      <c r="E60" s="106"/>
      <c r="F60" s="106"/>
      <c r="G60" s="106"/>
      <c r="H60" s="106"/>
      <c r="I60" s="106"/>
      <c r="J60" s="106"/>
      <c r="K60" s="106"/>
    </row>
    <row r="61" spans="2:11" x14ac:dyDescent="0.25">
      <c r="B61" s="106"/>
      <c r="C61" s="106"/>
      <c r="D61" s="106"/>
      <c r="E61" s="106"/>
      <c r="F61" s="106"/>
      <c r="G61" s="106"/>
      <c r="H61" s="106"/>
      <c r="I61" s="106"/>
      <c r="J61" s="106"/>
      <c r="K61" s="106"/>
    </row>
    <row r="62" spans="2:11" x14ac:dyDescent="0.25">
      <c r="B62" s="106"/>
      <c r="C62" s="106"/>
      <c r="D62" s="106"/>
      <c r="E62" s="106"/>
      <c r="F62" s="106"/>
      <c r="G62" s="106"/>
      <c r="H62" s="106"/>
      <c r="I62" s="106"/>
      <c r="J62" s="106"/>
      <c r="K62" s="106"/>
    </row>
    <row r="63" spans="2:11" x14ac:dyDescent="0.25">
      <c r="B63" s="106"/>
      <c r="C63" s="106"/>
      <c r="D63" s="106"/>
      <c r="E63" s="106"/>
      <c r="F63" s="106"/>
      <c r="G63" s="106"/>
      <c r="H63" s="106"/>
      <c r="I63" s="106"/>
      <c r="J63" s="106"/>
      <c r="K63" s="106"/>
    </row>
    <row r="64" spans="2:11" x14ac:dyDescent="0.25">
      <c r="B64" s="106"/>
      <c r="C64" s="106"/>
      <c r="D64" s="106"/>
      <c r="E64" s="106"/>
      <c r="F64" s="106"/>
      <c r="G64" s="106"/>
      <c r="H64" s="106"/>
      <c r="I64" s="106"/>
      <c r="J64" s="106"/>
      <c r="K64" s="106"/>
    </row>
    <row r="65" spans="2:11" x14ac:dyDescent="0.25">
      <c r="B65" s="106"/>
      <c r="C65" s="106"/>
      <c r="D65" s="106"/>
      <c r="E65" s="106"/>
      <c r="F65" s="106"/>
      <c r="G65" s="106"/>
      <c r="H65" s="106"/>
      <c r="I65" s="106"/>
      <c r="J65" s="106"/>
      <c r="K65" s="106"/>
    </row>
    <row r="66" spans="2:11" x14ac:dyDescent="0.25">
      <c r="B66" s="106"/>
      <c r="C66" s="106"/>
      <c r="D66" s="106"/>
      <c r="E66" s="106"/>
      <c r="F66" s="106"/>
      <c r="G66" s="106"/>
      <c r="H66" s="106"/>
      <c r="I66" s="106"/>
      <c r="J66" s="106"/>
      <c r="K66" s="106"/>
    </row>
    <row r="67" spans="2:11" x14ac:dyDescent="0.25">
      <c r="B67" s="106"/>
      <c r="C67" s="106"/>
      <c r="D67" s="106"/>
      <c r="E67" s="106"/>
      <c r="F67" s="106"/>
      <c r="G67" s="106"/>
      <c r="H67" s="106"/>
      <c r="I67" s="106"/>
      <c r="J67" s="106"/>
      <c r="K67" s="106"/>
    </row>
    <row r="68" spans="2:11" x14ac:dyDescent="0.25">
      <c r="B68" s="106"/>
      <c r="C68" s="106"/>
      <c r="D68" s="106"/>
      <c r="E68" s="106"/>
      <c r="F68" s="106"/>
      <c r="G68" s="106"/>
      <c r="H68" s="106"/>
      <c r="I68" s="106"/>
      <c r="J68" s="106"/>
      <c r="K68" s="106"/>
    </row>
    <row r="69" spans="2:11" x14ac:dyDescent="0.25">
      <c r="B69" s="106"/>
      <c r="C69" s="106"/>
      <c r="D69" s="106"/>
      <c r="E69" s="106"/>
      <c r="F69" s="106"/>
      <c r="G69" s="106"/>
      <c r="H69" s="106"/>
      <c r="I69" s="106"/>
      <c r="J69" s="106"/>
      <c r="K69" s="106"/>
    </row>
    <row r="70" spans="2:11" x14ac:dyDescent="0.25">
      <c r="B70" s="106"/>
      <c r="C70" s="106"/>
      <c r="D70" s="106"/>
      <c r="E70" s="106"/>
      <c r="F70" s="106"/>
      <c r="G70" s="106"/>
      <c r="H70" s="106"/>
      <c r="I70" s="106"/>
      <c r="J70" s="106"/>
      <c r="K70" s="106"/>
    </row>
    <row r="71" spans="2:11" x14ac:dyDescent="0.25">
      <c r="B71" s="106"/>
      <c r="C71" s="106"/>
      <c r="D71" s="106"/>
      <c r="E71" s="106"/>
      <c r="F71" s="106"/>
      <c r="G71" s="106"/>
      <c r="H71" s="106"/>
      <c r="I71" s="106"/>
      <c r="J71" s="106"/>
      <c r="K71" s="106"/>
    </row>
    <row r="72" spans="2:11" x14ac:dyDescent="0.25">
      <c r="B72" s="106"/>
      <c r="C72" s="106"/>
      <c r="D72" s="106"/>
      <c r="E72" s="106"/>
      <c r="F72" s="106"/>
      <c r="G72" s="106"/>
      <c r="H72" s="106"/>
      <c r="I72" s="106"/>
      <c r="J72" s="106"/>
      <c r="K72" s="106"/>
    </row>
    <row r="73" spans="2:11" x14ac:dyDescent="0.25">
      <c r="B73" s="106"/>
      <c r="C73" s="106"/>
      <c r="D73" s="106"/>
      <c r="E73" s="106"/>
      <c r="F73" s="106"/>
      <c r="G73" s="106"/>
      <c r="H73" s="106"/>
      <c r="I73" s="106"/>
      <c r="J73" s="106"/>
      <c r="K73" s="106"/>
    </row>
    <row r="74" spans="2:11" x14ac:dyDescent="0.25">
      <c r="B74" s="106"/>
      <c r="C74" s="106"/>
      <c r="D74" s="106"/>
      <c r="E74" s="106"/>
      <c r="F74" s="106"/>
      <c r="G74" s="106"/>
      <c r="H74" s="106"/>
      <c r="I74" s="106"/>
      <c r="J74" s="106"/>
      <c r="K74" s="106"/>
    </row>
    <row r="75" spans="2:11" x14ac:dyDescent="0.25">
      <c r="B75" s="106"/>
      <c r="C75" s="106"/>
      <c r="D75" s="106"/>
      <c r="E75" s="106"/>
      <c r="F75" s="106"/>
      <c r="G75" s="106"/>
      <c r="H75" s="106"/>
      <c r="I75" s="106"/>
      <c r="J75" s="106"/>
      <c r="K75" s="106"/>
    </row>
    <row r="76" spans="2:11" x14ac:dyDescent="0.25">
      <c r="B76" s="106"/>
      <c r="C76" s="106"/>
      <c r="D76" s="106"/>
      <c r="E76" s="106"/>
      <c r="F76" s="106"/>
      <c r="G76" s="106"/>
      <c r="H76" s="106"/>
      <c r="I76" s="106"/>
      <c r="J76" s="106"/>
      <c r="K76" s="106"/>
    </row>
    <row r="77" spans="2:11" x14ac:dyDescent="0.25">
      <c r="B77" s="106"/>
      <c r="C77" s="106"/>
      <c r="D77" s="106"/>
      <c r="E77" s="106"/>
      <c r="F77" s="106"/>
      <c r="G77" s="106"/>
      <c r="H77" s="106"/>
      <c r="I77" s="106"/>
      <c r="J77" s="106"/>
      <c r="K77" s="106"/>
    </row>
    <row r="78" spans="2:11" x14ac:dyDescent="0.25">
      <c r="B78" s="106"/>
      <c r="C78" s="106"/>
      <c r="D78" s="106"/>
      <c r="E78" s="106"/>
      <c r="F78" s="106"/>
      <c r="G78" s="106"/>
      <c r="H78" s="106"/>
      <c r="I78" s="106"/>
      <c r="J78" s="106"/>
      <c r="K78" s="106"/>
    </row>
    <row r="79" spans="2:11" x14ac:dyDescent="0.25">
      <c r="B79" s="106"/>
      <c r="C79" s="106"/>
      <c r="D79" s="106"/>
      <c r="E79" s="106"/>
      <c r="F79" s="106"/>
      <c r="G79" s="106"/>
      <c r="H79" s="106"/>
      <c r="I79" s="106"/>
      <c r="J79" s="106"/>
      <c r="K79" s="106"/>
    </row>
    <row r="80" spans="2:11" x14ac:dyDescent="0.25">
      <c r="B80" s="106"/>
      <c r="C80" s="106"/>
      <c r="D80" s="106"/>
      <c r="E80" s="106"/>
      <c r="F80" s="106"/>
      <c r="G80" s="106"/>
      <c r="H80" s="106"/>
      <c r="I80" s="106"/>
      <c r="J80" s="106"/>
      <c r="K80" s="106"/>
    </row>
    <row r="81" spans="2:11" x14ac:dyDescent="0.25">
      <c r="B81" s="106"/>
      <c r="C81" s="106"/>
      <c r="D81" s="106"/>
      <c r="E81" s="106"/>
      <c r="F81" s="106"/>
      <c r="G81" s="106"/>
      <c r="H81" s="106"/>
      <c r="I81" s="106"/>
      <c r="J81" s="106"/>
      <c r="K81" s="106"/>
    </row>
    <row r="82" spans="2:11" x14ac:dyDescent="0.25">
      <c r="B82" s="106"/>
      <c r="C82" s="106"/>
      <c r="D82" s="106"/>
      <c r="E82" s="106"/>
      <c r="F82" s="106"/>
      <c r="G82" s="106"/>
      <c r="H82" s="106"/>
      <c r="I82" s="106"/>
      <c r="J82" s="106"/>
      <c r="K82" s="106"/>
    </row>
    <row r="83" spans="2:11" x14ac:dyDescent="0.25">
      <c r="B83" s="106"/>
      <c r="C83" s="106"/>
      <c r="D83" s="106"/>
      <c r="E83" s="106"/>
      <c r="F83" s="106"/>
      <c r="G83" s="106"/>
      <c r="H83" s="106"/>
      <c r="I83" s="106"/>
      <c r="J83" s="106"/>
      <c r="K83" s="106"/>
    </row>
    <row r="84" spans="2:11" x14ac:dyDescent="0.25">
      <c r="B84" s="106"/>
      <c r="C84" s="106"/>
      <c r="D84" s="106"/>
      <c r="E84" s="106"/>
      <c r="F84" s="106"/>
      <c r="G84" s="106"/>
      <c r="H84" s="106"/>
      <c r="I84" s="106"/>
      <c r="J84" s="106"/>
      <c r="K84" s="106"/>
    </row>
    <row r="85" spans="2:11" x14ac:dyDescent="0.25">
      <c r="B85" s="106"/>
      <c r="C85" s="106"/>
      <c r="D85" s="106"/>
      <c r="E85" s="106"/>
      <c r="F85" s="106"/>
      <c r="G85" s="106"/>
      <c r="H85" s="106"/>
      <c r="I85" s="106"/>
      <c r="J85" s="106"/>
      <c r="K85" s="106"/>
    </row>
    <row r="86" spans="2:11" x14ac:dyDescent="0.25">
      <c r="B86" s="106"/>
      <c r="C86" s="106"/>
      <c r="D86" s="106"/>
      <c r="E86" s="106"/>
      <c r="F86" s="106"/>
      <c r="G86" s="106"/>
      <c r="H86" s="106"/>
      <c r="I86" s="106"/>
      <c r="J86" s="106"/>
      <c r="K86" s="106"/>
    </row>
    <row r="87" spans="2:11" x14ac:dyDescent="0.25">
      <c r="B87" s="106"/>
      <c r="C87" s="106"/>
      <c r="D87" s="106"/>
      <c r="E87" s="106"/>
      <c r="F87" s="106"/>
      <c r="G87" s="106"/>
      <c r="H87" s="106"/>
      <c r="I87" s="106"/>
      <c r="J87" s="106"/>
      <c r="K87" s="106"/>
    </row>
    <row r="88" spans="2:11" x14ac:dyDescent="0.25">
      <c r="B88" s="106"/>
      <c r="C88" s="106"/>
      <c r="D88" s="106"/>
      <c r="E88" s="106"/>
      <c r="F88" s="106"/>
      <c r="G88" s="106"/>
      <c r="H88" s="106"/>
      <c r="I88" s="106"/>
      <c r="J88" s="106"/>
      <c r="K88" s="106"/>
    </row>
    <row r="89" spans="2:11" x14ac:dyDescent="0.25">
      <c r="B89" s="106"/>
      <c r="C89" s="106"/>
      <c r="D89" s="106"/>
      <c r="E89" s="106"/>
      <c r="F89" s="106"/>
      <c r="G89" s="106"/>
      <c r="H89" s="106"/>
      <c r="I89" s="106"/>
      <c r="J89" s="106"/>
      <c r="K89" s="106"/>
    </row>
    <row r="90" spans="2:11" x14ac:dyDescent="0.25">
      <c r="B90" s="106"/>
      <c r="C90" s="106"/>
      <c r="D90" s="106"/>
      <c r="E90" s="106"/>
      <c r="F90" s="106"/>
      <c r="G90" s="106"/>
      <c r="H90" s="106"/>
      <c r="I90" s="106"/>
      <c r="J90" s="106"/>
      <c r="K90" s="106"/>
    </row>
    <row r="91" spans="2:11" x14ac:dyDescent="0.25">
      <c r="B91" s="106"/>
      <c r="C91" s="106"/>
      <c r="D91" s="106"/>
      <c r="E91" s="106"/>
      <c r="F91" s="106"/>
      <c r="G91" s="106"/>
      <c r="H91" s="106"/>
      <c r="I91" s="106"/>
      <c r="J91" s="106"/>
      <c r="K91" s="106"/>
    </row>
    <row r="92" spans="2:11" x14ac:dyDescent="0.25">
      <c r="B92" s="106"/>
      <c r="C92" s="106"/>
      <c r="D92" s="106"/>
      <c r="E92" s="106"/>
      <c r="F92" s="106"/>
      <c r="G92" s="106"/>
      <c r="H92" s="106"/>
      <c r="I92" s="106"/>
      <c r="J92" s="106"/>
      <c r="K92" s="106"/>
    </row>
    <row r="93" spans="2:11" x14ac:dyDescent="0.25">
      <c r="B93" s="106"/>
      <c r="C93" s="106"/>
      <c r="D93" s="106"/>
      <c r="E93" s="106"/>
      <c r="F93" s="106"/>
      <c r="G93" s="106"/>
      <c r="H93" s="106"/>
      <c r="I93" s="106"/>
      <c r="J93" s="106"/>
      <c r="K93" s="106"/>
    </row>
    <row r="94" spans="2:11" x14ac:dyDescent="0.25">
      <c r="B94" s="106"/>
      <c r="C94" s="106"/>
      <c r="D94" s="106"/>
      <c r="E94" s="106"/>
      <c r="F94" s="106"/>
      <c r="G94" s="106"/>
      <c r="H94" s="106"/>
      <c r="I94" s="106"/>
      <c r="J94" s="106"/>
      <c r="K94" s="106"/>
    </row>
    <row r="95" spans="2:11" x14ac:dyDescent="0.25">
      <c r="B95" s="106"/>
      <c r="C95" s="106"/>
      <c r="D95" s="106"/>
      <c r="E95" s="106"/>
      <c r="F95" s="106"/>
      <c r="G95" s="106"/>
      <c r="H95" s="106"/>
      <c r="I95" s="106"/>
      <c r="J95" s="106"/>
      <c r="K95" s="106"/>
    </row>
    <row r="96" spans="2:11" x14ac:dyDescent="0.25">
      <c r="B96" s="106"/>
      <c r="C96" s="106"/>
      <c r="D96" s="106"/>
      <c r="E96" s="106"/>
      <c r="F96" s="106"/>
      <c r="G96" s="106"/>
      <c r="H96" s="106"/>
      <c r="I96" s="106"/>
      <c r="J96" s="106"/>
      <c r="K96" s="106"/>
    </row>
    <row r="97" spans="2:11" x14ac:dyDescent="0.25">
      <c r="B97" s="106"/>
      <c r="C97" s="106"/>
      <c r="D97" s="106"/>
      <c r="E97" s="106"/>
      <c r="F97" s="106"/>
      <c r="G97" s="106"/>
      <c r="H97" s="106"/>
      <c r="I97" s="106"/>
      <c r="J97" s="106"/>
      <c r="K97" s="106"/>
    </row>
    <row r="98" spans="2:11" x14ac:dyDescent="0.25">
      <c r="B98" s="106"/>
      <c r="C98" s="106"/>
      <c r="D98" s="106"/>
      <c r="E98" s="106"/>
      <c r="F98" s="106"/>
      <c r="G98" s="106"/>
      <c r="H98" s="106"/>
      <c r="I98" s="106"/>
      <c r="J98" s="106"/>
      <c r="K98" s="106"/>
    </row>
    <row r="99" spans="2:11" x14ac:dyDescent="0.25">
      <c r="B99" s="106"/>
      <c r="C99" s="106"/>
      <c r="D99" s="106"/>
      <c r="E99" s="106"/>
      <c r="F99" s="106"/>
      <c r="G99" s="106"/>
      <c r="H99" s="106"/>
      <c r="I99" s="106"/>
      <c r="J99" s="106"/>
      <c r="K99" s="106"/>
    </row>
    <row r="100" spans="2:11" x14ac:dyDescent="0.25"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</row>
    <row r="101" spans="2:11" x14ac:dyDescent="0.25"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</row>
    <row r="102" spans="2:11" x14ac:dyDescent="0.25"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</row>
    <row r="103" spans="2:11" x14ac:dyDescent="0.25"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</row>
    <row r="104" spans="2:11" x14ac:dyDescent="0.25"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</row>
    <row r="105" spans="2:11" x14ac:dyDescent="0.25"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</row>
    <row r="106" spans="2:11" x14ac:dyDescent="0.25"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</row>
    <row r="107" spans="2:11" x14ac:dyDescent="0.25"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</row>
    <row r="108" spans="2:11" x14ac:dyDescent="0.25"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</row>
    <row r="109" spans="2:11" x14ac:dyDescent="0.25"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</row>
    <row r="110" spans="2:11" x14ac:dyDescent="0.25"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</row>
    <row r="111" spans="2:11" x14ac:dyDescent="0.25"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</row>
    <row r="112" spans="2:11" x14ac:dyDescent="0.25"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</row>
    <row r="113" spans="2:11" x14ac:dyDescent="0.25"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</row>
    <row r="114" spans="2:11" x14ac:dyDescent="0.25"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</row>
    <row r="115" spans="2:11" x14ac:dyDescent="0.25"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</row>
    <row r="116" spans="2:11" x14ac:dyDescent="0.25"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</row>
    <row r="117" spans="2:11" x14ac:dyDescent="0.25"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</row>
    <row r="118" spans="2:11" x14ac:dyDescent="0.25"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</row>
    <row r="119" spans="2:11" x14ac:dyDescent="0.25"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</row>
    <row r="120" spans="2:11" x14ac:dyDescent="0.25"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</row>
    <row r="121" spans="2:11" x14ac:dyDescent="0.25"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</row>
    <row r="122" spans="2:11" x14ac:dyDescent="0.25"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</row>
    <row r="123" spans="2:11" x14ac:dyDescent="0.25"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</row>
    <row r="124" spans="2:11" x14ac:dyDescent="0.25"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</row>
    <row r="125" spans="2:11" x14ac:dyDescent="0.25"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</row>
    <row r="126" spans="2:11" x14ac:dyDescent="0.25"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</row>
    <row r="127" spans="2:11" x14ac:dyDescent="0.25"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</row>
    <row r="128" spans="2:11" x14ac:dyDescent="0.25"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</row>
    <row r="129" spans="2:11" x14ac:dyDescent="0.25"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</row>
    <row r="130" spans="2:11" x14ac:dyDescent="0.25"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</row>
    <row r="131" spans="2:11" x14ac:dyDescent="0.25"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</row>
    <row r="132" spans="2:11" x14ac:dyDescent="0.25"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</row>
    <row r="133" spans="2:11" x14ac:dyDescent="0.25"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</row>
    <row r="134" spans="2:11" x14ac:dyDescent="0.25"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</row>
    <row r="135" spans="2:11" x14ac:dyDescent="0.25"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</row>
    <row r="136" spans="2:11" x14ac:dyDescent="0.25"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</row>
    <row r="137" spans="2:11" x14ac:dyDescent="0.25"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</row>
    <row r="138" spans="2:11" x14ac:dyDescent="0.25"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</row>
    <row r="139" spans="2:11" x14ac:dyDescent="0.25"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</row>
    <row r="140" spans="2:11" x14ac:dyDescent="0.25"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</row>
    <row r="141" spans="2:11" x14ac:dyDescent="0.25"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</row>
    <row r="142" spans="2:11" x14ac:dyDescent="0.25"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</row>
    <row r="143" spans="2:11" x14ac:dyDescent="0.25"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</row>
    <row r="144" spans="2:11" x14ac:dyDescent="0.25"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</row>
    <row r="145" spans="2:11" x14ac:dyDescent="0.25"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</row>
    <row r="146" spans="2:11" x14ac:dyDescent="0.25"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</row>
    <row r="147" spans="2:11" x14ac:dyDescent="0.25"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</row>
    <row r="148" spans="2:11" x14ac:dyDescent="0.25"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</row>
    <row r="149" spans="2:11" x14ac:dyDescent="0.25"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</row>
    <row r="150" spans="2:11" x14ac:dyDescent="0.25"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</row>
    <row r="151" spans="2:11" x14ac:dyDescent="0.25"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</row>
    <row r="152" spans="2:11" x14ac:dyDescent="0.25"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</row>
    <row r="153" spans="2:11" x14ac:dyDescent="0.25"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</row>
    <row r="154" spans="2:11" x14ac:dyDescent="0.25"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</row>
    <row r="155" spans="2:11" x14ac:dyDescent="0.25"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</row>
    <row r="156" spans="2:11" x14ac:dyDescent="0.25"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</row>
    <row r="157" spans="2:11" x14ac:dyDescent="0.25"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</row>
    <row r="158" spans="2:11" x14ac:dyDescent="0.25"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</row>
    <row r="159" spans="2:11" x14ac:dyDescent="0.25"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</row>
    <row r="160" spans="2:11" x14ac:dyDescent="0.25"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</row>
    <row r="161" spans="2:11" x14ac:dyDescent="0.25"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</row>
    <row r="162" spans="2:11" x14ac:dyDescent="0.25"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</row>
    <row r="163" spans="2:11" x14ac:dyDescent="0.25"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</row>
    <row r="164" spans="2:11" x14ac:dyDescent="0.25"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</row>
    <row r="165" spans="2:11" x14ac:dyDescent="0.25"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</row>
    <row r="166" spans="2:11" x14ac:dyDescent="0.25"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</row>
  </sheetData>
  <mergeCells count="4">
    <mergeCell ref="B1:B2"/>
    <mergeCell ref="M41:P41"/>
    <mergeCell ref="N36:P38"/>
    <mergeCell ref="M40:P40"/>
  </mergeCells>
  <pageMargins left="0.7" right="0.7" top="0.75" bottom="0.75" header="0.3" footer="0.3"/>
  <pageSetup scale="82" orientation="landscape" horizontalDpi="4294967295" verticalDpi="4294967295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9196-699C-404E-A36D-B36E3C43004D}">
  <sheetPr>
    <tabColor theme="9" tint="-0.249977111117893"/>
  </sheetPr>
  <dimension ref="B1:P47"/>
  <sheetViews>
    <sheetView showGridLines="0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25.42578125" bestFit="1" customWidth="1"/>
    <col min="3" max="3" width="17.85546875" hidden="1" customWidth="1"/>
    <col min="4" max="4" width="13.28515625" hidden="1" customWidth="1"/>
    <col min="5" max="5" width="13.7109375" bestFit="1" customWidth="1"/>
    <col min="6" max="6" width="0" hidden="1" customWidth="1"/>
    <col min="7" max="7" width="32" hidden="1" customWidth="1"/>
    <col min="8" max="8" width="17.85546875" hidden="1" customWidth="1"/>
    <col min="9" max="9" width="0.140625" customWidth="1"/>
    <col min="10" max="10" width="13.42578125" bestFit="1" customWidth="1"/>
    <col min="13" max="13" width="24.42578125" bestFit="1" customWidth="1"/>
    <col min="14" max="14" width="9.28515625" customWidth="1"/>
    <col min="15" max="15" width="9.7109375" customWidth="1"/>
    <col min="16" max="16" width="11.5703125" customWidth="1"/>
  </cols>
  <sheetData>
    <row r="1" spans="2:14" ht="18.75" customHeight="1" x14ac:dyDescent="0.25">
      <c r="B1" s="100" t="s">
        <v>4071</v>
      </c>
    </row>
    <row r="2" spans="2:14" x14ac:dyDescent="0.25">
      <c r="B2" s="101"/>
      <c r="E2" s="48" t="s">
        <v>3688</v>
      </c>
      <c r="J2" s="56" t="s">
        <v>4162</v>
      </c>
      <c r="K2" s="49" t="s">
        <v>5219</v>
      </c>
    </row>
    <row r="3" spans="2:14" x14ac:dyDescent="0.25">
      <c r="B3" s="52" t="s">
        <v>5560</v>
      </c>
      <c r="E3" s="50">
        <f>'Building Availability'!B12</f>
        <v>2</v>
      </c>
      <c r="J3" s="50">
        <f>'Building Availability'!C12</f>
        <v>8</v>
      </c>
      <c r="K3" s="46">
        <f>'Building Availability'!D12</f>
        <v>10</v>
      </c>
    </row>
    <row r="4" spans="2:14" x14ac:dyDescent="0.25">
      <c r="B4" s="53" t="s">
        <v>5563</v>
      </c>
      <c r="E4" s="51">
        <f>'Building Availability'!E12</f>
        <v>5</v>
      </c>
      <c r="J4" s="51">
        <f>'Building Availability'!F12</f>
        <v>10</v>
      </c>
      <c r="K4" s="47">
        <f>'Building Availability'!G12</f>
        <v>15</v>
      </c>
    </row>
    <row r="5" spans="2:14" x14ac:dyDescent="0.25">
      <c r="B5" s="52" t="s">
        <v>5561</v>
      </c>
      <c r="E5" s="50">
        <f>COUNTA(B16)</f>
        <v>1</v>
      </c>
      <c r="J5" s="50">
        <f>COUNTA(B18)</f>
        <v>1</v>
      </c>
      <c r="K5" s="46">
        <f>E5+J5</f>
        <v>2</v>
      </c>
    </row>
    <row r="6" spans="2:14" x14ac:dyDescent="0.25">
      <c r="B6" s="53" t="s">
        <v>5564</v>
      </c>
      <c r="E6" s="51">
        <f>GETPIVOTDATA("WEEKLY HOURS",$B$13,"ROOM_TYPE","110 Classroom")</f>
        <v>0.25325231481481481</v>
      </c>
      <c r="J6" s="51">
        <f>GETPIVOTDATA("WEEKLY HOURS",$B$14,"ROOM_TYPE","210 Class Lab")</f>
        <v>0.83712962962962956</v>
      </c>
      <c r="K6" s="47">
        <f>GETPIVOTDATA("WEEKLY HOURS",$B$13)</f>
        <v>1.0903819444444443</v>
      </c>
    </row>
    <row r="7" spans="2:14" x14ac:dyDescent="0.25">
      <c r="B7" s="27"/>
      <c r="C7" s="59"/>
      <c r="E7" s="59"/>
    </row>
    <row r="8" spans="2:14" hidden="1" x14ac:dyDescent="0.25">
      <c r="B8" s="105" t="s">
        <v>23</v>
      </c>
      <c r="C8" s="106" t="s">
        <v>846</v>
      </c>
      <c r="E8" s="59"/>
      <c r="G8" s="105" t="s">
        <v>23</v>
      </c>
      <c r="H8" s="106" t="s">
        <v>846</v>
      </c>
      <c r="J8" s="59"/>
      <c r="K8" s="59"/>
      <c r="L8" s="59"/>
    </row>
    <row r="9" spans="2:14" hidden="1" x14ac:dyDescent="0.25">
      <c r="B9" s="105" t="s">
        <v>7</v>
      </c>
      <c r="C9" s="106" t="s">
        <v>5555</v>
      </c>
      <c r="G9" s="105" t="s">
        <v>7</v>
      </c>
      <c r="H9" s="106" t="s">
        <v>5799</v>
      </c>
    </row>
    <row r="10" spans="2:14" hidden="1" x14ac:dyDescent="0.25">
      <c r="B10" s="105" t="s">
        <v>21</v>
      </c>
      <c r="C10" s="106" t="s">
        <v>62</v>
      </c>
      <c r="G10" s="105" t="s">
        <v>21</v>
      </c>
      <c r="H10" s="106" t="s">
        <v>62</v>
      </c>
    </row>
    <row r="11" spans="2:14" hidden="1" x14ac:dyDescent="0.25">
      <c r="B11" s="105" t="s">
        <v>15</v>
      </c>
      <c r="C11" s="106" t="s">
        <v>5360</v>
      </c>
      <c r="G11" s="105" t="s">
        <v>15</v>
      </c>
      <c r="H11" s="106" t="s">
        <v>5360</v>
      </c>
    </row>
    <row r="12" spans="2:14" hidden="1" x14ac:dyDescent="0.25">
      <c r="B12" s="105" t="s">
        <v>5554</v>
      </c>
      <c r="C12" s="106" t="s">
        <v>5360</v>
      </c>
      <c r="G12" s="105" t="s">
        <v>5554</v>
      </c>
      <c r="H12" s="106" t="s">
        <v>5360</v>
      </c>
    </row>
    <row r="13" spans="2:14" hidden="1" x14ac:dyDescent="0.25">
      <c r="M13" s="15" t="s">
        <v>3599</v>
      </c>
      <c r="N13" t="s">
        <v>4071</v>
      </c>
    </row>
    <row r="14" spans="2:14" hidden="1" x14ac:dyDescent="0.25">
      <c r="B14" s="105" t="s">
        <v>5776</v>
      </c>
      <c r="C14" s="105" t="s">
        <v>5358</v>
      </c>
      <c r="D14" s="106"/>
      <c r="E14" s="106"/>
      <c r="G14" s="105" t="s">
        <v>5775</v>
      </c>
      <c r="H14" s="105" t="s">
        <v>5358</v>
      </c>
      <c r="I14" s="106"/>
      <c r="J14" s="106"/>
    </row>
    <row r="15" spans="2:14" ht="30" x14ac:dyDescent="0.25">
      <c r="B15" s="107" t="s">
        <v>4071</v>
      </c>
      <c r="C15" s="107" t="s">
        <v>5582</v>
      </c>
      <c r="D15" s="107" t="s">
        <v>5581</v>
      </c>
      <c r="E15" s="118" t="s">
        <v>5798</v>
      </c>
      <c r="F15" s="106"/>
      <c r="G15" s="107" t="s">
        <v>4071</v>
      </c>
      <c r="H15" s="107" t="s">
        <v>5582</v>
      </c>
      <c r="I15" s="107" t="s">
        <v>5581</v>
      </c>
      <c r="J15" s="118" t="s">
        <v>5800</v>
      </c>
      <c r="K15" s="91" t="s">
        <v>5777</v>
      </c>
      <c r="M15" s="30" t="s">
        <v>4071</v>
      </c>
      <c r="N15" s="31" t="s">
        <v>5571</v>
      </c>
    </row>
    <row r="16" spans="2:14" x14ac:dyDescent="0.25">
      <c r="B16" s="108" t="s">
        <v>3688</v>
      </c>
      <c r="C16" s="117"/>
      <c r="D16" s="117">
        <v>0.25325231481481481</v>
      </c>
      <c r="E16" s="117">
        <v>0.25325231481481481</v>
      </c>
      <c r="F16" s="106"/>
      <c r="G16" s="108" t="s">
        <v>3688</v>
      </c>
      <c r="H16" s="117"/>
      <c r="I16" s="117">
        <v>97.355289351851852</v>
      </c>
      <c r="J16" s="117">
        <v>97.355289351851852</v>
      </c>
      <c r="K16" s="92">
        <f>J16/525*24*1.16</f>
        <v>5.1626119153439145</v>
      </c>
      <c r="M16" s="44" t="s">
        <v>3688</v>
      </c>
      <c r="N16" s="45">
        <v>1131</v>
      </c>
    </row>
    <row r="17" spans="2:16" x14ac:dyDescent="0.25">
      <c r="B17" s="109" t="s">
        <v>5232</v>
      </c>
      <c r="C17" s="110"/>
      <c r="D17" s="110">
        <v>0.25325231481481481</v>
      </c>
      <c r="E17" s="110">
        <v>0.25325231481481481</v>
      </c>
      <c r="F17" s="106"/>
      <c r="G17" s="109" t="s">
        <v>5232</v>
      </c>
      <c r="H17" s="110"/>
      <c r="I17" s="110">
        <v>97.355289351851852</v>
      </c>
      <c r="J17" s="110">
        <v>97.355289351851852</v>
      </c>
      <c r="K17" s="119">
        <f t="shared" ref="K17:K22" si="0">J17/525*24*1.16</f>
        <v>5.1626119153439145</v>
      </c>
      <c r="M17" s="32" t="s">
        <v>3832</v>
      </c>
      <c r="N17" s="33">
        <v>129</v>
      </c>
    </row>
    <row r="18" spans="2:16" x14ac:dyDescent="0.25">
      <c r="B18" s="111" t="s">
        <v>5694</v>
      </c>
      <c r="C18" s="110"/>
      <c r="D18" s="110">
        <v>0.25325231481481481</v>
      </c>
      <c r="E18" s="110">
        <v>0.25325231481481481</v>
      </c>
      <c r="F18" s="106"/>
      <c r="G18" s="111" t="s">
        <v>5694</v>
      </c>
      <c r="H18" s="110"/>
      <c r="I18" s="110">
        <v>97.355289351851852</v>
      </c>
      <c r="J18" s="110">
        <v>97.355289351851852</v>
      </c>
      <c r="K18" s="120">
        <f t="shared" si="0"/>
        <v>5.1626119153439145</v>
      </c>
      <c r="M18" s="37" t="s">
        <v>4162</v>
      </c>
      <c r="N18" s="36">
        <v>5948</v>
      </c>
    </row>
    <row r="19" spans="2:16" x14ac:dyDescent="0.25">
      <c r="B19" s="112" t="s">
        <v>4162</v>
      </c>
      <c r="C19" s="121">
        <v>0.49945601851851851</v>
      </c>
      <c r="D19" s="121">
        <v>0.3376736111111111</v>
      </c>
      <c r="E19" s="121">
        <v>0.83712962962962956</v>
      </c>
      <c r="F19" s="106"/>
      <c r="G19" s="112" t="s">
        <v>4162</v>
      </c>
      <c r="H19" s="121">
        <v>72.310995370370364</v>
      </c>
      <c r="I19" s="121">
        <v>79.012997685185184</v>
      </c>
      <c r="J19" s="121">
        <v>151.32399305555555</v>
      </c>
      <c r="K19" s="93">
        <f t="shared" si="0"/>
        <v>8.0244951746031727</v>
      </c>
      <c r="M19" s="32" t="s">
        <v>3613</v>
      </c>
      <c r="N19" s="33">
        <v>5282</v>
      </c>
    </row>
    <row r="20" spans="2:16" x14ac:dyDescent="0.25">
      <c r="B20" s="109" t="s">
        <v>5231</v>
      </c>
      <c r="C20" s="110">
        <v>0.49945601851851851</v>
      </c>
      <c r="D20" s="110">
        <v>0.3376736111111111</v>
      </c>
      <c r="E20" s="110">
        <v>0.83712962962962956</v>
      </c>
      <c r="F20" s="106"/>
      <c r="G20" s="109" t="s">
        <v>5231</v>
      </c>
      <c r="H20" s="110">
        <v>72.310995370370364</v>
      </c>
      <c r="I20" s="110">
        <v>79.012997685185184</v>
      </c>
      <c r="J20" s="110">
        <v>151.32399305555555</v>
      </c>
      <c r="K20" s="119">
        <f t="shared" si="0"/>
        <v>8.0244951746031727</v>
      </c>
      <c r="M20" s="32" t="s">
        <v>3625</v>
      </c>
      <c r="N20" s="33">
        <v>1683</v>
      </c>
    </row>
    <row r="21" spans="2:16" x14ac:dyDescent="0.25">
      <c r="B21" s="111" t="s">
        <v>5694</v>
      </c>
      <c r="C21" s="110">
        <v>0.49945601851851851</v>
      </c>
      <c r="D21" s="110">
        <v>0.3376736111111111</v>
      </c>
      <c r="E21" s="110">
        <v>0.83712962962962956</v>
      </c>
      <c r="F21" s="106"/>
      <c r="G21" s="111" t="s">
        <v>5694</v>
      </c>
      <c r="H21" s="110">
        <v>72.310995370370364</v>
      </c>
      <c r="I21" s="110">
        <v>79.012997685185184</v>
      </c>
      <c r="J21" s="110">
        <v>151.32399305555555</v>
      </c>
      <c r="K21" s="120">
        <f t="shared" si="0"/>
        <v>8.0244951746031727</v>
      </c>
      <c r="M21" s="32" t="s">
        <v>3620</v>
      </c>
      <c r="N21" s="33">
        <v>647</v>
      </c>
    </row>
    <row r="22" spans="2:16" x14ac:dyDescent="0.25">
      <c r="B22" s="113" t="s">
        <v>5798</v>
      </c>
      <c r="C22" s="114">
        <v>0.49945601851851851</v>
      </c>
      <c r="D22" s="114">
        <v>0.59092592592592585</v>
      </c>
      <c r="E22" s="114">
        <v>1.0903819444444443</v>
      </c>
      <c r="F22" s="106"/>
      <c r="G22" s="113" t="s">
        <v>5800</v>
      </c>
      <c r="H22" s="114">
        <v>72.310995370370364</v>
      </c>
      <c r="I22" s="114">
        <v>176.36828703703702</v>
      </c>
      <c r="J22" s="114">
        <v>248.67928240740741</v>
      </c>
      <c r="K22" s="94">
        <f t="shared" si="0"/>
        <v>13.187107089947091</v>
      </c>
      <c r="M22" s="32" t="s">
        <v>3855</v>
      </c>
      <c r="N22" s="33">
        <v>2632</v>
      </c>
    </row>
    <row r="23" spans="2:16" x14ac:dyDescent="0.25">
      <c r="K23" s="88"/>
      <c r="M23" s="32" t="s">
        <v>4336</v>
      </c>
      <c r="N23" s="33">
        <v>5431</v>
      </c>
    </row>
    <row r="24" spans="2:16" x14ac:dyDescent="0.25">
      <c r="L24" s="87"/>
      <c r="M24" s="32" t="s">
        <v>4540</v>
      </c>
      <c r="N24" s="33">
        <v>3312</v>
      </c>
    </row>
    <row r="25" spans="2:16" x14ac:dyDescent="0.25">
      <c r="L25" s="88"/>
      <c r="M25" s="32" t="s">
        <v>4828</v>
      </c>
      <c r="N25" s="33">
        <v>167</v>
      </c>
    </row>
    <row r="26" spans="2:16" x14ac:dyDescent="0.25">
      <c r="L26" s="88"/>
      <c r="M26" s="32" t="s">
        <v>3678</v>
      </c>
      <c r="N26" s="33">
        <v>1163</v>
      </c>
    </row>
    <row r="27" spans="2:16" x14ac:dyDescent="0.25">
      <c r="L27" s="87"/>
      <c r="M27" s="60" t="s">
        <v>3653</v>
      </c>
      <c r="N27" s="61">
        <v>131</v>
      </c>
    </row>
    <row r="28" spans="2:16" x14ac:dyDescent="0.25">
      <c r="L28" s="88"/>
      <c r="M28" s="42" t="s">
        <v>5356</v>
      </c>
      <c r="N28" s="43">
        <v>27656</v>
      </c>
    </row>
    <row r="29" spans="2:16" x14ac:dyDescent="0.25">
      <c r="L29" s="88"/>
    </row>
    <row r="30" spans="2:16" x14ac:dyDescent="0.25">
      <c r="L30" s="88"/>
    </row>
    <row r="31" spans="2:16" x14ac:dyDescent="0.25">
      <c r="L31" s="87"/>
      <c r="M31" s="62" t="s">
        <v>5740</v>
      </c>
      <c r="N31" s="62" t="s">
        <v>5741</v>
      </c>
      <c r="O31" s="62"/>
      <c r="P31" s="62"/>
    </row>
    <row r="32" spans="2:16" x14ac:dyDescent="0.25">
      <c r="L32" s="88"/>
      <c r="M32" s="68" t="s">
        <v>5765</v>
      </c>
      <c r="N32" s="64">
        <v>0.61009999999999998</v>
      </c>
    </row>
    <row r="33" spans="12:16" x14ac:dyDescent="0.25">
      <c r="L33" s="88"/>
    </row>
    <row r="34" spans="12:16" ht="15" customHeight="1" x14ac:dyDescent="0.25">
      <c r="L34" s="88"/>
      <c r="M34" s="62" t="s">
        <v>5568</v>
      </c>
      <c r="N34" s="62" t="s">
        <v>5569</v>
      </c>
      <c r="O34" s="62"/>
      <c r="P34" s="62"/>
    </row>
    <row r="35" spans="12:16" x14ac:dyDescent="0.25">
      <c r="L35" s="87"/>
      <c r="M35" s="63" t="s">
        <v>5743</v>
      </c>
      <c r="N35" s="102" t="s">
        <v>5766</v>
      </c>
      <c r="O35" s="102"/>
      <c r="P35" s="102"/>
    </row>
    <row r="36" spans="12:16" x14ac:dyDescent="0.25">
      <c r="L36" s="88"/>
      <c r="N36" s="102"/>
      <c r="O36" s="102"/>
      <c r="P36" s="102"/>
    </row>
    <row r="37" spans="12:16" ht="15" customHeight="1" x14ac:dyDescent="0.25">
      <c r="L37" s="87"/>
      <c r="N37" s="102"/>
      <c r="O37" s="102"/>
      <c r="P37" s="102"/>
    </row>
    <row r="38" spans="12:16" x14ac:dyDescent="0.25">
      <c r="L38" s="88"/>
    </row>
    <row r="39" spans="12:16" x14ac:dyDescent="0.25">
      <c r="L39" s="88"/>
      <c r="M39" s="103" t="s">
        <v>5562</v>
      </c>
      <c r="N39" s="103"/>
      <c r="O39" s="103"/>
      <c r="P39" s="103"/>
    </row>
    <row r="40" spans="12:16" x14ac:dyDescent="0.25">
      <c r="L40" s="88"/>
      <c r="M40" s="65" t="s">
        <v>5758</v>
      </c>
      <c r="N40" s="63"/>
      <c r="O40" s="63"/>
      <c r="P40" s="63"/>
    </row>
    <row r="41" spans="12:16" x14ac:dyDescent="0.25">
      <c r="L41" s="88"/>
    </row>
    <row r="42" spans="12:16" x14ac:dyDescent="0.25">
      <c r="L42" s="87"/>
    </row>
    <row r="43" spans="12:16" x14ac:dyDescent="0.25">
      <c r="L43" s="88"/>
    </row>
    <row r="44" spans="12:16" x14ac:dyDescent="0.25">
      <c r="L44" s="87"/>
    </row>
    <row r="45" spans="12:16" x14ac:dyDescent="0.25">
      <c r="L45" s="88"/>
    </row>
    <row r="46" spans="12:16" x14ac:dyDescent="0.25">
      <c r="L46" s="88"/>
    </row>
    <row r="47" spans="12:16" x14ac:dyDescent="0.25">
      <c r="L47" s="88"/>
    </row>
  </sheetData>
  <mergeCells count="3">
    <mergeCell ref="B1:B2"/>
    <mergeCell ref="M39:P39"/>
    <mergeCell ref="N35:P37"/>
  </mergeCells>
  <pageMargins left="0.7" right="0.7" top="0.75" bottom="0.75" header="0.3" footer="0.3"/>
  <pageSetup scale="82" orientation="landscape" horizontalDpi="4294967295" verticalDpi="4294967295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11E5-1989-4E12-BBFD-67F0EAD71816}">
  <sheetPr>
    <tabColor theme="9" tint="-0.249977111117893"/>
  </sheetPr>
  <dimension ref="B1:Q45"/>
  <sheetViews>
    <sheetView showGridLines="0" zoomScaleNormal="100" workbookViewId="0">
      <selection activeCell="L34" sqref="L34"/>
    </sheetView>
  </sheetViews>
  <sheetFormatPr defaultRowHeight="15" x14ac:dyDescent="0.25"/>
  <cols>
    <col min="1" max="1" width="2.85546875" customWidth="1"/>
    <col min="2" max="2" width="45" bestFit="1" customWidth="1"/>
    <col min="3" max="3" width="35.140625" hidden="1" customWidth="1"/>
    <col min="4" max="4" width="13.28515625" hidden="1" customWidth="1"/>
    <col min="5" max="5" width="12.7109375" bestFit="1" customWidth="1"/>
    <col min="6" max="6" width="13.42578125" hidden="1" customWidth="1"/>
    <col min="7" max="7" width="45" hidden="1" customWidth="1"/>
    <col min="8" max="8" width="35.140625" hidden="1" customWidth="1"/>
    <col min="9" max="9" width="13.28515625" hidden="1" customWidth="1"/>
    <col min="10" max="10" width="13.42578125" customWidth="1"/>
    <col min="11" max="11" width="6.5703125" bestFit="1" customWidth="1"/>
    <col min="12" max="12" width="10" customWidth="1"/>
    <col min="13" max="13" width="23.85546875" bestFit="1" customWidth="1"/>
    <col min="14" max="14" width="18.140625" bestFit="1" customWidth="1"/>
    <col min="15" max="15" width="9.7109375" customWidth="1"/>
    <col min="16" max="16" width="6" customWidth="1"/>
  </cols>
  <sheetData>
    <row r="1" spans="2:14" ht="18.75" customHeight="1" x14ac:dyDescent="0.25">
      <c r="B1" s="100" t="s">
        <v>4074</v>
      </c>
    </row>
    <row r="2" spans="2:14" x14ac:dyDescent="0.25">
      <c r="B2" s="101"/>
      <c r="E2" s="48" t="s">
        <v>3688</v>
      </c>
      <c r="J2" s="56" t="s">
        <v>4162</v>
      </c>
      <c r="K2" s="49" t="s">
        <v>5219</v>
      </c>
    </row>
    <row r="3" spans="2:14" x14ac:dyDescent="0.25">
      <c r="B3" s="57" t="s">
        <v>5560</v>
      </c>
      <c r="E3" s="50">
        <f>'Building Availability'!B13</f>
        <v>1</v>
      </c>
      <c r="J3" s="50">
        <f>'Building Availability'!C13</f>
        <v>9</v>
      </c>
      <c r="K3" s="46">
        <f>'Building Availability'!D13</f>
        <v>10</v>
      </c>
    </row>
    <row r="4" spans="2:14" x14ac:dyDescent="0.25">
      <c r="B4" s="58" t="s">
        <v>5563</v>
      </c>
      <c r="E4" s="51">
        <f>'Building Availability'!E13</f>
        <v>2.5</v>
      </c>
      <c r="J4" s="51">
        <f>'Building Availability'!F13</f>
        <v>11.25</v>
      </c>
      <c r="K4" s="47">
        <f>'Building Availability'!G13</f>
        <v>13.75</v>
      </c>
    </row>
    <row r="5" spans="2:14" x14ac:dyDescent="0.25">
      <c r="B5" s="57" t="s">
        <v>5561</v>
      </c>
      <c r="E5" s="50">
        <f>COUNTA(B16)</f>
        <v>1</v>
      </c>
      <c r="J5" s="50">
        <f>COUNTA(B18:B23)</f>
        <v>6</v>
      </c>
      <c r="K5" s="46">
        <f>E5+J5</f>
        <v>7</v>
      </c>
    </row>
    <row r="6" spans="2:14" x14ac:dyDescent="0.25">
      <c r="B6" s="58" t="s">
        <v>5564</v>
      </c>
      <c r="E6" s="51">
        <f>GETPIVOTDATA("WEEKLY HOURS",$B$13,"ROOM_TYPE","110 Classroom")</f>
        <v>0.45023148148148145</v>
      </c>
      <c r="J6" s="51">
        <f>GETPIVOTDATA("WEEKLY HOURS",$B$13,"ROOM_TYPE","210 Class Lab")</f>
        <v>4.4260300925925931</v>
      </c>
      <c r="K6" s="47">
        <f>GETPIVOTDATA("WEEKLY HOURS",$B$13)</f>
        <v>5.2252314814814813</v>
      </c>
    </row>
    <row r="7" spans="2:14" x14ac:dyDescent="0.25">
      <c r="B7" s="27"/>
      <c r="C7" s="59"/>
      <c r="E7" s="59"/>
    </row>
    <row r="8" spans="2:14" hidden="1" x14ac:dyDescent="0.25">
      <c r="B8" s="105" t="s">
        <v>23</v>
      </c>
      <c r="C8" s="106" t="s">
        <v>906</v>
      </c>
      <c r="E8" s="59"/>
      <c r="F8" s="59"/>
      <c r="G8" s="105" t="s">
        <v>23</v>
      </c>
      <c r="H8" s="106" t="s">
        <v>906</v>
      </c>
      <c r="J8" s="59"/>
      <c r="K8" s="59"/>
    </row>
    <row r="9" spans="2:14" hidden="1" x14ac:dyDescent="0.25">
      <c r="B9" s="105" t="s">
        <v>7</v>
      </c>
      <c r="C9" s="106" t="s">
        <v>5555</v>
      </c>
      <c r="G9" s="105" t="s">
        <v>7</v>
      </c>
      <c r="H9" s="106" t="s">
        <v>5799</v>
      </c>
    </row>
    <row r="10" spans="2:14" hidden="1" x14ac:dyDescent="0.25">
      <c r="B10" s="105" t="s">
        <v>21</v>
      </c>
      <c r="C10" s="106" t="s">
        <v>62</v>
      </c>
      <c r="G10" s="105" t="s">
        <v>21</v>
      </c>
      <c r="H10" s="106" t="s">
        <v>62</v>
      </c>
    </row>
    <row r="11" spans="2:14" hidden="1" x14ac:dyDescent="0.25">
      <c r="B11" s="105" t="s">
        <v>15</v>
      </c>
      <c r="C11" s="106" t="s">
        <v>5360</v>
      </c>
      <c r="G11" s="105" t="s">
        <v>15</v>
      </c>
      <c r="H11" s="106" t="s">
        <v>5360</v>
      </c>
    </row>
    <row r="12" spans="2:14" hidden="1" x14ac:dyDescent="0.25">
      <c r="B12" s="105" t="s">
        <v>5554</v>
      </c>
      <c r="C12" s="106" t="s">
        <v>5360</v>
      </c>
      <c r="G12" s="105" t="s">
        <v>5554</v>
      </c>
      <c r="H12" s="106" t="s">
        <v>5360</v>
      </c>
    </row>
    <row r="13" spans="2:14" hidden="1" x14ac:dyDescent="0.25">
      <c r="M13" s="15" t="s">
        <v>3599</v>
      </c>
      <c r="N13" t="s">
        <v>4074</v>
      </c>
    </row>
    <row r="14" spans="2:14" hidden="1" x14ac:dyDescent="0.25">
      <c r="B14" s="105" t="s">
        <v>5776</v>
      </c>
      <c r="C14" s="105" t="s">
        <v>5358</v>
      </c>
      <c r="D14" s="106"/>
      <c r="E14" s="106"/>
      <c r="G14" s="105" t="s">
        <v>5775</v>
      </c>
      <c r="H14" s="105" t="s">
        <v>5358</v>
      </c>
      <c r="I14" s="106"/>
      <c r="J14" s="106"/>
    </row>
    <row r="15" spans="2:14" ht="30" x14ac:dyDescent="0.25">
      <c r="B15" s="107" t="s">
        <v>4074</v>
      </c>
      <c r="C15" s="107" t="s">
        <v>5582</v>
      </c>
      <c r="D15" s="107" t="s">
        <v>5581</v>
      </c>
      <c r="E15" s="118" t="s">
        <v>5798</v>
      </c>
      <c r="F15" s="106"/>
      <c r="G15" s="107" t="s">
        <v>4074</v>
      </c>
      <c r="H15" s="107" t="s">
        <v>5582</v>
      </c>
      <c r="I15" s="107" t="s">
        <v>5581</v>
      </c>
      <c r="J15" s="118" t="s">
        <v>5800</v>
      </c>
      <c r="K15" s="91" t="s">
        <v>5777</v>
      </c>
      <c r="M15" s="30" t="s">
        <v>4074</v>
      </c>
      <c r="N15" s="31" t="s">
        <v>5571</v>
      </c>
    </row>
    <row r="16" spans="2:14" x14ac:dyDescent="0.25">
      <c r="B16" s="108" t="s">
        <v>3688</v>
      </c>
      <c r="C16" s="117"/>
      <c r="D16" s="117">
        <v>0.45023148148148145</v>
      </c>
      <c r="E16" s="117">
        <v>0.45023148148148145</v>
      </c>
      <c r="F16" s="106"/>
      <c r="G16" s="108" t="s">
        <v>3688</v>
      </c>
      <c r="H16" s="117"/>
      <c r="I16" s="117">
        <v>127.92578703703703</v>
      </c>
      <c r="J16" s="117">
        <v>127.92578703703703</v>
      </c>
      <c r="K16" s="92">
        <f>J16/525*24*1.16</f>
        <v>6.7837217354497348</v>
      </c>
      <c r="M16" s="44" t="s">
        <v>3688</v>
      </c>
      <c r="N16" s="45">
        <v>889</v>
      </c>
    </row>
    <row r="17" spans="2:17" x14ac:dyDescent="0.25">
      <c r="B17" s="109" t="s">
        <v>5238</v>
      </c>
      <c r="C17" s="110"/>
      <c r="D17" s="110">
        <v>0.45023148148148145</v>
      </c>
      <c r="E17" s="110">
        <v>0.45023148148148145</v>
      </c>
      <c r="F17" s="106"/>
      <c r="G17" s="109" t="s">
        <v>5238</v>
      </c>
      <c r="H17" s="110"/>
      <c r="I17" s="110">
        <v>127.92578703703703</v>
      </c>
      <c r="J17" s="110">
        <v>127.92578703703703</v>
      </c>
      <c r="K17" s="119">
        <f t="shared" ref="K17:K38" si="0">J17/525*24*1.16</f>
        <v>6.7837217354497348</v>
      </c>
      <c r="M17" s="32" t="s">
        <v>3832</v>
      </c>
      <c r="N17" s="33">
        <v>65</v>
      </c>
    </row>
    <row r="18" spans="2:17" x14ac:dyDescent="0.25">
      <c r="B18" s="111" t="s">
        <v>5702</v>
      </c>
      <c r="C18" s="110"/>
      <c r="D18" s="110">
        <v>0.45023148148148145</v>
      </c>
      <c r="E18" s="110">
        <v>0.45023148148148145</v>
      </c>
      <c r="F18" s="106"/>
      <c r="G18" s="111" t="s">
        <v>5702</v>
      </c>
      <c r="H18" s="110"/>
      <c r="I18" s="110">
        <v>127.92578703703703</v>
      </c>
      <c r="J18" s="110">
        <v>127.92578703703703</v>
      </c>
      <c r="K18" s="120">
        <f t="shared" si="0"/>
        <v>6.7837217354497348</v>
      </c>
      <c r="M18" s="37" t="s">
        <v>4162</v>
      </c>
      <c r="N18" s="36">
        <v>7529</v>
      </c>
    </row>
    <row r="19" spans="2:17" x14ac:dyDescent="0.25">
      <c r="B19" s="112" t="s">
        <v>4162</v>
      </c>
      <c r="C19" s="121">
        <v>3.1386689814814814</v>
      </c>
      <c r="D19" s="121">
        <v>1.2873611111111112</v>
      </c>
      <c r="E19" s="121">
        <v>4.4260300925925931</v>
      </c>
      <c r="F19" s="106"/>
      <c r="G19" s="112" t="s">
        <v>4162</v>
      </c>
      <c r="H19" s="121">
        <v>1102.3841319444443</v>
      </c>
      <c r="I19" s="121">
        <v>434.92416666666662</v>
      </c>
      <c r="J19" s="121">
        <v>1537.3082986111115</v>
      </c>
      <c r="K19" s="93">
        <f t="shared" si="0"/>
        <v>81.521262920634939</v>
      </c>
      <c r="M19" s="32" t="s">
        <v>3613</v>
      </c>
      <c r="N19" s="33">
        <v>1917</v>
      </c>
    </row>
    <row r="20" spans="2:17" x14ac:dyDescent="0.25">
      <c r="B20" s="109" t="s">
        <v>5234</v>
      </c>
      <c r="C20" s="110">
        <v>1.0763078703703703</v>
      </c>
      <c r="D20" s="110">
        <v>0.12662037037037038</v>
      </c>
      <c r="E20" s="110">
        <v>1.2029282407407407</v>
      </c>
      <c r="F20" s="106"/>
      <c r="G20" s="109" t="s">
        <v>5234</v>
      </c>
      <c r="H20" s="110">
        <v>292.0070833333333</v>
      </c>
      <c r="I20" s="110">
        <v>42.32837962962963</v>
      </c>
      <c r="J20" s="110">
        <v>334.33546296296294</v>
      </c>
      <c r="K20" s="119">
        <f t="shared" si="0"/>
        <v>17.729331978835976</v>
      </c>
      <c r="M20" s="32" t="s">
        <v>4521</v>
      </c>
      <c r="N20" s="33">
        <v>236</v>
      </c>
    </row>
    <row r="21" spans="2:17" x14ac:dyDescent="0.25">
      <c r="B21" s="111" t="s">
        <v>5609</v>
      </c>
      <c r="C21" s="110"/>
      <c r="D21" s="110">
        <v>0.12662037037037038</v>
      </c>
      <c r="E21" s="110">
        <v>0.12662037037037038</v>
      </c>
      <c r="F21" s="106"/>
      <c r="G21" s="111" t="s">
        <v>5609</v>
      </c>
      <c r="H21" s="110"/>
      <c r="I21" s="110">
        <v>42.32837962962963</v>
      </c>
      <c r="J21" s="110">
        <v>42.32837962962963</v>
      </c>
      <c r="K21" s="120">
        <f t="shared" si="0"/>
        <v>2.2446135026455027</v>
      </c>
      <c r="M21" s="32" t="s">
        <v>4931</v>
      </c>
      <c r="N21" s="33">
        <v>907</v>
      </c>
    </row>
    <row r="22" spans="2:17" x14ac:dyDescent="0.25">
      <c r="B22" s="111" t="s">
        <v>5702</v>
      </c>
      <c r="C22" s="110">
        <v>1.0763078703703703</v>
      </c>
      <c r="D22" s="110"/>
      <c r="E22" s="110">
        <v>1.0763078703703703</v>
      </c>
      <c r="F22" s="106"/>
      <c r="G22" s="111" t="s">
        <v>5702</v>
      </c>
      <c r="H22" s="110">
        <v>292.0070833333333</v>
      </c>
      <c r="I22" s="110"/>
      <c r="J22" s="110">
        <v>292.0070833333333</v>
      </c>
      <c r="K22" s="120">
        <f t="shared" si="0"/>
        <v>15.484718476190475</v>
      </c>
      <c r="M22" s="32" t="s">
        <v>3625</v>
      </c>
      <c r="N22" s="33">
        <v>1697</v>
      </c>
    </row>
    <row r="23" spans="2:17" x14ac:dyDescent="0.25">
      <c r="B23" s="109" t="s">
        <v>5235</v>
      </c>
      <c r="C23" s="110">
        <v>1.3576851851851852</v>
      </c>
      <c r="D23" s="110">
        <v>0.3376736111111111</v>
      </c>
      <c r="E23" s="110">
        <v>1.6953587962962964</v>
      </c>
      <c r="F23" s="106"/>
      <c r="G23" s="109" t="s">
        <v>5235</v>
      </c>
      <c r="H23" s="110">
        <v>622.81517361111105</v>
      </c>
      <c r="I23" s="110">
        <v>203.17624999999998</v>
      </c>
      <c r="J23" s="110">
        <v>825.99142361111103</v>
      </c>
      <c r="K23" s="119">
        <f t="shared" si="0"/>
        <v>43.801145206349197</v>
      </c>
      <c r="M23" s="32" t="s">
        <v>3620</v>
      </c>
      <c r="N23" s="33">
        <v>267</v>
      </c>
    </row>
    <row r="24" spans="2:17" x14ac:dyDescent="0.25">
      <c r="B24" s="111" t="s">
        <v>5702</v>
      </c>
      <c r="C24" s="110">
        <v>1.3576851851851852</v>
      </c>
      <c r="D24" s="110">
        <v>0.3376736111111111</v>
      </c>
      <c r="E24" s="110">
        <v>1.6953587962962964</v>
      </c>
      <c r="F24" s="106"/>
      <c r="G24" s="111" t="s">
        <v>5702</v>
      </c>
      <c r="H24" s="110">
        <v>622.81517361111105</v>
      </c>
      <c r="I24" s="110">
        <v>203.17624999999998</v>
      </c>
      <c r="J24" s="110">
        <v>825.99142361111103</v>
      </c>
      <c r="K24" s="120">
        <f t="shared" si="0"/>
        <v>43.801145206349197</v>
      </c>
      <c r="M24" s="130" t="s">
        <v>4038</v>
      </c>
      <c r="N24" s="131">
        <v>8555</v>
      </c>
    </row>
    <row r="25" spans="2:17" x14ac:dyDescent="0.25">
      <c r="B25" s="109" t="s">
        <v>5236</v>
      </c>
      <c r="C25" s="110"/>
      <c r="D25" s="110">
        <v>0.330625</v>
      </c>
      <c r="E25" s="110">
        <v>0.330625</v>
      </c>
      <c r="F25" s="106"/>
      <c r="G25" s="109" t="s">
        <v>5236</v>
      </c>
      <c r="H25" s="110"/>
      <c r="I25" s="110">
        <v>91.241192129629638</v>
      </c>
      <c r="J25" s="110">
        <v>91.241192129629638</v>
      </c>
      <c r="K25" s="119">
        <f t="shared" si="0"/>
        <v>4.8383900740740744</v>
      </c>
      <c r="M25" s="32" t="s">
        <v>3946</v>
      </c>
      <c r="N25" s="33">
        <v>8104</v>
      </c>
    </row>
    <row r="26" spans="2:17" x14ac:dyDescent="0.25">
      <c r="B26" s="111" t="s">
        <v>5609</v>
      </c>
      <c r="C26" s="110"/>
      <c r="D26" s="110">
        <v>0.23917824074074073</v>
      </c>
      <c r="E26" s="110">
        <v>0.23917824074074073</v>
      </c>
      <c r="F26" s="106"/>
      <c r="G26" s="111" t="s">
        <v>5609</v>
      </c>
      <c r="H26" s="110"/>
      <c r="I26" s="110">
        <v>75.955937500000005</v>
      </c>
      <c r="J26" s="110">
        <v>75.955937500000005</v>
      </c>
      <c r="K26" s="120">
        <f t="shared" si="0"/>
        <v>4.0278348571428575</v>
      </c>
      <c r="M26" s="32" t="s">
        <v>3708</v>
      </c>
      <c r="N26" s="33">
        <v>224</v>
      </c>
    </row>
    <row r="27" spans="2:17" x14ac:dyDescent="0.25">
      <c r="B27" s="111" t="s">
        <v>5702</v>
      </c>
      <c r="C27" s="110"/>
      <c r="D27" s="110">
        <v>9.1446759259259255E-2</v>
      </c>
      <c r="E27" s="110">
        <v>9.1446759259259255E-2</v>
      </c>
      <c r="F27" s="106"/>
      <c r="G27" s="111" t="s">
        <v>5702</v>
      </c>
      <c r="H27" s="110"/>
      <c r="I27" s="110">
        <v>15.28525462962963</v>
      </c>
      <c r="J27" s="110">
        <v>15.28525462962963</v>
      </c>
      <c r="K27" s="120">
        <f t="shared" si="0"/>
        <v>0.8105552169312169</v>
      </c>
      <c r="M27" s="32" t="s">
        <v>3678</v>
      </c>
      <c r="N27" s="33">
        <v>120</v>
      </c>
    </row>
    <row r="28" spans="2:17" x14ac:dyDescent="0.25">
      <c r="B28" s="109" t="s">
        <v>5237</v>
      </c>
      <c r="C28" s="110">
        <v>0.31656249999999997</v>
      </c>
      <c r="D28" s="110">
        <v>0.11255787037037036</v>
      </c>
      <c r="E28" s="110">
        <v>0.42912037037037032</v>
      </c>
      <c r="F28" s="106"/>
      <c r="G28" s="109" t="s">
        <v>5237</v>
      </c>
      <c r="H28" s="110">
        <v>70.547303240740746</v>
      </c>
      <c r="I28" s="110">
        <v>18.812615740740739</v>
      </c>
      <c r="J28" s="110">
        <v>89.359918981481485</v>
      </c>
      <c r="K28" s="119">
        <f t="shared" si="0"/>
        <v>4.7386288465608466</v>
      </c>
      <c r="M28" s="32" t="s">
        <v>3653</v>
      </c>
      <c r="N28" s="33">
        <v>75</v>
      </c>
    </row>
    <row r="29" spans="2:17" x14ac:dyDescent="0.25">
      <c r="B29" s="111" t="s">
        <v>5702</v>
      </c>
      <c r="C29" s="110">
        <v>0.31656249999999997</v>
      </c>
      <c r="D29" s="110">
        <v>0.11255787037037036</v>
      </c>
      <c r="E29" s="110">
        <v>0.42912037037037032</v>
      </c>
      <c r="F29" s="106"/>
      <c r="G29" s="111" t="s">
        <v>5702</v>
      </c>
      <c r="H29" s="110">
        <v>70.547303240740746</v>
      </c>
      <c r="I29" s="110">
        <v>18.812615740740739</v>
      </c>
      <c r="J29" s="110">
        <v>89.359918981481485</v>
      </c>
      <c r="K29" s="120">
        <f t="shared" si="0"/>
        <v>4.7386288465608466</v>
      </c>
      <c r="M29" s="34" t="s">
        <v>5356</v>
      </c>
      <c r="N29" s="35">
        <v>30585</v>
      </c>
    </row>
    <row r="30" spans="2:17" x14ac:dyDescent="0.25">
      <c r="B30" s="109" t="s">
        <v>5239</v>
      </c>
      <c r="C30" s="110">
        <v>0.19817129629629629</v>
      </c>
      <c r="D30" s="110">
        <v>0.18994212962962964</v>
      </c>
      <c r="E30" s="110">
        <v>0.3881134259259259</v>
      </c>
      <c r="F30" s="106"/>
      <c r="G30" s="109" t="s">
        <v>5239</v>
      </c>
      <c r="H30" s="110">
        <v>40.823472222222222</v>
      </c>
      <c r="I30" s="110">
        <v>28.571666666666665</v>
      </c>
      <c r="J30" s="110">
        <v>69.39513888888888</v>
      </c>
      <c r="K30" s="119">
        <f t="shared" si="0"/>
        <v>3.6799250793650788</v>
      </c>
    </row>
    <row r="31" spans="2:17" x14ac:dyDescent="0.25">
      <c r="B31" s="111" t="s">
        <v>5703</v>
      </c>
      <c r="C31" s="110">
        <v>0.19817129629629629</v>
      </c>
      <c r="D31" s="110"/>
      <c r="E31" s="110">
        <v>0.19817129629629629</v>
      </c>
      <c r="F31" s="106"/>
      <c r="G31" s="111" t="s">
        <v>5703</v>
      </c>
      <c r="H31" s="110">
        <v>40.823472222222222</v>
      </c>
      <c r="I31" s="110"/>
      <c r="J31" s="110">
        <v>40.823472222222222</v>
      </c>
      <c r="K31" s="120">
        <f t="shared" si="0"/>
        <v>2.1648104126984125</v>
      </c>
    </row>
    <row r="32" spans="2:17" x14ac:dyDescent="0.25">
      <c r="B32" s="111" t="s">
        <v>5738</v>
      </c>
      <c r="C32" s="110"/>
      <c r="D32" s="110">
        <v>0.18994212962962964</v>
      </c>
      <c r="E32" s="110">
        <v>0.18994212962962964</v>
      </c>
      <c r="F32" s="106"/>
      <c r="G32" s="111" t="s">
        <v>5738</v>
      </c>
      <c r="H32" s="110"/>
      <c r="I32" s="110">
        <v>28.571666666666665</v>
      </c>
      <c r="J32" s="110">
        <v>28.571666666666665</v>
      </c>
      <c r="K32" s="120">
        <f t="shared" si="0"/>
        <v>1.5151146666666666</v>
      </c>
      <c r="M32" s="62" t="s">
        <v>5740</v>
      </c>
      <c r="N32" s="103" t="s">
        <v>5741</v>
      </c>
      <c r="O32" s="103"/>
      <c r="P32" s="103"/>
      <c r="Q32" s="103"/>
    </row>
    <row r="33" spans="2:17" x14ac:dyDescent="0.25">
      <c r="B33" s="109" t="s">
        <v>5242</v>
      </c>
      <c r="C33" s="110">
        <v>0.18994212962962964</v>
      </c>
      <c r="D33" s="110">
        <v>0.18994212962962964</v>
      </c>
      <c r="E33" s="110">
        <v>0.37988425925925928</v>
      </c>
      <c r="F33" s="106"/>
      <c r="G33" s="109" t="s">
        <v>5242</v>
      </c>
      <c r="H33" s="110">
        <v>76.191099537037033</v>
      </c>
      <c r="I33" s="110">
        <v>50.794062500000003</v>
      </c>
      <c r="J33" s="110">
        <v>126.98516203703704</v>
      </c>
      <c r="K33" s="119">
        <f t="shared" si="0"/>
        <v>6.7338417354497357</v>
      </c>
      <c r="M33" s="68" t="s">
        <v>5767</v>
      </c>
      <c r="N33" s="64">
        <v>0.50509999999999999</v>
      </c>
    </row>
    <row r="34" spans="2:17" x14ac:dyDescent="0.25">
      <c r="B34" s="111" t="s">
        <v>5703</v>
      </c>
      <c r="C34" s="110">
        <v>0.18994212962962964</v>
      </c>
      <c r="D34" s="110">
        <v>0.18994212962962964</v>
      </c>
      <c r="E34" s="110">
        <v>0.37988425925925928</v>
      </c>
      <c r="F34" s="106"/>
      <c r="G34" s="111" t="s">
        <v>5703</v>
      </c>
      <c r="H34" s="110">
        <v>76.191099537037033</v>
      </c>
      <c r="I34" s="110">
        <v>50.794062500000003</v>
      </c>
      <c r="J34" s="110">
        <v>126.98516203703704</v>
      </c>
      <c r="K34" s="120">
        <f t="shared" si="0"/>
        <v>6.7338417354497357</v>
      </c>
    </row>
    <row r="35" spans="2:17" ht="15" customHeight="1" x14ac:dyDescent="0.25">
      <c r="B35" s="126" t="s">
        <v>4038</v>
      </c>
      <c r="C35" s="127"/>
      <c r="D35" s="127">
        <v>0.34896990740740741</v>
      </c>
      <c r="E35" s="127">
        <v>0.34896990740740741</v>
      </c>
      <c r="F35" s="128"/>
      <c r="G35" s="126" t="s">
        <v>4038</v>
      </c>
      <c r="H35" s="127"/>
      <c r="I35" s="127">
        <v>106.11498842592593</v>
      </c>
      <c r="J35" s="127">
        <v>106.11498842592593</v>
      </c>
      <c r="K35" s="129">
        <f t="shared" si="0"/>
        <v>5.6271262433862432</v>
      </c>
      <c r="M35" s="62" t="s">
        <v>5568</v>
      </c>
      <c r="N35" s="103" t="s">
        <v>5569</v>
      </c>
      <c r="O35" s="103"/>
      <c r="P35" s="103"/>
      <c r="Q35" s="103"/>
    </row>
    <row r="36" spans="2:17" x14ac:dyDescent="0.25">
      <c r="B36" s="109" t="s">
        <v>5241</v>
      </c>
      <c r="C36" s="110"/>
      <c r="D36" s="110">
        <v>0.34896990740740741</v>
      </c>
      <c r="E36" s="110">
        <v>0.34896990740740741</v>
      </c>
      <c r="F36" s="106"/>
      <c r="G36" s="109" t="s">
        <v>5241</v>
      </c>
      <c r="H36" s="110"/>
      <c r="I36" s="110">
        <v>106.11498842592593</v>
      </c>
      <c r="J36" s="110">
        <v>106.11498842592593</v>
      </c>
      <c r="K36" s="119">
        <f t="shared" si="0"/>
        <v>5.6271262433862432</v>
      </c>
      <c r="L36" s="26"/>
      <c r="M36" s="63" t="s">
        <v>5751</v>
      </c>
      <c r="N36" s="102" t="s">
        <v>5768</v>
      </c>
      <c r="O36" s="102"/>
      <c r="P36" s="102"/>
      <c r="Q36" s="102"/>
    </row>
    <row r="37" spans="2:17" x14ac:dyDescent="0.25">
      <c r="B37" s="111" t="s">
        <v>5703</v>
      </c>
      <c r="C37" s="110"/>
      <c r="D37" s="110">
        <v>0.34896990740740741</v>
      </c>
      <c r="E37" s="110">
        <v>0.34896990740740741</v>
      </c>
      <c r="F37" s="106"/>
      <c r="G37" s="111" t="s">
        <v>5703</v>
      </c>
      <c r="H37" s="110"/>
      <c r="I37" s="110">
        <v>106.11498842592593</v>
      </c>
      <c r="J37" s="110">
        <v>106.11498842592593</v>
      </c>
      <c r="K37" s="120">
        <f t="shared" si="0"/>
        <v>5.6271262433862432</v>
      </c>
      <c r="N37" s="102"/>
      <c r="O37" s="102"/>
      <c r="P37" s="102"/>
      <c r="Q37" s="102"/>
    </row>
    <row r="38" spans="2:17" x14ac:dyDescent="0.25">
      <c r="B38" s="113" t="s">
        <v>5798</v>
      </c>
      <c r="C38" s="90">
        <v>3.1386689814814814</v>
      </c>
      <c r="D38" s="114">
        <v>2.0865624999999999</v>
      </c>
      <c r="E38" s="114">
        <v>5.2252314814814813</v>
      </c>
      <c r="G38" s="113" t="s">
        <v>5800</v>
      </c>
      <c r="H38" s="90">
        <v>1102.3841319444443</v>
      </c>
      <c r="I38" s="114">
        <v>668.96494212962966</v>
      </c>
      <c r="J38" s="114">
        <v>1771.3490740740745</v>
      </c>
      <c r="K38" s="94">
        <f t="shared" si="0"/>
        <v>93.932110899470928</v>
      </c>
      <c r="N38" s="102"/>
      <c r="O38" s="102"/>
      <c r="P38" s="102"/>
      <c r="Q38" s="102"/>
    </row>
    <row r="39" spans="2:17" x14ac:dyDescent="0.25">
      <c r="L39" s="75"/>
    </row>
    <row r="40" spans="2:17" ht="15" customHeight="1" x14ac:dyDescent="0.25">
      <c r="L40" s="67"/>
      <c r="M40" s="62" t="s">
        <v>5562</v>
      </c>
      <c r="N40" s="70"/>
      <c r="O40" s="70"/>
      <c r="P40" s="70"/>
      <c r="Q40" s="70"/>
    </row>
    <row r="41" spans="2:17" x14ac:dyDescent="0.25">
      <c r="L41" s="67"/>
      <c r="M41" s="102" t="s">
        <v>5769</v>
      </c>
      <c r="N41" s="102"/>
      <c r="O41" s="102"/>
      <c r="P41" s="102"/>
      <c r="Q41" s="102"/>
    </row>
    <row r="42" spans="2:17" x14ac:dyDescent="0.25">
      <c r="L42" s="67"/>
      <c r="M42" s="102"/>
      <c r="N42" s="102"/>
      <c r="O42" s="102"/>
      <c r="P42" s="102"/>
      <c r="Q42" s="102"/>
    </row>
    <row r="43" spans="2:17" x14ac:dyDescent="0.25">
      <c r="L43" s="67"/>
      <c r="M43" s="102"/>
      <c r="N43" s="102"/>
      <c r="O43" s="102"/>
      <c r="P43" s="102"/>
      <c r="Q43" s="102"/>
    </row>
    <row r="44" spans="2:17" x14ac:dyDescent="0.25">
      <c r="M44" s="102"/>
      <c r="N44" s="102"/>
      <c r="O44" s="102"/>
      <c r="P44" s="102"/>
      <c r="Q44" s="102"/>
    </row>
    <row r="45" spans="2:17" x14ac:dyDescent="0.25">
      <c r="M45" s="102"/>
      <c r="N45" s="102"/>
      <c r="O45" s="102"/>
      <c r="P45" s="102"/>
      <c r="Q45" s="102"/>
    </row>
  </sheetData>
  <mergeCells count="5">
    <mergeCell ref="N32:Q32"/>
    <mergeCell ref="N35:Q35"/>
    <mergeCell ref="N36:Q38"/>
    <mergeCell ref="M41:Q45"/>
    <mergeCell ref="B1:B2"/>
  </mergeCells>
  <pageMargins left="0.7" right="0.7" top="0.75" bottom="0.75" header="0.3" footer="0.3"/>
  <pageSetup scale="82" orientation="landscape" horizontalDpi="4294967295" verticalDpi="4294967295"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9AF7-7196-4EA6-A541-2E6F1045A77F}">
  <sheetPr>
    <tabColor theme="9" tint="-0.249977111117893"/>
  </sheetPr>
  <dimension ref="B1:R68"/>
  <sheetViews>
    <sheetView showGridLines="0" topLeftCell="A21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56.42578125" bestFit="1" customWidth="1"/>
    <col min="3" max="3" width="29.140625" hidden="1" customWidth="1"/>
    <col min="4" max="4" width="9.5703125" hidden="1" customWidth="1"/>
    <col min="5" max="5" width="13.28515625" hidden="1" customWidth="1"/>
    <col min="6" max="6" width="18.5703125" bestFit="1" customWidth="1"/>
    <col min="7" max="7" width="8.85546875" hidden="1" customWidth="1"/>
    <col min="8" max="8" width="56.42578125" hidden="1" customWidth="1"/>
    <col min="9" max="9" width="29.140625" hidden="1" customWidth="1"/>
    <col min="10" max="10" width="9.5703125" hidden="1" customWidth="1"/>
    <col min="11" max="11" width="13.28515625" hidden="1" customWidth="1"/>
    <col min="12" max="12" width="13.85546875" customWidth="1"/>
    <col min="13" max="14" width="8.85546875" customWidth="1"/>
    <col min="15" max="15" width="28.5703125" bestFit="1" customWidth="1"/>
    <col min="16" max="16" width="9" customWidth="1"/>
    <col min="17" max="17" width="9.7109375" customWidth="1"/>
    <col min="18" max="18" width="7.42578125" customWidth="1"/>
  </cols>
  <sheetData>
    <row r="1" spans="2:16" ht="18.75" customHeight="1" x14ac:dyDescent="0.25">
      <c r="B1" s="100" t="s">
        <v>4076</v>
      </c>
    </row>
    <row r="2" spans="2:16" x14ac:dyDescent="0.25">
      <c r="B2" s="101"/>
      <c r="F2" s="48" t="s">
        <v>3688</v>
      </c>
      <c r="L2" s="56" t="s">
        <v>4162</v>
      </c>
      <c r="M2" s="49" t="s">
        <v>5219</v>
      </c>
    </row>
    <row r="3" spans="2:16" x14ac:dyDescent="0.25">
      <c r="B3" s="57" t="s">
        <v>5560</v>
      </c>
      <c r="F3" s="50">
        <f>'Building Availability'!B14</f>
        <v>3</v>
      </c>
      <c r="L3" s="50">
        <f>'Building Availability'!C14</f>
        <v>13</v>
      </c>
      <c r="M3" s="46">
        <f>'Building Availability'!D14</f>
        <v>16</v>
      </c>
    </row>
    <row r="4" spans="2:16" x14ac:dyDescent="0.25">
      <c r="B4" s="58" t="s">
        <v>5563</v>
      </c>
      <c r="F4" s="51">
        <f>'Building Availability'!E14</f>
        <v>7.5</v>
      </c>
      <c r="L4" s="51">
        <f>'Building Availability'!F14</f>
        <v>16.25</v>
      </c>
      <c r="M4" s="47">
        <f>'Building Availability'!G14</f>
        <v>23.75</v>
      </c>
    </row>
    <row r="5" spans="2:16" x14ac:dyDescent="0.25">
      <c r="B5" s="57" t="s">
        <v>5561</v>
      </c>
      <c r="F5" s="50">
        <f>COUNTA(B16:B18)</f>
        <v>3</v>
      </c>
      <c r="L5" s="50">
        <f>COUNTA(B20:B27)</f>
        <v>8</v>
      </c>
      <c r="M5" s="46">
        <f>F5+L5</f>
        <v>11</v>
      </c>
    </row>
    <row r="6" spans="2:16" x14ac:dyDescent="0.25">
      <c r="B6" s="58" t="s">
        <v>5564</v>
      </c>
      <c r="F6" s="51">
        <f>GETPIVOTDATA("WEEKLY HOURS",$B$13,"ROOM_TYPE","110 Classroom")</f>
        <v>2.8491319444444443</v>
      </c>
      <c r="L6" s="51">
        <f>GETPIVOTDATA("WEEKLY HOURS",$B$13,"ROOM_TYPE","210 Class Lab")</f>
        <v>6.8729513888888896</v>
      </c>
      <c r="M6" s="47">
        <f>GETPIVOTDATA("WEEKLY HOURS",$B$13)</f>
        <v>9.7220833333333339</v>
      </c>
    </row>
    <row r="7" spans="2:16" x14ac:dyDescent="0.25">
      <c r="B7" s="27"/>
      <c r="C7" s="59"/>
      <c r="E7" s="59"/>
      <c r="F7" s="59"/>
      <c r="G7" s="59"/>
      <c r="H7" s="59"/>
      <c r="I7" s="59"/>
      <c r="J7" s="59"/>
      <c r="K7" s="59"/>
      <c r="L7" s="59"/>
      <c r="M7" s="59"/>
    </row>
    <row r="8" spans="2:16" hidden="1" x14ac:dyDescent="0.25">
      <c r="B8" s="105" t="s">
        <v>23</v>
      </c>
      <c r="C8" s="106" t="s">
        <v>991</v>
      </c>
      <c r="E8" s="59"/>
      <c r="F8" s="59"/>
      <c r="H8" s="105" t="s">
        <v>23</v>
      </c>
      <c r="I8" s="106" t="s">
        <v>991</v>
      </c>
      <c r="K8" s="59"/>
      <c r="L8" s="59"/>
      <c r="M8" s="59"/>
    </row>
    <row r="9" spans="2:16" hidden="1" x14ac:dyDescent="0.25">
      <c r="B9" s="105" t="s">
        <v>7</v>
      </c>
      <c r="C9" s="106" t="s">
        <v>5555</v>
      </c>
      <c r="H9" s="105" t="s">
        <v>7</v>
      </c>
      <c r="I9" s="106" t="s">
        <v>5799</v>
      </c>
    </row>
    <row r="10" spans="2:16" hidden="1" x14ac:dyDescent="0.25">
      <c r="B10" s="105" t="s">
        <v>21</v>
      </c>
      <c r="C10" s="106" t="s">
        <v>62</v>
      </c>
      <c r="H10" s="105" t="s">
        <v>21</v>
      </c>
      <c r="I10" s="106" t="s">
        <v>62</v>
      </c>
    </row>
    <row r="11" spans="2:16" hidden="1" x14ac:dyDescent="0.25">
      <c r="B11" s="105" t="s">
        <v>15</v>
      </c>
      <c r="C11" s="106" t="s">
        <v>5360</v>
      </c>
      <c r="H11" s="105" t="s">
        <v>15</v>
      </c>
      <c r="I11" s="106" t="s">
        <v>5360</v>
      </c>
    </row>
    <row r="12" spans="2:16" hidden="1" x14ac:dyDescent="0.25">
      <c r="B12" s="105" t="s">
        <v>5554</v>
      </c>
      <c r="C12" s="106" t="s">
        <v>5360</v>
      </c>
      <c r="H12" s="105" t="s">
        <v>5554</v>
      </c>
      <c r="I12" s="106" t="s">
        <v>5360</v>
      </c>
    </row>
    <row r="13" spans="2:16" hidden="1" x14ac:dyDescent="0.25">
      <c r="O13" s="15" t="s">
        <v>3599</v>
      </c>
      <c r="P13" t="s">
        <v>4076</v>
      </c>
    </row>
    <row r="14" spans="2:16" hidden="1" x14ac:dyDescent="0.25">
      <c r="B14" s="105" t="s">
        <v>5776</v>
      </c>
      <c r="C14" s="105" t="s">
        <v>5358</v>
      </c>
      <c r="D14" s="106"/>
      <c r="E14" s="106"/>
      <c r="F14" s="106"/>
      <c r="H14" s="105" t="s">
        <v>5775</v>
      </c>
      <c r="I14" s="105" t="s">
        <v>5358</v>
      </c>
      <c r="J14" s="106"/>
      <c r="K14" s="106"/>
      <c r="L14" s="106"/>
    </row>
    <row r="15" spans="2:16" ht="30" x14ac:dyDescent="0.25">
      <c r="B15" s="107" t="s">
        <v>4076</v>
      </c>
      <c r="C15" s="107" t="s">
        <v>304</v>
      </c>
      <c r="D15" s="107" t="s">
        <v>5582</v>
      </c>
      <c r="E15" s="107" t="s">
        <v>5581</v>
      </c>
      <c r="F15" s="118" t="s">
        <v>5798</v>
      </c>
      <c r="G15" s="106"/>
      <c r="H15" s="107" t="s">
        <v>4076</v>
      </c>
      <c r="I15" s="107" t="s">
        <v>304</v>
      </c>
      <c r="J15" s="107" t="s">
        <v>5582</v>
      </c>
      <c r="K15" s="107" t="s">
        <v>5581</v>
      </c>
      <c r="L15" s="118" t="s">
        <v>5800</v>
      </c>
      <c r="M15" s="91" t="s">
        <v>5777</v>
      </c>
      <c r="O15" s="30" t="s">
        <v>4076</v>
      </c>
      <c r="P15" s="31" t="s">
        <v>5571</v>
      </c>
    </row>
    <row r="16" spans="2:16" x14ac:dyDescent="0.25">
      <c r="B16" s="108" t="s">
        <v>3688</v>
      </c>
      <c r="C16" s="117">
        <v>0.1688425925925926</v>
      </c>
      <c r="D16" s="117">
        <v>4.5729166666666668E-2</v>
      </c>
      <c r="E16" s="117">
        <v>2.634560185185185</v>
      </c>
      <c r="F16" s="117">
        <v>2.8491319444444443</v>
      </c>
      <c r="G16" s="106"/>
      <c r="H16" s="108" t="s">
        <v>3688</v>
      </c>
      <c r="I16" s="117">
        <v>69.136365740740729</v>
      </c>
      <c r="J16" s="117">
        <v>58.083958333333335</v>
      </c>
      <c r="K16" s="117">
        <v>1792.4307754629629</v>
      </c>
      <c r="L16" s="117">
        <v>1919.651099537037</v>
      </c>
      <c r="M16" s="92">
        <f>L16/525*24*1.16</f>
        <v>101.79635544973544</v>
      </c>
      <c r="O16" s="44" t="s">
        <v>3688</v>
      </c>
      <c r="P16" s="45">
        <v>3744</v>
      </c>
    </row>
    <row r="17" spans="2:18" x14ac:dyDescent="0.25">
      <c r="B17" s="109" t="s">
        <v>5243</v>
      </c>
      <c r="C17" s="110">
        <v>0.1688425925925926</v>
      </c>
      <c r="D17" s="110"/>
      <c r="E17" s="110">
        <v>0.6472106481481481</v>
      </c>
      <c r="F17" s="110">
        <v>0.8160532407407407</v>
      </c>
      <c r="G17" s="106"/>
      <c r="H17" s="109" t="s">
        <v>5243</v>
      </c>
      <c r="I17" s="110">
        <v>69.136365740740729</v>
      </c>
      <c r="J17" s="110"/>
      <c r="K17" s="110">
        <v>355.55843750000003</v>
      </c>
      <c r="L17" s="110">
        <v>424.69480324074073</v>
      </c>
      <c r="M17" s="119">
        <f t="shared" ref="M17:M55" si="0">L17/525*24*1.16</f>
        <v>22.520958708994709</v>
      </c>
      <c r="O17" s="32" t="s">
        <v>3832</v>
      </c>
      <c r="P17" s="33">
        <v>13</v>
      </c>
    </row>
    <row r="18" spans="2:18" x14ac:dyDescent="0.25">
      <c r="B18" s="111" t="s">
        <v>5711</v>
      </c>
      <c r="C18" s="110">
        <v>0.1688425925925926</v>
      </c>
      <c r="D18" s="110"/>
      <c r="E18" s="110">
        <v>0.309537037037037</v>
      </c>
      <c r="F18" s="110">
        <v>0.4783796296296296</v>
      </c>
      <c r="G18" s="106"/>
      <c r="H18" s="111" t="s">
        <v>5711</v>
      </c>
      <c r="I18" s="110">
        <v>69.136365740740729</v>
      </c>
      <c r="J18" s="110"/>
      <c r="K18" s="110">
        <v>161.78849537037038</v>
      </c>
      <c r="L18" s="110">
        <v>230.92486111111111</v>
      </c>
      <c r="M18" s="120">
        <f t="shared" si="0"/>
        <v>12.245615492063491</v>
      </c>
      <c r="O18" s="37" t="s">
        <v>4162</v>
      </c>
      <c r="P18" s="36">
        <v>11709</v>
      </c>
    </row>
    <row r="19" spans="2:18" x14ac:dyDescent="0.25">
      <c r="B19" s="111" t="s">
        <v>5709</v>
      </c>
      <c r="C19" s="110"/>
      <c r="D19" s="110"/>
      <c r="E19" s="110">
        <v>0.22511574074074073</v>
      </c>
      <c r="F19" s="110">
        <v>0.22511574074074073</v>
      </c>
      <c r="G19" s="106"/>
      <c r="H19" s="111" t="s">
        <v>5709</v>
      </c>
      <c r="I19" s="110"/>
      <c r="J19" s="110"/>
      <c r="K19" s="110">
        <v>152.38218750000001</v>
      </c>
      <c r="L19" s="110">
        <v>152.38218750000001</v>
      </c>
      <c r="M19" s="120">
        <f t="shared" si="0"/>
        <v>8.0806097142857141</v>
      </c>
      <c r="O19" s="32" t="s">
        <v>3613</v>
      </c>
      <c r="P19" s="33">
        <v>3778</v>
      </c>
    </row>
    <row r="20" spans="2:18" x14ac:dyDescent="0.25">
      <c r="B20" s="111" t="s">
        <v>5596</v>
      </c>
      <c r="C20" s="110"/>
      <c r="D20" s="110"/>
      <c r="E20" s="110">
        <v>0.11255787037037036</v>
      </c>
      <c r="F20" s="110">
        <v>0.11255787037037036</v>
      </c>
      <c r="G20" s="106"/>
      <c r="H20" s="111" t="s">
        <v>5596</v>
      </c>
      <c r="I20" s="110"/>
      <c r="J20" s="110"/>
      <c r="K20" s="110">
        <v>41.387754629629633</v>
      </c>
      <c r="L20" s="110">
        <v>41.387754629629633</v>
      </c>
      <c r="M20" s="120">
        <f t="shared" si="0"/>
        <v>2.1947335026455024</v>
      </c>
      <c r="O20" s="32" t="s">
        <v>5114</v>
      </c>
      <c r="P20" s="33">
        <v>352</v>
      </c>
    </row>
    <row r="21" spans="2:18" x14ac:dyDescent="0.25">
      <c r="B21" s="109" t="s">
        <v>5250</v>
      </c>
      <c r="C21" s="110"/>
      <c r="D21" s="110"/>
      <c r="E21" s="110">
        <v>0.84418981481481481</v>
      </c>
      <c r="F21" s="110">
        <v>0.84418981481481481</v>
      </c>
      <c r="G21" s="106"/>
      <c r="H21" s="109" t="s">
        <v>5250</v>
      </c>
      <c r="I21" s="110"/>
      <c r="J21" s="110"/>
      <c r="K21" s="110">
        <v>488.18738425925926</v>
      </c>
      <c r="L21" s="110">
        <v>488.18738425925926</v>
      </c>
      <c r="M21" s="119">
        <f t="shared" si="0"/>
        <v>25.887879576719577</v>
      </c>
      <c r="O21" s="32" t="s">
        <v>3625</v>
      </c>
      <c r="P21" s="33">
        <v>2631</v>
      </c>
    </row>
    <row r="22" spans="2:18" x14ac:dyDescent="0.25">
      <c r="B22" s="111" t="s">
        <v>5603</v>
      </c>
      <c r="C22" s="110"/>
      <c r="D22" s="110"/>
      <c r="E22" s="110">
        <v>0.22511574074074073</v>
      </c>
      <c r="F22" s="110">
        <v>0.22511574074074073</v>
      </c>
      <c r="G22" s="106"/>
      <c r="H22" s="111" t="s">
        <v>5603</v>
      </c>
      <c r="I22" s="110"/>
      <c r="J22" s="110"/>
      <c r="K22" s="110">
        <v>116.63821759259258</v>
      </c>
      <c r="L22" s="110">
        <v>116.63821759259258</v>
      </c>
      <c r="M22" s="120">
        <f t="shared" si="0"/>
        <v>6.1851580529100518</v>
      </c>
      <c r="O22" s="32" t="s">
        <v>3620</v>
      </c>
      <c r="P22" s="33">
        <v>40</v>
      </c>
    </row>
    <row r="23" spans="2:18" x14ac:dyDescent="0.25">
      <c r="B23" s="111" t="s">
        <v>5604</v>
      </c>
      <c r="C23" s="110"/>
      <c r="D23" s="110"/>
      <c r="E23" s="110">
        <v>0.11255787037037036</v>
      </c>
      <c r="F23" s="110">
        <v>0.11255787037037036</v>
      </c>
      <c r="G23" s="106"/>
      <c r="H23" s="111" t="s">
        <v>5604</v>
      </c>
      <c r="I23" s="110"/>
      <c r="J23" s="110"/>
      <c r="K23" s="110">
        <v>73.369201388888882</v>
      </c>
      <c r="L23" s="110">
        <v>73.369201388888882</v>
      </c>
      <c r="M23" s="120">
        <f t="shared" si="0"/>
        <v>3.8906639365079356</v>
      </c>
      <c r="O23" s="32" t="s">
        <v>3855</v>
      </c>
      <c r="P23" s="33">
        <v>1596</v>
      </c>
    </row>
    <row r="24" spans="2:18" x14ac:dyDescent="0.25">
      <c r="B24" s="111" t="s">
        <v>5694</v>
      </c>
      <c r="C24" s="110"/>
      <c r="D24" s="110"/>
      <c r="E24" s="110">
        <v>8.44212962962963E-2</v>
      </c>
      <c r="F24" s="110">
        <v>8.44212962962963E-2</v>
      </c>
      <c r="G24" s="106"/>
      <c r="H24" s="111" t="s">
        <v>5694</v>
      </c>
      <c r="I24" s="110"/>
      <c r="J24" s="110"/>
      <c r="K24" s="110">
        <v>53.615960648148146</v>
      </c>
      <c r="L24" s="110">
        <v>53.615960648148146</v>
      </c>
      <c r="M24" s="120">
        <f t="shared" si="0"/>
        <v>2.8431777989417983</v>
      </c>
      <c r="O24" s="32" t="s">
        <v>3640</v>
      </c>
      <c r="P24" s="33">
        <v>28</v>
      </c>
    </row>
    <row r="25" spans="2:18" x14ac:dyDescent="0.25">
      <c r="B25" s="111" t="s">
        <v>5684</v>
      </c>
      <c r="C25" s="110"/>
      <c r="D25" s="110"/>
      <c r="E25" s="110">
        <v>0.3376736111111111</v>
      </c>
      <c r="F25" s="110">
        <v>0.3376736111111111</v>
      </c>
      <c r="G25" s="106"/>
      <c r="H25" s="111" t="s">
        <v>5684</v>
      </c>
      <c r="I25" s="110"/>
      <c r="J25" s="110"/>
      <c r="K25" s="110">
        <v>199.41372685185186</v>
      </c>
      <c r="L25" s="110">
        <v>199.41372685185186</v>
      </c>
      <c r="M25" s="120">
        <f t="shared" si="0"/>
        <v>10.574625058201057</v>
      </c>
      <c r="O25" s="32" t="s">
        <v>3653</v>
      </c>
      <c r="P25" s="33">
        <v>209</v>
      </c>
    </row>
    <row r="26" spans="2:18" x14ac:dyDescent="0.25">
      <c r="B26" s="111" t="s">
        <v>5683</v>
      </c>
      <c r="C26" s="110"/>
      <c r="D26" s="110"/>
      <c r="E26" s="110">
        <v>8.44212962962963E-2</v>
      </c>
      <c r="F26" s="110">
        <v>8.44212962962963E-2</v>
      </c>
      <c r="G26" s="106"/>
      <c r="H26" s="111" t="s">
        <v>5683</v>
      </c>
      <c r="I26" s="110"/>
      <c r="J26" s="110"/>
      <c r="K26" s="110">
        <v>45.150277777777781</v>
      </c>
      <c r="L26" s="110">
        <v>45.150277777777781</v>
      </c>
      <c r="M26" s="120">
        <f t="shared" si="0"/>
        <v>2.39425473015873</v>
      </c>
      <c r="O26" s="34" t="s">
        <v>5356</v>
      </c>
      <c r="P26" s="35">
        <v>24100</v>
      </c>
    </row>
    <row r="27" spans="2:18" x14ac:dyDescent="0.25">
      <c r="B27" s="109" t="s">
        <v>5251</v>
      </c>
      <c r="C27" s="110"/>
      <c r="D27" s="110">
        <v>4.5729166666666668E-2</v>
      </c>
      <c r="E27" s="110">
        <v>1.1431597222222223</v>
      </c>
      <c r="F27" s="110">
        <v>1.1888888888888889</v>
      </c>
      <c r="G27" s="106"/>
      <c r="H27" s="109" t="s">
        <v>5251</v>
      </c>
      <c r="I27" s="110"/>
      <c r="J27" s="110">
        <v>58.083958333333335</v>
      </c>
      <c r="K27" s="110">
        <v>948.68495370370363</v>
      </c>
      <c r="L27" s="110">
        <v>1006.7689120370369</v>
      </c>
      <c r="M27" s="119">
        <f t="shared" si="0"/>
        <v>53.387517164021155</v>
      </c>
    </row>
    <row r="28" spans="2:18" x14ac:dyDescent="0.25">
      <c r="B28" s="111" t="s">
        <v>5603</v>
      </c>
      <c r="C28" s="110"/>
      <c r="D28" s="110"/>
      <c r="E28" s="110">
        <v>0.45023148148148145</v>
      </c>
      <c r="F28" s="110">
        <v>0.45023148148148145</v>
      </c>
      <c r="G28" s="106"/>
      <c r="H28" s="111" t="s">
        <v>5603</v>
      </c>
      <c r="I28" s="110"/>
      <c r="J28" s="110"/>
      <c r="K28" s="110">
        <v>389.4211458333333</v>
      </c>
      <c r="L28" s="110">
        <v>389.4211458333333</v>
      </c>
      <c r="M28" s="120">
        <f t="shared" si="0"/>
        <v>20.650447047619046</v>
      </c>
    </row>
    <row r="29" spans="2:18" x14ac:dyDescent="0.25">
      <c r="B29" s="111" t="s">
        <v>5695</v>
      </c>
      <c r="C29" s="110"/>
      <c r="D29" s="110">
        <v>4.5729166666666668E-2</v>
      </c>
      <c r="E29" s="110"/>
      <c r="F29" s="110">
        <v>4.5729166666666668E-2</v>
      </c>
      <c r="G29" s="106"/>
      <c r="H29" s="111" t="s">
        <v>5695</v>
      </c>
      <c r="I29" s="110"/>
      <c r="J29" s="110">
        <v>58.083958333333335</v>
      </c>
      <c r="K29" s="110"/>
      <c r="L29" s="110">
        <v>58.083958333333335</v>
      </c>
      <c r="M29" s="120">
        <f t="shared" si="0"/>
        <v>3.0801093333333336</v>
      </c>
      <c r="O29" s="62" t="s">
        <v>5740</v>
      </c>
      <c r="P29" s="62" t="s">
        <v>5567</v>
      </c>
      <c r="Q29" s="62"/>
      <c r="R29" s="62"/>
    </row>
    <row r="30" spans="2:18" x14ac:dyDescent="0.25">
      <c r="B30" s="111" t="s">
        <v>5684</v>
      </c>
      <c r="C30" s="110"/>
      <c r="D30" s="110"/>
      <c r="E30" s="110">
        <v>0.58037037037037031</v>
      </c>
      <c r="F30" s="110">
        <v>0.58037037037037031</v>
      </c>
      <c r="G30" s="106"/>
      <c r="H30" s="111" t="s">
        <v>5684</v>
      </c>
      <c r="I30" s="110"/>
      <c r="J30" s="110"/>
      <c r="K30" s="110">
        <v>468.96325231481478</v>
      </c>
      <c r="L30" s="110">
        <v>468.96325231481478</v>
      </c>
      <c r="M30" s="120">
        <f t="shared" si="0"/>
        <v>24.868451322751319</v>
      </c>
      <c r="O30" t="s">
        <v>5770</v>
      </c>
      <c r="P30" s="71">
        <v>0.60250000000000004</v>
      </c>
    </row>
    <row r="31" spans="2:18" x14ac:dyDescent="0.25">
      <c r="B31" s="111" t="s">
        <v>5602</v>
      </c>
      <c r="C31" s="110"/>
      <c r="D31" s="110"/>
      <c r="E31" s="110">
        <v>0.11255787037037036</v>
      </c>
      <c r="F31" s="110">
        <v>0.11255787037037036</v>
      </c>
      <c r="G31" s="106"/>
      <c r="H31" s="111" t="s">
        <v>5602</v>
      </c>
      <c r="I31" s="110"/>
      <c r="J31" s="110"/>
      <c r="K31" s="110">
        <v>90.300555555555562</v>
      </c>
      <c r="L31" s="110">
        <v>90.300555555555562</v>
      </c>
      <c r="M31" s="120">
        <f t="shared" si="0"/>
        <v>4.7885094603174601</v>
      </c>
    </row>
    <row r="32" spans="2:18" x14ac:dyDescent="0.25">
      <c r="B32" s="112" t="s">
        <v>4162</v>
      </c>
      <c r="C32" s="121">
        <v>1.5581481481481483</v>
      </c>
      <c r="D32" s="121">
        <v>0.49719907407407404</v>
      </c>
      <c r="E32" s="121">
        <v>4.8176041666666674</v>
      </c>
      <c r="F32" s="121">
        <v>6.8729513888888896</v>
      </c>
      <c r="G32" s="106"/>
      <c r="H32" s="112" t="s">
        <v>4162</v>
      </c>
      <c r="I32" s="121">
        <v>540.21606481481479</v>
      </c>
      <c r="J32" s="121">
        <v>226.52204861111113</v>
      </c>
      <c r="K32" s="121">
        <v>1618.2631365740742</v>
      </c>
      <c r="L32" s="121">
        <v>2385.0012499999998</v>
      </c>
      <c r="M32" s="93">
        <f t="shared" si="0"/>
        <v>126.47320914285713</v>
      </c>
      <c r="O32" s="62" t="s">
        <v>5568</v>
      </c>
      <c r="P32" s="62" t="s">
        <v>5569</v>
      </c>
      <c r="Q32" s="62"/>
      <c r="R32" s="62"/>
    </row>
    <row r="33" spans="2:18" x14ac:dyDescent="0.25">
      <c r="B33" s="109" t="s">
        <v>5244</v>
      </c>
      <c r="C33" s="110"/>
      <c r="D33" s="110"/>
      <c r="E33" s="110">
        <v>0.19589120370370369</v>
      </c>
      <c r="F33" s="110">
        <v>0.19589120370370369</v>
      </c>
      <c r="G33" s="106"/>
      <c r="H33" s="109" t="s">
        <v>5244</v>
      </c>
      <c r="I33" s="110"/>
      <c r="J33" s="110"/>
      <c r="K33" s="110">
        <v>35.769328703703707</v>
      </c>
      <c r="L33" s="110">
        <v>35.769328703703707</v>
      </c>
      <c r="M33" s="119">
        <f t="shared" si="0"/>
        <v>1.8967964021164019</v>
      </c>
      <c r="O33" t="s">
        <v>5771</v>
      </c>
      <c r="P33" t="s">
        <v>5772</v>
      </c>
    </row>
    <row r="34" spans="2:18" x14ac:dyDescent="0.25">
      <c r="B34" s="111" t="s">
        <v>5709</v>
      </c>
      <c r="C34" s="110"/>
      <c r="D34" s="110"/>
      <c r="E34" s="110">
        <v>0.19589120370370369</v>
      </c>
      <c r="F34" s="110">
        <v>0.19589120370370369</v>
      </c>
      <c r="G34" s="106"/>
      <c r="H34" s="111" t="s">
        <v>5709</v>
      </c>
      <c r="I34" s="110"/>
      <c r="J34" s="110"/>
      <c r="K34" s="110">
        <v>35.769328703703707</v>
      </c>
      <c r="L34" s="110">
        <v>35.769328703703707</v>
      </c>
      <c r="M34" s="120">
        <f t="shared" si="0"/>
        <v>1.8967964021164019</v>
      </c>
      <c r="P34" t="s">
        <v>5773</v>
      </c>
    </row>
    <row r="35" spans="2:18" x14ac:dyDescent="0.25">
      <c r="B35" s="109" t="s">
        <v>5245</v>
      </c>
      <c r="C35" s="110"/>
      <c r="D35" s="110">
        <v>0.36706018518518518</v>
      </c>
      <c r="E35" s="110">
        <v>0.22511574074074073</v>
      </c>
      <c r="F35" s="110">
        <v>0.59217592592592594</v>
      </c>
      <c r="G35" s="106"/>
      <c r="H35" s="109" t="s">
        <v>5245</v>
      </c>
      <c r="I35" s="110"/>
      <c r="J35" s="110">
        <v>169.96662037037038</v>
      </c>
      <c r="K35" s="110">
        <v>88.419293981481474</v>
      </c>
      <c r="L35" s="110">
        <v>258.38591435185185</v>
      </c>
      <c r="M35" s="119">
        <f t="shared" si="0"/>
        <v>13.701835915343914</v>
      </c>
      <c r="Q35" s="26"/>
    </row>
    <row r="36" spans="2:18" x14ac:dyDescent="0.25">
      <c r="B36" s="111" t="s">
        <v>5711</v>
      </c>
      <c r="C36" s="110"/>
      <c r="D36" s="110">
        <v>0.13013888888888889</v>
      </c>
      <c r="E36" s="110">
        <v>0.11255787037037036</v>
      </c>
      <c r="F36" s="110">
        <v>0.24269675925925926</v>
      </c>
      <c r="G36" s="106"/>
      <c r="H36" s="111" t="s">
        <v>5711</v>
      </c>
      <c r="I36" s="110"/>
      <c r="J36" s="110">
        <v>52.205011574074071</v>
      </c>
      <c r="K36" s="110">
        <v>58.319108796296298</v>
      </c>
      <c r="L36" s="110">
        <v>110.52412037037037</v>
      </c>
      <c r="M36" s="120">
        <f t="shared" si="0"/>
        <v>5.8609362116402117</v>
      </c>
      <c r="O36" s="103" t="s">
        <v>5562</v>
      </c>
      <c r="P36" s="103"/>
      <c r="Q36" s="103"/>
      <c r="R36" s="103"/>
    </row>
    <row r="37" spans="2:18" x14ac:dyDescent="0.25">
      <c r="B37" s="111" t="s">
        <v>5709</v>
      </c>
      <c r="C37" s="110"/>
      <c r="D37" s="110">
        <v>0.13013888888888889</v>
      </c>
      <c r="E37" s="110">
        <v>0.11255787037037036</v>
      </c>
      <c r="F37" s="110">
        <v>0.24269675925925926</v>
      </c>
      <c r="G37" s="106"/>
      <c r="H37" s="111" t="s">
        <v>5709</v>
      </c>
      <c r="I37" s="110"/>
      <c r="J37" s="110">
        <v>80.48273148148148</v>
      </c>
      <c r="K37" s="110">
        <v>30.100185185185182</v>
      </c>
      <c r="L37" s="110">
        <v>110.58291666666666</v>
      </c>
      <c r="M37" s="120">
        <f t="shared" si="0"/>
        <v>5.8640540952380951</v>
      </c>
    </row>
    <row r="38" spans="2:18" x14ac:dyDescent="0.25">
      <c r="B38" s="111" t="s">
        <v>5596</v>
      </c>
      <c r="C38" s="110"/>
      <c r="D38" s="110">
        <v>0.10678240740740741</v>
      </c>
      <c r="E38" s="110"/>
      <c r="F38" s="110">
        <v>0.10678240740740741</v>
      </c>
      <c r="G38" s="106"/>
      <c r="H38" s="111" t="s">
        <v>5596</v>
      </c>
      <c r="I38" s="110"/>
      <c r="J38" s="110">
        <v>37.278877314814814</v>
      </c>
      <c r="K38" s="110"/>
      <c r="L38" s="110">
        <v>37.278877314814814</v>
      </c>
      <c r="M38" s="120">
        <f t="shared" si="0"/>
        <v>1.9768456084656083</v>
      </c>
    </row>
    <row r="39" spans="2:18" x14ac:dyDescent="0.25">
      <c r="B39" s="109" t="s">
        <v>5246</v>
      </c>
      <c r="C39" s="110"/>
      <c r="D39" s="110"/>
      <c r="E39" s="110">
        <v>0.74918981481481484</v>
      </c>
      <c r="F39" s="110">
        <v>0.74918981481481484</v>
      </c>
      <c r="G39" s="106"/>
      <c r="H39" s="109" t="s">
        <v>5246</v>
      </c>
      <c r="I39" s="110"/>
      <c r="J39" s="110"/>
      <c r="K39" s="110">
        <v>274.01752314814814</v>
      </c>
      <c r="L39" s="110">
        <v>274.01752314814814</v>
      </c>
      <c r="M39" s="119">
        <f t="shared" si="0"/>
        <v>14.530757798941799</v>
      </c>
    </row>
    <row r="40" spans="2:18" x14ac:dyDescent="0.25">
      <c r="B40" s="111" t="s">
        <v>5603</v>
      </c>
      <c r="C40" s="110"/>
      <c r="D40" s="110"/>
      <c r="E40" s="110">
        <v>0.48891203703703701</v>
      </c>
      <c r="F40" s="110">
        <v>0.48891203703703701</v>
      </c>
      <c r="G40" s="106"/>
      <c r="H40" s="111" t="s">
        <v>5603</v>
      </c>
      <c r="I40" s="110"/>
      <c r="J40" s="110"/>
      <c r="K40" s="110">
        <v>189.18437500000002</v>
      </c>
      <c r="L40" s="110">
        <v>189.18437500000002</v>
      </c>
      <c r="M40" s="120">
        <f t="shared" si="0"/>
        <v>10.032177142857144</v>
      </c>
    </row>
    <row r="41" spans="2:18" x14ac:dyDescent="0.25">
      <c r="B41" s="111" t="s">
        <v>5604</v>
      </c>
      <c r="C41" s="110"/>
      <c r="D41" s="110"/>
      <c r="E41" s="110">
        <v>0.26027777777777777</v>
      </c>
      <c r="F41" s="110">
        <v>0.26027777777777777</v>
      </c>
      <c r="G41" s="106"/>
      <c r="H41" s="111" t="s">
        <v>5604</v>
      </c>
      <c r="I41" s="110"/>
      <c r="J41" s="110"/>
      <c r="K41" s="110">
        <v>84.833148148148155</v>
      </c>
      <c r="L41" s="110">
        <v>84.833148148148155</v>
      </c>
      <c r="M41" s="120">
        <f t="shared" si="0"/>
        <v>4.4985806560846555</v>
      </c>
    </row>
    <row r="42" spans="2:18" x14ac:dyDescent="0.25">
      <c r="B42" s="109" t="s">
        <v>5247</v>
      </c>
      <c r="C42" s="110">
        <v>0.39041666666666663</v>
      </c>
      <c r="D42" s="110"/>
      <c r="E42" s="110">
        <v>0.52055555555555555</v>
      </c>
      <c r="F42" s="110">
        <v>0.91097222222222218</v>
      </c>
      <c r="G42" s="106"/>
      <c r="H42" s="109" t="s">
        <v>5247</v>
      </c>
      <c r="I42" s="110">
        <v>126.16211805555557</v>
      </c>
      <c r="J42" s="110"/>
      <c r="K42" s="110">
        <v>182.71754629629629</v>
      </c>
      <c r="L42" s="110">
        <v>308.87966435185183</v>
      </c>
      <c r="M42" s="119">
        <f t="shared" si="0"/>
        <v>16.379447343915341</v>
      </c>
    </row>
    <row r="43" spans="2:18" x14ac:dyDescent="0.25">
      <c r="B43" s="111" t="s">
        <v>5603</v>
      </c>
      <c r="C43" s="110">
        <v>0.39041666666666663</v>
      </c>
      <c r="D43" s="110"/>
      <c r="E43" s="110">
        <v>0.52055555555555555</v>
      </c>
      <c r="F43" s="110">
        <v>0.91097222222222218</v>
      </c>
      <c r="G43" s="106"/>
      <c r="H43" s="111" t="s">
        <v>5603</v>
      </c>
      <c r="I43" s="110">
        <v>126.16211805555557</v>
      </c>
      <c r="J43" s="110"/>
      <c r="K43" s="110">
        <v>182.71754629629629</v>
      </c>
      <c r="L43" s="110">
        <v>308.87966435185183</v>
      </c>
      <c r="M43" s="120">
        <f t="shared" si="0"/>
        <v>16.379447343915341</v>
      </c>
    </row>
    <row r="44" spans="2:18" x14ac:dyDescent="0.25">
      <c r="B44" s="109" t="s">
        <v>5248</v>
      </c>
      <c r="C44" s="110"/>
      <c r="D44" s="110">
        <v>0.13013888888888889</v>
      </c>
      <c r="E44" s="110">
        <v>0.78083333333333327</v>
      </c>
      <c r="F44" s="110">
        <v>0.91097222222222218</v>
      </c>
      <c r="G44" s="106"/>
      <c r="H44" s="109" t="s">
        <v>5248</v>
      </c>
      <c r="I44" s="110"/>
      <c r="J44" s="110">
        <v>56.555428240740738</v>
      </c>
      <c r="K44" s="110">
        <v>265.37546296296296</v>
      </c>
      <c r="L44" s="110">
        <v>321.93089120370371</v>
      </c>
      <c r="M44" s="119">
        <f t="shared" si="0"/>
        <v>17.071535259259257</v>
      </c>
    </row>
    <row r="45" spans="2:18" x14ac:dyDescent="0.25">
      <c r="B45" s="111" t="s">
        <v>5603</v>
      </c>
      <c r="C45" s="110"/>
      <c r="D45" s="110"/>
      <c r="E45" s="110">
        <v>0.78083333333333327</v>
      </c>
      <c r="F45" s="110">
        <v>0.78083333333333327</v>
      </c>
      <c r="G45" s="106"/>
      <c r="H45" s="111" t="s">
        <v>5603</v>
      </c>
      <c r="I45" s="110"/>
      <c r="J45" s="110"/>
      <c r="K45" s="110">
        <v>265.37546296296296</v>
      </c>
      <c r="L45" s="110">
        <v>265.37546296296296</v>
      </c>
      <c r="M45" s="120">
        <f t="shared" si="0"/>
        <v>14.072481693121691</v>
      </c>
    </row>
    <row r="46" spans="2:18" x14ac:dyDescent="0.25">
      <c r="B46" s="111" t="s">
        <v>5602</v>
      </c>
      <c r="C46" s="110"/>
      <c r="D46" s="110">
        <v>0.13013888888888889</v>
      </c>
      <c r="E46" s="110"/>
      <c r="F46" s="110">
        <v>0.13013888888888889</v>
      </c>
      <c r="G46" s="106"/>
      <c r="H46" s="111" t="s">
        <v>5602</v>
      </c>
      <c r="I46" s="110"/>
      <c r="J46" s="110">
        <v>56.555428240740738</v>
      </c>
      <c r="K46" s="110"/>
      <c r="L46" s="110">
        <v>56.555428240740738</v>
      </c>
      <c r="M46" s="120">
        <f t="shared" si="0"/>
        <v>2.9990535661375657</v>
      </c>
    </row>
    <row r="47" spans="2:18" x14ac:dyDescent="0.25">
      <c r="B47" s="109" t="s">
        <v>5249</v>
      </c>
      <c r="C47" s="110">
        <v>0.26027777777777777</v>
      </c>
      <c r="D47" s="110"/>
      <c r="E47" s="110">
        <v>0.65069444444444446</v>
      </c>
      <c r="F47" s="110">
        <v>0.91097222222222218</v>
      </c>
      <c r="G47" s="106"/>
      <c r="H47" s="109" t="s">
        <v>5249</v>
      </c>
      <c r="I47" s="110">
        <v>115.28606481481481</v>
      </c>
      <c r="J47" s="110"/>
      <c r="K47" s="110">
        <v>193.59358796296297</v>
      </c>
      <c r="L47" s="110">
        <v>308.87965277777772</v>
      </c>
      <c r="M47" s="119">
        <f t="shared" si="0"/>
        <v>16.379446730158726</v>
      </c>
    </row>
    <row r="48" spans="2:18" x14ac:dyDescent="0.25">
      <c r="B48" s="111" t="s">
        <v>5603</v>
      </c>
      <c r="C48" s="110"/>
      <c r="D48" s="110"/>
      <c r="E48" s="110">
        <v>0.13013888888888889</v>
      </c>
      <c r="F48" s="110">
        <v>0.13013888888888889</v>
      </c>
      <c r="G48" s="106"/>
      <c r="H48" s="111" t="s">
        <v>5603</v>
      </c>
      <c r="I48" s="110"/>
      <c r="J48" s="110"/>
      <c r="K48" s="110">
        <v>41.328969907407405</v>
      </c>
      <c r="L48" s="110">
        <v>41.328969907407405</v>
      </c>
      <c r="M48" s="120">
        <f t="shared" si="0"/>
        <v>2.1916162328042321</v>
      </c>
    </row>
    <row r="49" spans="2:13" x14ac:dyDescent="0.25">
      <c r="B49" s="111" t="s">
        <v>5684</v>
      </c>
      <c r="C49" s="110">
        <v>0.26027777777777777</v>
      </c>
      <c r="D49" s="110"/>
      <c r="E49" s="110">
        <v>0.52055555555555555</v>
      </c>
      <c r="F49" s="110">
        <v>0.78083333333333327</v>
      </c>
      <c r="G49" s="106"/>
      <c r="H49" s="111" t="s">
        <v>5684</v>
      </c>
      <c r="I49" s="110">
        <v>115.28606481481481</v>
      </c>
      <c r="J49" s="110"/>
      <c r="K49" s="110">
        <v>152.26461805555556</v>
      </c>
      <c r="L49" s="110">
        <v>267.55068287037034</v>
      </c>
      <c r="M49" s="120">
        <f t="shared" si="0"/>
        <v>14.187830497354495</v>
      </c>
    </row>
    <row r="50" spans="2:13" x14ac:dyDescent="0.25">
      <c r="B50" s="109" t="s">
        <v>5252</v>
      </c>
      <c r="C50" s="110">
        <v>0.90745370370370382</v>
      </c>
      <c r="D50" s="110"/>
      <c r="E50" s="110">
        <v>0.52055555555555555</v>
      </c>
      <c r="F50" s="110">
        <v>1.4280092592592593</v>
      </c>
      <c r="G50" s="106"/>
      <c r="H50" s="109" t="s">
        <v>5252</v>
      </c>
      <c r="I50" s="110">
        <v>298.76788194444441</v>
      </c>
      <c r="J50" s="110"/>
      <c r="K50" s="110">
        <v>243.62337962962962</v>
      </c>
      <c r="L50" s="110">
        <v>542.39126157407406</v>
      </c>
      <c r="M50" s="119">
        <f t="shared" si="0"/>
        <v>28.762233756613753</v>
      </c>
    </row>
    <row r="51" spans="2:13" x14ac:dyDescent="0.25">
      <c r="B51" s="111" t="s">
        <v>5684</v>
      </c>
      <c r="C51" s="110">
        <v>0.90745370370370382</v>
      </c>
      <c r="D51" s="110"/>
      <c r="E51" s="110">
        <v>0.52055555555555555</v>
      </c>
      <c r="F51" s="110">
        <v>1.4280092592592593</v>
      </c>
      <c r="G51" s="106"/>
      <c r="H51" s="111" t="s">
        <v>5684</v>
      </c>
      <c r="I51" s="110">
        <v>298.76788194444441</v>
      </c>
      <c r="J51" s="110"/>
      <c r="K51" s="110">
        <v>243.62337962962962</v>
      </c>
      <c r="L51" s="110">
        <v>542.39126157407406</v>
      </c>
      <c r="M51" s="120">
        <f t="shared" si="0"/>
        <v>28.762233756613753</v>
      </c>
    </row>
    <row r="52" spans="2:13" x14ac:dyDescent="0.25">
      <c r="B52" s="109" t="s">
        <v>5253</v>
      </c>
      <c r="C52" s="110"/>
      <c r="D52" s="110"/>
      <c r="E52" s="110">
        <v>1.1747685185185186</v>
      </c>
      <c r="F52" s="110">
        <v>1.1747685185185186</v>
      </c>
      <c r="G52" s="106"/>
      <c r="H52" s="109" t="s">
        <v>5253</v>
      </c>
      <c r="I52" s="110"/>
      <c r="J52" s="110"/>
      <c r="K52" s="110">
        <v>334.74701388888889</v>
      </c>
      <c r="L52" s="110">
        <v>334.74701388888889</v>
      </c>
      <c r="M52" s="119">
        <f t="shared" si="0"/>
        <v>17.751155936507935</v>
      </c>
    </row>
    <row r="53" spans="2:13" x14ac:dyDescent="0.25">
      <c r="B53" s="111" t="s">
        <v>5603</v>
      </c>
      <c r="C53" s="110"/>
      <c r="D53" s="110"/>
      <c r="E53" s="110">
        <v>0.39393518518518517</v>
      </c>
      <c r="F53" s="110">
        <v>0.39393518518518517</v>
      </c>
      <c r="G53" s="106"/>
      <c r="H53" s="111" t="s">
        <v>5603</v>
      </c>
      <c r="I53" s="110"/>
      <c r="J53" s="110"/>
      <c r="K53" s="110">
        <v>95.474027777777792</v>
      </c>
      <c r="L53" s="110">
        <v>95.474027777777792</v>
      </c>
      <c r="M53" s="120">
        <f t="shared" si="0"/>
        <v>5.0628513015873011</v>
      </c>
    </row>
    <row r="54" spans="2:13" x14ac:dyDescent="0.25">
      <c r="B54" s="111" t="s">
        <v>5684</v>
      </c>
      <c r="C54" s="110"/>
      <c r="D54" s="110"/>
      <c r="E54" s="110">
        <v>0.78083333333333338</v>
      </c>
      <c r="F54" s="110">
        <v>0.78083333333333338</v>
      </c>
      <c r="G54" s="106"/>
      <c r="H54" s="111" t="s">
        <v>5684</v>
      </c>
      <c r="I54" s="110"/>
      <c r="J54" s="110"/>
      <c r="K54" s="110">
        <v>239.27298611111109</v>
      </c>
      <c r="L54" s="110">
        <v>239.27298611111109</v>
      </c>
      <c r="M54" s="120">
        <f t="shared" si="0"/>
        <v>12.688304634920634</v>
      </c>
    </row>
    <row r="55" spans="2:13" x14ac:dyDescent="0.25">
      <c r="B55" s="113" t="s">
        <v>5798</v>
      </c>
      <c r="C55" s="114">
        <v>1.7269907407407408</v>
      </c>
      <c r="D55" s="114">
        <v>0.54292824074074075</v>
      </c>
      <c r="E55" s="114">
        <v>7.4521643518518514</v>
      </c>
      <c r="F55" s="114">
        <v>9.7220833333333339</v>
      </c>
      <c r="G55" s="106"/>
      <c r="H55" s="113" t="s">
        <v>5800</v>
      </c>
      <c r="I55" s="114">
        <v>609.35243055555554</v>
      </c>
      <c r="J55" s="114">
        <v>284.60600694444446</v>
      </c>
      <c r="K55" s="114">
        <v>3410.6939120370375</v>
      </c>
      <c r="L55" s="114">
        <v>4304.6523495370366</v>
      </c>
      <c r="M55" s="94">
        <f t="shared" si="0"/>
        <v>228.26956459259256</v>
      </c>
    </row>
    <row r="56" spans="2:13" x14ac:dyDescent="0.25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</row>
    <row r="57" spans="2:13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</row>
    <row r="58" spans="2:13" x14ac:dyDescent="0.25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</row>
    <row r="59" spans="2:13" x14ac:dyDescent="0.25"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</row>
    <row r="60" spans="2:13" x14ac:dyDescent="0.25"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</row>
    <row r="61" spans="2:13" x14ac:dyDescent="0.25"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</row>
    <row r="62" spans="2:13" x14ac:dyDescent="0.25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</row>
    <row r="63" spans="2:13" x14ac:dyDescent="0.25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</row>
    <row r="64" spans="2:13" x14ac:dyDescent="0.25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</row>
    <row r="65" spans="2:13" x14ac:dyDescent="0.25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</row>
    <row r="66" spans="2:13" x14ac:dyDescent="0.25"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</row>
    <row r="67" spans="2:13" x14ac:dyDescent="0.25"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</row>
    <row r="68" spans="2:13" x14ac:dyDescent="0.25"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</row>
  </sheetData>
  <mergeCells count="2">
    <mergeCell ref="B1:B2"/>
    <mergeCell ref="O36:R36"/>
  </mergeCells>
  <pageMargins left="0.7" right="0.7" top="0.75" bottom="0.75" header="0.3" footer="0.3"/>
  <pageSetup scale="82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59A0-8E7B-40FC-8EC5-9C76C78D595A}">
  <dimension ref="A1:P1270"/>
  <sheetViews>
    <sheetView zoomScaleNormal="100" workbookViewId="0">
      <pane ySplit="3" topLeftCell="A617" activePane="bottomLeft" state="frozen"/>
      <selection pane="bottomLeft" activeCell="D648" sqref="D648"/>
    </sheetView>
  </sheetViews>
  <sheetFormatPr defaultColWidth="9.140625" defaultRowHeight="15" x14ac:dyDescent="0.25"/>
  <cols>
    <col min="1" max="1" width="28.7109375" style="3" bestFit="1" customWidth="1"/>
    <col min="2" max="2" width="16.28515625" style="3" customWidth="1"/>
    <col min="3" max="3" width="36.85546875" style="3" bestFit="1" customWidth="1"/>
    <col min="4" max="4" width="10.140625" style="3" bestFit="1" customWidth="1"/>
    <col min="5" max="5" width="8.85546875" style="3" bestFit="1" customWidth="1"/>
    <col min="6" max="6" width="22.140625" style="3" customWidth="1"/>
    <col min="7" max="7" width="7" style="3" bestFit="1" customWidth="1"/>
    <col min="8" max="8" width="10.5703125" style="3" bestFit="1" customWidth="1"/>
    <col min="9" max="9" width="7.42578125" style="3" bestFit="1" customWidth="1"/>
    <col min="10" max="10" width="7.5703125" style="3" bestFit="1" customWidth="1"/>
    <col min="11" max="11" width="34.7109375" style="3" customWidth="1"/>
    <col min="12" max="12" width="8.85546875" style="3" bestFit="1" customWidth="1"/>
    <col min="13" max="13" width="5.28515625" style="3" customWidth="1"/>
    <col min="14" max="14" width="14.28515625" style="3" bestFit="1" customWidth="1"/>
    <col min="15" max="15" width="10.140625" style="3" bestFit="1" customWidth="1"/>
    <col min="16" max="16384" width="9.140625" style="3"/>
  </cols>
  <sheetData>
    <row r="1" spans="1:16" ht="15" customHeight="1" x14ac:dyDescent="0.25">
      <c r="A1" s="2"/>
      <c r="B1" s="97" t="s">
        <v>3595</v>
      </c>
      <c r="C1" s="97"/>
      <c r="D1" s="97"/>
      <c r="E1" s="97"/>
      <c r="F1" s="97"/>
      <c r="G1" s="97"/>
      <c r="H1" s="97"/>
      <c r="I1" s="97"/>
      <c r="J1" s="97"/>
      <c r="O1" s="18" t="s">
        <v>3689</v>
      </c>
      <c r="P1" s="18" t="s">
        <v>3717</v>
      </c>
    </row>
    <row r="2" spans="1:16" ht="15" customHeight="1" x14ac:dyDescent="0.25">
      <c r="A2" s="98" t="s">
        <v>3596</v>
      </c>
      <c r="B2" s="98"/>
      <c r="C2" s="98"/>
      <c r="D2" s="98"/>
      <c r="E2" s="98"/>
      <c r="F2" s="98"/>
      <c r="G2" s="98"/>
      <c r="H2" s="98"/>
      <c r="I2" s="98"/>
      <c r="J2" s="98"/>
      <c r="N2" s="18" t="s">
        <v>5361</v>
      </c>
      <c r="O2" s="18">
        <f>COUNTIF(F4:F1269,"110 Classroom")</f>
        <v>101</v>
      </c>
      <c r="P2" s="18">
        <f>COUNTIF(F4:F1269,"210 Class Lab")</f>
        <v>89</v>
      </c>
    </row>
    <row r="3" spans="1:16" ht="15" customHeight="1" x14ac:dyDescent="0.25">
      <c r="A3" s="4" t="s">
        <v>3597</v>
      </c>
      <c r="B3" s="5" t="s">
        <v>3598</v>
      </c>
      <c r="C3" s="5" t="s">
        <v>3599</v>
      </c>
      <c r="D3" s="5" t="s">
        <v>3600</v>
      </c>
      <c r="E3" s="5" t="s">
        <v>3601</v>
      </c>
      <c r="F3" s="5" t="s">
        <v>3602</v>
      </c>
      <c r="G3" s="5" t="s">
        <v>3603</v>
      </c>
      <c r="H3" s="5" t="s">
        <v>3604</v>
      </c>
      <c r="I3" s="4" t="s">
        <v>3605</v>
      </c>
      <c r="J3" s="5" t="s">
        <v>3606</v>
      </c>
      <c r="K3" s="5" t="s">
        <v>3607</v>
      </c>
      <c r="L3" s="4" t="s">
        <v>3608</v>
      </c>
      <c r="N3" s="18" t="s">
        <v>5362</v>
      </c>
      <c r="O3" s="18">
        <f>O2-77</f>
        <v>24</v>
      </c>
      <c r="P3" s="18">
        <f>P2-33</f>
        <v>56</v>
      </c>
    </row>
    <row r="4" spans="1:16" ht="12" customHeight="1" x14ac:dyDescent="0.25">
      <c r="A4" s="6" t="s">
        <v>3609</v>
      </c>
      <c r="B4" s="7" t="s">
        <v>3610</v>
      </c>
      <c r="C4" s="8" t="s">
        <v>3611</v>
      </c>
      <c r="D4" s="9" t="s">
        <v>3612</v>
      </c>
      <c r="E4" s="9"/>
      <c r="F4" s="8" t="s">
        <v>3613</v>
      </c>
      <c r="G4" s="9">
        <v>235</v>
      </c>
      <c r="H4" s="9">
        <v>0</v>
      </c>
      <c r="I4" s="9"/>
      <c r="J4" s="7" t="s">
        <v>3614</v>
      </c>
      <c r="K4" s="6" t="s">
        <v>3615</v>
      </c>
      <c r="L4" s="9" t="s">
        <v>79</v>
      </c>
    </row>
    <row r="5" spans="1:16" ht="12" customHeight="1" x14ac:dyDescent="0.25">
      <c r="A5" s="6" t="s">
        <v>3609</v>
      </c>
      <c r="B5" s="7" t="s">
        <v>3616</v>
      </c>
      <c r="C5" s="8" t="s">
        <v>3611</v>
      </c>
      <c r="D5" s="9" t="s">
        <v>3617</v>
      </c>
      <c r="E5" s="9"/>
      <c r="F5" s="8" t="s">
        <v>3613</v>
      </c>
      <c r="G5" s="9">
        <v>169</v>
      </c>
      <c r="H5" s="9">
        <v>0</v>
      </c>
      <c r="I5" s="9"/>
      <c r="J5" s="7" t="s">
        <v>3614</v>
      </c>
      <c r="K5" s="6" t="s">
        <v>3618</v>
      </c>
      <c r="L5" s="9" t="s">
        <v>79</v>
      </c>
    </row>
    <row r="6" spans="1:16" ht="12" customHeight="1" x14ac:dyDescent="0.25">
      <c r="A6" s="6" t="s">
        <v>3609</v>
      </c>
      <c r="B6" s="7" t="s">
        <v>3616</v>
      </c>
      <c r="C6" s="8" t="s">
        <v>3611</v>
      </c>
      <c r="D6" s="9" t="s">
        <v>3619</v>
      </c>
      <c r="E6" s="9"/>
      <c r="F6" s="8" t="s">
        <v>3620</v>
      </c>
      <c r="G6" s="9">
        <v>199</v>
      </c>
      <c r="H6" s="9">
        <v>0</v>
      </c>
      <c r="I6" s="9"/>
      <c r="J6" s="7" t="s">
        <v>3621</v>
      </c>
      <c r="K6" s="6" t="s">
        <v>3622</v>
      </c>
      <c r="L6" s="9" t="s">
        <v>79</v>
      </c>
    </row>
    <row r="7" spans="1:16" ht="12" customHeight="1" x14ac:dyDescent="0.25">
      <c r="A7" s="6" t="s">
        <v>3609</v>
      </c>
      <c r="B7" s="7" t="s">
        <v>3623</v>
      </c>
      <c r="C7" s="8" t="s">
        <v>3611</v>
      </c>
      <c r="D7" s="9" t="s">
        <v>3624</v>
      </c>
      <c r="E7" s="9"/>
      <c r="F7" s="8" t="s">
        <v>3625</v>
      </c>
      <c r="G7" s="9">
        <v>299</v>
      </c>
      <c r="H7" s="9">
        <v>3</v>
      </c>
      <c r="I7" s="9"/>
      <c r="J7" s="7" t="s">
        <v>3626</v>
      </c>
      <c r="K7" s="6" t="s">
        <v>3627</v>
      </c>
      <c r="L7" s="9" t="s">
        <v>79</v>
      </c>
    </row>
    <row r="8" spans="1:16" ht="12" customHeight="1" x14ac:dyDescent="0.25">
      <c r="A8" s="6" t="s">
        <v>3609</v>
      </c>
      <c r="C8" s="8" t="s">
        <v>3611</v>
      </c>
      <c r="D8" s="9" t="s">
        <v>3628</v>
      </c>
      <c r="E8" s="9"/>
      <c r="F8" s="8" t="s">
        <v>3620</v>
      </c>
      <c r="G8" s="9">
        <v>126</v>
      </c>
      <c r="H8" s="9">
        <v>0</v>
      </c>
      <c r="I8" s="9"/>
      <c r="J8" s="7" t="s">
        <v>3626</v>
      </c>
      <c r="K8" s="6" t="s">
        <v>3627</v>
      </c>
      <c r="L8" s="9" t="s">
        <v>79</v>
      </c>
    </row>
    <row r="9" spans="1:16" ht="12" customHeight="1" x14ac:dyDescent="0.25">
      <c r="A9" s="6" t="s">
        <v>3609</v>
      </c>
      <c r="C9" s="8" t="s">
        <v>3611</v>
      </c>
      <c r="D9" s="9" t="s">
        <v>3629</v>
      </c>
      <c r="E9" s="9"/>
      <c r="F9" s="8" t="s">
        <v>3620</v>
      </c>
      <c r="G9" s="9">
        <v>80</v>
      </c>
      <c r="H9" s="9">
        <v>0</v>
      </c>
      <c r="I9" s="9"/>
      <c r="J9" s="7" t="s">
        <v>3626</v>
      </c>
      <c r="K9" s="6" t="s">
        <v>3627</v>
      </c>
      <c r="L9" s="9" t="s">
        <v>79</v>
      </c>
    </row>
    <row r="10" spans="1:16" ht="12" customHeight="1" x14ac:dyDescent="0.25">
      <c r="A10" s="6" t="s">
        <v>3609</v>
      </c>
      <c r="C10" s="8" t="s">
        <v>3611</v>
      </c>
      <c r="D10" s="9" t="s">
        <v>3630</v>
      </c>
      <c r="E10" s="9"/>
      <c r="F10" s="8" t="s">
        <v>3620</v>
      </c>
      <c r="G10" s="9">
        <v>80</v>
      </c>
      <c r="H10" s="9">
        <v>0</v>
      </c>
      <c r="I10" s="9"/>
      <c r="J10" s="7" t="s">
        <v>3626</v>
      </c>
      <c r="K10" s="6" t="s">
        <v>3627</v>
      </c>
      <c r="L10" s="9" t="s">
        <v>79</v>
      </c>
    </row>
    <row r="11" spans="1:16" ht="12" customHeight="1" x14ac:dyDescent="0.25">
      <c r="A11" s="6" t="s">
        <v>3609</v>
      </c>
      <c r="B11" s="7" t="s">
        <v>3623</v>
      </c>
      <c r="C11" s="8" t="s">
        <v>3611</v>
      </c>
      <c r="D11" s="9" t="s">
        <v>3631</v>
      </c>
      <c r="E11" s="9"/>
      <c r="F11" s="8" t="s">
        <v>3625</v>
      </c>
      <c r="G11" s="9">
        <v>272</v>
      </c>
      <c r="H11" s="9">
        <v>1</v>
      </c>
      <c r="I11" s="9"/>
      <c r="J11" s="7" t="s">
        <v>3626</v>
      </c>
      <c r="K11" s="6" t="s">
        <v>3632</v>
      </c>
      <c r="L11" s="9" t="s">
        <v>79</v>
      </c>
    </row>
    <row r="12" spans="1:16" ht="12" customHeight="1" x14ac:dyDescent="0.25">
      <c r="A12" s="6" t="s">
        <v>3609</v>
      </c>
      <c r="C12" s="8" t="s">
        <v>3611</v>
      </c>
      <c r="D12" s="9" t="s">
        <v>3633</v>
      </c>
      <c r="E12" s="9"/>
      <c r="F12" s="8" t="s">
        <v>3620</v>
      </c>
      <c r="G12" s="9">
        <v>30</v>
      </c>
      <c r="H12" s="9">
        <v>0</v>
      </c>
      <c r="I12" s="9"/>
      <c r="J12" s="7" t="s">
        <v>3626</v>
      </c>
      <c r="K12" s="6" t="s">
        <v>3632</v>
      </c>
      <c r="L12" s="9" t="s">
        <v>79</v>
      </c>
    </row>
    <row r="13" spans="1:16" ht="12" customHeight="1" x14ac:dyDescent="0.25">
      <c r="A13" s="6" t="s">
        <v>3609</v>
      </c>
      <c r="B13" s="7" t="s">
        <v>3623</v>
      </c>
      <c r="C13" s="8" t="s">
        <v>3611</v>
      </c>
      <c r="D13" s="9" t="s">
        <v>3634</v>
      </c>
      <c r="E13" s="9"/>
      <c r="F13" s="8" t="s">
        <v>3625</v>
      </c>
      <c r="G13" s="9">
        <v>159</v>
      </c>
      <c r="H13" s="9">
        <v>1</v>
      </c>
      <c r="I13" s="9"/>
      <c r="J13" s="7" t="s">
        <v>3635</v>
      </c>
      <c r="K13" s="6" t="s">
        <v>3636</v>
      </c>
      <c r="L13" s="9" t="s">
        <v>79</v>
      </c>
    </row>
    <row r="14" spans="1:16" ht="12" customHeight="1" x14ac:dyDescent="0.25">
      <c r="A14" s="6" t="s">
        <v>3609</v>
      </c>
      <c r="B14" s="7" t="s">
        <v>3623</v>
      </c>
      <c r="C14" s="8" t="s">
        <v>3611</v>
      </c>
      <c r="D14" s="9" t="s">
        <v>3637</v>
      </c>
      <c r="E14" s="9"/>
      <c r="F14" s="8" t="s">
        <v>3625</v>
      </c>
      <c r="G14" s="9">
        <v>192</v>
      </c>
      <c r="H14" s="9">
        <v>1</v>
      </c>
      <c r="I14" s="9"/>
      <c r="J14" s="7" t="s">
        <v>3635</v>
      </c>
      <c r="K14" s="6" t="s">
        <v>3636</v>
      </c>
      <c r="L14" s="9" t="s">
        <v>79</v>
      </c>
    </row>
    <row r="15" spans="1:16" ht="12" customHeight="1" x14ac:dyDescent="0.25">
      <c r="A15" s="6" t="s">
        <v>3609</v>
      </c>
      <c r="B15" s="7" t="s">
        <v>3638</v>
      </c>
      <c r="C15" s="8" t="s">
        <v>3611</v>
      </c>
      <c r="D15" s="9" t="s">
        <v>3639</v>
      </c>
      <c r="E15" s="9"/>
      <c r="F15" s="8" t="s">
        <v>3640</v>
      </c>
      <c r="G15" s="9">
        <v>282</v>
      </c>
      <c r="H15" s="9">
        <v>3</v>
      </c>
      <c r="I15" s="9"/>
      <c r="J15" s="7" t="s">
        <v>3641</v>
      </c>
      <c r="K15" s="6" t="s">
        <v>3642</v>
      </c>
      <c r="L15" s="9" t="s">
        <v>79</v>
      </c>
    </row>
    <row r="16" spans="1:16" ht="12" customHeight="1" x14ac:dyDescent="0.25">
      <c r="A16" s="6" t="s">
        <v>3609</v>
      </c>
      <c r="B16" s="7" t="s">
        <v>3623</v>
      </c>
      <c r="C16" s="8" t="s">
        <v>3611</v>
      </c>
      <c r="D16" s="9" t="s">
        <v>3643</v>
      </c>
      <c r="E16" s="9"/>
      <c r="F16" s="8" t="s">
        <v>3625</v>
      </c>
      <c r="G16" s="9">
        <v>160</v>
      </c>
      <c r="H16" s="9">
        <v>1</v>
      </c>
      <c r="I16" s="9"/>
      <c r="J16" s="7" t="s">
        <v>3644</v>
      </c>
      <c r="K16" s="6" t="s">
        <v>3627</v>
      </c>
      <c r="L16" s="9" t="s">
        <v>79</v>
      </c>
    </row>
    <row r="17" spans="1:12" ht="12" customHeight="1" x14ac:dyDescent="0.25">
      <c r="A17" s="6" t="s">
        <v>3609</v>
      </c>
      <c r="B17" s="7" t="s">
        <v>3623</v>
      </c>
      <c r="C17" s="8" t="s">
        <v>3611</v>
      </c>
      <c r="D17" s="9" t="s">
        <v>3645</v>
      </c>
      <c r="E17" s="9"/>
      <c r="F17" s="8" t="s">
        <v>3625</v>
      </c>
      <c r="G17" s="9">
        <v>160</v>
      </c>
      <c r="H17" s="9">
        <v>1</v>
      </c>
      <c r="I17" s="9"/>
      <c r="J17" s="7" t="s">
        <v>3644</v>
      </c>
      <c r="K17" s="6" t="s">
        <v>3627</v>
      </c>
      <c r="L17" s="9" t="s">
        <v>79</v>
      </c>
    </row>
    <row r="18" spans="1:12" ht="12" customHeight="1" x14ac:dyDescent="0.25">
      <c r="A18" s="6" t="s">
        <v>3609</v>
      </c>
      <c r="B18" s="7" t="s">
        <v>3623</v>
      </c>
      <c r="C18" s="8" t="s">
        <v>3611</v>
      </c>
      <c r="D18" s="9" t="s">
        <v>3646</v>
      </c>
      <c r="E18" s="9"/>
      <c r="F18" s="8" t="s">
        <v>3625</v>
      </c>
      <c r="G18" s="9">
        <v>140</v>
      </c>
      <c r="H18" s="9">
        <v>1</v>
      </c>
      <c r="I18" s="9"/>
      <c r="J18" s="7" t="s">
        <v>3644</v>
      </c>
      <c r="K18" s="6" t="s">
        <v>3627</v>
      </c>
      <c r="L18" s="9" t="s">
        <v>79</v>
      </c>
    </row>
    <row r="19" spans="1:12" ht="12" customHeight="1" x14ac:dyDescent="0.25">
      <c r="A19" s="6" t="s">
        <v>3609</v>
      </c>
      <c r="B19" s="7" t="s">
        <v>3623</v>
      </c>
      <c r="C19" s="8" t="s">
        <v>3611</v>
      </c>
      <c r="D19" s="9" t="s">
        <v>3647</v>
      </c>
      <c r="E19" s="9"/>
      <c r="F19" s="8" t="s">
        <v>3625</v>
      </c>
      <c r="G19" s="9">
        <v>134</v>
      </c>
      <c r="H19" s="9">
        <v>1</v>
      </c>
      <c r="I19" s="9"/>
      <c r="J19" s="7" t="s">
        <v>3644</v>
      </c>
      <c r="K19" s="6" t="s">
        <v>3648</v>
      </c>
      <c r="L19" s="9" t="s">
        <v>79</v>
      </c>
    </row>
    <row r="20" spans="1:12" ht="12" customHeight="1" x14ac:dyDescent="0.25">
      <c r="A20" s="6" t="s">
        <v>3609</v>
      </c>
      <c r="B20" s="7" t="s">
        <v>3623</v>
      </c>
      <c r="C20" s="8" t="s">
        <v>3611</v>
      </c>
      <c r="D20" s="9" t="s">
        <v>3649</v>
      </c>
      <c r="E20" s="9"/>
      <c r="F20" s="8" t="s">
        <v>3625</v>
      </c>
      <c r="G20" s="9">
        <v>114</v>
      </c>
      <c r="H20" s="9">
        <v>1</v>
      </c>
      <c r="I20" s="9"/>
      <c r="J20" s="7" t="s">
        <v>3644</v>
      </c>
      <c r="K20" s="6" t="s">
        <v>3648</v>
      </c>
      <c r="L20" s="9" t="s">
        <v>79</v>
      </c>
    </row>
    <row r="21" spans="1:12" ht="12" customHeight="1" x14ac:dyDescent="0.25">
      <c r="A21" s="6" t="s">
        <v>3609</v>
      </c>
      <c r="B21" s="7" t="s">
        <v>3623</v>
      </c>
      <c r="C21" s="8" t="s">
        <v>3611</v>
      </c>
      <c r="D21" s="9" t="s">
        <v>3650</v>
      </c>
      <c r="E21" s="9"/>
      <c r="F21" s="8" t="s">
        <v>3625</v>
      </c>
      <c r="G21" s="9">
        <v>108</v>
      </c>
      <c r="H21" s="9">
        <v>1</v>
      </c>
      <c r="I21" s="9"/>
      <c r="J21" s="7" t="s">
        <v>3644</v>
      </c>
      <c r="K21" s="6" t="s">
        <v>3648</v>
      </c>
      <c r="L21" s="9" t="s">
        <v>79</v>
      </c>
    </row>
    <row r="22" spans="1:12" ht="12" customHeight="1" x14ac:dyDescent="0.25">
      <c r="A22" s="6" t="s">
        <v>3609</v>
      </c>
      <c r="C22" s="8" t="s">
        <v>3611</v>
      </c>
      <c r="D22" s="9" t="s">
        <v>3651</v>
      </c>
      <c r="E22" s="9"/>
      <c r="F22" s="8" t="s">
        <v>3620</v>
      </c>
      <c r="G22" s="9">
        <v>20</v>
      </c>
      <c r="H22" s="9">
        <v>0</v>
      </c>
      <c r="I22" s="9"/>
      <c r="J22" s="7" t="s">
        <v>3644</v>
      </c>
      <c r="K22" s="6" t="s">
        <v>3648</v>
      </c>
      <c r="L22" s="9" t="s">
        <v>79</v>
      </c>
    </row>
    <row r="23" spans="1:12" ht="12" customHeight="1" x14ac:dyDescent="0.25">
      <c r="A23" s="6" t="s">
        <v>3609</v>
      </c>
      <c r="C23" s="8" t="s">
        <v>3611</v>
      </c>
      <c r="D23" s="9" t="s">
        <v>3652</v>
      </c>
      <c r="E23" s="9"/>
      <c r="F23" s="8" t="s">
        <v>3653</v>
      </c>
      <c r="G23" s="9">
        <v>210</v>
      </c>
      <c r="H23" s="9">
        <v>0</v>
      </c>
      <c r="I23" s="9"/>
      <c r="J23" s="7" t="s">
        <v>3641</v>
      </c>
      <c r="K23" s="6" t="s">
        <v>3642</v>
      </c>
      <c r="L23" s="9" t="s">
        <v>79</v>
      </c>
    </row>
    <row r="24" spans="1:12" ht="12" customHeight="1" x14ac:dyDescent="0.25">
      <c r="A24" s="6" t="s">
        <v>3609</v>
      </c>
      <c r="B24" s="7" t="s">
        <v>3623</v>
      </c>
      <c r="C24" s="8" t="s">
        <v>3611</v>
      </c>
      <c r="D24" s="9" t="s">
        <v>3654</v>
      </c>
      <c r="E24" s="9"/>
      <c r="F24" s="8" t="s">
        <v>3625</v>
      </c>
      <c r="G24" s="9">
        <v>144</v>
      </c>
      <c r="H24" s="9">
        <v>1</v>
      </c>
      <c r="I24" s="9"/>
      <c r="J24" s="7" t="s">
        <v>3644</v>
      </c>
      <c r="K24" s="6" t="s">
        <v>3655</v>
      </c>
      <c r="L24" s="9" t="s">
        <v>79</v>
      </c>
    </row>
    <row r="25" spans="1:12" ht="12" customHeight="1" x14ac:dyDescent="0.25">
      <c r="A25" s="6" t="s">
        <v>3609</v>
      </c>
      <c r="C25" s="8" t="s">
        <v>3611</v>
      </c>
      <c r="D25" s="9" t="s">
        <v>3656</v>
      </c>
      <c r="E25" s="9"/>
      <c r="F25" s="8" t="s">
        <v>3625</v>
      </c>
      <c r="G25" s="9">
        <v>163</v>
      </c>
      <c r="H25" s="9">
        <v>1</v>
      </c>
      <c r="I25" s="9"/>
      <c r="J25" s="7" t="s">
        <v>3644</v>
      </c>
      <c r="K25" s="6" t="s">
        <v>3627</v>
      </c>
      <c r="L25" s="9" t="s">
        <v>79</v>
      </c>
    </row>
    <row r="26" spans="1:12" ht="12" customHeight="1" x14ac:dyDescent="0.25">
      <c r="A26" s="6" t="s">
        <v>3609</v>
      </c>
      <c r="C26" s="8" t="s">
        <v>3611</v>
      </c>
      <c r="D26" s="9" t="s">
        <v>3657</v>
      </c>
      <c r="E26" s="9"/>
      <c r="F26" s="8" t="s">
        <v>3625</v>
      </c>
      <c r="G26" s="9">
        <v>157</v>
      </c>
      <c r="H26" s="9">
        <v>1</v>
      </c>
      <c r="I26" s="9"/>
      <c r="J26" s="7" t="s">
        <v>3644</v>
      </c>
      <c r="K26" s="6" t="s">
        <v>3627</v>
      </c>
      <c r="L26" s="9" t="s">
        <v>79</v>
      </c>
    </row>
    <row r="27" spans="1:12" ht="12" customHeight="1" x14ac:dyDescent="0.25">
      <c r="A27" s="6" t="s">
        <v>3609</v>
      </c>
      <c r="C27" s="8" t="s">
        <v>3611</v>
      </c>
      <c r="D27" s="9" t="s">
        <v>3658</v>
      </c>
      <c r="E27" s="9"/>
      <c r="F27" s="8" t="s">
        <v>3625</v>
      </c>
      <c r="G27" s="9">
        <v>172</v>
      </c>
      <c r="H27" s="9">
        <v>1</v>
      </c>
      <c r="I27" s="9"/>
      <c r="J27" s="7" t="s">
        <v>3644</v>
      </c>
      <c r="K27" s="6" t="s">
        <v>3627</v>
      </c>
      <c r="L27" s="9" t="s">
        <v>79</v>
      </c>
    </row>
    <row r="28" spans="1:12" ht="12" customHeight="1" x14ac:dyDescent="0.25">
      <c r="A28" s="6" t="s">
        <v>3609</v>
      </c>
      <c r="C28" s="8" t="s">
        <v>3611</v>
      </c>
      <c r="D28" s="9" t="s">
        <v>3659</v>
      </c>
      <c r="E28" s="9"/>
      <c r="F28" s="8" t="s">
        <v>3625</v>
      </c>
      <c r="G28" s="9">
        <v>163</v>
      </c>
      <c r="H28" s="9">
        <v>1</v>
      </c>
      <c r="I28" s="9"/>
      <c r="J28" s="7" t="s">
        <v>3644</v>
      </c>
      <c r="K28" s="6" t="s">
        <v>3627</v>
      </c>
      <c r="L28" s="9" t="s">
        <v>79</v>
      </c>
    </row>
    <row r="29" spans="1:12" ht="12" customHeight="1" x14ac:dyDescent="0.25">
      <c r="A29" s="6" t="s">
        <v>3609</v>
      </c>
      <c r="B29" s="7" t="s">
        <v>3660</v>
      </c>
      <c r="C29" s="8" t="s">
        <v>3611</v>
      </c>
      <c r="D29" s="9" t="s">
        <v>3661</v>
      </c>
      <c r="E29" s="9"/>
      <c r="F29" s="8" t="s">
        <v>3620</v>
      </c>
      <c r="G29" s="9">
        <v>53</v>
      </c>
      <c r="H29" s="9">
        <v>0</v>
      </c>
      <c r="I29" s="9"/>
      <c r="J29" s="7" t="s">
        <v>3662</v>
      </c>
      <c r="K29" s="6" t="s">
        <v>3636</v>
      </c>
      <c r="L29" s="9" t="s">
        <v>79</v>
      </c>
    </row>
    <row r="30" spans="1:12" ht="12" customHeight="1" x14ac:dyDescent="0.25">
      <c r="A30" s="6" t="s">
        <v>3609</v>
      </c>
      <c r="B30" s="7" t="s">
        <v>3623</v>
      </c>
      <c r="C30" s="8" t="s">
        <v>3611</v>
      </c>
      <c r="D30" s="9" t="s">
        <v>3663</v>
      </c>
      <c r="E30" s="9"/>
      <c r="F30" s="8" t="s">
        <v>3620</v>
      </c>
      <c r="G30" s="9">
        <v>53</v>
      </c>
      <c r="H30" s="9">
        <v>0</v>
      </c>
      <c r="I30" s="9"/>
      <c r="J30" s="7" t="s">
        <v>3662</v>
      </c>
      <c r="K30" s="6" t="s">
        <v>3636</v>
      </c>
      <c r="L30" s="9" t="s">
        <v>79</v>
      </c>
    </row>
    <row r="31" spans="1:12" ht="12" customHeight="1" x14ac:dyDescent="0.25">
      <c r="A31" s="6" t="s">
        <v>3609</v>
      </c>
      <c r="B31" s="7" t="s">
        <v>3664</v>
      </c>
      <c r="C31" s="8" t="s">
        <v>3611</v>
      </c>
      <c r="D31" s="9" t="s">
        <v>3665</v>
      </c>
      <c r="E31" s="9"/>
      <c r="F31" s="8" t="s">
        <v>3625</v>
      </c>
      <c r="G31" s="9">
        <v>86</v>
      </c>
      <c r="H31" s="9">
        <v>1</v>
      </c>
      <c r="I31" s="9"/>
      <c r="J31" s="7" t="s">
        <v>3662</v>
      </c>
      <c r="K31" s="6" t="s">
        <v>3636</v>
      </c>
      <c r="L31" s="9" t="s">
        <v>79</v>
      </c>
    </row>
    <row r="32" spans="1:12" ht="12" customHeight="1" x14ac:dyDescent="0.25">
      <c r="A32" s="6" t="s">
        <v>3609</v>
      </c>
      <c r="C32" s="8" t="s">
        <v>3611</v>
      </c>
      <c r="D32" s="9" t="s">
        <v>3666</v>
      </c>
      <c r="E32" s="9"/>
      <c r="F32" s="8" t="s">
        <v>3625</v>
      </c>
      <c r="G32" s="9">
        <v>67</v>
      </c>
      <c r="H32" s="9">
        <v>1</v>
      </c>
      <c r="I32" s="9"/>
      <c r="J32" s="7" t="s">
        <v>3662</v>
      </c>
      <c r="K32" s="6" t="s">
        <v>3636</v>
      </c>
      <c r="L32" s="9" t="s">
        <v>79</v>
      </c>
    </row>
    <row r="33" spans="1:12" ht="12" customHeight="1" x14ac:dyDescent="0.25">
      <c r="A33" s="6" t="s">
        <v>3609</v>
      </c>
      <c r="C33" s="8" t="s">
        <v>3611</v>
      </c>
      <c r="D33" s="9" t="s">
        <v>3667</v>
      </c>
      <c r="E33" s="9"/>
      <c r="F33" s="8" t="s">
        <v>3625</v>
      </c>
      <c r="G33" s="9">
        <v>111</v>
      </c>
      <c r="H33" s="9">
        <v>1</v>
      </c>
      <c r="I33" s="9"/>
      <c r="J33" s="7" t="s">
        <v>3662</v>
      </c>
      <c r="K33" s="6" t="s">
        <v>3636</v>
      </c>
      <c r="L33" s="9" t="s">
        <v>79</v>
      </c>
    </row>
    <row r="34" spans="1:12" ht="12" customHeight="1" x14ac:dyDescent="0.25">
      <c r="A34" s="6" t="s">
        <v>3609</v>
      </c>
      <c r="B34" s="7" t="s">
        <v>3623</v>
      </c>
      <c r="C34" s="8" t="s">
        <v>3611</v>
      </c>
      <c r="D34" s="9" t="s">
        <v>3668</v>
      </c>
      <c r="E34" s="9"/>
      <c r="F34" s="8" t="s">
        <v>3625</v>
      </c>
      <c r="G34" s="9">
        <v>153</v>
      </c>
      <c r="H34" s="9">
        <v>1</v>
      </c>
      <c r="I34" s="9"/>
      <c r="J34" s="7" t="s">
        <v>3626</v>
      </c>
      <c r="K34" s="6" t="s">
        <v>3636</v>
      </c>
      <c r="L34" s="9" t="s">
        <v>79</v>
      </c>
    </row>
    <row r="35" spans="1:12" ht="12" customHeight="1" x14ac:dyDescent="0.25">
      <c r="A35" s="6" t="s">
        <v>3609</v>
      </c>
      <c r="B35" s="7" t="s">
        <v>3623</v>
      </c>
      <c r="C35" s="8" t="s">
        <v>3611</v>
      </c>
      <c r="D35" s="9" t="s">
        <v>3669</v>
      </c>
      <c r="E35" s="9"/>
      <c r="F35" s="8" t="s">
        <v>3625</v>
      </c>
      <c r="G35" s="9">
        <v>120</v>
      </c>
      <c r="H35" s="9">
        <v>1</v>
      </c>
      <c r="I35" s="9"/>
      <c r="J35" s="7" t="s">
        <v>3670</v>
      </c>
      <c r="K35" s="6" t="s">
        <v>3671</v>
      </c>
      <c r="L35" s="9" t="s">
        <v>79</v>
      </c>
    </row>
    <row r="36" spans="1:12" ht="12" customHeight="1" x14ac:dyDescent="0.25">
      <c r="A36" s="6" t="s">
        <v>3609</v>
      </c>
      <c r="B36" s="7" t="s">
        <v>3672</v>
      </c>
      <c r="C36" s="8" t="s">
        <v>3611</v>
      </c>
      <c r="D36" s="9" t="s">
        <v>3673</v>
      </c>
      <c r="E36" s="9"/>
      <c r="F36" s="8" t="s">
        <v>3625</v>
      </c>
      <c r="G36" s="9">
        <v>180</v>
      </c>
      <c r="H36" s="9">
        <v>0</v>
      </c>
      <c r="I36" s="9"/>
      <c r="J36" s="7" t="s">
        <v>3662</v>
      </c>
      <c r="K36" s="6" t="s">
        <v>3632</v>
      </c>
      <c r="L36" s="9" t="s">
        <v>79</v>
      </c>
    </row>
    <row r="37" spans="1:12" ht="12" customHeight="1" x14ac:dyDescent="0.25">
      <c r="A37" s="6" t="s">
        <v>3609</v>
      </c>
      <c r="B37" s="7" t="s">
        <v>3674</v>
      </c>
      <c r="C37" s="8" t="s">
        <v>3611</v>
      </c>
      <c r="D37" s="9" t="s">
        <v>3675</v>
      </c>
      <c r="E37" s="9"/>
      <c r="F37" s="8" t="s">
        <v>3625</v>
      </c>
      <c r="G37" s="9">
        <v>120</v>
      </c>
      <c r="H37" s="9">
        <v>1</v>
      </c>
      <c r="I37" s="9"/>
      <c r="J37" s="7" t="s">
        <v>3626</v>
      </c>
      <c r="K37" s="6" t="s">
        <v>3648</v>
      </c>
      <c r="L37" s="9" t="s">
        <v>79</v>
      </c>
    </row>
    <row r="38" spans="1:12" ht="12" customHeight="1" x14ac:dyDescent="0.25">
      <c r="A38" s="6" t="s">
        <v>3609</v>
      </c>
      <c r="B38" s="7" t="s">
        <v>3676</v>
      </c>
      <c r="C38" s="8" t="s">
        <v>3611</v>
      </c>
      <c r="D38" s="9" t="s">
        <v>3677</v>
      </c>
      <c r="E38" s="9"/>
      <c r="F38" s="8" t="s">
        <v>3678</v>
      </c>
      <c r="G38" s="9">
        <v>220</v>
      </c>
      <c r="H38" s="9">
        <v>12</v>
      </c>
      <c r="I38" s="9"/>
      <c r="J38" s="7" t="s">
        <v>3635</v>
      </c>
      <c r="K38" s="6" t="s">
        <v>3622</v>
      </c>
      <c r="L38" s="9" t="s">
        <v>79</v>
      </c>
    </row>
    <row r="39" spans="1:12" ht="12" customHeight="1" x14ac:dyDescent="0.25">
      <c r="A39" s="6" t="s">
        <v>3609</v>
      </c>
      <c r="B39" s="7" t="s">
        <v>3679</v>
      </c>
      <c r="C39" s="8" t="s">
        <v>3611</v>
      </c>
      <c r="D39" s="9" t="s">
        <v>3680</v>
      </c>
      <c r="E39" s="9"/>
      <c r="F39" s="8" t="s">
        <v>3625</v>
      </c>
      <c r="G39" s="9">
        <v>223</v>
      </c>
      <c r="H39" s="9">
        <v>1</v>
      </c>
      <c r="I39" s="9"/>
      <c r="J39" s="7" t="s">
        <v>3626</v>
      </c>
      <c r="K39" s="6" t="s">
        <v>3648</v>
      </c>
      <c r="L39" s="9" t="s">
        <v>79</v>
      </c>
    </row>
    <row r="40" spans="1:12" ht="12" customHeight="1" x14ac:dyDescent="0.25">
      <c r="A40" s="6" t="s">
        <v>3609</v>
      </c>
      <c r="B40" s="7" t="s">
        <v>3681</v>
      </c>
      <c r="C40" s="8" t="s">
        <v>3611</v>
      </c>
      <c r="D40" s="9" t="s">
        <v>3682</v>
      </c>
      <c r="E40" s="9"/>
      <c r="F40" s="8" t="s">
        <v>3620</v>
      </c>
      <c r="G40" s="9">
        <v>120</v>
      </c>
      <c r="H40" s="9">
        <v>0</v>
      </c>
      <c r="I40" s="9"/>
      <c r="J40" s="7" t="s">
        <v>3635</v>
      </c>
      <c r="K40" s="6" t="s">
        <v>3648</v>
      </c>
      <c r="L40" s="9" t="s">
        <v>79</v>
      </c>
    </row>
    <row r="41" spans="1:12" ht="12" customHeight="1" x14ac:dyDescent="0.25">
      <c r="A41" s="6" t="s">
        <v>3609</v>
      </c>
      <c r="B41" s="7" t="s">
        <v>3616</v>
      </c>
      <c r="C41" s="8" t="s">
        <v>3611</v>
      </c>
      <c r="D41" s="9" t="s">
        <v>3683</v>
      </c>
      <c r="E41" s="9"/>
      <c r="F41" s="8" t="s">
        <v>3620</v>
      </c>
      <c r="G41" s="9">
        <v>18</v>
      </c>
      <c r="H41" s="9">
        <v>0</v>
      </c>
      <c r="I41" s="9"/>
      <c r="J41" s="7" t="s">
        <v>3635</v>
      </c>
      <c r="K41" s="6" t="s">
        <v>3648</v>
      </c>
      <c r="L41" s="9" t="s">
        <v>79</v>
      </c>
    </row>
    <row r="42" spans="1:12" ht="12" customHeight="1" x14ac:dyDescent="0.25">
      <c r="A42" s="6" t="s">
        <v>3609</v>
      </c>
      <c r="B42" s="7" t="s">
        <v>3638</v>
      </c>
      <c r="C42" s="8" t="s">
        <v>3611</v>
      </c>
      <c r="D42" s="9" t="s">
        <v>3684</v>
      </c>
      <c r="E42" s="9"/>
      <c r="F42" s="8" t="s">
        <v>3640</v>
      </c>
      <c r="G42" s="9">
        <v>18</v>
      </c>
      <c r="H42" s="9">
        <v>0</v>
      </c>
      <c r="I42" s="9"/>
      <c r="J42" s="7" t="s">
        <v>3641</v>
      </c>
      <c r="K42" s="6" t="s">
        <v>3642</v>
      </c>
      <c r="L42" s="9" t="s">
        <v>79</v>
      </c>
    </row>
    <row r="43" spans="1:12" ht="12" customHeight="1" x14ac:dyDescent="0.25">
      <c r="A43" s="6" t="s">
        <v>3609</v>
      </c>
      <c r="B43" s="7" t="s">
        <v>3623</v>
      </c>
      <c r="C43" s="8" t="s">
        <v>3611</v>
      </c>
      <c r="D43" s="9" t="s">
        <v>3685</v>
      </c>
      <c r="E43" s="9"/>
      <c r="F43" s="8" t="s">
        <v>3625</v>
      </c>
      <c r="G43" s="9">
        <v>201</v>
      </c>
      <c r="H43" s="9">
        <v>1</v>
      </c>
      <c r="I43" s="9"/>
      <c r="J43" s="7" t="s">
        <v>3670</v>
      </c>
      <c r="K43" s="6" t="s">
        <v>3671</v>
      </c>
      <c r="L43" s="9" t="s">
        <v>79</v>
      </c>
    </row>
    <row r="44" spans="1:12" ht="12" customHeight="1" x14ac:dyDescent="0.25">
      <c r="A44" s="6" t="s">
        <v>3609</v>
      </c>
      <c r="B44" s="7" t="s">
        <v>3686</v>
      </c>
      <c r="C44" s="8" t="s">
        <v>3611</v>
      </c>
      <c r="D44" s="9" t="s">
        <v>3687</v>
      </c>
      <c r="E44" s="9" t="s">
        <v>393</v>
      </c>
      <c r="F44" s="8" t="s">
        <v>3688</v>
      </c>
      <c r="G44" s="9">
        <v>1370</v>
      </c>
      <c r="H44" s="9">
        <v>100</v>
      </c>
      <c r="I44" s="9"/>
      <c r="J44" s="7" t="s">
        <v>3621</v>
      </c>
      <c r="K44" s="6" t="s">
        <v>3622</v>
      </c>
      <c r="L44" s="9" t="s">
        <v>79</v>
      </c>
    </row>
    <row r="45" spans="1:12" ht="12" customHeight="1" x14ac:dyDescent="0.25">
      <c r="A45" s="6" t="s">
        <v>3609</v>
      </c>
      <c r="B45" s="7" t="s">
        <v>3689</v>
      </c>
      <c r="C45" s="8" t="s">
        <v>3611</v>
      </c>
      <c r="D45" s="9" t="s">
        <v>3690</v>
      </c>
      <c r="E45" s="9" t="s">
        <v>393</v>
      </c>
      <c r="F45" s="8" t="s">
        <v>3688</v>
      </c>
      <c r="G45" s="9">
        <v>756</v>
      </c>
      <c r="H45" s="9">
        <v>40</v>
      </c>
      <c r="I45" s="9"/>
      <c r="J45" s="7" t="s">
        <v>3621</v>
      </c>
      <c r="K45" s="6" t="s">
        <v>3622</v>
      </c>
      <c r="L45" s="9" t="s">
        <v>79</v>
      </c>
    </row>
    <row r="46" spans="1:12" ht="12" customHeight="1" x14ac:dyDescent="0.25">
      <c r="A46" s="6" t="s">
        <v>3609</v>
      </c>
      <c r="B46" s="7" t="s">
        <v>3691</v>
      </c>
      <c r="C46" s="8" t="s">
        <v>3611</v>
      </c>
      <c r="D46" s="9" t="s">
        <v>3692</v>
      </c>
      <c r="E46" s="9"/>
      <c r="F46" s="8" t="s">
        <v>3613</v>
      </c>
      <c r="G46" s="9">
        <v>105</v>
      </c>
      <c r="H46" s="9">
        <v>0</v>
      </c>
      <c r="I46" s="9"/>
      <c r="J46" s="7" t="s">
        <v>3614</v>
      </c>
      <c r="K46" s="6" t="s">
        <v>3618</v>
      </c>
      <c r="L46" s="9" t="s">
        <v>79</v>
      </c>
    </row>
    <row r="47" spans="1:12" ht="12" customHeight="1" x14ac:dyDescent="0.25">
      <c r="A47" s="6" t="s">
        <v>3609</v>
      </c>
      <c r="B47" s="7" t="s">
        <v>3623</v>
      </c>
      <c r="C47" s="8" t="s">
        <v>3611</v>
      </c>
      <c r="D47" s="9" t="s">
        <v>3693</v>
      </c>
      <c r="E47" s="9"/>
      <c r="F47" s="8" t="s">
        <v>3625</v>
      </c>
      <c r="G47" s="9">
        <v>98</v>
      </c>
      <c r="H47" s="9">
        <v>2</v>
      </c>
      <c r="I47" s="9"/>
      <c r="J47" s="7" t="s">
        <v>3614</v>
      </c>
      <c r="K47" s="6" t="s">
        <v>3618</v>
      </c>
      <c r="L47" s="9" t="s">
        <v>79</v>
      </c>
    </row>
    <row r="48" spans="1:12" ht="12" customHeight="1" x14ac:dyDescent="0.25">
      <c r="A48" s="6" t="s">
        <v>3609</v>
      </c>
      <c r="B48" s="7" t="s">
        <v>3616</v>
      </c>
      <c r="C48" s="8" t="s">
        <v>3611</v>
      </c>
      <c r="D48" s="9" t="s">
        <v>3694</v>
      </c>
      <c r="E48" s="9"/>
      <c r="F48" s="8" t="s">
        <v>3613</v>
      </c>
      <c r="G48" s="9">
        <v>125</v>
      </c>
      <c r="H48" s="9">
        <v>0</v>
      </c>
      <c r="I48" s="9"/>
      <c r="J48" s="7" t="s">
        <v>3614</v>
      </c>
      <c r="K48" s="6" t="s">
        <v>3618</v>
      </c>
      <c r="L48" s="9" t="s">
        <v>79</v>
      </c>
    </row>
    <row r="49" spans="1:12" ht="12" customHeight="1" x14ac:dyDescent="0.25">
      <c r="A49" s="6" t="s">
        <v>3609</v>
      </c>
      <c r="B49" s="7" t="s">
        <v>3695</v>
      </c>
      <c r="C49" s="8" t="s">
        <v>3611</v>
      </c>
      <c r="D49" s="9" t="s">
        <v>3696</v>
      </c>
      <c r="E49" s="9"/>
      <c r="F49" s="8" t="s">
        <v>3613</v>
      </c>
      <c r="G49" s="9">
        <v>322</v>
      </c>
      <c r="H49" s="9">
        <v>2</v>
      </c>
      <c r="I49" s="9"/>
      <c r="J49" s="7" t="s">
        <v>3614</v>
      </c>
      <c r="K49" s="6" t="s">
        <v>3618</v>
      </c>
      <c r="L49" s="9" t="s">
        <v>79</v>
      </c>
    </row>
    <row r="50" spans="1:12" ht="12" customHeight="1" x14ac:dyDescent="0.25">
      <c r="A50" s="6" t="s">
        <v>3609</v>
      </c>
      <c r="B50" s="7" t="s">
        <v>3623</v>
      </c>
      <c r="C50" s="8" t="s">
        <v>3611</v>
      </c>
      <c r="D50" s="9" t="s">
        <v>3697</v>
      </c>
      <c r="E50" s="9"/>
      <c r="F50" s="8" t="s">
        <v>3625</v>
      </c>
      <c r="G50" s="9">
        <v>126</v>
      </c>
      <c r="H50" s="9">
        <v>1</v>
      </c>
      <c r="I50" s="9"/>
      <c r="J50" s="7" t="s">
        <v>3670</v>
      </c>
      <c r="K50" s="6" t="s">
        <v>3671</v>
      </c>
      <c r="L50" s="9" t="s">
        <v>79</v>
      </c>
    </row>
    <row r="51" spans="1:12" ht="12" customHeight="1" x14ac:dyDescent="0.25">
      <c r="A51" s="6" t="s">
        <v>3609</v>
      </c>
      <c r="C51" s="8" t="s">
        <v>3611</v>
      </c>
      <c r="D51" s="9" t="s">
        <v>3698</v>
      </c>
      <c r="E51" s="9"/>
      <c r="F51" s="8" t="s">
        <v>3699</v>
      </c>
      <c r="G51" s="9">
        <v>163</v>
      </c>
      <c r="H51" s="9">
        <v>10</v>
      </c>
      <c r="I51" s="9"/>
      <c r="J51" s="7" t="s">
        <v>3670</v>
      </c>
      <c r="K51" s="6" t="s">
        <v>3671</v>
      </c>
      <c r="L51" s="9" t="s">
        <v>79</v>
      </c>
    </row>
    <row r="52" spans="1:12" ht="12" customHeight="1" x14ac:dyDescent="0.25">
      <c r="A52" s="6" t="s">
        <v>3609</v>
      </c>
      <c r="B52" s="7" t="s">
        <v>3623</v>
      </c>
      <c r="C52" s="8" t="s">
        <v>3611</v>
      </c>
      <c r="D52" s="9" t="s">
        <v>3700</v>
      </c>
      <c r="E52" s="9"/>
      <c r="F52" s="8" t="s">
        <v>3625</v>
      </c>
      <c r="G52" s="9">
        <v>1893</v>
      </c>
      <c r="H52" s="9">
        <v>17</v>
      </c>
      <c r="I52" s="9"/>
      <c r="J52" s="7" t="s">
        <v>3635</v>
      </c>
      <c r="K52" s="6" t="s">
        <v>3701</v>
      </c>
      <c r="L52" s="9" t="s">
        <v>79</v>
      </c>
    </row>
    <row r="53" spans="1:12" ht="12" customHeight="1" x14ac:dyDescent="0.25">
      <c r="A53" s="6" t="s">
        <v>3609</v>
      </c>
      <c r="B53" s="7" t="s">
        <v>3702</v>
      </c>
      <c r="C53" s="8" t="s">
        <v>3611</v>
      </c>
      <c r="D53" s="9" t="s">
        <v>3703</v>
      </c>
      <c r="E53" s="9"/>
      <c r="F53" s="8" t="s">
        <v>3620</v>
      </c>
      <c r="G53" s="9">
        <v>75</v>
      </c>
      <c r="H53" s="9">
        <v>0</v>
      </c>
      <c r="I53" s="9"/>
      <c r="J53" s="7" t="s">
        <v>3635</v>
      </c>
      <c r="K53" s="6" t="s">
        <v>3701</v>
      </c>
      <c r="L53" s="9" t="s">
        <v>79</v>
      </c>
    </row>
    <row r="54" spans="1:12" ht="12" customHeight="1" x14ac:dyDescent="0.25">
      <c r="A54" s="6" t="s">
        <v>3609</v>
      </c>
      <c r="C54" s="8" t="s">
        <v>3611</v>
      </c>
      <c r="D54" s="9" t="s">
        <v>3704</v>
      </c>
      <c r="E54" s="9"/>
      <c r="F54" s="8" t="s">
        <v>3625</v>
      </c>
      <c r="G54" s="9">
        <v>123</v>
      </c>
      <c r="H54" s="9">
        <v>1</v>
      </c>
      <c r="I54" s="9"/>
      <c r="J54" s="7" t="s">
        <v>3635</v>
      </c>
      <c r="K54" s="6" t="s">
        <v>3701</v>
      </c>
      <c r="L54" s="9" t="s">
        <v>79</v>
      </c>
    </row>
    <row r="55" spans="1:12" ht="12" customHeight="1" x14ac:dyDescent="0.25">
      <c r="A55" s="6" t="s">
        <v>3609</v>
      </c>
      <c r="C55" s="8" t="s">
        <v>3611</v>
      </c>
      <c r="D55" s="9" t="s">
        <v>3705</v>
      </c>
      <c r="E55" s="9"/>
      <c r="F55" s="8" t="s">
        <v>3620</v>
      </c>
      <c r="G55" s="9">
        <v>168</v>
      </c>
      <c r="H55" s="9">
        <v>1</v>
      </c>
      <c r="I55" s="9"/>
      <c r="J55" s="7" t="s">
        <v>3635</v>
      </c>
      <c r="K55" s="6" t="s">
        <v>3701</v>
      </c>
      <c r="L55" s="9" t="s">
        <v>79</v>
      </c>
    </row>
    <row r="56" spans="1:12" ht="12" customHeight="1" x14ac:dyDescent="0.25">
      <c r="A56" s="6" t="s">
        <v>3609</v>
      </c>
      <c r="C56" s="8" t="s">
        <v>3611</v>
      </c>
      <c r="D56" s="9" t="s">
        <v>3706</v>
      </c>
      <c r="E56" s="9"/>
      <c r="F56" s="8" t="s">
        <v>3625</v>
      </c>
      <c r="G56" s="9">
        <v>164</v>
      </c>
      <c r="H56" s="9">
        <v>1</v>
      </c>
      <c r="I56" s="9"/>
      <c r="J56" s="7" t="s">
        <v>3635</v>
      </c>
      <c r="K56" s="6" t="s">
        <v>3701</v>
      </c>
      <c r="L56" s="9" t="s">
        <v>79</v>
      </c>
    </row>
    <row r="57" spans="1:12" ht="12" customHeight="1" x14ac:dyDescent="0.25">
      <c r="A57" s="6" t="s">
        <v>3609</v>
      </c>
      <c r="C57" s="8" t="s">
        <v>3611</v>
      </c>
      <c r="D57" s="9" t="s">
        <v>3707</v>
      </c>
      <c r="E57" s="9"/>
      <c r="F57" s="8" t="s">
        <v>3708</v>
      </c>
      <c r="G57" s="9">
        <v>149</v>
      </c>
      <c r="H57" s="9">
        <v>5</v>
      </c>
      <c r="I57" s="9"/>
      <c r="J57" s="7" t="s">
        <v>3635</v>
      </c>
      <c r="K57" s="6" t="s">
        <v>3622</v>
      </c>
      <c r="L57" s="9" t="s">
        <v>79</v>
      </c>
    </row>
    <row r="58" spans="1:12" ht="12" customHeight="1" x14ac:dyDescent="0.25">
      <c r="A58" s="6" t="s">
        <v>3609</v>
      </c>
      <c r="C58" s="8" t="s">
        <v>3611</v>
      </c>
      <c r="D58" s="9" t="s">
        <v>3709</v>
      </c>
      <c r="E58" s="9"/>
      <c r="F58" s="8" t="s">
        <v>3625</v>
      </c>
      <c r="G58" s="9">
        <v>109</v>
      </c>
      <c r="H58" s="9">
        <v>1</v>
      </c>
      <c r="I58" s="9"/>
      <c r="J58" s="7" t="s">
        <v>3635</v>
      </c>
      <c r="K58" s="6" t="s">
        <v>3701</v>
      </c>
      <c r="L58" s="9" t="s">
        <v>79</v>
      </c>
    </row>
    <row r="59" spans="1:12" ht="12" customHeight="1" x14ac:dyDescent="0.25">
      <c r="A59" s="6" t="s">
        <v>3609</v>
      </c>
      <c r="C59" s="8" t="s">
        <v>3611</v>
      </c>
      <c r="D59" s="9" t="s">
        <v>3710</v>
      </c>
      <c r="E59" s="9"/>
      <c r="F59" s="8" t="s">
        <v>3625</v>
      </c>
      <c r="G59" s="9">
        <v>220</v>
      </c>
      <c r="H59" s="9">
        <v>1</v>
      </c>
      <c r="I59" s="9"/>
      <c r="J59" s="7" t="s">
        <v>3711</v>
      </c>
      <c r="K59" s="6" t="s">
        <v>3671</v>
      </c>
      <c r="L59" s="9" t="s">
        <v>79</v>
      </c>
    </row>
    <row r="60" spans="1:12" ht="12" customHeight="1" x14ac:dyDescent="0.25">
      <c r="A60" s="6" t="s">
        <v>3609</v>
      </c>
      <c r="B60" s="7" t="s">
        <v>3681</v>
      </c>
      <c r="C60" s="8" t="s">
        <v>3611</v>
      </c>
      <c r="D60" s="9" t="s">
        <v>3712</v>
      </c>
      <c r="E60" s="9"/>
      <c r="F60" s="8" t="s">
        <v>3620</v>
      </c>
      <c r="G60" s="9">
        <v>306</v>
      </c>
      <c r="H60" s="9">
        <v>0</v>
      </c>
      <c r="I60" s="9"/>
      <c r="J60" s="7" t="s">
        <v>3713</v>
      </c>
      <c r="K60" s="6" t="s">
        <v>3714</v>
      </c>
      <c r="L60" s="9" t="s">
        <v>79</v>
      </c>
    </row>
    <row r="61" spans="1:12" ht="12" customHeight="1" x14ac:dyDescent="0.25">
      <c r="A61" s="6" t="s">
        <v>3609</v>
      </c>
      <c r="B61" s="7" t="s">
        <v>3715</v>
      </c>
      <c r="C61" s="8" t="s">
        <v>3611</v>
      </c>
      <c r="D61" s="9" t="s">
        <v>3716</v>
      </c>
      <c r="E61" s="9"/>
      <c r="F61" s="8" t="s">
        <v>3620</v>
      </c>
      <c r="G61" s="9">
        <v>591</v>
      </c>
      <c r="H61" s="9">
        <v>2</v>
      </c>
      <c r="I61" s="9"/>
      <c r="J61" s="7" t="s">
        <v>3711</v>
      </c>
      <c r="K61" s="6" t="s">
        <v>3671</v>
      </c>
      <c r="L61" s="9" t="s">
        <v>79</v>
      </c>
    </row>
    <row r="62" spans="1:12" ht="12" customHeight="1" x14ac:dyDescent="0.25">
      <c r="A62" s="6" t="s">
        <v>3609</v>
      </c>
      <c r="B62" s="7" t="s">
        <v>3717</v>
      </c>
      <c r="C62" s="8" t="s">
        <v>3611</v>
      </c>
      <c r="D62" s="9" t="s">
        <v>3718</v>
      </c>
      <c r="E62" s="9" t="s">
        <v>393</v>
      </c>
      <c r="F62" s="8" t="s">
        <v>3688</v>
      </c>
      <c r="G62" s="9">
        <v>972</v>
      </c>
      <c r="H62" s="9">
        <v>38</v>
      </c>
      <c r="I62" s="9"/>
      <c r="J62" s="7" t="s">
        <v>3621</v>
      </c>
      <c r="K62" s="6" t="s">
        <v>3719</v>
      </c>
      <c r="L62" s="9" t="s">
        <v>79</v>
      </c>
    </row>
    <row r="63" spans="1:12" ht="12" customHeight="1" x14ac:dyDescent="0.25">
      <c r="A63" s="6" t="s">
        <v>3609</v>
      </c>
      <c r="B63" s="7" t="s">
        <v>3720</v>
      </c>
      <c r="C63" s="8" t="s">
        <v>3611</v>
      </c>
      <c r="D63" s="9" t="s">
        <v>3721</v>
      </c>
      <c r="E63" s="9" t="s">
        <v>393</v>
      </c>
      <c r="F63" s="8" t="s">
        <v>3688</v>
      </c>
      <c r="G63" s="9">
        <v>951</v>
      </c>
      <c r="H63" s="9">
        <v>36</v>
      </c>
      <c r="I63" s="9"/>
      <c r="J63" s="7" t="s">
        <v>3614</v>
      </c>
      <c r="K63" s="6" t="s">
        <v>3722</v>
      </c>
      <c r="L63" s="9" t="s">
        <v>79</v>
      </c>
    </row>
    <row r="64" spans="1:12" ht="12" customHeight="1" x14ac:dyDescent="0.25">
      <c r="A64" s="6" t="s">
        <v>3609</v>
      </c>
      <c r="B64" s="7" t="s">
        <v>3720</v>
      </c>
      <c r="C64" s="8" t="s">
        <v>3611</v>
      </c>
      <c r="D64" s="9" t="s">
        <v>3723</v>
      </c>
      <c r="E64" s="9" t="s">
        <v>393</v>
      </c>
      <c r="F64" s="8" t="s">
        <v>3688</v>
      </c>
      <c r="G64" s="9">
        <v>1108</v>
      </c>
      <c r="H64" s="9">
        <v>34</v>
      </c>
      <c r="I64" s="9"/>
      <c r="J64" s="7" t="s">
        <v>3614</v>
      </c>
      <c r="K64" s="6" t="s">
        <v>3722</v>
      </c>
      <c r="L64" s="9" t="s">
        <v>79</v>
      </c>
    </row>
    <row r="65" spans="1:12" ht="12" customHeight="1" x14ac:dyDescent="0.25">
      <c r="A65" s="6" t="s">
        <v>3609</v>
      </c>
      <c r="B65" s="7" t="s">
        <v>3623</v>
      </c>
      <c r="C65" s="8" t="s">
        <v>3611</v>
      </c>
      <c r="D65" s="9" t="s">
        <v>3724</v>
      </c>
      <c r="E65" s="9"/>
      <c r="F65" s="8" t="s">
        <v>3678</v>
      </c>
      <c r="G65" s="9">
        <v>199</v>
      </c>
      <c r="H65" s="9">
        <v>6</v>
      </c>
      <c r="I65" s="9"/>
      <c r="J65" s="7" t="s">
        <v>3614</v>
      </c>
      <c r="K65" s="6" t="s">
        <v>3622</v>
      </c>
      <c r="L65" s="9" t="s">
        <v>79</v>
      </c>
    </row>
    <row r="66" spans="1:12" ht="12" customHeight="1" x14ac:dyDescent="0.25">
      <c r="A66" s="6" t="s">
        <v>3609</v>
      </c>
      <c r="B66" s="7" t="s">
        <v>3623</v>
      </c>
      <c r="C66" s="8" t="s">
        <v>3611</v>
      </c>
      <c r="D66" s="9" t="s">
        <v>3725</v>
      </c>
      <c r="E66" s="9"/>
      <c r="F66" s="8" t="s">
        <v>3625</v>
      </c>
      <c r="G66" s="9">
        <v>76</v>
      </c>
      <c r="H66" s="9">
        <v>1</v>
      </c>
      <c r="I66" s="9"/>
      <c r="J66" s="7" t="s">
        <v>3614</v>
      </c>
      <c r="K66" s="6" t="s">
        <v>3719</v>
      </c>
      <c r="L66" s="9" t="s">
        <v>79</v>
      </c>
    </row>
    <row r="67" spans="1:12" ht="12" customHeight="1" x14ac:dyDescent="0.25">
      <c r="A67" s="6" t="s">
        <v>3609</v>
      </c>
      <c r="B67" s="7" t="s">
        <v>3623</v>
      </c>
      <c r="C67" s="8" t="s">
        <v>3611</v>
      </c>
      <c r="D67" s="9" t="s">
        <v>3726</v>
      </c>
      <c r="E67" s="9"/>
      <c r="F67" s="8" t="s">
        <v>3625</v>
      </c>
      <c r="G67" s="9">
        <v>131</v>
      </c>
      <c r="H67" s="9">
        <v>2</v>
      </c>
      <c r="I67" s="9"/>
      <c r="J67" s="7" t="s">
        <v>3614</v>
      </c>
      <c r="K67" s="6" t="s">
        <v>3722</v>
      </c>
      <c r="L67" s="9" t="s">
        <v>79</v>
      </c>
    </row>
    <row r="68" spans="1:12" ht="12" customHeight="1" x14ac:dyDescent="0.25">
      <c r="A68" s="6" t="s">
        <v>3609</v>
      </c>
      <c r="B68" s="7" t="s">
        <v>3720</v>
      </c>
      <c r="C68" s="8" t="s">
        <v>3611</v>
      </c>
      <c r="D68" s="9" t="s">
        <v>4084</v>
      </c>
      <c r="E68" s="9" t="s">
        <v>393</v>
      </c>
      <c r="F68" s="8" t="s">
        <v>3688</v>
      </c>
      <c r="G68" s="9">
        <v>497</v>
      </c>
      <c r="H68" s="9">
        <v>26</v>
      </c>
      <c r="I68" s="9"/>
      <c r="J68" s="7" t="s">
        <v>3614</v>
      </c>
      <c r="K68" s="6" t="s">
        <v>3722</v>
      </c>
      <c r="L68" s="9" t="s">
        <v>79</v>
      </c>
    </row>
    <row r="69" spans="1:12" ht="12" customHeight="1" x14ac:dyDescent="0.25">
      <c r="A69" s="6" t="s">
        <v>3609</v>
      </c>
      <c r="C69" s="8" t="s">
        <v>3611</v>
      </c>
      <c r="D69" s="9" t="s">
        <v>4085</v>
      </c>
      <c r="E69" s="9" t="s">
        <v>393</v>
      </c>
      <c r="F69" s="8" t="s">
        <v>3688</v>
      </c>
      <c r="G69" s="9">
        <v>1233</v>
      </c>
      <c r="H69" s="9">
        <v>25</v>
      </c>
      <c r="I69" s="9"/>
      <c r="J69" s="7" t="s">
        <v>3614</v>
      </c>
      <c r="K69" s="6" t="s">
        <v>3722</v>
      </c>
      <c r="L69" s="9" t="s">
        <v>79</v>
      </c>
    </row>
    <row r="70" spans="1:12" ht="12" customHeight="1" x14ac:dyDescent="0.25">
      <c r="A70" s="6" t="s">
        <v>3609</v>
      </c>
      <c r="B70" s="7" t="s">
        <v>3720</v>
      </c>
      <c r="C70" s="8" t="s">
        <v>3611</v>
      </c>
      <c r="D70" s="9" t="s">
        <v>4086</v>
      </c>
      <c r="E70" s="9" t="s">
        <v>393</v>
      </c>
      <c r="F70" s="8" t="s">
        <v>3688</v>
      </c>
      <c r="G70" s="9">
        <v>1136</v>
      </c>
      <c r="H70" s="9">
        <v>25</v>
      </c>
      <c r="I70" s="9"/>
      <c r="J70" s="7" t="s">
        <v>3614</v>
      </c>
      <c r="K70" s="6" t="s">
        <v>3741</v>
      </c>
      <c r="L70" s="9" t="s">
        <v>79</v>
      </c>
    </row>
    <row r="71" spans="1:12" ht="12" customHeight="1" x14ac:dyDescent="0.25">
      <c r="A71" s="6" t="s">
        <v>3609</v>
      </c>
      <c r="B71" s="7" t="s">
        <v>3686</v>
      </c>
      <c r="C71" s="8" t="s">
        <v>3611</v>
      </c>
      <c r="D71" s="9" t="s">
        <v>3727</v>
      </c>
      <c r="E71" s="9" t="s">
        <v>393</v>
      </c>
      <c r="F71" s="8" t="s">
        <v>3688</v>
      </c>
      <c r="G71" s="9">
        <v>2794</v>
      </c>
      <c r="H71" s="9">
        <v>148</v>
      </c>
      <c r="I71" s="9"/>
      <c r="J71" s="7" t="s">
        <v>3621</v>
      </c>
      <c r="K71" s="6" t="s">
        <v>3728</v>
      </c>
      <c r="L71" s="9" t="s">
        <v>79</v>
      </c>
    </row>
    <row r="72" spans="1:12" ht="12" customHeight="1" x14ac:dyDescent="0.25">
      <c r="A72" s="6" t="s">
        <v>3609</v>
      </c>
      <c r="B72" s="7" t="s">
        <v>3623</v>
      </c>
      <c r="C72" s="8" t="s">
        <v>3611</v>
      </c>
      <c r="D72" s="9" t="s">
        <v>3733</v>
      </c>
      <c r="E72" s="9"/>
      <c r="F72" s="8" t="s">
        <v>3625</v>
      </c>
      <c r="G72" s="9">
        <v>215</v>
      </c>
      <c r="H72" s="9">
        <v>2</v>
      </c>
      <c r="I72" s="9"/>
      <c r="J72" s="7" t="s">
        <v>3614</v>
      </c>
      <c r="K72" s="6" t="s">
        <v>3722</v>
      </c>
      <c r="L72" s="9" t="s">
        <v>79</v>
      </c>
    </row>
    <row r="73" spans="1:12" ht="12" customHeight="1" x14ac:dyDescent="0.25">
      <c r="A73" s="6" t="s">
        <v>3609</v>
      </c>
      <c r="C73" s="8" t="s">
        <v>3611</v>
      </c>
      <c r="D73" s="9" t="s">
        <v>3729</v>
      </c>
      <c r="E73" s="9" t="s">
        <v>393</v>
      </c>
      <c r="F73" s="8" t="s">
        <v>3688</v>
      </c>
      <c r="G73" s="9">
        <v>852</v>
      </c>
      <c r="H73" s="9">
        <v>52</v>
      </c>
      <c r="I73" s="9"/>
      <c r="J73" s="7" t="s">
        <v>3621</v>
      </c>
      <c r="K73" s="6" t="s">
        <v>3622</v>
      </c>
      <c r="L73" s="9" t="s">
        <v>79</v>
      </c>
    </row>
    <row r="74" spans="1:12" ht="12" customHeight="1" x14ac:dyDescent="0.25">
      <c r="A74" s="6" t="s">
        <v>3609</v>
      </c>
      <c r="C74" s="8" t="s">
        <v>3611</v>
      </c>
      <c r="D74" s="9" t="s">
        <v>3736</v>
      </c>
      <c r="E74" s="9"/>
      <c r="F74" s="8" t="s">
        <v>3625</v>
      </c>
      <c r="G74" s="9">
        <v>103</v>
      </c>
      <c r="H74" s="9">
        <v>1</v>
      </c>
      <c r="I74" s="9"/>
      <c r="J74" s="7" t="s">
        <v>3614</v>
      </c>
      <c r="K74" s="6" t="s">
        <v>3722</v>
      </c>
      <c r="L74" s="9" t="s">
        <v>79</v>
      </c>
    </row>
    <row r="75" spans="1:12" ht="12" customHeight="1" x14ac:dyDescent="0.25">
      <c r="A75" s="6" t="s">
        <v>3609</v>
      </c>
      <c r="C75" s="8" t="s">
        <v>3611</v>
      </c>
      <c r="D75" s="9" t="s">
        <v>3737</v>
      </c>
      <c r="E75" s="9"/>
      <c r="F75" s="8" t="s">
        <v>3625</v>
      </c>
      <c r="G75" s="9">
        <v>97</v>
      </c>
      <c r="H75" s="9">
        <v>1</v>
      </c>
      <c r="I75" s="9"/>
      <c r="J75" s="7" t="s">
        <v>3614</v>
      </c>
      <c r="K75" s="6" t="s">
        <v>3722</v>
      </c>
      <c r="L75" s="9" t="s">
        <v>79</v>
      </c>
    </row>
    <row r="76" spans="1:12" ht="12" customHeight="1" x14ac:dyDescent="0.25">
      <c r="A76" s="6" t="s">
        <v>3609</v>
      </c>
      <c r="C76" s="8" t="s">
        <v>3611</v>
      </c>
      <c r="D76" s="9" t="s">
        <v>3738</v>
      </c>
      <c r="E76" s="9"/>
      <c r="F76" s="8" t="s">
        <v>3625</v>
      </c>
      <c r="G76" s="9">
        <v>394</v>
      </c>
      <c r="H76" s="9">
        <v>2</v>
      </c>
      <c r="I76" s="9"/>
      <c r="J76" s="7" t="s">
        <v>3614</v>
      </c>
      <c r="K76" s="6" t="s">
        <v>3722</v>
      </c>
      <c r="L76" s="9" t="s">
        <v>79</v>
      </c>
    </row>
    <row r="77" spans="1:12" ht="12" customHeight="1" x14ac:dyDescent="0.25">
      <c r="A77" s="6" t="s">
        <v>3609</v>
      </c>
      <c r="C77" s="8" t="s">
        <v>3611</v>
      </c>
      <c r="D77" s="9" t="s">
        <v>3739</v>
      </c>
      <c r="E77" s="9"/>
      <c r="F77" s="8" t="s">
        <v>3625</v>
      </c>
      <c r="G77" s="9">
        <v>93</v>
      </c>
      <c r="H77" s="9">
        <v>1</v>
      </c>
      <c r="I77" s="9"/>
      <c r="J77" s="7" t="s">
        <v>3614</v>
      </c>
      <c r="K77" s="6" t="s">
        <v>3722</v>
      </c>
      <c r="L77" s="9" t="s">
        <v>79</v>
      </c>
    </row>
    <row r="78" spans="1:12" ht="12" customHeight="1" x14ac:dyDescent="0.25">
      <c r="A78" s="6" t="s">
        <v>3609</v>
      </c>
      <c r="C78" s="8" t="s">
        <v>3611</v>
      </c>
      <c r="D78" s="9" t="s">
        <v>3740</v>
      </c>
      <c r="E78" s="9"/>
      <c r="F78" s="8" t="s">
        <v>3625</v>
      </c>
      <c r="G78" s="9">
        <v>105</v>
      </c>
      <c r="H78" s="9">
        <v>1</v>
      </c>
      <c r="I78" s="9"/>
      <c r="J78" s="7" t="s">
        <v>3614</v>
      </c>
      <c r="K78" s="6" t="s">
        <v>3741</v>
      </c>
      <c r="L78" s="9" t="s">
        <v>79</v>
      </c>
    </row>
    <row r="79" spans="1:12" ht="12" customHeight="1" x14ac:dyDescent="0.25">
      <c r="A79" s="6" t="s">
        <v>3609</v>
      </c>
      <c r="C79" s="8" t="s">
        <v>3611</v>
      </c>
      <c r="D79" s="9" t="s">
        <v>3730</v>
      </c>
      <c r="E79" s="9" t="s">
        <v>393</v>
      </c>
      <c r="F79" s="8" t="s">
        <v>3688</v>
      </c>
      <c r="G79" s="9">
        <v>468</v>
      </c>
      <c r="H79" s="9">
        <v>34</v>
      </c>
      <c r="I79" s="9"/>
      <c r="J79" s="7" t="s">
        <v>3614</v>
      </c>
      <c r="K79" s="6" t="s">
        <v>3622</v>
      </c>
      <c r="L79" s="9" t="s">
        <v>79</v>
      </c>
    </row>
    <row r="80" spans="1:12" ht="12" customHeight="1" x14ac:dyDescent="0.25">
      <c r="A80" s="6" t="s">
        <v>3609</v>
      </c>
      <c r="C80" s="8" t="s">
        <v>3611</v>
      </c>
      <c r="D80" s="9" t="s">
        <v>3731</v>
      </c>
      <c r="E80" s="9" t="s">
        <v>393</v>
      </c>
      <c r="F80" s="8" t="s">
        <v>3688</v>
      </c>
      <c r="G80" s="9">
        <v>829</v>
      </c>
      <c r="H80" s="9">
        <v>50</v>
      </c>
      <c r="I80" s="9"/>
      <c r="J80" s="7" t="s">
        <v>3614</v>
      </c>
      <c r="K80" s="6" t="s">
        <v>3732</v>
      </c>
      <c r="L80" s="9" t="s">
        <v>79</v>
      </c>
    </row>
    <row r="81" spans="1:12" ht="12" customHeight="1" x14ac:dyDescent="0.25">
      <c r="A81" s="6" t="s">
        <v>3609</v>
      </c>
      <c r="B81" s="7" t="s">
        <v>4082</v>
      </c>
      <c r="C81" s="8" t="s">
        <v>3611</v>
      </c>
      <c r="D81" s="9" t="s">
        <v>4083</v>
      </c>
      <c r="E81" s="9"/>
      <c r="F81" s="8" t="s">
        <v>3688</v>
      </c>
      <c r="G81" s="9">
        <v>300</v>
      </c>
      <c r="H81" s="9">
        <v>24</v>
      </c>
      <c r="I81" s="9"/>
      <c r="J81" s="7" t="s">
        <v>3614</v>
      </c>
      <c r="K81" s="6" t="s">
        <v>3618</v>
      </c>
      <c r="L81" s="9" t="s">
        <v>79</v>
      </c>
    </row>
    <row r="82" spans="1:12" ht="12" customHeight="1" x14ac:dyDescent="0.25">
      <c r="A82" s="6" t="s">
        <v>3609</v>
      </c>
      <c r="B82" s="7" t="s">
        <v>3623</v>
      </c>
      <c r="C82" s="8" t="s">
        <v>3611</v>
      </c>
      <c r="D82" s="9" t="s">
        <v>3747</v>
      </c>
      <c r="E82" s="9"/>
      <c r="F82" s="8" t="s">
        <v>3613</v>
      </c>
      <c r="G82" s="9">
        <v>273</v>
      </c>
      <c r="H82" s="9">
        <v>1</v>
      </c>
      <c r="I82" s="9"/>
      <c r="J82" s="7" t="s">
        <v>3614</v>
      </c>
      <c r="K82" s="6" t="s">
        <v>3741</v>
      </c>
      <c r="L82" s="9" t="s">
        <v>79</v>
      </c>
    </row>
    <row r="83" spans="1:12" ht="12" customHeight="1" x14ac:dyDescent="0.25">
      <c r="A83" s="6" t="s">
        <v>3609</v>
      </c>
      <c r="C83" s="8" t="s">
        <v>3611</v>
      </c>
      <c r="D83" s="9" t="s">
        <v>3748</v>
      </c>
      <c r="E83" s="9"/>
      <c r="F83" s="8" t="s">
        <v>3625</v>
      </c>
      <c r="G83" s="9">
        <v>60</v>
      </c>
      <c r="H83" s="9">
        <v>1</v>
      </c>
      <c r="I83" s="9"/>
      <c r="J83" s="7" t="s">
        <v>3614</v>
      </c>
      <c r="K83" s="6" t="s">
        <v>3741</v>
      </c>
      <c r="L83" s="9" t="s">
        <v>79</v>
      </c>
    </row>
    <row r="84" spans="1:12" ht="12" customHeight="1" x14ac:dyDescent="0.25">
      <c r="A84" s="6" t="s">
        <v>3609</v>
      </c>
      <c r="B84" s="7" t="s">
        <v>3749</v>
      </c>
      <c r="C84" s="8" t="s">
        <v>3611</v>
      </c>
      <c r="D84" s="9" t="s">
        <v>3750</v>
      </c>
      <c r="E84" s="9"/>
      <c r="F84" s="8" t="s">
        <v>3613</v>
      </c>
      <c r="G84" s="9">
        <v>296</v>
      </c>
      <c r="H84" s="9">
        <v>0</v>
      </c>
      <c r="I84" s="9"/>
      <c r="J84" s="7" t="s">
        <v>3614</v>
      </c>
      <c r="K84" s="6" t="s">
        <v>3751</v>
      </c>
      <c r="L84" s="9" t="s">
        <v>79</v>
      </c>
    </row>
    <row r="85" spans="1:12" ht="12" customHeight="1" x14ac:dyDescent="0.25">
      <c r="A85" s="6" t="s">
        <v>3609</v>
      </c>
      <c r="B85" s="7" t="s">
        <v>3676</v>
      </c>
      <c r="C85" s="8" t="s">
        <v>3611</v>
      </c>
      <c r="D85" s="9" t="s">
        <v>3752</v>
      </c>
      <c r="E85" s="9"/>
      <c r="F85" s="8" t="s">
        <v>3699</v>
      </c>
      <c r="G85" s="9">
        <v>168</v>
      </c>
      <c r="H85" s="9">
        <v>2</v>
      </c>
      <c r="I85" s="9"/>
      <c r="J85" s="7" t="s">
        <v>3621</v>
      </c>
      <c r="K85" s="6" t="s">
        <v>3753</v>
      </c>
      <c r="L85" s="9" t="s">
        <v>79</v>
      </c>
    </row>
    <row r="86" spans="1:12" ht="12" customHeight="1" x14ac:dyDescent="0.25">
      <c r="A86" s="6" t="s">
        <v>3609</v>
      </c>
      <c r="B86" s="7" t="s">
        <v>3623</v>
      </c>
      <c r="C86" s="8" t="s">
        <v>3611</v>
      </c>
      <c r="D86" s="9" t="s">
        <v>3754</v>
      </c>
      <c r="E86" s="9"/>
      <c r="F86" s="8" t="s">
        <v>3625</v>
      </c>
      <c r="G86" s="9">
        <v>80</v>
      </c>
      <c r="H86" s="9">
        <v>1</v>
      </c>
      <c r="I86" s="9"/>
      <c r="J86" s="7" t="s">
        <v>3641</v>
      </c>
      <c r="K86" s="6" t="s">
        <v>3753</v>
      </c>
      <c r="L86" s="9" t="s">
        <v>79</v>
      </c>
    </row>
    <row r="87" spans="1:12" ht="12" customHeight="1" x14ac:dyDescent="0.25">
      <c r="A87" s="6" t="s">
        <v>3609</v>
      </c>
      <c r="C87" s="8" t="s">
        <v>3611</v>
      </c>
      <c r="D87" s="9" t="s">
        <v>3755</v>
      </c>
      <c r="E87" s="9"/>
      <c r="F87" s="8" t="s">
        <v>3625</v>
      </c>
      <c r="G87" s="9">
        <v>80</v>
      </c>
      <c r="H87" s="9">
        <v>1</v>
      </c>
      <c r="I87" s="9"/>
      <c r="J87" s="7" t="s">
        <v>3641</v>
      </c>
      <c r="K87" s="6" t="s">
        <v>3753</v>
      </c>
      <c r="L87" s="9" t="s">
        <v>79</v>
      </c>
    </row>
    <row r="88" spans="1:12" ht="12" customHeight="1" x14ac:dyDescent="0.25">
      <c r="A88" s="6" t="s">
        <v>3609</v>
      </c>
      <c r="C88" s="8" t="s">
        <v>3611</v>
      </c>
      <c r="D88" s="9" t="s">
        <v>3756</v>
      </c>
      <c r="E88" s="9"/>
      <c r="F88" s="8" t="s">
        <v>3625</v>
      </c>
      <c r="G88" s="9">
        <v>133</v>
      </c>
      <c r="H88" s="9">
        <v>2</v>
      </c>
      <c r="I88" s="9"/>
      <c r="J88" s="7" t="s">
        <v>3641</v>
      </c>
      <c r="K88" s="6" t="s">
        <v>3753</v>
      </c>
      <c r="L88" s="9" t="s">
        <v>79</v>
      </c>
    </row>
    <row r="89" spans="1:12" ht="12" customHeight="1" x14ac:dyDescent="0.25">
      <c r="A89" s="6" t="s">
        <v>3609</v>
      </c>
      <c r="C89" s="8" t="s">
        <v>3611</v>
      </c>
      <c r="D89" s="9" t="s">
        <v>3757</v>
      </c>
      <c r="E89" s="9"/>
      <c r="F89" s="8" t="s">
        <v>3625</v>
      </c>
      <c r="G89" s="9">
        <v>80</v>
      </c>
      <c r="H89" s="9">
        <v>1</v>
      </c>
      <c r="I89" s="9"/>
      <c r="J89" s="7" t="s">
        <v>3641</v>
      </c>
      <c r="K89" s="6" t="s">
        <v>3753</v>
      </c>
      <c r="L89" s="9" t="s">
        <v>79</v>
      </c>
    </row>
    <row r="90" spans="1:12" ht="12" customHeight="1" x14ac:dyDescent="0.25">
      <c r="A90" s="6" t="s">
        <v>3609</v>
      </c>
      <c r="C90" s="8" t="s">
        <v>3611</v>
      </c>
      <c r="D90" s="9" t="s">
        <v>3758</v>
      </c>
      <c r="E90" s="9"/>
      <c r="F90" s="8" t="s">
        <v>3625</v>
      </c>
      <c r="G90" s="9">
        <v>80</v>
      </c>
      <c r="H90" s="9">
        <v>1</v>
      </c>
      <c r="I90" s="9"/>
      <c r="J90" s="7" t="s">
        <v>3641</v>
      </c>
      <c r="K90" s="6" t="s">
        <v>3753</v>
      </c>
      <c r="L90" s="9" t="s">
        <v>79</v>
      </c>
    </row>
    <row r="91" spans="1:12" ht="12" customHeight="1" x14ac:dyDescent="0.25">
      <c r="A91" s="6" t="s">
        <v>3609</v>
      </c>
      <c r="C91" s="8" t="s">
        <v>3611</v>
      </c>
      <c r="D91" s="9" t="s">
        <v>3759</v>
      </c>
      <c r="E91" s="9"/>
      <c r="F91" s="8" t="s">
        <v>3625</v>
      </c>
      <c r="G91" s="9">
        <v>142</v>
      </c>
      <c r="H91" s="9">
        <v>1</v>
      </c>
      <c r="I91" s="9"/>
      <c r="J91" s="7" t="s">
        <v>3641</v>
      </c>
      <c r="K91" s="6" t="s">
        <v>3753</v>
      </c>
      <c r="L91" s="9" t="s">
        <v>79</v>
      </c>
    </row>
    <row r="92" spans="1:12" ht="12" customHeight="1" x14ac:dyDescent="0.25">
      <c r="A92" s="6" t="s">
        <v>3609</v>
      </c>
      <c r="C92" s="8" t="s">
        <v>3611</v>
      </c>
      <c r="D92" s="9" t="s">
        <v>3760</v>
      </c>
      <c r="E92" s="9"/>
      <c r="F92" s="8" t="s">
        <v>3625</v>
      </c>
      <c r="G92" s="9">
        <v>120</v>
      </c>
      <c r="H92" s="9">
        <v>1</v>
      </c>
      <c r="I92" s="9"/>
      <c r="J92" s="7" t="s">
        <v>3641</v>
      </c>
      <c r="K92" s="6" t="s">
        <v>3753</v>
      </c>
      <c r="L92" s="9" t="s">
        <v>79</v>
      </c>
    </row>
    <row r="93" spans="1:12" ht="12" customHeight="1" x14ac:dyDescent="0.25">
      <c r="A93" s="6" t="s">
        <v>3609</v>
      </c>
      <c r="C93" s="8" t="s">
        <v>3611</v>
      </c>
      <c r="D93" s="9" t="s">
        <v>3761</v>
      </c>
      <c r="E93" s="9"/>
      <c r="F93" s="8" t="s">
        <v>3625</v>
      </c>
      <c r="G93" s="9">
        <v>64</v>
      </c>
      <c r="H93" s="9">
        <v>1</v>
      </c>
      <c r="I93" s="9"/>
      <c r="J93" s="7" t="s">
        <v>3641</v>
      </c>
      <c r="K93" s="6" t="s">
        <v>3753</v>
      </c>
      <c r="L93" s="9" t="s">
        <v>79</v>
      </c>
    </row>
    <row r="94" spans="1:12" ht="12" customHeight="1" x14ac:dyDescent="0.25">
      <c r="A94" s="6" t="s">
        <v>3609</v>
      </c>
      <c r="C94" s="8" t="s">
        <v>3611</v>
      </c>
      <c r="D94" s="9" t="s">
        <v>3762</v>
      </c>
      <c r="E94" s="9"/>
      <c r="F94" s="8" t="s">
        <v>3625</v>
      </c>
      <c r="G94" s="9">
        <v>64</v>
      </c>
      <c r="H94" s="9">
        <v>1</v>
      </c>
      <c r="I94" s="9"/>
      <c r="J94" s="7" t="s">
        <v>3641</v>
      </c>
      <c r="K94" s="6" t="s">
        <v>3753</v>
      </c>
      <c r="L94" s="9" t="s">
        <v>79</v>
      </c>
    </row>
    <row r="95" spans="1:12" ht="12" customHeight="1" x14ac:dyDescent="0.25">
      <c r="A95" s="6" t="s">
        <v>3609</v>
      </c>
      <c r="B95" s="7" t="s">
        <v>3623</v>
      </c>
      <c r="C95" s="8" t="s">
        <v>3611</v>
      </c>
      <c r="D95" s="9" t="s">
        <v>3763</v>
      </c>
      <c r="E95" s="9"/>
      <c r="F95" s="8" t="s">
        <v>3625</v>
      </c>
      <c r="G95" s="9">
        <v>73</v>
      </c>
      <c r="H95" s="9">
        <v>1</v>
      </c>
      <c r="I95" s="9"/>
      <c r="J95" s="7" t="s">
        <v>3621</v>
      </c>
      <c r="K95" s="6" t="s">
        <v>3622</v>
      </c>
      <c r="L95" s="9" t="s">
        <v>79</v>
      </c>
    </row>
    <row r="96" spans="1:12" ht="12" customHeight="1" x14ac:dyDescent="0.25">
      <c r="A96" s="6" t="s">
        <v>3609</v>
      </c>
      <c r="B96" s="7" t="s">
        <v>3764</v>
      </c>
      <c r="C96" s="8" t="s">
        <v>3611</v>
      </c>
      <c r="D96" s="9" t="s">
        <v>3765</v>
      </c>
      <c r="E96" s="9"/>
      <c r="F96" s="8" t="s">
        <v>3678</v>
      </c>
      <c r="G96" s="9">
        <v>284</v>
      </c>
      <c r="H96" s="9">
        <v>12</v>
      </c>
      <c r="I96" s="9"/>
      <c r="J96" s="7" t="s">
        <v>3766</v>
      </c>
      <c r="K96" s="6" t="s">
        <v>3622</v>
      </c>
      <c r="L96" s="9" t="s">
        <v>79</v>
      </c>
    </row>
    <row r="97" spans="1:12" ht="12" customHeight="1" x14ac:dyDescent="0.25">
      <c r="A97" s="6" t="s">
        <v>3609</v>
      </c>
      <c r="C97" s="8" t="s">
        <v>3611</v>
      </c>
      <c r="D97" s="9" t="s">
        <v>3767</v>
      </c>
      <c r="E97" s="9"/>
      <c r="F97" s="8" t="s">
        <v>3625</v>
      </c>
      <c r="G97" s="9">
        <v>593</v>
      </c>
      <c r="H97" s="9">
        <v>4</v>
      </c>
      <c r="I97" s="9"/>
      <c r="J97" s="7" t="s">
        <v>3662</v>
      </c>
      <c r="K97" s="6" t="s">
        <v>3636</v>
      </c>
      <c r="L97" s="9" t="s">
        <v>79</v>
      </c>
    </row>
    <row r="98" spans="1:12" ht="12" customHeight="1" x14ac:dyDescent="0.25">
      <c r="A98" s="6" t="s">
        <v>3609</v>
      </c>
      <c r="C98" s="8" t="s">
        <v>3611</v>
      </c>
      <c r="D98" s="9" t="s">
        <v>3768</v>
      </c>
      <c r="E98" s="9"/>
      <c r="F98" s="8" t="s">
        <v>3625</v>
      </c>
      <c r="G98" s="9">
        <v>108</v>
      </c>
      <c r="H98" s="9">
        <v>1</v>
      </c>
      <c r="I98" s="9"/>
      <c r="J98" s="7" t="s">
        <v>3662</v>
      </c>
      <c r="K98" s="6" t="s">
        <v>3769</v>
      </c>
      <c r="L98" s="9" t="s">
        <v>79</v>
      </c>
    </row>
    <row r="99" spans="1:12" ht="12" customHeight="1" x14ac:dyDescent="0.25">
      <c r="A99" s="6" t="s">
        <v>3609</v>
      </c>
      <c r="C99" s="8" t="s">
        <v>3611</v>
      </c>
      <c r="D99" s="9" t="s">
        <v>3770</v>
      </c>
      <c r="E99" s="9"/>
      <c r="F99" s="8" t="s">
        <v>3625</v>
      </c>
      <c r="G99" s="9">
        <v>209</v>
      </c>
      <c r="H99" s="9">
        <v>1</v>
      </c>
      <c r="I99" s="9"/>
      <c r="J99" s="7" t="s">
        <v>3662</v>
      </c>
      <c r="K99" s="6" t="s">
        <v>3769</v>
      </c>
      <c r="L99" s="9" t="s">
        <v>79</v>
      </c>
    </row>
    <row r="100" spans="1:12" ht="12" customHeight="1" x14ac:dyDescent="0.25">
      <c r="A100" s="6" t="s">
        <v>3609</v>
      </c>
      <c r="C100" s="8" t="s">
        <v>3611</v>
      </c>
      <c r="D100" s="9" t="s">
        <v>3771</v>
      </c>
      <c r="E100" s="9"/>
      <c r="F100" s="8" t="s">
        <v>3625</v>
      </c>
      <c r="G100" s="9">
        <v>104</v>
      </c>
      <c r="H100" s="9">
        <v>1</v>
      </c>
      <c r="I100" s="9"/>
      <c r="J100" s="7" t="s">
        <v>3662</v>
      </c>
      <c r="K100" s="6" t="s">
        <v>3769</v>
      </c>
      <c r="L100" s="9" t="s">
        <v>79</v>
      </c>
    </row>
    <row r="101" spans="1:12" ht="12" customHeight="1" x14ac:dyDescent="0.25">
      <c r="A101" s="6" t="s">
        <v>3609</v>
      </c>
      <c r="C101" s="8" t="s">
        <v>3611</v>
      </c>
      <c r="D101" s="9" t="s">
        <v>3772</v>
      </c>
      <c r="E101" s="9"/>
      <c r="F101" s="8" t="s">
        <v>3625</v>
      </c>
      <c r="G101" s="9">
        <v>104</v>
      </c>
      <c r="H101" s="9">
        <v>1</v>
      </c>
      <c r="I101" s="9"/>
      <c r="J101" s="7" t="s">
        <v>3662</v>
      </c>
      <c r="K101" s="6" t="s">
        <v>3769</v>
      </c>
      <c r="L101" s="9" t="s">
        <v>79</v>
      </c>
    </row>
    <row r="102" spans="1:12" ht="12" customHeight="1" x14ac:dyDescent="0.25">
      <c r="A102" s="6" t="s">
        <v>3609</v>
      </c>
      <c r="C102" s="8" t="s">
        <v>3611</v>
      </c>
      <c r="D102" s="9" t="s">
        <v>3773</v>
      </c>
      <c r="E102" s="9"/>
      <c r="F102" s="8" t="s">
        <v>3620</v>
      </c>
      <c r="G102" s="9">
        <v>112</v>
      </c>
      <c r="H102" s="9">
        <v>0</v>
      </c>
      <c r="I102" s="9"/>
      <c r="J102" s="7" t="s">
        <v>3774</v>
      </c>
      <c r="K102" s="6" t="s">
        <v>3636</v>
      </c>
      <c r="L102" s="9" t="s">
        <v>79</v>
      </c>
    </row>
    <row r="103" spans="1:12" ht="12" customHeight="1" x14ac:dyDescent="0.25">
      <c r="A103" s="6" t="s">
        <v>3609</v>
      </c>
      <c r="C103" s="8" t="s">
        <v>3611</v>
      </c>
      <c r="D103" s="9" t="s">
        <v>3775</v>
      </c>
      <c r="E103" s="9"/>
      <c r="F103" s="8" t="s">
        <v>3625</v>
      </c>
      <c r="G103" s="9">
        <v>112</v>
      </c>
      <c r="H103" s="9">
        <v>1</v>
      </c>
      <c r="I103" s="9"/>
      <c r="J103" s="7" t="s">
        <v>3774</v>
      </c>
      <c r="K103" s="6" t="s">
        <v>3636</v>
      </c>
      <c r="L103" s="9" t="s">
        <v>79</v>
      </c>
    </row>
    <row r="104" spans="1:12" ht="12" customHeight="1" x14ac:dyDescent="0.25">
      <c r="A104" s="6" t="s">
        <v>3609</v>
      </c>
      <c r="C104" s="8" t="s">
        <v>3611</v>
      </c>
      <c r="D104" s="9" t="s">
        <v>3776</v>
      </c>
      <c r="E104" s="9"/>
      <c r="F104" s="8" t="s">
        <v>3625</v>
      </c>
      <c r="G104" s="9">
        <v>90</v>
      </c>
      <c r="H104" s="9">
        <v>1</v>
      </c>
      <c r="I104" s="9"/>
      <c r="J104" s="7" t="s">
        <v>3774</v>
      </c>
      <c r="K104" s="6" t="s">
        <v>3636</v>
      </c>
      <c r="L104" s="9" t="s">
        <v>79</v>
      </c>
    </row>
    <row r="105" spans="1:12" ht="12" customHeight="1" x14ac:dyDescent="0.25">
      <c r="A105" s="6" t="s">
        <v>3609</v>
      </c>
      <c r="C105" s="8" t="s">
        <v>3611</v>
      </c>
      <c r="D105" s="9" t="s">
        <v>3777</v>
      </c>
      <c r="E105" s="9"/>
      <c r="F105" s="8" t="s">
        <v>3625</v>
      </c>
      <c r="G105" s="9">
        <v>90</v>
      </c>
      <c r="H105" s="9">
        <v>1</v>
      </c>
      <c r="I105" s="9"/>
      <c r="J105" s="7" t="s">
        <v>3774</v>
      </c>
      <c r="K105" s="6" t="s">
        <v>3778</v>
      </c>
      <c r="L105" s="9" t="s">
        <v>79</v>
      </c>
    </row>
    <row r="106" spans="1:12" ht="12" customHeight="1" x14ac:dyDescent="0.25">
      <c r="A106" s="6" t="s">
        <v>3609</v>
      </c>
      <c r="C106" s="8" t="s">
        <v>3611</v>
      </c>
      <c r="D106" s="9" t="s">
        <v>3779</v>
      </c>
      <c r="E106" s="9"/>
      <c r="F106" s="8" t="s">
        <v>3625</v>
      </c>
      <c r="G106" s="9">
        <v>126</v>
      </c>
      <c r="H106" s="9">
        <v>1</v>
      </c>
      <c r="I106" s="9"/>
      <c r="J106" s="7" t="s">
        <v>3774</v>
      </c>
      <c r="K106" s="6" t="s">
        <v>3636</v>
      </c>
      <c r="L106" s="9" t="s">
        <v>79</v>
      </c>
    </row>
    <row r="107" spans="1:12" ht="12" customHeight="1" x14ac:dyDescent="0.25">
      <c r="A107" s="6" t="s">
        <v>3609</v>
      </c>
      <c r="C107" s="8" t="s">
        <v>3611</v>
      </c>
      <c r="D107" s="9" t="s">
        <v>3780</v>
      </c>
      <c r="E107" s="9"/>
      <c r="F107" s="8" t="s">
        <v>3625</v>
      </c>
      <c r="G107" s="9">
        <v>131</v>
      </c>
      <c r="H107" s="9">
        <v>1</v>
      </c>
      <c r="I107" s="9"/>
      <c r="J107" s="7" t="s">
        <v>3774</v>
      </c>
      <c r="K107" s="6" t="s">
        <v>3636</v>
      </c>
      <c r="L107" s="9" t="s">
        <v>79</v>
      </c>
    </row>
    <row r="108" spans="1:12" ht="12" customHeight="1" x14ac:dyDescent="0.25">
      <c r="A108" s="6" t="s">
        <v>3609</v>
      </c>
      <c r="C108" s="8" t="s">
        <v>3611</v>
      </c>
      <c r="D108" s="9" t="s">
        <v>3781</v>
      </c>
      <c r="E108" s="9"/>
      <c r="F108" s="8" t="s">
        <v>3625</v>
      </c>
      <c r="G108" s="9">
        <v>127</v>
      </c>
      <c r="H108" s="9">
        <v>2</v>
      </c>
      <c r="I108" s="9"/>
      <c r="J108" s="7" t="s">
        <v>3774</v>
      </c>
      <c r="K108" s="6" t="s">
        <v>3636</v>
      </c>
      <c r="L108" s="9" t="s">
        <v>79</v>
      </c>
    </row>
    <row r="109" spans="1:12" ht="12" customHeight="1" x14ac:dyDescent="0.25">
      <c r="A109" s="6" t="s">
        <v>3609</v>
      </c>
      <c r="C109" s="8" t="s">
        <v>3611</v>
      </c>
      <c r="D109" s="9" t="s">
        <v>3782</v>
      </c>
      <c r="E109" s="9"/>
      <c r="F109" s="8" t="s">
        <v>3625</v>
      </c>
      <c r="G109" s="9">
        <v>131</v>
      </c>
      <c r="H109" s="9">
        <v>1</v>
      </c>
      <c r="I109" s="9"/>
      <c r="J109" s="7" t="s">
        <v>3774</v>
      </c>
      <c r="K109" s="6" t="s">
        <v>3636</v>
      </c>
      <c r="L109" s="9" t="s">
        <v>79</v>
      </c>
    </row>
    <row r="110" spans="1:12" ht="12" customHeight="1" x14ac:dyDescent="0.25">
      <c r="A110" s="6" t="s">
        <v>3609</v>
      </c>
      <c r="B110" s="7" t="s">
        <v>3664</v>
      </c>
      <c r="C110" s="8" t="s">
        <v>3611</v>
      </c>
      <c r="D110" s="9" t="s">
        <v>3783</v>
      </c>
      <c r="E110" s="9"/>
      <c r="F110" s="8" t="s">
        <v>3640</v>
      </c>
      <c r="G110" s="9">
        <v>279</v>
      </c>
      <c r="H110" s="9">
        <v>0</v>
      </c>
      <c r="I110" s="9"/>
      <c r="J110" s="7" t="s">
        <v>3641</v>
      </c>
      <c r="K110" s="6" t="s">
        <v>3642</v>
      </c>
      <c r="L110" s="9" t="s">
        <v>79</v>
      </c>
    </row>
    <row r="111" spans="1:12" ht="12" customHeight="1" x14ac:dyDescent="0.25">
      <c r="A111" s="6" t="s">
        <v>3609</v>
      </c>
      <c r="B111" s="7" t="s">
        <v>3623</v>
      </c>
      <c r="C111" s="8" t="s">
        <v>3611</v>
      </c>
      <c r="D111" s="9" t="s">
        <v>3784</v>
      </c>
      <c r="E111" s="9"/>
      <c r="F111" s="8" t="s">
        <v>3640</v>
      </c>
      <c r="G111" s="9">
        <v>170</v>
      </c>
      <c r="H111" s="9">
        <v>0</v>
      </c>
      <c r="I111" s="9"/>
      <c r="J111" s="7" t="s">
        <v>3641</v>
      </c>
      <c r="K111" s="6" t="s">
        <v>3642</v>
      </c>
      <c r="L111" s="9" t="s">
        <v>79</v>
      </c>
    </row>
    <row r="112" spans="1:12" ht="12" customHeight="1" x14ac:dyDescent="0.25">
      <c r="A112" s="6" t="s">
        <v>3609</v>
      </c>
      <c r="B112" s="7" t="s">
        <v>3623</v>
      </c>
      <c r="C112" s="8" t="s">
        <v>3611</v>
      </c>
      <c r="D112" s="9" t="s">
        <v>3785</v>
      </c>
      <c r="E112" s="9"/>
      <c r="F112" s="8" t="s">
        <v>3625</v>
      </c>
      <c r="G112" s="9">
        <v>90</v>
      </c>
      <c r="H112" s="9">
        <v>1</v>
      </c>
      <c r="I112" s="9"/>
      <c r="J112" s="7" t="s">
        <v>3641</v>
      </c>
      <c r="K112" s="6" t="s">
        <v>3642</v>
      </c>
      <c r="L112" s="9" t="s">
        <v>79</v>
      </c>
    </row>
    <row r="113" spans="1:12" ht="12" customHeight="1" x14ac:dyDescent="0.25">
      <c r="A113" s="6" t="s">
        <v>3609</v>
      </c>
      <c r="B113" s="7" t="s">
        <v>3616</v>
      </c>
      <c r="C113" s="8" t="s">
        <v>3611</v>
      </c>
      <c r="D113" s="9" t="s">
        <v>3786</v>
      </c>
      <c r="E113" s="9"/>
      <c r="F113" s="8" t="s">
        <v>3653</v>
      </c>
      <c r="G113" s="9">
        <v>295</v>
      </c>
      <c r="H113" s="9">
        <v>0</v>
      </c>
      <c r="I113" s="9"/>
      <c r="J113" s="7" t="s">
        <v>3641</v>
      </c>
      <c r="K113" s="6" t="s">
        <v>3642</v>
      </c>
      <c r="L113" s="9" t="s">
        <v>79</v>
      </c>
    </row>
    <row r="114" spans="1:12" ht="12" customHeight="1" x14ac:dyDescent="0.25">
      <c r="A114" s="6" t="s">
        <v>3609</v>
      </c>
      <c r="B114" s="7" t="s">
        <v>3623</v>
      </c>
      <c r="C114" s="8" t="s">
        <v>3611</v>
      </c>
      <c r="D114" s="9" t="s">
        <v>3787</v>
      </c>
      <c r="E114" s="9"/>
      <c r="F114" s="8" t="s">
        <v>3625</v>
      </c>
      <c r="G114" s="9">
        <v>123</v>
      </c>
      <c r="H114" s="9">
        <v>1</v>
      </c>
      <c r="I114" s="9"/>
      <c r="J114" s="7" t="s">
        <v>3641</v>
      </c>
      <c r="K114" s="6" t="s">
        <v>3788</v>
      </c>
      <c r="L114" s="9" t="s">
        <v>79</v>
      </c>
    </row>
    <row r="115" spans="1:12" ht="12" customHeight="1" x14ac:dyDescent="0.25">
      <c r="A115" s="6" t="s">
        <v>3609</v>
      </c>
      <c r="B115" s="7" t="s">
        <v>3789</v>
      </c>
      <c r="C115" s="8" t="s">
        <v>3611</v>
      </c>
      <c r="D115" s="9" t="s">
        <v>3790</v>
      </c>
      <c r="E115" s="9"/>
      <c r="F115" s="8" t="s">
        <v>3625</v>
      </c>
      <c r="G115" s="9">
        <v>300</v>
      </c>
      <c r="H115" s="9">
        <v>1</v>
      </c>
      <c r="I115" s="9"/>
      <c r="J115" s="7" t="s">
        <v>3641</v>
      </c>
      <c r="K115" s="6" t="s">
        <v>3788</v>
      </c>
      <c r="L115" s="9" t="s">
        <v>79</v>
      </c>
    </row>
    <row r="116" spans="1:12" ht="12" customHeight="1" x14ac:dyDescent="0.25">
      <c r="A116" s="6" t="s">
        <v>3609</v>
      </c>
      <c r="C116" s="8" t="s">
        <v>3611</v>
      </c>
      <c r="D116" s="9" t="s">
        <v>3791</v>
      </c>
      <c r="E116" s="9"/>
      <c r="F116" s="8" t="s">
        <v>3625</v>
      </c>
      <c r="G116" s="9">
        <v>120</v>
      </c>
      <c r="H116" s="9">
        <v>1</v>
      </c>
      <c r="I116" s="9"/>
      <c r="J116" s="7" t="s">
        <v>3641</v>
      </c>
      <c r="K116" s="6" t="s">
        <v>3788</v>
      </c>
      <c r="L116" s="9" t="s">
        <v>79</v>
      </c>
    </row>
    <row r="117" spans="1:12" ht="12" customHeight="1" x14ac:dyDescent="0.25">
      <c r="A117" s="6" t="s">
        <v>3609</v>
      </c>
      <c r="C117" s="8" t="s">
        <v>3611</v>
      </c>
      <c r="D117" s="9" t="s">
        <v>3792</v>
      </c>
      <c r="E117" s="9"/>
      <c r="F117" s="8" t="s">
        <v>3625</v>
      </c>
      <c r="G117" s="9">
        <v>110</v>
      </c>
      <c r="H117" s="9">
        <v>1</v>
      </c>
      <c r="I117" s="9"/>
      <c r="J117" s="7" t="s">
        <v>3641</v>
      </c>
      <c r="K117" s="6" t="s">
        <v>3788</v>
      </c>
      <c r="L117" s="9" t="s">
        <v>79</v>
      </c>
    </row>
    <row r="118" spans="1:12" ht="12" customHeight="1" x14ac:dyDescent="0.25">
      <c r="A118" s="6" t="s">
        <v>3609</v>
      </c>
      <c r="C118" s="8" t="s">
        <v>3611</v>
      </c>
      <c r="D118" s="9" t="s">
        <v>3793</v>
      </c>
      <c r="E118" s="9"/>
      <c r="F118" s="8" t="s">
        <v>3625</v>
      </c>
      <c r="G118" s="9">
        <v>96</v>
      </c>
      <c r="H118" s="9">
        <v>1</v>
      </c>
      <c r="I118" s="9"/>
      <c r="J118" s="7" t="s">
        <v>3641</v>
      </c>
      <c r="K118" s="6" t="s">
        <v>3788</v>
      </c>
      <c r="L118" s="9" t="s">
        <v>79</v>
      </c>
    </row>
    <row r="119" spans="1:12" ht="12" customHeight="1" x14ac:dyDescent="0.25">
      <c r="A119" s="6" t="s">
        <v>3609</v>
      </c>
      <c r="C119" s="8" t="s">
        <v>3611</v>
      </c>
      <c r="D119" s="9" t="s">
        <v>3794</v>
      </c>
      <c r="E119" s="9"/>
      <c r="F119" s="8" t="s">
        <v>3625</v>
      </c>
      <c r="G119" s="9">
        <v>88</v>
      </c>
      <c r="H119" s="9">
        <v>1</v>
      </c>
      <c r="I119" s="9"/>
      <c r="J119" s="7" t="s">
        <v>3641</v>
      </c>
      <c r="K119" s="6" t="s">
        <v>3788</v>
      </c>
      <c r="L119" s="9" t="s">
        <v>79</v>
      </c>
    </row>
    <row r="120" spans="1:12" ht="12" customHeight="1" x14ac:dyDescent="0.25">
      <c r="A120" s="6" t="s">
        <v>3609</v>
      </c>
      <c r="C120" s="8" t="s">
        <v>3611</v>
      </c>
      <c r="D120" s="9" t="s">
        <v>3795</v>
      </c>
      <c r="E120" s="9"/>
      <c r="F120" s="8" t="s">
        <v>3625</v>
      </c>
      <c r="G120" s="9">
        <v>99</v>
      </c>
      <c r="H120" s="9">
        <v>1</v>
      </c>
      <c r="I120" s="9"/>
      <c r="J120" s="7" t="s">
        <v>3641</v>
      </c>
      <c r="K120" s="6" t="s">
        <v>3788</v>
      </c>
      <c r="L120" s="9" t="s">
        <v>79</v>
      </c>
    </row>
    <row r="121" spans="1:12" ht="12" customHeight="1" x14ac:dyDescent="0.25">
      <c r="A121" s="6" t="s">
        <v>3609</v>
      </c>
      <c r="B121" s="7" t="s">
        <v>3789</v>
      </c>
      <c r="C121" s="8" t="s">
        <v>3611</v>
      </c>
      <c r="D121" s="9" t="s">
        <v>3796</v>
      </c>
      <c r="E121" s="9"/>
      <c r="F121" s="8" t="s">
        <v>3640</v>
      </c>
      <c r="G121" s="9">
        <v>178</v>
      </c>
      <c r="H121" s="9">
        <v>0</v>
      </c>
      <c r="I121" s="9"/>
      <c r="J121" s="7" t="s">
        <v>3641</v>
      </c>
      <c r="K121" s="6" t="s">
        <v>3642</v>
      </c>
      <c r="L121" s="9" t="s">
        <v>79</v>
      </c>
    </row>
    <row r="122" spans="1:12" ht="12" customHeight="1" x14ac:dyDescent="0.25">
      <c r="A122" s="6" t="s">
        <v>3609</v>
      </c>
      <c r="C122" s="8" t="s">
        <v>3611</v>
      </c>
      <c r="D122" s="9" t="s">
        <v>3797</v>
      </c>
      <c r="E122" s="9"/>
      <c r="F122" s="8" t="s">
        <v>3625</v>
      </c>
      <c r="G122" s="9">
        <v>86</v>
      </c>
      <c r="H122" s="9">
        <v>1</v>
      </c>
      <c r="I122" s="9"/>
      <c r="J122" s="7" t="s">
        <v>3641</v>
      </c>
      <c r="K122" s="6" t="s">
        <v>3788</v>
      </c>
      <c r="L122" s="9" t="s">
        <v>79</v>
      </c>
    </row>
    <row r="123" spans="1:12" ht="12" customHeight="1" x14ac:dyDescent="0.25">
      <c r="A123" s="6" t="s">
        <v>3609</v>
      </c>
      <c r="B123" s="7" t="s">
        <v>3689</v>
      </c>
      <c r="C123" s="8" t="s">
        <v>3611</v>
      </c>
      <c r="D123" s="9" t="s">
        <v>4087</v>
      </c>
      <c r="E123" s="9"/>
      <c r="F123" s="8" t="s">
        <v>3688</v>
      </c>
      <c r="G123" s="9">
        <v>281</v>
      </c>
      <c r="H123" s="9">
        <v>20</v>
      </c>
      <c r="I123" s="9"/>
      <c r="J123" s="7" t="s">
        <v>3621</v>
      </c>
      <c r="K123" s="6" t="s">
        <v>3622</v>
      </c>
      <c r="L123" s="9" t="s">
        <v>79</v>
      </c>
    </row>
    <row r="124" spans="1:12" ht="12" customHeight="1" x14ac:dyDescent="0.25">
      <c r="A124" s="6" t="s">
        <v>3609</v>
      </c>
      <c r="B124" s="7" t="s">
        <v>3623</v>
      </c>
      <c r="C124" s="8" t="s">
        <v>3611</v>
      </c>
      <c r="D124" s="9" t="s">
        <v>3799</v>
      </c>
      <c r="E124" s="9"/>
      <c r="F124" s="8" t="s">
        <v>3625</v>
      </c>
      <c r="G124" s="9">
        <v>172</v>
      </c>
      <c r="H124" s="9">
        <v>2</v>
      </c>
      <c r="I124" s="9"/>
      <c r="J124" s="7" t="s">
        <v>3626</v>
      </c>
      <c r="K124" s="6" t="s">
        <v>3627</v>
      </c>
      <c r="L124" s="9" t="s">
        <v>79</v>
      </c>
    </row>
    <row r="125" spans="1:12" ht="12" customHeight="1" x14ac:dyDescent="0.25">
      <c r="A125" s="6" t="s">
        <v>3609</v>
      </c>
      <c r="B125" s="7" t="s">
        <v>3616</v>
      </c>
      <c r="C125" s="8" t="s">
        <v>3611</v>
      </c>
      <c r="D125" s="9" t="s">
        <v>3800</v>
      </c>
      <c r="E125" s="9"/>
      <c r="F125" s="8" t="s">
        <v>3620</v>
      </c>
      <c r="G125" s="9">
        <v>57</v>
      </c>
      <c r="H125" s="9">
        <v>0</v>
      </c>
      <c r="I125" s="9"/>
      <c r="J125" s="7" t="s">
        <v>3621</v>
      </c>
      <c r="K125" s="6" t="s">
        <v>3622</v>
      </c>
      <c r="L125" s="9" t="s">
        <v>79</v>
      </c>
    </row>
    <row r="126" spans="1:12" ht="12" customHeight="1" x14ac:dyDescent="0.25">
      <c r="A126" s="6" t="s">
        <v>3609</v>
      </c>
      <c r="B126" s="7" t="s">
        <v>3623</v>
      </c>
      <c r="C126" s="8" t="s">
        <v>3611</v>
      </c>
      <c r="D126" s="9" t="s">
        <v>3801</v>
      </c>
      <c r="E126" s="9"/>
      <c r="F126" s="8" t="s">
        <v>3625</v>
      </c>
      <c r="G126" s="9">
        <v>188</v>
      </c>
      <c r="H126" s="9">
        <v>1</v>
      </c>
      <c r="I126" s="9"/>
      <c r="J126" s="7" t="s">
        <v>3670</v>
      </c>
      <c r="K126" s="6" t="s">
        <v>3627</v>
      </c>
      <c r="L126" s="9" t="s">
        <v>79</v>
      </c>
    </row>
    <row r="127" spans="1:12" ht="12" customHeight="1" x14ac:dyDescent="0.25">
      <c r="A127" s="6" t="s">
        <v>3609</v>
      </c>
      <c r="B127" s="7" t="s">
        <v>3802</v>
      </c>
      <c r="C127" s="8" t="s">
        <v>3611</v>
      </c>
      <c r="D127" s="9" t="s">
        <v>3803</v>
      </c>
      <c r="E127" s="9"/>
      <c r="F127" s="8" t="s">
        <v>3625</v>
      </c>
      <c r="G127" s="9">
        <v>118</v>
      </c>
      <c r="H127" s="9">
        <v>1</v>
      </c>
      <c r="I127" s="9"/>
      <c r="J127" s="7" t="s">
        <v>3670</v>
      </c>
      <c r="K127" s="6" t="s">
        <v>3627</v>
      </c>
      <c r="L127" s="9" t="s">
        <v>79</v>
      </c>
    </row>
    <row r="128" spans="1:12" ht="12" customHeight="1" x14ac:dyDescent="0.25">
      <c r="A128" s="6" t="s">
        <v>3609</v>
      </c>
      <c r="B128" s="7" t="s">
        <v>3623</v>
      </c>
      <c r="C128" s="8" t="s">
        <v>3611</v>
      </c>
      <c r="D128" s="9" t="s">
        <v>3804</v>
      </c>
      <c r="E128" s="9"/>
      <c r="F128" s="8" t="s">
        <v>3625</v>
      </c>
      <c r="G128" s="9">
        <v>80</v>
      </c>
      <c r="H128" s="9">
        <v>1</v>
      </c>
      <c r="I128" s="9"/>
      <c r="J128" s="7" t="s">
        <v>3670</v>
      </c>
      <c r="K128" s="6" t="s">
        <v>3627</v>
      </c>
      <c r="L128" s="9" t="s">
        <v>79</v>
      </c>
    </row>
    <row r="129" spans="1:12" ht="12" customHeight="1" x14ac:dyDescent="0.25">
      <c r="A129" s="6" t="s">
        <v>3609</v>
      </c>
      <c r="B129" s="7" t="s">
        <v>3623</v>
      </c>
      <c r="C129" s="8" t="s">
        <v>3611</v>
      </c>
      <c r="D129" s="9" t="s">
        <v>3805</v>
      </c>
      <c r="E129" s="9"/>
      <c r="F129" s="8" t="s">
        <v>3625</v>
      </c>
      <c r="G129" s="9">
        <v>80</v>
      </c>
      <c r="H129" s="9">
        <v>1</v>
      </c>
      <c r="I129" s="9"/>
      <c r="J129" s="7" t="s">
        <v>3670</v>
      </c>
      <c r="K129" s="6" t="s">
        <v>3627</v>
      </c>
      <c r="L129" s="9" t="s">
        <v>79</v>
      </c>
    </row>
    <row r="130" spans="1:12" ht="12" customHeight="1" x14ac:dyDescent="0.25">
      <c r="A130" s="6" t="s">
        <v>3609</v>
      </c>
      <c r="C130" s="8" t="s">
        <v>3611</v>
      </c>
      <c r="D130" s="9" t="s">
        <v>4088</v>
      </c>
      <c r="E130" s="9"/>
      <c r="F130" s="8" t="s">
        <v>3688</v>
      </c>
      <c r="G130" s="9">
        <v>852</v>
      </c>
      <c r="H130" s="9">
        <v>45</v>
      </c>
      <c r="I130" s="9"/>
      <c r="J130" s="7" t="s">
        <v>3614</v>
      </c>
      <c r="K130" s="6" t="s">
        <v>3622</v>
      </c>
      <c r="L130" s="9" t="s">
        <v>79</v>
      </c>
    </row>
    <row r="131" spans="1:12" ht="12" customHeight="1" x14ac:dyDescent="0.25">
      <c r="A131" s="6" t="s">
        <v>3609</v>
      </c>
      <c r="C131" s="8" t="s">
        <v>3611</v>
      </c>
      <c r="D131" s="9" t="s">
        <v>3807</v>
      </c>
      <c r="E131" s="9"/>
      <c r="F131" s="8" t="s">
        <v>3620</v>
      </c>
      <c r="G131" s="9">
        <v>141</v>
      </c>
      <c r="H131" s="9">
        <v>0</v>
      </c>
      <c r="I131" s="9"/>
      <c r="J131" s="7" t="s">
        <v>3614</v>
      </c>
      <c r="K131" s="6" t="s">
        <v>3732</v>
      </c>
      <c r="L131" s="9" t="s">
        <v>79</v>
      </c>
    </row>
    <row r="132" spans="1:12" ht="12" customHeight="1" x14ac:dyDescent="0.25">
      <c r="A132" s="6" t="s">
        <v>3609</v>
      </c>
      <c r="C132" s="8" t="s">
        <v>3611</v>
      </c>
      <c r="D132" s="9" t="s">
        <v>3808</v>
      </c>
      <c r="E132" s="9"/>
      <c r="F132" s="8" t="s">
        <v>3625</v>
      </c>
      <c r="G132" s="9">
        <v>173</v>
      </c>
      <c r="H132" s="9">
        <v>2</v>
      </c>
      <c r="I132" s="9"/>
      <c r="J132" s="7" t="s">
        <v>3614</v>
      </c>
      <c r="K132" s="6" t="s">
        <v>3732</v>
      </c>
      <c r="L132" s="9" t="s">
        <v>79</v>
      </c>
    </row>
    <row r="133" spans="1:12" ht="12" customHeight="1" x14ac:dyDescent="0.25">
      <c r="A133" s="6" t="s">
        <v>3609</v>
      </c>
      <c r="C133" s="8" t="s">
        <v>3611</v>
      </c>
      <c r="D133" s="9" t="s">
        <v>4089</v>
      </c>
      <c r="E133" s="9"/>
      <c r="F133" s="8" t="s">
        <v>3688</v>
      </c>
      <c r="G133" s="9">
        <v>486</v>
      </c>
      <c r="H133" s="9">
        <v>32</v>
      </c>
      <c r="I133" s="9"/>
      <c r="J133" s="7" t="s">
        <v>3614</v>
      </c>
      <c r="K133" s="6" t="s">
        <v>3622</v>
      </c>
      <c r="L133" s="9" t="s">
        <v>79</v>
      </c>
    </row>
    <row r="134" spans="1:12" ht="12" customHeight="1" x14ac:dyDescent="0.25">
      <c r="A134" s="6" t="s">
        <v>3609</v>
      </c>
      <c r="C134" s="8" t="s">
        <v>3611</v>
      </c>
      <c r="D134" s="9" t="s">
        <v>4090</v>
      </c>
      <c r="E134" s="9"/>
      <c r="F134" s="8" t="s">
        <v>3688</v>
      </c>
      <c r="G134" s="9">
        <v>223</v>
      </c>
      <c r="H134" s="9">
        <v>10</v>
      </c>
      <c r="I134" s="9"/>
      <c r="J134" s="7" t="s">
        <v>3621</v>
      </c>
      <c r="K134" s="6" t="s">
        <v>3622</v>
      </c>
      <c r="L134" s="9" t="s">
        <v>79</v>
      </c>
    </row>
    <row r="135" spans="1:12" ht="12" customHeight="1" x14ac:dyDescent="0.25">
      <c r="A135" s="6" t="s">
        <v>3609</v>
      </c>
      <c r="C135" s="8" t="s">
        <v>3611</v>
      </c>
      <c r="D135" s="9" t="s">
        <v>3812</v>
      </c>
      <c r="E135" s="9"/>
      <c r="F135" s="8" t="s">
        <v>3625</v>
      </c>
      <c r="G135" s="9">
        <v>305</v>
      </c>
      <c r="H135" s="9">
        <v>2</v>
      </c>
      <c r="I135" s="9"/>
      <c r="J135" s="7" t="s">
        <v>3614</v>
      </c>
      <c r="K135" s="6" t="s">
        <v>3732</v>
      </c>
      <c r="L135" s="9" t="s">
        <v>79</v>
      </c>
    </row>
    <row r="136" spans="1:12" ht="12" customHeight="1" x14ac:dyDescent="0.25">
      <c r="A136" s="6" t="s">
        <v>3609</v>
      </c>
      <c r="C136" s="8" t="s">
        <v>3611</v>
      </c>
      <c r="D136" s="9" t="s">
        <v>3813</v>
      </c>
      <c r="E136" s="9"/>
      <c r="F136" s="8" t="s">
        <v>3625</v>
      </c>
      <c r="G136" s="9">
        <v>187</v>
      </c>
      <c r="H136" s="9">
        <v>1</v>
      </c>
      <c r="I136" s="9"/>
      <c r="J136" s="7" t="s">
        <v>3644</v>
      </c>
      <c r="K136" s="6" t="s">
        <v>3732</v>
      </c>
      <c r="L136" s="9" t="s">
        <v>79</v>
      </c>
    </row>
    <row r="137" spans="1:12" ht="12" customHeight="1" x14ac:dyDescent="0.25">
      <c r="A137" s="6" t="s">
        <v>3609</v>
      </c>
      <c r="C137" s="8" t="s">
        <v>3611</v>
      </c>
      <c r="D137" s="9" t="s">
        <v>3814</v>
      </c>
      <c r="E137" s="9"/>
      <c r="F137" s="8" t="s">
        <v>3625</v>
      </c>
      <c r="G137" s="9">
        <v>122</v>
      </c>
      <c r="H137" s="9">
        <v>1</v>
      </c>
      <c r="I137" s="9"/>
      <c r="J137" s="7" t="s">
        <v>3614</v>
      </c>
      <c r="K137" s="6" t="s">
        <v>3732</v>
      </c>
      <c r="L137" s="9" t="s">
        <v>79</v>
      </c>
    </row>
    <row r="138" spans="1:12" ht="12" customHeight="1" x14ac:dyDescent="0.25">
      <c r="A138" s="6" t="s">
        <v>3609</v>
      </c>
      <c r="C138" s="8" t="s">
        <v>3611</v>
      </c>
      <c r="D138" s="9" t="s">
        <v>3815</v>
      </c>
      <c r="E138" s="9"/>
      <c r="F138" s="8" t="s">
        <v>3678</v>
      </c>
      <c r="G138" s="9">
        <v>412</v>
      </c>
      <c r="H138" s="9">
        <v>12</v>
      </c>
      <c r="I138" s="9"/>
      <c r="J138" s="7" t="s">
        <v>3621</v>
      </c>
      <c r="K138" s="6" t="s">
        <v>3622</v>
      </c>
      <c r="L138" s="9" t="s">
        <v>79</v>
      </c>
    </row>
    <row r="139" spans="1:12" ht="12" customHeight="1" x14ac:dyDescent="0.25">
      <c r="A139" s="6" t="s">
        <v>3609</v>
      </c>
      <c r="B139" s="7" t="s">
        <v>3720</v>
      </c>
      <c r="C139" s="8" t="s">
        <v>3611</v>
      </c>
      <c r="D139" s="9" t="s">
        <v>4163</v>
      </c>
      <c r="E139" s="9" t="s">
        <v>393</v>
      </c>
      <c r="F139" s="8" t="s">
        <v>4162</v>
      </c>
      <c r="G139" s="9">
        <v>792</v>
      </c>
      <c r="H139" s="9">
        <v>35</v>
      </c>
      <c r="I139" s="9"/>
      <c r="J139" s="7" t="s">
        <v>3614</v>
      </c>
      <c r="K139" s="6" t="s">
        <v>3741</v>
      </c>
      <c r="L139" s="9" t="s">
        <v>79</v>
      </c>
    </row>
    <row r="140" spans="1:12" ht="12" customHeight="1" x14ac:dyDescent="0.25">
      <c r="A140" s="6" t="s">
        <v>3609</v>
      </c>
      <c r="C140" s="8" t="s">
        <v>3611</v>
      </c>
      <c r="D140" s="9" t="s">
        <v>4599</v>
      </c>
      <c r="E140" s="9" t="s">
        <v>393</v>
      </c>
      <c r="F140" s="8" t="s">
        <v>4162</v>
      </c>
      <c r="G140" s="9">
        <v>2074</v>
      </c>
      <c r="H140" s="9">
        <v>30</v>
      </c>
      <c r="I140" s="9"/>
      <c r="J140" s="7" t="s">
        <v>3614</v>
      </c>
      <c r="K140" s="6" t="s">
        <v>3732</v>
      </c>
      <c r="L140" s="9" t="s">
        <v>79</v>
      </c>
    </row>
    <row r="141" spans="1:12" ht="12" customHeight="1" x14ac:dyDescent="0.25">
      <c r="A141" s="6" t="s">
        <v>3609</v>
      </c>
      <c r="B141" s="7" t="s">
        <v>3717</v>
      </c>
      <c r="C141" s="8" t="s">
        <v>3611</v>
      </c>
      <c r="D141" s="9" t="s">
        <v>4161</v>
      </c>
      <c r="E141" s="9"/>
      <c r="F141" s="8" t="s">
        <v>4162</v>
      </c>
      <c r="G141" s="9">
        <v>4300</v>
      </c>
      <c r="H141" s="9">
        <v>20</v>
      </c>
      <c r="I141" s="9"/>
      <c r="J141" s="7" t="s">
        <v>3614</v>
      </c>
      <c r="K141" s="6" t="s">
        <v>3618</v>
      </c>
      <c r="L141" s="9" t="s">
        <v>79</v>
      </c>
    </row>
    <row r="142" spans="1:12" ht="12" customHeight="1" x14ac:dyDescent="0.25">
      <c r="A142" s="6" t="s">
        <v>3609</v>
      </c>
      <c r="C142" s="8" t="s">
        <v>3611</v>
      </c>
      <c r="D142" s="9" t="s">
        <v>4594</v>
      </c>
      <c r="E142" s="9"/>
      <c r="F142" s="8" t="s">
        <v>4162</v>
      </c>
      <c r="G142" s="9">
        <v>350</v>
      </c>
      <c r="H142" s="9">
        <v>17</v>
      </c>
      <c r="I142" s="9"/>
      <c r="J142" s="7" t="s">
        <v>3614</v>
      </c>
      <c r="K142" s="6" t="s">
        <v>3722</v>
      </c>
      <c r="L142" s="9" t="s">
        <v>79</v>
      </c>
    </row>
    <row r="143" spans="1:12" ht="12" customHeight="1" x14ac:dyDescent="0.25">
      <c r="A143" s="6" t="s">
        <v>3609</v>
      </c>
      <c r="C143" s="8" t="s">
        <v>3611</v>
      </c>
      <c r="D143" s="9" t="s">
        <v>3821</v>
      </c>
      <c r="E143" s="9"/>
      <c r="F143" s="8" t="s">
        <v>3613</v>
      </c>
      <c r="G143" s="9">
        <v>42</v>
      </c>
      <c r="H143" s="9">
        <v>0</v>
      </c>
      <c r="I143" s="9"/>
      <c r="J143" s="7" t="s">
        <v>3614</v>
      </c>
      <c r="K143" s="6" t="s">
        <v>3822</v>
      </c>
      <c r="L143" s="9" t="s">
        <v>79</v>
      </c>
    </row>
    <row r="144" spans="1:12" ht="12" customHeight="1" x14ac:dyDescent="0.25">
      <c r="A144" s="6" t="s">
        <v>3609</v>
      </c>
      <c r="C144" s="8" t="s">
        <v>3611</v>
      </c>
      <c r="D144" s="9" t="s">
        <v>3823</v>
      </c>
      <c r="E144" s="9"/>
      <c r="F144" s="8" t="s">
        <v>3613</v>
      </c>
      <c r="G144" s="9">
        <v>111</v>
      </c>
      <c r="H144" s="9">
        <v>0</v>
      </c>
      <c r="I144" s="9"/>
      <c r="J144" s="7" t="s">
        <v>3614</v>
      </c>
      <c r="K144" s="6" t="s">
        <v>3822</v>
      </c>
      <c r="L144" s="9" t="s">
        <v>79</v>
      </c>
    </row>
    <row r="145" spans="1:12" ht="12" customHeight="1" x14ac:dyDescent="0.25">
      <c r="A145" s="6" t="s">
        <v>3609</v>
      </c>
      <c r="C145" s="8" t="s">
        <v>3611</v>
      </c>
      <c r="D145" s="9" t="s">
        <v>3824</v>
      </c>
      <c r="E145" s="9"/>
      <c r="F145" s="8" t="s">
        <v>3625</v>
      </c>
      <c r="G145" s="9">
        <v>64</v>
      </c>
      <c r="H145" s="9">
        <v>1</v>
      </c>
      <c r="I145" s="9"/>
      <c r="J145" s="7" t="s">
        <v>3614</v>
      </c>
      <c r="K145" s="6" t="s">
        <v>3732</v>
      </c>
      <c r="L145" s="9" t="s">
        <v>79</v>
      </c>
    </row>
    <row r="146" spans="1:12" ht="12" customHeight="1" x14ac:dyDescent="0.25">
      <c r="A146" s="6" t="s">
        <v>3609</v>
      </c>
      <c r="B146" s="7" t="s">
        <v>3623</v>
      </c>
      <c r="C146" s="8" t="s">
        <v>3611</v>
      </c>
      <c r="D146" s="9" t="s">
        <v>3825</v>
      </c>
      <c r="E146" s="9"/>
      <c r="F146" s="8" t="s">
        <v>3826</v>
      </c>
      <c r="G146" s="9">
        <v>64</v>
      </c>
      <c r="H146" s="9">
        <v>1</v>
      </c>
      <c r="I146" s="9"/>
      <c r="J146" s="7" t="s">
        <v>3614</v>
      </c>
      <c r="K146" s="6" t="s">
        <v>3732</v>
      </c>
      <c r="L146" s="9" t="s">
        <v>79</v>
      </c>
    </row>
    <row r="147" spans="1:12" ht="12" customHeight="1" x14ac:dyDescent="0.25">
      <c r="A147" s="6" t="s">
        <v>3609</v>
      </c>
      <c r="C147" s="8" t="s">
        <v>3611</v>
      </c>
      <c r="D147" s="9" t="s">
        <v>3827</v>
      </c>
      <c r="E147" s="9"/>
      <c r="F147" s="8" t="s">
        <v>3625</v>
      </c>
      <c r="G147" s="9">
        <v>64</v>
      </c>
      <c r="H147" s="9">
        <v>1</v>
      </c>
      <c r="I147" s="9"/>
      <c r="J147" s="7" t="s">
        <v>3614</v>
      </c>
      <c r="K147" s="6" t="s">
        <v>3732</v>
      </c>
      <c r="L147" s="9" t="s">
        <v>79</v>
      </c>
    </row>
    <row r="148" spans="1:12" ht="12" customHeight="1" x14ac:dyDescent="0.25">
      <c r="A148" s="6" t="s">
        <v>3609</v>
      </c>
      <c r="C148" s="8" t="s">
        <v>3611</v>
      </c>
      <c r="D148" s="9" t="s">
        <v>3828</v>
      </c>
      <c r="E148" s="9"/>
      <c r="F148" s="8" t="s">
        <v>3625</v>
      </c>
      <c r="G148" s="9">
        <v>64</v>
      </c>
      <c r="H148" s="9">
        <v>1</v>
      </c>
      <c r="I148" s="9"/>
      <c r="J148" s="7" t="s">
        <v>3614</v>
      </c>
      <c r="K148" s="6" t="s">
        <v>3822</v>
      </c>
      <c r="L148" s="9" t="s">
        <v>79</v>
      </c>
    </row>
    <row r="149" spans="1:12" ht="12" customHeight="1" x14ac:dyDescent="0.25">
      <c r="A149" s="6" t="s">
        <v>3609</v>
      </c>
      <c r="C149" s="8" t="s">
        <v>3611</v>
      </c>
      <c r="D149" s="9" t="s">
        <v>3829</v>
      </c>
      <c r="E149" s="9"/>
      <c r="F149" s="8" t="s">
        <v>3625</v>
      </c>
      <c r="G149" s="9">
        <v>195</v>
      </c>
      <c r="H149" s="9">
        <v>3</v>
      </c>
      <c r="I149" s="9"/>
      <c r="J149" s="7" t="s">
        <v>3614</v>
      </c>
      <c r="K149" s="6" t="s">
        <v>3732</v>
      </c>
      <c r="L149" s="9" t="s">
        <v>79</v>
      </c>
    </row>
    <row r="150" spans="1:12" ht="12" customHeight="1" x14ac:dyDescent="0.25">
      <c r="A150" s="6" t="s">
        <v>3609</v>
      </c>
      <c r="B150" s="7" t="s">
        <v>3720</v>
      </c>
      <c r="C150" s="8" t="s">
        <v>3611</v>
      </c>
      <c r="D150" s="9" t="s">
        <v>4595</v>
      </c>
      <c r="E150" s="9"/>
      <c r="F150" s="8" t="s">
        <v>4162</v>
      </c>
      <c r="G150" s="9">
        <v>775</v>
      </c>
      <c r="H150" s="9">
        <v>35</v>
      </c>
      <c r="I150" s="9"/>
      <c r="J150" s="7" t="s">
        <v>3614</v>
      </c>
      <c r="K150" s="6" t="s">
        <v>3741</v>
      </c>
      <c r="L150" s="9" t="s">
        <v>79</v>
      </c>
    </row>
    <row r="151" spans="1:12" ht="12" customHeight="1" x14ac:dyDescent="0.25">
      <c r="A151" s="6" t="s">
        <v>3609</v>
      </c>
      <c r="C151" s="8" t="s">
        <v>3611</v>
      </c>
      <c r="D151" s="9" t="s">
        <v>3831</v>
      </c>
      <c r="E151" s="9"/>
      <c r="F151" s="8" t="s">
        <v>3832</v>
      </c>
      <c r="G151" s="9">
        <v>35</v>
      </c>
      <c r="H151" s="9">
        <v>0</v>
      </c>
      <c r="I151" s="9"/>
      <c r="J151" s="7" t="s">
        <v>3614</v>
      </c>
      <c r="K151" s="6" t="s">
        <v>3622</v>
      </c>
      <c r="L151" s="9" t="s">
        <v>79</v>
      </c>
    </row>
    <row r="152" spans="1:12" ht="12" customHeight="1" x14ac:dyDescent="0.25">
      <c r="A152" s="6" t="s">
        <v>3609</v>
      </c>
      <c r="C152" s="8" t="s">
        <v>3611</v>
      </c>
      <c r="D152" s="9" t="s">
        <v>4164</v>
      </c>
      <c r="E152" s="9"/>
      <c r="F152" s="8" t="s">
        <v>4162</v>
      </c>
      <c r="G152" s="9">
        <v>431</v>
      </c>
      <c r="H152" s="9">
        <v>2</v>
      </c>
      <c r="I152" s="9"/>
      <c r="J152" s="7" t="s">
        <v>3614</v>
      </c>
      <c r="K152" s="6" t="s">
        <v>3822</v>
      </c>
      <c r="L152" s="9" t="s">
        <v>79</v>
      </c>
    </row>
    <row r="153" spans="1:12" ht="12" customHeight="1" x14ac:dyDescent="0.25">
      <c r="A153" s="6" t="s">
        <v>3609</v>
      </c>
      <c r="C153" s="8" t="s">
        <v>3611</v>
      </c>
      <c r="D153" s="9" t="s">
        <v>3834</v>
      </c>
      <c r="E153" s="9"/>
      <c r="F153" s="8" t="s">
        <v>3832</v>
      </c>
      <c r="G153" s="9">
        <v>117</v>
      </c>
      <c r="H153" s="9">
        <v>0</v>
      </c>
      <c r="I153" s="9"/>
      <c r="J153" s="7" t="s">
        <v>3614</v>
      </c>
      <c r="K153" s="6" t="s">
        <v>3622</v>
      </c>
      <c r="L153" s="9" t="s">
        <v>79</v>
      </c>
    </row>
    <row r="154" spans="1:12" ht="12" customHeight="1" x14ac:dyDescent="0.25">
      <c r="A154" s="6" t="s">
        <v>3609</v>
      </c>
      <c r="B154" s="7" t="s">
        <v>3610</v>
      </c>
      <c r="C154" s="8" t="s">
        <v>3611</v>
      </c>
      <c r="D154" s="9" t="s">
        <v>3835</v>
      </c>
      <c r="E154" s="9"/>
      <c r="F154" s="8" t="s">
        <v>3625</v>
      </c>
      <c r="G154" s="9">
        <v>63</v>
      </c>
      <c r="H154" s="9">
        <v>1</v>
      </c>
      <c r="I154" s="9"/>
      <c r="J154" s="7" t="s">
        <v>3614</v>
      </c>
      <c r="K154" s="6" t="s">
        <v>3622</v>
      </c>
      <c r="L154" s="9" t="s">
        <v>79</v>
      </c>
    </row>
    <row r="155" spans="1:12" ht="12" customHeight="1" x14ac:dyDescent="0.25">
      <c r="A155" s="6" t="s">
        <v>3609</v>
      </c>
      <c r="C155" s="8" t="s">
        <v>3611</v>
      </c>
      <c r="D155" s="9" t="s">
        <v>3836</v>
      </c>
      <c r="E155" s="9"/>
      <c r="F155" s="8" t="s">
        <v>3625</v>
      </c>
      <c r="G155" s="9">
        <v>64</v>
      </c>
      <c r="H155" s="9">
        <v>1</v>
      </c>
      <c r="I155" s="9"/>
      <c r="J155" s="7" t="s">
        <v>3614</v>
      </c>
      <c r="K155" s="6" t="s">
        <v>3732</v>
      </c>
      <c r="L155" s="9" t="s">
        <v>79</v>
      </c>
    </row>
    <row r="156" spans="1:12" ht="12" customHeight="1" x14ac:dyDescent="0.25">
      <c r="A156" s="6" t="s">
        <v>3609</v>
      </c>
      <c r="C156" s="8" t="s">
        <v>3611</v>
      </c>
      <c r="D156" s="9" t="s">
        <v>3837</v>
      </c>
      <c r="E156" s="9"/>
      <c r="F156" s="8" t="s">
        <v>3625</v>
      </c>
      <c r="G156" s="9">
        <v>57</v>
      </c>
      <c r="H156" s="9">
        <v>1</v>
      </c>
      <c r="I156" s="9"/>
      <c r="J156" s="7" t="s">
        <v>3614</v>
      </c>
      <c r="K156" s="6" t="s">
        <v>3732</v>
      </c>
      <c r="L156" s="9" t="s">
        <v>79</v>
      </c>
    </row>
    <row r="157" spans="1:12" ht="12" customHeight="1" x14ac:dyDescent="0.25">
      <c r="A157" s="6" t="s">
        <v>3609</v>
      </c>
      <c r="C157" s="8" t="s">
        <v>3611</v>
      </c>
      <c r="D157" s="9" t="s">
        <v>3838</v>
      </c>
      <c r="E157" s="9"/>
      <c r="F157" s="8" t="s">
        <v>3625</v>
      </c>
      <c r="G157" s="9">
        <v>132</v>
      </c>
      <c r="H157" s="9">
        <v>2</v>
      </c>
      <c r="I157" s="9"/>
      <c r="J157" s="7" t="s">
        <v>3614</v>
      </c>
      <c r="K157" s="6" t="s">
        <v>3732</v>
      </c>
      <c r="L157" s="9" t="s">
        <v>79</v>
      </c>
    </row>
    <row r="158" spans="1:12" ht="12" customHeight="1" x14ac:dyDescent="0.25">
      <c r="A158" s="6" t="s">
        <v>3609</v>
      </c>
      <c r="C158" s="8" t="s">
        <v>3611</v>
      </c>
      <c r="D158" s="9" t="s">
        <v>4596</v>
      </c>
      <c r="E158" s="9"/>
      <c r="F158" s="8" t="s">
        <v>4162</v>
      </c>
      <c r="G158" s="9">
        <v>322</v>
      </c>
      <c r="H158" s="9">
        <v>1</v>
      </c>
      <c r="I158" s="9"/>
      <c r="J158" s="7" t="s">
        <v>3614</v>
      </c>
      <c r="K158" s="6" t="s">
        <v>3822</v>
      </c>
      <c r="L158" s="9" t="s">
        <v>79</v>
      </c>
    </row>
    <row r="159" spans="1:12" ht="12" customHeight="1" x14ac:dyDescent="0.25">
      <c r="A159" s="6" t="s">
        <v>3609</v>
      </c>
      <c r="C159" s="8" t="s">
        <v>3611</v>
      </c>
      <c r="D159" s="9" t="s">
        <v>3840</v>
      </c>
      <c r="E159" s="9"/>
      <c r="F159" s="8" t="s">
        <v>3640</v>
      </c>
      <c r="G159" s="9">
        <v>64</v>
      </c>
      <c r="H159" s="9">
        <v>0</v>
      </c>
      <c r="I159" s="9"/>
      <c r="J159" s="7" t="s">
        <v>3641</v>
      </c>
      <c r="K159" s="6" t="s">
        <v>3642</v>
      </c>
      <c r="L159" s="9" t="s">
        <v>79</v>
      </c>
    </row>
    <row r="160" spans="1:12" ht="12" customHeight="1" x14ac:dyDescent="0.25">
      <c r="A160" s="6" t="s">
        <v>3609</v>
      </c>
      <c r="C160" s="8" t="s">
        <v>3611</v>
      </c>
      <c r="D160" s="9" t="s">
        <v>3841</v>
      </c>
      <c r="E160" s="9"/>
      <c r="F160" s="8" t="s">
        <v>3625</v>
      </c>
      <c r="G160" s="9">
        <v>101</v>
      </c>
      <c r="H160" s="9">
        <v>1</v>
      </c>
      <c r="I160" s="9"/>
      <c r="J160" s="7" t="s">
        <v>3614</v>
      </c>
      <c r="K160" s="6" t="s">
        <v>3732</v>
      </c>
      <c r="L160" s="9" t="s">
        <v>79</v>
      </c>
    </row>
    <row r="161" spans="1:12" ht="12" customHeight="1" x14ac:dyDescent="0.25">
      <c r="A161" s="6" t="s">
        <v>3609</v>
      </c>
      <c r="C161" s="8" t="s">
        <v>3611</v>
      </c>
      <c r="D161" s="9" t="s">
        <v>4597</v>
      </c>
      <c r="E161" s="9"/>
      <c r="F161" s="8" t="s">
        <v>4162</v>
      </c>
      <c r="G161" s="9">
        <v>299</v>
      </c>
      <c r="H161" s="9">
        <v>1</v>
      </c>
      <c r="I161" s="9"/>
      <c r="J161" s="7" t="s">
        <v>3614</v>
      </c>
      <c r="K161" s="6" t="s">
        <v>3822</v>
      </c>
      <c r="L161" s="9" t="s">
        <v>79</v>
      </c>
    </row>
    <row r="162" spans="1:12" ht="12" customHeight="1" x14ac:dyDescent="0.25">
      <c r="A162" s="6" t="s">
        <v>3609</v>
      </c>
      <c r="B162" s="7" t="s">
        <v>3623</v>
      </c>
      <c r="C162" s="8" t="s">
        <v>3611</v>
      </c>
      <c r="D162" s="9" t="s">
        <v>3843</v>
      </c>
      <c r="E162" s="9"/>
      <c r="F162" s="8" t="s">
        <v>3625</v>
      </c>
      <c r="G162" s="9">
        <v>114</v>
      </c>
      <c r="H162" s="9">
        <v>1</v>
      </c>
      <c r="I162" s="9"/>
      <c r="J162" s="7" t="s">
        <v>3614</v>
      </c>
      <c r="K162" s="6" t="s">
        <v>3732</v>
      </c>
      <c r="L162" s="9" t="s">
        <v>79</v>
      </c>
    </row>
    <row r="163" spans="1:12" ht="12" customHeight="1" x14ac:dyDescent="0.25">
      <c r="A163" s="6" t="s">
        <v>3609</v>
      </c>
      <c r="C163" s="8" t="s">
        <v>3611</v>
      </c>
      <c r="D163" s="9" t="s">
        <v>3844</v>
      </c>
      <c r="E163" s="9"/>
      <c r="F163" s="8" t="s">
        <v>3625</v>
      </c>
      <c r="G163" s="9">
        <v>114</v>
      </c>
      <c r="H163" s="9">
        <v>1</v>
      </c>
      <c r="I163" s="9"/>
      <c r="J163" s="7" t="s">
        <v>3614</v>
      </c>
      <c r="K163" s="6" t="s">
        <v>3622</v>
      </c>
      <c r="L163" s="9" t="s">
        <v>79</v>
      </c>
    </row>
    <row r="164" spans="1:12" ht="12" customHeight="1" x14ac:dyDescent="0.25">
      <c r="A164" s="6" t="s">
        <v>3609</v>
      </c>
      <c r="C164" s="8" t="s">
        <v>3611</v>
      </c>
      <c r="D164" s="9" t="s">
        <v>3845</v>
      </c>
      <c r="E164" s="9"/>
      <c r="F164" s="8" t="s">
        <v>3625</v>
      </c>
      <c r="G164" s="9">
        <v>164</v>
      </c>
      <c r="H164" s="9">
        <v>2</v>
      </c>
      <c r="I164" s="9"/>
      <c r="J164" s="7" t="s">
        <v>3614</v>
      </c>
      <c r="K164" s="6" t="s">
        <v>3732</v>
      </c>
      <c r="L164" s="9" t="s">
        <v>79</v>
      </c>
    </row>
    <row r="165" spans="1:12" ht="12" customHeight="1" x14ac:dyDescent="0.25">
      <c r="A165" s="6" t="s">
        <v>3609</v>
      </c>
      <c r="C165" s="8" t="s">
        <v>3611</v>
      </c>
      <c r="D165" s="9" t="s">
        <v>4598</v>
      </c>
      <c r="E165" s="9"/>
      <c r="F165" s="8" t="s">
        <v>4162</v>
      </c>
      <c r="G165" s="9">
        <v>112</v>
      </c>
      <c r="H165" s="9">
        <v>1</v>
      </c>
      <c r="I165" s="9"/>
      <c r="J165" s="7" t="s">
        <v>3614</v>
      </c>
      <c r="K165" s="6" t="s">
        <v>3822</v>
      </c>
      <c r="L165" s="9" t="s">
        <v>79</v>
      </c>
    </row>
    <row r="166" spans="1:12" ht="12" customHeight="1" x14ac:dyDescent="0.25">
      <c r="A166" s="6" t="s">
        <v>3609</v>
      </c>
      <c r="C166" s="8" t="s">
        <v>3611</v>
      </c>
      <c r="D166" s="9" t="s">
        <v>3847</v>
      </c>
      <c r="E166" s="9"/>
      <c r="F166" s="8" t="s">
        <v>3613</v>
      </c>
      <c r="G166" s="9">
        <v>180</v>
      </c>
      <c r="H166" s="9">
        <v>1</v>
      </c>
      <c r="I166" s="9"/>
      <c r="J166" s="7" t="s">
        <v>3614</v>
      </c>
      <c r="K166" s="6" t="s">
        <v>3732</v>
      </c>
      <c r="L166" s="9" t="s">
        <v>79</v>
      </c>
    </row>
    <row r="167" spans="1:12" ht="12" customHeight="1" x14ac:dyDescent="0.25">
      <c r="A167" s="6" t="s">
        <v>3609</v>
      </c>
      <c r="C167" s="8" t="s">
        <v>3611</v>
      </c>
      <c r="D167" s="9" t="s">
        <v>4600</v>
      </c>
      <c r="E167" s="9"/>
      <c r="F167" s="8" t="s">
        <v>4162</v>
      </c>
      <c r="G167" s="9">
        <v>381</v>
      </c>
      <c r="H167" s="9">
        <v>6</v>
      </c>
      <c r="I167" s="9"/>
      <c r="J167" s="7" t="s">
        <v>3614</v>
      </c>
      <c r="K167" s="6" t="s">
        <v>3732</v>
      </c>
      <c r="L167" s="9" t="s">
        <v>79</v>
      </c>
    </row>
    <row r="168" spans="1:12" ht="12" customHeight="1" x14ac:dyDescent="0.25">
      <c r="A168" s="6" t="s">
        <v>3609</v>
      </c>
      <c r="C168" s="8" t="s">
        <v>3611</v>
      </c>
      <c r="D168" s="9" t="s">
        <v>4601</v>
      </c>
      <c r="E168" s="9"/>
      <c r="F168" s="8" t="s">
        <v>4162</v>
      </c>
      <c r="G168" s="9">
        <v>161</v>
      </c>
      <c r="H168" s="9">
        <v>3</v>
      </c>
      <c r="I168" s="9"/>
      <c r="J168" s="7" t="s">
        <v>3614</v>
      </c>
      <c r="K168" s="6" t="s">
        <v>3732</v>
      </c>
      <c r="L168" s="9" t="s">
        <v>79</v>
      </c>
    </row>
    <row r="169" spans="1:12" ht="12" customHeight="1" x14ac:dyDescent="0.25">
      <c r="A169" s="6" t="s">
        <v>3609</v>
      </c>
      <c r="C169" s="8" t="s">
        <v>3611</v>
      </c>
      <c r="D169" s="9" t="s">
        <v>4602</v>
      </c>
      <c r="E169" s="9"/>
      <c r="F169" s="8" t="s">
        <v>4162</v>
      </c>
      <c r="G169" s="9">
        <v>157</v>
      </c>
      <c r="H169" s="9">
        <v>3</v>
      </c>
      <c r="I169" s="9"/>
      <c r="J169" s="7" t="s">
        <v>3614</v>
      </c>
      <c r="K169" s="6" t="s">
        <v>3732</v>
      </c>
      <c r="L169" s="9" t="s">
        <v>79</v>
      </c>
    </row>
    <row r="170" spans="1:12" ht="12" customHeight="1" x14ac:dyDescent="0.25">
      <c r="A170" s="6" t="s">
        <v>3609</v>
      </c>
      <c r="B170" s="7" t="s">
        <v>3623</v>
      </c>
      <c r="C170" s="8" t="s">
        <v>3611</v>
      </c>
      <c r="D170" s="9" t="s">
        <v>3851</v>
      </c>
      <c r="E170" s="9"/>
      <c r="F170" s="8" t="s">
        <v>3613</v>
      </c>
      <c r="G170" s="9">
        <v>177</v>
      </c>
      <c r="H170" s="9">
        <v>0</v>
      </c>
      <c r="I170" s="9"/>
      <c r="J170" s="7" t="s">
        <v>3614</v>
      </c>
      <c r="K170" s="6" t="s">
        <v>3732</v>
      </c>
      <c r="L170" s="9" t="s">
        <v>79</v>
      </c>
    </row>
    <row r="171" spans="1:12" ht="12" customHeight="1" x14ac:dyDescent="0.25">
      <c r="A171" s="6" t="s">
        <v>3609</v>
      </c>
      <c r="C171" s="8" t="s">
        <v>3611</v>
      </c>
      <c r="D171" s="9" t="s">
        <v>4849</v>
      </c>
      <c r="E171" s="9"/>
      <c r="F171" s="8" t="s">
        <v>4162</v>
      </c>
      <c r="G171" s="9">
        <v>1125</v>
      </c>
      <c r="H171" s="9">
        <v>25</v>
      </c>
      <c r="I171" s="9"/>
      <c r="J171" s="7" t="s">
        <v>3614</v>
      </c>
      <c r="K171" s="6" t="s">
        <v>3732</v>
      </c>
      <c r="L171" s="9" t="s">
        <v>79</v>
      </c>
    </row>
    <row r="172" spans="1:12" ht="12" customHeight="1" x14ac:dyDescent="0.25">
      <c r="A172" s="6" t="s">
        <v>3609</v>
      </c>
      <c r="C172" s="8" t="s">
        <v>3611</v>
      </c>
      <c r="D172" s="9" t="s">
        <v>4850</v>
      </c>
      <c r="E172" s="9"/>
      <c r="F172" s="8" t="s">
        <v>4162</v>
      </c>
      <c r="G172" s="9">
        <v>196</v>
      </c>
      <c r="H172" s="9">
        <v>3</v>
      </c>
      <c r="I172" s="9"/>
      <c r="J172" s="7" t="s">
        <v>3614</v>
      </c>
      <c r="K172" s="6" t="s">
        <v>3732</v>
      </c>
      <c r="L172" s="9" t="s">
        <v>79</v>
      </c>
    </row>
    <row r="173" spans="1:12" ht="12" customHeight="1" x14ac:dyDescent="0.25">
      <c r="A173" s="6" t="s">
        <v>3609</v>
      </c>
      <c r="C173" s="8" t="s">
        <v>3611</v>
      </c>
      <c r="D173" s="9" t="s">
        <v>3854</v>
      </c>
      <c r="E173" s="9"/>
      <c r="F173" s="8" t="s">
        <v>3855</v>
      </c>
      <c r="G173" s="9">
        <v>282</v>
      </c>
      <c r="H173" s="9">
        <v>6</v>
      </c>
      <c r="I173" s="9"/>
      <c r="J173" s="7" t="s">
        <v>3614</v>
      </c>
      <c r="K173" s="6" t="s">
        <v>3732</v>
      </c>
      <c r="L173" s="9" t="s">
        <v>79</v>
      </c>
    </row>
    <row r="174" spans="1:12" ht="12" customHeight="1" x14ac:dyDescent="0.25">
      <c r="A174" s="6" t="s">
        <v>3609</v>
      </c>
      <c r="B174" s="7" t="s">
        <v>3717</v>
      </c>
      <c r="C174" s="8" t="s">
        <v>3611</v>
      </c>
      <c r="D174" s="9" t="s">
        <v>3856</v>
      </c>
      <c r="E174" s="9"/>
      <c r="F174" s="8" t="s">
        <v>3855</v>
      </c>
      <c r="G174" s="9">
        <v>240</v>
      </c>
      <c r="H174" s="9">
        <v>8</v>
      </c>
      <c r="I174" s="9"/>
      <c r="J174" s="7" t="s">
        <v>3614</v>
      </c>
      <c r="K174" s="6" t="s">
        <v>3732</v>
      </c>
      <c r="L174" s="9" t="s">
        <v>79</v>
      </c>
    </row>
    <row r="175" spans="1:12" ht="12" customHeight="1" x14ac:dyDescent="0.25">
      <c r="A175" s="6" t="s">
        <v>3609</v>
      </c>
      <c r="C175" s="8" t="s">
        <v>3611</v>
      </c>
      <c r="D175" s="9" t="s">
        <v>3857</v>
      </c>
      <c r="E175" s="9"/>
      <c r="F175" s="8" t="s">
        <v>3625</v>
      </c>
      <c r="G175" s="9">
        <v>123</v>
      </c>
      <c r="H175" s="9">
        <v>1</v>
      </c>
      <c r="I175" s="9"/>
      <c r="J175" s="7" t="s">
        <v>3614</v>
      </c>
      <c r="K175" s="6" t="s">
        <v>3732</v>
      </c>
      <c r="L175" s="9" t="s">
        <v>79</v>
      </c>
    </row>
    <row r="176" spans="1:12" ht="12" customHeight="1" x14ac:dyDescent="0.25">
      <c r="A176" s="6" t="s">
        <v>3609</v>
      </c>
      <c r="C176" s="8" t="s">
        <v>3611</v>
      </c>
      <c r="D176" s="9" t="s">
        <v>3858</v>
      </c>
      <c r="E176" s="9"/>
      <c r="F176" s="8" t="s">
        <v>3620</v>
      </c>
      <c r="G176" s="9">
        <v>589</v>
      </c>
      <c r="H176" s="9">
        <v>0</v>
      </c>
      <c r="I176" s="9"/>
      <c r="J176" s="7" t="s">
        <v>3635</v>
      </c>
      <c r="K176" s="6" t="s">
        <v>3648</v>
      </c>
      <c r="L176" s="9" t="s">
        <v>79</v>
      </c>
    </row>
    <row r="177" spans="1:12" ht="12" customHeight="1" x14ac:dyDescent="0.25">
      <c r="A177" s="6" t="s">
        <v>3609</v>
      </c>
      <c r="C177" s="8" t="s">
        <v>3611</v>
      </c>
      <c r="D177" s="9" t="s">
        <v>3859</v>
      </c>
      <c r="E177" s="9"/>
      <c r="F177" s="8" t="s">
        <v>3620</v>
      </c>
      <c r="G177" s="9">
        <v>151</v>
      </c>
      <c r="H177" s="9">
        <v>0</v>
      </c>
      <c r="I177" s="9"/>
      <c r="J177" s="7" t="s">
        <v>3635</v>
      </c>
      <c r="K177" s="6" t="s">
        <v>3648</v>
      </c>
      <c r="L177" s="9" t="s">
        <v>79</v>
      </c>
    </row>
    <row r="178" spans="1:12" ht="12" customHeight="1" x14ac:dyDescent="0.25">
      <c r="A178" s="6" t="s">
        <v>3609</v>
      </c>
      <c r="B178" s="7" t="s">
        <v>3860</v>
      </c>
      <c r="C178" s="8" t="s">
        <v>3611</v>
      </c>
      <c r="D178" s="9" t="s">
        <v>3861</v>
      </c>
      <c r="E178" s="9"/>
      <c r="F178" s="8" t="s">
        <v>3620</v>
      </c>
      <c r="G178" s="9">
        <v>222</v>
      </c>
      <c r="H178" s="9">
        <v>0</v>
      </c>
      <c r="I178" s="9"/>
      <c r="J178" s="7" t="s">
        <v>3621</v>
      </c>
      <c r="K178" s="6" t="s">
        <v>3622</v>
      </c>
      <c r="L178" s="9" t="s">
        <v>79</v>
      </c>
    </row>
    <row r="179" spans="1:12" ht="12" customHeight="1" x14ac:dyDescent="0.25">
      <c r="A179" s="6" t="s">
        <v>3609</v>
      </c>
      <c r="C179" s="8" t="s">
        <v>3611</v>
      </c>
      <c r="D179" s="9" t="s">
        <v>3862</v>
      </c>
      <c r="E179" s="9"/>
      <c r="F179" s="8" t="s">
        <v>3620</v>
      </c>
      <c r="G179" s="9">
        <v>36</v>
      </c>
      <c r="H179" s="9">
        <v>0</v>
      </c>
      <c r="I179" s="9"/>
      <c r="J179" s="7" t="s">
        <v>3635</v>
      </c>
      <c r="K179" s="6" t="s">
        <v>3648</v>
      </c>
      <c r="L179" s="9" t="s">
        <v>79</v>
      </c>
    </row>
    <row r="180" spans="1:12" ht="12" customHeight="1" x14ac:dyDescent="0.25">
      <c r="A180" s="6" t="s">
        <v>3609</v>
      </c>
      <c r="C180" s="8" t="s">
        <v>3611</v>
      </c>
      <c r="D180" s="9" t="s">
        <v>3863</v>
      </c>
      <c r="E180" s="9"/>
      <c r="F180" s="8" t="s">
        <v>3620</v>
      </c>
      <c r="G180" s="9">
        <v>53</v>
      </c>
      <c r="H180" s="9">
        <v>0</v>
      </c>
      <c r="I180" s="9"/>
      <c r="J180" s="7" t="s">
        <v>3635</v>
      </c>
      <c r="K180" s="6" t="s">
        <v>3648</v>
      </c>
      <c r="L180" s="9" t="s">
        <v>79</v>
      </c>
    </row>
    <row r="181" spans="1:12" ht="12" customHeight="1" x14ac:dyDescent="0.25">
      <c r="A181" s="6" t="s">
        <v>3609</v>
      </c>
      <c r="C181" s="8" t="s">
        <v>3864</v>
      </c>
      <c r="D181" s="9" t="s">
        <v>3865</v>
      </c>
      <c r="E181" s="9"/>
      <c r="F181" s="8" t="s">
        <v>3625</v>
      </c>
      <c r="G181" s="9">
        <v>174</v>
      </c>
      <c r="H181" s="9">
        <v>1</v>
      </c>
      <c r="I181" s="9"/>
      <c r="J181" s="7" t="s">
        <v>3713</v>
      </c>
      <c r="K181" s="6" t="s">
        <v>3714</v>
      </c>
      <c r="L181" s="9" t="s">
        <v>79</v>
      </c>
    </row>
    <row r="182" spans="1:12" ht="12" customHeight="1" x14ac:dyDescent="0.25">
      <c r="A182" s="6" t="s">
        <v>3609</v>
      </c>
      <c r="C182" s="8" t="s">
        <v>3864</v>
      </c>
      <c r="D182" s="9" t="s">
        <v>3866</v>
      </c>
      <c r="E182" s="9"/>
      <c r="F182" s="8" t="s">
        <v>3625</v>
      </c>
      <c r="G182" s="9">
        <v>66</v>
      </c>
      <c r="H182" s="9">
        <v>1</v>
      </c>
      <c r="I182" s="9"/>
      <c r="J182" s="7" t="s">
        <v>3713</v>
      </c>
      <c r="K182" s="6" t="s">
        <v>3714</v>
      </c>
      <c r="L182" s="9" t="s">
        <v>79</v>
      </c>
    </row>
    <row r="183" spans="1:12" ht="12" customHeight="1" x14ac:dyDescent="0.25">
      <c r="A183" s="6" t="s">
        <v>3609</v>
      </c>
      <c r="C183" s="8" t="s">
        <v>3864</v>
      </c>
      <c r="D183" s="9" t="s">
        <v>3867</v>
      </c>
      <c r="E183" s="9"/>
      <c r="F183" s="8" t="s">
        <v>3625</v>
      </c>
      <c r="G183" s="9">
        <v>66</v>
      </c>
      <c r="H183" s="9">
        <v>1</v>
      </c>
      <c r="I183" s="9"/>
      <c r="J183" s="7" t="s">
        <v>3713</v>
      </c>
      <c r="K183" s="6" t="s">
        <v>3714</v>
      </c>
      <c r="L183" s="9" t="s">
        <v>79</v>
      </c>
    </row>
    <row r="184" spans="1:12" ht="12" customHeight="1" x14ac:dyDescent="0.25">
      <c r="A184" s="6" t="s">
        <v>3609</v>
      </c>
      <c r="C184" s="8" t="s">
        <v>3864</v>
      </c>
      <c r="D184" s="9" t="s">
        <v>3868</v>
      </c>
      <c r="E184" s="9"/>
      <c r="F184" s="8" t="s">
        <v>3625</v>
      </c>
      <c r="G184" s="9">
        <v>126</v>
      </c>
      <c r="H184" s="9">
        <v>1</v>
      </c>
      <c r="I184" s="9"/>
      <c r="J184" s="7" t="s">
        <v>3713</v>
      </c>
      <c r="K184" s="6" t="s">
        <v>3714</v>
      </c>
      <c r="L184" s="9" t="s">
        <v>79</v>
      </c>
    </row>
    <row r="185" spans="1:12" ht="12" customHeight="1" x14ac:dyDescent="0.25">
      <c r="A185" s="6" t="s">
        <v>3609</v>
      </c>
      <c r="C185" s="8" t="s">
        <v>3864</v>
      </c>
      <c r="D185" s="9" t="s">
        <v>3869</v>
      </c>
      <c r="E185" s="9"/>
      <c r="F185" s="8" t="s">
        <v>3678</v>
      </c>
      <c r="G185" s="9">
        <v>282</v>
      </c>
      <c r="H185" s="9">
        <v>10</v>
      </c>
      <c r="I185" s="9"/>
      <c r="J185" s="7" t="s">
        <v>3713</v>
      </c>
      <c r="K185" s="6" t="s">
        <v>3714</v>
      </c>
      <c r="L185" s="9" t="s">
        <v>79</v>
      </c>
    </row>
    <row r="186" spans="1:12" ht="12" customHeight="1" x14ac:dyDescent="0.25">
      <c r="A186" s="6" t="s">
        <v>3609</v>
      </c>
      <c r="C186" s="8" t="s">
        <v>3864</v>
      </c>
      <c r="D186" s="9" t="s">
        <v>3870</v>
      </c>
      <c r="E186" s="9"/>
      <c r="F186" s="8" t="s">
        <v>3625</v>
      </c>
      <c r="G186" s="9">
        <v>68</v>
      </c>
      <c r="H186" s="9">
        <v>1</v>
      </c>
      <c r="I186" s="9"/>
      <c r="J186" s="7" t="s">
        <v>3713</v>
      </c>
      <c r="K186" s="6" t="s">
        <v>3714</v>
      </c>
      <c r="L186" s="9" t="s">
        <v>79</v>
      </c>
    </row>
    <row r="187" spans="1:12" ht="12" customHeight="1" x14ac:dyDescent="0.25">
      <c r="A187" s="6" t="s">
        <v>3609</v>
      </c>
      <c r="C187" s="8" t="s">
        <v>3864</v>
      </c>
      <c r="D187" s="9" t="s">
        <v>3871</v>
      </c>
      <c r="E187" s="9"/>
      <c r="F187" s="8" t="s">
        <v>3872</v>
      </c>
      <c r="G187" s="9">
        <v>510</v>
      </c>
      <c r="H187" s="9">
        <v>3</v>
      </c>
      <c r="I187" s="9"/>
      <c r="J187" s="7" t="s">
        <v>3713</v>
      </c>
      <c r="K187" s="6" t="s">
        <v>3714</v>
      </c>
      <c r="L187" s="9" t="s">
        <v>79</v>
      </c>
    </row>
    <row r="188" spans="1:12" ht="12" customHeight="1" x14ac:dyDescent="0.25">
      <c r="A188" s="6" t="s">
        <v>3609</v>
      </c>
      <c r="C188" s="8" t="s">
        <v>3864</v>
      </c>
      <c r="D188" s="9" t="s">
        <v>3873</v>
      </c>
      <c r="E188" s="9"/>
      <c r="F188" s="8" t="s">
        <v>3625</v>
      </c>
      <c r="G188" s="9">
        <v>256</v>
      </c>
      <c r="H188" s="9">
        <v>2</v>
      </c>
      <c r="I188" s="9"/>
      <c r="J188" s="7" t="s">
        <v>3713</v>
      </c>
      <c r="K188" s="6" t="s">
        <v>3714</v>
      </c>
      <c r="L188" s="9" t="s">
        <v>79</v>
      </c>
    </row>
    <row r="189" spans="1:12" ht="12" customHeight="1" x14ac:dyDescent="0.25">
      <c r="A189" s="6" t="s">
        <v>3609</v>
      </c>
      <c r="C189" s="8" t="s">
        <v>3864</v>
      </c>
      <c r="D189" s="9" t="s">
        <v>3874</v>
      </c>
      <c r="E189" s="9"/>
      <c r="F189" s="8" t="s">
        <v>3872</v>
      </c>
      <c r="G189" s="9">
        <v>286</v>
      </c>
      <c r="H189" s="9">
        <v>0</v>
      </c>
      <c r="I189" s="9"/>
      <c r="J189" s="7" t="s">
        <v>3713</v>
      </c>
      <c r="K189" s="6" t="s">
        <v>3714</v>
      </c>
      <c r="L189" s="9" t="s">
        <v>79</v>
      </c>
    </row>
    <row r="190" spans="1:12" ht="12" customHeight="1" x14ac:dyDescent="0.25">
      <c r="A190" s="6" t="s">
        <v>3609</v>
      </c>
      <c r="C190" s="8" t="s">
        <v>3864</v>
      </c>
      <c r="D190" s="9" t="s">
        <v>3875</v>
      </c>
      <c r="E190" s="9"/>
      <c r="F190" s="8" t="s">
        <v>3872</v>
      </c>
      <c r="G190" s="9">
        <v>286</v>
      </c>
      <c r="H190" s="9">
        <v>0</v>
      </c>
      <c r="I190" s="9"/>
      <c r="J190" s="7" t="s">
        <v>3713</v>
      </c>
      <c r="K190" s="6" t="s">
        <v>3714</v>
      </c>
      <c r="L190" s="9" t="s">
        <v>79</v>
      </c>
    </row>
    <row r="191" spans="1:12" ht="12" customHeight="1" x14ac:dyDescent="0.25">
      <c r="A191" s="6" t="s">
        <v>3609</v>
      </c>
      <c r="C191" s="8" t="s">
        <v>3864</v>
      </c>
      <c r="D191" s="9" t="s">
        <v>3876</v>
      </c>
      <c r="E191" s="9"/>
      <c r="F191" s="8" t="s">
        <v>3872</v>
      </c>
      <c r="G191" s="9">
        <v>286</v>
      </c>
      <c r="H191" s="9">
        <v>0</v>
      </c>
      <c r="I191" s="9"/>
      <c r="J191" s="7" t="s">
        <v>3713</v>
      </c>
      <c r="K191" s="6" t="s">
        <v>3714</v>
      </c>
      <c r="L191" s="9" t="s">
        <v>79</v>
      </c>
    </row>
    <row r="192" spans="1:12" ht="12" customHeight="1" x14ac:dyDescent="0.25">
      <c r="A192" s="6" t="s">
        <v>3609</v>
      </c>
      <c r="B192" s="7" t="s">
        <v>3877</v>
      </c>
      <c r="C192" s="8" t="s">
        <v>3864</v>
      </c>
      <c r="D192" s="9" t="s">
        <v>3878</v>
      </c>
      <c r="E192" s="9"/>
      <c r="F192" s="8" t="s">
        <v>3625</v>
      </c>
      <c r="G192" s="9">
        <v>100</v>
      </c>
      <c r="H192" s="9">
        <v>1</v>
      </c>
      <c r="I192" s="9"/>
      <c r="J192" s="7" t="s">
        <v>3713</v>
      </c>
      <c r="K192" s="6" t="s">
        <v>3714</v>
      </c>
      <c r="L192" s="9" t="s">
        <v>79</v>
      </c>
    </row>
    <row r="193" spans="1:12" ht="12" customHeight="1" x14ac:dyDescent="0.25">
      <c r="A193" s="6" t="s">
        <v>3609</v>
      </c>
      <c r="B193" s="7" t="s">
        <v>3623</v>
      </c>
      <c r="C193" s="8" t="s">
        <v>3879</v>
      </c>
      <c r="D193" s="9" t="s">
        <v>3880</v>
      </c>
      <c r="E193" s="9"/>
      <c r="F193" s="8" t="s">
        <v>3881</v>
      </c>
      <c r="G193" s="9">
        <v>429</v>
      </c>
      <c r="H193" s="9">
        <v>6</v>
      </c>
      <c r="I193" s="9"/>
      <c r="J193" s="7" t="s">
        <v>3882</v>
      </c>
      <c r="K193" s="6" t="s">
        <v>3883</v>
      </c>
      <c r="L193" s="9" t="s">
        <v>79</v>
      </c>
    </row>
    <row r="194" spans="1:12" ht="12" customHeight="1" x14ac:dyDescent="0.25">
      <c r="A194" s="6" t="s">
        <v>3609</v>
      </c>
      <c r="B194" s="7" t="s">
        <v>3623</v>
      </c>
      <c r="C194" s="8" t="s">
        <v>3879</v>
      </c>
      <c r="D194" s="9" t="s">
        <v>3884</v>
      </c>
      <c r="E194" s="9"/>
      <c r="F194" s="8" t="s">
        <v>3625</v>
      </c>
      <c r="G194" s="9">
        <v>311</v>
      </c>
      <c r="H194" s="9">
        <v>1</v>
      </c>
      <c r="I194" s="9"/>
      <c r="J194" s="7" t="s">
        <v>3882</v>
      </c>
      <c r="K194" s="6" t="s">
        <v>3883</v>
      </c>
      <c r="L194" s="9" t="s">
        <v>79</v>
      </c>
    </row>
    <row r="195" spans="1:12" ht="12" customHeight="1" x14ac:dyDescent="0.25">
      <c r="A195" s="6" t="s">
        <v>3609</v>
      </c>
      <c r="B195" s="7" t="s">
        <v>3623</v>
      </c>
      <c r="C195" s="8" t="s">
        <v>3879</v>
      </c>
      <c r="D195" s="9" t="s">
        <v>3885</v>
      </c>
      <c r="E195" s="9"/>
      <c r="F195" s="8" t="s">
        <v>3625</v>
      </c>
      <c r="G195" s="9">
        <v>82</v>
      </c>
      <c r="H195" s="9">
        <v>1</v>
      </c>
      <c r="I195" s="9"/>
      <c r="J195" s="7" t="s">
        <v>3882</v>
      </c>
      <c r="K195" s="6" t="s">
        <v>3883</v>
      </c>
      <c r="L195" s="9" t="s">
        <v>79</v>
      </c>
    </row>
    <row r="196" spans="1:12" ht="12" customHeight="1" x14ac:dyDescent="0.25">
      <c r="A196" s="6" t="s">
        <v>3609</v>
      </c>
      <c r="B196" s="7" t="s">
        <v>3623</v>
      </c>
      <c r="C196" s="8" t="s">
        <v>3879</v>
      </c>
      <c r="D196" s="9" t="s">
        <v>3886</v>
      </c>
      <c r="E196" s="9"/>
      <c r="F196" s="8" t="s">
        <v>3625</v>
      </c>
      <c r="G196" s="9">
        <v>79</v>
      </c>
      <c r="H196" s="9">
        <v>1</v>
      </c>
      <c r="I196" s="9"/>
      <c r="J196" s="7" t="s">
        <v>3882</v>
      </c>
      <c r="K196" s="6" t="s">
        <v>3883</v>
      </c>
      <c r="L196" s="9" t="s">
        <v>79</v>
      </c>
    </row>
    <row r="197" spans="1:12" ht="12" customHeight="1" x14ac:dyDescent="0.25">
      <c r="A197" s="6" t="s">
        <v>3609</v>
      </c>
      <c r="C197" s="8" t="s">
        <v>3734</v>
      </c>
      <c r="D197" s="9" t="s">
        <v>3735</v>
      </c>
      <c r="E197" s="9" t="s">
        <v>393</v>
      </c>
      <c r="F197" s="8" t="s">
        <v>3688</v>
      </c>
      <c r="G197" s="9">
        <v>900</v>
      </c>
      <c r="H197" s="9">
        <v>45</v>
      </c>
      <c r="I197" s="9"/>
      <c r="J197" s="7" t="s">
        <v>3621</v>
      </c>
      <c r="K197" s="6" t="s">
        <v>3622</v>
      </c>
      <c r="L197" s="9" t="s">
        <v>79</v>
      </c>
    </row>
    <row r="198" spans="1:12" ht="12" customHeight="1" x14ac:dyDescent="0.25">
      <c r="A198" s="6" t="s">
        <v>3609</v>
      </c>
      <c r="B198" s="7" t="s">
        <v>3888</v>
      </c>
      <c r="C198" s="8" t="s">
        <v>3889</v>
      </c>
      <c r="D198" s="9" t="s">
        <v>3890</v>
      </c>
      <c r="E198" s="9"/>
      <c r="F198" s="8" t="s">
        <v>3891</v>
      </c>
      <c r="G198" s="9">
        <v>912</v>
      </c>
      <c r="H198" s="9">
        <v>40</v>
      </c>
      <c r="I198" s="9"/>
      <c r="J198" s="7" t="s">
        <v>3892</v>
      </c>
      <c r="K198" s="6" t="s">
        <v>3893</v>
      </c>
      <c r="L198" s="9" t="s">
        <v>79</v>
      </c>
    </row>
    <row r="199" spans="1:12" ht="12" customHeight="1" x14ac:dyDescent="0.25">
      <c r="A199" s="6" t="s">
        <v>3609</v>
      </c>
      <c r="B199" s="7" t="s">
        <v>3888</v>
      </c>
      <c r="C199" s="8" t="s">
        <v>3894</v>
      </c>
      <c r="D199" s="9" t="s">
        <v>3895</v>
      </c>
      <c r="E199" s="9"/>
      <c r="F199" s="8" t="s">
        <v>3891</v>
      </c>
      <c r="G199" s="9">
        <v>912</v>
      </c>
      <c r="H199" s="9">
        <v>40</v>
      </c>
      <c r="I199" s="9"/>
      <c r="J199" s="7" t="s">
        <v>3892</v>
      </c>
      <c r="K199" s="6" t="s">
        <v>3893</v>
      </c>
      <c r="L199" s="9" t="s">
        <v>79</v>
      </c>
    </row>
    <row r="200" spans="1:12" ht="12" customHeight="1" x14ac:dyDescent="0.25">
      <c r="A200" s="6" t="s">
        <v>3609</v>
      </c>
      <c r="B200" s="7" t="s">
        <v>3888</v>
      </c>
      <c r="C200" s="8" t="s">
        <v>3896</v>
      </c>
      <c r="D200" s="9" t="s">
        <v>3897</v>
      </c>
      <c r="E200" s="9"/>
      <c r="F200" s="8" t="s">
        <v>3891</v>
      </c>
      <c r="G200" s="9">
        <v>912</v>
      </c>
      <c r="H200" s="9">
        <v>40</v>
      </c>
      <c r="I200" s="9"/>
      <c r="J200" s="7" t="s">
        <v>3892</v>
      </c>
      <c r="K200" s="6" t="s">
        <v>3893</v>
      </c>
      <c r="L200" s="9" t="s">
        <v>79</v>
      </c>
    </row>
    <row r="201" spans="1:12" ht="12" customHeight="1" x14ac:dyDescent="0.25">
      <c r="A201" s="6" t="s">
        <v>3609</v>
      </c>
      <c r="B201" s="7" t="s">
        <v>3888</v>
      </c>
      <c r="C201" s="8" t="s">
        <v>3898</v>
      </c>
      <c r="D201" s="9" t="s">
        <v>3899</v>
      </c>
      <c r="E201" s="9"/>
      <c r="F201" s="8" t="s">
        <v>3891</v>
      </c>
      <c r="G201" s="9">
        <v>912</v>
      </c>
      <c r="H201" s="9">
        <v>40</v>
      </c>
      <c r="I201" s="9"/>
      <c r="J201" s="7" t="s">
        <v>3892</v>
      </c>
      <c r="K201" s="6" t="s">
        <v>3893</v>
      </c>
      <c r="L201" s="9" t="s">
        <v>79</v>
      </c>
    </row>
    <row r="202" spans="1:12" ht="12" customHeight="1" x14ac:dyDescent="0.25">
      <c r="A202" s="6" t="s">
        <v>3609</v>
      </c>
      <c r="B202" s="7" t="s">
        <v>3900</v>
      </c>
      <c r="C202" s="8" t="s">
        <v>3901</v>
      </c>
      <c r="D202" s="9" t="s">
        <v>3902</v>
      </c>
      <c r="E202" s="9"/>
      <c r="F202" s="8" t="s">
        <v>3872</v>
      </c>
      <c r="G202" s="9">
        <v>2223</v>
      </c>
      <c r="H202" s="9">
        <v>1</v>
      </c>
      <c r="I202" s="9"/>
      <c r="J202" s="7" t="s">
        <v>3713</v>
      </c>
      <c r="K202" s="6" t="s">
        <v>3903</v>
      </c>
      <c r="L202" s="9" t="s">
        <v>79</v>
      </c>
    </row>
    <row r="203" spans="1:12" ht="12" customHeight="1" x14ac:dyDescent="0.25">
      <c r="A203" s="6" t="s">
        <v>3609</v>
      </c>
      <c r="B203" s="7" t="s">
        <v>3623</v>
      </c>
      <c r="C203" s="8" t="s">
        <v>3901</v>
      </c>
      <c r="D203" s="9" t="s">
        <v>3904</v>
      </c>
      <c r="E203" s="9"/>
      <c r="F203" s="8" t="s">
        <v>3625</v>
      </c>
      <c r="G203" s="9">
        <v>112</v>
      </c>
      <c r="H203" s="9">
        <v>1</v>
      </c>
      <c r="I203" s="9"/>
      <c r="J203" s="7" t="s">
        <v>3713</v>
      </c>
      <c r="K203" s="6" t="s">
        <v>3903</v>
      </c>
      <c r="L203" s="9" t="s">
        <v>79</v>
      </c>
    </row>
    <row r="204" spans="1:12" ht="12" customHeight="1" x14ac:dyDescent="0.25">
      <c r="A204" s="6" t="s">
        <v>3609</v>
      </c>
      <c r="B204" s="7" t="s">
        <v>3616</v>
      </c>
      <c r="C204" s="8" t="s">
        <v>3901</v>
      </c>
      <c r="D204" s="9" t="s">
        <v>3905</v>
      </c>
      <c r="E204" s="9"/>
      <c r="F204" s="8" t="s">
        <v>3906</v>
      </c>
      <c r="G204" s="9">
        <v>80</v>
      </c>
      <c r="H204" s="9">
        <v>0</v>
      </c>
      <c r="I204" s="9"/>
      <c r="J204" s="7" t="s">
        <v>3621</v>
      </c>
      <c r="K204" s="6" t="s">
        <v>3907</v>
      </c>
      <c r="L204" s="9" t="s">
        <v>79</v>
      </c>
    </row>
    <row r="205" spans="1:12" ht="12" customHeight="1" x14ac:dyDescent="0.25">
      <c r="A205" s="6" t="s">
        <v>3609</v>
      </c>
      <c r="B205" s="7" t="s">
        <v>3908</v>
      </c>
      <c r="C205" s="8" t="s">
        <v>3901</v>
      </c>
      <c r="D205" s="9" t="s">
        <v>3909</v>
      </c>
      <c r="E205" s="9"/>
      <c r="F205" s="8" t="s">
        <v>3910</v>
      </c>
      <c r="G205" s="9">
        <v>525</v>
      </c>
      <c r="H205" s="9">
        <v>0</v>
      </c>
      <c r="I205" s="9"/>
      <c r="J205" s="7" t="s">
        <v>3713</v>
      </c>
      <c r="K205" s="6" t="s">
        <v>3903</v>
      </c>
      <c r="L205" s="9" t="s">
        <v>79</v>
      </c>
    </row>
    <row r="206" spans="1:12" ht="12" customHeight="1" x14ac:dyDescent="0.25">
      <c r="A206" s="6" t="s">
        <v>3609</v>
      </c>
      <c r="B206" s="7" t="s">
        <v>3911</v>
      </c>
      <c r="C206" s="8" t="s">
        <v>3901</v>
      </c>
      <c r="D206" s="9" t="s">
        <v>3912</v>
      </c>
      <c r="E206" s="9"/>
      <c r="F206" s="8" t="s">
        <v>3906</v>
      </c>
      <c r="G206" s="9">
        <v>1345</v>
      </c>
      <c r="H206" s="9">
        <v>0</v>
      </c>
      <c r="I206" s="9"/>
      <c r="J206" s="7" t="s">
        <v>3621</v>
      </c>
      <c r="K206" s="6" t="s">
        <v>3907</v>
      </c>
      <c r="L206" s="9" t="s">
        <v>79</v>
      </c>
    </row>
    <row r="207" spans="1:12" ht="12" customHeight="1" x14ac:dyDescent="0.25">
      <c r="A207" s="6" t="s">
        <v>3609</v>
      </c>
      <c r="B207" s="7" t="s">
        <v>3908</v>
      </c>
      <c r="C207" s="8" t="s">
        <v>3901</v>
      </c>
      <c r="D207" s="9" t="s">
        <v>3913</v>
      </c>
      <c r="E207" s="9"/>
      <c r="F207" s="8" t="s">
        <v>3906</v>
      </c>
      <c r="G207" s="9">
        <v>1010</v>
      </c>
      <c r="H207" s="9">
        <v>0</v>
      </c>
      <c r="I207" s="9"/>
      <c r="J207" s="7" t="s">
        <v>3621</v>
      </c>
      <c r="K207" s="6" t="s">
        <v>3907</v>
      </c>
      <c r="L207" s="9" t="s">
        <v>79</v>
      </c>
    </row>
    <row r="208" spans="1:12" ht="12" customHeight="1" x14ac:dyDescent="0.25">
      <c r="A208" s="6" t="s">
        <v>3609</v>
      </c>
      <c r="B208" s="7" t="s">
        <v>3914</v>
      </c>
      <c r="C208" s="8" t="s">
        <v>3915</v>
      </c>
      <c r="D208" s="9" t="s">
        <v>3916</v>
      </c>
      <c r="E208" s="9"/>
      <c r="F208" s="8" t="s">
        <v>3917</v>
      </c>
      <c r="G208" s="9">
        <v>22</v>
      </c>
      <c r="H208" s="9">
        <v>0</v>
      </c>
      <c r="I208" s="9"/>
      <c r="J208" s="7" t="s">
        <v>3614</v>
      </c>
      <c r="K208" s="6" t="s">
        <v>3918</v>
      </c>
      <c r="L208" s="9" t="s">
        <v>79</v>
      </c>
    </row>
    <row r="209" spans="1:12" ht="12" customHeight="1" x14ac:dyDescent="0.25">
      <c r="A209" s="6" t="s">
        <v>3609</v>
      </c>
      <c r="B209" s="7" t="s">
        <v>3914</v>
      </c>
      <c r="C209" s="8" t="s">
        <v>3919</v>
      </c>
      <c r="D209" s="9" t="s">
        <v>3916</v>
      </c>
      <c r="E209" s="9"/>
      <c r="F209" s="8" t="s">
        <v>3917</v>
      </c>
      <c r="G209" s="9">
        <v>44</v>
      </c>
      <c r="H209" s="9">
        <v>0</v>
      </c>
      <c r="I209" s="9"/>
      <c r="J209" s="7" t="s">
        <v>3614</v>
      </c>
      <c r="K209" s="6" t="s">
        <v>3918</v>
      </c>
      <c r="L209" s="9" t="s">
        <v>79</v>
      </c>
    </row>
    <row r="210" spans="1:12" ht="12" customHeight="1" x14ac:dyDescent="0.25">
      <c r="A210" s="6" t="s">
        <v>3609</v>
      </c>
      <c r="C210" s="8" t="s">
        <v>3920</v>
      </c>
      <c r="D210" s="9" t="s">
        <v>3916</v>
      </c>
      <c r="E210" s="9"/>
      <c r="F210" s="8" t="s">
        <v>3921</v>
      </c>
      <c r="G210" s="9">
        <v>500</v>
      </c>
      <c r="H210" s="9">
        <v>0</v>
      </c>
      <c r="I210" s="9"/>
      <c r="J210" s="7" t="s">
        <v>3614</v>
      </c>
      <c r="K210" s="6" t="s">
        <v>3719</v>
      </c>
      <c r="L210" s="9" t="s">
        <v>79</v>
      </c>
    </row>
    <row r="211" spans="1:12" ht="12" customHeight="1" x14ac:dyDescent="0.25">
      <c r="A211" s="6" t="s">
        <v>3609</v>
      </c>
      <c r="B211" s="7" t="s">
        <v>3922</v>
      </c>
      <c r="C211" s="8" t="s">
        <v>3923</v>
      </c>
      <c r="D211" s="9" t="s">
        <v>3916</v>
      </c>
      <c r="E211" s="9"/>
      <c r="F211" s="8" t="s">
        <v>3924</v>
      </c>
      <c r="G211" s="9">
        <v>413</v>
      </c>
      <c r="H211" s="9">
        <v>0</v>
      </c>
      <c r="I211" s="9"/>
      <c r="J211" s="7" t="s">
        <v>3713</v>
      </c>
      <c r="K211" s="6" t="s">
        <v>3903</v>
      </c>
      <c r="L211" s="9" t="s">
        <v>79</v>
      </c>
    </row>
    <row r="212" spans="1:12" ht="12" customHeight="1" x14ac:dyDescent="0.25">
      <c r="A212" s="6" t="s">
        <v>3609</v>
      </c>
      <c r="B212" s="7" t="s">
        <v>3925</v>
      </c>
      <c r="C212" s="8" t="s">
        <v>3923</v>
      </c>
      <c r="D212" s="9" t="s">
        <v>3926</v>
      </c>
      <c r="E212" s="9"/>
      <c r="F212" s="8" t="s">
        <v>3924</v>
      </c>
      <c r="G212" s="9">
        <v>0</v>
      </c>
      <c r="H212" s="9">
        <v>0</v>
      </c>
      <c r="I212" s="9"/>
      <c r="J212" s="7" t="s">
        <v>3713</v>
      </c>
      <c r="K212" s="6" t="s">
        <v>3903</v>
      </c>
      <c r="L212" s="9" t="s">
        <v>79</v>
      </c>
    </row>
    <row r="213" spans="1:12" ht="12" customHeight="1" x14ac:dyDescent="0.25">
      <c r="A213" s="6" t="s">
        <v>3609</v>
      </c>
      <c r="B213" s="7" t="s">
        <v>3925</v>
      </c>
      <c r="C213" s="8" t="s">
        <v>3923</v>
      </c>
      <c r="D213" s="9" t="s">
        <v>3927</v>
      </c>
      <c r="E213" s="9"/>
      <c r="F213" s="8" t="s">
        <v>3708</v>
      </c>
      <c r="G213" s="9">
        <v>0</v>
      </c>
      <c r="H213" s="9">
        <v>4</v>
      </c>
      <c r="I213" s="9"/>
      <c r="J213" s="7" t="s">
        <v>3713</v>
      </c>
      <c r="K213" s="6" t="s">
        <v>3903</v>
      </c>
      <c r="L213" s="9" t="s">
        <v>79</v>
      </c>
    </row>
    <row r="214" spans="1:12" ht="12" customHeight="1" x14ac:dyDescent="0.25">
      <c r="A214" s="6" t="s">
        <v>3609</v>
      </c>
      <c r="B214" s="7" t="s">
        <v>3928</v>
      </c>
      <c r="C214" s="8" t="s">
        <v>3929</v>
      </c>
      <c r="D214" s="9" t="s">
        <v>3930</v>
      </c>
      <c r="E214" s="9"/>
      <c r="F214" s="8" t="s">
        <v>3921</v>
      </c>
      <c r="G214" s="9">
        <v>266</v>
      </c>
      <c r="H214" s="9">
        <v>0</v>
      </c>
      <c r="I214" s="9"/>
      <c r="J214" s="7" t="s">
        <v>3621</v>
      </c>
      <c r="K214" s="6" t="s">
        <v>3931</v>
      </c>
      <c r="L214" s="9" t="s">
        <v>79</v>
      </c>
    </row>
    <row r="215" spans="1:12" ht="12" customHeight="1" x14ac:dyDescent="0.25">
      <c r="A215" s="6" t="s">
        <v>3609</v>
      </c>
      <c r="B215" s="7" t="s">
        <v>3932</v>
      </c>
      <c r="C215" s="8" t="s">
        <v>3929</v>
      </c>
      <c r="D215" s="9" t="s">
        <v>3933</v>
      </c>
      <c r="E215" s="9"/>
      <c r="F215" s="8" t="s">
        <v>3934</v>
      </c>
      <c r="G215" s="9">
        <v>145</v>
      </c>
      <c r="H215" s="9">
        <v>0</v>
      </c>
      <c r="I215" s="9"/>
      <c r="J215" s="7" t="s">
        <v>3621</v>
      </c>
      <c r="K215" s="6" t="s">
        <v>3931</v>
      </c>
      <c r="L215" s="9" t="s">
        <v>79</v>
      </c>
    </row>
    <row r="216" spans="1:12" ht="12" customHeight="1" x14ac:dyDescent="0.25">
      <c r="A216" s="6" t="s">
        <v>3609</v>
      </c>
      <c r="B216" s="7" t="s">
        <v>3935</v>
      </c>
      <c r="C216" s="8" t="s">
        <v>3929</v>
      </c>
      <c r="D216" s="9" t="s">
        <v>3936</v>
      </c>
      <c r="E216" s="9"/>
      <c r="F216" s="8" t="s">
        <v>3921</v>
      </c>
      <c r="G216" s="9">
        <v>340</v>
      </c>
      <c r="H216" s="9">
        <v>0</v>
      </c>
      <c r="I216" s="9"/>
      <c r="J216" s="7" t="s">
        <v>3621</v>
      </c>
      <c r="K216" s="6" t="s">
        <v>3931</v>
      </c>
      <c r="L216" s="9" t="s">
        <v>79</v>
      </c>
    </row>
    <row r="217" spans="1:12" ht="12" customHeight="1" x14ac:dyDescent="0.25">
      <c r="A217" s="6" t="s">
        <v>3609</v>
      </c>
      <c r="B217" s="7" t="s">
        <v>3937</v>
      </c>
      <c r="C217" s="8" t="s">
        <v>3938</v>
      </c>
      <c r="D217" s="9" t="s">
        <v>3916</v>
      </c>
      <c r="E217" s="9"/>
      <c r="F217" s="8" t="s">
        <v>3939</v>
      </c>
      <c r="G217" s="9">
        <v>1000</v>
      </c>
      <c r="H217" s="9">
        <v>0</v>
      </c>
      <c r="I217" s="9"/>
      <c r="J217" s="7" t="s">
        <v>3614</v>
      </c>
      <c r="K217" s="6" t="s">
        <v>3719</v>
      </c>
      <c r="L217" s="9" t="s">
        <v>79</v>
      </c>
    </row>
    <row r="218" spans="1:12" ht="12" customHeight="1" x14ac:dyDescent="0.25">
      <c r="A218" s="6" t="s">
        <v>3609</v>
      </c>
      <c r="B218" s="7" t="s">
        <v>3940</v>
      </c>
      <c r="C218" s="8" t="s">
        <v>3941</v>
      </c>
      <c r="D218" s="9" t="s">
        <v>3916</v>
      </c>
      <c r="E218" s="9"/>
      <c r="F218" s="8" t="s">
        <v>3924</v>
      </c>
      <c r="G218" s="9">
        <v>76</v>
      </c>
      <c r="H218" s="9">
        <v>0</v>
      </c>
      <c r="I218" s="9"/>
      <c r="J218" s="7" t="s">
        <v>3713</v>
      </c>
      <c r="K218" s="6" t="s">
        <v>3942</v>
      </c>
      <c r="L218" s="9" t="s">
        <v>79</v>
      </c>
    </row>
    <row r="219" spans="1:12" ht="12" customHeight="1" x14ac:dyDescent="0.25">
      <c r="A219" s="6" t="s">
        <v>3609</v>
      </c>
      <c r="C219" s="8" t="s">
        <v>3943</v>
      </c>
      <c r="D219" s="9" t="s">
        <v>3916</v>
      </c>
      <c r="E219" s="9"/>
      <c r="F219" s="8" t="s">
        <v>3924</v>
      </c>
      <c r="G219" s="9">
        <v>180</v>
      </c>
      <c r="H219" s="9">
        <v>0</v>
      </c>
      <c r="I219" s="9"/>
      <c r="J219" s="7" t="s">
        <v>3713</v>
      </c>
      <c r="K219" s="6" t="s">
        <v>3944</v>
      </c>
      <c r="L219" s="9" t="s">
        <v>79</v>
      </c>
    </row>
    <row r="220" spans="1:12" ht="12" customHeight="1" x14ac:dyDescent="0.25">
      <c r="A220" s="6" t="s">
        <v>3609</v>
      </c>
      <c r="C220" s="8" t="s">
        <v>3945</v>
      </c>
      <c r="D220" s="9" t="s">
        <v>3916</v>
      </c>
      <c r="E220" s="9"/>
      <c r="F220" s="8" t="s">
        <v>3946</v>
      </c>
      <c r="G220" s="9">
        <v>90</v>
      </c>
      <c r="H220" s="9">
        <v>0</v>
      </c>
      <c r="I220" s="9"/>
      <c r="J220" s="7" t="s">
        <v>3621</v>
      </c>
      <c r="K220" s="6" t="s">
        <v>3947</v>
      </c>
      <c r="L220" s="9" t="s">
        <v>79</v>
      </c>
    </row>
    <row r="221" spans="1:12" ht="12" customHeight="1" x14ac:dyDescent="0.25">
      <c r="A221" s="6" t="s">
        <v>3609</v>
      </c>
      <c r="B221" s="7" t="s">
        <v>3717</v>
      </c>
      <c r="C221" s="8" t="s">
        <v>3742</v>
      </c>
      <c r="D221" s="9" t="s">
        <v>3743</v>
      </c>
      <c r="E221" s="9" t="s">
        <v>393</v>
      </c>
      <c r="F221" s="8" t="s">
        <v>3688</v>
      </c>
      <c r="G221" s="9">
        <v>458</v>
      </c>
      <c r="H221" s="9">
        <v>25</v>
      </c>
      <c r="I221" s="9"/>
      <c r="J221" s="7" t="s">
        <v>3621</v>
      </c>
      <c r="K221" s="6" t="s">
        <v>3622</v>
      </c>
      <c r="L221" s="9" t="s">
        <v>79</v>
      </c>
    </row>
    <row r="222" spans="1:12" ht="12" customHeight="1" x14ac:dyDescent="0.25">
      <c r="A222" s="6" t="s">
        <v>3609</v>
      </c>
      <c r="B222" s="7" t="s">
        <v>3686</v>
      </c>
      <c r="C222" s="8" t="s">
        <v>3742</v>
      </c>
      <c r="D222" s="9" t="s">
        <v>3744</v>
      </c>
      <c r="E222" s="9" t="s">
        <v>393</v>
      </c>
      <c r="F222" s="8" t="s">
        <v>3688</v>
      </c>
      <c r="G222" s="9">
        <v>870</v>
      </c>
      <c r="H222" s="9">
        <v>60</v>
      </c>
      <c r="I222" s="9"/>
      <c r="J222" s="7" t="s">
        <v>3621</v>
      </c>
      <c r="K222" s="6" t="s">
        <v>3622</v>
      </c>
      <c r="L222" s="9" t="s">
        <v>79</v>
      </c>
    </row>
    <row r="223" spans="1:12" ht="12" customHeight="1" x14ac:dyDescent="0.25">
      <c r="A223" s="6" t="s">
        <v>3609</v>
      </c>
      <c r="B223" s="7" t="s">
        <v>3689</v>
      </c>
      <c r="C223" s="8" t="s">
        <v>3742</v>
      </c>
      <c r="D223" s="9" t="s">
        <v>3745</v>
      </c>
      <c r="E223" s="9" t="s">
        <v>393</v>
      </c>
      <c r="F223" s="8" t="s">
        <v>3688</v>
      </c>
      <c r="G223" s="9">
        <v>445</v>
      </c>
      <c r="H223" s="9">
        <v>36</v>
      </c>
      <c r="I223" s="9"/>
      <c r="J223" s="7" t="s">
        <v>3621</v>
      </c>
      <c r="K223" s="6" t="s">
        <v>3746</v>
      </c>
      <c r="L223" s="9" t="s">
        <v>79</v>
      </c>
    </row>
    <row r="224" spans="1:12" ht="12" customHeight="1" x14ac:dyDescent="0.25">
      <c r="A224" s="6" t="s">
        <v>3609</v>
      </c>
      <c r="B224" s="7" t="s">
        <v>3689</v>
      </c>
      <c r="C224" s="8" t="s">
        <v>3742</v>
      </c>
      <c r="D224" s="9" t="s">
        <v>3798</v>
      </c>
      <c r="E224" s="9" t="s">
        <v>393</v>
      </c>
      <c r="F224" s="8" t="s">
        <v>3688</v>
      </c>
      <c r="G224" s="9">
        <v>708</v>
      </c>
      <c r="H224" s="9">
        <v>38</v>
      </c>
      <c r="I224" s="9"/>
      <c r="J224" s="7" t="s">
        <v>3621</v>
      </c>
      <c r="K224" s="6" t="s">
        <v>3622</v>
      </c>
      <c r="L224" s="9" t="s">
        <v>79</v>
      </c>
    </row>
    <row r="225" spans="1:12" ht="12" customHeight="1" x14ac:dyDescent="0.25">
      <c r="A225" s="6" t="s">
        <v>3609</v>
      </c>
      <c r="B225" s="7" t="s">
        <v>3689</v>
      </c>
      <c r="C225" s="8" t="s">
        <v>3742</v>
      </c>
      <c r="D225" s="9" t="s">
        <v>4091</v>
      </c>
      <c r="E225" s="9" t="s">
        <v>393</v>
      </c>
      <c r="F225" s="8" t="s">
        <v>3688</v>
      </c>
      <c r="G225" s="9">
        <v>535</v>
      </c>
      <c r="H225" s="9">
        <v>42</v>
      </c>
      <c r="I225" s="9"/>
      <c r="J225" s="7" t="s">
        <v>3621</v>
      </c>
      <c r="K225" s="6" t="s">
        <v>3810</v>
      </c>
      <c r="L225" s="9" t="s">
        <v>79</v>
      </c>
    </row>
    <row r="226" spans="1:12" ht="12" customHeight="1" x14ac:dyDescent="0.25">
      <c r="A226" s="6" t="s">
        <v>3609</v>
      </c>
      <c r="B226" s="7" t="s">
        <v>3689</v>
      </c>
      <c r="C226" s="8" t="s">
        <v>3742</v>
      </c>
      <c r="D226" s="9" t="s">
        <v>4092</v>
      </c>
      <c r="E226" s="9" t="s">
        <v>393</v>
      </c>
      <c r="F226" s="8" t="s">
        <v>3688</v>
      </c>
      <c r="G226" s="9">
        <v>535</v>
      </c>
      <c r="H226" s="9">
        <v>20</v>
      </c>
      <c r="I226" s="9"/>
      <c r="J226" s="7" t="s">
        <v>3621</v>
      </c>
      <c r="K226" s="6" t="s">
        <v>3810</v>
      </c>
      <c r="L226" s="9" t="s">
        <v>79</v>
      </c>
    </row>
    <row r="227" spans="1:12" ht="12" customHeight="1" x14ac:dyDescent="0.25">
      <c r="A227" s="6" t="s">
        <v>3609</v>
      </c>
      <c r="B227" s="7" t="s">
        <v>3689</v>
      </c>
      <c r="C227" s="8" t="s">
        <v>3742</v>
      </c>
      <c r="D227" s="9" t="s">
        <v>3809</v>
      </c>
      <c r="E227" s="9" t="s">
        <v>393</v>
      </c>
      <c r="F227" s="8" t="s">
        <v>3688</v>
      </c>
      <c r="G227" s="9">
        <v>592</v>
      </c>
      <c r="H227" s="9">
        <v>35</v>
      </c>
      <c r="I227" s="9"/>
      <c r="J227" s="7" t="s">
        <v>3621</v>
      </c>
      <c r="K227" s="6" t="s">
        <v>3810</v>
      </c>
      <c r="L227" s="9" t="s">
        <v>79</v>
      </c>
    </row>
    <row r="228" spans="1:12" ht="12" customHeight="1" x14ac:dyDescent="0.25">
      <c r="A228" s="6" t="s">
        <v>3609</v>
      </c>
      <c r="B228" s="7" t="s">
        <v>3689</v>
      </c>
      <c r="C228" s="8" t="s">
        <v>3742</v>
      </c>
      <c r="D228" s="9" t="s">
        <v>4093</v>
      </c>
      <c r="E228" s="9" t="s">
        <v>393</v>
      </c>
      <c r="F228" s="8" t="s">
        <v>3688</v>
      </c>
      <c r="G228" s="9">
        <v>548</v>
      </c>
      <c r="H228" s="9">
        <v>30</v>
      </c>
      <c r="I228" s="9"/>
      <c r="J228" s="7" t="s">
        <v>3621</v>
      </c>
      <c r="K228" s="6" t="s">
        <v>3810</v>
      </c>
      <c r="L228" s="9" t="s">
        <v>79</v>
      </c>
    </row>
    <row r="229" spans="1:12" ht="12" customHeight="1" x14ac:dyDescent="0.25">
      <c r="A229" s="6" t="s">
        <v>3609</v>
      </c>
      <c r="B229" s="7" t="s">
        <v>3689</v>
      </c>
      <c r="C229" s="8" t="s">
        <v>3742</v>
      </c>
      <c r="D229" s="9" t="s">
        <v>3811</v>
      </c>
      <c r="E229" s="9" t="s">
        <v>393</v>
      </c>
      <c r="F229" s="8" t="s">
        <v>3688</v>
      </c>
      <c r="G229" s="9">
        <v>655</v>
      </c>
      <c r="H229" s="9">
        <v>30</v>
      </c>
      <c r="I229" s="9"/>
      <c r="J229" s="7" t="s">
        <v>3621</v>
      </c>
      <c r="K229" s="6" t="s">
        <v>3810</v>
      </c>
      <c r="L229" s="9" t="s">
        <v>79</v>
      </c>
    </row>
    <row r="230" spans="1:12" ht="12" customHeight="1" x14ac:dyDescent="0.25">
      <c r="A230" s="6" t="s">
        <v>3609</v>
      </c>
      <c r="B230" s="7" t="s">
        <v>3689</v>
      </c>
      <c r="C230" s="8" t="s">
        <v>3742</v>
      </c>
      <c r="D230" s="9" t="s">
        <v>4094</v>
      </c>
      <c r="E230" s="9" t="s">
        <v>393</v>
      </c>
      <c r="F230" s="8" t="s">
        <v>3688</v>
      </c>
      <c r="G230" s="9">
        <v>450</v>
      </c>
      <c r="H230" s="9">
        <v>36</v>
      </c>
      <c r="I230" s="9"/>
      <c r="J230" s="7" t="s">
        <v>3621</v>
      </c>
      <c r="K230" s="6" t="s">
        <v>3810</v>
      </c>
      <c r="L230" s="9" t="s">
        <v>79</v>
      </c>
    </row>
    <row r="231" spans="1:12" ht="12" customHeight="1" x14ac:dyDescent="0.25">
      <c r="A231" s="6" t="s">
        <v>3609</v>
      </c>
      <c r="B231" s="7" t="s">
        <v>3689</v>
      </c>
      <c r="C231" s="8" t="s">
        <v>3742</v>
      </c>
      <c r="D231" s="9" t="s">
        <v>3816</v>
      </c>
      <c r="E231" s="9" t="s">
        <v>393</v>
      </c>
      <c r="F231" s="8" t="s">
        <v>3688</v>
      </c>
      <c r="G231" s="9">
        <v>570</v>
      </c>
      <c r="H231" s="9">
        <v>40</v>
      </c>
      <c r="I231" s="9"/>
      <c r="J231" s="7" t="s">
        <v>3621</v>
      </c>
      <c r="K231" s="6" t="s">
        <v>3810</v>
      </c>
      <c r="L231" s="9" t="s">
        <v>79</v>
      </c>
    </row>
    <row r="232" spans="1:12" ht="12" customHeight="1" x14ac:dyDescent="0.25">
      <c r="A232" s="6" t="s">
        <v>3609</v>
      </c>
      <c r="B232" s="7" t="s">
        <v>3689</v>
      </c>
      <c r="C232" s="8" t="s">
        <v>3742</v>
      </c>
      <c r="D232" s="9" t="s">
        <v>3806</v>
      </c>
      <c r="E232" s="9"/>
      <c r="F232" s="8" t="s">
        <v>3688</v>
      </c>
      <c r="G232" s="9">
        <v>463</v>
      </c>
      <c r="H232" s="9">
        <v>27</v>
      </c>
      <c r="I232" s="9"/>
      <c r="J232" s="7" t="s">
        <v>3621</v>
      </c>
      <c r="K232" s="6" t="s">
        <v>3622</v>
      </c>
      <c r="L232" s="9" t="s">
        <v>79</v>
      </c>
    </row>
    <row r="233" spans="1:12" ht="12" customHeight="1" x14ac:dyDescent="0.25">
      <c r="A233" s="6" t="s">
        <v>3609</v>
      </c>
      <c r="B233" s="7" t="s">
        <v>3689</v>
      </c>
      <c r="C233" s="8" t="s">
        <v>3742</v>
      </c>
      <c r="D233" s="9" t="s">
        <v>3817</v>
      </c>
      <c r="E233" s="9"/>
      <c r="F233" s="8" t="s">
        <v>3688</v>
      </c>
      <c r="G233" s="9">
        <v>450</v>
      </c>
      <c r="H233" s="9">
        <v>34</v>
      </c>
      <c r="I233" s="9"/>
      <c r="J233" s="7" t="s">
        <v>3621</v>
      </c>
      <c r="K233" s="6" t="s">
        <v>3810</v>
      </c>
      <c r="L233" s="9" t="s">
        <v>79</v>
      </c>
    </row>
    <row r="234" spans="1:12" ht="12" customHeight="1" x14ac:dyDescent="0.25">
      <c r="A234" s="6" t="s">
        <v>3609</v>
      </c>
      <c r="B234" s="7" t="s">
        <v>3717</v>
      </c>
      <c r="C234" s="8" t="s">
        <v>3742</v>
      </c>
      <c r="D234" s="9" t="s">
        <v>4165</v>
      </c>
      <c r="E234" s="9" t="s">
        <v>393</v>
      </c>
      <c r="F234" s="8" t="s">
        <v>4162</v>
      </c>
      <c r="G234" s="9">
        <v>1262</v>
      </c>
      <c r="H234" s="9">
        <v>24</v>
      </c>
      <c r="I234" s="9"/>
      <c r="J234" s="7" t="s">
        <v>3621</v>
      </c>
      <c r="K234" s="6" t="s">
        <v>3746</v>
      </c>
      <c r="L234" s="9" t="s">
        <v>79</v>
      </c>
    </row>
    <row r="235" spans="1:12" ht="12" customHeight="1" x14ac:dyDescent="0.25">
      <c r="A235" s="6" t="s">
        <v>3609</v>
      </c>
      <c r="B235" s="7" t="s">
        <v>3717</v>
      </c>
      <c r="C235" s="8" t="s">
        <v>3742</v>
      </c>
      <c r="D235" s="9" t="s">
        <v>4166</v>
      </c>
      <c r="E235" s="9" t="s">
        <v>393</v>
      </c>
      <c r="F235" s="8" t="s">
        <v>4162</v>
      </c>
      <c r="G235" s="9">
        <v>1253</v>
      </c>
      <c r="H235" s="9">
        <v>24</v>
      </c>
      <c r="I235" s="9"/>
      <c r="J235" s="7" t="s">
        <v>3621</v>
      </c>
      <c r="K235" s="6" t="s">
        <v>3746</v>
      </c>
      <c r="L235" s="9" t="s">
        <v>79</v>
      </c>
    </row>
    <row r="236" spans="1:12" ht="12" customHeight="1" x14ac:dyDescent="0.25">
      <c r="A236" s="6" t="s">
        <v>3609</v>
      </c>
      <c r="B236" s="7" t="s">
        <v>3720</v>
      </c>
      <c r="C236" s="8" t="s">
        <v>3742</v>
      </c>
      <c r="D236" s="9" t="s">
        <v>4167</v>
      </c>
      <c r="E236" s="9" t="s">
        <v>393</v>
      </c>
      <c r="F236" s="8" t="s">
        <v>4162</v>
      </c>
      <c r="G236" s="9">
        <v>438</v>
      </c>
      <c r="H236" s="9">
        <v>20</v>
      </c>
      <c r="I236" s="9"/>
      <c r="J236" s="7" t="s">
        <v>3621</v>
      </c>
      <c r="K236" s="6" t="s">
        <v>3728</v>
      </c>
      <c r="L236" s="9" t="s">
        <v>79</v>
      </c>
    </row>
    <row r="237" spans="1:12" ht="12" customHeight="1" x14ac:dyDescent="0.25">
      <c r="A237" s="6" t="s">
        <v>3609</v>
      </c>
      <c r="B237" s="7" t="s">
        <v>3717</v>
      </c>
      <c r="C237" s="8" t="s">
        <v>3742</v>
      </c>
      <c r="D237" s="9" t="s">
        <v>4339</v>
      </c>
      <c r="E237" s="9" t="s">
        <v>393</v>
      </c>
      <c r="F237" s="8" t="s">
        <v>4162</v>
      </c>
      <c r="G237" s="9">
        <v>1430</v>
      </c>
      <c r="H237" s="9">
        <v>80</v>
      </c>
      <c r="I237" s="9"/>
      <c r="J237" s="7" t="s">
        <v>3621</v>
      </c>
      <c r="K237" s="6" t="s">
        <v>3728</v>
      </c>
      <c r="L237" s="9" t="s">
        <v>79</v>
      </c>
    </row>
    <row r="238" spans="1:12" ht="12" customHeight="1" x14ac:dyDescent="0.25">
      <c r="A238" s="6" t="s">
        <v>3609</v>
      </c>
      <c r="B238" s="7" t="s">
        <v>3717</v>
      </c>
      <c r="C238" s="8" t="s">
        <v>3742</v>
      </c>
      <c r="D238" s="9" t="s">
        <v>4340</v>
      </c>
      <c r="E238" s="9" t="s">
        <v>393</v>
      </c>
      <c r="F238" s="8" t="s">
        <v>4162</v>
      </c>
      <c r="G238" s="9">
        <v>845</v>
      </c>
      <c r="H238" s="9">
        <v>52</v>
      </c>
      <c r="I238" s="9"/>
      <c r="J238" s="7" t="s">
        <v>3621</v>
      </c>
      <c r="K238" s="6" t="s">
        <v>3810</v>
      </c>
      <c r="L238" s="9" t="s">
        <v>79</v>
      </c>
    </row>
    <row r="239" spans="1:12" ht="12" customHeight="1" x14ac:dyDescent="0.25">
      <c r="A239" s="6" t="s">
        <v>3609</v>
      </c>
      <c r="B239" s="7" t="s">
        <v>4851</v>
      </c>
      <c r="C239" s="8" t="s">
        <v>3742</v>
      </c>
      <c r="D239" s="9" t="s">
        <v>4852</v>
      </c>
      <c r="E239" s="9"/>
      <c r="F239" s="8" t="s">
        <v>4162</v>
      </c>
      <c r="G239" s="9">
        <v>2898</v>
      </c>
      <c r="H239" s="9">
        <v>18</v>
      </c>
      <c r="I239" s="9"/>
      <c r="J239" s="7" t="s">
        <v>3621</v>
      </c>
      <c r="K239" s="6" t="s">
        <v>4010</v>
      </c>
      <c r="L239" s="9" t="s">
        <v>79</v>
      </c>
    </row>
    <row r="240" spans="1:12" ht="12" customHeight="1" x14ac:dyDescent="0.25">
      <c r="A240" s="6" t="s">
        <v>3609</v>
      </c>
      <c r="B240" s="7" t="s">
        <v>3616</v>
      </c>
      <c r="C240" s="8" t="s">
        <v>3742</v>
      </c>
      <c r="D240" s="9" t="s">
        <v>4853</v>
      </c>
      <c r="E240" s="9"/>
      <c r="F240" s="8" t="s">
        <v>4162</v>
      </c>
      <c r="G240" s="9">
        <v>368</v>
      </c>
      <c r="H240" s="9">
        <v>4</v>
      </c>
      <c r="I240" s="9"/>
      <c r="J240" s="7" t="s">
        <v>3621</v>
      </c>
      <c r="K240" s="6" t="s">
        <v>3746</v>
      </c>
      <c r="L240" s="9" t="s">
        <v>79</v>
      </c>
    </row>
    <row r="241" spans="1:12" ht="12" customHeight="1" x14ac:dyDescent="0.25">
      <c r="A241" s="6" t="s">
        <v>3609</v>
      </c>
      <c r="B241" s="7" t="s">
        <v>4851</v>
      </c>
      <c r="C241" s="8" t="s">
        <v>3742</v>
      </c>
      <c r="D241" s="9" t="s">
        <v>4854</v>
      </c>
      <c r="E241" s="9"/>
      <c r="F241" s="8" t="s">
        <v>4162</v>
      </c>
      <c r="G241" s="9">
        <v>1560</v>
      </c>
      <c r="H241" s="9">
        <v>11</v>
      </c>
      <c r="I241" s="9"/>
      <c r="J241" s="7" t="s">
        <v>3621</v>
      </c>
      <c r="K241" s="6" t="s">
        <v>3746</v>
      </c>
      <c r="L241" s="9" t="s">
        <v>79</v>
      </c>
    </row>
    <row r="242" spans="1:12" ht="12" customHeight="1" x14ac:dyDescent="0.25">
      <c r="A242" s="6" t="s">
        <v>3609</v>
      </c>
      <c r="B242" s="7" t="s">
        <v>3717</v>
      </c>
      <c r="C242" s="8" t="s">
        <v>3742</v>
      </c>
      <c r="D242" s="9" t="s">
        <v>4855</v>
      </c>
      <c r="E242" s="9"/>
      <c r="F242" s="8" t="s">
        <v>4162</v>
      </c>
      <c r="G242" s="9">
        <v>1110</v>
      </c>
      <c r="H242" s="9">
        <v>24</v>
      </c>
      <c r="I242" s="9"/>
      <c r="J242" s="7" t="s">
        <v>3621</v>
      </c>
      <c r="K242" s="6" t="s">
        <v>3722</v>
      </c>
      <c r="L242" s="9" t="s">
        <v>79</v>
      </c>
    </row>
    <row r="243" spans="1:12" ht="12" customHeight="1" x14ac:dyDescent="0.25">
      <c r="A243" s="6" t="s">
        <v>3609</v>
      </c>
      <c r="B243" s="7" t="s">
        <v>4851</v>
      </c>
      <c r="C243" s="8" t="s">
        <v>3742</v>
      </c>
      <c r="D243" s="9" t="s">
        <v>4856</v>
      </c>
      <c r="E243" s="9"/>
      <c r="F243" s="8" t="s">
        <v>4162</v>
      </c>
      <c r="G243" s="9">
        <v>656</v>
      </c>
      <c r="H243" s="9">
        <v>17</v>
      </c>
      <c r="I243" s="9"/>
      <c r="J243" s="7" t="s">
        <v>3621</v>
      </c>
      <c r="K243" s="6" t="s">
        <v>4010</v>
      </c>
      <c r="L243" s="9" t="s">
        <v>79</v>
      </c>
    </row>
    <row r="244" spans="1:12" ht="12" customHeight="1" x14ac:dyDescent="0.25">
      <c r="A244" s="6" t="s">
        <v>3609</v>
      </c>
      <c r="B244" s="7" t="s">
        <v>3717</v>
      </c>
      <c r="C244" s="8" t="s">
        <v>3742</v>
      </c>
      <c r="D244" s="9" t="s">
        <v>4857</v>
      </c>
      <c r="E244" s="9"/>
      <c r="F244" s="8" t="s">
        <v>4162</v>
      </c>
      <c r="G244" s="9">
        <v>1245</v>
      </c>
      <c r="H244" s="9">
        <v>24</v>
      </c>
      <c r="I244" s="9"/>
      <c r="J244" s="7" t="s">
        <v>3621</v>
      </c>
      <c r="K244" s="6" t="s">
        <v>4010</v>
      </c>
      <c r="L244" s="9" t="s">
        <v>79</v>
      </c>
    </row>
    <row r="245" spans="1:12" ht="12" customHeight="1" x14ac:dyDescent="0.25">
      <c r="A245" s="6" t="s">
        <v>3609</v>
      </c>
      <c r="B245" s="7" t="s">
        <v>3717</v>
      </c>
      <c r="C245" s="8" t="s">
        <v>3742</v>
      </c>
      <c r="D245" s="9" t="s">
        <v>4858</v>
      </c>
      <c r="E245" s="9"/>
      <c r="F245" s="8" t="s">
        <v>4162</v>
      </c>
      <c r="G245" s="9">
        <v>1228</v>
      </c>
      <c r="H245" s="9">
        <v>24</v>
      </c>
      <c r="I245" s="9"/>
      <c r="J245" s="7" t="s">
        <v>3621</v>
      </c>
      <c r="K245" s="6" t="s">
        <v>4010</v>
      </c>
      <c r="L245" s="9" t="s">
        <v>79</v>
      </c>
    </row>
    <row r="246" spans="1:12" ht="12" customHeight="1" x14ac:dyDescent="0.25">
      <c r="A246" s="6" t="s">
        <v>3609</v>
      </c>
      <c r="B246" s="7" t="s">
        <v>3717</v>
      </c>
      <c r="C246" s="8" t="s">
        <v>3742</v>
      </c>
      <c r="D246" s="9" t="s">
        <v>4859</v>
      </c>
      <c r="E246" s="9"/>
      <c r="F246" s="8" t="s">
        <v>4162</v>
      </c>
      <c r="G246" s="9">
        <v>1270</v>
      </c>
      <c r="H246" s="9">
        <v>24</v>
      </c>
      <c r="I246" s="9"/>
      <c r="J246" s="7" t="s">
        <v>3621</v>
      </c>
      <c r="K246" s="6" t="s">
        <v>4010</v>
      </c>
      <c r="L246" s="9" t="s">
        <v>79</v>
      </c>
    </row>
    <row r="247" spans="1:12" ht="12" customHeight="1" x14ac:dyDescent="0.25">
      <c r="A247" s="6" t="s">
        <v>3609</v>
      </c>
      <c r="B247" s="7" t="s">
        <v>3717</v>
      </c>
      <c r="C247" s="8" t="s">
        <v>3742</v>
      </c>
      <c r="D247" s="9" t="s">
        <v>4914</v>
      </c>
      <c r="E247" s="9"/>
      <c r="F247" s="8" t="s">
        <v>4162</v>
      </c>
      <c r="G247" s="9">
        <v>375</v>
      </c>
      <c r="H247" s="9">
        <v>28</v>
      </c>
      <c r="I247" s="9"/>
      <c r="J247" s="7" t="s">
        <v>3621</v>
      </c>
      <c r="K247" s="6" t="s">
        <v>3810</v>
      </c>
      <c r="L247" s="9" t="s">
        <v>79</v>
      </c>
    </row>
    <row r="248" spans="1:12" ht="12" customHeight="1" x14ac:dyDescent="0.25">
      <c r="A248" s="6" t="s">
        <v>3609</v>
      </c>
      <c r="B248" s="7" t="s">
        <v>3717</v>
      </c>
      <c r="C248" s="8" t="s">
        <v>3742</v>
      </c>
      <c r="D248" s="9" t="s">
        <v>4915</v>
      </c>
      <c r="E248" s="9"/>
      <c r="F248" s="8" t="s">
        <v>4162</v>
      </c>
      <c r="G248" s="9">
        <v>945</v>
      </c>
      <c r="H248" s="9">
        <v>50</v>
      </c>
      <c r="I248" s="9"/>
      <c r="J248" s="7" t="s">
        <v>3621</v>
      </c>
      <c r="K248" s="6" t="s">
        <v>3810</v>
      </c>
      <c r="L248" s="9" t="s">
        <v>79</v>
      </c>
    </row>
    <row r="249" spans="1:12" ht="12" customHeight="1" x14ac:dyDescent="0.25">
      <c r="A249" s="6" t="s">
        <v>3609</v>
      </c>
      <c r="B249" s="7" t="s">
        <v>3717</v>
      </c>
      <c r="C249" s="8" t="s">
        <v>3742</v>
      </c>
      <c r="D249" s="9" t="s">
        <v>4916</v>
      </c>
      <c r="E249" s="9"/>
      <c r="F249" s="8" t="s">
        <v>4162</v>
      </c>
      <c r="G249" s="9">
        <v>697</v>
      </c>
      <c r="H249" s="9">
        <v>50</v>
      </c>
      <c r="I249" s="9"/>
      <c r="J249" s="7" t="s">
        <v>3621</v>
      </c>
      <c r="K249" s="6" t="s">
        <v>3810</v>
      </c>
      <c r="L249" s="9" t="s">
        <v>79</v>
      </c>
    </row>
    <row r="250" spans="1:12" ht="12" customHeight="1" x14ac:dyDescent="0.25">
      <c r="A250" s="6" t="s">
        <v>3609</v>
      </c>
      <c r="C250" s="8" t="s">
        <v>3742</v>
      </c>
      <c r="D250" s="9" t="s">
        <v>3984</v>
      </c>
      <c r="E250" s="9"/>
      <c r="F250" s="8" t="s">
        <v>3613</v>
      </c>
      <c r="G250" s="9">
        <v>200</v>
      </c>
      <c r="H250" s="9">
        <v>0</v>
      </c>
      <c r="I250" s="9"/>
      <c r="J250" s="7" t="s">
        <v>3621</v>
      </c>
      <c r="K250" s="6" t="s">
        <v>3746</v>
      </c>
      <c r="L250" s="9" t="s">
        <v>79</v>
      </c>
    </row>
    <row r="251" spans="1:12" ht="12" customHeight="1" x14ac:dyDescent="0.25">
      <c r="A251" s="6" t="s">
        <v>3609</v>
      </c>
      <c r="B251" s="7" t="s">
        <v>3623</v>
      </c>
      <c r="C251" s="8" t="s">
        <v>3742</v>
      </c>
      <c r="D251" s="9" t="s">
        <v>3985</v>
      </c>
      <c r="E251" s="9"/>
      <c r="F251" s="8" t="s">
        <v>3625</v>
      </c>
      <c r="G251" s="9">
        <v>86</v>
      </c>
      <c r="H251" s="9">
        <v>1</v>
      </c>
      <c r="I251" s="9"/>
      <c r="J251" s="7" t="s">
        <v>3621</v>
      </c>
      <c r="K251" s="6" t="s">
        <v>3746</v>
      </c>
      <c r="L251" s="9" t="s">
        <v>79</v>
      </c>
    </row>
    <row r="252" spans="1:12" ht="12" customHeight="1" x14ac:dyDescent="0.25">
      <c r="A252" s="6" t="s">
        <v>3609</v>
      </c>
      <c r="B252" s="7" t="s">
        <v>3623</v>
      </c>
      <c r="C252" s="8" t="s">
        <v>3742</v>
      </c>
      <c r="D252" s="9" t="s">
        <v>3986</v>
      </c>
      <c r="E252" s="9"/>
      <c r="F252" s="8" t="s">
        <v>3625</v>
      </c>
      <c r="G252" s="9">
        <v>125</v>
      </c>
      <c r="H252" s="9">
        <v>1</v>
      </c>
      <c r="I252" s="9"/>
      <c r="J252" s="7" t="s">
        <v>3621</v>
      </c>
      <c r="K252" s="6" t="s">
        <v>3746</v>
      </c>
      <c r="L252" s="9" t="s">
        <v>79</v>
      </c>
    </row>
    <row r="253" spans="1:12" ht="12" customHeight="1" x14ac:dyDescent="0.25">
      <c r="A253" s="6" t="s">
        <v>3609</v>
      </c>
      <c r="B253" s="7" t="s">
        <v>3616</v>
      </c>
      <c r="C253" s="8" t="s">
        <v>3742</v>
      </c>
      <c r="D253" s="9" t="s">
        <v>3987</v>
      </c>
      <c r="E253" s="9"/>
      <c r="F253" s="8" t="s">
        <v>3613</v>
      </c>
      <c r="G253" s="9">
        <v>368</v>
      </c>
      <c r="H253" s="9">
        <v>0</v>
      </c>
      <c r="I253" s="9"/>
      <c r="J253" s="7" t="s">
        <v>3621</v>
      </c>
      <c r="K253" s="6" t="s">
        <v>3746</v>
      </c>
      <c r="L253" s="9" t="s">
        <v>79</v>
      </c>
    </row>
    <row r="254" spans="1:12" ht="12" customHeight="1" x14ac:dyDescent="0.25">
      <c r="A254" s="6" t="s">
        <v>3609</v>
      </c>
      <c r="B254" s="7" t="s">
        <v>3988</v>
      </c>
      <c r="C254" s="8" t="s">
        <v>3742</v>
      </c>
      <c r="D254" s="9" t="s">
        <v>3989</v>
      </c>
      <c r="E254" s="9"/>
      <c r="F254" s="8" t="s">
        <v>3613</v>
      </c>
      <c r="G254" s="9">
        <v>294</v>
      </c>
      <c r="H254" s="9">
        <v>0</v>
      </c>
      <c r="I254" s="9"/>
      <c r="J254" s="7" t="s">
        <v>3621</v>
      </c>
      <c r="K254" s="6" t="s">
        <v>3746</v>
      </c>
      <c r="L254" s="9" t="s">
        <v>79</v>
      </c>
    </row>
    <row r="255" spans="1:12" ht="12" customHeight="1" x14ac:dyDescent="0.25">
      <c r="A255" s="6" t="s">
        <v>3609</v>
      </c>
      <c r="B255" s="7" t="s">
        <v>3990</v>
      </c>
      <c r="C255" s="8" t="s">
        <v>3742</v>
      </c>
      <c r="D255" s="9" t="s">
        <v>3991</v>
      </c>
      <c r="E255" s="9"/>
      <c r="F255" s="8" t="s">
        <v>3832</v>
      </c>
      <c r="G255" s="9">
        <v>88</v>
      </c>
      <c r="H255" s="9">
        <v>0</v>
      </c>
      <c r="I255" s="9"/>
      <c r="J255" s="7" t="s">
        <v>3621</v>
      </c>
      <c r="K255" s="6" t="s">
        <v>3746</v>
      </c>
      <c r="L255" s="9" t="s">
        <v>79</v>
      </c>
    </row>
    <row r="256" spans="1:12" ht="12" customHeight="1" x14ac:dyDescent="0.25">
      <c r="A256" s="6" t="s">
        <v>3609</v>
      </c>
      <c r="B256" s="7" t="s">
        <v>3616</v>
      </c>
      <c r="C256" s="8" t="s">
        <v>3742</v>
      </c>
      <c r="D256" s="9" t="s">
        <v>3992</v>
      </c>
      <c r="E256" s="9"/>
      <c r="F256" s="8" t="s">
        <v>3613</v>
      </c>
      <c r="G256" s="9">
        <v>40</v>
      </c>
      <c r="H256" s="9">
        <v>0</v>
      </c>
      <c r="I256" s="9"/>
      <c r="J256" s="7" t="s">
        <v>3621</v>
      </c>
      <c r="K256" s="6" t="s">
        <v>3993</v>
      </c>
      <c r="L256" s="9" t="s">
        <v>79</v>
      </c>
    </row>
    <row r="257" spans="1:12" ht="12" customHeight="1" x14ac:dyDescent="0.25">
      <c r="A257" s="6" t="s">
        <v>3609</v>
      </c>
      <c r="B257" s="7" t="s">
        <v>3616</v>
      </c>
      <c r="C257" s="8" t="s">
        <v>3742</v>
      </c>
      <c r="D257" s="9" t="s">
        <v>3994</v>
      </c>
      <c r="E257" s="9"/>
      <c r="F257" s="8" t="s">
        <v>3613</v>
      </c>
      <c r="G257" s="9">
        <v>268</v>
      </c>
      <c r="H257" s="9">
        <v>0</v>
      </c>
      <c r="I257" s="9"/>
      <c r="J257" s="7" t="s">
        <v>3621</v>
      </c>
      <c r="K257" s="6" t="s">
        <v>3746</v>
      </c>
      <c r="L257" s="9" t="s">
        <v>79</v>
      </c>
    </row>
    <row r="258" spans="1:12" ht="12" customHeight="1" x14ac:dyDescent="0.25">
      <c r="A258" s="6" t="s">
        <v>3609</v>
      </c>
      <c r="B258" s="7" t="s">
        <v>3995</v>
      </c>
      <c r="C258" s="8" t="s">
        <v>3742</v>
      </c>
      <c r="D258" s="9" t="s">
        <v>3996</v>
      </c>
      <c r="E258" s="9"/>
      <c r="F258" s="8" t="s">
        <v>3910</v>
      </c>
      <c r="G258" s="9">
        <v>260</v>
      </c>
      <c r="H258" s="9">
        <v>0</v>
      </c>
      <c r="I258" s="9"/>
      <c r="J258" s="7" t="s">
        <v>3713</v>
      </c>
      <c r="K258" s="6" t="s">
        <v>3714</v>
      </c>
      <c r="L258" s="9" t="s">
        <v>79</v>
      </c>
    </row>
    <row r="259" spans="1:12" ht="12" customHeight="1" x14ac:dyDescent="0.25">
      <c r="A259" s="6" t="s">
        <v>3609</v>
      </c>
      <c r="B259" s="7" t="s">
        <v>3997</v>
      </c>
      <c r="C259" s="8" t="s">
        <v>3742</v>
      </c>
      <c r="D259" s="9" t="s">
        <v>3998</v>
      </c>
      <c r="E259" s="9"/>
      <c r="F259" s="8" t="s">
        <v>3613</v>
      </c>
      <c r="G259" s="9">
        <v>143</v>
      </c>
      <c r="H259" s="9">
        <v>0</v>
      </c>
      <c r="I259" s="9"/>
      <c r="J259" s="7" t="s">
        <v>3621</v>
      </c>
      <c r="K259" s="6" t="s">
        <v>3999</v>
      </c>
      <c r="L259" s="9" t="s">
        <v>79</v>
      </c>
    </row>
    <row r="260" spans="1:12" ht="12" customHeight="1" x14ac:dyDescent="0.25">
      <c r="A260" s="6" t="s">
        <v>3609</v>
      </c>
      <c r="B260" s="7" t="s">
        <v>3616</v>
      </c>
      <c r="C260" s="8" t="s">
        <v>3742</v>
      </c>
      <c r="D260" s="9" t="s">
        <v>4000</v>
      </c>
      <c r="E260" s="9"/>
      <c r="F260" s="8" t="s">
        <v>3613</v>
      </c>
      <c r="G260" s="9">
        <v>185</v>
      </c>
      <c r="H260" s="9">
        <v>0</v>
      </c>
      <c r="I260" s="9"/>
      <c r="J260" s="7" t="s">
        <v>3621</v>
      </c>
      <c r="K260" s="6" t="s">
        <v>3746</v>
      </c>
      <c r="L260" s="9" t="s">
        <v>79</v>
      </c>
    </row>
    <row r="261" spans="1:12" ht="12" customHeight="1" x14ac:dyDescent="0.25">
      <c r="A261" s="6" t="s">
        <v>3609</v>
      </c>
      <c r="B261" s="7" t="s">
        <v>4001</v>
      </c>
      <c r="C261" s="8" t="s">
        <v>3742</v>
      </c>
      <c r="D261" s="9" t="s">
        <v>4002</v>
      </c>
      <c r="E261" s="9"/>
      <c r="F261" s="8" t="s">
        <v>4003</v>
      </c>
      <c r="G261" s="9">
        <v>899</v>
      </c>
      <c r="H261" s="9">
        <v>0</v>
      </c>
      <c r="I261" s="9"/>
      <c r="J261" s="7" t="s">
        <v>4004</v>
      </c>
      <c r="K261" s="6" t="s">
        <v>4005</v>
      </c>
      <c r="L261" s="9" t="s">
        <v>79</v>
      </c>
    </row>
    <row r="262" spans="1:12" ht="12" customHeight="1" x14ac:dyDescent="0.25">
      <c r="A262" s="6" t="s">
        <v>3609</v>
      </c>
      <c r="B262" s="7" t="s">
        <v>4006</v>
      </c>
      <c r="C262" s="8" t="s">
        <v>3742</v>
      </c>
      <c r="D262" s="9" t="s">
        <v>4007</v>
      </c>
      <c r="E262" s="9"/>
      <c r="F262" s="8" t="s">
        <v>4008</v>
      </c>
      <c r="G262" s="9">
        <v>450</v>
      </c>
      <c r="H262" s="9">
        <v>38</v>
      </c>
      <c r="I262" s="9"/>
      <c r="J262" s="7" t="s">
        <v>3621</v>
      </c>
      <c r="K262" s="6" t="s">
        <v>3622</v>
      </c>
      <c r="L262" s="9" t="s">
        <v>79</v>
      </c>
    </row>
    <row r="263" spans="1:12" ht="12" customHeight="1" x14ac:dyDescent="0.25">
      <c r="A263" s="6" t="s">
        <v>3609</v>
      </c>
      <c r="B263" s="7" t="s">
        <v>3623</v>
      </c>
      <c r="C263" s="8" t="s">
        <v>3742</v>
      </c>
      <c r="D263" s="9" t="s">
        <v>4009</v>
      </c>
      <c r="E263" s="9"/>
      <c r="F263" s="8" t="s">
        <v>3625</v>
      </c>
      <c r="G263" s="9">
        <v>200</v>
      </c>
      <c r="H263" s="9">
        <v>1</v>
      </c>
      <c r="I263" s="9"/>
      <c r="J263" s="7" t="s">
        <v>3621</v>
      </c>
      <c r="K263" s="6" t="s">
        <v>4010</v>
      </c>
      <c r="L263" s="9" t="s">
        <v>79</v>
      </c>
    </row>
    <row r="264" spans="1:12" ht="12" customHeight="1" x14ac:dyDescent="0.25">
      <c r="A264" s="6" t="s">
        <v>3609</v>
      </c>
      <c r="B264" s="7" t="s">
        <v>4011</v>
      </c>
      <c r="C264" s="8" t="s">
        <v>3742</v>
      </c>
      <c r="D264" s="9" t="s">
        <v>4012</v>
      </c>
      <c r="E264" s="9"/>
      <c r="F264" s="8" t="s">
        <v>3653</v>
      </c>
      <c r="G264" s="9">
        <v>11</v>
      </c>
      <c r="H264" s="9">
        <v>0</v>
      </c>
      <c r="I264" s="9"/>
      <c r="J264" s="7" t="s">
        <v>3641</v>
      </c>
      <c r="K264" s="6" t="s">
        <v>3642</v>
      </c>
      <c r="L264" s="9" t="s">
        <v>79</v>
      </c>
    </row>
    <row r="265" spans="1:12" ht="12" customHeight="1" x14ac:dyDescent="0.25">
      <c r="A265" s="6" t="s">
        <v>3609</v>
      </c>
      <c r="B265" s="7" t="s">
        <v>3623</v>
      </c>
      <c r="C265" s="8" t="s">
        <v>3742</v>
      </c>
      <c r="D265" s="9" t="s">
        <v>4013</v>
      </c>
      <c r="E265" s="9"/>
      <c r="F265" s="8" t="s">
        <v>3625</v>
      </c>
      <c r="G265" s="9">
        <v>81</v>
      </c>
      <c r="H265" s="9">
        <v>1</v>
      </c>
      <c r="I265" s="9"/>
      <c r="J265" s="7" t="s">
        <v>3621</v>
      </c>
      <c r="K265" s="6" t="s">
        <v>3746</v>
      </c>
      <c r="L265" s="9" t="s">
        <v>79</v>
      </c>
    </row>
    <row r="266" spans="1:12" ht="12" customHeight="1" x14ac:dyDescent="0.25">
      <c r="A266" s="6" t="s">
        <v>3609</v>
      </c>
      <c r="B266" s="7" t="s">
        <v>3623</v>
      </c>
      <c r="C266" s="8" t="s">
        <v>3742</v>
      </c>
      <c r="D266" s="9" t="s">
        <v>4014</v>
      </c>
      <c r="E266" s="9"/>
      <c r="F266" s="8" t="s">
        <v>3625</v>
      </c>
      <c r="G266" s="9">
        <v>81</v>
      </c>
      <c r="H266" s="9">
        <v>1</v>
      </c>
      <c r="I266" s="9"/>
      <c r="J266" s="7" t="s">
        <v>3621</v>
      </c>
      <c r="K266" s="6" t="s">
        <v>3746</v>
      </c>
      <c r="L266" s="9" t="s">
        <v>79</v>
      </c>
    </row>
    <row r="267" spans="1:12" ht="12" customHeight="1" x14ac:dyDescent="0.25">
      <c r="A267" s="6" t="s">
        <v>3609</v>
      </c>
      <c r="B267" s="7" t="s">
        <v>3623</v>
      </c>
      <c r="C267" s="8" t="s">
        <v>3742</v>
      </c>
      <c r="D267" s="9" t="s">
        <v>4015</v>
      </c>
      <c r="E267" s="9"/>
      <c r="F267" s="8" t="s">
        <v>3625</v>
      </c>
      <c r="G267" s="9">
        <v>81</v>
      </c>
      <c r="H267" s="9">
        <v>1</v>
      </c>
      <c r="I267" s="9"/>
      <c r="J267" s="7" t="s">
        <v>3621</v>
      </c>
      <c r="K267" s="6" t="s">
        <v>3746</v>
      </c>
      <c r="L267" s="9" t="s">
        <v>79</v>
      </c>
    </row>
    <row r="268" spans="1:12" ht="12" customHeight="1" x14ac:dyDescent="0.25">
      <c r="A268" s="6" t="s">
        <v>3609</v>
      </c>
      <c r="B268" s="7" t="s">
        <v>3623</v>
      </c>
      <c r="C268" s="8" t="s">
        <v>3742</v>
      </c>
      <c r="D268" s="9" t="s">
        <v>4016</v>
      </c>
      <c r="E268" s="9"/>
      <c r="F268" s="8" t="s">
        <v>3625</v>
      </c>
      <c r="G268" s="9">
        <v>81</v>
      </c>
      <c r="H268" s="9">
        <v>1</v>
      </c>
      <c r="I268" s="9"/>
      <c r="J268" s="7" t="s">
        <v>3621</v>
      </c>
      <c r="K268" s="6" t="s">
        <v>3746</v>
      </c>
      <c r="L268" s="9" t="s">
        <v>79</v>
      </c>
    </row>
    <row r="269" spans="1:12" ht="12" customHeight="1" x14ac:dyDescent="0.25">
      <c r="A269" s="6" t="s">
        <v>3609</v>
      </c>
      <c r="B269" s="7" t="s">
        <v>3623</v>
      </c>
      <c r="C269" s="8" t="s">
        <v>3742</v>
      </c>
      <c r="D269" s="9" t="s">
        <v>4017</v>
      </c>
      <c r="E269" s="9"/>
      <c r="F269" s="8" t="s">
        <v>3625</v>
      </c>
      <c r="G269" s="9">
        <v>81</v>
      </c>
      <c r="H269" s="9">
        <v>1</v>
      </c>
      <c r="I269" s="9"/>
      <c r="J269" s="7" t="s">
        <v>3621</v>
      </c>
      <c r="K269" s="6" t="s">
        <v>3746</v>
      </c>
      <c r="L269" s="9" t="s">
        <v>79</v>
      </c>
    </row>
    <row r="270" spans="1:12" ht="12" customHeight="1" x14ac:dyDescent="0.25">
      <c r="A270" s="6" t="s">
        <v>3609</v>
      </c>
      <c r="B270" s="7" t="s">
        <v>3623</v>
      </c>
      <c r="C270" s="8" t="s">
        <v>3742</v>
      </c>
      <c r="D270" s="9" t="s">
        <v>4018</v>
      </c>
      <c r="E270" s="9"/>
      <c r="F270" s="8" t="s">
        <v>3625</v>
      </c>
      <c r="G270" s="9">
        <v>81</v>
      </c>
      <c r="H270" s="9">
        <v>1</v>
      </c>
      <c r="I270" s="9"/>
      <c r="J270" s="7" t="s">
        <v>3621</v>
      </c>
      <c r="K270" s="6" t="s">
        <v>3746</v>
      </c>
      <c r="L270" s="9" t="s">
        <v>79</v>
      </c>
    </row>
    <row r="271" spans="1:12" ht="12" customHeight="1" x14ac:dyDescent="0.25">
      <c r="A271" s="6" t="s">
        <v>3609</v>
      </c>
      <c r="B271" s="7" t="s">
        <v>3623</v>
      </c>
      <c r="C271" s="8" t="s">
        <v>3742</v>
      </c>
      <c r="D271" s="9" t="s">
        <v>4019</v>
      </c>
      <c r="E271" s="9"/>
      <c r="F271" s="8" t="s">
        <v>3625</v>
      </c>
      <c r="G271" s="9">
        <v>81</v>
      </c>
      <c r="H271" s="9">
        <v>1</v>
      </c>
      <c r="I271" s="9"/>
      <c r="J271" s="7" t="s">
        <v>3621</v>
      </c>
      <c r="K271" s="6" t="s">
        <v>4020</v>
      </c>
      <c r="L271" s="9" t="s">
        <v>79</v>
      </c>
    </row>
    <row r="272" spans="1:12" ht="12" customHeight="1" x14ac:dyDescent="0.25">
      <c r="A272" s="6" t="s">
        <v>3609</v>
      </c>
      <c r="B272" s="7" t="s">
        <v>3623</v>
      </c>
      <c r="C272" s="8" t="s">
        <v>3742</v>
      </c>
      <c r="D272" s="9" t="s">
        <v>4021</v>
      </c>
      <c r="E272" s="9"/>
      <c r="F272" s="8" t="s">
        <v>3625</v>
      </c>
      <c r="G272" s="9">
        <v>81</v>
      </c>
      <c r="H272" s="9">
        <v>1</v>
      </c>
      <c r="I272" s="9"/>
      <c r="J272" s="7" t="s">
        <v>3621</v>
      </c>
      <c r="K272" s="6" t="s">
        <v>4020</v>
      </c>
      <c r="L272" s="9" t="s">
        <v>79</v>
      </c>
    </row>
    <row r="273" spans="1:12" ht="12" customHeight="1" x14ac:dyDescent="0.25">
      <c r="A273" s="6" t="s">
        <v>3609</v>
      </c>
      <c r="B273" s="7" t="s">
        <v>3623</v>
      </c>
      <c r="C273" s="8" t="s">
        <v>3742</v>
      </c>
      <c r="D273" s="9" t="s">
        <v>4022</v>
      </c>
      <c r="E273" s="9"/>
      <c r="F273" s="8" t="s">
        <v>3625</v>
      </c>
      <c r="G273" s="9">
        <v>81</v>
      </c>
      <c r="H273" s="9">
        <v>1</v>
      </c>
      <c r="I273" s="9"/>
      <c r="J273" s="7" t="s">
        <v>3621</v>
      </c>
      <c r="K273" s="6" t="s">
        <v>4020</v>
      </c>
      <c r="L273" s="9" t="s">
        <v>79</v>
      </c>
    </row>
    <row r="274" spans="1:12" ht="12" customHeight="1" x14ac:dyDescent="0.25">
      <c r="A274" s="6" t="s">
        <v>3609</v>
      </c>
      <c r="B274" s="7" t="s">
        <v>3623</v>
      </c>
      <c r="C274" s="8" t="s">
        <v>3742</v>
      </c>
      <c r="D274" s="9" t="s">
        <v>4023</v>
      </c>
      <c r="E274" s="9"/>
      <c r="F274" s="8" t="s">
        <v>3625</v>
      </c>
      <c r="G274" s="9">
        <v>77</v>
      </c>
      <c r="H274" s="9">
        <v>1</v>
      </c>
      <c r="I274" s="9"/>
      <c r="J274" s="7" t="s">
        <v>3621</v>
      </c>
      <c r="K274" s="6" t="s">
        <v>4020</v>
      </c>
      <c r="L274" s="9" t="s">
        <v>79</v>
      </c>
    </row>
    <row r="275" spans="1:12" ht="12" customHeight="1" x14ac:dyDescent="0.25">
      <c r="A275" s="6" t="s">
        <v>3609</v>
      </c>
      <c r="B275" s="7" t="s">
        <v>3988</v>
      </c>
      <c r="C275" s="8" t="s">
        <v>3742</v>
      </c>
      <c r="D275" s="9" t="s">
        <v>4024</v>
      </c>
      <c r="E275" s="9"/>
      <c r="F275" s="8" t="s">
        <v>3613</v>
      </c>
      <c r="G275" s="9">
        <v>200</v>
      </c>
      <c r="H275" s="9">
        <v>0</v>
      </c>
      <c r="I275" s="9"/>
      <c r="J275" s="7" t="s">
        <v>3621</v>
      </c>
      <c r="K275" s="6" t="s">
        <v>4020</v>
      </c>
      <c r="L275" s="9" t="s">
        <v>79</v>
      </c>
    </row>
    <row r="276" spans="1:12" ht="12" customHeight="1" x14ac:dyDescent="0.25">
      <c r="A276" s="6" t="s">
        <v>3609</v>
      </c>
      <c r="B276" s="7" t="s">
        <v>3988</v>
      </c>
      <c r="C276" s="8" t="s">
        <v>3742</v>
      </c>
      <c r="D276" s="9" t="s">
        <v>4025</v>
      </c>
      <c r="E276" s="9"/>
      <c r="F276" s="8" t="s">
        <v>3613</v>
      </c>
      <c r="G276" s="9">
        <v>421</v>
      </c>
      <c r="H276" s="9">
        <v>0</v>
      </c>
      <c r="I276" s="9"/>
      <c r="J276" s="7" t="s">
        <v>3621</v>
      </c>
      <c r="K276" s="6" t="s">
        <v>3993</v>
      </c>
      <c r="L276" s="9" t="s">
        <v>79</v>
      </c>
    </row>
    <row r="277" spans="1:12" ht="12" customHeight="1" x14ac:dyDescent="0.25">
      <c r="A277" s="6" t="s">
        <v>3609</v>
      </c>
      <c r="B277" s="7" t="s">
        <v>3623</v>
      </c>
      <c r="C277" s="8" t="s">
        <v>3742</v>
      </c>
      <c r="D277" s="9" t="s">
        <v>4026</v>
      </c>
      <c r="E277" s="9"/>
      <c r="F277" s="8" t="s">
        <v>3625</v>
      </c>
      <c r="G277" s="9">
        <v>105</v>
      </c>
      <c r="H277" s="9">
        <v>1</v>
      </c>
      <c r="I277" s="9"/>
      <c r="J277" s="7" t="s">
        <v>3621</v>
      </c>
      <c r="K277" s="6" t="s">
        <v>3746</v>
      </c>
      <c r="L277" s="9" t="s">
        <v>79</v>
      </c>
    </row>
    <row r="278" spans="1:12" ht="12" customHeight="1" x14ac:dyDescent="0.25">
      <c r="A278" s="6" t="s">
        <v>3609</v>
      </c>
      <c r="B278" s="7" t="s">
        <v>3623</v>
      </c>
      <c r="C278" s="8" t="s">
        <v>3742</v>
      </c>
      <c r="D278" s="9" t="s">
        <v>4027</v>
      </c>
      <c r="E278" s="9"/>
      <c r="F278" s="8" t="s">
        <v>3625</v>
      </c>
      <c r="G278" s="9">
        <v>105</v>
      </c>
      <c r="H278" s="9">
        <v>1</v>
      </c>
      <c r="I278" s="9"/>
      <c r="J278" s="7" t="s">
        <v>3621</v>
      </c>
      <c r="K278" s="6" t="s">
        <v>3746</v>
      </c>
      <c r="L278" s="9" t="s">
        <v>79</v>
      </c>
    </row>
    <row r="279" spans="1:12" ht="12" customHeight="1" x14ac:dyDescent="0.25">
      <c r="A279" s="6" t="s">
        <v>3609</v>
      </c>
      <c r="B279" s="7" t="s">
        <v>3623</v>
      </c>
      <c r="C279" s="8" t="s">
        <v>3742</v>
      </c>
      <c r="D279" s="9" t="s">
        <v>4028</v>
      </c>
      <c r="E279" s="9"/>
      <c r="F279" s="8" t="s">
        <v>3625</v>
      </c>
      <c r="G279" s="9">
        <v>107</v>
      </c>
      <c r="H279" s="9">
        <v>1</v>
      </c>
      <c r="I279" s="9"/>
      <c r="J279" s="7" t="s">
        <v>3621</v>
      </c>
      <c r="K279" s="6" t="s">
        <v>4010</v>
      </c>
      <c r="L279" s="9" t="s">
        <v>79</v>
      </c>
    </row>
    <row r="280" spans="1:12" ht="12" customHeight="1" x14ac:dyDescent="0.25">
      <c r="A280" s="6" t="s">
        <v>3609</v>
      </c>
      <c r="B280" s="7" t="s">
        <v>3623</v>
      </c>
      <c r="C280" s="8" t="s">
        <v>3742</v>
      </c>
      <c r="D280" s="9" t="s">
        <v>4029</v>
      </c>
      <c r="E280" s="9"/>
      <c r="F280" s="8" t="s">
        <v>3678</v>
      </c>
      <c r="G280" s="9">
        <v>215</v>
      </c>
      <c r="H280" s="9">
        <v>10</v>
      </c>
      <c r="I280" s="9"/>
      <c r="J280" s="7" t="s">
        <v>3621</v>
      </c>
      <c r="K280" s="6" t="s">
        <v>4010</v>
      </c>
      <c r="L280" s="9" t="s">
        <v>79</v>
      </c>
    </row>
    <row r="281" spans="1:12" ht="12" customHeight="1" x14ac:dyDescent="0.25">
      <c r="A281" s="6" t="s">
        <v>3609</v>
      </c>
      <c r="B281" s="7" t="s">
        <v>3623</v>
      </c>
      <c r="C281" s="8" t="s">
        <v>3742</v>
      </c>
      <c r="D281" s="9" t="s">
        <v>4030</v>
      </c>
      <c r="E281" s="9"/>
      <c r="F281" s="8" t="s">
        <v>3625</v>
      </c>
      <c r="G281" s="9">
        <v>189</v>
      </c>
      <c r="H281" s="9">
        <v>1</v>
      </c>
      <c r="I281" s="9"/>
      <c r="J281" s="7" t="s">
        <v>3621</v>
      </c>
      <c r="K281" s="6" t="s">
        <v>3746</v>
      </c>
      <c r="L281" s="9" t="s">
        <v>79</v>
      </c>
    </row>
    <row r="282" spans="1:12" ht="12" customHeight="1" x14ac:dyDescent="0.25">
      <c r="A282" s="6" t="s">
        <v>3609</v>
      </c>
      <c r="B282" s="7" t="s">
        <v>3623</v>
      </c>
      <c r="C282" s="8" t="s">
        <v>3742</v>
      </c>
      <c r="D282" s="9" t="s">
        <v>4031</v>
      </c>
      <c r="E282" s="9"/>
      <c r="F282" s="8" t="s">
        <v>3625</v>
      </c>
      <c r="G282" s="9">
        <v>189</v>
      </c>
      <c r="H282" s="9">
        <v>1</v>
      </c>
      <c r="I282" s="9"/>
      <c r="J282" s="7" t="s">
        <v>3621</v>
      </c>
      <c r="K282" s="6" t="s">
        <v>3746</v>
      </c>
      <c r="L282" s="9" t="s">
        <v>79</v>
      </c>
    </row>
    <row r="283" spans="1:12" ht="12" customHeight="1" x14ac:dyDescent="0.25">
      <c r="A283" s="6" t="s">
        <v>3609</v>
      </c>
      <c r="C283" s="8" t="s">
        <v>3742</v>
      </c>
      <c r="D283" s="9" t="s">
        <v>4032</v>
      </c>
      <c r="E283" s="9"/>
      <c r="F283" s="8" t="s">
        <v>3946</v>
      </c>
      <c r="G283" s="9">
        <v>94</v>
      </c>
      <c r="H283" s="9">
        <v>0</v>
      </c>
      <c r="I283" s="9"/>
      <c r="J283" s="7" t="s">
        <v>3621</v>
      </c>
      <c r="K283" s="6" t="s">
        <v>3947</v>
      </c>
      <c r="L283" s="9" t="s">
        <v>79</v>
      </c>
    </row>
    <row r="284" spans="1:12" ht="12" customHeight="1" x14ac:dyDescent="0.25">
      <c r="A284" s="6" t="s">
        <v>3609</v>
      </c>
      <c r="B284" s="7" t="s">
        <v>3623</v>
      </c>
      <c r="C284" s="8" t="s">
        <v>3742</v>
      </c>
      <c r="D284" s="9" t="s">
        <v>4033</v>
      </c>
      <c r="E284" s="9"/>
      <c r="F284" s="8" t="s">
        <v>3625</v>
      </c>
      <c r="G284" s="9">
        <v>97</v>
      </c>
      <c r="H284" s="9">
        <v>1</v>
      </c>
      <c r="I284" s="9"/>
      <c r="J284" s="7" t="s">
        <v>3621</v>
      </c>
      <c r="K284" s="6" t="s">
        <v>3947</v>
      </c>
      <c r="L284" s="9" t="s">
        <v>79</v>
      </c>
    </row>
    <row r="285" spans="1:12" ht="12" customHeight="1" x14ac:dyDescent="0.25">
      <c r="A285" s="6" t="s">
        <v>3609</v>
      </c>
      <c r="C285" s="8" t="s">
        <v>3742</v>
      </c>
      <c r="D285" s="9" t="s">
        <v>4034</v>
      </c>
      <c r="E285" s="9"/>
      <c r="F285" s="8" t="s">
        <v>3946</v>
      </c>
      <c r="G285" s="9">
        <v>175</v>
      </c>
      <c r="H285" s="9">
        <v>0</v>
      </c>
      <c r="I285" s="9"/>
      <c r="J285" s="7" t="s">
        <v>3621</v>
      </c>
      <c r="K285" s="6" t="s">
        <v>3947</v>
      </c>
      <c r="L285" s="9" t="s">
        <v>79</v>
      </c>
    </row>
    <row r="286" spans="1:12" ht="12" customHeight="1" x14ac:dyDescent="0.25">
      <c r="A286" s="6" t="s">
        <v>3609</v>
      </c>
      <c r="C286" s="8" t="s">
        <v>3742</v>
      </c>
      <c r="D286" s="9" t="s">
        <v>4035</v>
      </c>
      <c r="E286" s="9"/>
      <c r="F286" s="8" t="s">
        <v>3946</v>
      </c>
      <c r="G286" s="9">
        <v>188</v>
      </c>
      <c r="H286" s="9">
        <v>0</v>
      </c>
      <c r="I286" s="9"/>
      <c r="J286" s="7" t="s">
        <v>3621</v>
      </c>
      <c r="K286" s="6" t="s">
        <v>3947</v>
      </c>
      <c r="L286" s="9" t="s">
        <v>79</v>
      </c>
    </row>
    <row r="287" spans="1:12" ht="12" customHeight="1" x14ac:dyDescent="0.25">
      <c r="A287" s="6" t="s">
        <v>3609</v>
      </c>
      <c r="B287" s="7" t="s">
        <v>4036</v>
      </c>
      <c r="C287" s="8" t="s">
        <v>3742</v>
      </c>
      <c r="D287" s="9" t="s">
        <v>4037</v>
      </c>
      <c r="E287" s="9"/>
      <c r="F287" s="8" t="s">
        <v>4038</v>
      </c>
      <c r="G287" s="9">
        <v>1439</v>
      </c>
      <c r="H287" s="9">
        <v>0</v>
      </c>
      <c r="I287" s="9"/>
      <c r="J287" s="7" t="s">
        <v>3621</v>
      </c>
      <c r="K287" s="6" t="s">
        <v>3947</v>
      </c>
      <c r="L287" s="9" t="s">
        <v>79</v>
      </c>
    </row>
    <row r="288" spans="1:12" ht="12" customHeight="1" x14ac:dyDescent="0.25">
      <c r="A288" s="6" t="s">
        <v>3609</v>
      </c>
      <c r="C288" s="8" t="s">
        <v>3742</v>
      </c>
      <c r="D288" s="9" t="s">
        <v>4039</v>
      </c>
      <c r="E288" s="9"/>
      <c r="F288" s="8" t="s">
        <v>3946</v>
      </c>
      <c r="G288" s="9">
        <v>94</v>
      </c>
      <c r="H288" s="9">
        <v>0</v>
      </c>
      <c r="I288" s="9"/>
      <c r="J288" s="7" t="s">
        <v>3621</v>
      </c>
      <c r="K288" s="6" t="s">
        <v>3947</v>
      </c>
      <c r="L288" s="9" t="s">
        <v>79</v>
      </c>
    </row>
    <row r="289" spans="1:12" ht="12" customHeight="1" x14ac:dyDescent="0.25">
      <c r="A289" s="6" t="s">
        <v>3609</v>
      </c>
      <c r="C289" s="8" t="s">
        <v>3742</v>
      </c>
      <c r="D289" s="9" t="s">
        <v>4040</v>
      </c>
      <c r="E289" s="9"/>
      <c r="F289" s="8" t="s">
        <v>3708</v>
      </c>
      <c r="G289" s="9">
        <v>264</v>
      </c>
      <c r="H289" s="9">
        <v>10</v>
      </c>
      <c r="I289" s="9"/>
      <c r="J289" s="7" t="s">
        <v>3621</v>
      </c>
      <c r="K289" s="6" t="s">
        <v>3622</v>
      </c>
      <c r="L289" s="9" t="s">
        <v>79</v>
      </c>
    </row>
    <row r="290" spans="1:12" ht="12" customHeight="1" x14ac:dyDescent="0.25">
      <c r="A290" s="6" t="s">
        <v>3609</v>
      </c>
      <c r="B290" s="7" t="s">
        <v>4041</v>
      </c>
      <c r="C290" s="8" t="s">
        <v>3742</v>
      </c>
      <c r="D290" s="9" t="s">
        <v>4042</v>
      </c>
      <c r="E290" s="9"/>
      <c r="F290" s="8" t="s">
        <v>3678</v>
      </c>
      <c r="G290" s="9">
        <v>144</v>
      </c>
      <c r="H290" s="9">
        <v>10</v>
      </c>
      <c r="I290" s="9"/>
      <c r="J290" s="7" t="s">
        <v>3621</v>
      </c>
      <c r="K290" s="6" t="s">
        <v>3622</v>
      </c>
      <c r="L290" s="9" t="s">
        <v>79</v>
      </c>
    </row>
    <row r="291" spans="1:12" ht="12" customHeight="1" x14ac:dyDescent="0.25">
      <c r="A291" s="6" t="s">
        <v>3609</v>
      </c>
      <c r="C291" s="8" t="s">
        <v>3742</v>
      </c>
      <c r="D291" s="9" t="s">
        <v>4043</v>
      </c>
      <c r="E291" s="9"/>
      <c r="F291" s="8" t="s">
        <v>3625</v>
      </c>
      <c r="G291" s="9">
        <v>84</v>
      </c>
      <c r="H291" s="9">
        <v>1</v>
      </c>
      <c r="I291" s="9"/>
      <c r="J291" s="7" t="s">
        <v>3621</v>
      </c>
      <c r="K291" s="6" t="s">
        <v>3622</v>
      </c>
      <c r="L291" s="9" t="s">
        <v>79</v>
      </c>
    </row>
    <row r="292" spans="1:12" ht="12" customHeight="1" x14ac:dyDescent="0.25">
      <c r="A292" s="6" t="s">
        <v>3609</v>
      </c>
      <c r="B292" s="7" t="s">
        <v>4044</v>
      </c>
      <c r="C292" s="8" t="s">
        <v>3742</v>
      </c>
      <c r="D292" s="9" t="s">
        <v>4045</v>
      </c>
      <c r="E292" s="9"/>
      <c r="F292" s="8" t="s">
        <v>3678</v>
      </c>
      <c r="G292" s="9">
        <v>169</v>
      </c>
      <c r="H292" s="9">
        <v>16</v>
      </c>
      <c r="I292" s="9"/>
      <c r="J292" s="7" t="s">
        <v>3621</v>
      </c>
      <c r="K292" s="6" t="s">
        <v>3622</v>
      </c>
      <c r="L292" s="9" t="s">
        <v>79</v>
      </c>
    </row>
    <row r="293" spans="1:12" ht="12" customHeight="1" x14ac:dyDescent="0.25">
      <c r="A293" s="6" t="s">
        <v>3609</v>
      </c>
      <c r="B293" s="7" t="s">
        <v>3616</v>
      </c>
      <c r="C293" s="8" t="s">
        <v>3742</v>
      </c>
      <c r="D293" s="9" t="s">
        <v>4046</v>
      </c>
      <c r="E293" s="9"/>
      <c r="F293" s="8" t="s">
        <v>3910</v>
      </c>
      <c r="G293" s="9">
        <v>180</v>
      </c>
      <c r="H293" s="9">
        <v>0</v>
      </c>
      <c r="I293" s="9"/>
      <c r="J293" s="7" t="s">
        <v>3621</v>
      </c>
      <c r="K293" s="6" t="s">
        <v>3714</v>
      </c>
      <c r="L293" s="9" t="s">
        <v>79</v>
      </c>
    </row>
    <row r="294" spans="1:12" ht="12" customHeight="1" x14ac:dyDescent="0.25">
      <c r="A294" s="6" t="s">
        <v>3609</v>
      </c>
      <c r="B294" s="7" t="s">
        <v>4047</v>
      </c>
      <c r="C294" s="8" t="s">
        <v>3742</v>
      </c>
      <c r="D294" s="9" t="s">
        <v>4048</v>
      </c>
      <c r="E294" s="9"/>
      <c r="F294" s="8" t="s">
        <v>3855</v>
      </c>
      <c r="G294" s="9">
        <v>162</v>
      </c>
      <c r="H294" s="9">
        <v>8</v>
      </c>
      <c r="I294" s="9"/>
      <c r="J294" s="7" t="s">
        <v>3621</v>
      </c>
      <c r="K294" s="6" t="s">
        <v>3810</v>
      </c>
      <c r="L294" s="9" t="s">
        <v>79</v>
      </c>
    </row>
    <row r="295" spans="1:12" ht="12" customHeight="1" x14ac:dyDescent="0.25">
      <c r="A295" s="6" t="s">
        <v>3609</v>
      </c>
      <c r="B295" s="7" t="s">
        <v>4049</v>
      </c>
      <c r="C295" s="8" t="s">
        <v>3742</v>
      </c>
      <c r="D295" s="9" t="s">
        <v>4050</v>
      </c>
      <c r="E295" s="9"/>
      <c r="F295" s="8" t="s">
        <v>3708</v>
      </c>
      <c r="G295" s="9">
        <v>189</v>
      </c>
      <c r="H295" s="9">
        <v>10</v>
      </c>
      <c r="I295" s="9"/>
      <c r="J295" s="7" t="s">
        <v>3621</v>
      </c>
      <c r="K295" s="6" t="s">
        <v>3810</v>
      </c>
      <c r="L295" s="9" t="s">
        <v>79</v>
      </c>
    </row>
    <row r="296" spans="1:12" ht="12" customHeight="1" x14ac:dyDescent="0.25">
      <c r="A296" s="6" t="s">
        <v>3609</v>
      </c>
      <c r="B296" s="7" t="s">
        <v>3623</v>
      </c>
      <c r="C296" s="8" t="s">
        <v>3742</v>
      </c>
      <c r="D296" s="9" t="s">
        <v>4051</v>
      </c>
      <c r="E296" s="9"/>
      <c r="F296" s="8" t="s">
        <v>3625</v>
      </c>
      <c r="G296" s="9">
        <v>79</v>
      </c>
      <c r="H296" s="9">
        <v>1</v>
      </c>
      <c r="I296" s="9"/>
      <c r="J296" s="7" t="s">
        <v>3621</v>
      </c>
      <c r="K296" s="6" t="s">
        <v>3810</v>
      </c>
      <c r="L296" s="9" t="s">
        <v>79</v>
      </c>
    </row>
    <row r="297" spans="1:12" ht="12" customHeight="1" x14ac:dyDescent="0.25">
      <c r="A297" s="6" t="s">
        <v>3609</v>
      </c>
      <c r="B297" s="7" t="s">
        <v>3623</v>
      </c>
      <c r="C297" s="8" t="s">
        <v>3742</v>
      </c>
      <c r="D297" s="9" t="s">
        <v>4052</v>
      </c>
      <c r="E297" s="9"/>
      <c r="F297" s="8" t="s">
        <v>3625</v>
      </c>
      <c r="G297" s="9">
        <v>79</v>
      </c>
      <c r="H297" s="9">
        <v>1</v>
      </c>
      <c r="I297" s="9"/>
      <c r="J297" s="7" t="s">
        <v>3621</v>
      </c>
      <c r="K297" s="6" t="s">
        <v>3810</v>
      </c>
      <c r="L297" s="9" t="s">
        <v>79</v>
      </c>
    </row>
    <row r="298" spans="1:12" ht="12" customHeight="1" x14ac:dyDescent="0.25">
      <c r="A298" s="6" t="s">
        <v>3609</v>
      </c>
      <c r="B298" s="7" t="s">
        <v>3623</v>
      </c>
      <c r="C298" s="8" t="s">
        <v>3742</v>
      </c>
      <c r="D298" s="9" t="s">
        <v>4053</v>
      </c>
      <c r="E298" s="9"/>
      <c r="F298" s="8" t="s">
        <v>3625</v>
      </c>
      <c r="G298" s="9">
        <v>79</v>
      </c>
      <c r="H298" s="9">
        <v>1</v>
      </c>
      <c r="I298" s="9"/>
      <c r="J298" s="7" t="s">
        <v>3621</v>
      </c>
      <c r="K298" s="6" t="s">
        <v>3810</v>
      </c>
      <c r="L298" s="9" t="s">
        <v>79</v>
      </c>
    </row>
    <row r="299" spans="1:12" ht="12" customHeight="1" x14ac:dyDescent="0.25">
      <c r="A299" s="6" t="s">
        <v>3609</v>
      </c>
      <c r="B299" s="7" t="s">
        <v>3623</v>
      </c>
      <c r="C299" s="8" t="s">
        <v>3742</v>
      </c>
      <c r="D299" s="9" t="s">
        <v>4054</v>
      </c>
      <c r="E299" s="9"/>
      <c r="F299" s="8" t="s">
        <v>3625</v>
      </c>
      <c r="G299" s="9">
        <v>79</v>
      </c>
      <c r="H299" s="9">
        <v>1</v>
      </c>
      <c r="I299" s="9"/>
      <c r="J299" s="7" t="s">
        <v>3621</v>
      </c>
      <c r="K299" s="6" t="s">
        <v>3810</v>
      </c>
      <c r="L299" s="9" t="s">
        <v>79</v>
      </c>
    </row>
    <row r="300" spans="1:12" ht="12" customHeight="1" x14ac:dyDescent="0.25">
      <c r="A300" s="6" t="s">
        <v>3609</v>
      </c>
      <c r="B300" s="7" t="s">
        <v>3623</v>
      </c>
      <c r="C300" s="8" t="s">
        <v>3742</v>
      </c>
      <c r="D300" s="9" t="s">
        <v>4055</v>
      </c>
      <c r="E300" s="9"/>
      <c r="F300" s="8" t="s">
        <v>3625</v>
      </c>
      <c r="G300" s="9">
        <v>79</v>
      </c>
      <c r="H300" s="9">
        <v>1</v>
      </c>
      <c r="I300" s="9"/>
      <c r="J300" s="7" t="s">
        <v>3621</v>
      </c>
      <c r="K300" s="6" t="s">
        <v>3810</v>
      </c>
      <c r="L300" s="9" t="s">
        <v>79</v>
      </c>
    </row>
    <row r="301" spans="1:12" ht="12" customHeight="1" x14ac:dyDescent="0.25">
      <c r="A301" s="6" t="s">
        <v>3609</v>
      </c>
      <c r="B301" s="7" t="s">
        <v>3623</v>
      </c>
      <c r="C301" s="8" t="s">
        <v>3742</v>
      </c>
      <c r="D301" s="9" t="s">
        <v>4056</v>
      </c>
      <c r="E301" s="9"/>
      <c r="F301" s="8" t="s">
        <v>3625</v>
      </c>
      <c r="G301" s="9">
        <v>79</v>
      </c>
      <c r="H301" s="9">
        <v>1</v>
      </c>
      <c r="I301" s="9"/>
      <c r="J301" s="7" t="s">
        <v>3621</v>
      </c>
      <c r="K301" s="6" t="s">
        <v>3810</v>
      </c>
      <c r="L301" s="9" t="s">
        <v>79</v>
      </c>
    </row>
    <row r="302" spans="1:12" ht="12" customHeight="1" x14ac:dyDescent="0.25">
      <c r="A302" s="6" t="s">
        <v>3609</v>
      </c>
      <c r="B302" s="7" t="s">
        <v>3623</v>
      </c>
      <c r="C302" s="8" t="s">
        <v>3742</v>
      </c>
      <c r="D302" s="9" t="s">
        <v>4057</v>
      </c>
      <c r="E302" s="9"/>
      <c r="F302" s="8" t="s">
        <v>3625</v>
      </c>
      <c r="G302" s="9">
        <v>79</v>
      </c>
      <c r="H302" s="9">
        <v>1</v>
      </c>
      <c r="I302" s="9"/>
      <c r="J302" s="7" t="s">
        <v>3621</v>
      </c>
      <c r="K302" s="6" t="s">
        <v>3810</v>
      </c>
      <c r="L302" s="9" t="s">
        <v>79</v>
      </c>
    </row>
    <row r="303" spans="1:12" ht="12" customHeight="1" x14ac:dyDescent="0.25">
      <c r="A303" s="6" t="s">
        <v>3609</v>
      </c>
      <c r="B303" s="7" t="s">
        <v>3623</v>
      </c>
      <c r="C303" s="8" t="s">
        <v>3742</v>
      </c>
      <c r="D303" s="9" t="s">
        <v>4058</v>
      </c>
      <c r="E303" s="9"/>
      <c r="F303" s="8" t="s">
        <v>3625</v>
      </c>
      <c r="G303" s="9">
        <v>79</v>
      </c>
      <c r="H303" s="9">
        <v>1</v>
      </c>
      <c r="I303" s="9"/>
      <c r="J303" s="7" t="s">
        <v>3621</v>
      </c>
      <c r="K303" s="6" t="s">
        <v>3810</v>
      </c>
      <c r="L303" s="9" t="s">
        <v>79</v>
      </c>
    </row>
    <row r="304" spans="1:12" ht="12" customHeight="1" x14ac:dyDescent="0.25">
      <c r="A304" s="6" t="s">
        <v>3609</v>
      </c>
      <c r="B304" s="7" t="s">
        <v>3623</v>
      </c>
      <c r="C304" s="8" t="s">
        <v>3742</v>
      </c>
      <c r="D304" s="9" t="s">
        <v>4059</v>
      </c>
      <c r="E304" s="9"/>
      <c r="F304" s="8" t="s">
        <v>3625</v>
      </c>
      <c r="G304" s="9">
        <v>79</v>
      </c>
      <c r="H304" s="9">
        <v>1</v>
      </c>
      <c r="I304" s="9"/>
      <c r="J304" s="7" t="s">
        <v>3621</v>
      </c>
      <c r="K304" s="6" t="s">
        <v>3810</v>
      </c>
      <c r="L304" s="9" t="s">
        <v>79</v>
      </c>
    </row>
    <row r="305" spans="1:12" ht="12" customHeight="1" x14ac:dyDescent="0.25">
      <c r="A305" s="6" t="s">
        <v>3609</v>
      </c>
      <c r="B305" s="7" t="s">
        <v>3623</v>
      </c>
      <c r="C305" s="8" t="s">
        <v>3742</v>
      </c>
      <c r="D305" s="9" t="s">
        <v>4060</v>
      </c>
      <c r="E305" s="9"/>
      <c r="F305" s="8" t="s">
        <v>3625</v>
      </c>
      <c r="G305" s="9">
        <v>75</v>
      </c>
      <c r="H305" s="9">
        <v>1</v>
      </c>
      <c r="I305" s="9"/>
      <c r="J305" s="7" t="s">
        <v>3621</v>
      </c>
      <c r="K305" s="6" t="s">
        <v>3810</v>
      </c>
      <c r="L305" s="9" t="s">
        <v>79</v>
      </c>
    </row>
    <row r="306" spans="1:12" ht="12" customHeight="1" x14ac:dyDescent="0.25">
      <c r="A306" s="6" t="s">
        <v>3609</v>
      </c>
      <c r="B306" s="7" t="s">
        <v>3623</v>
      </c>
      <c r="C306" s="8" t="s">
        <v>3742</v>
      </c>
      <c r="D306" s="9" t="s">
        <v>4061</v>
      </c>
      <c r="E306" s="9"/>
      <c r="F306" s="8" t="s">
        <v>3625</v>
      </c>
      <c r="G306" s="9">
        <v>104</v>
      </c>
      <c r="H306" s="9">
        <v>1</v>
      </c>
      <c r="I306" s="9"/>
      <c r="J306" s="7" t="s">
        <v>3621</v>
      </c>
      <c r="K306" s="6" t="s">
        <v>3810</v>
      </c>
      <c r="L306" s="9" t="s">
        <v>79</v>
      </c>
    </row>
    <row r="307" spans="1:12" ht="12" customHeight="1" x14ac:dyDescent="0.25">
      <c r="A307" s="6" t="s">
        <v>3609</v>
      </c>
      <c r="B307" s="7" t="s">
        <v>3623</v>
      </c>
      <c r="C307" s="8" t="s">
        <v>3742</v>
      </c>
      <c r="D307" s="9" t="s">
        <v>4062</v>
      </c>
      <c r="E307" s="9"/>
      <c r="F307" s="8" t="s">
        <v>3625</v>
      </c>
      <c r="G307" s="9">
        <v>102</v>
      </c>
      <c r="H307" s="9">
        <v>2</v>
      </c>
      <c r="I307" s="9"/>
      <c r="J307" s="7" t="s">
        <v>3621</v>
      </c>
      <c r="K307" s="6" t="s">
        <v>3810</v>
      </c>
      <c r="L307" s="9" t="s">
        <v>79</v>
      </c>
    </row>
    <row r="308" spans="1:12" ht="12" customHeight="1" x14ac:dyDescent="0.25">
      <c r="A308" s="6" t="s">
        <v>3609</v>
      </c>
      <c r="B308" s="7" t="s">
        <v>3623</v>
      </c>
      <c r="C308" s="8" t="s">
        <v>3742</v>
      </c>
      <c r="D308" s="9" t="s">
        <v>4063</v>
      </c>
      <c r="E308" s="9"/>
      <c r="F308" s="8" t="s">
        <v>3625</v>
      </c>
      <c r="G308" s="9">
        <v>106</v>
      </c>
      <c r="H308" s="9">
        <v>1</v>
      </c>
      <c r="I308" s="9"/>
      <c r="J308" s="7" t="s">
        <v>3621</v>
      </c>
      <c r="K308" s="6" t="s">
        <v>3810</v>
      </c>
      <c r="L308" s="9" t="s">
        <v>79</v>
      </c>
    </row>
    <row r="309" spans="1:12" ht="12" customHeight="1" x14ac:dyDescent="0.25">
      <c r="A309" s="6" t="s">
        <v>3609</v>
      </c>
      <c r="B309" s="7" t="s">
        <v>3623</v>
      </c>
      <c r="C309" s="8" t="s">
        <v>3742</v>
      </c>
      <c r="D309" s="9" t="s">
        <v>4064</v>
      </c>
      <c r="E309" s="9"/>
      <c r="F309" s="8" t="s">
        <v>3625</v>
      </c>
      <c r="G309" s="9">
        <v>81</v>
      </c>
      <c r="H309" s="9">
        <v>2</v>
      </c>
      <c r="I309" s="9"/>
      <c r="J309" s="7" t="s">
        <v>3621</v>
      </c>
      <c r="K309" s="6" t="s">
        <v>3810</v>
      </c>
      <c r="L309" s="9" t="s">
        <v>79</v>
      </c>
    </row>
    <row r="310" spans="1:12" ht="12" customHeight="1" x14ac:dyDescent="0.25">
      <c r="A310" s="6" t="s">
        <v>3609</v>
      </c>
      <c r="B310" s="7" t="s">
        <v>3623</v>
      </c>
      <c r="C310" s="8" t="s">
        <v>3742</v>
      </c>
      <c r="D310" s="9" t="s">
        <v>4065</v>
      </c>
      <c r="E310" s="9"/>
      <c r="F310" s="8" t="s">
        <v>3625</v>
      </c>
      <c r="G310" s="9">
        <v>91</v>
      </c>
      <c r="H310" s="9">
        <v>1</v>
      </c>
      <c r="I310" s="9"/>
      <c r="J310" s="7" t="s">
        <v>3621</v>
      </c>
      <c r="K310" s="6" t="s">
        <v>3810</v>
      </c>
      <c r="L310" s="9" t="s">
        <v>79</v>
      </c>
    </row>
    <row r="311" spans="1:12" ht="12" customHeight="1" x14ac:dyDescent="0.25">
      <c r="A311" s="6" t="s">
        <v>3609</v>
      </c>
      <c r="B311" s="7" t="s">
        <v>3689</v>
      </c>
      <c r="C311" s="8" t="s">
        <v>3818</v>
      </c>
      <c r="D311" s="9" t="s">
        <v>3819</v>
      </c>
      <c r="E311" s="9" t="s">
        <v>393</v>
      </c>
      <c r="F311" s="8" t="s">
        <v>3688</v>
      </c>
      <c r="G311" s="9">
        <v>817</v>
      </c>
      <c r="H311" s="9">
        <v>38</v>
      </c>
      <c r="I311" s="9"/>
      <c r="J311" s="7" t="s">
        <v>3621</v>
      </c>
      <c r="K311" s="6" t="s">
        <v>3622</v>
      </c>
      <c r="L311" s="9" t="s">
        <v>79</v>
      </c>
    </row>
    <row r="312" spans="1:12" ht="12" customHeight="1" x14ac:dyDescent="0.25">
      <c r="A312" s="6" t="s">
        <v>3609</v>
      </c>
      <c r="B312" s="7" t="s">
        <v>3689</v>
      </c>
      <c r="C312" s="8" t="s">
        <v>3818</v>
      </c>
      <c r="D312" s="9" t="s">
        <v>3820</v>
      </c>
      <c r="E312" s="9" t="s">
        <v>393</v>
      </c>
      <c r="F312" s="8" t="s">
        <v>3688</v>
      </c>
      <c r="G312" s="9">
        <v>815</v>
      </c>
      <c r="H312" s="9">
        <v>38</v>
      </c>
      <c r="I312" s="9"/>
      <c r="J312" s="7" t="s">
        <v>3621</v>
      </c>
      <c r="K312" s="6" t="s">
        <v>3622</v>
      </c>
      <c r="L312" s="9" t="s">
        <v>79</v>
      </c>
    </row>
    <row r="313" spans="1:12" ht="12" customHeight="1" x14ac:dyDescent="0.25">
      <c r="A313" s="6" t="s">
        <v>3609</v>
      </c>
      <c r="B313" s="7" t="s">
        <v>3689</v>
      </c>
      <c r="C313" s="8" t="s">
        <v>3818</v>
      </c>
      <c r="D313" s="9" t="s">
        <v>4138</v>
      </c>
      <c r="E313" s="9" t="s">
        <v>393</v>
      </c>
      <c r="F313" s="8" t="s">
        <v>3688</v>
      </c>
      <c r="G313" s="9">
        <v>945</v>
      </c>
      <c r="H313" s="9">
        <v>38</v>
      </c>
      <c r="I313" s="9"/>
      <c r="J313" s="7" t="s">
        <v>3621</v>
      </c>
      <c r="K313" s="6" t="s">
        <v>3622</v>
      </c>
      <c r="L313" s="9" t="s">
        <v>79</v>
      </c>
    </row>
    <row r="314" spans="1:12" ht="12" customHeight="1" x14ac:dyDescent="0.25">
      <c r="A314" s="6" t="s">
        <v>3609</v>
      </c>
      <c r="B314" s="7" t="s">
        <v>3689</v>
      </c>
      <c r="C314" s="8" t="s">
        <v>3818</v>
      </c>
      <c r="D314" s="9" t="s">
        <v>3830</v>
      </c>
      <c r="E314" s="9" t="s">
        <v>393</v>
      </c>
      <c r="F314" s="8" t="s">
        <v>3688</v>
      </c>
      <c r="G314" s="9">
        <v>847</v>
      </c>
      <c r="H314" s="9">
        <v>38</v>
      </c>
      <c r="I314" s="9"/>
      <c r="J314" s="7" t="s">
        <v>3621</v>
      </c>
      <c r="K314" s="6" t="s">
        <v>3622</v>
      </c>
      <c r="L314" s="9" t="s">
        <v>79</v>
      </c>
    </row>
    <row r="315" spans="1:12" ht="12" customHeight="1" x14ac:dyDescent="0.25">
      <c r="A315" s="6" t="s">
        <v>3609</v>
      </c>
      <c r="B315" s="7" t="s">
        <v>3689</v>
      </c>
      <c r="C315" s="8" t="s">
        <v>3818</v>
      </c>
      <c r="D315" s="9" t="s">
        <v>3833</v>
      </c>
      <c r="E315" s="9" t="s">
        <v>393</v>
      </c>
      <c r="F315" s="8" t="s">
        <v>3688</v>
      </c>
      <c r="G315" s="9">
        <v>756</v>
      </c>
      <c r="H315" s="9">
        <v>38</v>
      </c>
      <c r="I315" s="9"/>
      <c r="J315" s="7" t="s">
        <v>3621</v>
      </c>
      <c r="K315" s="6" t="s">
        <v>3622</v>
      </c>
      <c r="L315" s="9" t="s">
        <v>79</v>
      </c>
    </row>
    <row r="316" spans="1:12" ht="12" customHeight="1" x14ac:dyDescent="0.25">
      <c r="A316" s="6" t="s">
        <v>3609</v>
      </c>
      <c r="B316" s="7" t="s">
        <v>3689</v>
      </c>
      <c r="C316" s="8" t="s">
        <v>3818</v>
      </c>
      <c r="D316" s="9" t="s">
        <v>3839</v>
      </c>
      <c r="E316" s="9" t="s">
        <v>393</v>
      </c>
      <c r="F316" s="8" t="s">
        <v>3688</v>
      </c>
      <c r="G316" s="9">
        <v>340</v>
      </c>
      <c r="H316" s="9">
        <v>46</v>
      </c>
      <c r="I316" s="9"/>
      <c r="J316" s="7" t="s">
        <v>3621</v>
      </c>
      <c r="K316" s="6" t="s">
        <v>3622</v>
      </c>
      <c r="L316" s="9" t="s">
        <v>79</v>
      </c>
    </row>
    <row r="317" spans="1:12" ht="12" customHeight="1" x14ac:dyDescent="0.25">
      <c r="A317" s="6" t="s">
        <v>3609</v>
      </c>
      <c r="B317" s="7" t="s">
        <v>3689</v>
      </c>
      <c r="C317" s="8" t="s">
        <v>3818</v>
      </c>
      <c r="D317" s="9" t="s">
        <v>3842</v>
      </c>
      <c r="E317" s="9" t="s">
        <v>393</v>
      </c>
      <c r="F317" s="8" t="s">
        <v>3688</v>
      </c>
      <c r="G317" s="9">
        <v>690</v>
      </c>
      <c r="H317" s="9">
        <v>37</v>
      </c>
      <c r="I317" s="9"/>
      <c r="J317" s="7" t="s">
        <v>3621</v>
      </c>
      <c r="K317" s="6" t="s">
        <v>3622</v>
      </c>
      <c r="L317" s="9" t="s">
        <v>79</v>
      </c>
    </row>
    <row r="318" spans="1:12" ht="12" customHeight="1" x14ac:dyDescent="0.25">
      <c r="A318" s="6" t="s">
        <v>3609</v>
      </c>
      <c r="B318" s="7" t="s">
        <v>3689</v>
      </c>
      <c r="C318" s="8" t="s">
        <v>3818</v>
      </c>
      <c r="D318" s="9" t="s">
        <v>3846</v>
      </c>
      <c r="E318" s="9" t="s">
        <v>393</v>
      </c>
      <c r="F318" s="8" t="s">
        <v>3688</v>
      </c>
      <c r="G318" s="9">
        <v>832</v>
      </c>
      <c r="H318" s="9">
        <v>38</v>
      </c>
      <c r="I318" s="9"/>
      <c r="J318" s="7" t="s">
        <v>3621</v>
      </c>
      <c r="K318" s="6" t="s">
        <v>3622</v>
      </c>
      <c r="L318" s="9" t="s">
        <v>79</v>
      </c>
    </row>
    <row r="319" spans="1:12" ht="12" customHeight="1" x14ac:dyDescent="0.25">
      <c r="A319" s="6" t="s">
        <v>3609</v>
      </c>
      <c r="B319" s="7" t="s">
        <v>3689</v>
      </c>
      <c r="C319" s="8" t="s">
        <v>3818</v>
      </c>
      <c r="D319" s="9" t="s">
        <v>3848</v>
      </c>
      <c r="E319" s="9" t="s">
        <v>393</v>
      </c>
      <c r="F319" s="8" t="s">
        <v>3688</v>
      </c>
      <c r="G319" s="9">
        <v>829</v>
      </c>
      <c r="H319" s="9">
        <v>37</v>
      </c>
      <c r="I319" s="9"/>
      <c r="J319" s="7" t="s">
        <v>3621</v>
      </c>
      <c r="K319" s="6" t="s">
        <v>3622</v>
      </c>
      <c r="L319" s="9" t="s">
        <v>79</v>
      </c>
    </row>
    <row r="320" spans="1:12" ht="12" customHeight="1" x14ac:dyDescent="0.25">
      <c r="A320" s="6" t="s">
        <v>3609</v>
      </c>
      <c r="B320" s="7" t="s">
        <v>3689</v>
      </c>
      <c r="C320" s="8" t="s">
        <v>3818</v>
      </c>
      <c r="D320" s="9" t="s">
        <v>3849</v>
      </c>
      <c r="E320" s="9" t="s">
        <v>393</v>
      </c>
      <c r="F320" s="8" t="s">
        <v>3688</v>
      </c>
      <c r="G320" s="9">
        <v>829</v>
      </c>
      <c r="H320" s="9">
        <v>0</v>
      </c>
      <c r="I320" s="9"/>
      <c r="J320" s="7" t="s">
        <v>3621</v>
      </c>
      <c r="K320" s="6" t="s">
        <v>3622</v>
      </c>
      <c r="L320" s="9" t="s">
        <v>79</v>
      </c>
    </row>
    <row r="321" spans="1:12" ht="12" customHeight="1" x14ac:dyDescent="0.25">
      <c r="A321" s="6" t="s">
        <v>3609</v>
      </c>
      <c r="B321" s="7" t="s">
        <v>3689</v>
      </c>
      <c r="C321" s="8" t="s">
        <v>3818</v>
      </c>
      <c r="D321" s="9" t="s">
        <v>3850</v>
      </c>
      <c r="E321" s="9" t="s">
        <v>393</v>
      </c>
      <c r="F321" s="8" t="s">
        <v>3688</v>
      </c>
      <c r="G321" s="9">
        <v>861</v>
      </c>
      <c r="H321" s="9">
        <v>38</v>
      </c>
      <c r="I321" s="9"/>
      <c r="J321" s="7" t="s">
        <v>3621</v>
      </c>
      <c r="K321" s="6" t="s">
        <v>3622</v>
      </c>
      <c r="L321" s="9" t="s">
        <v>79</v>
      </c>
    </row>
    <row r="322" spans="1:12" ht="12" customHeight="1" x14ac:dyDescent="0.25">
      <c r="A322" s="6" t="s">
        <v>3609</v>
      </c>
      <c r="B322" s="7" t="s">
        <v>3689</v>
      </c>
      <c r="C322" s="8" t="s">
        <v>3818</v>
      </c>
      <c r="D322" s="9" t="s">
        <v>4139</v>
      </c>
      <c r="E322" s="9" t="s">
        <v>393</v>
      </c>
      <c r="F322" s="8" t="s">
        <v>3688</v>
      </c>
      <c r="G322" s="9">
        <v>860</v>
      </c>
      <c r="H322" s="9">
        <v>32</v>
      </c>
      <c r="I322" s="9"/>
      <c r="J322" s="7" t="s">
        <v>3621</v>
      </c>
      <c r="K322" s="6" t="s">
        <v>4140</v>
      </c>
      <c r="L322" s="9" t="s">
        <v>79</v>
      </c>
    </row>
    <row r="323" spans="1:12" ht="12" customHeight="1" x14ac:dyDescent="0.25">
      <c r="A323" s="6" t="s">
        <v>3609</v>
      </c>
      <c r="B323" s="7" t="s">
        <v>3689</v>
      </c>
      <c r="C323" s="8" t="s">
        <v>3818</v>
      </c>
      <c r="D323" s="9" t="s">
        <v>3852</v>
      </c>
      <c r="E323" s="9" t="s">
        <v>393</v>
      </c>
      <c r="F323" s="8" t="s">
        <v>3688</v>
      </c>
      <c r="G323" s="9">
        <v>896</v>
      </c>
      <c r="H323" s="9">
        <v>46</v>
      </c>
      <c r="I323" s="9"/>
      <c r="J323" s="7" t="s">
        <v>3621</v>
      </c>
      <c r="K323" s="6" t="s">
        <v>3622</v>
      </c>
      <c r="L323" s="9" t="s">
        <v>79</v>
      </c>
    </row>
    <row r="324" spans="1:12" ht="12" customHeight="1" x14ac:dyDescent="0.25">
      <c r="A324" s="6" t="s">
        <v>3609</v>
      </c>
      <c r="B324" s="7" t="s">
        <v>3689</v>
      </c>
      <c r="C324" s="8" t="s">
        <v>3818</v>
      </c>
      <c r="D324" s="9" t="s">
        <v>3853</v>
      </c>
      <c r="E324" s="9" t="s">
        <v>393</v>
      </c>
      <c r="F324" s="8" t="s">
        <v>3688</v>
      </c>
      <c r="G324" s="9">
        <v>879</v>
      </c>
      <c r="H324" s="9">
        <v>26</v>
      </c>
      <c r="I324" s="9"/>
      <c r="J324" s="7" t="s">
        <v>3621</v>
      </c>
      <c r="K324" s="6" t="s">
        <v>3622</v>
      </c>
      <c r="L324" s="9" t="s">
        <v>79</v>
      </c>
    </row>
    <row r="325" spans="1:12" ht="12" customHeight="1" x14ac:dyDescent="0.25">
      <c r="A325" s="6" t="s">
        <v>3609</v>
      </c>
      <c r="B325" s="7" t="s">
        <v>3689</v>
      </c>
      <c r="C325" s="8" t="s">
        <v>3818</v>
      </c>
      <c r="D325" s="9" t="s">
        <v>3887</v>
      </c>
      <c r="E325" s="9" t="s">
        <v>393</v>
      </c>
      <c r="F325" s="8" t="s">
        <v>3688</v>
      </c>
      <c r="G325" s="9">
        <v>1056</v>
      </c>
      <c r="H325" s="9">
        <v>46</v>
      </c>
      <c r="I325" s="9"/>
      <c r="J325" s="7" t="s">
        <v>3621</v>
      </c>
      <c r="K325" s="6" t="s">
        <v>3622</v>
      </c>
      <c r="L325" s="9" t="s">
        <v>79</v>
      </c>
    </row>
    <row r="326" spans="1:12" ht="12" customHeight="1" x14ac:dyDescent="0.25">
      <c r="A326" s="6" t="s">
        <v>3609</v>
      </c>
      <c r="B326" s="7" t="s">
        <v>3689</v>
      </c>
      <c r="C326" s="8" t="s">
        <v>3818</v>
      </c>
      <c r="D326" s="9" t="s">
        <v>3948</v>
      </c>
      <c r="E326" s="9" t="s">
        <v>393</v>
      </c>
      <c r="F326" s="8" t="s">
        <v>3688</v>
      </c>
      <c r="G326" s="9">
        <v>850</v>
      </c>
      <c r="H326" s="9">
        <v>38</v>
      </c>
      <c r="I326" s="9"/>
      <c r="J326" s="7" t="s">
        <v>3621</v>
      </c>
      <c r="K326" s="6" t="s">
        <v>3622</v>
      </c>
      <c r="L326" s="9" t="s">
        <v>79</v>
      </c>
    </row>
    <row r="327" spans="1:12" ht="12" customHeight="1" x14ac:dyDescent="0.25">
      <c r="A327" s="6" t="s">
        <v>3609</v>
      </c>
      <c r="B327" s="7" t="s">
        <v>3689</v>
      </c>
      <c r="C327" s="8" t="s">
        <v>3818</v>
      </c>
      <c r="D327" s="9" t="s">
        <v>3949</v>
      </c>
      <c r="E327" s="9" t="s">
        <v>393</v>
      </c>
      <c r="F327" s="8" t="s">
        <v>3688</v>
      </c>
      <c r="G327" s="9">
        <v>946</v>
      </c>
      <c r="H327" s="9">
        <v>35</v>
      </c>
      <c r="I327" s="9"/>
      <c r="J327" s="7" t="s">
        <v>3621</v>
      </c>
      <c r="K327" s="6" t="s">
        <v>3622</v>
      </c>
      <c r="L327" s="9" t="s">
        <v>79</v>
      </c>
    </row>
    <row r="328" spans="1:12" ht="12" customHeight="1" x14ac:dyDescent="0.25">
      <c r="A328" s="6" t="s">
        <v>3609</v>
      </c>
      <c r="B328" s="7" t="s">
        <v>3689</v>
      </c>
      <c r="C328" s="8" t="s">
        <v>3818</v>
      </c>
      <c r="D328" s="9" t="s">
        <v>3950</v>
      </c>
      <c r="E328" s="9" t="s">
        <v>393</v>
      </c>
      <c r="F328" s="8" t="s">
        <v>3688</v>
      </c>
      <c r="G328" s="9">
        <v>843</v>
      </c>
      <c r="H328" s="9">
        <v>38</v>
      </c>
      <c r="I328" s="9"/>
      <c r="J328" s="7" t="s">
        <v>3621</v>
      </c>
      <c r="K328" s="6" t="s">
        <v>3622</v>
      </c>
      <c r="L328" s="9" t="s">
        <v>79</v>
      </c>
    </row>
    <row r="329" spans="1:12" ht="12" customHeight="1" x14ac:dyDescent="0.25">
      <c r="A329" s="6" t="s">
        <v>3609</v>
      </c>
      <c r="B329" s="7" t="s">
        <v>3689</v>
      </c>
      <c r="C329" s="8" t="s">
        <v>3818</v>
      </c>
      <c r="D329" s="9" t="s">
        <v>3951</v>
      </c>
      <c r="E329" s="9" t="s">
        <v>393</v>
      </c>
      <c r="F329" s="8" t="s">
        <v>3688</v>
      </c>
      <c r="G329" s="9">
        <v>861</v>
      </c>
      <c r="H329" s="9">
        <v>38</v>
      </c>
      <c r="I329" s="9"/>
      <c r="J329" s="7" t="s">
        <v>3621</v>
      </c>
      <c r="K329" s="6" t="s">
        <v>3622</v>
      </c>
      <c r="L329" s="9" t="s">
        <v>79</v>
      </c>
    </row>
    <row r="330" spans="1:12" ht="12" customHeight="1" x14ac:dyDescent="0.25">
      <c r="A330" s="6" t="s">
        <v>3609</v>
      </c>
      <c r="B330" s="7" t="s">
        <v>3689</v>
      </c>
      <c r="C330" s="8" t="s">
        <v>3818</v>
      </c>
      <c r="D330" s="9" t="s">
        <v>3952</v>
      </c>
      <c r="E330" s="9" t="s">
        <v>393</v>
      </c>
      <c r="F330" s="8" t="s">
        <v>3688</v>
      </c>
      <c r="G330" s="9">
        <v>750</v>
      </c>
      <c r="H330" s="9">
        <v>38</v>
      </c>
      <c r="I330" s="9"/>
      <c r="J330" s="7" t="s">
        <v>3621</v>
      </c>
      <c r="K330" s="6" t="s">
        <v>3622</v>
      </c>
      <c r="L330" s="9" t="s">
        <v>79</v>
      </c>
    </row>
    <row r="331" spans="1:12" ht="12" customHeight="1" x14ac:dyDescent="0.25">
      <c r="A331" s="6" t="s">
        <v>3609</v>
      </c>
      <c r="B331" s="7" t="s">
        <v>3689</v>
      </c>
      <c r="C331" s="8" t="s">
        <v>3818</v>
      </c>
      <c r="D331" s="9" t="s">
        <v>4141</v>
      </c>
      <c r="E331" s="9"/>
      <c r="F331" s="8" t="s">
        <v>3688</v>
      </c>
      <c r="G331" s="9">
        <v>858</v>
      </c>
      <c r="H331" s="9">
        <v>36</v>
      </c>
      <c r="I331" s="9"/>
      <c r="J331" s="7" t="s">
        <v>3621</v>
      </c>
      <c r="K331" s="6" t="s">
        <v>3622</v>
      </c>
      <c r="L331" s="9" t="s">
        <v>79</v>
      </c>
    </row>
    <row r="332" spans="1:12" ht="12" customHeight="1" x14ac:dyDescent="0.25">
      <c r="A332" s="6" t="s">
        <v>3609</v>
      </c>
      <c r="B332" s="7" t="s">
        <v>4095</v>
      </c>
      <c r="C332" s="8" t="s">
        <v>3818</v>
      </c>
      <c r="D332" s="9" t="s">
        <v>4096</v>
      </c>
      <c r="E332" s="9"/>
      <c r="F332" s="8" t="s">
        <v>3832</v>
      </c>
      <c r="G332" s="9">
        <v>74</v>
      </c>
      <c r="H332" s="9">
        <v>0</v>
      </c>
      <c r="I332" s="9"/>
      <c r="J332" s="7" t="s">
        <v>3621</v>
      </c>
      <c r="K332" s="6" t="s">
        <v>3622</v>
      </c>
      <c r="L332" s="9" t="s">
        <v>79</v>
      </c>
    </row>
    <row r="333" spans="1:12" ht="12" customHeight="1" x14ac:dyDescent="0.25">
      <c r="A333" s="6" t="s">
        <v>3609</v>
      </c>
      <c r="B333" s="7" t="s">
        <v>4097</v>
      </c>
      <c r="C333" s="8" t="s">
        <v>3818</v>
      </c>
      <c r="D333" s="9" t="s">
        <v>4098</v>
      </c>
      <c r="E333" s="9"/>
      <c r="F333" s="8" t="s">
        <v>3708</v>
      </c>
      <c r="G333" s="9">
        <v>198</v>
      </c>
      <c r="H333" s="9">
        <v>4</v>
      </c>
      <c r="I333" s="9"/>
      <c r="J333" s="7" t="s">
        <v>3766</v>
      </c>
      <c r="K333" s="6" t="s">
        <v>3622</v>
      </c>
      <c r="L333" s="9" t="s">
        <v>79</v>
      </c>
    </row>
    <row r="334" spans="1:12" ht="12" customHeight="1" x14ac:dyDescent="0.25">
      <c r="A334" s="6" t="s">
        <v>3609</v>
      </c>
      <c r="B334" s="7" t="s">
        <v>4041</v>
      </c>
      <c r="C334" s="8" t="s">
        <v>3818</v>
      </c>
      <c r="D334" s="9" t="s">
        <v>4099</v>
      </c>
      <c r="E334" s="9"/>
      <c r="F334" s="8" t="s">
        <v>3855</v>
      </c>
      <c r="G334" s="9">
        <v>476</v>
      </c>
      <c r="H334" s="9">
        <v>6</v>
      </c>
      <c r="I334" s="9"/>
      <c r="J334" s="7" t="s">
        <v>3621</v>
      </c>
      <c r="K334" s="6" t="s">
        <v>3622</v>
      </c>
      <c r="L334" s="9" t="s">
        <v>79</v>
      </c>
    </row>
    <row r="335" spans="1:12" ht="12" customHeight="1" x14ac:dyDescent="0.25">
      <c r="A335" s="6" t="s">
        <v>3609</v>
      </c>
      <c r="B335" s="7" t="s">
        <v>4100</v>
      </c>
      <c r="C335" s="8" t="s">
        <v>3818</v>
      </c>
      <c r="D335" s="9" t="s">
        <v>4101</v>
      </c>
      <c r="E335" s="9"/>
      <c r="F335" s="8" t="s">
        <v>3653</v>
      </c>
      <c r="G335" s="9">
        <v>121</v>
      </c>
      <c r="H335" s="9">
        <v>0</v>
      </c>
      <c r="I335" s="9"/>
      <c r="J335" s="7" t="s">
        <v>3641</v>
      </c>
      <c r="K335" s="6" t="s">
        <v>3642</v>
      </c>
      <c r="L335" s="9" t="s">
        <v>79</v>
      </c>
    </row>
    <row r="336" spans="1:12" ht="12" customHeight="1" x14ac:dyDescent="0.25">
      <c r="A336" s="6" t="s">
        <v>3609</v>
      </c>
      <c r="B336" s="7" t="s">
        <v>3623</v>
      </c>
      <c r="C336" s="8" t="s">
        <v>3818</v>
      </c>
      <c r="D336" s="9" t="s">
        <v>3930</v>
      </c>
      <c r="E336" s="9"/>
      <c r="F336" s="8" t="s">
        <v>3625</v>
      </c>
      <c r="G336" s="9">
        <v>106</v>
      </c>
      <c r="H336" s="9">
        <v>1</v>
      </c>
      <c r="I336" s="9"/>
      <c r="J336" s="7" t="s">
        <v>3621</v>
      </c>
      <c r="K336" s="6" t="s">
        <v>3622</v>
      </c>
      <c r="L336" s="9" t="s">
        <v>79</v>
      </c>
    </row>
    <row r="337" spans="1:12" ht="12" customHeight="1" x14ac:dyDescent="0.25">
      <c r="A337" s="6" t="s">
        <v>3609</v>
      </c>
      <c r="B337" s="7" t="s">
        <v>3623</v>
      </c>
      <c r="C337" s="8" t="s">
        <v>3818</v>
      </c>
      <c r="D337" s="9" t="s">
        <v>3933</v>
      </c>
      <c r="E337" s="9"/>
      <c r="F337" s="8" t="s">
        <v>3625</v>
      </c>
      <c r="G337" s="9">
        <v>102</v>
      </c>
      <c r="H337" s="9">
        <v>1</v>
      </c>
      <c r="I337" s="9"/>
      <c r="J337" s="7" t="s">
        <v>3621</v>
      </c>
      <c r="K337" s="6" t="s">
        <v>3622</v>
      </c>
      <c r="L337" s="9" t="s">
        <v>79</v>
      </c>
    </row>
    <row r="338" spans="1:12" ht="12" customHeight="1" x14ac:dyDescent="0.25">
      <c r="A338" s="6" t="s">
        <v>3609</v>
      </c>
      <c r="B338" s="7" t="s">
        <v>3623</v>
      </c>
      <c r="C338" s="8" t="s">
        <v>3818</v>
      </c>
      <c r="D338" s="9" t="s">
        <v>3936</v>
      </c>
      <c r="E338" s="9"/>
      <c r="F338" s="8" t="s">
        <v>3625</v>
      </c>
      <c r="G338" s="9">
        <v>112</v>
      </c>
      <c r="H338" s="9">
        <v>1</v>
      </c>
      <c r="I338" s="9"/>
      <c r="J338" s="7" t="s">
        <v>3621</v>
      </c>
      <c r="K338" s="6" t="s">
        <v>3622</v>
      </c>
      <c r="L338" s="9" t="s">
        <v>79</v>
      </c>
    </row>
    <row r="339" spans="1:12" ht="12" customHeight="1" x14ac:dyDescent="0.25">
      <c r="A339" s="6" t="s">
        <v>3609</v>
      </c>
      <c r="B339" s="7" t="s">
        <v>3623</v>
      </c>
      <c r="C339" s="8" t="s">
        <v>3818</v>
      </c>
      <c r="D339" s="9" t="s">
        <v>4102</v>
      </c>
      <c r="E339" s="9"/>
      <c r="F339" s="8" t="s">
        <v>3625</v>
      </c>
      <c r="G339" s="9">
        <v>112</v>
      </c>
      <c r="H339" s="9">
        <v>1</v>
      </c>
      <c r="I339" s="9"/>
      <c r="J339" s="7" t="s">
        <v>3621</v>
      </c>
      <c r="K339" s="6" t="s">
        <v>3622</v>
      </c>
      <c r="L339" s="9" t="s">
        <v>79</v>
      </c>
    </row>
    <row r="340" spans="1:12" ht="12" customHeight="1" x14ac:dyDescent="0.25">
      <c r="A340" s="6" t="s">
        <v>3609</v>
      </c>
      <c r="B340" s="7" t="s">
        <v>3623</v>
      </c>
      <c r="C340" s="8" t="s">
        <v>3818</v>
      </c>
      <c r="D340" s="9" t="s">
        <v>4103</v>
      </c>
      <c r="E340" s="9"/>
      <c r="F340" s="8" t="s">
        <v>3625</v>
      </c>
      <c r="G340" s="9">
        <v>102</v>
      </c>
      <c r="H340" s="9">
        <v>1</v>
      </c>
      <c r="I340" s="9"/>
      <c r="J340" s="7" t="s">
        <v>3621</v>
      </c>
      <c r="K340" s="6" t="s">
        <v>3622</v>
      </c>
      <c r="L340" s="9" t="s">
        <v>79</v>
      </c>
    </row>
    <row r="341" spans="1:12" ht="12" customHeight="1" x14ac:dyDescent="0.25">
      <c r="A341" s="6" t="s">
        <v>3609</v>
      </c>
      <c r="B341" s="7" t="s">
        <v>3623</v>
      </c>
      <c r="C341" s="8" t="s">
        <v>3818</v>
      </c>
      <c r="D341" s="9" t="s">
        <v>4104</v>
      </c>
      <c r="E341" s="9"/>
      <c r="F341" s="8" t="s">
        <v>3625</v>
      </c>
      <c r="G341" s="9">
        <v>112</v>
      </c>
      <c r="H341" s="9">
        <v>1</v>
      </c>
      <c r="I341" s="9"/>
      <c r="J341" s="7" t="s">
        <v>3621</v>
      </c>
      <c r="K341" s="6" t="s">
        <v>3622</v>
      </c>
      <c r="L341" s="9" t="s">
        <v>79</v>
      </c>
    </row>
    <row r="342" spans="1:12" ht="12" customHeight="1" x14ac:dyDescent="0.25">
      <c r="A342" s="6" t="s">
        <v>3609</v>
      </c>
      <c r="B342" s="7" t="s">
        <v>3623</v>
      </c>
      <c r="C342" s="8" t="s">
        <v>3818</v>
      </c>
      <c r="D342" s="9" t="s">
        <v>4105</v>
      </c>
      <c r="E342" s="9"/>
      <c r="F342" s="8" t="s">
        <v>3625</v>
      </c>
      <c r="G342" s="9">
        <v>112</v>
      </c>
      <c r="H342" s="9">
        <v>1</v>
      </c>
      <c r="I342" s="9"/>
      <c r="J342" s="7" t="s">
        <v>3621</v>
      </c>
      <c r="K342" s="6" t="s">
        <v>3622</v>
      </c>
      <c r="L342" s="9" t="s">
        <v>79</v>
      </c>
    </row>
    <row r="343" spans="1:12" ht="12" customHeight="1" x14ac:dyDescent="0.25">
      <c r="A343" s="6" t="s">
        <v>3609</v>
      </c>
      <c r="B343" s="7" t="s">
        <v>3623</v>
      </c>
      <c r="C343" s="8" t="s">
        <v>3818</v>
      </c>
      <c r="D343" s="9" t="s">
        <v>4106</v>
      </c>
      <c r="E343" s="9"/>
      <c r="F343" s="8" t="s">
        <v>3625</v>
      </c>
      <c r="G343" s="9">
        <v>102</v>
      </c>
      <c r="H343" s="9">
        <v>1</v>
      </c>
      <c r="I343" s="9"/>
      <c r="J343" s="7" t="s">
        <v>3621</v>
      </c>
      <c r="K343" s="6" t="s">
        <v>3622</v>
      </c>
      <c r="L343" s="9" t="s">
        <v>79</v>
      </c>
    </row>
    <row r="344" spans="1:12" ht="12" customHeight="1" x14ac:dyDescent="0.25">
      <c r="A344" s="6" t="s">
        <v>3609</v>
      </c>
      <c r="B344" s="7" t="s">
        <v>3623</v>
      </c>
      <c r="C344" s="8" t="s">
        <v>3818</v>
      </c>
      <c r="D344" s="9" t="s">
        <v>4107</v>
      </c>
      <c r="E344" s="9"/>
      <c r="F344" s="8" t="s">
        <v>3625</v>
      </c>
      <c r="G344" s="9">
        <v>118</v>
      </c>
      <c r="H344" s="9">
        <v>1</v>
      </c>
      <c r="I344" s="9"/>
      <c r="J344" s="7" t="s">
        <v>3621</v>
      </c>
      <c r="K344" s="6" t="s">
        <v>3622</v>
      </c>
      <c r="L344" s="9" t="s">
        <v>79</v>
      </c>
    </row>
    <row r="345" spans="1:12" ht="12" customHeight="1" x14ac:dyDescent="0.25">
      <c r="A345" s="6" t="s">
        <v>3609</v>
      </c>
      <c r="C345" s="8" t="s">
        <v>3818</v>
      </c>
      <c r="D345" s="9" t="s">
        <v>4108</v>
      </c>
      <c r="E345" s="9"/>
      <c r="F345" s="8" t="s">
        <v>3678</v>
      </c>
      <c r="G345" s="9">
        <v>207</v>
      </c>
      <c r="H345" s="9">
        <v>8</v>
      </c>
      <c r="I345" s="9"/>
      <c r="J345" s="7" t="s">
        <v>3621</v>
      </c>
      <c r="K345" s="6" t="s">
        <v>3622</v>
      </c>
      <c r="L345" s="9" t="s">
        <v>79</v>
      </c>
    </row>
    <row r="346" spans="1:12" ht="12" customHeight="1" x14ac:dyDescent="0.25">
      <c r="A346" s="6" t="s">
        <v>3609</v>
      </c>
      <c r="B346" s="7" t="s">
        <v>4109</v>
      </c>
      <c r="C346" s="8" t="s">
        <v>3818</v>
      </c>
      <c r="D346" s="9" t="s">
        <v>4110</v>
      </c>
      <c r="E346" s="9"/>
      <c r="F346" s="8" t="s">
        <v>3855</v>
      </c>
      <c r="G346" s="9">
        <v>170</v>
      </c>
      <c r="H346" s="9">
        <v>6</v>
      </c>
      <c r="I346" s="9"/>
      <c r="J346" s="7" t="s">
        <v>3621</v>
      </c>
      <c r="K346" s="6" t="s">
        <v>3622</v>
      </c>
      <c r="L346" s="9" t="s">
        <v>79</v>
      </c>
    </row>
    <row r="347" spans="1:12" ht="12" customHeight="1" x14ac:dyDescent="0.25">
      <c r="A347" s="6" t="s">
        <v>3609</v>
      </c>
      <c r="B347" s="7" t="s">
        <v>3623</v>
      </c>
      <c r="C347" s="8" t="s">
        <v>3818</v>
      </c>
      <c r="D347" s="9" t="s">
        <v>4111</v>
      </c>
      <c r="E347" s="9"/>
      <c r="F347" s="8" t="s">
        <v>3625</v>
      </c>
      <c r="G347" s="9">
        <v>109</v>
      </c>
      <c r="H347" s="9">
        <v>1</v>
      </c>
      <c r="I347" s="9"/>
      <c r="J347" s="7" t="s">
        <v>3621</v>
      </c>
      <c r="K347" s="6" t="s">
        <v>3622</v>
      </c>
      <c r="L347" s="9" t="s">
        <v>79</v>
      </c>
    </row>
    <row r="348" spans="1:12" ht="12" customHeight="1" x14ac:dyDescent="0.25">
      <c r="A348" s="6" t="s">
        <v>3609</v>
      </c>
      <c r="C348" s="8" t="s">
        <v>3818</v>
      </c>
      <c r="D348" s="9" t="s">
        <v>4112</v>
      </c>
      <c r="E348" s="9"/>
      <c r="F348" s="8" t="s">
        <v>3891</v>
      </c>
      <c r="G348" s="9">
        <v>861</v>
      </c>
      <c r="H348" s="9">
        <v>17</v>
      </c>
      <c r="I348" s="9"/>
      <c r="J348" s="7" t="s">
        <v>4113</v>
      </c>
      <c r="K348" s="6" t="s">
        <v>4114</v>
      </c>
      <c r="L348" s="9" t="s">
        <v>79</v>
      </c>
    </row>
    <row r="349" spans="1:12" ht="12" customHeight="1" x14ac:dyDescent="0.25">
      <c r="A349" s="6" t="s">
        <v>3609</v>
      </c>
      <c r="B349" s="7" t="s">
        <v>3623</v>
      </c>
      <c r="C349" s="8" t="s">
        <v>3818</v>
      </c>
      <c r="D349" s="9" t="s">
        <v>4115</v>
      </c>
      <c r="E349" s="9"/>
      <c r="F349" s="8" t="s">
        <v>3891</v>
      </c>
      <c r="G349" s="9">
        <v>750</v>
      </c>
      <c r="H349" s="9">
        <v>17</v>
      </c>
      <c r="I349" s="9"/>
      <c r="J349" s="7" t="s">
        <v>3882</v>
      </c>
      <c r="K349" s="6" t="s">
        <v>4114</v>
      </c>
      <c r="L349" s="9" t="s">
        <v>79</v>
      </c>
    </row>
    <row r="350" spans="1:12" ht="12" customHeight="1" x14ac:dyDescent="0.25">
      <c r="A350" s="6" t="s">
        <v>3609</v>
      </c>
      <c r="B350" s="7" t="s">
        <v>4011</v>
      </c>
      <c r="C350" s="8" t="s">
        <v>3818</v>
      </c>
      <c r="D350" s="9" t="s">
        <v>4116</v>
      </c>
      <c r="E350" s="9"/>
      <c r="F350" s="8" t="s">
        <v>3653</v>
      </c>
      <c r="G350" s="9">
        <v>42</v>
      </c>
      <c r="H350" s="9">
        <v>0</v>
      </c>
      <c r="I350" s="9"/>
      <c r="J350" s="7" t="s">
        <v>3641</v>
      </c>
      <c r="K350" s="6" t="s">
        <v>3642</v>
      </c>
      <c r="L350" s="9" t="s">
        <v>79</v>
      </c>
    </row>
    <row r="351" spans="1:12" ht="12" customHeight="1" x14ac:dyDescent="0.25">
      <c r="A351" s="6" t="s">
        <v>3609</v>
      </c>
      <c r="B351" s="7" t="s">
        <v>4095</v>
      </c>
      <c r="C351" s="8" t="s">
        <v>3818</v>
      </c>
      <c r="D351" s="9" t="s">
        <v>4117</v>
      </c>
      <c r="E351" s="9"/>
      <c r="F351" s="8" t="s">
        <v>3832</v>
      </c>
      <c r="G351" s="9">
        <v>60</v>
      </c>
      <c r="H351" s="9">
        <v>1</v>
      </c>
      <c r="I351" s="9"/>
      <c r="J351" s="7" t="s">
        <v>3621</v>
      </c>
      <c r="K351" s="6" t="s">
        <v>3622</v>
      </c>
      <c r="L351" s="9" t="s">
        <v>79</v>
      </c>
    </row>
    <row r="352" spans="1:12" ht="12" customHeight="1" x14ac:dyDescent="0.25">
      <c r="A352" s="6" t="s">
        <v>3609</v>
      </c>
      <c r="B352" s="7" t="s">
        <v>4095</v>
      </c>
      <c r="C352" s="8" t="s">
        <v>3818</v>
      </c>
      <c r="D352" s="9" t="s">
        <v>4118</v>
      </c>
      <c r="E352" s="9"/>
      <c r="F352" s="8" t="s">
        <v>3832</v>
      </c>
      <c r="G352" s="9">
        <v>102</v>
      </c>
      <c r="H352" s="9">
        <v>0</v>
      </c>
      <c r="I352" s="9"/>
      <c r="J352" s="7" t="s">
        <v>3621</v>
      </c>
      <c r="K352" s="6" t="s">
        <v>3622</v>
      </c>
      <c r="L352" s="9" t="s">
        <v>79</v>
      </c>
    </row>
    <row r="353" spans="1:12" ht="12" customHeight="1" x14ac:dyDescent="0.25">
      <c r="A353" s="6" t="s">
        <v>3609</v>
      </c>
      <c r="B353" s="7" t="s">
        <v>4097</v>
      </c>
      <c r="C353" s="8" t="s">
        <v>3818</v>
      </c>
      <c r="D353" s="9" t="s">
        <v>4119</v>
      </c>
      <c r="E353" s="9"/>
      <c r="F353" s="8" t="s">
        <v>3708</v>
      </c>
      <c r="G353" s="9">
        <v>170</v>
      </c>
      <c r="H353" s="9">
        <v>6</v>
      </c>
      <c r="I353" s="9"/>
      <c r="J353" s="7" t="s">
        <v>4113</v>
      </c>
      <c r="K353" s="6" t="s">
        <v>3622</v>
      </c>
      <c r="L353" s="9" t="s">
        <v>79</v>
      </c>
    </row>
    <row r="354" spans="1:12" ht="12" customHeight="1" x14ac:dyDescent="0.25">
      <c r="A354" s="6" t="s">
        <v>3609</v>
      </c>
      <c r="B354" s="7" t="s">
        <v>3623</v>
      </c>
      <c r="C354" s="8" t="s">
        <v>3818</v>
      </c>
      <c r="D354" s="9" t="s">
        <v>4120</v>
      </c>
      <c r="E354" s="9"/>
      <c r="F354" s="8" t="s">
        <v>3625</v>
      </c>
      <c r="G354" s="9">
        <v>127</v>
      </c>
      <c r="H354" s="9">
        <v>1</v>
      </c>
      <c r="I354" s="9"/>
      <c r="J354" s="7" t="s">
        <v>3621</v>
      </c>
      <c r="K354" s="6" t="s">
        <v>3622</v>
      </c>
      <c r="L354" s="9" t="s">
        <v>79</v>
      </c>
    </row>
    <row r="355" spans="1:12" ht="12" customHeight="1" x14ac:dyDescent="0.25">
      <c r="A355" s="6" t="s">
        <v>3609</v>
      </c>
      <c r="B355" s="7" t="s">
        <v>3623</v>
      </c>
      <c r="C355" s="8" t="s">
        <v>3818</v>
      </c>
      <c r="D355" s="9" t="s">
        <v>4121</v>
      </c>
      <c r="E355" s="9"/>
      <c r="F355" s="8" t="s">
        <v>3625</v>
      </c>
      <c r="G355" s="9">
        <v>106</v>
      </c>
      <c r="H355" s="9">
        <v>1</v>
      </c>
      <c r="I355" s="9"/>
      <c r="J355" s="7" t="s">
        <v>3621</v>
      </c>
      <c r="K355" s="6" t="s">
        <v>3622</v>
      </c>
      <c r="L355" s="9" t="s">
        <v>79</v>
      </c>
    </row>
    <row r="356" spans="1:12" ht="12" customHeight="1" x14ac:dyDescent="0.25">
      <c r="A356" s="6" t="s">
        <v>3609</v>
      </c>
      <c r="B356" s="7" t="s">
        <v>3623</v>
      </c>
      <c r="C356" s="8" t="s">
        <v>3818</v>
      </c>
      <c r="D356" s="9" t="s">
        <v>4122</v>
      </c>
      <c r="E356" s="9"/>
      <c r="F356" s="8" t="s">
        <v>3625</v>
      </c>
      <c r="G356" s="9">
        <v>106</v>
      </c>
      <c r="H356" s="9">
        <v>1</v>
      </c>
      <c r="I356" s="9"/>
      <c r="J356" s="7" t="s">
        <v>3621</v>
      </c>
      <c r="K356" s="6" t="s">
        <v>3622</v>
      </c>
      <c r="L356" s="9" t="s">
        <v>79</v>
      </c>
    </row>
    <row r="357" spans="1:12" ht="12" customHeight="1" x14ac:dyDescent="0.25">
      <c r="A357" s="6" t="s">
        <v>3609</v>
      </c>
      <c r="B357" s="7" t="s">
        <v>3623</v>
      </c>
      <c r="C357" s="8" t="s">
        <v>3818</v>
      </c>
      <c r="D357" s="9" t="s">
        <v>4123</v>
      </c>
      <c r="E357" s="9"/>
      <c r="F357" s="8" t="s">
        <v>3625</v>
      </c>
      <c r="G357" s="9">
        <v>108</v>
      </c>
      <c r="H357" s="9">
        <v>1</v>
      </c>
      <c r="I357" s="9"/>
      <c r="J357" s="7" t="s">
        <v>3621</v>
      </c>
      <c r="K357" s="6" t="s">
        <v>3622</v>
      </c>
      <c r="L357" s="9" t="s">
        <v>79</v>
      </c>
    </row>
    <row r="358" spans="1:12" ht="12" customHeight="1" x14ac:dyDescent="0.25">
      <c r="A358" s="6" t="s">
        <v>3609</v>
      </c>
      <c r="B358" s="7" t="s">
        <v>3623</v>
      </c>
      <c r="C358" s="8" t="s">
        <v>3818</v>
      </c>
      <c r="D358" s="9" t="s">
        <v>4124</v>
      </c>
      <c r="E358" s="9"/>
      <c r="F358" s="8" t="s">
        <v>3625</v>
      </c>
      <c r="G358" s="9">
        <v>969</v>
      </c>
      <c r="H358" s="9">
        <v>1</v>
      </c>
      <c r="I358" s="9"/>
      <c r="J358" s="7" t="s">
        <v>3621</v>
      </c>
      <c r="K358" s="6" t="s">
        <v>3622</v>
      </c>
      <c r="L358" s="9" t="s">
        <v>79</v>
      </c>
    </row>
    <row r="359" spans="1:12" ht="12" customHeight="1" x14ac:dyDescent="0.25">
      <c r="A359" s="6" t="s">
        <v>3609</v>
      </c>
      <c r="B359" s="7" t="s">
        <v>3623</v>
      </c>
      <c r="C359" s="8" t="s">
        <v>3818</v>
      </c>
      <c r="D359" s="9" t="s">
        <v>4125</v>
      </c>
      <c r="E359" s="9"/>
      <c r="F359" s="8" t="s">
        <v>3625</v>
      </c>
      <c r="G359" s="9">
        <v>120</v>
      </c>
      <c r="H359" s="9">
        <v>1</v>
      </c>
      <c r="I359" s="9"/>
      <c r="J359" s="7" t="s">
        <v>3621</v>
      </c>
      <c r="K359" s="6" t="s">
        <v>3622</v>
      </c>
      <c r="L359" s="9" t="s">
        <v>79</v>
      </c>
    </row>
    <row r="360" spans="1:12" ht="12" customHeight="1" x14ac:dyDescent="0.25">
      <c r="A360" s="6" t="s">
        <v>3609</v>
      </c>
      <c r="B360" s="7" t="s">
        <v>4126</v>
      </c>
      <c r="C360" s="8" t="s">
        <v>3818</v>
      </c>
      <c r="D360" s="9" t="s">
        <v>4127</v>
      </c>
      <c r="E360" s="9"/>
      <c r="F360" s="8" t="s">
        <v>3708</v>
      </c>
      <c r="G360" s="9">
        <v>480</v>
      </c>
      <c r="H360" s="9">
        <v>12</v>
      </c>
      <c r="I360" s="9"/>
      <c r="J360" s="7" t="s">
        <v>4113</v>
      </c>
      <c r="K360" s="6" t="s">
        <v>3622</v>
      </c>
      <c r="L360" s="9" t="s">
        <v>79</v>
      </c>
    </row>
    <row r="361" spans="1:12" ht="12" customHeight="1" x14ac:dyDescent="0.25">
      <c r="A361" s="6" t="s">
        <v>3609</v>
      </c>
      <c r="B361" s="7" t="s">
        <v>4041</v>
      </c>
      <c r="C361" s="8" t="s">
        <v>3818</v>
      </c>
      <c r="D361" s="9" t="s">
        <v>4128</v>
      </c>
      <c r="E361" s="9"/>
      <c r="F361" s="8" t="s">
        <v>3855</v>
      </c>
      <c r="G361" s="9">
        <v>320</v>
      </c>
      <c r="H361" s="9">
        <v>4</v>
      </c>
      <c r="I361" s="9"/>
      <c r="J361" s="7" t="s">
        <v>3621</v>
      </c>
      <c r="K361" s="6" t="s">
        <v>3622</v>
      </c>
      <c r="L361" s="9" t="s">
        <v>79</v>
      </c>
    </row>
    <row r="362" spans="1:12" ht="12" customHeight="1" x14ac:dyDescent="0.25">
      <c r="A362" s="6" t="s">
        <v>3609</v>
      </c>
      <c r="B362" s="7" t="s">
        <v>4041</v>
      </c>
      <c r="C362" s="8" t="s">
        <v>3818</v>
      </c>
      <c r="D362" s="9" t="s">
        <v>4129</v>
      </c>
      <c r="E362" s="9"/>
      <c r="F362" s="8" t="s">
        <v>3855</v>
      </c>
      <c r="G362" s="9">
        <v>820</v>
      </c>
      <c r="H362" s="9">
        <v>4</v>
      </c>
      <c r="I362" s="9"/>
      <c r="J362" s="7" t="s">
        <v>3621</v>
      </c>
      <c r="K362" s="6" t="s">
        <v>3622</v>
      </c>
      <c r="L362" s="9" t="s">
        <v>79</v>
      </c>
    </row>
    <row r="363" spans="1:12" ht="12" customHeight="1" x14ac:dyDescent="0.25">
      <c r="A363" s="6" t="s">
        <v>3609</v>
      </c>
      <c r="B363" s="7" t="s">
        <v>4011</v>
      </c>
      <c r="C363" s="8" t="s">
        <v>3818</v>
      </c>
      <c r="D363" s="9" t="s">
        <v>4130</v>
      </c>
      <c r="E363" s="9"/>
      <c r="F363" s="8" t="s">
        <v>3653</v>
      </c>
      <c r="G363" s="9">
        <v>42</v>
      </c>
      <c r="H363" s="9">
        <v>0</v>
      </c>
      <c r="I363" s="9"/>
      <c r="J363" s="7" t="s">
        <v>3621</v>
      </c>
      <c r="K363" s="6" t="s">
        <v>3642</v>
      </c>
      <c r="L363" s="9" t="s">
        <v>79</v>
      </c>
    </row>
    <row r="364" spans="1:12" ht="12" customHeight="1" x14ac:dyDescent="0.25">
      <c r="A364" s="6" t="s">
        <v>3609</v>
      </c>
      <c r="B364" s="7" t="s">
        <v>4095</v>
      </c>
      <c r="C364" s="8" t="s">
        <v>3818</v>
      </c>
      <c r="D364" s="9" t="s">
        <v>4131</v>
      </c>
      <c r="E364" s="9"/>
      <c r="F364" s="8" t="s">
        <v>3832</v>
      </c>
      <c r="G364" s="9">
        <v>60</v>
      </c>
      <c r="H364" s="9">
        <v>0</v>
      </c>
      <c r="I364" s="9"/>
      <c r="J364" s="7" t="s">
        <v>3621</v>
      </c>
      <c r="K364" s="6" t="s">
        <v>3622</v>
      </c>
      <c r="L364" s="9" t="s">
        <v>79</v>
      </c>
    </row>
    <row r="365" spans="1:12" ht="12" customHeight="1" x14ac:dyDescent="0.25">
      <c r="A365" s="6" t="s">
        <v>3609</v>
      </c>
      <c r="B365" s="7" t="s">
        <v>4095</v>
      </c>
      <c r="C365" s="8" t="s">
        <v>3818</v>
      </c>
      <c r="D365" s="9" t="s">
        <v>4132</v>
      </c>
      <c r="E365" s="9"/>
      <c r="F365" s="8" t="s">
        <v>3832</v>
      </c>
      <c r="G365" s="9">
        <v>102</v>
      </c>
      <c r="H365" s="9">
        <v>0</v>
      </c>
      <c r="I365" s="9"/>
      <c r="J365" s="7" t="s">
        <v>3621</v>
      </c>
      <c r="K365" s="6" t="s">
        <v>3622</v>
      </c>
      <c r="L365" s="9" t="s">
        <v>79</v>
      </c>
    </row>
    <row r="366" spans="1:12" ht="12" customHeight="1" x14ac:dyDescent="0.25">
      <c r="A366" s="6" t="s">
        <v>3609</v>
      </c>
      <c r="B366" s="7" t="s">
        <v>4041</v>
      </c>
      <c r="C366" s="8" t="s">
        <v>3818</v>
      </c>
      <c r="D366" s="9" t="s">
        <v>4133</v>
      </c>
      <c r="E366" s="9"/>
      <c r="F366" s="8" t="s">
        <v>3855</v>
      </c>
      <c r="G366" s="9">
        <v>820</v>
      </c>
      <c r="H366" s="9">
        <v>14</v>
      </c>
      <c r="I366" s="9"/>
      <c r="J366" s="7" t="s">
        <v>3621</v>
      </c>
      <c r="K366" s="6" t="s">
        <v>3622</v>
      </c>
      <c r="L366" s="9" t="s">
        <v>79</v>
      </c>
    </row>
    <row r="367" spans="1:12" ht="12" customHeight="1" x14ac:dyDescent="0.25">
      <c r="A367" s="6" t="s">
        <v>3609</v>
      </c>
      <c r="B367" s="7" t="s">
        <v>3616</v>
      </c>
      <c r="C367" s="8" t="s">
        <v>4134</v>
      </c>
      <c r="D367" s="9" t="s">
        <v>3916</v>
      </c>
      <c r="E367" s="9"/>
      <c r="F367" s="8" t="s">
        <v>3910</v>
      </c>
      <c r="G367" s="9">
        <v>114</v>
      </c>
      <c r="H367" s="9">
        <v>0</v>
      </c>
      <c r="I367" s="9"/>
      <c r="J367" s="7" t="s">
        <v>3713</v>
      </c>
      <c r="K367" s="6" t="s">
        <v>3903</v>
      </c>
      <c r="L367" s="9" t="s">
        <v>79</v>
      </c>
    </row>
    <row r="368" spans="1:12" ht="12" customHeight="1" x14ac:dyDescent="0.25">
      <c r="A368" s="6" t="s">
        <v>3609</v>
      </c>
      <c r="B368" s="7" t="s">
        <v>4135</v>
      </c>
      <c r="C368" s="8" t="s">
        <v>4136</v>
      </c>
      <c r="D368" s="9" t="s">
        <v>3916</v>
      </c>
      <c r="E368" s="9"/>
      <c r="F368" s="8" t="s">
        <v>4137</v>
      </c>
      <c r="G368" s="9">
        <v>514</v>
      </c>
      <c r="H368" s="9">
        <v>0</v>
      </c>
      <c r="I368" s="9"/>
      <c r="J368" s="7" t="s">
        <v>3713</v>
      </c>
      <c r="K368" s="6" t="s">
        <v>3714</v>
      </c>
      <c r="L368" s="9" t="s">
        <v>79</v>
      </c>
    </row>
    <row r="369" spans="1:12" ht="12" customHeight="1" x14ac:dyDescent="0.25">
      <c r="A369" s="6" t="s">
        <v>3609</v>
      </c>
      <c r="B369" s="7" t="s">
        <v>3689</v>
      </c>
      <c r="C369" s="8" t="s">
        <v>3953</v>
      </c>
      <c r="D369" s="9" t="s">
        <v>3954</v>
      </c>
      <c r="E369" s="9" t="s">
        <v>393</v>
      </c>
      <c r="F369" s="8" t="s">
        <v>3688</v>
      </c>
      <c r="G369" s="9">
        <v>598</v>
      </c>
      <c r="H369" s="9">
        <v>40</v>
      </c>
      <c r="I369" s="9"/>
      <c r="J369" s="7" t="s">
        <v>3621</v>
      </c>
      <c r="K369" s="6" t="s">
        <v>3955</v>
      </c>
      <c r="L369" s="9" t="s">
        <v>79</v>
      </c>
    </row>
    <row r="370" spans="1:12" ht="12" customHeight="1" x14ac:dyDescent="0.25">
      <c r="A370" s="6" t="s">
        <v>3609</v>
      </c>
      <c r="B370" s="7" t="s">
        <v>3689</v>
      </c>
      <c r="C370" s="8" t="s">
        <v>3953</v>
      </c>
      <c r="D370" s="9" t="s">
        <v>3956</v>
      </c>
      <c r="E370" s="9" t="s">
        <v>393</v>
      </c>
      <c r="F370" s="8" t="s">
        <v>3688</v>
      </c>
      <c r="G370" s="9">
        <v>598</v>
      </c>
      <c r="H370" s="9">
        <v>34</v>
      </c>
      <c r="I370" s="9"/>
      <c r="J370" s="7" t="s">
        <v>3621</v>
      </c>
      <c r="K370" s="6" t="s">
        <v>3955</v>
      </c>
      <c r="L370" s="9" t="s">
        <v>79</v>
      </c>
    </row>
    <row r="371" spans="1:12" ht="12" customHeight="1" x14ac:dyDescent="0.25">
      <c r="A371" s="6" t="s">
        <v>3609</v>
      </c>
      <c r="B371" s="7" t="s">
        <v>3689</v>
      </c>
      <c r="C371" s="8" t="s">
        <v>3953</v>
      </c>
      <c r="D371" s="9" t="s">
        <v>3957</v>
      </c>
      <c r="E371" s="9" t="s">
        <v>393</v>
      </c>
      <c r="F371" s="8" t="s">
        <v>3688</v>
      </c>
      <c r="G371" s="9">
        <v>729</v>
      </c>
      <c r="H371" s="9">
        <v>42</v>
      </c>
      <c r="I371" s="9"/>
      <c r="J371" s="7" t="s">
        <v>3621</v>
      </c>
      <c r="K371" s="6" t="s">
        <v>3622</v>
      </c>
      <c r="L371" s="9" t="s">
        <v>79</v>
      </c>
    </row>
    <row r="372" spans="1:12" ht="12" customHeight="1" x14ac:dyDescent="0.25">
      <c r="A372" s="6" t="s">
        <v>3609</v>
      </c>
      <c r="B372" s="7" t="s">
        <v>3689</v>
      </c>
      <c r="C372" s="8" t="s">
        <v>3953</v>
      </c>
      <c r="D372" s="9" t="s">
        <v>3958</v>
      </c>
      <c r="E372" s="9" t="s">
        <v>393</v>
      </c>
      <c r="F372" s="8" t="s">
        <v>3688</v>
      </c>
      <c r="G372" s="9">
        <v>615</v>
      </c>
      <c r="H372" s="9">
        <v>44</v>
      </c>
      <c r="I372" s="9"/>
      <c r="J372" s="7" t="s">
        <v>3621</v>
      </c>
      <c r="K372" s="6" t="s">
        <v>3622</v>
      </c>
      <c r="L372" s="9" t="s">
        <v>79</v>
      </c>
    </row>
    <row r="373" spans="1:12" ht="12" customHeight="1" x14ac:dyDescent="0.25">
      <c r="A373" s="6" t="s">
        <v>3609</v>
      </c>
      <c r="B373" s="7" t="s">
        <v>3689</v>
      </c>
      <c r="C373" s="8" t="s">
        <v>3953</v>
      </c>
      <c r="D373" s="9" t="s">
        <v>3959</v>
      </c>
      <c r="E373" s="9" t="s">
        <v>393</v>
      </c>
      <c r="F373" s="8" t="s">
        <v>3688</v>
      </c>
      <c r="G373" s="9">
        <v>614</v>
      </c>
      <c r="H373" s="9">
        <v>36</v>
      </c>
      <c r="I373" s="9"/>
      <c r="J373" s="7" t="s">
        <v>3621</v>
      </c>
      <c r="K373" s="6" t="s">
        <v>3622</v>
      </c>
      <c r="L373" s="9" t="s">
        <v>79</v>
      </c>
    </row>
    <row r="374" spans="1:12" ht="12" customHeight="1" x14ac:dyDescent="0.25">
      <c r="A374" s="6" t="s">
        <v>3609</v>
      </c>
      <c r="B374" s="7" t="s">
        <v>3689</v>
      </c>
      <c r="C374" s="8" t="s">
        <v>3953</v>
      </c>
      <c r="D374" s="9" t="s">
        <v>4150</v>
      </c>
      <c r="E374" s="9" t="s">
        <v>393</v>
      </c>
      <c r="F374" s="8" t="s">
        <v>3688</v>
      </c>
      <c r="G374" s="9">
        <v>730</v>
      </c>
      <c r="H374" s="9">
        <v>50</v>
      </c>
      <c r="I374" s="9"/>
      <c r="J374" s="7" t="s">
        <v>3621</v>
      </c>
      <c r="K374" s="6" t="s">
        <v>3622</v>
      </c>
      <c r="L374" s="9" t="s">
        <v>79</v>
      </c>
    </row>
    <row r="375" spans="1:12" ht="12" customHeight="1" x14ac:dyDescent="0.25">
      <c r="A375" s="6" t="s">
        <v>3609</v>
      </c>
      <c r="B375" s="7" t="s">
        <v>3689</v>
      </c>
      <c r="C375" s="8" t="s">
        <v>3953</v>
      </c>
      <c r="D375" s="9" t="s">
        <v>3960</v>
      </c>
      <c r="E375" s="9" t="s">
        <v>393</v>
      </c>
      <c r="F375" s="8" t="s">
        <v>3688</v>
      </c>
      <c r="G375" s="9">
        <v>723</v>
      </c>
      <c r="H375" s="9">
        <v>50</v>
      </c>
      <c r="I375" s="9"/>
      <c r="J375" s="7" t="s">
        <v>3621</v>
      </c>
      <c r="K375" s="6" t="s">
        <v>3622</v>
      </c>
      <c r="L375" s="9" t="s">
        <v>79</v>
      </c>
    </row>
    <row r="376" spans="1:12" ht="12" customHeight="1" x14ac:dyDescent="0.25">
      <c r="A376" s="6" t="s">
        <v>3609</v>
      </c>
      <c r="B376" s="7" t="s">
        <v>3689</v>
      </c>
      <c r="C376" s="8" t="s">
        <v>3953</v>
      </c>
      <c r="D376" s="9" t="s">
        <v>3961</v>
      </c>
      <c r="E376" s="9" t="s">
        <v>393</v>
      </c>
      <c r="F376" s="8" t="s">
        <v>3688</v>
      </c>
      <c r="G376" s="9">
        <v>725</v>
      </c>
      <c r="H376" s="9">
        <v>48</v>
      </c>
      <c r="I376" s="9"/>
      <c r="J376" s="7" t="s">
        <v>3621</v>
      </c>
      <c r="K376" s="6" t="s">
        <v>3622</v>
      </c>
      <c r="L376" s="9" t="s">
        <v>79</v>
      </c>
    </row>
    <row r="377" spans="1:12" ht="12" customHeight="1" x14ac:dyDescent="0.25">
      <c r="A377" s="6" t="s">
        <v>3609</v>
      </c>
      <c r="B377" s="7" t="s">
        <v>3689</v>
      </c>
      <c r="C377" s="8" t="s">
        <v>3953</v>
      </c>
      <c r="D377" s="9" t="s">
        <v>3962</v>
      </c>
      <c r="E377" s="9" t="s">
        <v>393</v>
      </c>
      <c r="F377" s="8" t="s">
        <v>3688</v>
      </c>
      <c r="G377" s="9">
        <v>623</v>
      </c>
      <c r="H377" s="9">
        <v>40</v>
      </c>
      <c r="I377" s="9"/>
      <c r="J377" s="7" t="s">
        <v>3621</v>
      </c>
      <c r="K377" s="6" t="s">
        <v>3622</v>
      </c>
      <c r="L377" s="9" t="s">
        <v>79</v>
      </c>
    </row>
    <row r="378" spans="1:12" ht="12" customHeight="1" x14ac:dyDescent="0.25">
      <c r="A378" s="6" t="s">
        <v>3609</v>
      </c>
      <c r="B378" s="7" t="s">
        <v>3689</v>
      </c>
      <c r="C378" s="8" t="s">
        <v>3953</v>
      </c>
      <c r="D378" s="9" t="s">
        <v>3963</v>
      </c>
      <c r="E378" s="9" t="s">
        <v>393</v>
      </c>
      <c r="F378" s="8" t="s">
        <v>3688</v>
      </c>
      <c r="G378" s="9">
        <v>667</v>
      </c>
      <c r="H378" s="9">
        <v>36</v>
      </c>
      <c r="I378" s="9"/>
      <c r="J378" s="7" t="s">
        <v>3621</v>
      </c>
      <c r="K378" s="6" t="s">
        <v>3622</v>
      </c>
      <c r="L378" s="9" t="s">
        <v>79</v>
      </c>
    </row>
    <row r="379" spans="1:12" ht="12" customHeight="1" x14ac:dyDescent="0.25">
      <c r="A379" s="6" t="s">
        <v>3609</v>
      </c>
      <c r="B379" s="7" t="s">
        <v>3689</v>
      </c>
      <c r="C379" s="8" t="s">
        <v>3953</v>
      </c>
      <c r="D379" s="9" t="s">
        <v>3964</v>
      </c>
      <c r="E379" s="9" t="s">
        <v>393</v>
      </c>
      <c r="F379" s="8" t="s">
        <v>3688</v>
      </c>
      <c r="G379" s="9">
        <v>642</v>
      </c>
      <c r="H379" s="9">
        <v>42</v>
      </c>
      <c r="I379" s="9"/>
      <c r="J379" s="7" t="s">
        <v>3621</v>
      </c>
      <c r="K379" s="6" t="s">
        <v>3622</v>
      </c>
      <c r="L379" s="9" t="s">
        <v>79</v>
      </c>
    </row>
    <row r="380" spans="1:12" ht="12" customHeight="1" x14ac:dyDescent="0.25">
      <c r="A380" s="6" t="s">
        <v>3609</v>
      </c>
      <c r="B380" s="7" t="s">
        <v>3689</v>
      </c>
      <c r="C380" s="8" t="s">
        <v>3953</v>
      </c>
      <c r="D380" s="9" t="s">
        <v>3965</v>
      </c>
      <c r="E380" s="9" t="s">
        <v>393</v>
      </c>
      <c r="F380" s="8" t="s">
        <v>3688</v>
      </c>
      <c r="G380" s="9">
        <v>754</v>
      </c>
      <c r="H380" s="9">
        <v>50</v>
      </c>
      <c r="I380" s="9"/>
      <c r="J380" s="7" t="s">
        <v>3621</v>
      </c>
      <c r="K380" s="6" t="s">
        <v>3622</v>
      </c>
      <c r="L380" s="9" t="s">
        <v>79</v>
      </c>
    </row>
    <row r="381" spans="1:12" ht="12" customHeight="1" x14ac:dyDescent="0.25">
      <c r="A381" s="6" t="s">
        <v>3609</v>
      </c>
      <c r="B381" s="7" t="s">
        <v>3689</v>
      </c>
      <c r="C381" s="8" t="s">
        <v>3953</v>
      </c>
      <c r="D381" s="9" t="s">
        <v>3966</v>
      </c>
      <c r="E381" s="9" t="s">
        <v>393</v>
      </c>
      <c r="F381" s="8" t="s">
        <v>3688</v>
      </c>
      <c r="G381" s="9">
        <v>630</v>
      </c>
      <c r="H381" s="9">
        <v>33</v>
      </c>
      <c r="I381" s="9"/>
      <c r="J381" s="7" t="s">
        <v>3621</v>
      </c>
      <c r="K381" s="6" t="s">
        <v>3622</v>
      </c>
      <c r="L381" s="9" t="s">
        <v>79</v>
      </c>
    </row>
    <row r="382" spans="1:12" ht="12" customHeight="1" x14ac:dyDescent="0.25">
      <c r="A382" s="6" t="s">
        <v>3609</v>
      </c>
      <c r="B382" s="7" t="s">
        <v>3689</v>
      </c>
      <c r="C382" s="8" t="s">
        <v>3953</v>
      </c>
      <c r="D382" s="9" t="s">
        <v>3967</v>
      </c>
      <c r="E382" s="9" t="s">
        <v>393</v>
      </c>
      <c r="F382" s="8" t="s">
        <v>3688</v>
      </c>
      <c r="G382" s="9">
        <v>616</v>
      </c>
      <c r="H382" s="9">
        <v>34</v>
      </c>
      <c r="I382" s="9"/>
      <c r="J382" s="7" t="s">
        <v>3621</v>
      </c>
      <c r="K382" s="6" t="s">
        <v>3622</v>
      </c>
      <c r="L382" s="9" t="s">
        <v>79</v>
      </c>
    </row>
    <row r="383" spans="1:12" ht="12" customHeight="1" x14ac:dyDescent="0.25">
      <c r="A383" s="6" t="s">
        <v>3609</v>
      </c>
      <c r="B383" s="7" t="s">
        <v>3689</v>
      </c>
      <c r="C383" s="8" t="s">
        <v>3953</v>
      </c>
      <c r="D383" s="9" t="s">
        <v>3968</v>
      </c>
      <c r="E383" s="9" t="s">
        <v>393</v>
      </c>
      <c r="F383" s="8" t="s">
        <v>3688</v>
      </c>
      <c r="G383" s="9">
        <v>650</v>
      </c>
      <c r="H383" s="9">
        <v>40</v>
      </c>
      <c r="I383" s="9"/>
      <c r="J383" s="7" t="s">
        <v>3621</v>
      </c>
      <c r="K383" s="6" t="s">
        <v>3622</v>
      </c>
      <c r="L383" s="9" t="s">
        <v>79</v>
      </c>
    </row>
    <row r="384" spans="1:12" ht="12" customHeight="1" x14ac:dyDescent="0.25">
      <c r="A384" s="6" t="s">
        <v>3609</v>
      </c>
      <c r="B384" s="7" t="s">
        <v>3689</v>
      </c>
      <c r="C384" s="8" t="s">
        <v>3953</v>
      </c>
      <c r="D384" s="9" t="s">
        <v>4142</v>
      </c>
      <c r="E384" s="9"/>
      <c r="F384" s="8" t="s">
        <v>3688</v>
      </c>
      <c r="G384" s="9">
        <v>421</v>
      </c>
      <c r="H384" s="9">
        <v>30</v>
      </c>
      <c r="I384" s="9"/>
      <c r="J384" s="7" t="s">
        <v>3621</v>
      </c>
      <c r="K384" s="6" t="s">
        <v>3622</v>
      </c>
      <c r="L384" s="9" t="s">
        <v>79</v>
      </c>
    </row>
    <row r="385" spans="1:12" ht="12" customHeight="1" x14ac:dyDescent="0.25">
      <c r="A385" s="6" t="s">
        <v>3609</v>
      </c>
      <c r="B385" s="7" t="s">
        <v>3689</v>
      </c>
      <c r="C385" s="8" t="s">
        <v>3953</v>
      </c>
      <c r="D385" s="9" t="s">
        <v>4143</v>
      </c>
      <c r="E385" s="9"/>
      <c r="F385" s="8" t="s">
        <v>3688</v>
      </c>
      <c r="G385" s="9">
        <v>428</v>
      </c>
      <c r="H385" s="9">
        <v>24</v>
      </c>
      <c r="I385" s="9"/>
      <c r="J385" s="7" t="s">
        <v>3621</v>
      </c>
      <c r="K385" s="6" t="s">
        <v>3622</v>
      </c>
      <c r="L385" s="9" t="s">
        <v>79</v>
      </c>
    </row>
    <row r="386" spans="1:12" ht="12" customHeight="1" x14ac:dyDescent="0.25">
      <c r="A386" s="6" t="s">
        <v>3609</v>
      </c>
      <c r="B386" s="7" t="s">
        <v>3689</v>
      </c>
      <c r="C386" s="8" t="s">
        <v>3953</v>
      </c>
      <c r="D386" s="9" t="s">
        <v>4144</v>
      </c>
      <c r="E386" s="9"/>
      <c r="F386" s="8" t="s">
        <v>3688</v>
      </c>
      <c r="G386" s="9">
        <v>428</v>
      </c>
      <c r="H386" s="9">
        <v>30</v>
      </c>
      <c r="I386" s="9"/>
      <c r="J386" s="7" t="s">
        <v>3621</v>
      </c>
      <c r="K386" s="6" t="s">
        <v>3622</v>
      </c>
      <c r="L386" s="9" t="s">
        <v>79</v>
      </c>
    </row>
    <row r="387" spans="1:12" ht="12" customHeight="1" x14ac:dyDescent="0.25">
      <c r="A387" s="6" t="s">
        <v>3609</v>
      </c>
      <c r="B387" s="7" t="s">
        <v>3689</v>
      </c>
      <c r="C387" s="8" t="s">
        <v>3953</v>
      </c>
      <c r="D387" s="9" t="s">
        <v>4145</v>
      </c>
      <c r="E387" s="9"/>
      <c r="F387" s="8" t="s">
        <v>3688</v>
      </c>
      <c r="G387" s="9">
        <v>425</v>
      </c>
      <c r="H387" s="9">
        <v>28</v>
      </c>
      <c r="I387" s="9"/>
      <c r="J387" s="7" t="s">
        <v>3621</v>
      </c>
      <c r="K387" s="6" t="s">
        <v>3622</v>
      </c>
      <c r="L387" s="9" t="s">
        <v>79</v>
      </c>
    </row>
    <row r="388" spans="1:12" ht="12" customHeight="1" x14ac:dyDescent="0.25">
      <c r="A388" s="6" t="s">
        <v>3609</v>
      </c>
      <c r="B388" s="7" t="s">
        <v>3616</v>
      </c>
      <c r="C388" s="8" t="s">
        <v>3953</v>
      </c>
      <c r="D388" s="9" t="s">
        <v>4146</v>
      </c>
      <c r="E388" s="9"/>
      <c r="F388" s="8" t="s">
        <v>3688</v>
      </c>
      <c r="G388" s="9">
        <v>247</v>
      </c>
      <c r="H388" s="9">
        <v>0</v>
      </c>
      <c r="I388" s="9"/>
      <c r="J388" s="7" t="s">
        <v>3621</v>
      </c>
      <c r="K388" s="6" t="s">
        <v>3622</v>
      </c>
      <c r="L388" s="9" t="s">
        <v>79</v>
      </c>
    </row>
    <row r="389" spans="1:12" ht="12" customHeight="1" x14ac:dyDescent="0.25">
      <c r="A389" s="6" t="s">
        <v>3609</v>
      </c>
      <c r="B389" s="7" t="s">
        <v>3689</v>
      </c>
      <c r="C389" s="8" t="s">
        <v>3953</v>
      </c>
      <c r="D389" s="9" t="s">
        <v>4147</v>
      </c>
      <c r="E389" s="9"/>
      <c r="F389" s="8" t="s">
        <v>3688</v>
      </c>
      <c r="G389" s="9">
        <v>425</v>
      </c>
      <c r="H389" s="9">
        <v>24</v>
      </c>
      <c r="I389" s="9"/>
      <c r="J389" s="7" t="s">
        <v>3621</v>
      </c>
      <c r="K389" s="6" t="s">
        <v>3622</v>
      </c>
      <c r="L389" s="9" t="s">
        <v>79</v>
      </c>
    </row>
    <row r="390" spans="1:12" ht="12" customHeight="1" x14ac:dyDescent="0.25">
      <c r="A390" s="6" t="s">
        <v>3609</v>
      </c>
      <c r="B390" s="7" t="s">
        <v>3689</v>
      </c>
      <c r="C390" s="8" t="s">
        <v>3953</v>
      </c>
      <c r="D390" s="9" t="s">
        <v>4148</v>
      </c>
      <c r="E390" s="9"/>
      <c r="F390" s="8" t="s">
        <v>3688</v>
      </c>
      <c r="G390" s="9">
        <v>420</v>
      </c>
      <c r="H390" s="9">
        <v>30</v>
      </c>
      <c r="I390" s="9"/>
      <c r="J390" s="7" t="s">
        <v>3621</v>
      </c>
      <c r="K390" s="6" t="s">
        <v>3622</v>
      </c>
      <c r="L390" s="9" t="s">
        <v>79</v>
      </c>
    </row>
    <row r="391" spans="1:12" ht="12" customHeight="1" x14ac:dyDescent="0.25">
      <c r="A391" s="6" t="s">
        <v>3609</v>
      </c>
      <c r="B391" s="7" t="s">
        <v>3689</v>
      </c>
      <c r="C391" s="8" t="s">
        <v>3953</v>
      </c>
      <c r="D391" s="9" t="s">
        <v>4149</v>
      </c>
      <c r="E391" s="9"/>
      <c r="F391" s="8" t="s">
        <v>3688</v>
      </c>
      <c r="G391" s="9">
        <v>420</v>
      </c>
      <c r="H391" s="9">
        <v>24</v>
      </c>
      <c r="I391" s="9"/>
      <c r="J391" s="7" t="s">
        <v>3621</v>
      </c>
      <c r="K391" s="6" t="s">
        <v>3622</v>
      </c>
      <c r="L391" s="9" t="s">
        <v>79</v>
      </c>
    </row>
    <row r="392" spans="1:12" ht="12" customHeight="1" x14ac:dyDescent="0.25">
      <c r="A392" s="6" t="s">
        <v>3609</v>
      </c>
      <c r="B392" s="7" t="s">
        <v>3720</v>
      </c>
      <c r="C392" s="8" t="s">
        <v>3953</v>
      </c>
      <c r="D392" s="9" t="s">
        <v>4917</v>
      </c>
      <c r="E392" s="9"/>
      <c r="F392" s="8" t="s">
        <v>4162</v>
      </c>
      <c r="G392" s="9">
        <v>770</v>
      </c>
      <c r="H392" s="9">
        <v>20</v>
      </c>
      <c r="I392" s="9"/>
      <c r="J392" s="7" t="s">
        <v>3621</v>
      </c>
      <c r="K392" s="6" t="s">
        <v>3955</v>
      </c>
      <c r="L392" s="9" t="s">
        <v>79</v>
      </c>
    </row>
    <row r="393" spans="1:12" ht="12" customHeight="1" x14ac:dyDescent="0.25">
      <c r="A393" s="6" t="s">
        <v>3609</v>
      </c>
      <c r="B393" s="7" t="s">
        <v>3720</v>
      </c>
      <c r="C393" s="8" t="s">
        <v>3953</v>
      </c>
      <c r="D393" s="9" t="s">
        <v>4918</v>
      </c>
      <c r="E393" s="9"/>
      <c r="F393" s="8" t="s">
        <v>4162</v>
      </c>
      <c r="G393" s="9">
        <v>800</v>
      </c>
      <c r="H393" s="9">
        <v>30</v>
      </c>
      <c r="I393" s="9"/>
      <c r="J393" s="7" t="s">
        <v>3621</v>
      </c>
      <c r="K393" s="6" t="s">
        <v>3955</v>
      </c>
      <c r="L393" s="9" t="s">
        <v>79</v>
      </c>
    </row>
    <row r="394" spans="1:12" ht="12" customHeight="1" x14ac:dyDescent="0.25">
      <c r="A394" s="6" t="s">
        <v>3609</v>
      </c>
      <c r="B394" s="7" t="s">
        <v>4041</v>
      </c>
      <c r="C394" s="8" t="s">
        <v>3953</v>
      </c>
      <c r="D394" s="9" t="s">
        <v>4168</v>
      </c>
      <c r="E394" s="9"/>
      <c r="F394" s="8" t="s">
        <v>3855</v>
      </c>
      <c r="G394" s="9">
        <v>868</v>
      </c>
      <c r="H394" s="9">
        <v>25</v>
      </c>
      <c r="I394" s="9"/>
      <c r="J394" s="7" t="s">
        <v>3621</v>
      </c>
      <c r="K394" s="6" t="s">
        <v>3622</v>
      </c>
      <c r="L394" s="9" t="s">
        <v>79</v>
      </c>
    </row>
    <row r="395" spans="1:12" ht="12" customHeight="1" x14ac:dyDescent="0.25">
      <c r="A395" s="6" t="s">
        <v>3609</v>
      </c>
      <c r="B395" s="7" t="s">
        <v>3623</v>
      </c>
      <c r="C395" s="8" t="s">
        <v>3953</v>
      </c>
      <c r="D395" s="9" t="s">
        <v>4169</v>
      </c>
      <c r="E395" s="9"/>
      <c r="F395" s="8" t="s">
        <v>3625</v>
      </c>
      <c r="G395" s="9">
        <v>80</v>
      </c>
      <c r="H395" s="9">
        <v>1</v>
      </c>
      <c r="I395" s="9"/>
      <c r="J395" s="7" t="s">
        <v>3621</v>
      </c>
      <c r="K395" s="6" t="s">
        <v>3622</v>
      </c>
      <c r="L395" s="9" t="s">
        <v>79</v>
      </c>
    </row>
    <row r="396" spans="1:12" ht="12" customHeight="1" x14ac:dyDescent="0.25">
      <c r="A396" s="6" t="s">
        <v>3609</v>
      </c>
      <c r="B396" s="7" t="s">
        <v>4041</v>
      </c>
      <c r="C396" s="8" t="s">
        <v>3953</v>
      </c>
      <c r="D396" s="9" t="s">
        <v>4170</v>
      </c>
      <c r="E396" s="9"/>
      <c r="F396" s="8" t="s">
        <v>3855</v>
      </c>
      <c r="G396" s="9">
        <v>375</v>
      </c>
      <c r="H396" s="9">
        <v>15</v>
      </c>
      <c r="I396" s="9"/>
      <c r="J396" s="7" t="s">
        <v>3621</v>
      </c>
      <c r="K396" s="6" t="s">
        <v>3622</v>
      </c>
      <c r="L396" s="9" t="s">
        <v>79</v>
      </c>
    </row>
    <row r="397" spans="1:12" ht="12" customHeight="1" x14ac:dyDescent="0.25">
      <c r="A397" s="6" t="s">
        <v>3609</v>
      </c>
      <c r="B397" s="7" t="s">
        <v>3616</v>
      </c>
      <c r="C397" s="8" t="s">
        <v>3953</v>
      </c>
      <c r="D397" s="9" t="s">
        <v>4171</v>
      </c>
      <c r="E397" s="9"/>
      <c r="F397" s="8" t="s">
        <v>4172</v>
      </c>
      <c r="G397" s="9">
        <v>180</v>
      </c>
      <c r="H397" s="9">
        <v>10</v>
      </c>
      <c r="I397" s="9"/>
      <c r="J397" s="7" t="s">
        <v>4173</v>
      </c>
      <c r="K397" s="6" t="s">
        <v>4174</v>
      </c>
      <c r="L397" s="9" t="s">
        <v>79</v>
      </c>
    </row>
    <row r="398" spans="1:12" ht="12" customHeight="1" x14ac:dyDescent="0.25">
      <c r="A398" s="6" t="s">
        <v>3609</v>
      </c>
      <c r="B398" s="7" t="s">
        <v>4041</v>
      </c>
      <c r="C398" s="8" t="s">
        <v>3953</v>
      </c>
      <c r="D398" s="9" t="s">
        <v>4175</v>
      </c>
      <c r="E398" s="9"/>
      <c r="F398" s="8" t="s">
        <v>3855</v>
      </c>
      <c r="G398" s="9">
        <v>142</v>
      </c>
      <c r="H398" s="9">
        <v>3</v>
      </c>
      <c r="I398" s="9"/>
      <c r="J398" s="7" t="s">
        <v>3621</v>
      </c>
      <c r="K398" s="6" t="s">
        <v>3622</v>
      </c>
      <c r="L398" s="9" t="s">
        <v>79</v>
      </c>
    </row>
    <row r="399" spans="1:12" ht="12" customHeight="1" x14ac:dyDescent="0.25">
      <c r="A399" s="6" t="s">
        <v>3609</v>
      </c>
      <c r="B399" s="7" t="s">
        <v>3623</v>
      </c>
      <c r="C399" s="8" t="s">
        <v>3953</v>
      </c>
      <c r="D399" s="9" t="s">
        <v>4176</v>
      </c>
      <c r="E399" s="9"/>
      <c r="F399" s="8" t="s">
        <v>3625</v>
      </c>
      <c r="G399" s="9">
        <v>57</v>
      </c>
      <c r="H399" s="9">
        <v>1</v>
      </c>
      <c r="I399" s="9"/>
      <c r="J399" s="7" t="s">
        <v>3621</v>
      </c>
      <c r="K399" s="6" t="s">
        <v>3622</v>
      </c>
      <c r="L399" s="9" t="s">
        <v>79</v>
      </c>
    </row>
    <row r="400" spans="1:12" ht="12" customHeight="1" x14ac:dyDescent="0.25">
      <c r="A400" s="6" t="s">
        <v>3609</v>
      </c>
      <c r="B400" s="7" t="s">
        <v>3623</v>
      </c>
      <c r="C400" s="8" t="s">
        <v>3953</v>
      </c>
      <c r="D400" s="9" t="s">
        <v>4177</v>
      </c>
      <c r="E400" s="9"/>
      <c r="F400" s="8" t="s">
        <v>3625</v>
      </c>
      <c r="G400" s="9">
        <v>60</v>
      </c>
      <c r="H400" s="9">
        <v>1</v>
      </c>
      <c r="I400" s="9"/>
      <c r="J400" s="7" t="s">
        <v>3621</v>
      </c>
      <c r="K400" s="6" t="s">
        <v>3622</v>
      </c>
      <c r="L400" s="9" t="s">
        <v>79</v>
      </c>
    </row>
    <row r="401" spans="1:12" ht="12" customHeight="1" x14ac:dyDescent="0.25">
      <c r="A401" s="6" t="s">
        <v>3609</v>
      </c>
      <c r="B401" s="7" t="s">
        <v>3623</v>
      </c>
      <c r="C401" s="8" t="s">
        <v>3953</v>
      </c>
      <c r="D401" s="9" t="s">
        <v>4178</v>
      </c>
      <c r="E401" s="9"/>
      <c r="F401" s="8" t="s">
        <v>3625</v>
      </c>
      <c r="G401" s="9">
        <v>78</v>
      </c>
      <c r="H401" s="9">
        <v>1</v>
      </c>
      <c r="I401" s="9"/>
      <c r="J401" s="7" t="s">
        <v>3621</v>
      </c>
      <c r="K401" s="6" t="s">
        <v>4179</v>
      </c>
      <c r="L401" s="9" t="s">
        <v>79</v>
      </c>
    </row>
    <row r="402" spans="1:12" ht="12" customHeight="1" x14ac:dyDescent="0.25">
      <c r="A402" s="6" t="s">
        <v>3609</v>
      </c>
      <c r="B402" s="7" t="s">
        <v>3623</v>
      </c>
      <c r="C402" s="8" t="s">
        <v>3953</v>
      </c>
      <c r="D402" s="9" t="s">
        <v>4180</v>
      </c>
      <c r="E402" s="9"/>
      <c r="F402" s="8" t="s">
        <v>3625</v>
      </c>
      <c r="G402" s="9">
        <v>78</v>
      </c>
      <c r="H402" s="9">
        <v>1</v>
      </c>
      <c r="I402" s="9"/>
      <c r="J402" s="7" t="s">
        <v>3621</v>
      </c>
      <c r="K402" s="6" t="s">
        <v>4179</v>
      </c>
      <c r="L402" s="9" t="s">
        <v>79</v>
      </c>
    </row>
    <row r="403" spans="1:12" ht="12" customHeight="1" x14ac:dyDescent="0.25">
      <c r="A403" s="6" t="s">
        <v>3609</v>
      </c>
      <c r="B403" s="7" t="s">
        <v>3623</v>
      </c>
      <c r="C403" s="8" t="s">
        <v>3953</v>
      </c>
      <c r="D403" s="9" t="s">
        <v>4181</v>
      </c>
      <c r="E403" s="9"/>
      <c r="F403" s="8" t="s">
        <v>3625</v>
      </c>
      <c r="G403" s="9">
        <v>78</v>
      </c>
      <c r="H403" s="9">
        <v>1</v>
      </c>
      <c r="I403" s="9"/>
      <c r="J403" s="7" t="s">
        <v>3621</v>
      </c>
      <c r="K403" s="6" t="s">
        <v>4179</v>
      </c>
      <c r="L403" s="9" t="s">
        <v>79</v>
      </c>
    </row>
    <row r="404" spans="1:12" ht="12" customHeight="1" x14ac:dyDescent="0.25">
      <c r="A404" s="6" t="s">
        <v>3609</v>
      </c>
      <c r="B404" s="7" t="s">
        <v>3623</v>
      </c>
      <c r="C404" s="8" t="s">
        <v>3953</v>
      </c>
      <c r="D404" s="9" t="s">
        <v>4182</v>
      </c>
      <c r="E404" s="9"/>
      <c r="F404" s="8" t="s">
        <v>3625</v>
      </c>
      <c r="G404" s="9">
        <v>78</v>
      </c>
      <c r="H404" s="9">
        <v>1</v>
      </c>
      <c r="I404" s="9"/>
      <c r="J404" s="7" t="s">
        <v>3621</v>
      </c>
      <c r="K404" s="6" t="s">
        <v>4179</v>
      </c>
      <c r="L404" s="9" t="s">
        <v>79</v>
      </c>
    </row>
    <row r="405" spans="1:12" ht="12" customHeight="1" x14ac:dyDescent="0.25">
      <c r="A405" s="6" t="s">
        <v>3609</v>
      </c>
      <c r="B405" s="7" t="s">
        <v>3623</v>
      </c>
      <c r="C405" s="8" t="s">
        <v>3953</v>
      </c>
      <c r="D405" s="9" t="s">
        <v>4183</v>
      </c>
      <c r="E405" s="9"/>
      <c r="F405" s="8" t="s">
        <v>3625</v>
      </c>
      <c r="G405" s="9">
        <v>78</v>
      </c>
      <c r="H405" s="9">
        <v>1</v>
      </c>
      <c r="I405" s="9"/>
      <c r="J405" s="7" t="s">
        <v>3621</v>
      </c>
      <c r="K405" s="6" t="s">
        <v>4179</v>
      </c>
      <c r="L405" s="9" t="s">
        <v>79</v>
      </c>
    </row>
    <row r="406" spans="1:12" ht="12" customHeight="1" x14ac:dyDescent="0.25">
      <c r="A406" s="6" t="s">
        <v>3609</v>
      </c>
      <c r="B406" s="7" t="s">
        <v>3623</v>
      </c>
      <c r="C406" s="8" t="s">
        <v>3953</v>
      </c>
      <c r="D406" s="9" t="s">
        <v>4184</v>
      </c>
      <c r="E406" s="9"/>
      <c r="F406" s="8" t="s">
        <v>3625</v>
      </c>
      <c r="G406" s="9">
        <v>78</v>
      </c>
      <c r="H406" s="9">
        <v>1</v>
      </c>
      <c r="I406" s="9"/>
      <c r="J406" s="7" t="s">
        <v>3621</v>
      </c>
      <c r="K406" s="6" t="s">
        <v>4179</v>
      </c>
      <c r="L406" s="9" t="s">
        <v>79</v>
      </c>
    </row>
    <row r="407" spans="1:12" ht="12" customHeight="1" x14ac:dyDescent="0.25">
      <c r="A407" s="6" t="s">
        <v>3609</v>
      </c>
      <c r="B407" s="7" t="s">
        <v>3623</v>
      </c>
      <c r="C407" s="8" t="s">
        <v>3953</v>
      </c>
      <c r="D407" s="9" t="s">
        <v>4185</v>
      </c>
      <c r="E407" s="9"/>
      <c r="F407" s="8" t="s">
        <v>3625</v>
      </c>
      <c r="G407" s="9">
        <v>78</v>
      </c>
      <c r="H407" s="9">
        <v>1</v>
      </c>
      <c r="I407" s="9"/>
      <c r="J407" s="7" t="s">
        <v>3621</v>
      </c>
      <c r="K407" s="6" t="s">
        <v>4179</v>
      </c>
      <c r="L407" s="9" t="s">
        <v>79</v>
      </c>
    </row>
    <row r="408" spans="1:12" ht="12" customHeight="1" x14ac:dyDescent="0.25">
      <c r="A408" s="6" t="s">
        <v>3609</v>
      </c>
      <c r="B408" s="7" t="s">
        <v>3623</v>
      </c>
      <c r="C408" s="8" t="s">
        <v>3953</v>
      </c>
      <c r="D408" s="9" t="s">
        <v>4186</v>
      </c>
      <c r="E408" s="9"/>
      <c r="F408" s="8" t="s">
        <v>3625</v>
      </c>
      <c r="G408" s="9">
        <v>78</v>
      </c>
      <c r="H408" s="9">
        <v>1</v>
      </c>
      <c r="I408" s="9"/>
      <c r="J408" s="7" t="s">
        <v>3621</v>
      </c>
      <c r="K408" s="6" t="s">
        <v>4179</v>
      </c>
      <c r="L408" s="9" t="s">
        <v>79</v>
      </c>
    </row>
    <row r="409" spans="1:12" ht="12" customHeight="1" x14ac:dyDescent="0.25">
      <c r="A409" s="6" t="s">
        <v>3609</v>
      </c>
      <c r="B409" s="7" t="s">
        <v>4187</v>
      </c>
      <c r="C409" s="8" t="s">
        <v>3953</v>
      </c>
      <c r="D409" s="9" t="s">
        <v>4188</v>
      </c>
      <c r="E409" s="9"/>
      <c r="F409" s="8" t="s">
        <v>3625</v>
      </c>
      <c r="G409" s="9">
        <v>472</v>
      </c>
      <c r="H409" s="9">
        <v>10</v>
      </c>
      <c r="I409" s="9"/>
      <c r="J409" s="7" t="s">
        <v>3621</v>
      </c>
      <c r="K409" s="6" t="s">
        <v>3622</v>
      </c>
      <c r="L409" s="9" t="s">
        <v>79</v>
      </c>
    </row>
    <row r="410" spans="1:12" ht="12" customHeight="1" x14ac:dyDescent="0.25">
      <c r="A410" s="6" t="s">
        <v>3609</v>
      </c>
      <c r="C410" s="8" t="s">
        <v>3953</v>
      </c>
      <c r="D410" s="9" t="s">
        <v>4189</v>
      </c>
      <c r="E410" s="9"/>
      <c r="F410" s="8" t="s">
        <v>3678</v>
      </c>
      <c r="G410" s="9">
        <v>155</v>
      </c>
      <c r="H410" s="9">
        <v>8</v>
      </c>
      <c r="I410" s="9"/>
      <c r="J410" s="7" t="s">
        <v>3621</v>
      </c>
      <c r="K410" s="6" t="s">
        <v>3622</v>
      </c>
      <c r="L410" s="9" t="s">
        <v>79</v>
      </c>
    </row>
    <row r="411" spans="1:12" ht="12" customHeight="1" x14ac:dyDescent="0.25">
      <c r="A411" s="6" t="s">
        <v>3609</v>
      </c>
      <c r="B411" s="7" t="s">
        <v>3623</v>
      </c>
      <c r="C411" s="8" t="s">
        <v>3953</v>
      </c>
      <c r="D411" s="9" t="s">
        <v>4190</v>
      </c>
      <c r="E411" s="9"/>
      <c r="F411" s="8" t="s">
        <v>3625</v>
      </c>
      <c r="G411" s="9">
        <v>78</v>
      </c>
      <c r="H411" s="9">
        <v>1</v>
      </c>
      <c r="I411" s="9"/>
      <c r="J411" s="7" t="s">
        <v>3621</v>
      </c>
      <c r="K411" s="6" t="s">
        <v>3622</v>
      </c>
      <c r="L411" s="9" t="s">
        <v>79</v>
      </c>
    </row>
    <row r="412" spans="1:12" ht="12" customHeight="1" x14ac:dyDescent="0.25">
      <c r="A412" s="6" t="s">
        <v>3609</v>
      </c>
      <c r="B412" s="7" t="s">
        <v>3623</v>
      </c>
      <c r="C412" s="8" t="s">
        <v>3953</v>
      </c>
      <c r="D412" s="9" t="s">
        <v>4191</v>
      </c>
      <c r="E412" s="9"/>
      <c r="F412" s="8" t="s">
        <v>3625</v>
      </c>
      <c r="G412" s="9">
        <v>78</v>
      </c>
      <c r="H412" s="9">
        <v>1</v>
      </c>
      <c r="I412" s="9"/>
      <c r="J412" s="7" t="s">
        <v>3621</v>
      </c>
      <c r="K412" s="6" t="s">
        <v>3622</v>
      </c>
      <c r="L412" s="9" t="s">
        <v>79</v>
      </c>
    </row>
    <row r="413" spans="1:12" ht="12" customHeight="1" x14ac:dyDescent="0.25">
      <c r="A413" s="6" t="s">
        <v>3609</v>
      </c>
      <c r="B413" s="7" t="s">
        <v>3623</v>
      </c>
      <c r="C413" s="8" t="s">
        <v>3953</v>
      </c>
      <c r="D413" s="9" t="s">
        <v>4192</v>
      </c>
      <c r="E413" s="9"/>
      <c r="F413" s="8" t="s">
        <v>3625</v>
      </c>
      <c r="G413" s="9">
        <v>78</v>
      </c>
      <c r="H413" s="9">
        <v>1</v>
      </c>
      <c r="I413" s="9"/>
      <c r="J413" s="7" t="s">
        <v>3621</v>
      </c>
      <c r="K413" s="6" t="s">
        <v>3622</v>
      </c>
      <c r="L413" s="9" t="s">
        <v>79</v>
      </c>
    </row>
    <row r="414" spans="1:12" ht="12" customHeight="1" x14ac:dyDescent="0.25">
      <c r="A414" s="6" t="s">
        <v>3609</v>
      </c>
      <c r="B414" s="7" t="s">
        <v>3623</v>
      </c>
      <c r="C414" s="8" t="s">
        <v>3953</v>
      </c>
      <c r="D414" s="9" t="s">
        <v>4193</v>
      </c>
      <c r="E414" s="9"/>
      <c r="F414" s="8" t="s">
        <v>3625</v>
      </c>
      <c r="G414" s="9">
        <v>185</v>
      </c>
      <c r="H414" s="9">
        <v>1</v>
      </c>
      <c r="I414" s="9"/>
      <c r="J414" s="7" t="s">
        <v>3621</v>
      </c>
      <c r="K414" s="6" t="s">
        <v>3622</v>
      </c>
      <c r="L414" s="9" t="s">
        <v>79</v>
      </c>
    </row>
    <row r="415" spans="1:12" ht="12" customHeight="1" x14ac:dyDescent="0.25">
      <c r="A415" s="6" t="s">
        <v>3609</v>
      </c>
      <c r="B415" s="7" t="s">
        <v>3664</v>
      </c>
      <c r="C415" s="8" t="s">
        <v>3953</v>
      </c>
      <c r="D415" s="9" t="s">
        <v>4194</v>
      </c>
      <c r="E415" s="9"/>
      <c r="F415" s="8" t="s">
        <v>3620</v>
      </c>
      <c r="G415" s="9">
        <v>101</v>
      </c>
      <c r="H415" s="9">
        <v>0</v>
      </c>
      <c r="I415" s="9"/>
      <c r="J415" s="7" t="s">
        <v>3621</v>
      </c>
      <c r="K415" s="6" t="s">
        <v>3622</v>
      </c>
      <c r="L415" s="9" t="s">
        <v>79</v>
      </c>
    </row>
    <row r="416" spans="1:12" ht="12" customHeight="1" x14ac:dyDescent="0.25">
      <c r="A416" s="6" t="s">
        <v>3609</v>
      </c>
      <c r="B416" s="7" t="s">
        <v>3623</v>
      </c>
      <c r="C416" s="8" t="s">
        <v>3953</v>
      </c>
      <c r="D416" s="9" t="s">
        <v>4195</v>
      </c>
      <c r="E416" s="9"/>
      <c r="F416" s="8" t="s">
        <v>3625</v>
      </c>
      <c r="G416" s="9">
        <v>103</v>
      </c>
      <c r="H416" s="9">
        <v>1</v>
      </c>
      <c r="I416" s="9"/>
      <c r="J416" s="7" t="s">
        <v>3621</v>
      </c>
      <c r="K416" s="6" t="s">
        <v>3622</v>
      </c>
      <c r="L416" s="9" t="s">
        <v>79</v>
      </c>
    </row>
    <row r="417" spans="1:12" ht="12" customHeight="1" x14ac:dyDescent="0.25">
      <c r="A417" s="6" t="s">
        <v>3609</v>
      </c>
      <c r="B417" s="7" t="s">
        <v>3623</v>
      </c>
      <c r="C417" s="8" t="s">
        <v>3953</v>
      </c>
      <c r="D417" s="9" t="s">
        <v>4196</v>
      </c>
      <c r="E417" s="9"/>
      <c r="F417" s="8" t="s">
        <v>3625</v>
      </c>
      <c r="G417" s="9">
        <v>84</v>
      </c>
      <c r="H417" s="9">
        <v>1</v>
      </c>
      <c r="I417" s="9"/>
      <c r="J417" s="7" t="s">
        <v>3621</v>
      </c>
      <c r="K417" s="6" t="s">
        <v>3622</v>
      </c>
      <c r="L417" s="9" t="s">
        <v>79</v>
      </c>
    </row>
    <row r="418" spans="1:12" ht="12" customHeight="1" x14ac:dyDescent="0.25">
      <c r="A418" s="6" t="s">
        <v>3609</v>
      </c>
      <c r="B418" s="7" t="s">
        <v>3623</v>
      </c>
      <c r="C418" s="8" t="s">
        <v>3953</v>
      </c>
      <c r="D418" s="9" t="s">
        <v>4197</v>
      </c>
      <c r="E418" s="9"/>
      <c r="F418" s="8" t="s">
        <v>3625</v>
      </c>
      <c r="G418" s="9">
        <v>90</v>
      </c>
      <c r="H418" s="9">
        <v>1</v>
      </c>
      <c r="I418" s="9"/>
      <c r="J418" s="7" t="s">
        <v>3621</v>
      </c>
      <c r="K418" s="6" t="s">
        <v>3622</v>
      </c>
      <c r="L418" s="9" t="s">
        <v>79</v>
      </c>
    </row>
    <row r="419" spans="1:12" ht="12" customHeight="1" x14ac:dyDescent="0.25">
      <c r="A419" s="6" t="s">
        <v>3609</v>
      </c>
      <c r="B419" s="7" t="s">
        <v>3623</v>
      </c>
      <c r="C419" s="8" t="s">
        <v>3953</v>
      </c>
      <c r="D419" s="9" t="s">
        <v>4198</v>
      </c>
      <c r="E419" s="9"/>
      <c r="F419" s="8" t="s">
        <v>3625</v>
      </c>
      <c r="G419" s="9">
        <v>90</v>
      </c>
      <c r="H419" s="9">
        <v>1</v>
      </c>
      <c r="I419" s="9"/>
      <c r="J419" s="7" t="s">
        <v>3621</v>
      </c>
      <c r="K419" s="6" t="s">
        <v>3622</v>
      </c>
      <c r="L419" s="9" t="s">
        <v>79</v>
      </c>
    </row>
    <row r="420" spans="1:12" ht="12" customHeight="1" x14ac:dyDescent="0.25">
      <c r="A420" s="6" t="s">
        <v>3609</v>
      </c>
      <c r="B420" s="7" t="s">
        <v>3623</v>
      </c>
      <c r="C420" s="8" t="s">
        <v>3953</v>
      </c>
      <c r="D420" s="9" t="s">
        <v>4199</v>
      </c>
      <c r="E420" s="9"/>
      <c r="F420" s="8" t="s">
        <v>3625</v>
      </c>
      <c r="G420" s="9">
        <v>90</v>
      </c>
      <c r="H420" s="9">
        <v>1</v>
      </c>
      <c r="I420" s="9"/>
      <c r="J420" s="7" t="s">
        <v>3621</v>
      </c>
      <c r="K420" s="6" t="s">
        <v>3622</v>
      </c>
      <c r="L420" s="9" t="s">
        <v>79</v>
      </c>
    </row>
    <row r="421" spans="1:12" ht="12" customHeight="1" x14ac:dyDescent="0.25">
      <c r="A421" s="6" t="s">
        <v>3609</v>
      </c>
      <c r="B421" s="7" t="s">
        <v>3664</v>
      </c>
      <c r="C421" s="8" t="s">
        <v>3953</v>
      </c>
      <c r="D421" s="9" t="s">
        <v>4200</v>
      </c>
      <c r="E421" s="9"/>
      <c r="F421" s="8" t="s">
        <v>3620</v>
      </c>
      <c r="G421" s="9">
        <v>90</v>
      </c>
      <c r="H421" s="9">
        <v>1</v>
      </c>
      <c r="I421" s="9"/>
      <c r="J421" s="7" t="s">
        <v>3621</v>
      </c>
      <c r="K421" s="6" t="s">
        <v>3622</v>
      </c>
      <c r="L421" s="9" t="s">
        <v>79</v>
      </c>
    </row>
    <row r="422" spans="1:12" ht="12" customHeight="1" x14ac:dyDescent="0.25">
      <c r="A422" s="6" t="s">
        <v>3609</v>
      </c>
      <c r="B422" s="7" t="s">
        <v>4201</v>
      </c>
      <c r="C422" s="8" t="s">
        <v>3953</v>
      </c>
      <c r="D422" s="9" t="s">
        <v>4202</v>
      </c>
      <c r="E422" s="9"/>
      <c r="F422" s="8" t="s">
        <v>3620</v>
      </c>
      <c r="G422" s="9">
        <v>96</v>
      </c>
      <c r="H422" s="9">
        <v>1</v>
      </c>
      <c r="I422" s="9"/>
      <c r="J422" s="7" t="s">
        <v>3621</v>
      </c>
      <c r="K422" s="6" t="s">
        <v>3622</v>
      </c>
      <c r="L422" s="9" t="s">
        <v>79</v>
      </c>
    </row>
    <row r="423" spans="1:12" ht="12" customHeight="1" x14ac:dyDescent="0.25">
      <c r="A423" s="6" t="s">
        <v>3609</v>
      </c>
      <c r="B423" s="7" t="s">
        <v>3623</v>
      </c>
      <c r="C423" s="8" t="s">
        <v>3953</v>
      </c>
      <c r="D423" s="9" t="s">
        <v>4203</v>
      </c>
      <c r="E423" s="9"/>
      <c r="F423" s="8" t="s">
        <v>3625</v>
      </c>
      <c r="G423" s="9">
        <v>109</v>
      </c>
      <c r="H423" s="9">
        <v>2</v>
      </c>
      <c r="I423" s="9"/>
      <c r="J423" s="7" t="s">
        <v>3621</v>
      </c>
      <c r="K423" s="6" t="s">
        <v>3622</v>
      </c>
      <c r="L423" s="9" t="s">
        <v>79</v>
      </c>
    </row>
    <row r="424" spans="1:12" ht="12" customHeight="1" x14ac:dyDescent="0.25">
      <c r="A424" s="6" t="s">
        <v>3609</v>
      </c>
      <c r="B424" s="7" t="s">
        <v>3623</v>
      </c>
      <c r="C424" s="8" t="s">
        <v>3953</v>
      </c>
      <c r="D424" s="9" t="s">
        <v>4204</v>
      </c>
      <c r="E424" s="9"/>
      <c r="F424" s="8" t="s">
        <v>3625</v>
      </c>
      <c r="G424" s="9">
        <v>67</v>
      </c>
      <c r="H424" s="9">
        <v>2</v>
      </c>
      <c r="I424" s="9"/>
      <c r="J424" s="7" t="s">
        <v>3621</v>
      </c>
      <c r="K424" s="6" t="s">
        <v>3622</v>
      </c>
      <c r="L424" s="9" t="s">
        <v>79</v>
      </c>
    </row>
    <row r="425" spans="1:12" ht="12" customHeight="1" x14ac:dyDescent="0.25">
      <c r="A425" s="6" t="s">
        <v>3609</v>
      </c>
      <c r="B425" s="7" t="s">
        <v>3623</v>
      </c>
      <c r="C425" s="8" t="s">
        <v>3953</v>
      </c>
      <c r="D425" s="9" t="s">
        <v>4205</v>
      </c>
      <c r="E425" s="9"/>
      <c r="F425" s="8" t="s">
        <v>3625</v>
      </c>
      <c r="G425" s="9">
        <v>142</v>
      </c>
      <c r="H425" s="9">
        <v>2</v>
      </c>
      <c r="I425" s="9"/>
      <c r="J425" s="7" t="s">
        <v>3621</v>
      </c>
      <c r="K425" s="6" t="s">
        <v>3622</v>
      </c>
      <c r="L425" s="9" t="s">
        <v>79</v>
      </c>
    </row>
    <row r="426" spans="1:12" ht="12" customHeight="1" x14ac:dyDescent="0.25">
      <c r="A426" s="6" t="s">
        <v>3609</v>
      </c>
      <c r="B426" s="7" t="s">
        <v>3623</v>
      </c>
      <c r="C426" s="8" t="s">
        <v>3953</v>
      </c>
      <c r="D426" s="9" t="s">
        <v>4206</v>
      </c>
      <c r="E426" s="9"/>
      <c r="F426" s="8" t="s">
        <v>3625</v>
      </c>
      <c r="G426" s="9">
        <v>103</v>
      </c>
      <c r="H426" s="9">
        <v>2</v>
      </c>
      <c r="I426" s="9"/>
      <c r="J426" s="7" t="s">
        <v>3621</v>
      </c>
      <c r="K426" s="6" t="s">
        <v>3622</v>
      </c>
      <c r="L426" s="9" t="s">
        <v>79</v>
      </c>
    </row>
    <row r="427" spans="1:12" ht="12" customHeight="1" x14ac:dyDescent="0.25">
      <c r="A427" s="6" t="s">
        <v>3609</v>
      </c>
      <c r="B427" s="7" t="s">
        <v>3623</v>
      </c>
      <c r="C427" s="8" t="s">
        <v>3953</v>
      </c>
      <c r="D427" s="9" t="s">
        <v>4207</v>
      </c>
      <c r="E427" s="9"/>
      <c r="F427" s="8" t="s">
        <v>3625</v>
      </c>
      <c r="G427" s="9">
        <v>96</v>
      </c>
      <c r="H427" s="9">
        <v>1</v>
      </c>
      <c r="I427" s="9"/>
      <c r="J427" s="7" t="s">
        <v>3621</v>
      </c>
      <c r="K427" s="6" t="s">
        <v>3955</v>
      </c>
      <c r="L427" s="9" t="s">
        <v>79</v>
      </c>
    </row>
    <row r="428" spans="1:12" ht="12" customHeight="1" x14ac:dyDescent="0.25">
      <c r="A428" s="6" t="s">
        <v>3609</v>
      </c>
      <c r="B428" s="7" t="s">
        <v>3623</v>
      </c>
      <c r="C428" s="8" t="s">
        <v>3953</v>
      </c>
      <c r="D428" s="9" t="s">
        <v>4208</v>
      </c>
      <c r="E428" s="9"/>
      <c r="F428" s="8" t="s">
        <v>3625</v>
      </c>
      <c r="G428" s="9">
        <v>96</v>
      </c>
      <c r="H428" s="9">
        <v>1</v>
      </c>
      <c r="I428" s="9"/>
      <c r="J428" s="7" t="s">
        <v>3621</v>
      </c>
      <c r="K428" s="6" t="s">
        <v>3955</v>
      </c>
      <c r="L428" s="9" t="s">
        <v>79</v>
      </c>
    </row>
    <row r="429" spans="1:12" ht="12" customHeight="1" x14ac:dyDescent="0.25">
      <c r="A429" s="6" t="s">
        <v>3609</v>
      </c>
      <c r="B429" s="7" t="s">
        <v>3623</v>
      </c>
      <c r="C429" s="8" t="s">
        <v>3953</v>
      </c>
      <c r="D429" s="9" t="s">
        <v>4209</v>
      </c>
      <c r="E429" s="9"/>
      <c r="F429" s="8" t="s">
        <v>3625</v>
      </c>
      <c r="G429" s="9">
        <v>78</v>
      </c>
      <c r="H429" s="9">
        <v>1</v>
      </c>
      <c r="I429" s="9"/>
      <c r="J429" s="7" t="s">
        <v>3621</v>
      </c>
      <c r="K429" s="6" t="s">
        <v>3622</v>
      </c>
      <c r="L429" s="9" t="s">
        <v>79</v>
      </c>
    </row>
    <row r="430" spans="1:12" ht="12" customHeight="1" x14ac:dyDescent="0.25">
      <c r="A430" s="6" t="s">
        <v>3609</v>
      </c>
      <c r="B430" s="7" t="s">
        <v>3623</v>
      </c>
      <c r="C430" s="8" t="s">
        <v>3953</v>
      </c>
      <c r="D430" s="9" t="s">
        <v>4210</v>
      </c>
      <c r="E430" s="9"/>
      <c r="F430" s="8" t="s">
        <v>3625</v>
      </c>
      <c r="G430" s="9">
        <v>78</v>
      </c>
      <c r="H430" s="9">
        <v>1</v>
      </c>
      <c r="I430" s="9"/>
      <c r="J430" s="7" t="s">
        <v>3621</v>
      </c>
      <c r="K430" s="6" t="s">
        <v>3622</v>
      </c>
      <c r="L430" s="9" t="s">
        <v>79</v>
      </c>
    </row>
    <row r="431" spans="1:12" ht="12" customHeight="1" x14ac:dyDescent="0.25">
      <c r="A431" s="6" t="s">
        <v>3609</v>
      </c>
      <c r="B431" s="7" t="s">
        <v>4211</v>
      </c>
      <c r="C431" s="8" t="s">
        <v>3953</v>
      </c>
      <c r="D431" s="9" t="s">
        <v>4212</v>
      </c>
      <c r="E431" s="9"/>
      <c r="F431" s="8" t="s">
        <v>3708</v>
      </c>
      <c r="G431" s="9">
        <v>290</v>
      </c>
      <c r="H431" s="9">
        <v>10</v>
      </c>
      <c r="I431" s="9"/>
      <c r="J431" s="7" t="s">
        <v>3621</v>
      </c>
      <c r="K431" s="6" t="s">
        <v>3622</v>
      </c>
      <c r="L431" s="9" t="s">
        <v>79</v>
      </c>
    </row>
    <row r="432" spans="1:12" ht="12" customHeight="1" x14ac:dyDescent="0.25">
      <c r="A432" s="6" t="s">
        <v>3609</v>
      </c>
      <c r="C432" s="8" t="s">
        <v>3953</v>
      </c>
      <c r="D432" s="9" t="s">
        <v>4213</v>
      </c>
      <c r="E432" s="9"/>
      <c r="F432" s="8" t="s">
        <v>3855</v>
      </c>
      <c r="G432" s="9">
        <v>409</v>
      </c>
      <c r="H432" s="9">
        <v>20</v>
      </c>
      <c r="I432" s="9"/>
      <c r="J432" s="7" t="s">
        <v>3621</v>
      </c>
      <c r="K432" s="6" t="s">
        <v>3728</v>
      </c>
      <c r="L432" s="9" t="s">
        <v>79</v>
      </c>
    </row>
    <row r="433" spans="1:12" ht="12" customHeight="1" x14ac:dyDescent="0.25">
      <c r="A433" s="6" t="s">
        <v>3609</v>
      </c>
      <c r="C433" s="8" t="s">
        <v>3953</v>
      </c>
      <c r="D433" s="9" t="s">
        <v>4214</v>
      </c>
      <c r="E433" s="9"/>
      <c r="F433" s="8" t="s">
        <v>3678</v>
      </c>
      <c r="G433" s="9">
        <v>120</v>
      </c>
      <c r="H433" s="9">
        <v>8</v>
      </c>
      <c r="I433" s="9"/>
      <c r="J433" s="7" t="s">
        <v>3621</v>
      </c>
      <c r="K433" s="6" t="s">
        <v>3622</v>
      </c>
      <c r="L433" s="9" t="s">
        <v>79</v>
      </c>
    </row>
    <row r="434" spans="1:12" ht="12" customHeight="1" x14ac:dyDescent="0.25">
      <c r="A434" s="6" t="s">
        <v>3609</v>
      </c>
      <c r="B434" s="7" t="s">
        <v>3623</v>
      </c>
      <c r="C434" s="8" t="s">
        <v>3953</v>
      </c>
      <c r="D434" s="9" t="s">
        <v>4215</v>
      </c>
      <c r="E434" s="9"/>
      <c r="F434" s="8" t="s">
        <v>3625</v>
      </c>
      <c r="G434" s="9">
        <v>67</v>
      </c>
      <c r="H434" s="9">
        <v>1</v>
      </c>
      <c r="I434" s="9"/>
      <c r="J434" s="7" t="s">
        <v>3621</v>
      </c>
      <c r="K434" s="6" t="s">
        <v>3622</v>
      </c>
      <c r="L434" s="9" t="s">
        <v>79</v>
      </c>
    </row>
    <row r="435" spans="1:12" ht="12" customHeight="1" x14ac:dyDescent="0.25">
      <c r="A435" s="6" t="s">
        <v>3609</v>
      </c>
      <c r="B435" s="7" t="s">
        <v>3623</v>
      </c>
      <c r="C435" s="8" t="s">
        <v>3953</v>
      </c>
      <c r="D435" s="9" t="s">
        <v>4216</v>
      </c>
      <c r="E435" s="9"/>
      <c r="F435" s="8" t="s">
        <v>3625</v>
      </c>
      <c r="G435" s="9">
        <v>142</v>
      </c>
      <c r="H435" s="9">
        <v>1</v>
      </c>
      <c r="I435" s="9"/>
      <c r="J435" s="7" t="s">
        <v>3621</v>
      </c>
      <c r="K435" s="6" t="s">
        <v>3622</v>
      </c>
      <c r="L435" s="9" t="s">
        <v>79</v>
      </c>
    </row>
    <row r="436" spans="1:12" ht="12" customHeight="1" x14ac:dyDescent="0.25">
      <c r="A436" s="6" t="s">
        <v>3609</v>
      </c>
      <c r="B436" s="7" t="s">
        <v>4217</v>
      </c>
      <c r="C436" s="8" t="s">
        <v>3953</v>
      </c>
      <c r="D436" s="9" t="s">
        <v>4218</v>
      </c>
      <c r="E436" s="9"/>
      <c r="F436" s="8" t="s">
        <v>3653</v>
      </c>
      <c r="G436" s="9">
        <v>34</v>
      </c>
      <c r="H436" s="9">
        <v>0</v>
      </c>
      <c r="I436" s="9"/>
      <c r="J436" s="7" t="s">
        <v>3641</v>
      </c>
      <c r="K436" s="6" t="s">
        <v>3642</v>
      </c>
      <c r="L436" s="9" t="s">
        <v>79</v>
      </c>
    </row>
    <row r="437" spans="1:12" ht="12" customHeight="1" x14ac:dyDescent="0.25">
      <c r="A437" s="6" t="s">
        <v>3609</v>
      </c>
      <c r="B437" s="7" t="s">
        <v>3623</v>
      </c>
      <c r="C437" s="8" t="s">
        <v>3953</v>
      </c>
      <c r="D437" s="9" t="s">
        <v>4219</v>
      </c>
      <c r="E437" s="9"/>
      <c r="F437" s="8" t="s">
        <v>3625</v>
      </c>
      <c r="G437" s="9">
        <v>81</v>
      </c>
      <c r="H437" s="9">
        <v>1</v>
      </c>
      <c r="I437" s="9"/>
      <c r="J437" s="7" t="s">
        <v>3621</v>
      </c>
      <c r="K437" s="6" t="s">
        <v>3622</v>
      </c>
      <c r="L437" s="9" t="s">
        <v>79</v>
      </c>
    </row>
    <row r="438" spans="1:12" ht="12" customHeight="1" x14ac:dyDescent="0.25">
      <c r="A438" s="6" t="s">
        <v>3609</v>
      </c>
      <c r="B438" s="7" t="s">
        <v>3623</v>
      </c>
      <c r="C438" s="8" t="s">
        <v>3953</v>
      </c>
      <c r="D438" s="9" t="s">
        <v>4220</v>
      </c>
      <c r="E438" s="9"/>
      <c r="F438" s="8" t="s">
        <v>3625</v>
      </c>
      <c r="G438" s="9">
        <v>81</v>
      </c>
      <c r="H438" s="9">
        <v>1</v>
      </c>
      <c r="I438" s="9"/>
      <c r="J438" s="7" t="s">
        <v>3621</v>
      </c>
      <c r="K438" s="6" t="s">
        <v>3622</v>
      </c>
      <c r="L438" s="9" t="s">
        <v>79</v>
      </c>
    </row>
    <row r="439" spans="1:12" ht="12" customHeight="1" x14ac:dyDescent="0.25">
      <c r="A439" s="6" t="s">
        <v>3609</v>
      </c>
      <c r="B439" s="7" t="s">
        <v>3623</v>
      </c>
      <c r="C439" s="8" t="s">
        <v>3953</v>
      </c>
      <c r="D439" s="9" t="s">
        <v>4221</v>
      </c>
      <c r="E439" s="9"/>
      <c r="F439" s="8" t="s">
        <v>3625</v>
      </c>
      <c r="G439" s="9">
        <v>81</v>
      </c>
      <c r="H439" s="9">
        <v>1</v>
      </c>
      <c r="I439" s="9"/>
      <c r="J439" s="7" t="s">
        <v>3621</v>
      </c>
      <c r="K439" s="6" t="s">
        <v>3622</v>
      </c>
      <c r="L439" s="9" t="s">
        <v>79</v>
      </c>
    </row>
    <row r="440" spans="1:12" ht="12" customHeight="1" x14ac:dyDescent="0.25">
      <c r="A440" s="6" t="s">
        <v>3609</v>
      </c>
      <c r="B440" s="7" t="s">
        <v>3623</v>
      </c>
      <c r="C440" s="8" t="s">
        <v>3953</v>
      </c>
      <c r="D440" s="9" t="s">
        <v>4222</v>
      </c>
      <c r="E440" s="9"/>
      <c r="F440" s="8" t="s">
        <v>3625</v>
      </c>
      <c r="G440" s="9">
        <v>81</v>
      </c>
      <c r="H440" s="9">
        <v>1</v>
      </c>
      <c r="I440" s="9"/>
      <c r="J440" s="7" t="s">
        <v>3621</v>
      </c>
      <c r="K440" s="6" t="s">
        <v>3622</v>
      </c>
      <c r="L440" s="9" t="s">
        <v>79</v>
      </c>
    </row>
    <row r="441" spans="1:12" ht="12" customHeight="1" x14ac:dyDescent="0.25">
      <c r="A441" s="6" t="s">
        <v>3609</v>
      </c>
      <c r="B441" s="7" t="s">
        <v>3623</v>
      </c>
      <c r="C441" s="8" t="s">
        <v>3953</v>
      </c>
      <c r="D441" s="9" t="s">
        <v>4223</v>
      </c>
      <c r="E441" s="9"/>
      <c r="F441" s="8" t="s">
        <v>3625</v>
      </c>
      <c r="G441" s="9">
        <v>79</v>
      </c>
      <c r="H441" s="9">
        <v>1</v>
      </c>
      <c r="I441" s="9"/>
      <c r="J441" s="7" t="s">
        <v>3621</v>
      </c>
      <c r="K441" s="6" t="s">
        <v>3622</v>
      </c>
      <c r="L441" s="9" t="s">
        <v>79</v>
      </c>
    </row>
    <row r="442" spans="1:12" ht="12" customHeight="1" x14ac:dyDescent="0.25">
      <c r="A442" s="6" t="s">
        <v>3609</v>
      </c>
      <c r="B442" s="7" t="s">
        <v>3623</v>
      </c>
      <c r="C442" s="8" t="s">
        <v>3953</v>
      </c>
      <c r="D442" s="9" t="s">
        <v>4224</v>
      </c>
      <c r="E442" s="9"/>
      <c r="F442" s="8" t="s">
        <v>3625</v>
      </c>
      <c r="G442" s="9">
        <v>79</v>
      </c>
      <c r="H442" s="9">
        <v>1</v>
      </c>
      <c r="I442" s="9"/>
      <c r="J442" s="7" t="s">
        <v>3621</v>
      </c>
      <c r="K442" s="6" t="s">
        <v>3622</v>
      </c>
      <c r="L442" s="9" t="s">
        <v>79</v>
      </c>
    </row>
    <row r="443" spans="1:12" ht="12" customHeight="1" x14ac:dyDescent="0.25">
      <c r="A443" s="6" t="s">
        <v>3609</v>
      </c>
      <c r="B443" s="7" t="s">
        <v>3623</v>
      </c>
      <c r="C443" s="8" t="s">
        <v>3953</v>
      </c>
      <c r="D443" s="9" t="s">
        <v>4225</v>
      </c>
      <c r="E443" s="9"/>
      <c r="F443" s="8" t="s">
        <v>3625</v>
      </c>
      <c r="G443" s="9">
        <v>79</v>
      </c>
      <c r="H443" s="9">
        <v>1</v>
      </c>
      <c r="I443" s="9"/>
      <c r="J443" s="7" t="s">
        <v>3621</v>
      </c>
      <c r="K443" s="6" t="s">
        <v>3622</v>
      </c>
      <c r="L443" s="9" t="s">
        <v>79</v>
      </c>
    </row>
    <row r="444" spans="1:12" ht="12" customHeight="1" x14ac:dyDescent="0.25">
      <c r="A444" s="6" t="s">
        <v>3609</v>
      </c>
      <c r="B444" s="7" t="s">
        <v>3623</v>
      </c>
      <c r="C444" s="8" t="s">
        <v>3953</v>
      </c>
      <c r="D444" s="9" t="s">
        <v>4226</v>
      </c>
      <c r="E444" s="9"/>
      <c r="F444" s="8" t="s">
        <v>3625</v>
      </c>
      <c r="G444" s="9">
        <v>79</v>
      </c>
      <c r="H444" s="9">
        <v>1</v>
      </c>
      <c r="I444" s="9"/>
      <c r="J444" s="7" t="s">
        <v>3621</v>
      </c>
      <c r="K444" s="6" t="s">
        <v>3622</v>
      </c>
      <c r="L444" s="9" t="s">
        <v>79</v>
      </c>
    </row>
    <row r="445" spans="1:12" ht="12" customHeight="1" x14ac:dyDescent="0.25">
      <c r="A445" s="6" t="s">
        <v>3609</v>
      </c>
      <c r="B445" s="7" t="s">
        <v>3623</v>
      </c>
      <c r="C445" s="8" t="s">
        <v>3953</v>
      </c>
      <c r="D445" s="9" t="s">
        <v>4227</v>
      </c>
      <c r="E445" s="9"/>
      <c r="F445" s="8" t="s">
        <v>3625</v>
      </c>
      <c r="G445" s="9">
        <v>78</v>
      </c>
      <c r="H445" s="9">
        <v>1</v>
      </c>
      <c r="I445" s="9"/>
      <c r="J445" s="7" t="s">
        <v>3621</v>
      </c>
      <c r="K445" s="6" t="s">
        <v>3622</v>
      </c>
      <c r="L445" s="9" t="s">
        <v>79</v>
      </c>
    </row>
    <row r="446" spans="1:12" ht="12" customHeight="1" x14ac:dyDescent="0.25">
      <c r="A446" s="6" t="s">
        <v>3609</v>
      </c>
      <c r="B446" s="7" t="s">
        <v>3623</v>
      </c>
      <c r="C446" s="8" t="s">
        <v>3953</v>
      </c>
      <c r="D446" s="9" t="s">
        <v>4228</v>
      </c>
      <c r="E446" s="9"/>
      <c r="F446" s="8" t="s">
        <v>3625</v>
      </c>
      <c r="G446" s="9">
        <v>78</v>
      </c>
      <c r="H446" s="9">
        <v>1</v>
      </c>
      <c r="I446" s="9"/>
      <c r="J446" s="7" t="s">
        <v>3621</v>
      </c>
      <c r="K446" s="6" t="s">
        <v>3622</v>
      </c>
      <c r="L446" s="9" t="s">
        <v>79</v>
      </c>
    </row>
    <row r="447" spans="1:12" ht="12" customHeight="1" x14ac:dyDescent="0.25">
      <c r="A447" s="6" t="s">
        <v>3609</v>
      </c>
      <c r="B447" s="7" t="s">
        <v>3623</v>
      </c>
      <c r="C447" s="8" t="s">
        <v>3953</v>
      </c>
      <c r="D447" s="9" t="s">
        <v>4229</v>
      </c>
      <c r="E447" s="9"/>
      <c r="F447" s="8" t="s">
        <v>3625</v>
      </c>
      <c r="G447" s="9">
        <v>78</v>
      </c>
      <c r="H447" s="9">
        <v>1</v>
      </c>
      <c r="I447" s="9"/>
      <c r="J447" s="7" t="s">
        <v>3621</v>
      </c>
      <c r="K447" s="6" t="s">
        <v>3622</v>
      </c>
      <c r="L447" s="9" t="s">
        <v>79</v>
      </c>
    </row>
    <row r="448" spans="1:12" ht="12" customHeight="1" x14ac:dyDescent="0.25">
      <c r="A448" s="6" t="s">
        <v>3609</v>
      </c>
      <c r="B448" s="7" t="s">
        <v>3623</v>
      </c>
      <c r="C448" s="8" t="s">
        <v>3953</v>
      </c>
      <c r="D448" s="9" t="s">
        <v>4230</v>
      </c>
      <c r="E448" s="9"/>
      <c r="F448" s="8" t="s">
        <v>3625</v>
      </c>
      <c r="G448" s="9">
        <v>78</v>
      </c>
      <c r="H448" s="9">
        <v>1</v>
      </c>
      <c r="I448" s="9"/>
      <c r="J448" s="7" t="s">
        <v>3621</v>
      </c>
      <c r="K448" s="6" t="s">
        <v>3622</v>
      </c>
      <c r="L448" s="9" t="s">
        <v>79</v>
      </c>
    </row>
    <row r="449" spans="1:12" ht="12" customHeight="1" x14ac:dyDescent="0.25">
      <c r="A449" s="6" t="s">
        <v>3609</v>
      </c>
      <c r="B449" s="7" t="s">
        <v>3623</v>
      </c>
      <c r="C449" s="8" t="s">
        <v>3953</v>
      </c>
      <c r="D449" s="9" t="s">
        <v>4231</v>
      </c>
      <c r="E449" s="9"/>
      <c r="F449" s="8" t="s">
        <v>3625</v>
      </c>
      <c r="G449" s="9">
        <v>79</v>
      </c>
      <c r="H449" s="9">
        <v>1</v>
      </c>
      <c r="I449" s="9"/>
      <c r="J449" s="7" t="s">
        <v>3621</v>
      </c>
      <c r="K449" s="6" t="s">
        <v>3622</v>
      </c>
      <c r="L449" s="9" t="s">
        <v>79</v>
      </c>
    </row>
    <row r="450" spans="1:12" ht="12" customHeight="1" x14ac:dyDescent="0.25">
      <c r="A450" s="6" t="s">
        <v>3609</v>
      </c>
      <c r="B450" s="7" t="s">
        <v>3623</v>
      </c>
      <c r="C450" s="8" t="s">
        <v>3953</v>
      </c>
      <c r="D450" s="9" t="s">
        <v>4232</v>
      </c>
      <c r="E450" s="9"/>
      <c r="F450" s="8" t="s">
        <v>3625</v>
      </c>
      <c r="G450" s="9">
        <v>79</v>
      </c>
      <c r="H450" s="9">
        <v>1</v>
      </c>
      <c r="I450" s="9"/>
      <c r="J450" s="7" t="s">
        <v>3621</v>
      </c>
      <c r="K450" s="6" t="s">
        <v>3622</v>
      </c>
      <c r="L450" s="9" t="s">
        <v>79</v>
      </c>
    </row>
    <row r="451" spans="1:12" ht="12" customHeight="1" x14ac:dyDescent="0.25">
      <c r="A451" s="6" t="s">
        <v>3609</v>
      </c>
      <c r="B451" s="7" t="s">
        <v>3623</v>
      </c>
      <c r="C451" s="8" t="s">
        <v>3953</v>
      </c>
      <c r="D451" s="9" t="s">
        <v>4233</v>
      </c>
      <c r="E451" s="9"/>
      <c r="F451" s="8" t="s">
        <v>3625</v>
      </c>
      <c r="G451" s="9">
        <v>78</v>
      </c>
      <c r="H451" s="9">
        <v>4</v>
      </c>
      <c r="I451" s="9"/>
      <c r="J451" s="7" t="s">
        <v>3621</v>
      </c>
      <c r="K451" s="6" t="s">
        <v>3622</v>
      </c>
      <c r="L451" s="9" t="s">
        <v>79</v>
      </c>
    </row>
    <row r="452" spans="1:12" ht="12" customHeight="1" x14ac:dyDescent="0.25">
      <c r="A452" s="6" t="s">
        <v>3609</v>
      </c>
      <c r="B452" s="7" t="s">
        <v>3623</v>
      </c>
      <c r="C452" s="8" t="s">
        <v>3953</v>
      </c>
      <c r="D452" s="9" t="s">
        <v>4234</v>
      </c>
      <c r="E452" s="9"/>
      <c r="F452" s="8" t="s">
        <v>3625</v>
      </c>
      <c r="G452" s="9">
        <v>96</v>
      </c>
      <c r="H452" s="9">
        <v>1</v>
      </c>
      <c r="I452" s="9"/>
      <c r="J452" s="7" t="s">
        <v>3621</v>
      </c>
      <c r="K452" s="6" t="s">
        <v>3622</v>
      </c>
      <c r="L452" s="9" t="s">
        <v>79</v>
      </c>
    </row>
    <row r="453" spans="1:12" ht="12" customHeight="1" x14ac:dyDescent="0.25">
      <c r="A453" s="6" t="s">
        <v>3609</v>
      </c>
      <c r="B453" s="7" t="s">
        <v>3623</v>
      </c>
      <c r="C453" s="8" t="s">
        <v>3953</v>
      </c>
      <c r="D453" s="9" t="s">
        <v>4235</v>
      </c>
      <c r="E453" s="9"/>
      <c r="F453" s="8" t="s">
        <v>3625</v>
      </c>
      <c r="G453" s="9">
        <v>110</v>
      </c>
      <c r="H453" s="9">
        <v>1</v>
      </c>
      <c r="I453" s="9"/>
      <c r="J453" s="7" t="s">
        <v>3621</v>
      </c>
      <c r="K453" s="6" t="s">
        <v>3622</v>
      </c>
      <c r="L453" s="9" t="s">
        <v>79</v>
      </c>
    </row>
    <row r="454" spans="1:12" ht="12" customHeight="1" x14ac:dyDescent="0.25">
      <c r="A454" s="6" t="s">
        <v>3609</v>
      </c>
      <c r="B454" s="7" t="s">
        <v>3623</v>
      </c>
      <c r="C454" s="8" t="s">
        <v>3953</v>
      </c>
      <c r="D454" s="9" t="s">
        <v>4236</v>
      </c>
      <c r="E454" s="9"/>
      <c r="F454" s="8" t="s">
        <v>3625</v>
      </c>
      <c r="G454" s="9">
        <v>110</v>
      </c>
      <c r="H454" s="9">
        <v>1</v>
      </c>
      <c r="I454" s="9"/>
      <c r="J454" s="7" t="s">
        <v>3621</v>
      </c>
      <c r="K454" s="6" t="s">
        <v>3622</v>
      </c>
      <c r="L454" s="9" t="s">
        <v>79</v>
      </c>
    </row>
    <row r="455" spans="1:12" ht="12" customHeight="1" x14ac:dyDescent="0.25">
      <c r="A455" s="6" t="s">
        <v>3609</v>
      </c>
      <c r="B455" s="7" t="s">
        <v>3623</v>
      </c>
      <c r="C455" s="8" t="s">
        <v>3953</v>
      </c>
      <c r="D455" s="9" t="s">
        <v>4237</v>
      </c>
      <c r="E455" s="9"/>
      <c r="F455" s="8" t="s">
        <v>3625</v>
      </c>
      <c r="G455" s="9">
        <v>86</v>
      </c>
      <c r="H455" s="9">
        <v>1</v>
      </c>
      <c r="I455" s="9"/>
      <c r="J455" s="7" t="s">
        <v>3621</v>
      </c>
      <c r="K455" s="6" t="s">
        <v>3622</v>
      </c>
      <c r="L455" s="9" t="s">
        <v>79</v>
      </c>
    </row>
    <row r="456" spans="1:12" ht="12" customHeight="1" x14ac:dyDescent="0.25">
      <c r="A456" s="6" t="s">
        <v>3609</v>
      </c>
      <c r="B456" s="7" t="s">
        <v>3623</v>
      </c>
      <c r="C456" s="8" t="s">
        <v>3953</v>
      </c>
      <c r="D456" s="9" t="s">
        <v>4238</v>
      </c>
      <c r="E456" s="9"/>
      <c r="F456" s="8" t="s">
        <v>3625</v>
      </c>
      <c r="G456" s="9">
        <v>74</v>
      </c>
      <c r="H456" s="9">
        <v>1</v>
      </c>
      <c r="I456" s="9"/>
      <c r="J456" s="7" t="s">
        <v>3621</v>
      </c>
      <c r="K456" s="6" t="s">
        <v>3622</v>
      </c>
      <c r="L456" s="9" t="s">
        <v>79</v>
      </c>
    </row>
    <row r="457" spans="1:12" ht="12" customHeight="1" x14ac:dyDescent="0.25">
      <c r="A457" s="6" t="s">
        <v>3609</v>
      </c>
      <c r="B457" s="7" t="s">
        <v>3623</v>
      </c>
      <c r="C457" s="8" t="s">
        <v>3953</v>
      </c>
      <c r="D457" s="9" t="s">
        <v>4239</v>
      </c>
      <c r="E457" s="9"/>
      <c r="F457" s="8" t="s">
        <v>3625</v>
      </c>
      <c r="G457" s="9">
        <v>78</v>
      </c>
      <c r="H457" s="9">
        <v>1</v>
      </c>
      <c r="I457" s="9"/>
      <c r="J457" s="7" t="s">
        <v>3621</v>
      </c>
      <c r="K457" s="6" t="s">
        <v>3622</v>
      </c>
      <c r="L457" s="9" t="s">
        <v>79</v>
      </c>
    </row>
    <row r="458" spans="1:12" ht="12" customHeight="1" x14ac:dyDescent="0.25">
      <c r="A458" s="6" t="s">
        <v>3609</v>
      </c>
      <c r="B458" s="7" t="s">
        <v>3623</v>
      </c>
      <c r="C458" s="8" t="s">
        <v>3953</v>
      </c>
      <c r="D458" s="9" t="s">
        <v>4240</v>
      </c>
      <c r="E458" s="9"/>
      <c r="F458" s="8" t="s">
        <v>3625</v>
      </c>
      <c r="G458" s="9">
        <v>78</v>
      </c>
      <c r="H458" s="9">
        <v>1</v>
      </c>
      <c r="I458" s="9"/>
      <c r="J458" s="7" t="s">
        <v>3621</v>
      </c>
      <c r="K458" s="6" t="s">
        <v>3622</v>
      </c>
      <c r="L458" s="9" t="s">
        <v>79</v>
      </c>
    </row>
    <row r="459" spans="1:12" ht="12" customHeight="1" x14ac:dyDescent="0.25">
      <c r="A459" s="6" t="s">
        <v>3609</v>
      </c>
      <c r="B459" s="7" t="s">
        <v>3623</v>
      </c>
      <c r="C459" s="8" t="s">
        <v>3953</v>
      </c>
      <c r="D459" s="9" t="s">
        <v>4241</v>
      </c>
      <c r="E459" s="9"/>
      <c r="F459" s="8" t="s">
        <v>3625</v>
      </c>
      <c r="G459" s="9">
        <v>78</v>
      </c>
      <c r="H459" s="9">
        <v>1</v>
      </c>
      <c r="I459" s="9"/>
      <c r="J459" s="7" t="s">
        <v>3621</v>
      </c>
      <c r="K459" s="6" t="s">
        <v>3622</v>
      </c>
      <c r="L459" s="9" t="s">
        <v>79</v>
      </c>
    </row>
    <row r="460" spans="1:12" ht="12" customHeight="1" x14ac:dyDescent="0.25">
      <c r="A460" s="6" t="s">
        <v>3609</v>
      </c>
      <c r="B460" s="7" t="s">
        <v>3623</v>
      </c>
      <c r="C460" s="8" t="s">
        <v>3953</v>
      </c>
      <c r="D460" s="9" t="s">
        <v>4242</v>
      </c>
      <c r="E460" s="9"/>
      <c r="F460" s="8" t="s">
        <v>3625</v>
      </c>
      <c r="G460" s="9">
        <v>78</v>
      </c>
      <c r="H460" s="9">
        <v>1</v>
      </c>
      <c r="I460" s="9"/>
      <c r="J460" s="7" t="s">
        <v>3621</v>
      </c>
      <c r="K460" s="6" t="s">
        <v>3622</v>
      </c>
      <c r="L460" s="9" t="s">
        <v>79</v>
      </c>
    </row>
    <row r="461" spans="1:12" ht="12" customHeight="1" x14ac:dyDescent="0.25">
      <c r="A461" s="6" t="s">
        <v>3609</v>
      </c>
      <c r="B461" s="7" t="s">
        <v>3623</v>
      </c>
      <c r="C461" s="8" t="s">
        <v>3953</v>
      </c>
      <c r="D461" s="9" t="s">
        <v>4243</v>
      </c>
      <c r="E461" s="9"/>
      <c r="F461" s="8" t="s">
        <v>3625</v>
      </c>
      <c r="G461" s="9">
        <v>78</v>
      </c>
      <c r="H461" s="9">
        <v>1</v>
      </c>
      <c r="I461" s="9"/>
      <c r="J461" s="7" t="s">
        <v>3621</v>
      </c>
      <c r="K461" s="6" t="s">
        <v>3622</v>
      </c>
      <c r="L461" s="9" t="s">
        <v>79</v>
      </c>
    </row>
    <row r="462" spans="1:12" ht="12" customHeight="1" x14ac:dyDescent="0.25">
      <c r="A462" s="6" t="s">
        <v>3609</v>
      </c>
      <c r="B462" s="7" t="s">
        <v>3623</v>
      </c>
      <c r="C462" s="8" t="s">
        <v>3953</v>
      </c>
      <c r="D462" s="9" t="s">
        <v>4244</v>
      </c>
      <c r="E462" s="9"/>
      <c r="F462" s="8" t="s">
        <v>3625</v>
      </c>
      <c r="G462" s="9">
        <v>62</v>
      </c>
      <c r="H462" s="9">
        <v>0</v>
      </c>
      <c r="I462" s="9"/>
      <c r="J462" s="7" t="s">
        <v>3621</v>
      </c>
      <c r="K462" s="6" t="s">
        <v>3622</v>
      </c>
      <c r="L462" s="9" t="s">
        <v>79</v>
      </c>
    </row>
    <row r="463" spans="1:12" ht="12" customHeight="1" x14ac:dyDescent="0.25">
      <c r="A463" s="6" t="s">
        <v>3609</v>
      </c>
      <c r="B463" s="7" t="s">
        <v>3623</v>
      </c>
      <c r="C463" s="8" t="s">
        <v>3953</v>
      </c>
      <c r="D463" s="9" t="s">
        <v>4245</v>
      </c>
      <c r="E463" s="9"/>
      <c r="F463" s="8" t="s">
        <v>3625</v>
      </c>
      <c r="G463" s="9">
        <v>81</v>
      </c>
      <c r="H463" s="9">
        <v>1</v>
      </c>
      <c r="I463" s="9"/>
      <c r="J463" s="7" t="s">
        <v>3621</v>
      </c>
      <c r="K463" s="6" t="s">
        <v>3622</v>
      </c>
      <c r="L463" s="9" t="s">
        <v>79</v>
      </c>
    </row>
    <row r="464" spans="1:12" ht="12" customHeight="1" x14ac:dyDescent="0.25">
      <c r="A464" s="6" t="s">
        <v>3609</v>
      </c>
      <c r="B464" s="7" t="s">
        <v>3623</v>
      </c>
      <c r="C464" s="8" t="s">
        <v>3953</v>
      </c>
      <c r="D464" s="9" t="s">
        <v>4246</v>
      </c>
      <c r="E464" s="9"/>
      <c r="F464" s="8" t="s">
        <v>3625</v>
      </c>
      <c r="G464" s="9">
        <v>89</v>
      </c>
      <c r="H464" s="9">
        <v>1</v>
      </c>
      <c r="I464" s="9"/>
      <c r="J464" s="7" t="s">
        <v>3621</v>
      </c>
      <c r="K464" s="6" t="s">
        <v>3622</v>
      </c>
      <c r="L464" s="9" t="s">
        <v>79</v>
      </c>
    </row>
    <row r="465" spans="1:12" ht="12" customHeight="1" x14ac:dyDescent="0.25">
      <c r="A465" s="6" t="s">
        <v>3609</v>
      </c>
      <c r="B465" s="7" t="s">
        <v>3623</v>
      </c>
      <c r="C465" s="8" t="s">
        <v>3953</v>
      </c>
      <c r="D465" s="9" t="s">
        <v>4247</v>
      </c>
      <c r="E465" s="9"/>
      <c r="F465" s="8" t="s">
        <v>3625</v>
      </c>
      <c r="G465" s="9">
        <v>92</v>
      </c>
      <c r="H465" s="9">
        <v>1</v>
      </c>
      <c r="I465" s="9"/>
      <c r="J465" s="7" t="s">
        <v>3621</v>
      </c>
      <c r="K465" s="6" t="s">
        <v>3622</v>
      </c>
      <c r="L465" s="9" t="s">
        <v>79</v>
      </c>
    </row>
    <row r="466" spans="1:12" ht="12" customHeight="1" x14ac:dyDescent="0.25">
      <c r="A466" s="6" t="s">
        <v>3609</v>
      </c>
      <c r="B466" s="7" t="s">
        <v>3623</v>
      </c>
      <c r="C466" s="8" t="s">
        <v>3953</v>
      </c>
      <c r="D466" s="9" t="s">
        <v>4248</v>
      </c>
      <c r="E466" s="9"/>
      <c r="F466" s="8" t="s">
        <v>3625</v>
      </c>
      <c r="G466" s="9">
        <v>88</v>
      </c>
      <c r="H466" s="9">
        <v>1</v>
      </c>
      <c r="I466" s="9"/>
      <c r="J466" s="7" t="s">
        <v>3621</v>
      </c>
      <c r="K466" s="6" t="s">
        <v>3622</v>
      </c>
      <c r="L466" s="9" t="s">
        <v>79</v>
      </c>
    </row>
    <row r="467" spans="1:12" ht="12" customHeight="1" x14ac:dyDescent="0.25">
      <c r="A467" s="6" t="s">
        <v>3609</v>
      </c>
      <c r="B467" s="7" t="s">
        <v>3623</v>
      </c>
      <c r="C467" s="8" t="s">
        <v>3953</v>
      </c>
      <c r="D467" s="9" t="s">
        <v>4249</v>
      </c>
      <c r="E467" s="9"/>
      <c r="F467" s="8" t="s">
        <v>3625</v>
      </c>
      <c r="G467" s="9">
        <v>88</v>
      </c>
      <c r="H467" s="9">
        <v>1</v>
      </c>
      <c r="I467" s="9"/>
      <c r="J467" s="7" t="s">
        <v>3621</v>
      </c>
      <c r="K467" s="6" t="s">
        <v>3622</v>
      </c>
      <c r="L467" s="9" t="s">
        <v>79</v>
      </c>
    </row>
    <row r="468" spans="1:12" ht="12" customHeight="1" x14ac:dyDescent="0.25">
      <c r="A468" s="6" t="s">
        <v>3609</v>
      </c>
      <c r="B468" s="7" t="s">
        <v>3623</v>
      </c>
      <c r="C468" s="8" t="s">
        <v>3953</v>
      </c>
      <c r="D468" s="9" t="s">
        <v>4250</v>
      </c>
      <c r="E468" s="9"/>
      <c r="F468" s="8" t="s">
        <v>3625</v>
      </c>
      <c r="G468" s="9">
        <v>88</v>
      </c>
      <c r="H468" s="9">
        <v>1</v>
      </c>
      <c r="I468" s="9"/>
      <c r="J468" s="7" t="s">
        <v>3621</v>
      </c>
      <c r="K468" s="6" t="s">
        <v>3622</v>
      </c>
      <c r="L468" s="9" t="s">
        <v>79</v>
      </c>
    </row>
    <row r="469" spans="1:12" ht="12" customHeight="1" x14ac:dyDescent="0.25">
      <c r="A469" s="6" t="s">
        <v>3609</v>
      </c>
      <c r="B469" s="7" t="s">
        <v>3623</v>
      </c>
      <c r="C469" s="8" t="s">
        <v>3953</v>
      </c>
      <c r="D469" s="9" t="s">
        <v>4251</v>
      </c>
      <c r="E469" s="9"/>
      <c r="F469" s="8" t="s">
        <v>3625</v>
      </c>
      <c r="G469" s="9">
        <v>193</v>
      </c>
      <c r="H469" s="9">
        <v>2</v>
      </c>
      <c r="I469" s="9"/>
      <c r="J469" s="7" t="s">
        <v>3621</v>
      </c>
      <c r="K469" s="6" t="s">
        <v>3622</v>
      </c>
      <c r="L469" s="9" t="s">
        <v>79</v>
      </c>
    </row>
    <row r="470" spans="1:12" ht="12" customHeight="1" x14ac:dyDescent="0.25">
      <c r="A470" s="6" t="s">
        <v>3609</v>
      </c>
      <c r="B470" s="7" t="s">
        <v>3623</v>
      </c>
      <c r="C470" s="8" t="s">
        <v>4252</v>
      </c>
      <c r="D470" s="9" t="s">
        <v>4253</v>
      </c>
      <c r="E470" s="9"/>
      <c r="F470" s="8" t="s">
        <v>3625</v>
      </c>
      <c r="G470" s="9">
        <v>161</v>
      </c>
      <c r="H470" s="9">
        <v>1</v>
      </c>
      <c r="I470" s="9"/>
      <c r="J470" s="7" t="s">
        <v>3621</v>
      </c>
      <c r="K470" s="6" t="s">
        <v>4254</v>
      </c>
      <c r="L470" s="9" t="s">
        <v>79</v>
      </c>
    </row>
    <row r="471" spans="1:12" ht="12" customHeight="1" x14ac:dyDescent="0.25">
      <c r="A471" s="6" t="s">
        <v>3609</v>
      </c>
      <c r="B471" s="7" t="s">
        <v>3623</v>
      </c>
      <c r="C471" s="8" t="s">
        <v>4252</v>
      </c>
      <c r="D471" s="9" t="s">
        <v>4255</v>
      </c>
      <c r="E471" s="9"/>
      <c r="F471" s="8" t="s">
        <v>3625</v>
      </c>
      <c r="G471" s="9">
        <v>198</v>
      </c>
      <c r="H471" s="9">
        <v>2</v>
      </c>
      <c r="I471" s="9"/>
      <c r="J471" s="7" t="s">
        <v>3621</v>
      </c>
      <c r="K471" s="6" t="s">
        <v>4254</v>
      </c>
      <c r="L471" s="9" t="s">
        <v>79</v>
      </c>
    </row>
    <row r="472" spans="1:12" ht="12" customHeight="1" x14ac:dyDescent="0.25">
      <c r="A472" s="6" t="s">
        <v>3609</v>
      </c>
      <c r="B472" s="7" t="s">
        <v>3623</v>
      </c>
      <c r="C472" s="8" t="s">
        <v>4252</v>
      </c>
      <c r="D472" s="9" t="s">
        <v>4256</v>
      </c>
      <c r="E472" s="9"/>
      <c r="F472" s="8" t="s">
        <v>3625</v>
      </c>
      <c r="G472" s="9">
        <v>118</v>
      </c>
      <c r="H472" s="9">
        <v>2</v>
      </c>
      <c r="I472" s="9"/>
      <c r="J472" s="7" t="s">
        <v>3621</v>
      </c>
      <c r="K472" s="6" t="s">
        <v>4254</v>
      </c>
      <c r="L472" s="9" t="s">
        <v>79</v>
      </c>
    </row>
    <row r="473" spans="1:12" ht="12" customHeight="1" x14ac:dyDescent="0.25">
      <c r="A473" s="6" t="s">
        <v>3609</v>
      </c>
      <c r="B473" s="7" t="s">
        <v>3623</v>
      </c>
      <c r="C473" s="8" t="s">
        <v>4252</v>
      </c>
      <c r="D473" s="9" t="s">
        <v>4257</v>
      </c>
      <c r="E473" s="9"/>
      <c r="F473" s="8" t="s">
        <v>3625</v>
      </c>
      <c r="G473" s="9">
        <v>86</v>
      </c>
      <c r="H473" s="9">
        <v>1</v>
      </c>
      <c r="I473" s="9"/>
      <c r="J473" s="7" t="s">
        <v>3621</v>
      </c>
      <c r="K473" s="6" t="s">
        <v>4254</v>
      </c>
      <c r="L473" s="9" t="s">
        <v>79</v>
      </c>
    </row>
    <row r="474" spans="1:12" ht="12" customHeight="1" x14ac:dyDescent="0.25">
      <c r="A474" s="6" t="s">
        <v>3609</v>
      </c>
      <c r="B474" s="7" t="s">
        <v>4041</v>
      </c>
      <c r="C474" s="8" t="s">
        <v>4252</v>
      </c>
      <c r="D474" s="9" t="s">
        <v>4258</v>
      </c>
      <c r="E474" s="9"/>
      <c r="F474" s="8" t="s">
        <v>3855</v>
      </c>
      <c r="G474" s="9">
        <v>312</v>
      </c>
      <c r="H474" s="9">
        <v>4</v>
      </c>
      <c r="I474" s="9"/>
      <c r="J474" s="7" t="s">
        <v>3621</v>
      </c>
      <c r="K474" s="6" t="s">
        <v>4254</v>
      </c>
      <c r="L474" s="9" t="s">
        <v>79</v>
      </c>
    </row>
    <row r="475" spans="1:12" ht="12" customHeight="1" x14ac:dyDescent="0.25">
      <c r="A475" s="6" t="s">
        <v>3609</v>
      </c>
      <c r="B475" s="7" t="s">
        <v>3623</v>
      </c>
      <c r="C475" s="8" t="s">
        <v>4252</v>
      </c>
      <c r="D475" s="9" t="s">
        <v>4259</v>
      </c>
      <c r="E475" s="9"/>
      <c r="F475" s="8" t="s">
        <v>3625</v>
      </c>
      <c r="G475" s="9">
        <v>76</v>
      </c>
      <c r="H475" s="9">
        <v>1</v>
      </c>
      <c r="I475" s="9"/>
      <c r="J475" s="7" t="s">
        <v>3621</v>
      </c>
      <c r="K475" s="6" t="s">
        <v>4254</v>
      </c>
      <c r="L475" s="9" t="s">
        <v>79</v>
      </c>
    </row>
    <row r="476" spans="1:12" ht="12" customHeight="1" x14ac:dyDescent="0.25">
      <c r="A476" s="6" t="s">
        <v>3609</v>
      </c>
      <c r="B476" s="7" t="s">
        <v>3623</v>
      </c>
      <c r="C476" s="8" t="s">
        <v>4252</v>
      </c>
      <c r="D476" s="9" t="s">
        <v>4260</v>
      </c>
      <c r="E476" s="9"/>
      <c r="F476" s="8" t="s">
        <v>3625</v>
      </c>
      <c r="G476" s="9">
        <v>84</v>
      </c>
      <c r="H476" s="9">
        <v>1</v>
      </c>
      <c r="I476" s="9"/>
      <c r="J476" s="7" t="s">
        <v>3621</v>
      </c>
      <c r="K476" s="6" t="s">
        <v>4254</v>
      </c>
      <c r="L476" s="9" t="s">
        <v>79</v>
      </c>
    </row>
    <row r="477" spans="1:12" ht="12" customHeight="1" x14ac:dyDescent="0.25">
      <c r="A477" s="6" t="s">
        <v>3609</v>
      </c>
      <c r="B477" s="7" t="s">
        <v>3623</v>
      </c>
      <c r="C477" s="8" t="s">
        <v>4252</v>
      </c>
      <c r="D477" s="9" t="s">
        <v>4261</v>
      </c>
      <c r="E477" s="9"/>
      <c r="F477" s="8" t="s">
        <v>3625</v>
      </c>
      <c r="G477" s="9">
        <v>140</v>
      </c>
      <c r="H477" s="9">
        <v>1</v>
      </c>
      <c r="I477" s="9"/>
      <c r="J477" s="7" t="s">
        <v>3621</v>
      </c>
      <c r="K477" s="6" t="s">
        <v>4179</v>
      </c>
      <c r="L477" s="9" t="s">
        <v>79</v>
      </c>
    </row>
    <row r="478" spans="1:12" ht="12" customHeight="1" x14ac:dyDescent="0.25">
      <c r="A478" s="6" t="s">
        <v>3609</v>
      </c>
      <c r="B478" s="7" t="s">
        <v>3623</v>
      </c>
      <c r="C478" s="8" t="s">
        <v>4252</v>
      </c>
      <c r="D478" s="9" t="s">
        <v>4262</v>
      </c>
      <c r="E478" s="9"/>
      <c r="F478" s="8" t="s">
        <v>3625</v>
      </c>
      <c r="G478" s="9">
        <v>146</v>
      </c>
      <c r="H478" s="9">
        <v>1</v>
      </c>
      <c r="I478" s="9"/>
      <c r="J478" s="7" t="s">
        <v>3621</v>
      </c>
      <c r="K478" s="6" t="s">
        <v>4179</v>
      </c>
      <c r="L478" s="9" t="s">
        <v>79</v>
      </c>
    </row>
    <row r="479" spans="1:12" ht="12" customHeight="1" x14ac:dyDescent="0.25">
      <c r="A479" s="6" t="s">
        <v>3609</v>
      </c>
      <c r="B479" s="7" t="s">
        <v>3623</v>
      </c>
      <c r="C479" s="8" t="s">
        <v>4252</v>
      </c>
      <c r="D479" s="9" t="s">
        <v>4263</v>
      </c>
      <c r="E479" s="9"/>
      <c r="F479" s="8" t="s">
        <v>3625</v>
      </c>
      <c r="G479" s="9">
        <v>140</v>
      </c>
      <c r="H479" s="9">
        <v>1</v>
      </c>
      <c r="I479" s="9"/>
      <c r="J479" s="7" t="s">
        <v>3621</v>
      </c>
      <c r="K479" s="6" t="s">
        <v>4179</v>
      </c>
      <c r="L479" s="9" t="s">
        <v>79</v>
      </c>
    </row>
    <row r="480" spans="1:12" ht="12" customHeight="1" x14ac:dyDescent="0.25">
      <c r="A480" s="6" t="s">
        <v>3609</v>
      </c>
      <c r="B480" s="7" t="s">
        <v>3925</v>
      </c>
      <c r="C480" s="8" t="s">
        <v>4252</v>
      </c>
      <c r="D480" s="9" t="s">
        <v>4264</v>
      </c>
      <c r="E480" s="9"/>
      <c r="F480" s="8" t="s">
        <v>3625</v>
      </c>
      <c r="G480" s="9">
        <v>0</v>
      </c>
      <c r="H480" s="9">
        <v>1</v>
      </c>
      <c r="I480" s="9"/>
      <c r="J480" s="7" t="s">
        <v>3621</v>
      </c>
      <c r="K480" s="6" t="s">
        <v>4254</v>
      </c>
      <c r="L480" s="9" t="s">
        <v>79</v>
      </c>
    </row>
    <row r="481" spans="1:12" ht="12" customHeight="1" x14ac:dyDescent="0.25">
      <c r="A481" s="6" t="s">
        <v>3609</v>
      </c>
      <c r="B481" s="7" t="s">
        <v>3925</v>
      </c>
      <c r="C481" s="8" t="s">
        <v>4252</v>
      </c>
      <c r="D481" s="9" t="s">
        <v>4264</v>
      </c>
      <c r="E481" s="9"/>
      <c r="F481" s="8" t="s">
        <v>3620</v>
      </c>
      <c r="G481" s="9">
        <v>0</v>
      </c>
      <c r="H481" s="9">
        <v>0</v>
      </c>
      <c r="I481" s="9"/>
      <c r="J481" s="7" t="s">
        <v>3621</v>
      </c>
      <c r="K481" s="6" t="s">
        <v>4254</v>
      </c>
      <c r="L481" s="9" t="s">
        <v>79</v>
      </c>
    </row>
    <row r="482" spans="1:12" ht="12" customHeight="1" x14ac:dyDescent="0.25">
      <c r="A482" s="6" t="s">
        <v>3609</v>
      </c>
      <c r="B482" s="7" t="s">
        <v>3623</v>
      </c>
      <c r="C482" s="8" t="s">
        <v>4252</v>
      </c>
      <c r="D482" s="9" t="s">
        <v>4265</v>
      </c>
      <c r="E482" s="9"/>
      <c r="F482" s="8" t="s">
        <v>3620</v>
      </c>
      <c r="G482" s="9">
        <v>137</v>
      </c>
      <c r="H482" s="9">
        <v>0</v>
      </c>
      <c r="I482" s="9"/>
      <c r="J482" s="7" t="s">
        <v>3621</v>
      </c>
      <c r="K482" s="6" t="s">
        <v>4254</v>
      </c>
      <c r="L482" s="9" t="s">
        <v>79</v>
      </c>
    </row>
    <row r="483" spans="1:12" ht="12" customHeight="1" x14ac:dyDescent="0.25">
      <c r="A483" s="6" t="s">
        <v>3609</v>
      </c>
      <c r="B483" s="7" t="s">
        <v>4187</v>
      </c>
      <c r="C483" s="8" t="s">
        <v>4252</v>
      </c>
      <c r="D483" s="9" t="s">
        <v>4266</v>
      </c>
      <c r="E483" s="9"/>
      <c r="F483" s="8" t="s">
        <v>3625</v>
      </c>
      <c r="G483" s="9">
        <v>416</v>
      </c>
      <c r="H483" s="9">
        <v>12</v>
      </c>
      <c r="I483" s="9"/>
      <c r="J483" s="7" t="s">
        <v>3621</v>
      </c>
      <c r="K483" s="6" t="s">
        <v>4254</v>
      </c>
      <c r="L483" s="9" t="s">
        <v>79</v>
      </c>
    </row>
    <row r="484" spans="1:12" ht="12" customHeight="1" x14ac:dyDescent="0.25">
      <c r="A484" s="6" t="s">
        <v>3609</v>
      </c>
      <c r="B484" s="7" t="s">
        <v>4211</v>
      </c>
      <c r="C484" s="8" t="s">
        <v>4252</v>
      </c>
      <c r="D484" s="9" t="s">
        <v>4267</v>
      </c>
      <c r="E484" s="9"/>
      <c r="F484" s="8" t="s">
        <v>3708</v>
      </c>
      <c r="G484" s="9">
        <v>177</v>
      </c>
      <c r="H484" s="9">
        <v>1</v>
      </c>
      <c r="I484" s="9"/>
      <c r="J484" s="7" t="s">
        <v>3621</v>
      </c>
      <c r="K484" s="6" t="s">
        <v>4254</v>
      </c>
      <c r="L484" s="9" t="s">
        <v>79</v>
      </c>
    </row>
    <row r="485" spans="1:12" ht="12" customHeight="1" x14ac:dyDescent="0.25">
      <c r="A485" s="6" t="s">
        <v>3609</v>
      </c>
      <c r="B485" s="7" t="s">
        <v>3623</v>
      </c>
      <c r="C485" s="8" t="s">
        <v>4252</v>
      </c>
      <c r="D485" s="9" t="s">
        <v>4268</v>
      </c>
      <c r="E485" s="9"/>
      <c r="F485" s="8" t="s">
        <v>3625</v>
      </c>
      <c r="G485" s="9">
        <v>90</v>
      </c>
      <c r="H485" s="9">
        <v>2</v>
      </c>
      <c r="I485" s="9"/>
      <c r="J485" s="7" t="s">
        <v>3621</v>
      </c>
      <c r="K485" s="6" t="s">
        <v>4254</v>
      </c>
      <c r="L485" s="9" t="s">
        <v>79</v>
      </c>
    </row>
    <row r="486" spans="1:12" ht="12" customHeight="1" x14ac:dyDescent="0.25">
      <c r="A486" s="6" t="s">
        <v>3609</v>
      </c>
      <c r="B486" s="7" t="s">
        <v>3623</v>
      </c>
      <c r="C486" s="8" t="s">
        <v>4252</v>
      </c>
      <c r="D486" s="9" t="s">
        <v>4269</v>
      </c>
      <c r="E486" s="9"/>
      <c r="F486" s="8" t="s">
        <v>3625</v>
      </c>
      <c r="G486" s="9">
        <v>130</v>
      </c>
      <c r="H486" s="9">
        <v>1</v>
      </c>
      <c r="I486" s="9"/>
      <c r="J486" s="7" t="s">
        <v>3621</v>
      </c>
      <c r="K486" s="6" t="s">
        <v>4254</v>
      </c>
      <c r="L486" s="9" t="s">
        <v>79</v>
      </c>
    </row>
    <row r="487" spans="1:12" ht="12" customHeight="1" x14ac:dyDescent="0.25">
      <c r="A487" s="6" t="s">
        <v>3609</v>
      </c>
      <c r="B487" s="7" t="s">
        <v>3664</v>
      </c>
      <c r="C487" s="8" t="s">
        <v>4252</v>
      </c>
      <c r="D487" s="9" t="s">
        <v>4270</v>
      </c>
      <c r="E487" s="9"/>
      <c r="F487" s="8" t="s">
        <v>3620</v>
      </c>
      <c r="G487" s="9">
        <v>117</v>
      </c>
      <c r="H487" s="9">
        <v>0</v>
      </c>
      <c r="I487" s="9"/>
      <c r="J487" s="7" t="s">
        <v>3621</v>
      </c>
      <c r="K487" s="6" t="s">
        <v>4179</v>
      </c>
      <c r="L487" s="9" t="s">
        <v>79</v>
      </c>
    </row>
    <row r="488" spans="1:12" ht="12" customHeight="1" x14ac:dyDescent="0.25">
      <c r="A488" s="6" t="s">
        <v>3609</v>
      </c>
      <c r="B488" s="7" t="s">
        <v>3623</v>
      </c>
      <c r="C488" s="8" t="s">
        <v>4252</v>
      </c>
      <c r="D488" s="9" t="s">
        <v>4271</v>
      </c>
      <c r="E488" s="9"/>
      <c r="F488" s="8" t="s">
        <v>3625</v>
      </c>
      <c r="G488" s="9">
        <v>118</v>
      </c>
      <c r="H488" s="9">
        <v>1</v>
      </c>
      <c r="I488" s="9"/>
      <c r="J488" s="7" t="s">
        <v>3621</v>
      </c>
      <c r="K488" s="6" t="s">
        <v>3622</v>
      </c>
      <c r="L488" s="9" t="s">
        <v>79</v>
      </c>
    </row>
    <row r="489" spans="1:12" ht="12" customHeight="1" x14ac:dyDescent="0.25">
      <c r="A489" s="6" t="s">
        <v>3609</v>
      </c>
      <c r="B489" s="7" t="s">
        <v>3623</v>
      </c>
      <c r="C489" s="8" t="s">
        <v>4252</v>
      </c>
      <c r="D489" s="9" t="s">
        <v>4272</v>
      </c>
      <c r="E489" s="9"/>
      <c r="F489" s="8" t="s">
        <v>3625</v>
      </c>
      <c r="G489" s="9">
        <v>90</v>
      </c>
      <c r="H489" s="9">
        <v>1</v>
      </c>
      <c r="I489" s="9"/>
      <c r="J489" s="7" t="s">
        <v>3621</v>
      </c>
      <c r="K489" s="6" t="s">
        <v>4179</v>
      </c>
      <c r="L489" s="9" t="s">
        <v>79</v>
      </c>
    </row>
    <row r="490" spans="1:12" ht="12" customHeight="1" x14ac:dyDescent="0.25">
      <c r="A490" s="6" t="s">
        <v>3609</v>
      </c>
      <c r="B490" s="7" t="s">
        <v>3623</v>
      </c>
      <c r="C490" s="8" t="s">
        <v>4252</v>
      </c>
      <c r="D490" s="9" t="s">
        <v>4273</v>
      </c>
      <c r="E490" s="9"/>
      <c r="F490" s="8" t="s">
        <v>3625</v>
      </c>
      <c r="G490" s="9">
        <v>90</v>
      </c>
      <c r="H490" s="9">
        <v>1</v>
      </c>
      <c r="I490" s="9"/>
      <c r="J490" s="7" t="s">
        <v>3621</v>
      </c>
      <c r="K490" s="6" t="s">
        <v>4179</v>
      </c>
      <c r="L490" s="9" t="s">
        <v>79</v>
      </c>
    </row>
    <row r="491" spans="1:12" ht="12" customHeight="1" x14ac:dyDescent="0.25">
      <c r="A491" s="6" t="s">
        <v>3609</v>
      </c>
      <c r="B491" s="7" t="s">
        <v>3623</v>
      </c>
      <c r="C491" s="8" t="s">
        <v>4252</v>
      </c>
      <c r="D491" s="9" t="s">
        <v>4274</v>
      </c>
      <c r="E491" s="9"/>
      <c r="F491" s="8" t="s">
        <v>3625</v>
      </c>
      <c r="G491" s="9">
        <v>90</v>
      </c>
      <c r="H491" s="9">
        <v>1</v>
      </c>
      <c r="I491" s="9"/>
      <c r="J491" s="7" t="s">
        <v>3621</v>
      </c>
      <c r="K491" s="6" t="s">
        <v>4179</v>
      </c>
      <c r="L491" s="9" t="s">
        <v>79</v>
      </c>
    </row>
    <row r="492" spans="1:12" ht="12" customHeight="1" x14ac:dyDescent="0.25">
      <c r="A492" s="6" t="s">
        <v>3609</v>
      </c>
      <c r="B492" s="7" t="s">
        <v>4275</v>
      </c>
      <c r="C492" s="8" t="s">
        <v>4276</v>
      </c>
      <c r="D492" s="9" t="s">
        <v>4277</v>
      </c>
      <c r="E492" s="9"/>
      <c r="F492" s="8" t="s">
        <v>3653</v>
      </c>
      <c r="G492" s="9">
        <v>84</v>
      </c>
      <c r="H492" s="9">
        <v>1</v>
      </c>
      <c r="I492" s="9"/>
      <c r="J492" s="7" t="s">
        <v>3641</v>
      </c>
      <c r="K492" s="6" t="s">
        <v>3642</v>
      </c>
      <c r="L492" s="9" t="s">
        <v>79</v>
      </c>
    </row>
    <row r="493" spans="1:12" ht="12" customHeight="1" x14ac:dyDescent="0.25">
      <c r="A493" s="6" t="s">
        <v>3609</v>
      </c>
      <c r="C493" s="8" t="s">
        <v>4276</v>
      </c>
      <c r="D493" s="9" t="s">
        <v>4278</v>
      </c>
      <c r="E493" s="9"/>
      <c r="F493" s="8" t="s">
        <v>4279</v>
      </c>
      <c r="G493" s="9">
        <v>1313</v>
      </c>
      <c r="H493" s="9">
        <v>4</v>
      </c>
      <c r="I493" s="9"/>
      <c r="J493" s="7" t="s">
        <v>4280</v>
      </c>
      <c r="K493" s="6" t="s">
        <v>4281</v>
      </c>
      <c r="L493" s="9" t="s">
        <v>79</v>
      </c>
    </row>
    <row r="494" spans="1:12" ht="12" customHeight="1" x14ac:dyDescent="0.25">
      <c r="A494" s="6" t="s">
        <v>3609</v>
      </c>
      <c r="B494" s="7" t="s">
        <v>4282</v>
      </c>
      <c r="C494" s="8" t="s">
        <v>4276</v>
      </c>
      <c r="D494" s="9" t="s">
        <v>4283</v>
      </c>
      <c r="E494" s="9"/>
      <c r="F494" s="8" t="s">
        <v>3625</v>
      </c>
      <c r="G494" s="9">
        <v>115</v>
      </c>
      <c r="H494" s="9">
        <v>1</v>
      </c>
      <c r="I494" s="9"/>
      <c r="J494" s="7" t="s">
        <v>4280</v>
      </c>
      <c r="K494" s="6" t="s">
        <v>4281</v>
      </c>
      <c r="L494" s="9" t="s">
        <v>79</v>
      </c>
    </row>
    <row r="495" spans="1:12" ht="12" customHeight="1" x14ac:dyDescent="0.25">
      <c r="A495" s="6" t="s">
        <v>3609</v>
      </c>
      <c r="B495" s="7" t="s">
        <v>4041</v>
      </c>
      <c r="C495" s="8" t="s">
        <v>4276</v>
      </c>
      <c r="D495" s="9" t="s">
        <v>4284</v>
      </c>
      <c r="E495" s="9"/>
      <c r="F495" s="8" t="s">
        <v>3855</v>
      </c>
      <c r="G495" s="9">
        <v>131</v>
      </c>
      <c r="H495" s="9">
        <v>6</v>
      </c>
      <c r="I495" s="9"/>
      <c r="J495" s="7" t="s">
        <v>4280</v>
      </c>
      <c r="K495" s="6" t="s">
        <v>4281</v>
      </c>
      <c r="L495" s="9" t="s">
        <v>79</v>
      </c>
    </row>
    <row r="496" spans="1:12" ht="12" customHeight="1" x14ac:dyDescent="0.25">
      <c r="A496" s="6" t="s">
        <v>3609</v>
      </c>
      <c r="B496" s="7" t="s">
        <v>4011</v>
      </c>
      <c r="C496" s="8" t="s">
        <v>4276</v>
      </c>
      <c r="D496" s="9" t="s">
        <v>4285</v>
      </c>
      <c r="E496" s="9"/>
      <c r="F496" s="8" t="s">
        <v>3653</v>
      </c>
      <c r="G496" s="9">
        <v>14</v>
      </c>
      <c r="H496" s="9">
        <v>0</v>
      </c>
      <c r="I496" s="9"/>
      <c r="J496" s="7" t="s">
        <v>3641</v>
      </c>
      <c r="K496" s="6" t="s">
        <v>3642</v>
      </c>
      <c r="L496" s="9" t="s">
        <v>79</v>
      </c>
    </row>
    <row r="497" spans="1:12" ht="12" customHeight="1" x14ac:dyDescent="0.25">
      <c r="A497" s="6" t="s">
        <v>3609</v>
      </c>
      <c r="B497" s="7" t="s">
        <v>4211</v>
      </c>
      <c r="C497" s="8" t="s">
        <v>4276</v>
      </c>
      <c r="D497" s="9" t="s">
        <v>4286</v>
      </c>
      <c r="E497" s="9"/>
      <c r="F497" s="8" t="s">
        <v>3708</v>
      </c>
      <c r="G497" s="9">
        <v>235</v>
      </c>
      <c r="H497" s="9">
        <v>8</v>
      </c>
      <c r="I497" s="9"/>
      <c r="J497" s="7" t="s">
        <v>4280</v>
      </c>
      <c r="K497" s="6" t="s">
        <v>4281</v>
      </c>
      <c r="L497" s="9" t="s">
        <v>79</v>
      </c>
    </row>
    <row r="498" spans="1:12" ht="12" customHeight="1" x14ac:dyDescent="0.25">
      <c r="A498" s="6" t="s">
        <v>3609</v>
      </c>
      <c r="B498" s="7" t="s">
        <v>4287</v>
      </c>
      <c r="C498" s="8" t="s">
        <v>4276</v>
      </c>
      <c r="D498" s="9" t="s">
        <v>4288</v>
      </c>
      <c r="E498" s="9"/>
      <c r="F498" s="8" t="s">
        <v>4289</v>
      </c>
      <c r="G498" s="9">
        <v>12433</v>
      </c>
      <c r="H498" s="9">
        <v>262</v>
      </c>
      <c r="I498" s="9"/>
      <c r="J498" s="7" t="s">
        <v>4280</v>
      </c>
      <c r="K498" s="6" t="s">
        <v>4281</v>
      </c>
      <c r="L498" s="9" t="s">
        <v>79</v>
      </c>
    </row>
    <row r="499" spans="1:12" ht="12" customHeight="1" x14ac:dyDescent="0.25">
      <c r="A499" s="6" t="s">
        <v>3609</v>
      </c>
      <c r="B499" s="7" t="s">
        <v>4041</v>
      </c>
      <c r="C499" s="8" t="s">
        <v>4276</v>
      </c>
      <c r="D499" s="9" t="s">
        <v>4290</v>
      </c>
      <c r="E499" s="9"/>
      <c r="F499" s="8" t="s">
        <v>3855</v>
      </c>
      <c r="G499" s="9">
        <v>98</v>
      </c>
      <c r="H499" s="9">
        <v>6</v>
      </c>
      <c r="I499" s="9"/>
      <c r="J499" s="7" t="s">
        <v>4280</v>
      </c>
      <c r="K499" s="6" t="s">
        <v>4281</v>
      </c>
      <c r="L499" s="9" t="s">
        <v>79</v>
      </c>
    </row>
    <row r="500" spans="1:12" ht="12" customHeight="1" x14ac:dyDescent="0.25">
      <c r="A500" s="6" t="s">
        <v>3609</v>
      </c>
      <c r="B500" s="7" t="s">
        <v>4041</v>
      </c>
      <c r="C500" s="8" t="s">
        <v>4276</v>
      </c>
      <c r="D500" s="9" t="s">
        <v>4291</v>
      </c>
      <c r="E500" s="9"/>
      <c r="F500" s="8" t="s">
        <v>3855</v>
      </c>
      <c r="G500" s="9">
        <v>96</v>
      </c>
      <c r="H500" s="9">
        <v>6</v>
      </c>
      <c r="I500" s="9"/>
      <c r="J500" s="7" t="s">
        <v>4280</v>
      </c>
      <c r="K500" s="6" t="s">
        <v>4281</v>
      </c>
      <c r="L500" s="9" t="s">
        <v>79</v>
      </c>
    </row>
    <row r="501" spans="1:12" ht="12" customHeight="1" x14ac:dyDescent="0.25">
      <c r="A501" s="6" t="s">
        <v>3609</v>
      </c>
      <c r="B501" s="7" t="s">
        <v>4041</v>
      </c>
      <c r="C501" s="8" t="s">
        <v>4276</v>
      </c>
      <c r="D501" s="9" t="s">
        <v>4292</v>
      </c>
      <c r="E501" s="9"/>
      <c r="F501" s="8" t="s">
        <v>3855</v>
      </c>
      <c r="G501" s="9">
        <v>96</v>
      </c>
      <c r="H501" s="9">
        <v>6</v>
      </c>
      <c r="I501" s="9"/>
      <c r="J501" s="7" t="s">
        <v>4280</v>
      </c>
      <c r="K501" s="6" t="s">
        <v>4281</v>
      </c>
      <c r="L501" s="9" t="s">
        <v>79</v>
      </c>
    </row>
    <row r="502" spans="1:12" ht="12" customHeight="1" x14ac:dyDescent="0.25">
      <c r="A502" s="6" t="s">
        <v>3609</v>
      </c>
      <c r="B502" s="7" t="s">
        <v>4041</v>
      </c>
      <c r="C502" s="8" t="s">
        <v>4276</v>
      </c>
      <c r="D502" s="9" t="s">
        <v>4293</v>
      </c>
      <c r="E502" s="9"/>
      <c r="F502" s="8" t="s">
        <v>3855</v>
      </c>
      <c r="G502" s="9">
        <v>124</v>
      </c>
      <c r="H502" s="9">
        <v>8</v>
      </c>
      <c r="I502" s="9"/>
      <c r="J502" s="7" t="s">
        <v>4280</v>
      </c>
      <c r="K502" s="6" t="s">
        <v>4281</v>
      </c>
      <c r="L502" s="9" t="s">
        <v>79</v>
      </c>
    </row>
    <row r="503" spans="1:12" ht="12" customHeight="1" x14ac:dyDescent="0.25">
      <c r="A503" s="6" t="s">
        <v>3609</v>
      </c>
      <c r="B503" s="7" t="s">
        <v>4041</v>
      </c>
      <c r="C503" s="8" t="s">
        <v>4276</v>
      </c>
      <c r="D503" s="9" t="s">
        <v>4294</v>
      </c>
      <c r="E503" s="9"/>
      <c r="F503" s="8" t="s">
        <v>3855</v>
      </c>
      <c r="G503" s="9">
        <v>82</v>
      </c>
      <c r="H503" s="9">
        <v>6</v>
      </c>
      <c r="I503" s="9"/>
      <c r="J503" s="7" t="s">
        <v>4280</v>
      </c>
      <c r="K503" s="6" t="s">
        <v>4281</v>
      </c>
      <c r="L503" s="9" t="s">
        <v>79</v>
      </c>
    </row>
    <row r="504" spans="1:12" ht="12" customHeight="1" x14ac:dyDescent="0.25">
      <c r="A504" s="6" t="s">
        <v>3609</v>
      </c>
      <c r="B504" s="7" t="s">
        <v>4041</v>
      </c>
      <c r="C504" s="8" t="s">
        <v>4276</v>
      </c>
      <c r="D504" s="9" t="s">
        <v>4295</v>
      </c>
      <c r="E504" s="9"/>
      <c r="F504" s="8" t="s">
        <v>3855</v>
      </c>
      <c r="G504" s="9">
        <v>86</v>
      </c>
      <c r="H504" s="9">
        <v>6</v>
      </c>
      <c r="I504" s="9"/>
      <c r="J504" s="7" t="s">
        <v>4280</v>
      </c>
      <c r="K504" s="6" t="s">
        <v>4281</v>
      </c>
      <c r="L504" s="9" t="s">
        <v>79</v>
      </c>
    </row>
    <row r="505" spans="1:12" ht="12" customHeight="1" x14ac:dyDescent="0.25">
      <c r="A505" s="6" t="s">
        <v>3609</v>
      </c>
      <c r="B505" s="7" t="s">
        <v>4211</v>
      </c>
      <c r="C505" s="8" t="s">
        <v>4276</v>
      </c>
      <c r="D505" s="9" t="s">
        <v>4296</v>
      </c>
      <c r="E505" s="9"/>
      <c r="F505" s="8" t="s">
        <v>3708</v>
      </c>
      <c r="G505" s="9">
        <v>350</v>
      </c>
      <c r="H505" s="9">
        <v>20</v>
      </c>
      <c r="I505" s="9"/>
      <c r="J505" s="7" t="s">
        <v>4280</v>
      </c>
      <c r="K505" s="6" t="s">
        <v>4297</v>
      </c>
      <c r="L505" s="9" t="s">
        <v>79</v>
      </c>
    </row>
    <row r="506" spans="1:12" ht="12" customHeight="1" x14ac:dyDescent="0.25">
      <c r="A506" s="6" t="s">
        <v>3609</v>
      </c>
      <c r="B506" s="7" t="s">
        <v>3789</v>
      </c>
      <c r="C506" s="8" t="s">
        <v>4276</v>
      </c>
      <c r="D506" s="9" t="s">
        <v>4298</v>
      </c>
      <c r="E506" s="9"/>
      <c r="F506" s="8" t="s">
        <v>3640</v>
      </c>
      <c r="G506" s="9">
        <v>165</v>
      </c>
      <c r="H506" s="9">
        <v>0</v>
      </c>
      <c r="I506" s="9"/>
      <c r="J506" s="7" t="s">
        <v>4280</v>
      </c>
      <c r="K506" s="6" t="s">
        <v>3642</v>
      </c>
      <c r="L506" s="9" t="s">
        <v>79</v>
      </c>
    </row>
    <row r="507" spans="1:12" ht="12" customHeight="1" x14ac:dyDescent="0.25">
      <c r="A507" s="6" t="s">
        <v>3609</v>
      </c>
      <c r="B507" s="7" t="s">
        <v>4299</v>
      </c>
      <c r="C507" s="8" t="s">
        <v>4276</v>
      </c>
      <c r="D507" s="9" t="s">
        <v>4300</v>
      </c>
      <c r="E507" s="9"/>
      <c r="F507" s="8" t="s">
        <v>4301</v>
      </c>
      <c r="G507" s="9">
        <v>347</v>
      </c>
      <c r="H507" s="9">
        <v>2</v>
      </c>
      <c r="I507" s="9"/>
      <c r="J507" s="7" t="s">
        <v>4280</v>
      </c>
      <c r="K507" s="6" t="s">
        <v>4297</v>
      </c>
      <c r="L507" s="9" t="s">
        <v>79</v>
      </c>
    </row>
    <row r="508" spans="1:12" ht="12" customHeight="1" x14ac:dyDescent="0.25">
      <c r="A508" s="6" t="s">
        <v>3609</v>
      </c>
      <c r="C508" s="8" t="s">
        <v>4276</v>
      </c>
      <c r="D508" s="9" t="s">
        <v>4302</v>
      </c>
      <c r="E508" s="9"/>
      <c r="F508" s="8" t="s">
        <v>3678</v>
      </c>
      <c r="G508" s="9">
        <v>265</v>
      </c>
      <c r="H508" s="9">
        <v>10</v>
      </c>
      <c r="I508" s="9"/>
      <c r="J508" s="7" t="s">
        <v>4280</v>
      </c>
      <c r="K508" s="6" t="s">
        <v>4297</v>
      </c>
      <c r="L508" s="9" t="s">
        <v>79</v>
      </c>
    </row>
    <row r="509" spans="1:12" ht="12" customHeight="1" x14ac:dyDescent="0.25">
      <c r="A509" s="6" t="s">
        <v>3609</v>
      </c>
      <c r="B509" s="7" t="s">
        <v>3623</v>
      </c>
      <c r="C509" s="8" t="s">
        <v>4276</v>
      </c>
      <c r="D509" s="9" t="s">
        <v>4303</v>
      </c>
      <c r="E509" s="9"/>
      <c r="F509" s="8" t="s">
        <v>3625</v>
      </c>
      <c r="G509" s="9">
        <v>83</v>
      </c>
      <c r="H509" s="9">
        <v>1</v>
      </c>
      <c r="I509" s="9"/>
      <c r="J509" s="7" t="s">
        <v>4280</v>
      </c>
      <c r="K509" s="6" t="s">
        <v>4297</v>
      </c>
      <c r="L509" s="9" t="s">
        <v>79</v>
      </c>
    </row>
    <row r="510" spans="1:12" ht="12" customHeight="1" x14ac:dyDescent="0.25">
      <c r="A510" s="6" t="s">
        <v>3609</v>
      </c>
      <c r="B510" s="7" t="s">
        <v>3623</v>
      </c>
      <c r="C510" s="8" t="s">
        <v>4276</v>
      </c>
      <c r="D510" s="9" t="s">
        <v>4304</v>
      </c>
      <c r="E510" s="9"/>
      <c r="F510" s="8" t="s">
        <v>3625</v>
      </c>
      <c r="G510" s="9">
        <v>78</v>
      </c>
      <c r="H510" s="9">
        <v>1</v>
      </c>
      <c r="I510" s="9"/>
      <c r="J510" s="7" t="s">
        <v>4280</v>
      </c>
      <c r="K510" s="6" t="s">
        <v>4305</v>
      </c>
      <c r="L510" s="9" t="s">
        <v>79</v>
      </c>
    </row>
    <row r="511" spans="1:12" ht="12" customHeight="1" x14ac:dyDescent="0.25">
      <c r="A511" s="6" t="s">
        <v>3609</v>
      </c>
      <c r="C511" s="8" t="s">
        <v>4276</v>
      </c>
      <c r="D511" s="9" t="s">
        <v>4306</v>
      </c>
      <c r="E511" s="9"/>
      <c r="F511" s="8" t="s">
        <v>4307</v>
      </c>
      <c r="G511" s="9">
        <v>834</v>
      </c>
      <c r="H511" s="9">
        <v>36</v>
      </c>
      <c r="I511" s="9"/>
      <c r="J511" s="7" t="s">
        <v>4280</v>
      </c>
      <c r="K511" s="6" t="s">
        <v>4297</v>
      </c>
      <c r="L511" s="9" t="s">
        <v>79</v>
      </c>
    </row>
    <row r="512" spans="1:12" ht="12" customHeight="1" x14ac:dyDescent="0.25">
      <c r="A512" s="6" t="s">
        <v>3609</v>
      </c>
      <c r="B512" s="7" t="s">
        <v>4041</v>
      </c>
      <c r="C512" s="8" t="s">
        <v>4276</v>
      </c>
      <c r="D512" s="9" t="s">
        <v>4308</v>
      </c>
      <c r="E512" s="9"/>
      <c r="F512" s="8" t="s">
        <v>3855</v>
      </c>
      <c r="G512" s="9">
        <v>1430</v>
      </c>
      <c r="H512" s="9">
        <v>1</v>
      </c>
      <c r="I512" s="9"/>
      <c r="J512" s="7" t="s">
        <v>4280</v>
      </c>
      <c r="K512" s="6" t="s">
        <v>4297</v>
      </c>
      <c r="L512" s="9" t="s">
        <v>79</v>
      </c>
    </row>
    <row r="513" spans="1:12" ht="12" customHeight="1" x14ac:dyDescent="0.25">
      <c r="A513" s="6" t="s">
        <v>3609</v>
      </c>
      <c r="B513" s="7" t="s">
        <v>3623</v>
      </c>
      <c r="C513" s="8" t="s">
        <v>4276</v>
      </c>
      <c r="D513" s="9" t="s">
        <v>4309</v>
      </c>
      <c r="E513" s="9"/>
      <c r="F513" s="8" t="s">
        <v>3625</v>
      </c>
      <c r="G513" s="9">
        <v>81</v>
      </c>
      <c r="H513" s="9">
        <v>1</v>
      </c>
      <c r="I513" s="9"/>
      <c r="J513" s="7" t="s">
        <v>4280</v>
      </c>
      <c r="K513" s="6" t="s">
        <v>4297</v>
      </c>
      <c r="L513" s="9" t="s">
        <v>79</v>
      </c>
    </row>
    <row r="514" spans="1:12" ht="12" customHeight="1" x14ac:dyDescent="0.25">
      <c r="A514" s="6" t="s">
        <v>3609</v>
      </c>
      <c r="B514" s="7" t="s">
        <v>3623</v>
      </c>
      <c r="C514" s="8" t="s">
        <v>4276</v>
      </c>
      <c r="D514" s="9" t="s">
        <v>4310</v>
      </c>
      <c r="E514" s="9"/>
      <c r="F514" s="8" t="s">
        <v>3625</v>
      </c>
      <c r="G514" s="9">
        <v>78</v>
      </c>
      <c r="H514" s="9">
        <v>1</v>
      </c>
      <c r="I514" s="9"/>
      <c r="J514" s="7" t="s">
        <v>4280</v>
      </c>
      <c r="K514" s="6" t="s">
        <v>4297</v>
      </c>
      <c r="L514" s="9" t="s">
        <v>79</v>
      </c>
    </row>
    <row r="515" spans="1:12" ht="12" customHeight="1" x14ac:dyDescent="0.25">
      <c r="A515" s="6" t="s">
        <v>3609</v>
      </c>
      <c r="C515" s="8" t="s">
        <v>4276</v>
      </c>
      <c r="D515" s="9" t="s">
        <v>4311</v>
      </c>
      <c r="E515" s="9"/>
      <c r="F515" s="8" t="s">
        <v>3620</v>
      </c>
      <c r="G515" s="9">
        <v>82</v>
      </c>
      <c r="H515" s="9">
        <v>1</v>
      </c>
      <c r="I515" s="9"/>
      <c r="J515" s="7" t="s">
        <v>4280</v>
      </c>
      <c r="K515" s="6" t="s">
        <v>4297</v>
      </c>
      <c r="L515" s="9" t="s">
        <v>79</v>
      </c>
    </row>
    <row r="516" spans="1:12" ht="12" customHeight="1" x14ac:dyDescent="0.25">
      <c r="A516" s="6" t="s">
        <v>3609</v>
      </c>
      <c r="B516" s="7" t="s">
        <v>4041</v>
      </c>
      <c r="C516" s="8" t="s">
        <v>4276</v>
      </c>
      <c r="D516" s="9" t="s">
        <v>4312</v>
      </c>
      <c r="E516" s="9"/>
      <c r="F516" s="8" t="s">
        <v>3855</v>
      </c>
      <c r="G516" s="9">
        <v>476</v>
      </c>
      <c r="H516" s="9">
        <v>2</v>
      </c>
      <c r="I516" s="9"/>
      <c r="J516" s="7" t="s">
        <v>4280</v>
      </c>
      <c r="K516" s="6" t="s">
        <v>4297</v>
      </c>
      <c r="L516" s="9" t="s">
        <v>79</v>
      </c>
    </row>
    <row r="517" spans="1:12" ht="12" customHeight="1" x14ac:dyDescent="0.25">
      <c r="A517" s="6" t="s">
        <v>3609</v>
      </c>
      <c r="C517" s="8" t="s">
        <v>4276</v>
      </c>
      <c r="D517" s="9" t="s">
        <v>4313</v>
      </c>
      <c r="E517" s="9"/>
      <c r="F517" s="8" t="s">
        <v>3855</v>
      </c>
      <c r="G517" s="9">
        <v>745</v>
      </c>
      <c r="H517" s="9">
        <v>64</v>
      </c>
      <c r="I517" s="9"/>
      <c r="J517" s="7" t="s">
        <v>4280</v>
      </c>
      <c r="K517" s="6" t="s">
        <v>4297</v>
      </c>
      <c r="L517" s="9" t="s">
        <v>79</v>
      </c>
    </row>
    <row r="518" spans="1:12" ht="12" customHeight="1" x14ac:dyDescent="0.25">
      <c r="A518" s="6" t="s">
        <v>3609</v>
      </c>
      <c r="B518" s="7" t="s">
        <v>3623</v>
      </c>
      <c r="C518" s="8" t="s">
        <v>4276</v>
      </c>
      <c r="D518" s="9" t="s">
        <v>4314</v>
      </c>
      <c r="E518" s="9"/>
      <c r="F518" s="8" t="s">
        <v>3625</v>
      </c>
      <c r="G518" s="9">
        <v>300</v>
      </c>
      <c r="H518" s="9">
        <v>1</v>
      </c>
      <c r="I518" s="9"/>
      <c r="J518" s="7" t="s">
        <v>4280</v>
      </c>
      <c r="K518" s="6" t="s">
        <v>4297</v>
      </c>
      <c r="L518" s="9" t="s">
        <v>79</v>
      </c>
    </row>
    <row r="519" spans="1:12" ht="12" customHeight="1" x14ac:dyDescent="0.25">
      <c r="A519" s="6" t="s">
        <v>3609</v>
      </c>
      <c r="B519" s="7" t="s">
        <v>3623</v>
      </c>
      <c r="C519" s="8" t="s">
        <v>4276</v>
      </c>
      <c r="D519" s="9" t="s">
        <v>4315</v>
      </c>
      <c r="E519" s="9"/>
      <c r="F519" s="8" t="s">
        <v>3625</v>
      </c>
      <c r="G519" s="9">
        <v>92</v>
      </c>
      <c r="H519" s="9">
        <v>1</v>
      </c>
      <c r="I519" s="9"/>
      <c r="J519" s="7" t="s">
        <v>4280</v>
      </c>
      <c r="K519" s="6" t="s">
        <v>4297</v>
      </c>
      <c r="L519" s="9" t="s">
        <v>79</v>
      </c>
    </row>
    <row r="520" spans="1:12" ht="12" customHeight="1" x14ac:dyDescent="0.25">
      <c r="A520" s="6" t="s">
        <v>3609</v>
      </c>
      <c r="B520" s="7" t="s">
        <v>3623</v>
      </c>
      <c r="C520" s="8" t="s">
        <v>4276</v>
      </c>
      <c r="D520" s="9" t="s">
        <v>4316</v>
      </c>
      <c r="E520" s="9"/>
      <c r="F520" s="8" t="s">
        <v>3625</v>
      </c>
      <c r="G520" s="9">
        <v>90</v>
      </c>
      <c r="H520" s="9">
        <v>1</v>
      </c>
      <c r="I520" s="9"/>
      <c r="J520" s="7" t="s">
        <v>4280</v>
      </c>
      <c r="K520" s="6" t="s">
        <v>4297</v>
      </c>
      <c r="L520" s="9" t="s">
        <v>79</v>
      </c>
    </row>
    <row r="521" spans="1:12" ht="12" customHeight="1" x14ac:dyDescent="0.25">
      <c r="A521" s="6" t="s">
        <v>3609</v>
      </c>
      <c r="B521" s="7" t="s">
        <v>4041</v>
      </c>
      <c r="C521" s="8" t="s">
        <v>4276</v>
      </c>
      <c r="D521" s="9" t="s">
        <v>4317</v>
      </c>
      <c r="E521" s="9"/>
      <c r="F521" s="8" t="s">
        <v>3855</v>
      </c>
      <c r="G521" s="9">
        <v>4558</v>
      </c>
      <c r="H521" s="9">
        <v>146</v>
      </c>
      <c r="I521" s="9"/>
      <c r="J521" s="7" t="s">
        <v>4280</v>
      </c>
      <c r="K521" s="6" t="s">
        <v>4297</v>
      </c>
      <c r="L521" s="9" t="s">
        <v>79</v>
      </c>
    </row>
    <row r="522" spans="1:12" ht="12" customHeight="1" x14ac:dyDescent="0.25">
      <c r="A522" s="6" t="s">
        <v>3609</v>
      </c>
      <c r="B522" s="7" t="s">
        <v>4041</v>
      </c>
      <c r="C522" s="8" t="s">
        <v>4276</v>
      </c>
      <c r="D522" s="9" t="s">
        <v>4318</v>
      </c>
      <c r="E522" s="9"/>
      <c r="F522" s="8" t="s">
        <v>3855</v>
      </c>
      <c r="G522" s="9">
        <v>128</v>
      </c>
      <c r="H522" s="9">
        <v>0</v>
      </c>
      <c r="I522" s="9"/>
      <c r="J522" s="7" t="s">
        <v>4280</v>
      </c>
      <c r="K522" s="6" t="s">
        <v>4297</v>
      </c>
      <c r="L522" s="9" t="s">
        <v>79</v>
      </c>
    </row>
    <row r="523" spans="1:12" ht="12" customHeight="1" x14ac:dyDescent="0.25">
      <c r="A523" s="6" t="s">
        <v>3609</v>
      </c>
      <c r="B523" s="7" t="s">
        <v>3616</v>
      </c>
      <c r="C523" s="8" t="s">
        <v>4276</v>
      </c>
      <c r="D523" s="9" t="s">
        <v>4319</v>
      </c>
      <c r="E523" s="9"/>
      <c r="F523" s="8" t="s">
        <v>4301</v>
      </c>
      <c r="G523" s="9">
        <v>20</v>
      </c>
      <c r="H523" s="9">
        <v>0</v>
      </c>
      <c r="I523" s="9"/>
      <c r="J523" s="7" t="s">
        <v>4280</v>
      </c>
      <c r="K523" s="6" t="s">
        <v>4297</v>
      </c>
      <c r="L523" s="9" t="s">
        <v>79</v>
      </c>
    </row>
    <row r="524" spans="1:12" ht="12" customHeight="1" x14ac:dyDescent="0.25">
      <c r="A524" s="6" t="s">
        <v>3609</v>
      </c>
      <c r="B524" s="7" t="s">
        <v>4041</v>
      </c>
      <c r="C524" s="8" t="s">
        <v>4276</v>
      </c>
      <c r="D524" s="9" t="s">
        <v>4320</v>
      </c>
      <c r="E524" s="9"/>
      <c r="F524" s="8" t="s">
        <v>3855</v>
      </c>
      <c r="G524" s="9">
        <v>914</v>
      </c>
      <c r="H524" s="9">
        <v>8</v>
      </c>
      <c r="I524" s="9"/>
      <c r="J524" s="7" t="s">
        <v>4280</v>
      </c>
      <c r="K524" s="6" t="s">
        <v>4281</v>
      </c>
      <c r="L524" s="9" t="s">
        <v>79</v>
      </c>
    </row>
    <row r="525" spans="1:12" ht="12" customHeight="1" x14ac:dyDescent="0.25">
      <c r="A525" s="6" t="s">
        <v>3609</v>
      </c>
      <c r="B525" s="7" t="s">
        <v>4321</v>
      </c>
      <c r="C525" s="8" t="s">
        <v>4276</v>
      </c>
      <c r="D525" s="9" t="s">
        <v>4322</v>
      </c>
      <c r="E525" s="9"/>
      <c r="F525" s="8" t="s">
        <v>4301</v>
      </c>
      <c r="G525" s="9">
        <v>18</v>
      </c>
      <c r="H525" s="9">
        <v>0</v>
      </c>
      <c r="I525" s="9"/>
      <c r="J525" s="7" t="s">
        <v>4280</v>
      </c>
      <c r="K525" s="6" t="s">
        <v>4297</v>
      </c>
      <c r="L525" s="9" t="s">
        <v>79</v>
      </c>
    </row>
    <row r="526" spans="1:12" ht="12" customHeight="1" x14ac:dyDescent="0.25">
      <c r="A526" s="6" t="s">
        <v>3609</v>
      </c>
      <c r="B526" s="7" t="s">
        <v>3623</v>
      </c>
      <c r="C526" s="8" t="s">
        <v>4276</v>
      </c>
      <c r="D526" s="9" t="s">
        <v>4323</v>
      </c>
      <c r="E526" s="9"/>
      <c r="F526" s="8" t="s">
        <v>3625</v>
      </c>
      <c r="G526" s="9">
        <v>163</v>
      </c>
      <c r="H526" s="9">
        <v>2</v>
      </c>
      <c r="I526" s="9"/>
      <c r="J526" s="7" t="s">
        <v>4280</v>
      </c>
      <c r="K526" s="6" t="s">
        <v>4281</v>
      </c>
      <c r="L526" s="9" t="s">
        <v>79</v>
      </c>
    </row>
    <row r="527" spans="1:12" ht="12" customHeight="1" x14ac:dyDescent="0.25">
      <c r="A527" s="6" t="s">
        <v>3609</v>
      </c>
      <c r="B527" s="7" t="s">
        <v>3623</v>
      </c>
      <c r="C527" s="8" t="s">
        <v>4276</v>
      </c>
      <c r="D527" s="9" t="s">
        <v>4324</v>
      </c>
      <c r="E527" s="9"/>
      <c r="F527" s="8" t="s">
        <v>3625</v>
      </c>
      <c r="G527" s="9">
        <v>167</v>
      </c>
      <c r="H527" s="9">
        <v>3</v>
      </c>
      <c r="I527" s="9"/>
      <c r="J527" s="7" t="s">
        <v>4280</v>
      </c>
      <c r="K527" s="6" t="s">
        <v>4281</v>
      </c>
      <c r="L527" s="9" t="s">
        <v>79</v>
      </c>
    </row>
    <row r="528" spans="1:12" ht="12" customHeight="1" x14ac:dyDescent="0.25">
      <c r="A528" s="6" t="s">
        <v>3609</v>
      </c>
      <c r="B528" s="7" t="s">
        <v>3623</v>
      </c>
      <c r="C528" s="8" t="s">
        <v>4276</v>
      </c>
      <c r="D528" s="9" t="s">
        <v>4325</v>
      </c>
      <c r="E528" s="9"/>
      <c r="F528" s="8" t="s">
        <v>3625</v>
      </c>
      <c r="G528" s="9">
        <v>198</v>
      </c>
      <c r="H528" s="9">
        <v>1</v>
      </c>
      <c r="I528" s="9"/>
      <c r="J528" s="7" t="s">
        <v>4280</v>
      </c>
      <c r="K528" s="6" t="s">
        <v>4281</v>
      </c>
      <c r="L528" s="9" t="s">
        <v>79</v>
      </c>
    </row>
    <row r="529" spans="1:12" ht="12" customHeight="1" x14ac:dyDescent="0.25">
      <c r="A529" s="6" t="s">
        <v>3609</v>
      </c>
      <c r="B529" s="7" t="s">
        <v>3623</v>
      </c>
      <c r="C529" s="8" t="s">
        <v>4276</v>
      </c>
      <c r="D529" s="9" t="s">
        <v>4326</v>
      </c>
      <c r="E529" s="9"/>
      <c r="F529" s="8" t="s">
        <v>3625</v>
      </c>
      <c r="G529" s="9">
        <v>157</v>
      </c>
      <c r="H529" s="9">
        <v>1</v>
      </c>
      <c r="I529" s="9"/>
      <c r="J529" s="7" t="s">
        <v>4280</v>
      </c>
      <c r="K529" s="6" t="s">
        <v>4281</v>
      </c>
      <c r="L529" s="9" t="s">
        <v>79</v>
      </c>
    </row>
    <row r="530" spans="1:12" ht="12" customHeight="1" x14ac:dyDescent="0.25">
      <c r="A530" s="6" t="s">
        <v>3609</v>
      </c>
      <c r="C530" s="8" t="s">
        <v>4276</v>
      </c>
      <c r="D530" s="9" t="s">
        <v>4327</v>
      </c>
      <c r="E530" s="9"/>
      <c r="F530" s="8" t="s">
        <v>3855</v>
      </c>
      <c r="G530" s="9">
        <v>357</v>
      </c>
      <c r="H530" s="9">
        <v>11</v>
      </c>
      <c r="I530" s="9"/>
      <c r="J530" s="7" t="s">
        <v>4280</v>
      </c>
      <c r="K530" s="6" t="s">
        <v>4281</v>
      </c>
      <c r="L530" s="9" t="s">
        <v>79</v>
      </c>
    </row>
    <row r="531" spans="1:12" ht="12" customHeight="1" x14ac:dyDescent="0.25">
      <c r="A531" s="6" t="s">
        <v>3609</v>
      </c>
      <c r="B531" s="7" t="s">
        <v>4328</v>
      </c>
      <c r="C531" s="8" t="s">
        <v>4276</v>
      </c>
      <c r="D531" s="9" t="s">
        <v>4329</v>
      </c>
      <c r="E531" s="9"/>
      <c r="F531" s="8" t="s">
        <v>4279</v>
      </c>
      <c r="G531" s="9">
        <v>494</v>
      </c>
      <c r="H531" s="9">
        <v>4</v>
      </c>
      <c r="I531" s="9"/>
      <c r="J531" s="7" t="s">
        <v>4280</v>
      </c>
      <c r="K531" s="6" t="s">
        <v>4281</v>
      </c>
      <c r="L531" s="9" t="s">
        <v>79</v>
      </c>
    </row>
    <row r="532" spans="1:12" ht="12" customHeight="1" x14ac:dyDescent="0.25">
      <c r="A532" s="6" t="s">
        <v>3609</v>
      </c>
      <c r="B532" s="7" t="s">
        <v>3689</v>
      </c>
      <c r="C532" s="8" t="s">
        <v>4276</v>
      </c>
      <c r="D532" s="9" t="s">
        <v>4330</v>
      </c>
      <c r="E532" s="9"/>
      <c r="F532" s="8" t="s">
        <v>3855</v>
      </c>
      <c r="G532" s="9">
        <v>636</v>
      </c>
      <c r="H532" s="9">
        <v>25</v>
      </c>
      <c r="I532" s="9"/>
      <c r="J532" s="7" t="s">
        <v>4280</v>
      </c>
      <c r="K532" s="6" t="s">
        <v>4281</v>
      </c>
      <c r="L532" s="9" t="s">
        <v>79</v>
      </c>
    </row>
    <row r="533" spans="1:12" ht="12" customHeight="1" x14ac:dyDescent="0.25">
      <c r="A533" s="6" t="s">
        <v>3609</v>
      </c>
      <c r="B533" s="7" t="s">
        <v>4331</v>
      </c>
      <c r="C533" s="8" t="s">
        <v>4276</v>
      </c>
      <c r="D533" s="9" t="s">
        <v>4332</v>
      </c>
      <c r="E533" s="9"/>
      <c r="F533" s="8" t="s">
        <v>4301</v>
      </c>
      <c r="G533" s="9">
        <v>46</v>
      </c>
      <c r="H533" s="9">
        <v>0</v>
      </c>
      <c r="I533" s="9"/>
      <c r="J533" s="7" t="s">
        <v>4280</v>
      </c>
      <c r="K533" s="6" t="s">
        <v>4281</v>
      </c>
      <c r="L533" s="9" t="s">
        <v>79</v>
      </c>
    </row>
    <row r="534" spans="1:12" ht="12" customHeight="1" x14ac:dyDescent="0.25">
      <c r="A534" s="6" t="s">
        <v>3609</v>
      </c>
      <c r="B534" s="7" t="s">
        <v>4287</v>
      </c>
      <c r="C534" s="8" t="s">
        <v>4276</v>
      </c>
      <c r="D534" s="9" t="s">
        <v>4333</v>
      </c>
      <c r="E534" s="9"/>
      <c r="F534" s="8" t="s">
        <v>4307</v>
      </c>
      <c r="G534" s="9">
        <v>13085</v>
      </c>
      <c r="H534" s="9">
        <v>218</v>
      </c>
      <c r="I534" s="9"/>
      <c r="J534" s="7" t="s">
        <v>4280</v>
      </c>
      <c r="K534" s="6" t="s">
        <v>4281</v>
      </c>
      <c r="L534" s="9" t="s">
        <v>79</v>
      </c>
    </row>
    <row r="535" spans="1:12" ht="12" customHeight="1" x14ac:dyDescent="0.25">
      <c r="A535" s="6" t="s">
        <v>3609</v>
      </c>
      <c r="B535" s="7" t="s">
        <v>4334</v>
      </c>
      <c r="C535" s="8" t="s">
        <v>4276</v>
      </c>
      <c r="D535" s="9" t="s">
        <v>4335</v>
      </c>
      <c r="E535" s="9"/>
      <c r="F535" s="8" t="s">
        <v>4336</v>
      </c>
      <c r="G535" s="9">
        <v>604</v>
      </c>
      <c r="H535" s="9">
        <v>0</v>
      </c>
      <c r="I535" s="9"/>
      <c r="J535" s="7" t="s">
        <v>4337</v>
      </c>
      <c r="K535" s="6" t="s">
        <v>4338</v>
      </c>
      <c r="L535" s="9" t="s">
        <v>79</v>
      </c>
    </row>
    <row r="536" spans="1:12" ht="12" customHeight="1" x14ac:dyDescent="0.25">
      <c r="A536" s="6" t="s">
        <v>3609</v>
      </c>
      <c r="B536" s="7" t="s">
        <v>3689</v>
      </c>
      <c r="C536" s="8" t="s">
        <v>4151</v>
      </c>
      <c r="D536" s="9" t="s">
        <v>4152</v>
      </c>
      <c r="E536" s="9"/>
      <c r="F536" s="8" t="s">
        <v>3688</v>
      </c>
      <c r="G536" s="9">
        <v>766</v>
      </c>
      <c r="H536" s="9">
        <v>36</v>
      </c>
      <c r="I536" s="9"/>
      <c r="J536" s="7" t="s">
        <v>3614</v>
      </c>
      <c r="K536" s="6" t="s">
        <v>4153</v>
      </c>
      <c r="L536" s="9" t="s">
        <v>79</v>
      </c>
    </row>
    <row r="537" spans="1:12" ht="12" customHeight="1" x14ac:dyDescent="0.25">
      <c r="A537" s="6" t="s">
        <v>3609</v>
      </c>
      <c r="B537" s="7" t="s">
        <v>3717</v>
      </c>
      <c r="C537" s="8" t="s">
        <v>4151</v>
      </c>
      <c r="D537" s="9" t="s">
        <v>4919</v>
      </c>
      <c r="E537" s="9"/>
      <c r="F537" s="8" t="s">
        <v>4162</v>
      </c>
      <c r="G537" s="9">
        <v>2244</v>
      </c>
      <c r="H537" s="9">
        <v>20</v>
      </c>
      <c r="I537" s="9"/>
      <c r="J537" s="7" t="s">
        <v>3614</v>
      </c>
      <c r="K537" s="6" t="s">
        <v>4153</v>
      </c>
      <c r="L537" s="9" t="s">
        <v>79</v>
      </c>
    </row>
    <row r="538" spans="1:12" ht="12" customHeight="1" x14ac:dyDescent="0.25">
      <c r="A538" s="6" t="s">
        <v>3609</v>
      </c>
      <c r="B538" s="7" t="s">
        <v>3717</v>
      </c>
      <c r="C538" s="8" t="s">
        <v>4151</v>
      </c>
      <c r="D538" s="9" t="s">
        <v>4920</v>
      </c>
      <c r="E538" s="9"/>
      <c r="F538" s="8" t="s">
        <v>4162</v>
      </c>
      <c r="G538" s="9">
        <v>1067</v>
      </c>
      <c r="H538" s="9">
        <v>20</v>
      </c>
      <c r="I538" s="9"/>
      <c r="J538" s="7" t="s">
        <v>3614</v>
      </c>
      <c r="K538" s="6" t="s">
        <v>4153</v>
      </c>
      <c r="L538" s="9" t="s">
        <v>79</v>
      </c>
    </row>
    <row r="539" spans="1:12" ht="12" customHeight="1" x14ac:dyDescent="0.25">
      <c r="A539" s="6" t="s">
        <v>3609</v>
      </c>
      <c r="B539" s="7" t="s">
        <v>4343</v>
      </c>
      <c r="C539" s="8" t="s">
        <v>4151</v>
      </c>
      <c r="D539" s="9" t="s">
        <v>4344</v>
      </c>
      <c r="E539" s="9"/>
      <c r="F539" s="8" t="s">
        <v>3613</v>
      </c>
      <c r="G539" s="9">
        <v>894</v>
      </c>
      <c r="H539" s="9">
        <v>2</v>
      </c>
      <c r="I539" s="9"/>
      <c r="J539" s="7" t="s">
        <v>3614</v>
      </c>
      <c r="K539" s="6" t="s">
        <v>4153</v>
      </c>
      <c r="L539" s="9" t="s">
        <v>79</v>
      </c>
    </row>
    <row r="540" spans="1:12" ht="12" customHeight="1" x14ac:dyDescent="0.25">
      <c r="A540" s="6" t="s">
        <v>3609</v>
      </c>
      <c r="B540" s="7" t="s">
        <v>3691</v>
      </c>
      <c r="C540" s="8" t="s">
        <v>4151</v>
      </c>
      <c r="D540" s="9" t="s">
        <v>4345</v>
      </c>
      <c r="E540" s="9"/>
      <c r="F540" s="8" t="s">
        <v>3613</v>
      </c>
      <c r="G540" s="9">
        <v>98</v>
      </c>
      <c r="H540" s="9">
        <v>0</v>
      </c>
      <c r="I540" s="9"/>
      <c r="J540" s="7" t="s">
        <v>3614</v>
      </c>
      <c r="K540" s="6" t="s">
        <v>4153</v>
      </c>
      <c r="L540" s="9" t="s">
        <v>79</v>
      </c>
    </row>
    <row r="541" spans="1:12" ht="12" customHeight="1" x14ac:dyDescent="0.25">
      <c r="A541" s="6" t="s">
        <v>3609</v>
      </c>
      <c r="B541" s="7" t="s">
        <v>3717</v>
      </c>
      <c r="C541" s="8" t="s">
        <v>4151</v>
      </c>
      <c r="D541" s="9" t="s">
        <v>4346</v>
      </c>
      <c r="E541" s="9"/>
      <c r="F541" s="8" t="s">
        <v>3613</v>
      </c>
      <c r="G541" s="9">
        <v>890</v>
      </c>
      <c r="H541" s="9">
        <v>0</v>
      </c>
      <c r="I541" s="9"/>
      <c r="J541" s="7" t="s">
        <v>3614</v>
      </c>
      <c r="K541" s="6" t="s">
        <v>4153</v>
      </c>
      <c r="L541" s="9" t="s">
        <v>79</v>
      </c>
    </row>
    <row r="542" spans="1:12" ht="12" customHeight="1" x14ac:dyDescent="0.25">
      <c r="A542" s="6" t="s">
        <v>3609</v>
      </c>
      <c r="B542" s="7" t="s">
        <v>3616</v>
      </c>
      <c r="C542" s="8" t="s">
        <v>4151</v>
      </c>
      <c r="D542" s="9" t="s">
        <v>4347</v>
      </c>
      <c r="E542" s="9"/>
      <c r="F542" s="8" t="s">
        <v>3613</v>
      </c>
      <c r="G542" s="9">
        <v>44</v>
      </c>
      <c r="H542" s="9">
        <v>0</v>
      </c>
      <c r="I542" s="9"/>
      <c r="J542" s="7" t="s">
        <v>3614</v>
      </c>
      <c r="K542" s="6" t="s">
        <v>4153</v>
      </c>
      <c r="L542" s="9" t="s">
        <v>79</v>
      </c>
    </row>
    <row r="543" spans="1:12" ht="12" customHeight="1" x14ac:dyDescent="0.25">
      <c r="A543" s="6" t="s">
        <v>3609</v>
      </c>
      <c r="B543" s="7" t="s">
        <v>3616</v>
      </c>
      <c r="C543" s="8" t="s">
        <v>4151</v>
      </c>
      <c r="D543" s="9" t="s">
        <v>4348</v>
      </c>
      <c r="E543" s="9"/>
      <c r="F543" s="8" t="s">
        <v>3613</v>
      </c>
      <c r="G543" s="9">
        <v>43</v>
      </c>
      <c r="H543" s="9">
        <v>0</v>
      </c>
      <c r="I543" s="9"/>
      <c r="J543" s="7" t="s">
        <v>3614</v>
      </c>
      <c r="K543" s="6" t="s">
        <v>4153</v>
      </c>
      <c r="L543" s="9" t="s">
        <v>79</v>
      </c>
    </row>
    <row r="544" spans="1:12" ht="12" customHeight="1" x14ac:dyDescent="0.25">
      <c r="A544" s="6" t="s">
        <v>3609</v>
      </c>
      <c r="B544" s="7" t="s">
        <v>3616</v>
      </c>
      <c r="C544" s="8" t="s">
        <v>4151</v>
      </c>
      <c r="D544" s="9" t="s">
        <v>4349</v>
      </c>
      <c r="E544" s="9"/>
      <c r="F544" s="8" t="s">
        <v>3613</v>
      </c>
      <c r="G544" s="9">
        <v>44</v>
      </c>
      <c r="H544" s="9">
        <v>0</v>
      </c>
      <c r="I544" s="9"/>
      <c r="J544" s="7" t="s">
        <v>3614</v>
      </c>
      <c r="K544" s="6" t="s">
        <v>4153</v>
      </c>
      <c r="L544" s="9" t="s">
        <v>79</v>
      </c>
    </row>
    <row r="545" spans="1:12" ht="12" customHeight="1" x14ac:dyDescent="0.25">
      <c r="A545" s="6" t="s">
        <v>3609</v>
      </c>
      <c r="B545" s="7" t="s">
        <v>4350</v>
      </c>
      <c r="C545" s="8" t="s">
        <v>4151</v>
      </c>
      <c r="D545" s="9" t="s">
        <v>4351</v>
      </c>
      <c r="E545" s="9"/>
      <c r="F545" s="8" t="s">
        <v>3613</v>
      </c>
      <c r="G545" s="9">
        <v>190</v>
      </c>
      <c r="H545" s="9">
        <v>0</v>
      </c>
      <c r="I545" s="9"/>
      <c r="J545" s="7" t="s">
        <v>3614</v>
      </c>
      <c r="K545" s="6" t="s">
        <v>4153</v>
      </c>
      <c r="L545" s="9" t="s">
        <v>79</v>
      </c>
    </row>
    <row r="546" spans="1:12" ht="12" customHeight="1" x14ac:dyDescent="0.25">
      <c r="A546" s="6" t="s">
        <v>3609</v>
      </c>
      <c r="B546" s="7" t="s">
        <v>4352</v>
      </c>
      <c r="C546" s="8" t="s">
        <v>4151</v>
      </c>
      <c r="D546" s="9" t="s">
        <v>4353</v>
      </c>
      <c r="E546" s="9"/>
      <c r="F546" s="8" t="s">
        <v>3613</v>
      </c>
      <c r="G546" s="9">
        <v>128</v>
      </c>
      <c r="H546" s="9">
        <v>0</v>
      </c>
      <c r="I546" s="9"/>
      <c r="J546" s="7" t="s">
        <v>3614</v>
      </c>
      <c r="K546" s="6" t="s">
        <v>4153</v>
      </c>
      <c r="L546" s="9" t="s">
        <v>79</v>
      </c>
    </row>
    <row r="547" spans="1:12" ht="12" customHeight="1" x14ac:dyDescent="0.25">
      <c r="A547" s="6" t="s">
        <v>3609</v>
      </c>
      <c r="B547" s="7" t="s">
        <v>4354</v>
      </c>
      <c r="C547" s="8" t="s">
        <v>4151</v>
      </c>
      <c r="D547" s="9" t="s">
        <v>4355</v>
      </c>
      <c r="E547" s="9"/>
      <c r="F547" s="8" t="s">
        <v>3613</v>
      </c>
      <c r="G547" s="9">
        <v>70</v>
      </c>
      <c r="H547" s="9">
        <v>0</v>
      </c>
      <c r="I547" s="9"/>
      <c r="J547" s="7" t="s">
        <v>3614</v>
      </c>
      <c r="K547" s="6" t="s">
        <v>4153</v>
      </c>
      <c r="L547" s="9" t="s">
        <v>79</v>
      </c>
    </row>
    <row r="548" spans="1:12" ht="12" customHeight="1" x14ac:dyDescent="0.25">
      <c r="A548" s="6" t="s">
        <v>3609</v>
      </c>
      <c r="B548" s="7" t="s">
        <v>4356</v>
      </c>
      <c r="C548" s="8" t="s">
        <v>4151</v>
      </c>
      <c r="D548" s="9" t="s">
        <v>4357</v>
      </c>
      <c r="E548" s="9"/>
      <c r="F548" s="8" t="s">
        <v>3613</v>
      </c>
      <c r="G548" s="9">
        <v>120</v>
      </c>
      <c r="H548" s="9">
        <v>0</v>
      </c>
      <c r="I548" s="9"/>
      <c r="J548" s="7" t="s">
        <v>3614</v>
      </c>
      <c r="K548" s="6" t="s">
        <v>4153</v>
      </c>
      <c r="L548" s="9" t="s">
        <v>79</v>
      </c>
    </row>
    <row r="549" spans="1:12" ht="12" customHeight="1" x14ac:dyDescent="0.25">
      <c r="A549" s="6" t="s">
        <v>3609</v>
      </c>
      <c r="B549" s="7" t="s">
        <v>4356</v>
      </c>
      <c r="C549" s="8" t="s">
        <v>4151</v>
      </c>
      <c r="D549" s="9" t="s">
        <v>4358</v>
      </c>
      <c r="E549" s="9"/>
      <c r="F549" s="8" t="s">
        <v>3613</v>
      </c>
      <c r="G549" s="9">
        <v>99</v>
      </c>
      <c r="H549" s="9">
        <v>0</v>
      </c>
      <c r="I549" s="9"/>
      <c r="J549" s="7" t="s">
        <v>3614</v>
      </c>
      <c r="K549" s="6" t="s">
        <v>4153</v>
      </c>
      <c r="L549" s="9" t="s">
        <v>79</v>
      </c>
    </row>
    <row r="550" spans="1:12" ht="12" customHeight="1" x14ac:dyDescent="0.25">
      <c r="A550" s="6" t="s">
        <v>3609</v>
      </c>
      <c r="B550" s="7" t="s">
        <v>3616</v>
      </c>
      <c r="C550" s="8" t="s">
        <v>4151</v>
      </c>
      <c r="D550" s="9" t="s">
        <v>4359</v>
      </c>
      <c r="E550" s="9"/>
      <c r="F550" s="8" t="s">
        <v>3613</v>
      </c>
      <c r="G550" s="9">
        <v>6</v>
      </c>
      <c r="H550" s="9">
        <v>0</v>
      </c>
      <c r="I550" s="9"/>
      <c r="J550" s="7" t="s">
        <v>3614</v>
      </c>
      <c r="K550" s="6" t="s">
        <v>4153</v>
      </c>
      <c r="L550" s="9" t="s">
        <v>79</v>
      </c>
    </row>
    <row r="551" spans="1:12" ht="12" customHeight="1" x14ac:dyDescent="0.25">
      <c r="A551" s="6" t="s">
        <v>3609</v>
      </c>
      <c r="B551" s="7" t="s">
        <v>3616</v>
      </c>
      <c r="C551" s="8" t="s">
        <v>4151</v>
      </c>
      <c r="D551" s="9" t="s">
        <v>4360</v>
      </c>
      <c r="E551" s="9"/>
      <c r="F551" s="8" t="s">
        <v>3613</v>
      </c>
      <c r="G551" s="9">
        <v>8</v>
      </c>
      <c r="H551" s="9">
        <v>0</v>
      </c>
      <c r="I551" s="9"/>
      <c r="J551" s="7" t="s">
        <v>3614</v>
      </c>
      <c r="K551" s="6" t="s">
        <v>4153</v>
      </c>
      <c r="L551" s="9" t="s">
        <v>79</v>
      </c>
    </row>
    <row r="552" spans="1:12" ht="12" customHeight="1" x14ac:dyDescent="0.25">
      <c r="A552" s="6" t="s">
        <v>3609</v>
      </c>
      <c r="B552" s="7" t="s">
        <v>3616</v>
      </c>
      <c r="C552" s="8" t="s">
        <v>4151</v>
      </c>
      <c r="D552" s="9" t="s">
        <v>4361</v>
      </c>
      <c r="E552" s="9"/>
      <c r="F552" s="8" t="s">
        <v>3613</v>
      </c>
      <c r="G552" s="9">
        <v>6</v>
      </c>
      <c r="H552" s="9">
        <v>0</v>
      </c>
      <c r="I552" s="9"/>
      <c r="J552" s="7" t="s">
        <v>3614</v>
      </c>
      <c r="K552" s="6" t="s">
        <v>4153</v>
      </c>
      <c r="L552" s="9" t="s">
        <v>79</v>
      </c>
    </row>
    <row r="553" spans="1:12" ht="12" customHeight="1" x14ac:dyDescent="0.25">
      <c r="A553" s="6" t="s">
        <v>3609</v>
      </c>
      <c r="B553" s="7" t="s">
        <v>4362</v>
      </c>
      <c r="C553" s="8" t="s">
        <v>4151</v>
      </c>
      <c r="D553" s="9" t="s">
        <v>4363</v>
      </c>
      <c r="E553" s="9"/>
      <c r="F553" s="8" t="s">
        <v>3613</v>
      </c>
      <c r="G553" s="9">
        <v>4</v>
      </c>
      <c r="H553" s="9">
        <v>0</v>
      </c>
      <c r="I553" s="9"/>
      <c r="J553" s="7" t="s">
        <v>3614</v>
      </c>
      <c r="K553" s="6" t="s">
        <v>4153</v>
      </c>
      <c r="L553" s="9" t="s">
        <v>79</v>
      </c>
    </row>
    <row r="554" spans="1:12" ht="12" customHeight="1" x14ac:dyDescent="0.25">
      <c r="A554" s="6" t="s">
        <v>3609</v>
      </c>
      <c r="B554" s="7" t="s">
        <v>4362</v>
      </c>
      <c r="C554" s="8" t="s">
        <v>4151</v>
      </c>
      <c r="D554" s="9" t="s">
        <v>4364</v>
      </c>
      <c r="E554" s="9"/>
      <c r="F554" s="8" t="s">
        <v>3613</v>
      </c>
      <c r="G554" s="9">
        <v>4</v>
      </c>
      <c r="H554" s="9">
        <v>0</v>
      </c>
      <c r="I554" s="9"/>
      <c r="J554" s="7" t="s">
        <v>3614</v>
      </c>
      <c r="K554" s="6" t="s">
        <v>4153</v>
      </c>
      <c r="L554" s="9" t="s">
        <v>79</v>
      </c>
    </row>
    <row r="555" spans="1:12" ht="12" customHeight="1" x14ac:dyDescent="0.25">
      <c r="A555" s="6" t="s">
        <v>3609</v>
      </c>
      <c r="B555" s="7" t="s">
        <v>4362</v>
      </c>
      <c r="C555" s="8" t="s">
        <v>4151</v>
      </c>
      <c r="D555" s="9" t="s">
        <v>4365</v>
      </c>
      <c r="E555" s="9"/>
      <c r="F555" s="8" t="s">
        <v>3613</v>
      </c>
      <c r="G555" s="9">
        <v>4</v>
      </c>
      <c r="H555" s="9">
        <v>0</v>
      </c>
      <c r="I555" s="9"/>
      <c r="J555" s="7" t="s">
        <v>3614</v>
      </c>
      <c r="K555" s="6" t="s">
        <v>4153</v>
      </c>
      <c r="L555" s="9" t="s">
        <v>79</v>
      </c>
    </row>
    <row r="556" spans="1:12" ht="12" customHeight="1" x14ac:dyDescent="0.25">
      <c r="A556" s="6" t="s">
        <v>3609</v>
      </c>
      <c r="B556" s="7" t="s">
        <v>4362</v>
      </c>
      <c r="C556" s="8" t="s">
        <v>4151</v>
      </c>
      <c r="D556" s="9" t="s">
        <v>4366</v>
      </c>
      <c r="E556" s="9"/>
      <c r="F556" s="8" t="s">
        <v>3613</v>
      </c>
      <c r="G556" s="9">
        <v>4</v>
      </c>
      <c r="H556" s="9">
        <v>0</v>
      </c>
      <c r="I556" s="9"/>
      <c r="J556" s="7" t="s">
        <v>3614</v>
      </c>
      <c r="K556" s="6" t="s">
        <v>4153</v>
      </c>
      <c r="L556" s="9" t="s">
        <v>79</v>
      </c>
    </row>
    <row r="557" spans="1:12" ht="12" customHeight="1" x14ac:dyDescent="0.25">
      <c r="A557" s="6" t="s">
        <v>3609</v>
      </c>
      <c r="B557" s="7" t="s">
        <v>4367</v>
      </c>
      <c r="C557" s="8" t="s">
        <v>4151</v>
      </c>
      <c r="D557" s="9" t="s">
        <v>4368</v>
      </c>
      <c r="E557" s="9"/>
      <c r="F557" s="8" t="s">
        <v>3613</v>
      </c>
      <c r="G557" s="9">
        <v>692</v>
      </c>
      <c r="H557" s="9">
        <v>0</v>
      </c>
      <c r="I557" s="9"/>
      <c r="J557" s="7" t="s">
        <v>3614</v>
      </c>
      <c r="K557" s="6" t="s">
        <v>4153</v>
      </c>
      <c r="L557" s="9" t="s">
        <v>79</v>
      </c>
    </row>
    <row r="558" spans="1:12" ht="12" customHeight="1" x14ac:dyDescent="0.25">
      <c r="A558" s="6" t="s">
        <v>3609</v>
      </c>
      <c r="B558" s="7" t="s">
        <v>3616</v>
      </c>
      <c r="C558" s="8" t="s">
        <v>4151</v>
      </c>
      <c r="D558" s="9" t="s">
        <v>4369</v>
      </c>
      <c r="E558" s="9"/>
      <c r="F558" s="8" t="s">
        <v>3613</v>
      </c>
      <c r="G558" s="9">
        <v>198</v>
      </c>
      <c r="H558" s="9">
        <v>0</v>
      </c>
      <c r="I558" s="9"/>
      <c r="J558" s="7" t="s">
        <v>3614</v>
      </c>
      <c r="K558" s="6" t="s">
        <v>4153</v>
      </c>
      <c r="L558" s="9" t="s">
        <v>79</v>
      </c>
    </row>
    <row r="559" spans="1:12" ht="12" customHeight="1" x14ac:dyDescent="0.25">
      <c r="A559" s="6" t="s">
        <v>3609</v>
      </c>
      <c r="C559" s="8" t="s">
        <v>4151</v>
      </c>
      <c r="D559" s="9" t="s">
        <v>4370</v>
      </c>
      <c r="E559" s="9"/>
      <c r="F559" s="8" t="s">
        <v>3653</v>
      </c>
      <c r="G559" s="9">
        <v>123</v>
      </c>
      <c r="H559" s="9">
        <v>0</v>
      </c>
      <c r="I559" s="9"/>
      <c r="J559" s="7" t="s">
        <v>3641</v>
      </c>
      <c r="K559" s="6" t="s">
        <v>3642</v>
      </c>
      <c r="L559" s="9" t="s">
        <v>79</v>
      </c>
    </row>
    <row r="560" spans="1:12" ht="12" customHeight="1" x14ac:dyDescent="0.25">
      <c r="A560" s="6" t="s">
        <v>3609</v>
      </c>
      <c r="B560" s="7" t="s">
        <v>4095</v>
      </c>
      <c r="C560" s="8" t="s">
        <v>4151</v>
      </c>
      <c r="D560" s="9" t="s">
        <v>4371</v>
      </c>
      <c r="E560" s="9"/>
      <c r="F560" s="8" t="s">
        <v>3832</v>
      </c>
      <c r="G560" s="9">
        <v>118</v>
      </c>
      <c r="H560" s="9">
        <v>0</v>
      </c>
      <c r="I560" s="9"/>
      <c r="J560" s="7" t="s">
        <v>3614</v>
      </c>
      <c r="K560" s="6" t="s">
        <v>4153</v>
      </c>
      <c r="L560" s="9" t="s">
        <v>79</v>
      </c>
    </row>
    <row r="561" spans="1:12" ht="12" customHeight="1" x14ac:dyDescent="0.25">
      <c r="A561" s="6" t="s">
        <v>3609</v>
      </c>
      <c r="B561" s="7" t="s">
        <v>3623</v>
      </c>
      <c r="C561" s="8" t="s">
        <v>4151</v>
      </c>
      <c r="D561" s="9" t="s">
        <v>4372</v>
      </c>
      <c r="E561" s="9"/>
      <c r="F561" s="8" t="s">
        <v>3625</v>
      </c>
      <c r="G561" s="9">
        <v>168</v>
      </c>
      <c r="H561" s="9">
        <v>3</v>
      </c>
      <c r="I561" s="9"/>
      <c r="J561" s="7" t="s">
        <v>3614</v>
      </c>
      <c r="K561" s="6" t="s">
        <v>3622</v>
      </c>
      <c r="L561" s="9" t="s">
        <v>79</v>
      </c>
    </row>
    <row r="562" spans="1:12" ht="12" customHeight="1" x14ac:dyDescent="0.25">
      <c r="A562" s="6" t="s">
        <v>3609</v>
      </c>
      <c r="B562" s="7" t="s">
        <v>3623</v>
      </c>
      <c r="C562" s="8" t="s">
        <v>4151</v>
      </c>
      <c r="D562" s="9" t="s">
        <v>4373</v>
      </c>
      <c r="E562" s="9"/>
      <c r="F562" s="8" t="s">
        <v>3625</v>
      </c>
      <c r="G562" s="9">
        <v>71</v>
      </c>
      <c r="H562" s="9">
        <v>1</v>
      </c>
      <c r="I562" s="9"/>
      <c r="J562" s="7" t="s">
        <v>3614</v>
      </c>
      <c r="K562" s="6" t="s">
        <v>4153</v>
      </c>
      <c r="L562" s="9" t="s">
        <v>79</v>
      </c>
    </row>
    <row r="563" spans="1:12" ht="12" customHeight="1" x14ac:dyDescent="0.25">
      <c r="A563" s="6" t="s">
        <v>3609</v>
      </c>
      <c r="B563" s="7" t="s">
        <v>3623</v>
      </c>
      <c r="C563" s="8" t="s">
        <v>4151</v>
      </c>
      <c r="D563" s="9" t="s">
        <v>4374</v>
      </c>
      <c r="E563" s="9"/>
      <c r="F563" s="8" t="s">
        <v>3625</v>
      </c>
      <c r="G563" s="9">
        <v>80</v>
      </c>
      <c r="H563" s="9">
        <v>2</v>
      </c>
      <c r="I563" s="9"/>
      <c r="J563" s="7" t="s">
        <v>3614</v>
      </c>
      <c r="K563" s="6" t="s">
        <v>4153</v>
      </c>
      <c r="L563" s="9" t="s">
        <v>79</v>
      </c>
    </row>
    <row r="564" spans="1:12" ht="12" customHeight="1" x14ac:dyDescent="0.25">
      <c r="A564" s="6" t="s">
        <v>3609</v>
      </c>
      <c r="B564" s="7" t="s">
        <v>3623</v>
      </c>
      <c r="C564" s="8" t="s">
        <v>4151</v>
      </c>
      <c r="D564" s="9" t="s">
        <v>4375</v>
      </c>
      <c r="E564" s="9"/>
      <c r="F564" s="8" t="s">
        <v>3625</v>
      </c>
      <c r="G564" s="9">
        <v>127</v>
      </c>
      <c r="H564" s="9">
        <v>1</v>
      </c>
      <c r="I564" s="9"/>
      <c r="J564" s="7" t="s">
        <v>3614</v>
      </c>
      <c r="K564" s="6" t="s">
        <v>4153</v>
      </c>
      <c r="L564" s="9" t="s">
        <v>79</v>
      </c>
    </row>
    <row r="565" spans="1:12" ht="12" customHeight="1" x14ac:dyDescent="0.25">
      <c r="A565" s="6" t="s">
        <v>3609</v>
      </c>
      <c r="B565" s="7" t="s">
        <v>3623</v>
      </c>
      <c r="C565" s="8" t="s">
        <v>4151</v>
      </c>
      <c r="D565" s="9" t="s">
        <v>4376</v>
      </c>
      <c r="E565" s="9"/>
      <c r="F565" s="8" t="s">
        <v>3625</v>
      </c>
      <c r="G565" s="9">
        <v>72</v>
      </c>
      <c r="H565" s="9">
        <v>1</v>
      </c>
      <c r="I565" s="9"/>
      <c r="J565" s="7" t="s">
        <v>3614</v>
      </c>
      <c r="K565" s="6" t="s">
        <v>4153</v>
      </c>
      <c r="L565" s="9" t="s">
        <v>79</v>
      </c>
    </row>
    <row r="566" spans="1:12" ht="12" customHeight="1" x14ac:dyDescent="0.25">
      <c r="A566" s="6" t="s">
        <v>3609</v>
      </c>
      <c r="B566" s="7" t="s">
        <v>3689</v>
      </c>
      <c r="C566" s="8" t="s">
        <v>3969</v>
      </c>
      <c r="D566" s="9" t="s">
        <v>3970</v>
      </c>
      <c r="E566" s="9" t="s">
        <v>393</v>
      </c>
      <c r="F566" s="8" t="s">
        <v>3688</v>
      </c>
      <c r="G566" s="9">
        <v>595</v>
      </c>
      <c r="H566" s="9">
        <v>35</v>
      </c>
      <c r="I566" s="9"/>
      <c r="J566" s="7" t="s">
        <v>3621</v>
      </c>
      <c r="K566" s="6" t="s">
        <v>3618</v>
      </c>
      <c r="L566" s="9" t="s">
        <v>79</v>
      </c>
    </row>
    <row r="567" spans="1:12" ht="12" customHeight="1" x14ac:dyDescent="0.25">
      <c r="A567" s="6" t="s">
        <v>3609</v>
      </c>
      <c r="B567" s="7" t="s">
        <v>3717</v>
      </c>
      <c r="C567" s="8" t="s">
        <v>3969</v>
      </c>
      <c r="D567" s="9" t="s">
        <v>4341</v>
      </c>
      <c r="E567" s="9" t="s">
        <v>393</v>
      </c>
      <c r="F567" s="8" t="s">
        <v>4162</v>
      </c>
      <c r="G567" s="9">
        <v>686</v>
      </c>
      <c r="H567" s="9">
        <v>26</v>
      </c>
      <c r="I567" s="9"/>
      <c r="J567" s="7" t="s">
        <v>3621</v>
      </c>
      <c r="K567" s="6" t="s">
        <v>4342</v>
      </c>
      <c r="L567" s="9" t="s">
        <v>79</v>
      </c>
    </row>
    <row r="568" spans="1:12" ht="12" customHeight="1" x14ac:dyDescent="0.25">
      <c r="A568" s="6" t="s">
        <v>3609</v>
      </c>
      <c r="B568" s="7" t="s">
        <v>3717</v>
      </c>
      <c r="C568" s="8" t="s">
        <v>3969</v>
      </c>
      <c r="D568" s="9" t="s">
        <v>4377</v>
      </c>
      <c r="E568" s="9" t="s">
        <v>393</v>
      </c>
      <c r="F568" s="8" t="s">
        <v>4162</v>
      </c>
      <c r="G568" s="9">
        <v>1643</v>
      </c>
      <c r="H568" s="9">
        <v>28</v>
      </c>
      <c r="I568" s="9"/>
      <c r="J568" s="7" t="s">
        <v>3621</v>
      </c>
      <c r="K568" s="6" t="s">
        <v>4342</v>
      </c>
      <c r="L568" s="9" t="s">
        <v>79</v>
      </c>
    </row>
    <row r="569" spans="1:12" ht="12" customHeight="1" x14ac:dyDescent="0.25">
      <c r="A569" s="6" t="s">
        <v>3609</v>
      </c>
      <c r="B569" s="7" t="s">
        <v>3717</v>
      </c>
      <c r="C569" s="8" t="s">
        <v>3969</v>
      </c>
      <c r="D569" s="9" t="s">
        <v>4379</v>
      </c>
      <c r="E569" s="9" t="s">
        <v>393</v>
      </c>
      <c r="F569" s="8" t="s">
        <v>4162</v>
      </c>
      <c r="G569" s="9">
        <v>2840</v>
      </c>
      <c r="H569" s="9">
        <v>30</v>
      </c>
      <c r="I569" s="9"/>
      <c r="J569" s="7" t="s">
        <v>3614</v>
      </c>
      <c r="K569" s="6" t="s">
        <v>3999</v>
      </c>
      <c r="L569" s="9" t="s">
        <v>79</v>
      </c>
    </row>
    <row r="570" spans="1:12" ht="12" customHeight="1" x14ac:dyDescent="0.25">
      <c r="A570" s="6" t="s">
        <v>3609</v>
      </c>
      <c r="B570" s="7" t="s">
        <v>3717</v>
      </c>
      <c r="C570" s="8" t="s">
        <v>3969</v>
      </c>
      <c r="D570" s="9" t="s">
        <v>4378</v>
      </c>
      <c r="E570" s="9"/>
      <c r="F570" s="8" t="s">
        <v>4162</v>
      </c>
      <c r="G570" s="9">
        <v>3223</v>
      </c>
      <c r="H570" s="9">
        <v>35</v>
      </c>
      <c r="I570" s="9"/>
      <c r="J570" s="7" t="s">
        <v>3614</v>
      </c>
      <c r="K570" s="6" t="s">
        <v>3618</v>
      </c>
      <c r="L570" s="9" t="s">
        <v>79</v>
      </c>
    </row>
    <row r="571" spans="1:12" ht="12" customHeight="1" x14ac:dyDescent="0.25">
      <c r="A571" s="6" t="s">
        <v>3609</v>
      </c>
      <c r="C571" s="8" t="s">
        <v>3969</v>
      </c>
      <c r="D571" s="9" t="s">
        <v>4921</v>
      </c>
      <c r="E571" s="9"/>
      <c r="F571" s="8" t="s">
        <v>4162</v>
      </c>
      <c r="G571" s="9">
        <v>353</v>
      </c>
      <c r="H571" s="9">
        <v>10</v>
      </c>
      <c r="I571" s="9"/>
      <c r="J571" s="7" t="s">
        <v>3614</v>
      </c>
      <c r="K571" s="6" t="s">
        <v>3999</v>
      </c>
      <c r="L571" s="9" t="s">
        <v>79</v>
      </c>
    </row>
    <row r="572" spans="1:12" ht="12" customHeight="1" x14ac:dyDescent="0.25">
      <c r="A572" s="6" t="s">
        <v>3609</v>
      </c>
      <c r="C572" s="8" t="s">
        <v>3969</v>
      </c>
      <c r="D572" s="9" t="s">
        <v>5015</v>
      </c>
      <c r="E572" s="9"/>
      <c r="F572" s="8" t="s">
        <v>4162</v>
      </c>
      <c r="G572" s="9">
        <v>2086</v>
      </c>
      <c r="H572" s="9">
        <v>10</v>
      </c>
      <c r="I572" s="9"/>
      <c r="J572" s="7" t="s">
        <v>3614</v>
      </c>
      <c r="K572" s="6" t="s">
        <v>3741</v>
      </c>
      <c r="L572" s="9" t="s">
        <v>79</v>
      </c>
    </row>
    <row r="573" spans="1:12" ht="12" customHeight="1" x14ac:dyDescent="0.25">
      <c r="A573" s="6" t="s">
        <v>3609</v>
      </c>
      <c r="B573" s="7" t="s">
        <v>3988</v>
      </c>
      <c r="C573" s="8" t="s">
        <v>3969</v>
      </c>
      <c r="D573" s="9" t="s">
        <v>4386</v>
      </c>
      <c r="E573" s="9"/>
      <c r="F573" s="8" t="s">
        <v>3613</v>
      </c>
      <c r="G573" s="9">
        <v>369</v>
      </c>
      <c r="H573" s="9">
        <v>4</v>
      </c>
      <c r="I573" s="9"/>
      <c r="J573" s="7" t="s">
        <v>3621</v>
      </c>
      <c r="K573" s="6" t="s">
        <v>4342</v>
      </c>
      <c r="L573" s="9" t="s">
        <v>79</v>
      </c>
    </row>
    <row r="574" spans="1:12" ht="12" customHeight="1" x14ac:dyDescent="0.25">
      <c r="A574" s="6" t="s">
        <v>3609</v>
      </c>
      <c r="B574" s="7" t="s">
        <v>3988</v>
      </c>
      <c r="C574" s="8" t="s">
        <v>3969</v>
      </c>
      <c r="D574" s="9" t="s">
        <v>4387</v>
      </c>
      <c r="E574" s="9"/>
      <c r="F574" s="8" t="s">
        <v>3613</v>
      </c>
      <c r="G574" s="9">
        <v>527</v>
      </c>
      <c r="H574" s="9">
        <v>0</v>
      </c>
      <c r="I574" s="9"/>
      <c r="J574" s="7" t="s">
        <v>3614</v>
      </c>
      <c r="K574" s="6" t="s">
        <v>3618</v>
      </c>
      <c r="L574" s="9" t="s">
        <v>79</v>
      </c>
    </row>
    <row r="575" spans="1:12" ht="12" customHeight="1" x14ac:dyDescent="0.25">
      <c r="A575" s="6" t="s">
        <v>3609</v>
      </c>
      <c r="B575" s="7" t="s">
        <v>3623</v>
      </c>
      <c r="C575" s="8" t="s">
        <v>3969</v>
      </c>
      <c r="D575" s="9" t="s">
        <v>4388</v>
      </c>
      <c r="E575" s="9"/>
      <c r="F575" s="8" t="s">
        <v>3625</v>
      </c>
      <c r="G575" s="9">
        <v>123</v>
      </c>
      <c r="H575" s="9">
        <v>2</v>
      </c>
      <c r="I575" s="9"/>
      <c r="J575" s="7" t="s">
        <v>3614</v>
      </c>
      <c r="K575" s="6" t="s">
        <v>3622</v>
      </c>
      <c r="L575" s="9" t="s">
        <v>79</v>
      </c>
    </row>
    <row r="576" spans="1:12" ht="12" customHeight="1" x14ac:dyDescent="0.25">
      <c r="A576" s="6" t="s">
        <v>3609</v>
      </c>
      <c r="B576" s="7" t="s">
        <v>3623</v>
      </c>
      <c r="C576" s="8" t="s">
        <v>3969</v>
      </c>
      <c r="D576" s="9" t="s">
        <v>4389</v>
      </c>
      <c r="E576" s="9"/>
      <c r="F576" s="8" t="s">
        <v>3625</v>
      </c>
      <c r="G576" s="9">
        <v>132</v>
      </c>
      <c r="H576" s="9">
        <v>2</v>
      </c>
      <c r="I576" s="9"/>
      <c r="J576" s="7" t="s">
        <v>3614</v>
      </c>
      <c r="K576" s="6" t="s">
        <v>3618</v>
      </c>
      <c r="L576" s="9" t="s">
        <v>79</v>
      </c>
    </row>
    <row r="577" spans="1:12" ht="12" customHeight="1" x14ac:dyDescent="0.25">
      <c r="A577" s="6" t="s">
        <v>3609</v>
      </c>
      <c r="B577" s="7" t="s">
        <v>3616</v>
      </c>
      <c r="C577" s="8" t="s">
        <v>3969</v>
      </c>
      <c r="D577" s="9" t="s">
        <v>4390</v>
      </c>
      <c r="E577" s="9"/>
      <c r="F577" s="8" t="s">
        <v>3613</v>
      </c>
      <c r="G577" s="9">
        <v>96</v>
      </c>
      <c r="H577" s="9">
        <v>0</v>
      </c>
      <c r="I577" s="9"/>
      <c r="J577" s="7" t="s">
        <v>3614</v>
      </c>
      <c r="K577" s="6" t="s">
        <v>3618</v>
      </c>
      <c r="L577" s="9" t="s">
        <v>79</v>
      </c>
    </row>
    <row r="578" spans="1:12" ht="12" customHeight="1" x14ac:dyDescent="0.25">
      <c r="A578" s="6" t="s">
        <v>3609</v>
      </c>
      <c r="B578" s="7" t="s">
        <v>3623</v>
      </c>
      <c r="C578" s="8" t="s">
        <v>3969</v>
      </c>
      <c r="D578" s="9" t="s">
        <v>4391</v>
      </c>
      <c r="E578" s="9"/>
      <c r="F578" s="8" t="s">
        <v>3625</v>
      </c>
      <c r="G578" s="9">
        <v>133</v>
      </c>
      <c r="H578" s="9">
        <v>1</v>
      </c>
      <c r="I578" s="9"/>
      <c r="J578" s="7" t="s">
        <v>3614</v>
      </c>
      <c r="K578" s="6" t="s">
        <v>3999</v>
      </c>
      <c r="L578" s="9" t="s">
        <v>79</v>
      </c>
    </row>
    <row r="579" spans="1:12" ht="12" customHeight="1" x14ac:dyDescent="0.25">
      <c r="A579" s="6" t="s">
        <v>3609</v>
      </c>
      <c r="B579" s="7" t="s">
        <v>3623</v>
      </c>
      <c r="C579" s="8" t="s">
        <v>3969</v>
      </c>
      <c r="D579" s="9" t="s">
        <v>4392</v>
      </c>
      <c r="E579" s="9"/>
      <c r="F579" s="8" t="s">
        <v>3613</v>
      </c>
      <c r="G579" s="9">
        <v>186</v>
      </c>
      <c r="H579" s="9">
        <v>0</v>
      </c>
      <c r="I579" s="9"/>
      <c r="J579" s="7" t="s">
        <v>3614</v>
      </c>
      <c r="K579" s="6" t="s">
        <v>3999</v>
      </c>
      <c r="L579" s="9" t="s">
        <v>79</v>
      </c>
    </row>
    <row r="580" spans="1:12" ht="12" customHeight="1" x14ac:dyDescent="0.25">
      <c r="A580" s="6" t="s">
        <v>3609</v>
      </c>
      <c r="B580" s="7" t="s">
        <v>3616</v>
      </c>
      <c r="C580" s="8" t="s">
        <v>3969</v>
      </c>
      <c r="D580" s="9" t="s">
        <v>4393</v>
      </c>
      <c r="E580" s="9"/>
      <c r="F580" s="8" t="s">
        <v>3910</v>
      </c>
      <c r="G580" s="9">
        <v>604</v>
      </c>
      <c r="H580" s="9">
        <v>0</v>
      </c>
      <c r="I580" s="9"/>
      <c r="J580" s="7" t="s">
        <v>3713</v>
      </c>
      <c r="K580" s="6" t="s">
        <v>3714</v>
      </c>
      <c r="L580" s="9" t="s">
        <v>79</v>
      </c>
    </row>
    <row r="581" spans="1:12" ht="12" customHeight="1" x14ac:dyDescent="0.25">
      <c r="A581" s="6" t="s">
        <v>3609</v>
      </c>
      <c r="B581" s="7" t="s">
        <v>3623</v>
      </c>
      <c r="C581" s="8" t="s">
        <v>3969</v>
      </c>
      <c r="D581" s="9" t="s">
        <v>4394</v>
      </c>
      <c r="E581" s="9"/>
      <c r="F581" s="8" t="s">
        <v>3625</v>
      </c>
      <c r="G581" s="9">
        <v>131</v>
      </c>
      <c r="H581" s="9">
        <v>1</v>
      </c>
      <c r="I581" s="9"/>
      <c r="J581" s="7" t="s">
        <v>3614</v>
      </c>
      <c r="K581" s="6" t="s">
        <v>3741</v>
      </c>
      <c r="L581" s="9" t="s">
        <v>79</v>
      </c>
    </row>
    <row r="582" spans="1:12" ht="12" customHeight="1" x14ac:dyDescent="0.25">
      <c r="A582" s="6" t="s">
        <v>3609</v>
      </c>
      <c r="B582" s="7" t="s">
        <v>3623</v>
      </c>
      <c r="C582" s="8" t="s">
        <v>3969</v>
      </c>
      <c r="D582" s="9" t="s">
        <v>4395</v>
      </c>
      <c r="E582" s="9"/>
      <c r="F582" s="8" t="s">
        <v>3625</v>
      </c>
      <c r="G582" s="9">
        <v>94</v>
      </c>
      <c r="H582" s="9">
        <v>1</v>
      </c>
      <c r="I582" s="9"/>
      <c r="J582" s="7" t="s">
        <v>3614</v>
      </c>
      <c r="K582" s="6" t="s">
        <v>3741</v>
      </c>
      <c r="L582" s="9" t="s">
        <v>79</v>
      </c>
    </row>
    <row r="583" spans="1:12" ht="12" customHeight="1" x14ac:dyDescent="0.25">
      <c r="A583" s="6" t="s">
        <v>3609</v>
      </c>
      <c r="B583" s="7" t="s">
        <v>3623</v>
      </c>
      <c r="C583" s="8" t="s">
        <v>3969</v>
      </c>
      <c r="D583" s="9" t="s">
        <v>4396</v>
      </c>
      <c r="E583" s="9"/>
      <c r="F583" s="8" t="s">
        <v>3625</v>
      </c>
      <c r="G583" s="9">
        <v>92</v>
      </c>
      <c r="H583" s="9">
        <v>1</v>
      </c>
      <c r="I583" s="9"/>
      <c r="J583" s="7" t="s">
        <v>3614</v>
      </c>
      <c r="K583" s="6" t="s">
        <v>3741</v>
      </c>
      <c r="L583" s="9" t="s">
        <v>79</v>
      </c>
    </row>
    <row r="584" spans="1:12" ht="12" customHeight="1" x14ac:dyDescent="0.25">
      <c r="A584" s="6" t="s">
        <v>3609</v>
      </c>
      <c r="B584" s="7" t="s">
        <v>4397</v>
      </c>
      <c r="C584" s="8" t="s">
        <v>3969</v>
      </c>
      <c r="D584" s="9" t="s">
        <v>4398</v>
      </c>
      <c r="E584" s="9"/>
      <c r="F584" s="8" t="s">
        <v>3620</v>
      </c>
      <c r="G584" s="9">
        <v>59</v>
      </c>
      <c r="H584" s="9">
        <v>0</v>
      </c>
      <c r="I584" s="9"/>
      <c r="J584" s="7" t="s">
        <v>3614</v>
      </c>
      <c r="K584" s="6" t="s">
        <v>3741</v>
      </c>
      <c r="L584" s="9" t="s">
        <v>79</v>
      </c>
    </row>
    <row r="585" spans="1:12" ht="12" customHeight="1" x14ac:dyDescent="0.25">
      <c r="A585" s="6" t="s">
        <v>3609</v>
      </c>
      <c r="B585" s="7" t="s">
        <v>3623</v>
      </c>
      <c r="C585" s="8" t="s">
        <v>3969</v>
      </c>
      <c r="D585" s="9" t="s">
        <v>4399</v>
      </c>
      <c r="E585" s="9"/>
      <c r="F585" s="8" t="s">
        <v>3625</v>
      </c>
      <c r="G585" s="9">
        <v>94</v>
      </c>
      <c r="H585" s="9">
        <v>1</v>
      </c>
      <c r="I585" s="9"/>
      <c r="J585" s="7" t="s">
        <v>3614</v>
      </c>
      <c r="K585" s="6" t="s">
        <v>3741</v>
      </c>
      <c r="L585" s="9" t="s">
        <v>79</v>
      </c>
    </row>
    <row r="586" spans="1:12" ht="12" customHeight="1" x14ac:dyDescent="0.25">
      <c r="A586" s="6" t="s">
        <v>3609</v>
      </c>
      <c r="B586" s="7" t="s">
        <v>3623</v>
      </c>
      <c r="C586" s="8" t="s">
        <v>3969</v>
      </c>
      <c r="D586" s="9" t="s">
        <v>4400</v>
      </c>
      <c r="E586" s="9"/>
      <c r="F586" s="8" t="s">
        <v>3625</v>
      </c>
      <c r="G586" s="9">
        <v>94</v>
      </c>
      <c r="H586" s="9">
        <v>1</v>
      </c>
      <c r="I586" s="9"/>
      <c r="J586" s="7" t="s">
        <v>3614</v>
      </c>
      <c r="K586" s="6" t="s">
        <v>3741</v>
      </c>
      <c r="L586" s="9" t="s">
        <v>79</v>
      </c>
    </row>
    <row r="587" spans="1:12" ht="12" customHeight="1" x14ac:dyDescent="0.25">
      <c r="A587" s="6" t="s">
        <v>3609</v>
      </c>
      <c r="B587" s="7" t="s">
        <v>3623</v>
      </c>
      <c r="C587" s="8" t="s">
        <v>3969</v>
      </c>
      <c r="D587" s="9" t="s">
        <v>4401</v>
      </c>
      <c r="E587" s="9"/>
      <c r="F587" s="8" t="s">
        <v>3625</v>
      </c>
      <c r="G587" s="9">
        <v>79</v>
      </c>
      <c r="H587" s="9">
        <v>1</v>
      </c>
      <c r="I587" s="9"/>
      <c r="J587" s="7" t="s">
        <v>3614</v>
      </c>
      <c r="K587" s="6" t="s">
        <v>3741</v>
      </c>
      <c r="L587" s="9" t="s">
        <v>79</v>
      </c>
    </row>
    <row r="588" spans="1:12" ht="12" customHeight="1" x14ac:dyDescent="0.25">
      <c r="A588" s="6" t="s">
        <v>3609</v>
      </c>
      <c r="B588" s="7" t="s">
        <v>3616</v>
      </c>
      <c r="C588" s="8" t="s">
        <v>3969</v>
      </c>
      <c r="D588" s="9" t="s">
        <v>4402</v>
      </c>
      <c r="E588" s="9"/>
      <c r="F588" s="8" t="s">
        <v>3910</v>
      </c>
      <c r="G588" s="9">
        <v>132</v>
      </c>
      <c r="H588" s="9">
        <v>0</v>
      </c>
      <c r="I588" s="9"/>
      <c r="J588" s="7" t="s">
        <v>3713</v>
      </c>
      <c r="K588" s="6" t="s">
        <v>3714</v>
      </c>
      <c r="L588" s="9" t="s">
        <v>79</v>
      </c>
    </row>
    <row r="589" spans="1:12" ht="12" customHeight="1" x14ac:dyDescent="0.25">
      <c r="A589" s="6" t="s">
        <v>3609</v>
      </c>
      <c r="B589" s="7" t="s">
        <v>3689</v>
      </c>
      <c r="C589" s="8" t="s">
        <v>3971</v>
      </c>
      <c r="D589" s="9" t="s">
        <v>3972</v>
      </c>
      <c r="E589" s="9" t="s">
        <v>393</v>
      </c>
      <c r="F589" s="8" t="s">
        <v>3688</v>
      </c>
      <c r="G589" s="9">
        <v>854</v>
      </c>
      <c r="H589" s="9">
        <v>43</v>
      </c>
      <c r="I589" s="9"/>
      <c r="J589" s="7" t="s">
        <v>3621</v>
      </c>
      <c r="K589" s="6" t="s">
        <v>3907</v>
      </c>
      <c r="L589" s="9" t="s">
        <v>79</v>
      </c>
    </row>
    <row r="590" spans="1:12" ht="12" customHeight="1" x14ac:dyDescent="0.25">
      <c r="A590" s="6" t="s">
        <v>3609</v>
      </c>
      <c r="B590" s="7" t="s">
        <v>3689</v>
      </c>
      <c r="C590" s="8" t="s">
        <v>3971</v>
      </c>
      <c r="D590" s="9" t="s">
        <v>3973</v>
      </c>
      <c r="E590" s="9" t="s">
        <v>393</v>
      </c>
      <c r="F590" s="8" t="s">
        <v>3688</v>
      </c>
      <c r="G590" s="9">
        <v>784</v>
      </c>
      <c r="H590" s="9">
        <v>40</v>
      </c>
      <c r="I590" s="9"/>
      <c r="J590" s="7" t="s">
        <v>3621</v>
      </c>
      <c r="K590" s="6" t="s">
        <v>3907</v>
      </c>
      <c r="L590" s="9" t="s">
        <v>79</v>
      </c>
    </row>
    <row r="591" spans="1:12" ht="12" customHeight="1" x14ac:dyDescent="0.25">
      <c r="A591" s="6" t="s">
        <v>3609</v>
      </c>
      <c r="B591" s="7" t="s">
        <v>3689</v>
      </c>
      <c r="C591" s="8" t="s">
        <v>3971</v>
      </c>
      <c r="D591" s="9" t="s">
        <v>3974</v>
      </c>
      <c r="E591" s="9" t="s">
        <v>393</v>
      </c>
      <c r="F591" s="8" t="s">
        <v>3688</v>
      </c>
      <c r="G591" s="9">
        <v>784</v>
      </c>
      <c r="H591" s="9">
        <v>40</v>
      </c>
      <c r="I591" s="9"/>
      <c r="J591" s="7" t="s">
        <v>3621</v>
      </c>
      <c r="K591" s="6" t="s">
        <v>3907</v>
      </c>
      <c r="L591" s="9" t="s">
        <v>79</v>
      </c>
    </row>
    <row r="592" spans="1:12" ht="12" customHeight="1" x14ac:dyDescent="0.25">
      <c r="A592" s="6" t="s">
        <v>3609</v>
      </c>
      <c r="B592" s="7" t="s">
        <v>3689</v>
      </c>
      <c r="C592" s="8" t="s">
        <v>3971</v>
      </c>
      <c r="D592" s="9" t="s">
        <v>4154</v>
      </c>
      <c r="E592" s="9"/>
      <c r="F592" s="8" t="s">
        <v>3688</v>
      </c>
      <c r="G592" s="9">
        <v>310</v>
      </c>
      <c r="H592" s="9">
        <v>15</v>
      </c>
      <c r="I592" s="9"/>
      <c r="J592" s="7" t="s">
        <v>3621</v>
      </c>
      <c r="K592" s="6" t="s">
        <v>3907</v>
      </c>
      <c r="L592" s="9" t="s">
        <v>79</v>
      </c>
    </row>
    <row r="593" spans="1:12" ht="12" customHeight="1" x14ac:dyDescent="0.25">
      <c r="A593" s="6" t="s">
        <v>3609</v>
      </c>
      <c r="B593" s="7" t="s">
        <v>3689</v>
      </c>
      <c r="C593" s="8" t="s">
        <v>3971</v>
      </c>
      <c r="D593" s="9" t="s">
        <v>4155</v>
      </c>
      <c r="E593" s="9"/>
      <c r="F593" s="8" t="s">
        <v>3688</v>
      </c>
      <c r="G593" s="9">
        <v>851</v>
      </c>
      <c r="H593" s="9">
        <v>43</v>
      </c>
      <c r="I593" s="9"/>
      <c r="J593" s="7" t="s">
        <v>3621</v>
      </c>
      <c r="K593" s="6" t="s">
        <v>3907</v>
      </c>
      <c r="L593" s="9" t="s">
        <v>79</v>
      </c>
    </row>
    <row r="594" spans="1:12" ht="12" customHeight="1" x14ac:dyDescent="0.25">
      <c r="A594" s="6" t="s">
        <v>3609</v>
      </c>
      <c r="B594" s="7" t="s">
        <v>4409</v>
      </c>
      <c r="C594" s="8" t="s">
        <v>3971</v>
      </c>
      <c r="D594" s="9" t="s">
        <v>4410</v>
      </c>
      <c r="E594" s="9"/>
      <c r="F594" s="8" t="s">
        <v>4411</v>
      </c>
      <c r="G594" s="9">
        <v>15054</v>
      </c>
      <c r="H594" s="9">
        <v>0</v>
      </c>
      <c r="I594" s="9"/>
      <c r="J594" s="7" t="s">
        <v>3621</v>
      </c>
      <c r="K594" s="6" t="s">
        <v>3907</v>
      </c>
      <c r="L594" s="9" t="s">
        <v>79</v>
      </c>
    </row>
    <row r="595" spans="1:12" ht="12" customHeight="1" x14ac:dyDescent="0.25">
      <c r="A595" s="6" t="s">
        <v>3609</v>
      </c>
      <c r="B595" s="7" t="s">
        <v>3616</v>
      </c>
      <c r="C595" s="8" t="s">
        <v>3971</v>
      </c>
      <c r="D595" s="9" t="s">
        <v>4412</v>
      </c>
      <c r="E595" s="9"/>
      <c r="F595" s="8" t="s">
        <v>3906</v>
      </c>
      <c r="G595" s="9">
        <v>362</v>
      </c>
      <c r="H595" s="9">
        <v>0</v>
      </c>
      <c r="I595" s="9"/>
      <c r="J595" s="7" t="s">
        <v>3621</v>
      </c>
      <c r="K595" s="6" t="s">
        <v>3907</v>
      </c>
      <c r="L595" s="9" t="s">
        <v>79</v>
      </c>
    </row>
    <row r="596" spans="1:12" ht="12" customHeight="1" x14ac:dyDescent="0.25">
      <c r="A596" s="6" t="s">
        <v>3609</v>
      </c>
      <c r="B596" s="7" t="s">
        <v>3623</v>
      </c>
      <c r="C596" s="8" t="s">
        <v>3971</v>
      </c>
      <c r="D596" s="9" t="s">
        <v>4413</v>
      </c>
      <c r="E596" s="9"/>
      <c r="F596" s="8" t="s">
        <v>3625</v>
      </c>
      <c r="G596" s="9">
        <v>98</v>
      </c>
      <c r="H596" s="9">
        <v>2</v>
      </c>
      <c r="I596" s="9"/>
      <c r="J596" s="7" t="s">
        <v>3621</v>
      </c>
      <c r="K596" s="6" t="s">
        <v>3907</v>
      </c>
      <c r="L596" s="9" t="s">
        <v>79</v>
      </c>
    </row>
    <row r="597" spans="1:12" ht="12" customHeight="1" x14ac:dyDescent="0.25">
      <c r="A597" s="6" t="s">
        <v>3609</v>
      </c>
      <c r="B597" s="7" t="s">
        <v>4414</v>
      </c>
      <c r="C597" s="8" t="s">
        <v>3971</v>
      </c>
      <c r="D597" s="9" t="s">
        <v>4415</v>
      </c>
      <c r="E597" s="9"/>
      <c r="F597" s="8" t="s">
        <v>3906</v>
      </c>
      <c r="G597" s="9">
        <v>284</v>
      </c>
      <c r="H597" s="9">
        <v>0</v>
      </c>
      <c r="I597" s="9"/>
      <c r="J597" s="7" t="s">
        <v>3621</v>
      </c>
      <c r="K597" s="6" t="s">
        <v>3907</v>
      </c>
      <c r="L597" s="9" t="s">
        <v>79</v>
      </c>
    </row>
    <row r="598" spans="1:12" ht="12" customHeight="1" x14ac:dyDescent="0.25">
      <c r="A598" s="6" t="s">
        <v>3609</v>
      </c>
      <c r="B598" s="7" t="s">
        <v>4416</v>
      </c>
      <c r="C598" s="8" t="s">
        <v>3971</v>
      </c>
      <c r="D598" s="9" t="s">
        <v>4417</v>
      </c>
      <c r="E598" s="9"/>
      <c r="F598" s="8" t="s">
        <v>3906</v>
      </c>
      <c r="G598" s="9">
        <v>1421</v>
      </c>
      <c r="H598" s="9">
        <v>0</v>
      </c>
      <c r="I598" s="9"/>
      <c r="J598" s="7" t="s">
        <v>3621</v>
      </c>
      <c r="K598" s="6" t="s">
        <v>3907</v>
      </c>
      <c r="L598" s="9" t="s">
        <v>79</v>
      </c>
    </row>
    <row r="599" spans="1:12" ht="12" customHeight="1" x14ac:dyDescent="0.25">
      <c r="A599" s="6" t="s">
        <v>3609</v>
      </c>
      <c r="B599" s="7" t="s">
        <v>4418</v>
      </c>
      <c r="C599" s="8" t="s">
        <v>3971</v>
      </c>
      <c r="D599" s="9" t="s">
        <v>4419</v>
      </c>
      <c r="E599" s="9"/>
      <c r="F599" s="8" t="s">
        <v>3906</v>
      </c>
      <c r="G599" s="9">
        <v>180</v>
      </c>
      <c r="H599" s="9">
        <v>0</v>
      </c>
      <c r="I599" s="9"/>
      <c r="J599" s="7" t="s">
        <v>3621</v>
      </c>
      <c r="K599" s="6" t="s">
        <v>3907</v>
      </c>
      <c r="L599" s="9" t="s">
        <v>79</v>
      </c>
    </row>
    <row r="600" spans="1:12" ht="12" customHeight="1" x14ac:dyDescent="0.25">
      <c r="A600" s="6" t="s">
        <v>3609</v>
      </c>
      <c r="B600" s="7" t="s">
        <v>4420</v>
      </c>
      <c r="C600" s="8" t="s">
        <v>3971</v>
      </c>
      <c r="D600" s="9" t="s">
        <v>4421</v>
      </c>
      <c r="E600" s="9"/>
      <c r="F600" s="8" t="s">
        <v>3906</v>
      </c>
      <c r="G600" s="9">
        <v>150</v>
      </c>
      <c r="H600" s="9">
        <v>0</v>
      </c>
      <c r="I600" s="9"/>
      <c r="J600" s="7" t="s">
        <v>3621</v>
      </c>
      <c r="K600" s="6" t="s">
        <v>3907</v>
      </c>
      <c r="L600" s="9" t="s">
        <v>79</v>
      </c>
    </row>
    <row r="601" spans="1:12" ht="12" customHeight="1" x14ac:dyDescent="0.25">
      <c r="A601" s="6" t="s">
        <v>3609</v>
      </c>
      <c r="B601" s="7" t="s">
        <v>3623</v>
      </c>
      <c r="C601" s="8" t="s">
        <v>3971</v>
      </c>
      <c r="D601" s="9" t="s">
        <v>4422</v>
      </c>
      <c r="E601" s="9"/>
      <c r="F601" s="8" t="s">
        <v>3625</v>
      </c>
      <c r="G601" s="9">
        <v>169</v>
      </c>
      <c r="H601" s="9">
        <v>1</v>
      </c>
      <c r="I601" s="9"/>
      <c r="J601" s="7" t="s">
        <v>3621</v>
      </c>
      <c r="K601" s="6" t="s">
        <v>3907</v>
      </c>
      <c r="L601" s="9" t="s">
        <v>79</v>
      </c>
    </row>
    <row r="602" spans="1:12" ht="12" customHeight="1" x14ac:dyDescent="0.25">
      <c r="A602" s="6" t="s">
        <v>3609</v>
      </c>
      <c r="B602" s="7" t="s">
        <v>4423</v>
      </c>
      <c r="C602" s="8" t="s">
        <v>3971</v>
      </c>
      <c r="D602" s="9" t="s">
        <v>4424</v>
      </c>
      <c r="E602" s="9"/>
      <c r="F602" s="8" t="s">
        <v>3906</v>
      </c>
      <c r="G602" s="9">
        <v>6918</v>
      </c>
      <c r="H602" s="9">
        <v>0</v>
      </c>
      <c r="I602" s="9"/>
      <c r="J602" s="7" t="s">
        <v>3621</v>
      </c>
      <c r="K602" s="6" t="s">
        <v>3907</v>
      </c>
      <c r="L602" s="9" t="s">
        <v>79</v>
      </c>
    </row>
    <row r="603" spans="1:12" ht="12" customHeight="1" x14ac:dyDescent="0.25">
      <c r="A603" s="6" t="s">
        <v>3609</v>
      </c>
      <c r="B603" s="7" t="s">
        <v>4420</v>
      </c>
      <c r="C603" s="8" t="s">
        <v>3971</v>
      </c>
      <c r="D603" s="9" t="s">
        <v>4425</v>
      </c>
      <c r="E603" s="9"/>
      <c r="F603" s="8" t="s">
        <v>3906</v>
      </c>
      <c r="G603" s="9">
        <v>1226</v>
      </c>
      <c r="H603" s="9">
        <v>0</v>
      </c>
      <c r="I603" s="9"/>
      <c r="J603" s="7" t="s">
        <v>3621</v>
      </c>
      <c r="K603" s="6" t="s">
        <v>3907</v>
      </c>
      <c r="L603" s="9" t="s">
        <v>79</v>
      </c>
    </row>
    <row r="604" spans="1:12" ht="12" customHeight="1" x14ac:dyDescent="0.25">
      <c r="A604" s="6" t="s">
        <v>3609</v>
      </c>
      <c r="C604" s="8" t="s">
        <v>3971</v>
      </c>
      <c r="D604" s="9" t="s">
        <v>4426</v>
      </c>
      <c r="E604" s="9"/>
      <c r="F604" s="8" t="s">
        <v>3906</v>
      </c>
      <c r="G604" s="9">
        <v>175</v>
      </c>
      <c r="H604" s="9">
        <v>0</v>
      </c>
      <c r="I604" s="9"/>
      <c r="J604" s="7" t="s">
        <v>3621</v>
      </c>
      <c r="K604" s="6" t="s">
        <v>3907</v>
      </c>
      <c r="L604" s="9" t="s">
        <v>79</v>
      </c>
    </row>
    <row r="605" spans="1:12" ht="12" customHeight="1" x14ac:dyDescent="0.25">
      <c r="A605" s="6" t="s">
        <v>3609</v>
      </c>
      <c r="C605" s="8" t="s">
        <v>3971</v>
      </c>
      <c r="D605" s="9" t="s">
        <v>4427</v>
      </c>
      <c r="E605" s="9"/>
      <c r="F605" s="8" t="s">
        <v>3906</v>
      </c>
      <c r="G605" s="9">
        <v>154</v>
      </c>
      <c r="H605" s="9">
        <v>0</v>
      </c>
      <c r="I605" s="9"/>
      <c r="J605" s="7" t="s">
        <v>3621</v>
      </c>
      <c r="K605" s="6" t="s">
        <v>3907</v>
      </c>
      <c r="L605" s="9" t="s">
        <v>79</v>
      </c>
    </row>
    <row r="606" spans="1:12" ht="12" customHeight="1" x14ac:dyDescent="0.25">
      <c r="A606" s="6" t="s">
        <v>3609</v>
      </c>
      <c r="B606" s="7" t="s">
        <v>3623</v>
      </c>
      <c r="C606" s="8" t="s">
        <v>3971</v>
      </c>
      <c r="D606" s="9" t="s">
        <v>4428</v>
      </c>
      <c r="E606" s="9"/>
      <c r="F606" s="8" t="s">
        <v>3625</v>
      </c>
      <c r="G606" s="9">
        <v>232</v>
      </c>
      <c r="H606" s="9">
        <v>1</v>
      </c>
      <c r="I606" s="9"/>
      <c r="J606" s="7" t="s">
        <v>3621</v>
      </c>
      <c r="K606" s="6" t="s">
        <v>3907</v>
      </c>
      <c r="L606" s="9" t="s">
        <v>79</v>
      </c>
    </row>
    <row r="607" spans="1:12" ht="12" customHeight="1" x14ac:dyDescent="0.25">
      <c r="A607" s="6" t="s">
        <v>3609</v>
      </c>
      <c r="C607" s="8" t="s">
        <v>3971</v>
      </c>
      <c r="D607" s="9" t="s">
        <v>4429</v>
      </c>
      <c r="E607" s="9"/>
      <c r="F607" s="8" t="s">
        <v>3906</v>
      </c>
      <c r="G607" s="9">
        <v>732</v>
      </c>
      <c r="H607" s="9">
        <v>0</v>
      </c>
      <c r="I607" s="9"/>
      <c r="J607" s="7" t="s">
        <v>3621</v>
      </c>
      <c r="K607" s="6" t="s">
        <v>3907</v>
      </c>
      <c r="L607" s="9" t="s">
        <v>79</v>
      </c>
    </row>
    <row r="608" spans="1:12" ht="12" customHeight="1" x14ac:dyDescent="0.25">
      <c r="A608" s="6" t="s">
        <v>3609</v>
      </c>
      <c r="B608" s="7" t="s">
        <v>3623</v>
      </c>
      <c r="C608" s="8" t="s">
        <v>3971</v>
      </c>
      <c r="D608" s="9" t="s">
        <v>4430</v>
      </c>
      <c r="E608" s="9"/>
      <c r="F608" s="8" t="s">
        <v>3625</v>
      </c>
      <c r="G608" s="9">
        <v>112</v>
      </c>
      <c r="H608" s="9">
        <v>1</v>
      </c>
      <c r="I608" s="9"/>
      <c r="J608" s="7" t="s">
        <v>3621</v>
      </c>
      <c r="K608" s="6" t="s">
        <v>3907</v>
      </c>
      <c r="L608" s="9" t="s">
        <v>79</v>
      </c>
    </row>
    <row r="609" spans="1:12" ht="12" customHeight="1" x14ac:dyDescent="0.25">
      <c r="A609" s="6" t="s">
        <v>3609</v>
      </c>
      <c r="C609" s="8" t="s">
        <v>3971</v>
      </c>
      <c r="D609" s="9" t="s">
        <v>4431</v>
      </c>
      <c r="E609" s="9"/>
      <c r="F609" s="8" t="s">
        <v>3906</v>
      </c>
      <c r="G609" s="9">
        <v>108</v>
      </c>
      <c r="H609" s="9">
        <v>0</v>
      </c>
      <c r="I609" s="9"/>
      <c r="J609" s="7" t="s">
        <v>3621</v>
      </c>
      <c r="K609" s="6" t="s">
        <v>3907</v>
      </c>
      <c r="L609" s="9" t="s">
        <v>79</v>
      </c>
    </row>
    <row r="610" spans="1:12" ht="12" customHeight="1" x14ac:dyDescent="0.25">
      <c r="A610" s="6" t="s">
        <v>3609</v>
      </c>
      <c r="C610" s="8" t="s">
        <v>3971</v>
      </c>
      <c r="D610" s="9" t="s">
        <v>4432</v>
      </c>
      <c r="E610" s="9"/>
      <c r="F610" s="8" t="s">
        <v>3906</v>
      </c>
      <c r="G610" s="9">
        <v>400</v>
      </c>
      <c r="H610" s="9">
        <v>0</v>
      </c>
      <c r="I610" s="9"/>
      <c r="J610" s="7" t="s">
        <v>3621</v>
      </c>
      <c r="K610" s="6" t="s">
        <v>3907</v>
      </c>
      <c r="L610" s="9" t="s">
        <v>79</v>
      </c>
    </row>
    <row r="611" spans="1:12" ht="12" customHeight="1" x14ac:dyDescent="0.25">
      <c r="A611" s="6" t="s">
        <v>3609</v>
      </c>
      <c r="B611" s="7" t="s">
        <v>4433</v>
      </c>
      <c r="C611" s="8" t="s">
        <v>3971</v>
      </c>
      <c r="D611" s="9" t="s">
        <v>4434</v>
      </c>
      <c r="E611" s="9"/>
      <c r="F611" s="8" t="s">
        <v>4411</v>
      </c>
      <c r="G611" s="9">
        <v>3393</v>
      </c>
      <c r="H611" s="9">
        <v>0</v>
      </c>
      <c r="I611" s="9"/>
      <c r="J611" s="7" t="s">
        <v>3621</v>
      </c>
      <c r="K611" s="6" t="s">
        <v>3907</v>
      </c>
      <c r="L611" s="9" t="s">
        <v>79</v>
      </c>
    </row>
    <row r="612" spans="1:12" ht="12" customHeight="1" x14ac:dyDescent="0.25">
      <c r="A612" s="6" t="s">
        <v>3609</v>
      </c>
      <c r="B612" s="7" t="s">
        <v>4433</v>
      </c>
      <c r="C612" s="8" t="s">
        <v>3971</v>
      </c>
      <c r="D612" s="9" t="s">
        <v>4435</v>
      </c>
      <c r="E612" s="9"/>
      <c r="F612" s="8" t="s">
        <v>4411</v>
      </c>
      <c r="G612" s="9">
        <v>1970</v>
      </c>
      <c r="H612" s="9">
        <v>0</v>
      </c>
      <c r="I612" s="9"/>
      <c r="J612" s="7" t="s">
        <v>3621</v>
      </c>
      <c r="K612" s="6" t="s">
        <v>3907</v>
      </c>
      <c r="L612" s="9" t="s">
        <v>79</v>
      </c>
    </row>
    <row r="613" spans="1:12" ht="12" customHeight="1" x14ac:dyDescent="0.25">
      <c r="A613" s="6" t="s">
        <v>3609</v>
      </c>
      <c r="B613" s="7" t="s">
        <v>3616</v>
      </c>
      <c r="C613" s="8" t="s">
        <v>3971</v>
      </c>
      <c r="D613" s="9" t="s">
        <v>4436</v>
      </c>
      <c r="E613" s="9"/>
      <c r="F613" s="8" t="s">
        <v>3906</v>
      </c>
      <c r="G613" s="9">
        <v>184</v>
      </c>
      <c r="H613" s="9">
        <v>0</v>
      </c>
      <c r="I613" s="9"/>
      <c r="J613" s="7" t="s">
        <v>3621</v>
      </c>
      <c r="K613" s="6" t="s">
        <v>3907</v>
      </c>
      <c r="L613" s="9" t="s">
        <v>79</v>
      </c>
    </row>
    <row r="614" spans="1:12" ht="12" customHeight="1" x14ac:dyDescent="0.25">
      <c r="A614" s="6" t="s">
        <v>3609</v>
      </c>
      <c r="B614" s="7" t="s">
        <v>3616</v>
      </c>
      <c r="C614" s="8" t="s">
        <v>3971</v>
      </c>
      <c r="D614" s="9" t="s">
        <v>4437</v>
      </c>
      <c r="E614" s="9"/>
      <c r="F614" s="8" t="s">
        <v>3906</v>
      </c>
      <c r="G614" s="9">
        <v>40</v>
      </c>
      <c r="H614" s="9">
        <v>0</v>
      </c>
      <c r="I614" s="9"/>
      <c r="J614" s="7" t="s">
        <v>3621</v>
      </c>
      <c r="K614" s="6" t="s">
        <v>3907</v>
      </c>
      <c r="L614" s="9" t="s">
        <v>79</v>
      </c>
    </row>
    <row r="615" spans="1:12" ht="12" customHeight="1" x14ac:dyDescent="0.25">
      <c r="A615" s="6" t="s">
        <v>3609</v>
      </c>
      <c r="C615" s="8" t="s">
        <v>3971</v>
      </c>
      <c r="D615" s="9" t="s">
        <v>4438</v>
      </c>
      <c r="E615" s="9"/>
      <c r="F615" s="8" t="s">
        <v>3906</v>
      </c>
      <c r="G615" s="9">
        <v>73</v>
      </c>
      <c r="H615" s="9">
        <v>0</v>
      </c>
      <c r="I615" s="9"/>
      <c r="J615" s="7" t="s">
        <v>3621</v>
      </c>
      <c r="K615" s="6" t="s">
        <v>3907</v>
      </c>
      <c r="L615" s="9" t="s">
        <v>79</v>
      </c>
    </row>
    <row r="616" spans="1:12" ht="12" customHeight="1" x14ac:dyDescent="0.25">
      <c r="A616" s="6" t="s">
        <v>3609</v>
      </c>
      <c r="B616" s="7" t="s">
        <v>3616</v>
      </c>
      <c r="C616" s="8" t="s">
        <v>3971</v>
      </c>
      <c r="D616" s="9" t="s">
        <v>4439</v>
      </c>
      <c r="E616" s="9"/>
      <c r="F616" s="8" t="s">
        <v>3906</v>
      </c>
      <c r="G616" s="9">
        <v>77</v>
      </c>
      <c r="H616" s="9">
        <v>0</v>
      </c>
      <c r="I616" s="9"/>
      <c r="J616" s="7" t="s">
        <v>3621</v>
      </c>
      <c r="K616" s="6" t="s">
        <v>3907</v>
      </c>
      <c r="L616" s="9" t="s">
        <v>79</v>
      </c>
    </row>
    <row r="617" spans="1:12" ht="12" customHeight="1" x14ac:dyDescent="0.25">
      <c r="A617" s="6" t="s">
        <v>3609</v>
      </c>
      <c r="B617" s="7" t="s">
        <v>4440</v>
      </c>
      <c r="C617" s="8" t="s">
        <v>3971</v>
      </c>
      <c r="D617" s="9" t="s">
        <v>4441</v>
      </c>
      <c r="E617" s="9"/>
      <c r="F617" s="8" t="s">
        <v>3906</v>
      </c>
      <c r="G617" s="9">
        <v>836</v>
      </c>
      <c r="H617" s="9">
        <v>0</v>
      </c>
      <c r="I617" s="9"/>
      <c r="J617" s="7" t="s">
        <v>3621</v>
      </c>
      <c r="K617" s="6" t="s">
        <v>3907</v>
      </c>
      <c r="L617" s="9" t="s">
        <v>79</v>
      </c>
    </row>
    <row r="618" spans="1:12" ht="12" customHeight="1" x14ac:dyDescent="0.25">
      <c r="A618" s="6" t="s">
        <v>3609</v>
      </c>
      <c r="C618" s="8" t="s">
        <v>3971</v>
      </c>
      <c r="D618" s="9" t="s">
        <v>4442</v>
      </c>
      <c r="E618" s="9"/>
      <c r="F618" s="8" t="s">
        <v>3906</v>
      </c>
      <c r="G618" s="9">
        <v>480</v>
      </c>
      <c r="H618" s="9">
        <v>0</v>
      </c>
      <c r="I618" s="9"/>
      <c r="J618" s="7" t="s">
        <v>3621</v>
      </c>
      <c r="K618" s="6" t="s">
        <v>3907</v>
      </c>
      <c r="L618" s="9" t="s">
        <v>79</v>
      </c>
    </row>
    <row r="619" spans="1:12" ht="12" customHeight="1" x14ac:dyDescent="0.25">
      <c r="A619" s="6" t="s">
        <v>3609</v>
      </c>
      <c r="C619" s="8" t="s">
        <v>3971</v>
      </c>
      <c r="D619" s="9" t="s">
        <v>4443</v>
      </c>
      <c r="E619" s="9"/>
      <c r="F619" s="8" t="s">
        <v>3906</v>
      </c>
      <c r="G619" s="9">
        <v>286</v>
      </c>
      <c r="H619" s="9">
        <v>0</v>
      </c>
      <c r="I619" s="9"/>
      <c r="J619" s="7" t="s">
        <v>3621</v>
      </c>
      <c r="K619" s="6" t="s">
        <v>3907</v>
      </c>
      <c r="L619" s="9" t="s">
        <v>79</v>
      </c>
    </row>
    <row r="620" spans="1:12" ht="12" customHeight="1" x14ac:dyDescent="0.25">
      <c r="A620" s="6" t="s">
        <v>3609</v>
      </c>
      <c r="B620" s="7" t="s">
        <v>3623</v>
      </c>
      <c r="C620" s="8" t="s">
        <v>3971</v>
      </c>
      <c r="D620" s="9" t="s">
        <v>4444</v>
      </c>
      <c r="E620" s="9"/>
      <c r="F620" s="8" t="s">
        <v>3625</v>
      </c>
      <c r="G620" s="9">
        <v>205</v>
      </c>
      <c r="H620" s="9">
        <v>1</v>
      </c>
      <c r="I620" s="9"/>
      <c r="J620" s="7" t="s">
        <v>3621</v>
      </c>
      <c r="K620" s="6" t="s">
        <v>3907</v>
      </c>
      <c r="L620" s="9" t="s">
        <v>79</v>
      </c>
    </row>
    <row r="621" spans="1:12" ht="12" customHeight="1" x14ac:dyDescent="0.25">
      <c r="A621" s="6" t="s">
        <v>3609</v>
      </c>
      <c r="C621" s="8" t="s">
        <v>3971</v>
      </c>
      <c r="D621" s="9" t="s">
        <v>4445</v>
      </c>
      <c r="E621" s="9"/>
      <c r="F621" s="8" t="s">
        <v>3906</v>
      </c>
      <c r="G621" s="9">
        <v>175</v>
      </c>
      <c r="H621" s="9">
        <v>0</v>
      </c>
      <c r="I621" s="9"/>
      <c r="J621" s="7" t="s">
        <v>3621</v>
      </c>
      <c r="K621" s="6" t="s">
        <v>3907</v>
      </c>
      <c r="L621" s="9" t="s">
        <v>79</v>
      </c>
    </row>
    <row r="622" spans="1:12" ht="12" customHeight="1" x14ac:dyDescent="0.25">
      <c r="A622" s="6" t="s">
        <v>3609</v>
      </c>
      <c r="B622" s="7" t="s">
        <v>4440</v>
      </c>
      <c r="C622" s="8" t="s">
        <v>3971</v>
      </c>
      <c r="D622" s="9" t="s">
        <v>4446</v>
      </c>
      <c r="E622" s="9"/>
      <c r="F622" s="8" t="s">
        <v>3906</v>
      </c>
      <c r="G622" s="9">
        <v>2363</v>
      </c>
      <c r="H622" s="9">
        <v>0</v>
      </c>
      <c r="I622" s="9"/>
      <c r="J622" s="7" t="s">
        <v>3621</v>
      </c>
      <c r="K622" s="6" t="s">
        <v>3907</v>
      </c>
      <c r="L622" s="9" t="s">
        <v>79</v>
      </c>
    </row>
    <row r="623" spans="1:12" ht="12" customHeight="1" x14ac:dyDescent="0.25">
      <c r="A623" s="6" t="s">
        <v>3609</v>
      </c>
      <c r="B623" s="7" t="s">
        <v>4447</v>
      </c>
      <c r="C623" s="8" t="s">
        <v>3971</v>
      </c>
      <c r="D623" s="9" t="s">
        <v>4448</v>
      </c>
      <c r="E623" s="9"/>
      <c r="F623" s="8" t="s">
        <v>3906</v>
      </c>
      <c r="G623" s="9">
        <v>495</v>
      </c>
      <c r="H623" s="9">
        <v>0</v>
      </c>
      <c r="I623" s="9"/>
      <c r="J623" s="7" t="s">
        <v>3621</v>
      </c>
      <c r="K623" s="6" t="s">
        <v>3907</v>
      </c>
      <c r="L623" s="9" t="s">
        <v>79</v>
      </c>
    </row>
    <row r="624" spans="1:12" ht="12" customHeight="1" x14ac:dyDescent="0.25">
      <c r="A624" s="6" t="s">
        <v>3609</v>
      </c>
      <c r="B624" s="7" t="s">
        <v>4449</v>
      </c>
      <c r="C624" s="8" t="s">
        <v>3971</v>
      </c>
      <c r="D624" s="9" t="s">
        <v>4450</v>
      </c>
      <c r="E624" s="9"/>
      <c r="F624" s="8" t="s">
        <v>4336</v>
      </c>
      <c r="G624" s="9">
        <v>231</v>
      </c>
      <c r="H624" s="9">
        <v>0</v>
      </c>
      <c r="I624" s="9"/>
      <c r="J624" s="7" t="s">
        <v>3621</v>
      </c>
      <c r="K624" s="6" t="s">
        <v>3907</v>
      </c>
      <c r="L624" s="9" t="s">
        <v>79</v>
      </c>
    </row>
    <row r="625" spans="1:12" ht="12" customHeight="1" x14ac:dyDescent="0.25">
      <c r="A625" s="6" t="s">
        <v>3609</v>
      </c>
      <c r="B625" s="7" t="s">
        <v>4449</v>
      </c>
      <c r="C625" s="8" t="s">
        <v>3971</v>
      </c>
      <c r="D625" s="9" t="s">
        <v>4451</v>
      </c>
      <c r="E625" s="9"/>
      <c r="F625" s="8" t="s">
        <v>4336</v>
      </c>
      <c r="G625" s="9">
        <v>110</v>
      </c>
      <c r="H625" s="9">
        <v>0</v>
      </c>
      <c r="I625" s="9"/>
      <c r="J625" s="7" t="s">
        <v>3621</v>
      </c>
      <c r="K625" s="6" t="s">
        <v>3907</v>
      </c>
      <c r="L625" s="9" t="s">
        <v>79</v>
      </c>
    </row>
    <row r="626" spans="1:12" ht="12" customHeight="1" x14ac:dyDescent="0.25">
      <c r="A626" s="6" t="s">
        <v>3609</v>
      </c>
      <c r="B626" s="7" t="s">
        <v>3623</v>
      </c>
      <c r="C626" s="8" t="s">
        <v>3971</v>
      </c>
      <c r="D626" s="9" t="s">
        <v>4452</v>
      </c>
      <c r="E626" s="9"/>
      <c r="F626" s="8" t="s">
        <v>3625</v>
      </c>
      <c r="G626" s="9">
        <v>106</v>
      </c>
      <c r="H626" s="9">
        <v>1</v>
      </c>
      <c r="I626" s="9"/>
      <c r="J626" s="7" t="s">
        <v>3621</v>
      </c>
      <c r="K626" s="6" t="s">
        <v>3907</v>
      </c>
      <c r="L626" s="9" t="s">
        <v>79</v>
      </c>
    </row>
    <row r="627" spans="1:12" ht="12" customHeight="1" x14ac:dyDescent="0.25">
      <c r="A627" s="6" t="s">
        <v>3609</v>
      </c>
      <c r="B627" s="7" t="s">
        <v>3623</v>
      </c>
      <c r="C627" s="8" t="s">
        <v>3971</v>
      </c>
      <c r="D627" s="9" t="s">
        <v>4453</v>
      </c>
      <c r="E627" s="9"/>
      <c r="F627" s="8" t="s">
        <v>3625</v>
      </c>
      <c r="G627" s="9">
        <v>155</v>
      </c>
      <c r="H627" s="9">
        <v>1</v>
      </c>
      <c r="I627" s="9"/>
      <c r="J627" s="7" t="s">
        <v>3621</v>
      </c>
      <c r="K627" s="6" t="s">
        <v>3907</v>
      </c>
      <c r="L627" s="9" t="s">
        <v>79</v>
      </c>
    </row>
    <row r="628" spans="1:12" ht="12" customHeight="1" x14ac:dyDescent="0.25">
      <c r="A628" s="6" t="s">
        <v>3609</v>
      </c>
      <c r="B628" s="7" t="s">
        <v>3623</v>
      </c>
      <c r="C628" s="8" t="s">
        <v>3971</v>
      </c>
      <c r="D628" s="9" t="s">
        <v>4454</v>
      </c>
      <c r="E628" s="9"/>
      <c r="F628" s="8" t="s">
        <v>3625</v>
      </c>
      <c r="G628" s="9">
        <v>612</v>
      </c>
      <c r="H628" s="9">
        <v>6</v>
      </c>
      <c r="I628" s="9"/>
      <c r="J628" s="7" t="s">
        <v>3621</v>
      </c>
      <c r="K628" s="6" t="s">
        <v>3907</v>
      </c>
      <c r="L628" s="9" t="s">
        <v>79</v>
      </c>
    </row>
    <row r="629" spans="1:12" ht="12" customHeight="1" x14ac:dyDescent="0.25">
      <c r="A629" s="6" t="s">
        <v>3609</v>
      </c>
      <c r="B629" s="7" t="s">
        <v>4455</v>
      </c>
      <c r="C629" s="8" t="s">
        <v>3971</v>
      </c>
      <c r="D629" s="9" t="s">
        <v>4456</v>
      </c>
      <c r="E629" s="9"/>
      <c r="F629" s="8" t="s">
        <v>3678</v>
      </c>
      <c r="G629" s="9">
        <v>560</v>
      </c>
      <c r="H629" s="9">
        <v>22</v>
      </c>
      <c r="I629" s="9"/>
      <c r="J629" s="7" t="s">
        <v>3621</v>
      </c>
      <c r="K629" s="6" t="s">
        <v>3907</v>
      </c>
      <c r="L629" s="9" t="s">
        <v>79</v>
      </c>
    </row>
    <row r="630" spans="1:12" ht="12" customHeight="1" x14ac:dyDescent="0.25">
      <c r="A630" s="6" t="s">
        <v>3609</v>
      </c>
      <c r="B630" s="7" t="s">
        <v>4457</v>
      </c>
      <c r="C630" s="8" t="s">
        <v>3971</v>
      </c>
      <c r="D630" s="9" t="s">
        <v>4458</v>
      </c>
      <c r="E630" s="9"/>
      <c r="F630" s="8" t="s">
        <v>3620</v>
      </c>
      <c r="G630" s="9">
        <v>42</v>
      </c>
      <c r="H630" s="9">
        <v>0</v>
      </c>
      <c r="I630" s="9"/>
      <c r="J630" s="7" t="s">
        <v>3621</v>
      </c>
      <c r="K630" s="6" t="s">
        <v>3907</v>
      </c>
      <c r="L630" s="9" t="s">
        <v>79</v>
      </c>
    </row>
    <row r="631" spans="1:12" ht="12" customHeight="1" x14ac:dyDescent="0.25">
      <c r="A631" s="6" t="s">
        <v>3609</v>
      </c>
      <c r="B631" s="7" t="s">
        <v>4095</v>
      </c>
      <c r="C631" s="8" t="s">
        <v>3971</v>
      </c>
      <c r="D631" s="9" t="s">
        <v>4459</v>
      </c>
      <c r="E631" s="9"/>
      <c r="F631" s="8" t="s">
        <v>3832</v>
      </c>
      <c r="G631" s="9">
        <v>27</v>
      </c>
      <c r="H631" s="9">
        <v>0</v>
      </c>
      <c r="I631" s="9"/>
      <c r="J631" s="7" t="s">
        <v>3621</v>
      </c>
      <c r="K631" s="6" t="s">
        <v>3907</v>
      </c>
      <c r="L631" s="9" t="s">
        <v>79</v>
      </c>
    </row>
    <row r="632" spans="1:12" ht="12" customHeight="1" x14ac:dyDescent="0.25">
      <c r="A632" s="6" t="s">
        <v>3609</v>
      </c>
      <c r="B632" s="7" t="s">
        <v>4095</v>
      </c>
      <c r="C632" s="8" t="s">
        <v>3971</v>
      </c>
      <c r="D632" s="9" t="s">
        <v>4460</v>
      </c>
      <c r="E632" s="9"/>
      <c r="F632" s="8" t="s">
        <v>3832</v>
      </c>
      <c r="G632" s="9">
        <v>30</v>
      </c>
      <c r="H632" s="9">
        <v>0</v>
      </c>
      <c r="I632" s="9"/>
      <c r="J632" s="7" t="s">
        <v>3621</v>
      </c>
      <c r="K632" s="6" t="s">
        <v>3907</v>
      </c>
      <c r="L632" s="9" t="s">
        <v>79</v>
      </c>
    </row>
    <row r="633" spans="1:12" ht="12" customHeight="1" x14ac:dyDescent="0.25">
      <c r="A633" s="6" t="s">
        <v>3609</v>
      </c>
      <c r="B633" s="7" t="s">
        <v>3623</v>
      </c>
      <c r="C633" s="8" t="s">
        <v>3971</v>
      </c>
      <c r="D633" s="9" t="s">
        <v>4461</v>
      </c>
      <c r="E633" s="9"/>
      <c r="F633" s="8" t="s">
        <v>3625</v>
      </c>
      <c r="G633" s="9">
        <v>110</v>
      </c>
      <c r="H633" s="9">
        <v>3</v>
      </c>
      <c r="I633" s="9"/>
      <c r="J633" s="7" t="s">
        <v>3621</v>
      </c>
      <c r="K633" s="6" t="s">
        <v>3907</v>
      </c>
      <c r="L633" s="9" t="s">
        <v>79</v>
      </c>
    </row>
    <row r="634" spans="1:12" ht="12" customHeight="1" x14ac:dyDescent="0.25">
      <c r="A634" s="6" t="s">
        <v>3609</v>
      </c>
      <c r="B634" s="7" t="s">
        <v>3623</v>
      </c>
      <c r="C634" s="8" t="s">
        <v>3971</v>
      </c>
      <c r="D634" s="9" t="s">
        <v>4462</v>
      </c>
      <c r="E634" s="9"/>
      <c r="F634" s="8" t="s">
        <v>3625</v>
      </c>
      <c r="G634" s="9">
        <v>147</v>
      </c>
      <c r="H634" s="9">
        <v>1</v>
      </c>
      <c r="I634" s="9"/>
      <c r="J634" s="7" t="s">
        <v>3621</v>
      </c>
      <c r="K634" s="6" t="s">
        <v>3907</v>
      </c>
      <c r="L634" s="9" t="s">
        <v>79</v>
      </c>
    </row>
    <row r="635" spans="1:12" ht="12" customHeight="1" x14ac:dyDescent="0.25">
      <c r="A635" s="6" t="s">
        <v>3609</v>
      </c>
      <c r="B635" s="7" t="s">
        <v>3664</v>
      </c>
      <c r="C635" s="8" t="s">
        <v>3971</v>
      </c>
      <c r="D635" s="9" t="s">
        <v>4463</v>
      </c>
      <c r="E635" s="9"/>
      <c r="F635" s="8" t="s">
        <v>3620</v>
      </c>
      <c r="G635" s="9">
        <v>81</v>
      </c>
      <c r="H635" s="9">
        <v>0</v>
      </c>
      <c r="I635" s="9"/>
      <c r="J635" s="7" t="s">
        <v>3621</v>
      </c>
      <c r="K635" s="6" t="s">
        <v>3907</v>
      </c>
      <c r="L635" s="9" t="s">
        <v>79</v>
      </c>
    </row>
    <row r="636" spans="1:12" ht="12" customHeight="1" x14ac:dyDescent="0.25">
      <c r="A636" s="6" t="s">
        <v>3609</v>
      </c>
      <c r="B636" s="7" t="s">
        <v>3623</v>
      </c>
      <c r="C636" s="8" t="s">
        <v>3971</v>
      </c>
      <c r="D636" s="9" t="s">
        <v>4464</v>
      </c>
      <c r="E636" s="9"/>
      <c r="F636" s="8" t="s">
        <v>3625</v>
      </c>
      <c r="G636" s="9">
        <v>135</v>
      </c>
      <c r="H636" s="9">
        <v>1</v>
      </c>
      <c r="I636" s="9"/>
      <c r="J636" s="7" t="s">
        <v>3621</v>
      </c>
      <c r="K636" s="6" t="s">
        <v>3907</v>
      </c>
      <c r="L636" s="9" t="s">
        <v>79</v>
      </c>
    </row>
    <row r="637" spans="1:12" ht="12" customHeight="1" x14ac:dyDescent="0.25">
      <c r="A637" s="6" t="s">
        <v>3609</v>
      </c>
      <c r="B637" s="7" t="s">
        <v>3623</v>
      </c>
      <c r="C637" s="8" t="s">
        <v>3971</v>
      </c>
      <c r="D637" s="9" t="s">
        <v>4465</v>
      </c>
      <c r="E637" s="9"/>
      <c r="F637" s="8" t="s">
        <v>3625</v>
      </c>
      <c r="G637" s="9">
        <v>135</v>
      </c>
      <c r="H637" s="9">
        <v>1</v>
      </c>
      <c r="I637" s="9"/>
      <c r="J637" s="7" t="s">
        <v>3621</v>
      </c>
      <c r="K637" s="6" t="s">
        <v>3907</v>
      </c>
      <c r="L637" s="9" t="s">
        <v>79</v>
      </c>
    </row>
    <row r="638" spans="1:12" ht="12" customHeight="1" x14ac:dyDescent="0.25">
      <c r="A638" s="6" t="s">
        <v>3609</v>
      </c>
      <c r="B638" s="7" t="s">
        <v>3623</v>
      </c>
      <c r="C638" s="8" t="s">
        <v>3971</v>
      </c>
      <c r="D638" s="9" t="s">
        <v>4466</v>
      </c>
      <c r="E638" s="9"/>
      <c r="F638" s="8" t="s">
        <v>3625</v>
      </c>
      <c r="G638" s="9">
        <v>135</v>
      </c>
      <c r="H638" s="9">
        <v>2</v>
      </c>
      <c r="I638" s="9"/>
      <c r="J638" s="7" t="s">
        <v>3621</v>
      </c>
      <c r="K638" s="6" t="s">
        <v>3907</v>
      </c>
      <c r="L638" s="9" t="s">
        <v>79</v>
      </c>
    </row>
    <row r="639" spans="1:12" ht="12" customHeight="1" x14ac:dyDescent="0.25">
      <c r="A639" s="6" t="s">
        <v>3609</v>
      </c>
      <c r="B639" s="7" t="s">
        <v>3623</v>
      </c>
      <c r="C639" s="8" t="s">
        <v>3971</v>
      </c>
      <c r="D639" s="9" t="s">
        <v>4467</v>
      </c>
      <c r="E639" s="9"/>
      <c r="F639" s="8" t="s">
        <v>3625</v>
      </c>
      <c r="G639" s="9">
        <v>135</v>
      </c>
      <c r="H639" s="9">
        <v>2</v>
      </c>
      <c r="I639" s="9"/>
      <c r="J639" s="7" t="s">
        <v>3621</v>
      </c>
      <c r="K639" s="6" t="s">
        <v>3907</v>
      </c>
      <c r="L639" s="9" t="s">
        <v>79</v>
      </c>
    </row>
    <row r="640" spans="1:12" ht="12" customHeight="1" x14ac:dyDescent="0.25">
      <c r="A640" s="6" t="s">
        <v>3609</v>
      </c>
      <c r="B640" s="7" t="s">
        <v>3623</v>
      </c>
      <c r="C640" s="8" t="s">
        <v>3971</v>
      </c>
      <c r="D640" s="9" t="s">
        <v>4468</v>
      </c>
      <c r="E640" s="9"/>
      <c r="F640" s="8" t="s">
        <v>3625</v>
      </c>
      <c r="G640" s="9">
        <v>135</v>
      </c>
      <c r="H640" s="9">
        <v>2</v>
      </c>
      <c r="I640" s="9"/>
      <c r="J640" s="7" t="s">
        <v>3621</v>
      </c>
      <c r="K640" s="6" t="s">
        <v>3907</v>
      </c>
      <c r="L640" s="9" t="s">
        <v>79</v>
      </c>
    </row>
    <row r="641" spans="1:12" ht="12" customHeight="1" x14ac:dyDescent="0.25">
      <c r="A641" s="6" t="s">
        <v>3609</v>
      </c>
      <c r="B641" s="7" t="s">
        <v>3623</v>
      </c>
      <c r="C641" s="8" t="s">
        <v>3971</v>
      </c>
      <c r="D641" s="9" t="s">
        <v>4469</v>
      </c>
      <c r="E641" s="9"/>
      <c r="F641" s="8" t="s">
        <v>3625</v>
      </c>
      <c r="G641" s="9">
        <v>135</v>
      </c>
      <c r="H641" s="9">
        <v>1</v>
      </c>
      <c r="I641" s="9"/>
      <c r="J641" s="7" t="s">
        <v>3621</v>
      </c>
      <c r="K641" s="6" t="s">
        <v>3907</v>
      </c>
      <c r="L641" s="9" t="s">
        <v>79</v>
      </c>
    </row>
    <row r="642" spans="1:12" ht="12" customHeight="1" x14ac:dyDescent="0.25">
      <c r="A642" s="6" t="s">
        <v>3609</v>
      </c>
      <c r="B642" s="7" t="s">
        <v>3623</v>
      </c>
      <c r="C642" s="8" t="s">
        <v>3971</v>
      </c>
      <c r="D642" s="9" t="s">
        <v>4470</v>
      </c>
      <c r="E642" s="9"/>
      <c r="F642" s="8" t="s">
        <v>3625</v>
      </c>
      <c r="G642" s="9">
        <v>135</v>
      </c>
      <c r="H642" s="9">
        <v>2</v>
      </c>
      <c r="I642" s="9"/>
      <c r="J642" s="7" t="s">
        <v>3621</v>
      </c>
      <c r="K642" s="6" t="s">
        <v>3907</v>
      </c>
      <c r="L642" s="9" t="s">
        <v>79</v>
      </c>
    </row>
    <row r="643" spans="1:12" ht="12" customHeight="1" x14ac:dyDescent="0.25">
      <c r="A643" s="6" t="s">
        <v>3609</v>
      </c>
      <c r="B643" s="7" t="s">
        <v>3664</v>
      </c>
      <c r="C643" s="8" t="s">
        <v>3971</v>
      </c>
      <c r="D643" s="9" t="s">
        <v>4471</v>
      </c>
      <c r="E643" s="9"/>
      <c r="F643" s="8" t="s">
        <v>3620</v>
      </c>
      <c r="G643" s="9">
        <v>76</v>
      </c>
      <c r="H643" s="9">
        <v>0</v>
      </c>
      <c r="I643" s="9"/>
      <c r="J643" s="7" t="s">
        <v>3621</v>
      </c>
      <c r="K643" s="6" t="s">
        <v>3907</v>
      </c>
      <c r="L643" s="9" t="s">
        <v>79</v>
      </c>
    </row>
    <row r="644" spans="1:12" ht="12" customHeight="1" x14ac:dyDescent="0.25">
      <c r="A644" s="6" t="s">
        <v>3609</v>
      </c>
      <c r="B644" s="7" t="s">
        <v>3623</v>
      </c>
      <c r="C644" s="8" t="s">
        <v>3971</v>
      </c>
      <c r="D644" s="9" t="s">
        <v>4472</v>
      </c>
      <c r="E644" s="9"/>
      <c r="F644" s="8" t="s">
        <v>3625</v>
      </c>
      <c r="G644" s="9">
        <v>120</v>
      </c>
      <c r="H644" s="9">
        <v>1</v>
      </c>
      <c r="I644" s="9"/>
      <c r="J644" s="7" t="s">
        <v>3621</v>
      </c>
      <c r="K644" s="6" t="s">
        <v>3907</v>
      </c>
      <c r="L644" s="9" t="s">
        <v>79</v>
      </c>
    </row>
    <row r="645" spans="1:12" ht="12" customHeight="1" x14ac:dyDescent="0.25">
      <c r="A645" s="6" t="s">
        <v>3609</v>
      </c>
      <c r="B645" s="7" t="s">
        <v>3623</v>
      </c>
      <c r="C645" s="8" t="s">
        <v>3971</v>
      </c>
      <c r="D645" s="9" t="s">
        <v>4473</v>
      </c>
      <c r="E645" s="9"/>
      <c r="F645" s="8" t="s">
        <v>3625</v>
      </c>
      <c r="G645" s="9">
        <v>116</v>
      </c>
      <c r="H645" s="9">
        <v>1</v>
      </c>
      <c r="I645" s="9"/>
      <c r="J645" s="7" t="s">
        <v>3621</v>
      </c>
      <c r="K645" s="6" t="s">
        <v>3907</v>
      </c>
      <c r="L645" s="9" t="s">
        <v>79</v>
      </c>
    </row>
    <row r="646" spans="1:12" ht="12" customHeight="1" x14ac:dyDescent="0.25">
      <c r="A646" s="6" t="s">
        <v>3609</v>
      </c>
      <c r="B646" s="7" t="s">
        <v>4474</v>
      </c>
      <c r="C646" s="8" t="s">
        <v>3971</v>
      </c>
      <c r="D646" s="9" t="s">
        <v>4475</v>
      </c>
      <c r="E646" s="9"/>
      <c r="F646" s="8" t="s">
        <v>4411</v>
      </c>
      <c r="G646" s="9">
        <v>6643</v>
      </c>
      <c r="H646" s="9">
        <v>133</v>
      </c>
      <c r="I646" s="9"/>
      <c r="J646" s="7" t="s">
        <v>3621</v>
      </c>
      <c r="K646" s="6" t="s">
        <v>3907</v>
      </c>
      <c r="L646" s="9" t="s">
        <v>79</v>
      </c>
    </row>
    <row r="647" spans="1:12" ht="12" customHeight="1" x14ac:dyDescent="0.25">
      <c r="A647" s="6" t="s">
        <v>3609</v>
      </c>
      <c r="B647" s="7" t="s">
        <v>4476</v>
      </c>
      <c r="C647" s="8" t="s">
        <v>3971</v>
      </c>
      <c r="D647" s="9" t="s">
        <v>4477</v>
      </c>
      <c r="E647" s="9"/>
      <c r="F647" s="8" t="s">
        <v>4411</v>
      </c>
      <c r="G647" s="9">
        <v>463</v>
      </c>
      <c r="H647" s="9">
        <v>8</v>
      </c>
      <c r="I647" s="9"/>
      <c r="J647" s="7" t="s">
        <v>3621</v>
      </c>
      <c r="K647" s="6" t="s">
        <v>3907</v>
      </c>
      <c r="L647" s="9" t="s">
        <v>79</v>
      </c>
    </row>
    <row r="648" spans="1:12" ht="12" customHeight="1" x14ac:dyDescent="0.25">
      <c r="A648" s="6" t="s">
        <v>3609</v>
      </c>
      <c r="B648" s="7" t="s">
        <v>3689</v>
      </c>
      <c r="C648" s="8" t="s">
        <v>3975</v>
      </c>
      <c r="D648" s="9" t="s">
        <v>3976</v>
      </c>
      <c r="E648" s="9" t="s">
        <v>393</v>
      </c>
      <c r="F648" s="8" t="s">
        <v>3688</v>
      </c>
      <c r="G648" s="9">
        <v>814</v>
      </c>
      <c r="H648" s="9">
        <v>55</v>
      </c>
      <c r="I648" s="9"/>
      <c r="J648" s="7" t="s">
        <v>3621</v>
      </c>
      <c r="K648" s="6" t="s">
        <v>3622</v>
      </c>
      <c r="L648" s="9" t="s">
        <v>79</v>
      </c>
    </row>
    <row r="649" spans="1:12" ht="12" customHeight="1" x14ac:dyDescent="0.25">
      <c r="A649" s="6" t="s">
        <v>3609</v>
      </c>
      <c r="B649" s="7" t="s">
        <v>3686</v>
      </c>
      <c r="C649" s="8" t="s">
        <v>3975</v>
      </c>
      <c r="D649" s="9" t="s">
        <v>3977</v>
      </c>
      <c r="E649" s="9" t="s">
        <v>393</v>
      </c>
      <c r="F649" s="8" t="s">
        <v>3688</v>
      </c>
      <c r="G649" s="9">
        <v>1358</v>
      </c>
      <c r="H649" s="9">
        <v>79</v>
      </c>
      <c r="I649" s="9"/>
      <c r="J649" s="7" t="s">
        <v>3621</v>
      </c>
      <c r="K649" s="6" t="s">
        <v>3622</v>
      </c>
      <c r="L649" s="9" t="s">
        <v>79</v>
      </c>
    </row>
    <row r="650" spans="1:12" ht="12" customHeight="1" x14ac:dyDescent="0.25">
      <c r="A650" s="6" t="s">
        <v>3609</v>
      </c>
      <c r="B650" s="7" t="s">
        <v>3717</v>
      </c>
      <c r="C650" s="8" t="s">
        <v>3975</v>
      </c>
      <c r="D650" s="9" t="s">
        <v>4380</v>
      </c>
      <c r="E650" s="9" t="s">
        <v>393</v>
      </c>
      <c r="F650" s="8" t="s">
        <v>4162</v>
      </c>
      <c r="G650" s="9">
        <v>1062</v>
      </c>
      <c r="H650" s="9">
        <v>30</v>
      </c>
      <c r="I650" s="9"/>
      <c r="J650" s="7" t="s">
        <v>3621</v>
      </c>
      <c r="K650" s="6" t="s">
        <v>4381</v>
      </c>
      <c r="L650" s="9" t="s">
        <v>79</v>
      </c>
    </row>
    <row r="651" spans="1:12" ht="12" customHeight="1" x14ac:dyDescent="0.25">
      <c r="A651" s="6" t="s">
        <v>3609</v>
      </c>
      <c r="B651" s="7" t="s">
        <v>3717</v>
      </c>
      <c r="C651" s="8" t="s">
        <v>3975</v>
      </c>
      <c r="D651" s="9" t="s">
        <v>4382</v>
      </c>
      <c r="E651" s="9" t="s">
        <v>393</v>
      </c>
      <c r="F651" s="8" t="s">
        <v>4162</v>
      </c>
      <c r="G651" s="9">
        <v>1062</v>
      </c>
      <c r="H651" s="9">
        <v>30</v>
      </c>
      <c r="I651" s="9"/>
      <c r="J651" s="7" t="s">
        <v>3621</v>
      </c>
      <c r="K651" s="6" t="s">
        <v>4381</v>
      </c>
      <c r="L651" s="9" t="s">
        <v>79</v>
      </c>
    </row>
    <row r="652" spans="1:12" ht="12" customHeight="1" x14ac:dyDescent="0.25">
      <c r="A652" s="6" t="s">
        <v>3609</v>
      </c>
      <c r="B652" s="7" t="s">
        <v>3717</v>
      </c>
      <c r="C652" s="8" t="s">
        <v>3975</v>
      </c>
      <c r="D652" s="9" t="s">
        <v>4383</v>
      </c>
      <c r="E652" s="9" t="s">
        <v>393</v>
      </c>
      <c r="F652" s="8" t="s">
        <v>4162</v>
      </c>
      <c r="G652" s="9">
        <v>1164</v>
      </c>
      <c r="H652" s="9">
        <v>24</v>
      </c>
      <c r="I652" s="9"/>
      <c r="J652" s="7" t="s">
        <v>3621</v>
      </c>
      <c r="K652" s="6" t="s">
        <v>4384</v>
      </c>
      <c r="L652" s="9" t="s">
        <v>79</v>
      </c>
    </row>
    <row r="653" spans="1:12" ht="12" customHeight="1" x14ac:dyDescent="0.25">
      <c r="A653" s="6" t="s">
        <v>3609</v>
      </c>
      <c r="B653" s="7" t="s">
        <v>3717</v>
      </c>
      <c r="C653" s="8" t="s">
        <v>3975</v>
      </c>
      <c r="D653" s="9" t="s">
        <v>4385</v>
      </c>
      <c r="E653" s="9" t="s">
        <v>393</v>
      </c>
      <c r="F653" s="8" t="s">
        <v>4162</v>
      </c>
      <c r="G653" s="9">
        <v>1163</v>
      </c>
      <c r="H653" s="9">
        <v>24</v>
      </c>
      <c r="I653" s="9"/>
      <c r="J653" s="7" t="s">
        <v>3621</v>
      </c>
      <c r="K653" s="6" t="s">
        <v>4384</v>
      </c>
      <c r="L653" s="9" t="s">
        <v>79</v>
      </c>
    </row>
    <row r="654" spans="1:12" ht="12" customHeight="1" x14ac:dyDescent="0.25">
      <c r="A654" s="6" t="s">
        <v>3609</v>
      </c>
      <c r="B654" s="7" t="s">
        <v>3717</v>
      </c>
      <c r="C654" s="8" t="s">
        <v>3975</v>
      </c>
      <c r="D654" s="9" t="s">
        <v>4403</v>
      </c>
      <c r="E654" s="9" t="s">
        <v>393</v>
      </c>
      <c r="F654" s="8" t="s">
        <v>4162</v>
      </c>
      <c r="G654" s="9">
        <v>1025</v>
      </c>
      <c r="H654" s="9">
        <v>24</v>
      </c>
      <c r="I654" s="9"/>
      <c r="J654" s="7" t="s">
        <v>3621</v>
      </c>
      <c r="K654" s="6" t="s">
        <v>4384</v>
      </c>
      <c r="L654" s="9" t="s">
        <v>79</v>
      </c>
    </row>
    <row r="655" spans="1:12" ht="12" customHeight="1" x14ac:dyDescent="0.25">
      <c r="A655" s="6" t="s">
        <v>3609</v>
      </c>
      <c r="B655" s="7" t="s">
        <v>3717</v>
      </c>
      <c r="C655" s="8" t="s">
        <v>3975</v>
      </c>
      <c r="D655" s="9" t="s">
        <v>4404</v>
      </c>
      <c r="E655" s="9" t="s">
        <v>393</v>
      </c>
      <c r="F655" s="8" t="s">
        <v>4162</v>
      </c>
      <c r="G655" s="9">
        <v>955</v>
      </c>
      <c r="H655" s="9">
        <v>24</v>
      </c>
      <c r="I655" s="9"/>
      <c r="J655" s="7" t="s">
        <v>3621</v>
      </c>
      <c r="K655" s="6" t="s">
        <v>4384</v>
      </c>
      <c r="L655" s="9" t="s">
        <v>79</v>
      </c>
    </row>
    <row r="656" spans="1:12" ht="12" customHeight="1" x14ac:dyDescent="0.25">
      <c r="A656" s="6" t="s">
        <v>3609</v>
      </c>
      <c r="B656" s="7" t="s">
        <v>3717</v>
      </c>
      <c r="C656" s="8" t="s">
        <v>3975</v>
      </c>
      <c r="D656" s="9" t="s">
        <v>5016</v>
      </c>
      <c r="E656" s="9"/>
      <c r="F656" s="8" t="s">
        <v>4162</v>
      </c>
      <c r="G656" s="9">
        <v>325</v>
      </c>
      <c r="H656" s="9">
        <v>8</v>
      </c>
      <c r="I656" s="9"/>
      <c r="J656" s="7" t="s">
        <v>3621</v>
      </c>
      <c r="K656" s="6" t="s">
        <v>4384</v>
      </c>
      <c r="L656" s="9" t="s">
        <v>79</v>
      </c>
    </row>
    <row r="657" spans="1:12" ht="12" customHeight="1" x14ac:dyDescent="0.25">
      <c r="A657" s="6" t="s">
        <v>3609</v>
      </c>
      <c r="B657" s="7" t="s">
        <v>4041</v>
      </c>
      <c r="C657" s="8" t="s">
        <v>3975</v>
      </c>
      <c r="D657" s="9" t="s">
        <v>4490</v>
      </c>
      <c r="E657" s="9"/>
      <c r="F657" s="8" t="s">
        <v>3855</v>
      </c>
      <c r="G657" s="9">
        <v>399</v>
      </c>
      <c r="H657" s="9">
        <v>10</v>
      </c>
      <c r="I657" s="9"/>
      <c r="J657" s="7" t="s">
        <v>3621</v>
      </c>
      <c r="K657" s="6" t="s">
        <v>4381</v>
      </c>
      <c r="L657" s="9" t="s">
        <v>79</v>
      </c>
    </row>
    <row r="658" spans="1:12" ht="12" customHeight="1" x14ac:dyDescent="0.25">
      <c r="A658" s="6" t="s">
        <v>3609</v>
      </c>
      <c r="B658" s="7" t="s">
        <v>4041</v>
      </c>
      <c r="C658" s="8" t="s">
        <v>3975</v>
      </c>
      <c r="D658" s="9" t="s">
        <v>4491</v>
      </c>
      <c r="E658" s="9"/>
      <c r="F658" s="8" t="s">
        <v>3855</v>
      </c>
      <c r="G658" s="9">
        <v>220</v>
      </c>
      <c r="H658" s="9">
        <v>1</v>
      </c>
      <c r="I658" s="9"/>
      <c r="J658" s="7" t="s">
        <v>3621</v>
      </c>
      <c r="K658" s="6" t="s">
        <v>4381</v>
      </c>
      <c r="L658" s="9" t="s">
        <v>79</v>
      </c>
    </row>
    <row r="659" spans="1:12" ht="12" customHeight="1" x14ac:dyDescent="0.25">
      <c r="A659" s="6" t="s">
        <v>3609</v>
      </c>
      <c r="B659" s="7" t="s">
        <v>4041</v>
      </c>
      <c r="C659" s="8" t="s">
        <v>3975</v>
      </c>
      <c r="D659" s="9" t="s">
        <v>4492</v>
      </c>
      <c r="E659" s="9"/>
      <c r="F659" s="8" t="s">
        <v>3855</v>
      </c>
      <c r="G659" s="9">
        <v>76</v>
      </c>
      <c r="H659" s="9">
        <v>3</v>
      </c>
      <c r="I659" s="9"/>
      <c r="J659" s="7" t="s">
        <v>3621</v>
      </c>
      <c r="K659" s="6" t="s">
        <v>4381</v>
      </c>
      <c r="L659" s="9" t="s">
        <v>79</v>
      </c>
    </row>
    <row r="660" spans="1:12" ht="12" customHeight="1" x14ac:dyDescent="0.25">
      <c r="A660" s="6" t="s">
        <v>3609</v>
      </c>
      <c r="B660" s="7" t="s">
        <v>4041</v>
      </c>
      <c r="C660" s="8" t="s">
        <v>3975</v>
      </c>
      <c r="D660" s="9" t="s">
        <v>4493</v>
      </c>
      <c r="E660" s="9"/>
      <c r="F660" s="8" t="s">
        <v>3855</v>
      </c>
      <c r="G660" s="9">
        <v>79</v>
      </c>
      <c r="H660" s="9">
        <v>3</v>
      </c>
      <c r="I660" s="9"/>
      <c r="J660" s="7" t="s">
        <v>3621</v>
      </c>
      <c r="K660" s="6" t="s">
        <v>4381</v>
      </c>
      <c r="L660" s="9" t="s">
        <v>79</v>
      </c>
    </row>
    <row r="661" spans="1:12" ht="12" customHeight="1" x14ac:dyDescent="0.25">
      <c r="A661" s="6" t="s">
        <v>3609</v>
      </c>
      <c r="B661" s="7" t="s">
        <v>3623</v>
      </c>
      <c r="C661" s="8" t="s">
        <v>3975</v>
      </c>
      <c r="D661" s="9" t="s">
        <v>4494</v>
      </c>
      <c r="E661" s="9"/>
      <c r="F661" s="8" t="s">
        <v>3625</v>
      </c>
      <c r="G661" s="9">
        <v>119</v>
      </c>
      <c r="H661" s="9">
        <v>1</v>
      </c>
      <c r="I661" s="9"/>
      <c r="J661" s="7" t="s">
        <v>3621</v>
      </c>
      <c r="K661" s="6" t="s">
        <v>4381</v>
      </c>
      <c r="L661" s="9" t="s">
        <v>79</v>
      </c>
    </row>
    <row r="662" spans="1:12" ht="12" customHeight="1" x14ac:dyDescent="0.25">
      <c r="A662" s="6" t="s">
        <v>3609</v>
      </c>
      <c r="B662" s="7" t="s">
        <v>3623</v>
      </c>
      <c r="C662" s="8" t="s">
        <v>3975</v>
      </c>
      <c r="D662" s="9" t="s">
        <v>4495</v>
      </c>
      <c r="E662" s="9"/>
      <c r="F662" s="8" t="s">
        <v>3625</v>
      </c>
      <c r="G662" s="9">
        <v>121</v>
      </c>
      <c r="H662" s="9">
        <v>2</v>
      </c>
      <c r="I662" s="9"/>
      <c r="J662" s="7" t="s">
        <v>3621</v>
      </c>
      <c r="K662" s="6" t="s">
        <v>4381</v>
      </c>
      <c r="L662" s="9" t="s">
        <v>79</v>
      </c>
    </row>
    <row r="663" spans="1:12" ht="12" customHeight="1" x14ac:dyDescent="0.25">
      <c r="A663" s="6" t="s">
        <v>3609</v>
      </c>
      <c r="B663" s="7" t="s">
        <v>3623</v>
      </c>
      <c r="C663" s="8" t="s">
        <v>3975</v>
      </c>
      <c r="D663" s="9" t="s">
        <v>4496</v>
      </c>
      <c r="E663" s="9"/>
      <c r="F663" s="8" t="s">
        <v>3625</v>
      </c>
      <c r="G663" s="9">
        <v>153</v>
      </c>
      <c r="H663" s="9">
        <v>2</v>
      </c>
      <c r="I663" s="9"/>
      <c r="J663" s="7" t="s">
        <v>3621</v>
      </c>
      <c r="K663" s="6" t="s">
        <v>4381</v>
      </c>
      <c r="L663" s="9" t="s">
        <v>79</v>
      </c>
    </row>
    <row r="664" spans="1:12" ht="12" customHeight="1" x14ac:dyDescent="0.25">
      <c r="A664" s="6" t="s">
        <v>3609</v>
      </c>
      <c r="B664" s="7" t="s">
        <v>3623</v>
      </c>
      <c r="C664" s="8" t="s">
        <v>3975</v>
      </c>
      <c r="D664" s="9" t="s">
        <v>4497</v>
      </c>
      <c r="E664" s="9"/>
      <c r="F664" s="8" t="s">
        <v>3625</v>
      </c>
      <c r="G664" s="9">
        <v>153</v>
      </c>
      <c r="H664" s="9">
        <v>1</v>
      </c>
      <c r="I664" s="9"/>
      <c r="J664" s="7" t="s">
        <v>3621</v>
      </c>
      <c r="K664" s="6" t="s">
        <v>4381</v>
      </c>
      <c r="L664" s="9" t="s">
        <v>79</v>
      </c>
    </row>
    <row r="665" spans="1:12" ht="12" customHeight="1" x14ac:dyDescent="0.25">
      <c r="A665" s="6" t="s">
        <v>3609</v>
      </c>
      <c r="B665" s="7" t="s">
        <v>3988</v>
      </c>
      <c r="C665" s="8" t="s">
        <v>3975</v>
      </c>
      <c r="D665" s="9" t="s">
        <v>4498</v>
      </c>
      <c r="E665" s="9"/>
      <c r="F665" s="8" t="s">
        <v>3613</v>
      </c>
      <c r="G665" s="9">
        <v>960</v>
      </c>
      <c r="H665" s="9">
        <v>0</v>
      </c>
      <c r="I665" s="9"/>
      <c r="J665" s="7" t="s">
        <v>3621</v>
      </c>
      <c r="K665" s="6" t="s">
        <v>4381</v>
      </c>
      <c r="L665" s="9" t="s">
        <v>79</v>
      </c>
    </row>
    <row r="666" spans="1:12" ht="12" customHeight="1" x14ac:dyDescent="0.25">
      <c r="A666" s="6" t="s">
        <v>3609</v>
      </c>
      <c r="B666" s="7" t="s">
        <v>3623</v>
      </c>
      <c r="C666" s="8" t="s">
        <v>3975</v>
      </c>
      <c r="D666" s="9" t="s">
        <v>4499</v>
      </c>
      <c r="E666" s="9"/>
      <c r="F666" s="8" t="s">
        <v>3613</v>
      </c>
      <c r="G666" s="9">
        <v>358</v>
      </c>
      <c r="H666" s="9">
        <v>1</v>
      </c>
      <c r="I666" s="9"/>
      <c r="J666" s="7" t="s">
        <v>3621</v>
      </c>
      <c r="K666" s="6" t="s">
        <v>4381</v>
      </c>
      <c r="L666" s="9" t="s">
        <v>79</v>
      </c>
    </row>
    <row r="667" spans="1:12" ht="12" customHeight="1" x14ac:dyDescent="0.25">
      <c r="A667" s="6" t="s">
        <v>3609</v>
      </c>
      <c r="B667" s="7" t="s">
        <v>3988</v>
      </c>
      <c r="C667" s="8" t="s">
        <v>3975</v>
      </c>
      <c r="D667" s="9" t="s">
        <v>4500</v>
      </c>
      <c r="E667" s="9"/>
      <c r="F667" s="8" t="s">
        <v>3613</v>
      </c>
      <c r="G667" s="9">
        <v>272</v>
      </c>
      <c r="H667" s="9">
        <v>1</v>
      </c>
      <c r="I667" s="9"/>
      <c r="J667" s="7" t="s">
        <v>3621</v>
      </c>
      <c r="K667" s="6" t="s">
        <v>4381</v>
      </c>
      <c r="L667" s="9" t="s">
        <v>79</v>
      </c>
    </row>
    <row r="668" spans="1:12" ht="12" customHeight="1" x14ac:dyDescent="0.25">
      <c r="A668" s="6" t="s">
        <v>3609</v>
      </c>
      <c r="B668" s="7" t="s">
        <v>4011</v>
      </c>
      <c r="C668" s="8" t="s">
        <v>3975</v>
      </c>
      <c r="D668" s="9" t="s">
        <v>4501</v>
      </c>
      <c r="E668" s="9"/>
      <c r="F668" s="8" t="s">
        <v>3653</v>
      </c>
      <c r="G668" s="9">
        <v>70</v>
      </c>
      <c r="H668" s="9">
        <v>0</v>
      </c>
      <c r="I668" s="9"/>
      <c r="J668" s="7" t="s">
        <v>3641</v>
      </c>
      <c r="K668" s="6" t="s">
        <v>3642</v>
      </c>
      <c r="L668" s="9" t="s">
        <v>79</v>
      </c>
    </row>
    <row r="669" spans="1:12" ht="12" customHeight="1" x14ac:dyDescent="0.25">
      <c r="A669" s="6" t="s">
        <v>3609</v>
      </c>
      <c r="B669" s="7" t="s">
        <v>3616</v>
      </c>
      <c r="C669" s="8" t="s">
        <v>3975</v>
      </c>
      <c r="D669" s="9" t="s">
        <v>4502</v>
      </c>
      <c r="E669" s="9"/>
      <c r="F669" s="8" t="s">
        <v>3613</v>
      </c>
      <c r="G669" s="9">
        <v>85</v>
      </c>
      <c r="H669" s="9">
        <v>0</v>
      </c>
      <c r="I669" s="9"/>
      <c r="J669" s="7" t="s">
        <v>3621</v>
      </c>
      <c r="K669" s="6" t="s">
        <v>4384</v>
      </c>
      <c r="L669" s="9" t="s">
        <v>79</v>
      </c>
    </row>
    <row r="670" spans="1:12" ht="12" customHeight="1" x14ac:dyDescent="0.25">
      <c r="A670" s="6" t="s">
        <v>3609</v>
      </c>
      <c r="B670" s="7" t="s">
        <v>4503</v>
      </c>
      <c r="C670" s="8" t="s">
        <v>3975</v>
      </c>
      <c r="D670" s="9" t="s">
        <v>4504</v>
      </c>
      <c r="E670" s="9"/>
      <c r="F670" s="8" t="s">
        <v>3613</v>
      </c>
      <c r="G670" s="9">
        <v>193</v>
      </c>
      <c r="H670" s="9">
        <v>0</v>
      </c>
      <c r="I670" s="9"/>
      <c r="J670" s="7" t="s">
        <v>3621</v>
      </c>
      <c r="K670" s="6" t="s">
        <v>4384</v>
      </c>
      <c r="L670" s="9" t="s">
        <v>79</v>
      </c>
    </row>
    <row r="671" spans="1:12" ht="12" customHeight="1" x14ac:dyDescent="0.25">
      <c r="A671" s="6" t="s">
        <v>3609</v>
      </c>
      <c r="B671" s="7" t="s">
        <v>3623</v>
      </c>
      <c r="C671" s="8" t="s">
        <v>3975</v>
      </c>
      <c r="D671" s="9" t="s">
        <v>4505</v>
      </c>
      <c r="E671" s="9"/>
      <c r="F671" s="8" t="s">
        <v>3625</v>
      </c>
      <c r="G671" s="9">
        <v>154</v>
      </c>
      <c r="H671" s="9">
        <v>2</v>
      </c>
      <c r="I671" s="9"/>
      <c r="J671" s="7" t="s">
        <v>3621</v>
      </c>
      <c r="K671" s="6" t="s">
        <v>4384</v>
      </c>
      <c r="L671" s="9" t="s">
        <v>79</v>
      </c>
    </row>
    <row r="672" spans="1:12" ht="12" customHeight="1" x14ac:dyDescent="0.25">
      <c r="A672" s="6" t="s">
        <v>3609</v>
      </c>
      <c r="B672" s="7" t="s">
        <v>3988</v>
      </c>
      <c r="C672" s="8" t="s">
        <v>3975</v>
      </c>
      <c r="D672" s="9" t="s">
        <v>4506</v>
      </c>
      <c r="E672" s="9"/>
      <c r="F672" s="8" t="s">
        <v>3613</v>
      </c>
      <c r="G672" s="9">
        <v>931</v>
      </c>
      <c r="H672" s="9">
        <v>3</v>
      </c>
      <c r="I672" s="9"/>
      <c r="J672" s="7" t="s">
        <v>3621</v>
      </c>
      <c r="K672" s="6" t="s">
        <v>4384</v>
      </c>
      <c r="L672" s="9" t="s">
        <v>79</v>
      </c>
    </row>
    <row r="673" spans="1:12" ht="12" customHeight="1" x14ac:dyDescent="0.25">
      <c r="A673" s="6" t="s">
        <v>3609</v>
      </c>
      <c r="B673" s="7" t="s">
        <v>3749</v>
      </c>
      <c r="C673" s="8" t="s">
        <v>3975</v>
      </c>
      <c r="D673" s="9" t="s">
        <v>4507</v>
      </c>
      <c r="E673" s="9"/>
      <c r="F673" s="8" t="s">
        <v>3613</v>
      </c>
      <c r="G673" s="9">
        <v>51</v>
      </c>
      <c r="H673" s="9">
        <v>0</v>
      </c>
      <c r="I673" s="9"/>
      <c r="J673" s="7" t="s">
        <v>3621</v>
      </c>
      <c r="K673" s="6" t="s">
        <v>4384</v>
      </c>
      <c r="L673" s="9" t="s">
        <v>79</v>
      </c>
    </row>
    <row r="674" spans="1:12" ht="12" customHeight="1" x14ac:dyDescent="0.25">
      <c r="A674" s="6" t="s">
        <v>3609</v>
      </c>
      <c r="B674" s="7" t="s">
        <v>4503</v>
      </c>
      <c r="C674" s="8" t="s">
        <v>3975</v>
      </c>
      <c r="D674" s="9" t="s">
        <v>4508</v>
      </c>
      <c r="E674" s="9"/>
      <c r="F674" s="8" t="s">
        <v>3613</v>
      </c>
      <c r="G674" s="9">
        <v>124</v>
      </c>
      <c r="H674" s="9">
        <v>0</v>
      </c>
      <c r="I674" s="9"/>
      <c r="J674" s="7" t="s">
        <v>3621</v>
      </c>
      <c r="K674" s="6" t="s">
        <v>4384</v>
      </c>
      <c r="L674" s="9" t="s">
        <v>79</v>
      </c>
    </row>
    <row r="675" spans="1:12" ht="12" customHeight="1" x14ac:dyDescent="0.25">
      <c r="A675" s="6" t="s">
        <v>3609</v>
      </c>
      <c r="B675" s="7" t="s">
        <v>3623</v>
      </c>
      <c r="C675" s="8" t="s">
        <v>3975</v>
      </c>
      <c r="D675" s="9" t="s">
        <v>4509</v>
      </c>
      <c r="E675" s="9"/>
      <c r="F675" s="8" t="s">
        <v>3625</v>
      </c>
      <c r="G675" s="9">
        <v>153</v>
      </c>
      <c r="H675" s="9">
        <v>1</v>
      </c>
      <c r="I675" s="9"/>
      <c r="J675" s="7" t="s">
        <v>3621</v>
      </c>
      <c r="K675" s="6" t="s">
        <v>4384</v>
      </c>
      <c r="L675" s="9" t="s">
        <v>79</v>
      </c>
    </row>
    <row r="676" spans="1:12" ht="12" customHeight="1" x14ac:dyDescent="0.25">
      <c r="A676" s="6" t="s">
        <v>3609</v>
      </c>
      <c r="B676" s="7" t="s">
        <v>3623</v>
      </c>
      <c r="C676" s="8" t="s">
        <v>3975</v>
      </c>
      <c r="D676" s="9" t="s">
        <v>4510</v>
      </c>
      <c r="E676" s="9"/>
      <c r="F676" s="8" t="s">
        <v>3625</v>
      </c>
      <c r="G676" s="9">
        <v>180</v>
      </c>
      <c r="H676" s="9">
        <v>1</v>
      </c>
      <c r="I676" s="9"/>
      <c r="J676" s="7" t="s">
        <v>3621</v>
      </c>
      <c r="K676" s="6" t="s">
        <v>4384</v>
      </c>
      <c r="L676" s="9" t="s">
        <v>79</v>
      </c>
    </row>
    <row r="677" spans="1:12" ht="12" customHeight="1" x14ac:dyDescent="0.25">
      <c r="A677" s="6" t="s">
        <v>3609</v>
      </c>
      <c r="B677" s="7" t="s">
        <v>3623</v>
      </c>
      <c r="C677" s="8" t="s">
        <v>3975</v>
      </c>
      <c r="D677" s="9" t="s">
        <v>4511</v>
      </c>
      <c r="E677" s="9"/>
      <c r="F677" s="8" t="s">
        <v>3625</v>
      </c>
      <c r="G677" s="9">
        <v>173</v>
      </c>
      <c r="H677" s="9">
        <v>6</v>
      </c>
      <c r="I677" s="9"/>
      <c r="J677" s="7" t="s">
        <v>3621</v>
      </c>
      <c r="K677" s="6" t="s">
        <v>4384</v>
      </c>
      <c r="L677" s="9" t="s">
        <v>79</v>
      </c>
    </row>
    <row r="678" spans="1:12" ht="12" customHeight="1" x14ac:dyDescent="0.25">
      <c r="A678" s="6" t="s">
        <v>3609</v>
      </c>
      <c r="B678" s="7" t="s">
        <v>3623</v>
      </c>
      <c r="C678" s="8" t="s">
        <v>3975</v>
      </c>
      <c r="D678" s="9" t="s">
        <v>4512</v>
      </c>
      <c r="E678" s="9"/>
      <c r="F678" s="8" t="s">
        <v>3625</v>
      </c>
      <c r="G678" s="9">
        <v>142</v>
      </c>
      <c r="H678" s="9">
        <v>1</v>
      </c>
      <c r="I678" s="9"/>
      <c r="J678" s="7" t="s">
        <v>3621</v>
      </c>
      <c r="K678" s="6" t="s">
        <v>4384</v>
      </c>
      <c r="L678" s="9" t="s">
        <v>79</v>
      </c>
    </row>
    <row r="679" spans="1:12" ht="12" customHeight="1" x14ac:dyDescent="0.25">
      <c r="A679" s="6" t="s">
        <v>3609</v>
      </c>
      <c r="B679" s="7" t="s">
        <v>3623</v>
      </c>
      <c r="C679" s="8" t="s">
        <v>3975</v>
      </c>
      <c r="D679" s="9" t="s">
        <v>4513</v>
      </c>
      <c r="E679" s="9"/>
      <c r="F679" s="8" t="s">
        <v>3625</v>
      </c>
      <c r="G679" s="9">
        <v>138</v>
      </c>
      <c r="H679" s="9">
        <v>1</v>
      </c>
      <c r="I679" s="9"/>
      <c r="J679" s="7" t="s">
        <v>3621</v>
      </c>
      <c r="K679" s="6" t="s">
        <v>4384</v>
      </c>
      <c r="L679" s="9" t="s">
        <v>79</v>
      </c>
    </row>
    <row r="680" spans="1:12" ht="12" customHeight="1" x14ac:dyDescent="0.25">
      <c r="A680" s="6" t="s">
        <v>3609</v>
      </c>
      <c r="B680" s="7" t="s">
        <v>3749</v>
      </c>
      <c r="C680" s="8" t="s">
        <v>3975</v>
      </c>
      <c r="D680" s="9" t="s">
        <v>4514</v>
      </c>
      <c r="E680" s="9"/>
      <c r="F680" s="8" t="s">
        <v>3613</v>
      </c>
      <c r="G680" s="9">
        <v>662</v>
      </c>
      <c r="H680" s="9">
        <v>0</v>
      </c>
      <c r="I680" s="9"/>
      <c r="J680" s="7" t="s">
        <v>3621</v>
      </c>
      <c r="K680" s="6" t="s">
        <v>4384</v>
      </c>
      <c r="L680" s="9" t="s">
        <v>79</v>
      </c>
    </row>
    <row r="681" spans="1:12" ht="12" customHeight="1" x14ac:dyDescent="0.25">
      <c r="A681" s="6" t="s">
        <v>3609</v>
      </c>
      <c r="B681" s="7" t="s">
        <v>3988</v>
      </c>
      <c r="C681" s="8" t="s">
        <v>3975</v>
      </c>
      <c r="D681" s="9" t="s">
        <v>4515</v>
      </c>
      <c r="E681" s="9"/>
      <c r="F681" s="8" t="s">
        <v>3613</v>
      </c>
      <c r="G681" s="9">
        <v>152</v>
      </c>
      <c r="H681" s="9">
        <v>0</v>
      </c>
      <c r="I681" s="9"/>
      <c r="J681" s="7" t="s">
        <v>3621</v>
      </c>
      <c r="K681" s="6" t="s">
        <v>4384</v>
      </c>
      <c r="L681" s="9" t="s">
        <v>79</v>
      </c>
    </row>
    <row r="682" spans="1:12" ht="12" customHeight="1" x14ac:dyDescent="0.25">
      <c r="A682" s="6" t="s">
        <v>3609</v>
      </c>
      <c r="B682" s="7" t="s">
        <v>4516</v>
      </c>
      <c r="C682" s="8" t="s">
        <v>3975</v>
      </c>
      <c r="D682" s="9" t="s">
        <v>4517</v>
      </c>
      <c r="E682" s="9"/>
      <c r="F682" s="8" t="s">
        <v>3613</v>
      </c>
      <c r="G682" s="9">
        <v>87</v>
      </c>
      <c r="H682" s="9">
        <v>0</v>
      </c>
      <c r="I682" s="9"/>
      <c r="J682" s="7" t="s">
        <v>3621</v>
      </c>
      <c r="K682" s="6" t="s">
        <v>4384</v>
      </c>
      <c r="L682" s="9" t="s">
        <v>79</v>
      </c>
    </row>
    <row r="683" spans="1:12" ht="12" customHeight="1" x14ac:dyDescent="0.25">
      <c r="A683" s="6" t="s">
        <v>3609</v>
      </c>
      <c r="B683" s="7" t="s">
        <v>3616</v>
      </c>
      <c r="C683" s="8" t="s">
        <v>3978</v>
      </c>
      <c r="D683" s="9" t="s">
        <v>4518</v>
      </c>
      <c r="E683" s="9"/>
      <c r="F683" s="8" t="s">
        <v>3832</v>
      </c>
      <c r="G683" s="9">
        <v>13</v>
      </c>
      <c r="H683" s="9">
        <v>0</v>
      </c>
      <c r="I683" s="9"/>
      <c r="J683" s="7" t="s">
        <v>3621</v>
      </c>
      <c r="K683" s="6" t="s">
        <v>3622</v>
      </c>
      <c r="L683" s="9" t="s">
        <v>79</v>
      </c>
    </row>
    <row r="684" spans="1:12" ht="12" customHeight="1" x14ac:dyDescent="0.25">
      <c r="A684" s="6" t="s">
        <v>3609</v>
      </c>
      <c r="B684" s="7" t="s">
        <v>3616</v>
      </c>
      <c r="C684" s="8" t="s">
        <v>3978</v>
      </c>
      <c r="D684" s="9" t="s">
        <v>4519</v>
      </c>
      <c r="E684" s="9"/>
      <c r="F684" s="8" t="s">
        <v>3832</v>
      </c>
      <c r="G684" s="9">
        <v>13</v>
      </c>
      <c r="H684" s="9">
        <v>0</v>
      </c>
      <c r="I684" s="9"/>
      <c r="J684" s="7" t="s">
        <v>3621</v>
      </c>
      <c r="K684" s="6" t="s">
        <v>3622</v>
      </c>
      <c r="L684" s="9" t="s">
        <v>79</v>
      </c>
    </row>
    <row r="685" spans="1:12" ht="12" customHeight="1" x14ac:dyDescent="0.25">
      <c r="A685" s="6" t="s">
        <v>3609</v>
      </c>
      <c r="C685" s="8" t="s">
        <v>3978</v>
      </c>
      <c r="D685" s="9" t="s">
        <v>4520</v>
      </c>
      <c r="E685" s="9"/>
      <c r="F685" s="8" t="s">
        <v>4521</v>
      </c>
      <c r="G685" s="9">
        <v>1528</v>
      </c>
      <c r="H685" s="9">
        <v>24</v>
      </c>
      <c r="I685" s="9"/>
      <c r="J685" s="7" t="s">
        <v>3621</v>
      </c>
      <c r="K685" s="6" t="s">
        <v>3981</v>
      </c>
      <c r="L685" s="9" t="s">
        <v>79</v>
      </c>
    </row>
    <row r="686" spans="1:12" ht="12" customHeight="1" x14ac:dyDescent="0.25">
      <c r="A686" s="6" t="s">
        <v>3609</v>
      </c>
      <c r="C686" s="8" t="s">
        <v>3978</v>
      </c>
      <c r="D686" s="9" t="s">
        <v>4522</v>
      </c>
      <c r="E686" s="9"/>
      <c r="F686" s="8" t="s">
        <v>3625</v>
      </c>
      <c r="G686" s="9">
        <v>78</v>
      </c>
      <c r="H686" s="9">
        <v>1</v>
      </c>
      <c r="I686" s="9"/>
      <c r="J686" s="7" t="s">
        <v>3621</v>
      </c>
      <c r="K686" s="6" t="s">
        <v>3981</v>
      </c>
      <c r="L686" s="9" t="s">
        <v>79</v>
      </c>
    </row>
    <row r="687" spans="1:12" ht="12" customHeight="1" x14ac:dyDescent="0.25">
      <c r="A687" s="6" t="s">
        <v>3609</v>
      </c>
      <c r="C687" s="8" t="s">
        <v>3978</v>
      </c>
      <c r="D687" s="9" t="s">
        <v>4523</v>
      </c>
      <c r="E687" s="9"/>
      <c r="F687" s="8" t="s">
        <v>3625</v>
      </c>
      <c r="G687" s="9">
        <v>78</v>
      </c>
      <c r="H687" s="9">
        <v>1</v>
      </c>
      <c r="I687" s="9"/>
      <c r="J687" s="7" t="s">
        <v>3621</v>
      </c>
      <c r="K687" s="6" t="s">
        <v>3981</v>
      </c>
      <c r="L687" s="9" t="s">
        <v>79</v>
      </c>
    </row>
    <row r="688" spans="1:12" ht="12" customHeight="1" x14ac:dyDescent="0.25">
      <c r="A688" s="6" t="s">
        <v>3609</v>
      </c>
      <c r="C688" s="8" t="s">
        <v>3978</v>
      </c>
      <c r="D688" s="9" t="s">
        <v>4524</v>
      </c>
      <c r="E688" s="9"/>
      <c r="F688" s="8" t="s">
        <v>3625</v>
      </c>
      <c r="G688" s="9">
        <v>78</v>
      </c>
      <c r="H688" s="9">
        <v>1</v>
      </c>
      <c r="I688" s="9"/>
      <c r="J688" s="7" t="s">
        <v>3621</v>
      </c>
      <c r="K688" s="6" t="s">
        <v>3981</v>
      </c>
      <c r="L688" s="9" t="s">
        <v>79</v>
      </c>
    </row>
    <row r="689" spans="1:12" ht="12" customHeight="1" x14ac:dyDescent="0.25">
      <c r="A689" s="6" t="s">
        <v>3609</v>
      </c>
      <c r="C689" s="8" t="s">
        <v>3978</v>
      </c>
      <c r="D689" s="9" t="s">
        <v>4525</v>
      </c>
      <c r="E689" s="9"/>
      <c r="F689" s="8" t="s">
        <v>3625</v>
      </c>
      <c r="G689" s="9">
        <v>78</v>
      </c>
      <c r="H689" s="9">
        <v>1</v>
      </c>
      <c r="I689" s="9"/>
      <c r="J689" s="7" t="s">
        <v>3621</v>
      </c>
      <c r="K689" s="6" t="s">
        <v>3981</v>
      </c>
      <c r="L689" s="9" t="s">
        <v>79</v>
      </c>
    </row>
    <row r="690" spans="1:12" ht="12" customHeight="1" x14ac:dyDescent="0.25">
      <c r="A690" s="6" t="s">
        <v>3609</v>
      </c>
      <c r="C690" s="8" t="s">
        <v>3978</v>
      </c>
      <c r="D690" s="9" t="s">
        <v>4526</v>
      </c>
      <c r="E690" s="9"/>
      <c r="F690" s="8" t="s">
        <v>3613</v>
      </c>
      <c r="G690" s="9">
        <v>209</v>
      </c>
      <c r="H690" s="9">
        <v>1</v>
      </c>
      <c r="I690" s="9"/>
      <c r="J690" s="7" t="s">
        <v>3621</v>
      </c>
      <c r="K690" s="6" t="s">
        <v>3981</v>
      </c>
      <c r="L690" s="9" t="s">
        <v>79</v>
      </c>
    </row>
    <row r="691" spans="1:12" ht="12" customHeight="1" x14ac:dyDescent="0.25">
      <c r="A691" s="6" t="s">
        <v>3609</v>
      </c>
      <c r="C691" s="8" t="s">
        <v>3978</v>
      </c>
      <c r="D691" s="9" t="s">
        <v>4527</v>
      </c>
      <c r="E691" s="9"/>
      <c r="F691" s="8" t="s">
        <v>3613</v>
      </c>
      <c r="G691" s="9">
        <v>209</v>
      </c>
      <c r="H691" s="9">
        <v>0</v>
      </c>
      <c r="I691" s="9"/>
      <c r="J691" s="7" t="s">
        <v>3621</v>
      </c>
      <c r="K691" s="6" t="s">
        <v>3981</v>
      </c>
      <c r="L691" s="9" t="s">
        <v>79</v>
      </c>
    </row>
    <row r="692" spans="1:12" ht="12" customHeight="1" x14ac:dyDescent="0.25">
      <c r="A692" s="6" t="s">
        <v>3609</v>
      </c>
      <c r="C692" s="8" t="s">
        <v>3978</v>
      </c>
      <c r="D692" s="9" t="s">
        <v>4528</v>
      </c>
      <c r="E692" s="9"/>
      <c r="F692" s="8" t="s">
        <v>4521</v>
      </c>
      <c r="G692" s="9">
        <v>331</v>
      </c>
      <c r="H692" s="9">
        <v>3</v>
      </c>
      <c r="I692" s="9"/>
      <c r="J692" s="7" t="s">
        <v>3621</v>
      </c>
      <c r="K692" s="6" t="s">
        <v>3981</v>
      </c>
      <c r="L692" s="9" t="s">
        <v>79</v>
      </c>
    </row>
    <row r="693" spans="1:12" ht="12" customHeight="1" x14ac:dyDescent="0.25">
      <c r="A693" s="6" t="s">
        <v>3609</v>
      </c>
      <c r="C693" s="8" t="s">
        <v>3978</v>
      </c>
      <c r="D693" s="9" t="s">
        <v>4529</v>
      </c>
      <c r="E693" s="9"/>
      <c r="F693" s="8" t="s">
        <v>4521</v>
      </c>
      <c r="G693" s="9">
        <v>307</v>
      </c>
      <c r="H693" s="9">
        <v>3</v>
      </c>
      <c r="I693" s="9"/>
      <c r="J693" s="7" t="s">
        <v>3621</v>
      </c>
      <c r="K693" s="6" t="s">
        <v>3981</v>
      </c>
      <c r="L693" s="9" t="s">
        <v>79</v>
      </c>
    </row>
    <row r="694" spans="1:12" ht="12" customHeight="1" x14ac:dyDescent="0.25">
      <c r="A694" s="6" t="s">
        <v>3609</v>
      </c>
      <c r="B694" s="7" t="s">
        <v>3720</v>
      </c>
      <c r="C694" s="8" t="s">
        <v>3978</v>
      </c>
      <c r="D694" s="9" t="s">
        <v>4530</v>
      </c>
      <c r="E694" s="9"/>
      <c r="F694" s="8" t="s">
        <v>4521</v>
      </c>
      <c r="G694" s="9">
        <v>237</v>
      </c>
      <c r="H694" s="9">
        <v>7</v>
      </c>
      <c r="I694" s="9"/>
      <c r="J694" s="7" t="s">
        <v>3621</v>
      </c>
      <c r="K694" s="6" t="s">
        <v>3981</v>
      </c>
      <c r="L694" s="9" t="s">
        <v>79</v>
      </c>
    </row>
    <row r="695" spans="1:12" ht="12" customHeight="1" x14ac:dyDescent="0.25">
      <c r="A695" s="6" t="s">
        <v>3609</v>
      </c>
      <c r="C695" s="8" t="s">
        <v>3978</v>
      </c>
      <c r="D695" s="9" t="s">
        <v>4531</v>
      </c>
      <c r="E695" s="9"/>
      <c r="F695" s="8" t="s">
        <v>4521</v>
      </c>
      <c r="G695" s="9">
        <v>243</v>
      </c>
      <c r="H695" s="9">
        <v>3</v>
      </c>
      <c r="I695" s="9"/>
      <c r="J695" s="7" t="s">
        <v>3621</v>
      </c>
      <c r="K695" s="6" t="s">
        <v>3981</v>
      </c>
      <c r="L695" s="9" t="s">
        <v>79</v>
      </c>
    </row>
    <row r="696" spans="1:12" ht="12" customHeight="1" x14ac:dyDescent="0.25">
      <c r="A696" s="6" t="s">
        <v>3609</v>
      </c>
      <c r="C696" s="8" t="s">
        <v>3978</v>
      </c>
      <c r="D696" s="9" t="s">
        <v>4532</v>
      </c>
      <c r="E696" s="9"/>
      <c r="F696" s="8" t="s">
        <v>4521</v>
      </c>
      <c r="G696" s="9">
        <v>253</v>
      </c>
      <c r="H696" s="9">
        <v>3</v>
      </c>
      <c r="I696" s="9"/>
      <c r="J696" s="7" t="s">
        <v>3621</v>
      </c>
      <c r="K696" s="6" t="s">
        <v>3981</v>
      </c>
      <c r="L696" s="9" t="s">
        <v>79</v>
      </c>
    </row>
    <row r="697" spans="1:12" ht="12" customHeight="1" x14ac:dyDescent="0.25">
      <c r="A697" s="6" t="s">
        <v>3609</v>
      </c>
      <c r="C697" s="8" t="s">
        <v>3978</v>
      </c>
      <c r="D697" s="9" t="s">
        <v>4533</v>
      </c>
      <c r="E697" s="9"/>
      <c r="F697" s="8" t="s">
        <v>3625</v>
      </c>
      <c r="G697" s="9">
        <v>79</v>
      </c>
      <c r="H697" s="9">
        <v>1</v>
      </c>
      <c r="I697" s="9"/>
      <c r="J697" s="7" t="s">
        <v>3621</v>
      </c>
      <c r="K697" s="6" t="s">
        <v>4534</v>
      </c>
      <c r="L697" s="9" t="s">
        <v>79</v>
      </c>
    </row>
    <row r="698" spans="1:12" ht="12" customHeight="1" x14ac:dyDescent="0.25">
      <c r="A698" s="6" t="s">
        <v>3609</v>
      </c>
      <c r="C698" s="8" t="s">
        <v>3978</v>
      </c>
      <c r="D698" s="9" t="s">
        <v>4535</v>
      </c>
      <c r="E698" s="9"/>
      <c r="F698" s="8" t="s">
        <v>3625</v>
      </c>
      <c r="G698" s="9">
        <v>79</v>
      </c>
      <c r="H698" s="9">
        <v>1</v>
      </c>
      <c r="I698" s="9"/>
      <c r="J698" s="7" t="s">
        <v>3621</v>
      </c>
      <c r="K698" s="6" t="s">
        <v>3981</v>
      </c>
      <c r="L698" s="9" t="s">
        <v>79</v>
      </c>
    </row>
    <row r="699" spans="1:12" ht="12" customHeight="1" x14ac:dyDescent="0.25">
      <c r="A699" s="6" t="s">
        <v>3609</v>
      </c>
      <c r="C699" s="8" t="s">
        <v>3978</v>
      </c>
      <c r="D699" s="9" t="s">
        <v>4536</v>
      </c>
      <c r="E699" s="9"/>
      <c r="F699" s="8" t="s">
        <v>3625</v>
      </c>
      <c r="G699" s="9">
        <v>83</v>
      </c>
      <c r="H699" s="9">
        <v>1</v>
      </c>
      <c r="I699" s="9"/>
      <c r="J699" s="7" t="s">
        <v>3621</v>
      </c>
      <c r="K699" s="6" t="s">
        <v>3981</v>
      </c>
      <c r="L699" s="9" t="s">
        <v>79</v>
      </c>
    </row>
    <row r="700" spans="1:12" ht="12" customHeight="1" x14ac:dyDescent="0.25">
      <c r="A700" s="6" t="s">
        <v>3609</v>
      </c>
      <c r="B700" s="7" t="s">
        <v>4537</v>
      </c>
      <c r="C700" s="8" t="s">
        <v>3978</v>
      </c>
      <c r="D700" s="9" t="s">
        <v>4538</v>
      </c>
      <c r="E700" s="9"/>
      <c r="F700" s="8" t="s">
        <v>4336</v>
      </c>
      <c r="G700" s="9">
        <v>1220</v>
      </c>
      <c r="H700" s="9">
        <v>0</v>
      </c>
      <c r="I700" s="9"/>
      <c r="J700" s="7" t="s">
        <v>4337</v>
      </c>
      <c r="K700" s="6" t="s">
        <v>4338</v>
      </c>
      <c r="L700" s="9" t="s">
        <v>79</v>
      </c>
    </row>
    <row r="701" spans="1:12" ht="12" customHeight="1" x14ac:dyDescent="0.25">
      <c r="A701" s="6" t="s">
        <v>3609</v>
      </c>
      <c r="B701" s="7" t="s">
        <v>4537</v>
      </c>
      <c r="C701" s="8" t="s">
        <v>3978</v>
      </c>
      <c r="D701" s="9" t="s">
        <v>4539</v>
      </c>
      <c r="E701" s="9"/>
      <c r="F701" s="8" t="s">
        <v>4540</v>
      </c>
      <c r="G701" s="9">
        <v>451</v>
      </c>
      <c r="H701" s="9">
        <v>4</v>
      </c>
      <c r="I701" s="9"/>
      <c r="J701" s="7" t="s">
        <v>4337</v>
      </c>
      <c r="K701" s="6" t="s">
        <v>4338</v>
      </c>
      <c r="L701" s="9" t="s">
        <v>79</v>
      </c>
    </row>
    <row r="702" spans="1:12" ht="12" customHeight="1" x14ac:dyDescent="0.25">
      <c r="A702" s="6" t="s">
        <v>3609</v>
      </c>
      <c r="B702" s="7" t="s">
        <v>4541</v>
      </c>
      <c r="C702" s="8" t="s">
        <v>3978</v>
      </c>
      <c r="D702" s="9" t="s">
        <v>4542</v>
      </c>
      <c r="E702" s="9"/>
      <c r="F702" s="8" t="s">
        <v>4540</v>
      </c>
      <c r="G702" s="9">
        <v>45</v>
      </c>
      <c r="H702" s="9">
        <v>1</v>
      </c>
      <c r="I702" s="9"/>
      <c r="J702" s="7" t="s">
        <v>4337</v>
      </c>
      <c r="K702" s="6" t="s">
        <v>4338</v>
      </c>
      <c r="L702" s="9" t="s">
        <v>79</v>
      </c>
    </row>
    <row r="703" spans="1:12" ht="12" customHeight="1" x14ac:dyDescent="0.25">
      <c r="A703" s="6" t="s">
        <v>3609</v>
      </c>
      <c r="B703" s="7" t="s">
        <v>3623</v>
      </c>
      <c r="C703" s="8" t="s">
        <v>3978</v>
      </c>
      <c r="D703" s="9" t="s">
        <v>4543</v>
      </c>
      <c r="E703" s="9"/>
      <c r="F703" s="8" t="s">
        <v>3625</v>
      </c>
      <c r="G703" s="9">
        <v>73</v>
      </c>
      <c r="H703" s="9">
        <v>1</v>
      </c>
      <c r="I703" s="9"/>
      <c r="J703" s="7" t="s">
        <v>4337</v>
      </c>
      <c r="K703" s="6" t="s">
        <v>4338</v>
      </c>
      <c r="L703" s="9" t="s">
        <v>79</v>
      </c>
    </row>
    <row r="704" spans="1:12" ht="12" customHeight="1" x14ac:dyDescent="0.25">
      <c r="A704" s="6" t="s">
        <v>3609</v>
      </c>
      <c r="B704" s="7" t="s">
        <v>4537</v>
      </c>
      <c r="C704" s="8" t="s">
        <v>3978</v>
      </c>
      <c r="D704" s="9" t="s">
        <v>4544</v>
      </c>
      <c r="E704" s="9"/>
      <c r="F704" s="8" t="s">
        <v>4540</v>
      </c>
      <c r="G704" s="9">
        <v>123</v>
      </c>
      <c r="H704" s="9">
        <v>0</v>
      </c>
      <c r="I704" s="9"/>
      <c r="J704" s="7" t="s">
        <v>4337</v>
      </c>
      <c r="K704" s="6" t="s">
        <v>4338</v>
      </c>
      <c r="L704" s="9" t="s">
        <v>79</v>
      </c>
    </row>
    <row r="705" spans="1:12" ht="12" customHeight="1" x14ac:dyDescent="0.25">
      <c r="A705" s="6" t="s">
        <v>3609</v>
      </c>
      <c r="B705" s="7" t="s">
        <v>4545</v>
      </c>
      <c r="C705" s="8" t="s">
        <v>3978</v>
      </c>
      <c r="D705" s="9" t="s">
        <v>4546</v>
      </c>
      <c r="E705" s="9"/>
      <c r="F705" s="8" t="s">
        <v>4540</v>
      </c>
      <c r="G705" s="9">
        <v>31</v>
      </c>
      <c r="H705" s="9">
        <v>0</v>
      </c>
      <c r="I705" s="9"/>
      <c r="J705" s="7" t="s">
        <v>4337</v>
      </c>
      <c r="K705" s="6" t="s">
        <v>4338</v>
      </c>
      <c r="L705" s="9" t="s">
        <v>79</v>
      </c>
    </row>
    <row r="706" spans="1:12" ht="12" customHeight="1" x14ac:dyDescent="0.25">
      <c r="A706" s="6" t="s">
        <v>3609</v>
      </c>
      <c r="B706" s="7" t="s">
        <v>4041</v>
      </c>
      <c r="C706" s="8" t="s">
        <v>3978</v>
      </c>
      <c r="D706" s="9" t="s">
        <v>4547</v>
      </c>
      <c r="E706" s="9"/>
      <c r="F706" s="8" t="s">
        <v>3855</v>
      </c>
      <c r="G706" s="9">
        <v>504</v>
      </c>
      <c r="H706" s="9">
        <v>0</v>
      </c>
      <c r="I706" s="9"/>
      <c r="J706" s="7" t="s">
        <v>4280</v>
      </c>
      <c r="K706" s="6" t="s">
        <v>4297</v>
      </c>
      <c r="L706" s="9" t="s">
        <v>79</v>
      </c>
    </row>
    <row r="707" spans="1:12" ht="12" customHeight="1" x14ac:dyDescent="0.25">
      <c r="A707" s="6" t="s">
        <v>3609</v>
      </c>
      <c r="C707" s="8" t="s">
        <v>3978</v>
      </c>
      <c r="D707" s="9" t="s">
        <v>4548</v>
      </c>
      <c r="E707" s="9"/>
      <c r="F707" s="8" t="s">
        <v>3620</v>
      </c>
      <c r="G707" s="9">
        <v>373</v>
      </c>
      <c r="H707" s="9">
        <v>0</v>
      </c>
      <c r="I707" s="9"/>
      <c r="J707" s="7" t="s">
        <v>3621</v>
      </c>
      <c r="K707" s="6" t="s">
        <v>3622</v>
      </c>
      <c r="L707" s="9" t="s">
        <v>79</v>
      </c>
    </row>
    <row r="708" spans="1:12" ht="12" customHeight="1" x14ac:dyDescent="0.25">
      <c r="A708" s="6" t="s">
        <v>3609</v>
      </c>
      <c r="C708" s="8" t="s">
        <v>3978</v>
      </c>
      <c r="D708" s="9" t="s">
        <v>4549</v>
      </c>
      <c r="E708" s="9"/>
      <c r="F708" s="8" t="s">
        <v>3855</v>
      </c>
      <c r="G708" s="9">
        <v>380</v>
      </c>
      <c r="H708" s="9">
        <v>15</v>
      </c>
      <c r="I708" s="9"/>
      <c r="J708" s="7" t="s">
        <v>3621</v>
      </c>
      <c r="K708" s="6" t="s">
        <v>3622</v>
      </c>
      <c r="L708" s="9" t="s">
        <v>79</v>
      </c>
    </row>
    <row r="709" spans="1:12" ht="12" customHeight="1" x14ac:dyDescent="0.25">
      <c r="A709" s="6" t="s">
        <v>3609</v>
      </c>
      <c r="B709" s="7" t="s">
        <v>3623</v>
      </c>
      <c r="C709" s="8" t="s">
        <v>3978</v>
      </c>
      <c r="D709" s="9" t="s">
        <v>4550</v>
      </c>
      <c r="E709" s="9"/>
      <c r="F709" s="8" t="s">
        <v>3625</v>
      </c>
      <c r="G709" s="9">
        <v>125</v>
      </c>
      <c r="H709" s="9">
        <v>0</v>
      </c>
      <c r="I709" s="9"/>
      <c r="J709" s="7" t="s">
        <v>3621</v>
      </c>
      <c r="K709" s="6" t="s">
        <v>3778</v>
      </c>
      <c r="L709" s="9" t="s">
        <v>79</v>
      </c>
    </row>
    <row r="710" spans="1:12" ht="12" customHeight="1" x14ac:dyDescent="0.25">
      <c r="A710" s="6" t="s">
        <v>3609</v>
      </c>
      <c r="C710" s="8" t="s">
        <v>3978</v>
      </c>
      <c r="D710" s="9" t="s">
        <v>4551</v>
      </c>
      <c r="E710" s="9"/>
      <c r="F710" s="8" t="s">
        <v>3625</v>
      </c>
      <c r="G710" s="9">
        <v>77</v>
      </c>
      <c r="H710" s="9">
        <v>1</v>
      </c>
      <c r="I710" s="9"/>
      <c r="J710" s="7" t="s">
        <v>3621</v>
      </c>
      <c r="K710" s="6" t="s">
        <v>4407</v>
      </c>
      <c r="L710" s="9" t="s">
        <v>79</v>
      </c>
    </row>
    <row r="711" spans="1:12" ht="12" customHeight="1" x14ac:dyDescent="0.25">
      <c r="A711" s="6" t="s">
        <v>3609</v>
      </c>
      <c r="C711" s="8" t="s">
        <v>3978</v>
      </c>
      <c r="D711" s="9" t="s">
        <v>4552</v>
      </c>
      <c r="E711" s="9"/>
      <c r="F711" s="8" t="s">
        <v>3625</v>
      </c>
      <c r="G711" s="9">
        <v>77</v>
      </c>
      <c r="H711" s="9">
        <v>1</v>
      </c>
      <c r="I711" s="9"/>
      <c r="J711" s="7" t="s">
        <v>3621</v>
      </c>
      <c r="K711" s="6" t="s">
        <v>4407</v>
      </c>
      <c r="L711" s="9" t="s">
        <v>79</v>
      </c>
    </row>
    <row r="712" spans="1:12" ht="12" customHeight="1" x14ac:dyDescent="0.25">
      <c r="A712" s="6" t="s">
        <v>3609</v>
      </c>
      <c r="C712" s="8" t="s">
        <v>3978</v>
      </c>
      <c r="D712" s="9" t="s">
        <v>4553</v>
      </c>
      <c r="E712" s="9"/>
      <c r="F712" s="8" t="s">
        <v>3625</v>
      </c>
      <c r="G712" s="9">
        <v>77</v>
      </c>
      <c r="H712" s="9">
        <v>1</v>
      </c>
      <c r="I712" s="9"/>
      <c r="J712" s="7" t="s">
        <v>3621</v>
      </c>
      <c r="K712" s="6" t="s">
        <v>4407</v>
      </c>
      <c r="L712" s="9" t="s">
        <v>79</v>
      </c>
    </row>
    <row r="713" spans="1:12" ht="12" customHeight="1" x14ac:dyDescent="0.25">
      <c r="A713" s="6" t="s">
        <v>3609</v>
      </c>
      <c r="C713" s="8" t="s">
        <v>3978</v>
      </c>
      <c r="D713" s="9" t="s">
        <v>4554</v>
      </c>
      <c r="E713" s="9"/>
      <c r="F713" s="8" t="s">
        <v>3625</v>
      </c>
      <c r="G713" s="9">
        <v>77</v>
      </c>
      <c r="H713" s="9">
        <v>1</v>
      </c>
      <c r="I713" s="9"/>
      <c r="J713" s="7" t="s">
        <v>3621</v>
      </c>
      <c r="K713" s="6" t="s">
        <v>4407</v>
      </c>
      <c r="L713" s="9" t="s">
        <v>79</v>
      </c>
    </row>
    <row r="714" spans="1:12" ht="12" customHeight="1" x14ac:dyDescent="0.25">
      <c r="A714" s="6" t="s">
        <v>3609</v>
      </c>
      <c r="C714" s="8" t="s">
        <v>3978</v>
      </c>
      <c r="D714" s="9" t="s">
        <v>4555</v>
      </c>
      <c r="E714" s="9"/>
      <c r="F714" s="8" t="s">
        <v>3625</v>
      </c>
      <c r="G714" s="9">
        <v>77</v>
      </c>
      <c r="H714" s="9">
        <v>1</v>
      </c>
      <c r="I714" s="9"/>
      <c r="J714" s="7" t="s">
        <v>3621</v>
      </c>
      <c r="K714" s="6" t="s">
        <v>4407</v>
      </c>
      <c r="L714" s="9" t="s">
        <v>79</v>
      </c>
    </row>
    <row r="715" spans="1:12" ht="12" customHeight="1" x14ac:dyDescent="0.25">
      <c r="A715" s="6" t="s">
        <v>3609</v>
      </c>
      <c r="C715" s="8" t="s">
        <v>3978</v>
      </c>
      <c r="D715" s="9" t="s">
        <v>4556</v>
      </c>
      <c r="E715" s="9"/>
      <c r="F715" s="8" t="s">
        <v>3678</v>
      </c>
      <c r="G715" s="9">
        <v>553</v>
      </c>
      <c r="H715" s="9">
        <v>30</v>
      </c>
      <c r="I715" s="9"/>
      <c r="J715" s="7" t="s">
        <v>3621</v>
      </c>
      <c r="K715" s="6" t="s">
        <v>3622</v>
      </c>
      <c r="L715" s="9" t="s">
        <v>79</v>
      </c>
    </row>
    <row r="716" spans="1:12" ht="12" customHeight="1" x14ac:dyDescent="0.25">
      <c r="A716" s="6" t="s">
        <v>3609</v>
      </c>
      <c r="C716" s="8" t="s">
        <v>3978</v>
      </c>
      <c r="D716" s="9" t="s">
        <v>4557</v>
      </c>
      <c r="E716" s="9"/>
      <c r="F716" s="8" t="s">
        <v>3625</v>
      </c>
      <c r="G716" s="9">
        <v>119</v>
      </c>
      <c r="H716" s="9">
        <v>1</v>
      </c>
      <c r="I716" s="9"/>
      <c r="J716" s="7" t="s">
        <v>3621</v>
      </c>
      <c r="K716" s="6" t="s">
        <v>3622</v>
      </c>
      <c r="L716" s="9" t="s">
        <v>79</v>
      </c>
    </row>
    <row r="717" spans="1:12" ht="12" customHeight="1" x14ac:dyDescent="0.25">
      <c r="A717" s="6" t="s">
        <v>3609</v>
      </c>
      <c r="C717" s="8" t="s">
        <v>3978</v>
      </c>
      <c r="D717" s="9" t="s">
        <v>4558</v>
      </c>
      <c r="E717" s="9"/>
      <c r="F717" s="8" t="s">
        <v>3625</v>
      </c>
      <c r="G717" s="9">
        <v>174</v>
      </c>
      <c r="H717" s="9">
        <v>1</v>
      </c>
      <c r="I717" s="9"/>
      <c r="J717" s="7" t="s">
        <v>3621</v>
      </c>
      <c r="K717" s="6" t="s">
        <v>3622</v>
      </c>
      <c r="L717" s="9" t="s">
        <v>79</v>
      </c>
    </row>
    <row r="718" spans="1:12" ht="12" customHeight="1" x14ac:dyDescent="0.25">
      <c r="A718" s="6" t="s">
        <v>3609</v>
      </c>
      <c r="C718" s="8" t="s">
        <v>3978</v>
      </c>
      <c r="D718" s="9" t="s">
        <v>4559</v>
      </c>
      <c r="E718" s="9"/>
      <c r="F718" s="8" t="s">
        <v>3625</v>
      </c>
      <c r="G718" s="9">
        <v>174</v>
      </c>
      <c r="H718" s="9">
        <v>1</v>
      </c>
      <c r="I718" s="9"/>
      <c r="J718" s="7" t="s">
        <v>3621</v>
      </c>
      <c r="K718" s="6" t="s">
        <v>3622</v>
      </c>
      <c r="L718" s="9" t="s">
        <v>79</v>
      </c>
    </row>
    <row r="719" spans="1:12" ht="12" customHeight="1" x14ac:dyDescent="0.25">
      <c r="A719" s="6" t="s">
        <v>3609</v>
      </c>
      <c r="C719" s="8" t="s">
        <v>3978</v>
      </c>
      <c r="D719" s="9" t="s">
        <v>4560</v>
      </c>
      <c r="E719" s="9"/>
      <c r="F719" s="8" t="s">
        <v>3625</v>
      </c>
      <c r="G719" s="9">
        <v>119</v>
      </c>
      <c r="H719" s="9">
        <v>1</v>
      </c>
      <c r="I719" s="9"/>
      <c r="J719" s="7" t="s">
        <v>3621</v>
      </c>
      <c r="K719" s="6" t="s">
        <v>3622</v>
      </c>
      <c r="L719" s="9" t="s">
        <v>79</v>
      </c>
    </row>
    <row r="720" spans="1:12" ht="12" customHeight="1" x14ac:dyDescent="0.25">
      <c r="A720" s="6" t="s">
        <v>3609</v>
      </c>
      <c r="C720" s="8" t="s">
        <v>3978</v>
      </c>
      <c r="D720" s="9" t="s">
        <v>4561</v>
      </c>
      <c r="E720" s="9"/>
      <c r="F720" s="8" t="s">
        <v>3625</v>
      </c>
      <c r="G720" s="9">
        <v>119</v>
      </c>
      <c r="H720" s="9">
        <v>1</v>
      </c>
      <c r="I720" s="9"/>
      <c r="J720" s="7" t="s">
        <v>3621</v>
      </c>
      <c r="K720" s="6" t="s">
        <v>3622</v>
      </c>
      <c r="L720" s="9" t="s">
        <v>79</v>
      </c>
    </row>
    <row r="721" spans="1:12" ht="12" customHeight="1" x14ac:dyDescent="0.25">
      <c r="A721" s="6" t="s">
        <v>3609</v>
      </c>
      <c r="C721" s="8" t="s">
        <v>3978</v>
      </c>
      <c r="D721" s="9" t="s">
        <v>4562</v>
      </c>
      <c r="E721" s="9"/>
      <c r="F721" s="8" t="s">
        <v>3625</v>
      </c>
      <c r="G721" s="9">
        <v>208</v>
      </c>
      <c r="H721" s="9">
        <v>2</v>
      </c>
      <c r="I721" s="9"/>
      <c r="J721" s="7" t="s">
        <v>3882</v>
      </c>
      <c r="K721" s="6" t="s">
        <v>3622</v>
      </c>
      <c r="L721" s="9" t="s">
        <v>79</v>
      </c>
    </row>
    <row r="722" spans="1:12" ht="12" customHeight="1" x14ac:dyDescent="0.25">
      <c r="A722" s="6" t="s">
        <v>3609</v>
      </c>
      <c r="C722" s="8" t="s">
        <v>3978</v>
      </c>
      <c r="D722" s="9" t="s">
        <v>4563</v>
      </c>
      <c r="E722" s="9"/>
      <c r="F722" s="8" t="s">
        <v>3625</v>
      </c>
      <c r="G722" s="9">
        <v>619</v>
      </c>
      <c r="H722" s="9">
        <v>4</v>
      </c>
      <c r="I722" s="9"/>
      <c r="J722" s="7" t="s">
        <v>3621</v>
      </c>
      <c r="K722" s="6" t="s">
        <v>3671</v>
      </c>
      <c r="L722" s="9" t="s">
        <v>79</v>
      </c>
    </row>
    <row r="723" spans="1:12" ht="12" customHeight="1" x14ac:dyDescent="0.25">
      <c r="A723" s="6" t="s">
        <v>3609</v>
      </c>
      <c r="B723" s="7" t="s">
        <v>3616</v>
      </c>
      <c r="C723" s="8" t="s">
        <v>3978</v>
      </c>
      <c r="D723" s="9" t="s">
        <v>4564</v>
      </c>
      <c r="E723" s="9"/>
      <c r="F723" s="8" t="s">
        <v>3832</v>
      </c>
      <c r="G723" s="9">
        <v>14</v>
      </c>
      <c r="H723" s="9">
        <v>0</v>
      </c>
      <c r="I723" s="9"/>
      <c r="J723" s="7" t="s">
        <v>3621</v>
      </c>
      <c r="K723" s="6" t="s">
        <v>3622</v>
      </c>
      <c r="L723" s="9" t="s">
        <v>79</v>
      </c>
    </row>
    <row r="724" spans="1:12" ht="12" customHeight="1" x14ac:dyDescent="0.25">
      <c r="A724" s="6" t="s">
        <v>3609</v>
      </c>
      <c r="B724" s="7" t="s">
        <v>3616</v>
      </c>
      <c r="C724" s="8" t="s">
        <v>3978</v>
      </c>
      <c r="D724" s="9" t="s">
        <v>4565</v>
      </c>
      <c r="E724" s="9"/>
      <c r="F724" s="8" t="s">
        <v>3832</v>
      </c>
      <c r="G724" s="9">
        <v>19</v>
      </c>
      <c r="H724" s="9">
        <v>0</v>
      </c>
      <c r="I724" s="9"/>
      <c r="J724" s="7" t="s">
        <v>3621</v>
      </c>
      <c r="K724" s="6" t="s">
        <v>3622</v>
      </c>
      <c r="L724" s="9" t="s">
        <v>79</v>
      </c>
    </row>
    <row r="725" spans="1:12" ht="12" customHeight="1" x14ac:dyDescent="0.25">
      <c r="A725" s="6" t="s">
        <v>3609</v>
      </c>
      <c r="B725" s="7" t="s">
        <v>3616</v>
      </c>
      <c r="C725" s="8" t="s">
        <v>3978</v>
      </c>
      <c r="D725" s="9" t="s">
        <v>4566</v>
      </c>
      <c r="E725" s="9"/>
      <c r="F725" s="8" t="s">
        <v>3832</v>
      </c>
      <c r="G725" s="9">
        <v>6</v>
      </c>
      <c r="H725" s="9">
        <v>0</v>
      </c>
      <c r="I725" s="9"/>
      <c r="J725" s="7" t="s">
        <v>3621</v>
      </c>
      <c r="K725" s="6" t="s">
        <v>3622</v>
      </c>
      <c r="L725" s="9" t="s">
        <v>79</v>
      </c>
    </row>
    <row r="726" spans="1:12" ht="12" customHeight="1" x14ac:dyDescent="0.25">
      <c r="A726" s="6" t="s">
        <v>3609</v>
      </c>
      <c r="B726" s="7" t="s">
        <v>3616</v>
      </c>
      <c r="C726" s="8" t="s">
        <v>3978</v>
      </c>
      <c r="D726" s="9" t="s">
        <v>4567</v>
      </c>
      <c r="E726" s="9"/>
      <c r="F726" s="8" t="s">
        <v>3832</v>
      </c>
      <c r="G726" s="9">
        <v>6</v>
      </c>
      <c r="H726" s="9">
        <v>0</v>
      </c>
      <c r="I726" s="9"/>
      <c r="J726" s="7" t="s">
        <v>3621</v>
      </c>
      <c r="K726" s="6" t="s">
        <v>3622</v>
      </c>
      <c r="L726" s="9" t="s">
        <v>79</v>
      </c>
    </row>
    <row r="727" spans="1:12" ht="12" customHeight="1" x14ac:dyDescent="0.25">
      <c r="A727" s="6" t="s">
        <v>3609</v>
      </c>
      <c r="B727" s="7" t="s">
        <v>4011</v>
      </c>
      <c r="C727" s="8" t="s">
        <v>3978</v>
      </c>
      <c r="D727" s="9" t="s">
        <v>4568</v>
      </c>
      <c r="E727" s="9"/>
      <c r="F727" s="8" t="s">
        <v>3653</v>
      </c>
      <c r="G727" s="9">
        <v>121</v>
      </c>
      <c r="H727" s="9">
        <v>0</v>
      </c>
      <c r="I727" s="9"/>
      <c r="J727" s="7" t="s">
        <v>3641</v>
      </c>
      <c r="K727" s="6" t="s">
        <v>3642</v>
      </c>
      <c r="L727" s="9" t="s">
        <v>79</v>
      </c>
    </row>
    <row r="728" spans="1:12" ht="12" customHeight="1" x14ac:dyDescent="0.25">
      <c r="A728" s="6" t="s">
        <v>3609</v>
      </c>
      <c r="C728" s="8" t="s">
        <v>3978</v>
      </c>
      <c r="D728" s="9" t="s">
        <v>4569</v>
      </c>
      <c r="E728" s="9"/>
      <c r="F728" s="8" t="s">
        <v>3910</v>
      </c>
      <c r="G728" s="9">
        <v>62</v>
      </c>
      <c r="H728" s="9">
        <v>0</v>
      </c>
      <c r="I728" s="9"/>
      <c r="J728" s="7" t="s">
        <v>3621</v>
      </c>
      <c r="K728" s="6" t="s">
        <v>3714</v>
      </c>
      <c r="L728" s="9" t="s">
        <v>79</v>
      </c>
    </row>
    <row r="729" spans="1:12" ht="12" customHeight="1" x14ac:dyDescent="0.25">
      <c r="A729" s="6" t="s">
        <v>3609</v>
      </c>
      <c r="C729" s="8" t="s">
        <v>3978</v>
      </c>
      <c r="D729" s="9" t="s">
        <v>4570</v>
      </c>
      <c r="E729" s="9"/>
      <c r="F729" s="8" t="s">
        <v>3910</v>
      </c>
      <c r="G729" s="9">
        <v>111</v>
      </c>
      <c r="H729" s="9">
        <v>0</v>
      </c>
      <c r="I729" s="9"/>
      <c r="J729" s="7" t="s">
        <v>3621</v>
      </c>
      <c r="K729" s="6" t="s">
        <v>3714</v>
      </c>
      <c r="L729" s="9" t="s">
        <v>79</v>
      </c>
    </row>
    <row r="730" spans="1:12" ht="12" customHeight="1" x14ac:dyDescent="0.25">
      <c r="A730" s="6" t="s">
        <v>3609</v>
      </c>
      <c r="C730" s="8" t="s">
        <v>3978</v>
      </c>
      <c r="D730" s="9" t="s">
        <v>4571</v>
      </c>
      <c r="E730" s="9"/>
      <c r="F730" s="8" t="s">
        <v>3832</v>
      </c>
      <c r="G730" s="9">
        <v>164</v>
      </c>
      <c r="H730" s="9">
        <v>0</v>
      </c>
      <c r="I730" s="9"/>
      <c r="J730" s="7" t="s">
        <v>3621</v>
      </c>
      <c r="K730" s="6" t="s">
        <v>3622</v>
      </c>
      <c r="L730" s="9" t="s">
        <v>79</v>
      </c>
    </row>
    <row r="731" spans="1:12" ht="12" customHeight="1" x14ac:dyDescent="0.25">
      <c r="A731" s="6" t="s">
        <v>3609</v>
      </c>
      <c r="B731" s="7" t="s">
        <v>3616</v>
      </c>
      <c r="C731" s="8" t="s">
        <v>3978</v>
      </c>
      <c r="D731" s="9" t="s">
        <v>4572</v>
      </c>
      <c r="E731" s="9"/>
      <c r="F731" s="8" t="s">
        <v>3832</v>
      </c>
      <c r="G731" s="9">
        <v>81</v>
      </c>
      <c r="H731" s="9">
        <v>0</v>
      </c>
      <c r="I731" s="9"/>
      <c r="J731" s="7" t="s">
        <v>3621</v>
      </c>
      <c r="K731" s="6" t="s">
        <v>3622</v>
      </c>
      <c r="L731" s="9" t="s">
        <v>79</v>
      </c>
    </row>
    <row r="732" spans="1:12" ht="12" customHeight="1" x14ac:dyDescent="0.25">
      <c r="A732" s="6" t="s">
        <v>3609</v>
      </c>
      <c r="B732" s="7" t="s">
        <v>3616</v>
      </c>
      <c r="C732" s="8" t="s">
        <v>3978</v>
      </c>
      <c r="D732" s="9" t="s">
        <v>4573</v>
      </c>
      <c r="E732" s="9"/>
      <c r="F732" s="8" t="s">
        <v>3832</v>
      </c>
      <c r="G732" s="9">
        <v>164</v>
      </c>
      <c r="H732" s="9">
        <v>0</v>
      </c>
      <c r="I732" s="9"/>
      <c r="J732" s="7" t="s">
        <v>3621</v>
      </c>
      <c r="K732" s="6" t="s">
        <v>3622</v>
      </c>
      <c r="L732" s="9" t="s">
        <v>79</v>
      </c>
    </row>
    <row r="733" spans="1:12" ht="12" customHeight="1" x14ac:dyDescent="0.25">
      <c r="A733" s="6" t="s">
        <v>3609</v>
      </c>
      <c r="B733" s="7" t="s">
        <v>4574</v>
      </c>
      <c r="C733" s="8" t="s">
        <v>3978</v>
      </c>
      <c r="D733" s="9" t="s">
        <v>4575</v>
      </c>
      <c r="E733" s="9"/>
      <c r="F733" s="8" t="s">
        <v>3832</v>
      </c>
      <c r="G733" s="9">
        <v>40</v>
      </c>
      <c r="H733" s="9">
        <v>0</v>
      </c>
      <c r="I733" s="9"/>
      <c r="J733" s="7" t="s">
        <v>3621</v>
      </c>
      <c r="K733" s="6" t="s">
        <v>3622</v>
      </c>
      <c r="L733" s="9" t="s">
        <v>79</v>
      </c>
    </row>
    <row r="734" spans="1:12" ht="12" customHeight="1" x14ac:dyDescent="0.25">
      <c r="A734" s="6" t="s">
        <v>3609</v>
      </c>
      <c r="C734" s="8" t="s">
        <v>3978</v>
      </c>
      <c r="D734" s="9" t="s">
        <v>4576</v>
      </c>
      <c r="E734" s="9"/>
      <c r="F734" s="8" t="s">
        <v>3625</v>
      </c>
      <c r="G734" s="9">
        <v>73</v>
      </c>
      <c r="H734" s="9">
        <v>1</v>
      </c>
      <c r="I734" s="9"/>
      <c r="J734" s="7" t="s">
        <v>3621</v>
      </c>
      <c r="K734" s="6" t="s">
        <v>4407</v>
      </c>
      <c r="L734" s="9" t="s">
        <v>79</v>
      </c>
    </row>
    <row r="735" spans="1:12" ht="12" customHeight="1" x14ac:dyDescent="0.25">
      <c r="A735" s="6" t="s">
        <v>3609</v>
      </c>
      <c r="C735" s="8" t="s">
        <v>3978</v>
      </c>
      <c r="D735" s="9" t="s">
        <v>4577</v>
      </c>
      <c r="E735" s="9"/>
      <c r="F735" s="8" t="s">
        <v>3625</v>
      </c>
      <c r="G735" s="9">
        <v>73</v>
      </c>
      <c r="H735" s="9">
        <v>1</v>
      </c>
      <c r="I735" s="9"/>
      <c r="J735" s="7" t="s">
        <v>3621</v>
      </c>
      <c r="K735" s="6" t="s">
        <v>4407</v>
      </c>
      <c r="L735" s="9" t="s">
        <v>79</v>
      </c>
    </row>
    <row r="736" spans="1:12" ht="12" customHeight="1" x14ac:dyDescent="0.25">
      <c r="A736" s="6" t="s">
        <v>3609</v>
      </c>
      <c r="C736" s="8" t="s">
        <v>3978</v>
      </c>
      <c r="D736" s="9" t="s">
        <v>4578</v>
      </c>
      <c r="E736" s="9"/>
      <c r="F736" s="8" t="s">
        <v>3625</v>
      </c>
      <c r="G736" s="9">
        <v>73</v>
      </c>
      <c r="H736" s="9">
        <v>1</v>
      </c>
      <c r="I736" s="9"/>
      <c r="J736" s="7" t="s">
        <v>3621</v>
      </c>
      <c r="K736" s="6" t="s">
        <v>4407</v>
      </c>
      <c r="L736" s="9" t="s">
        <v>79</v>
      </c>
    </row>
    <row r="737" spans="1:12" ht="12" customHeight="1" x14ac:dyDescent="0.25">
      <c r="A737" s="6" t="s">
        <v>3609</v>
      </c>
      <c r="C737" s="8" t="s">
        <v>3978</v>
      </c>
      <c r="D737" s="9" t="s">
        <v>4579</v>
      </c>
      <c r="E737" s="9"/>
      <c r="F737" s="8" t="s">
        <v>3625</v>
      </c>
      <c r="G737" s="9">
        <v>73</v>
      </c>
      <c r="H737" s="9">
        <v>1</v>
      </c>
      <c r="I737" s="9"/>
      <c r="J737" s="7" t="s">
        <v>3621</v>
      </c>
      <c r="K737" s="6" t="s">
        <v>4407</v>
      </c>
      <c r="L737" s="9" t="s">
        <v>79</v>
      </c>
    </row>
    <row r="738" spans="1:12" ht="12" customHeight="1" x14ac:dyDescent="0.25">
      <c r="A738" s="6" t="s">
        <v>3609</v>
      </c>
      <c r="C738" s="8" t="s">
        <v>3978</v>
      </c>
      <c r="D738" s="9" t="s">
        <v>4580</v>
      </c>
      <c r="E738" s="9"/>
      <c r="F738" s="8" t="s">
        <v>3625</v>
      </c>
      <c r="G738" s="9">
        <v>73</v>
      </c>
      <c r="H738" s="9">
        <v>1</v>
      </c>
      <c r="I738" s="9"/>
      <c r="J738" s="7" t="s">
        <v>3621</v>
      </c>
      <c r="K738" s="6" t="s">
        <v>4407</v>
      </c>
      <c r="L738" s="9" t="s">
        <v>79</v>
      </c>
    </row>
    <row r="739" spans="1:12" ht="12" customHeight="1" x14ac:dyDescent="0.25">
      <c r="A739" s="6" t="s">
        <v>3609</v>
      </c>
      <c r="C739" s="8" t="s">
        <v>3978</v>
      </c>
      <c r="D739" s="9" t="s">
        <v>4581</v>
      </c>
      <c r="E739" s="9"/>
      <c r="F739" s="8" t="s">
        <v>3625</v>
      </c>
      <c r="G739" s="9">
        <v>73</v>
      </c>
      <c r="H739" s="9">
        <v>1</v>
      </c>
      <c r="I739" s="9"/>
      <c r="J739" s="7" t="s">
        <v>3621</v>
      </c>
      <c r="K739" s="6" t="s">
        <v>4407</v>
      </c>
      <c r="L739" s="9" t="s">
        <v>79</v>
      </c>
    </row>
    <row r="740" spans="1:12" ht="12" customHeight="1" x14ac:dyDescent="0.25">
      <c r="A740" s="6" t="s">
        <v>3609</v>
      </c>
      <c r="C740" s="8" t="s">
        <v>3978</v>
      </c>
      <c r="D740" s="9" t="s">
        <v>4582</v>
      </c>
      <c r="E740" s="9"/>
      <c r="F740" s="8" t="s">
        <v>3625</v>
      </c>
      <c r="G740" s="9">
        <v>73</v>
      </c>
      <c r="H740" s="9">
        <v>1</v>
      </c>
      <c r="I740" s="9"/>
      <c r="J740" s="7" t="s">
        <v>3621</v>
      </c>
      <c r="K740" s="6" t="s">
        <v>4407</v>
      </c>
      <c r="L740" s="9" t="s">
        <v>79</v>
      </c>
    </row>
    <row r="741" spans="1:12" ht="12" customHeight="1" x14ac:dyDescent="0.25">
      <c r="A741" s="6" t="s">
        <v>3609</v>
      </c>
      <c r="B741" s="7" t="s">
        <v>3616</v>
      </c>
      <c r="C741" s="8" t="s">
        <v>3978</v>
      </c>
      <c r="D741" s="9" t="s">
        <v>4583</v>
      </c>
      <c r="E741" s="9"/>
      <c r="F741" s="8" t="s">
        <v>3613</v>
      </c>
      <c r="G741" s="9">
        <v>18</v>
      </c>
      <c r="H741" s="9">
        <v>0</v>
      </c>
      <c r="I741" s="9"/>
      <c r="J741" s="7" t="s">
        <v>3621</v>
      </c>
      <c r="K741" s="6" t="s">
        <v>3778</v>
      </c>
      <c r="L741" s="9" t="s">
        <v>79</v>
      </c>
    </row>
    <row r="742" spans="1:12" ht="12" customHeight="1" x14ac:dyDescent="0.25">
      <c r="A742" s="6" t="s">
        <v>3609</v>
      </c>
      <c r="B742" s="7" t="s">
        <v>3616</v>
      </c>
      <c r="C742" s="8" t="s">
        <v>3978</v>
      </c>
      <c r="D742" s="9" t="s">
        <v>4584</v>
      </c>
      <c r="E742" s="9"/>
      <c r="F742" s="8" t="s">
        <v>3613</v>
      </c>
      <c r="G742" s="9">
        <v>11</v>
      </c>
      <c r="H742" s="9">
        <v>0</v>
      </c>
      <c r="I742" s="9"/>
      <c r="J742" s="7" t="s">
        <v>3621</v>
      </c>
      <c r="K742" s="6" t="s">
        <v>3778</v>
      </c>
      <c r="L742" s="9" t="s">
        <v>79</v>
      </c>
    </row>
    <row r="743" spans="1:12" ht="12" customHeight="1" x14ac:dyDescent="0.25">
      <c r="A743" s="6" t="s">
        <v>3609</v>
      </c>
      <c r="B743" s="7" t="s">
        <v>3616</v>
      </c>
      <c r="C743" s="8" t="s">
        <v>3978</v>
      </c>
      <c r="D743" s="9" t="s">
        <v>4585</v>
      </c>
      <c r="E743" s="9"/>
      <c r="F743" s="8" t="s">
        <v>3613</v>
      </c>
      <c r="G743" s="9">
        <v>11</v>
      </c>
      <c r="H743" s="9">
        <v>0</v>
      </c>
      <c r="I743" s="9"/>
      <c r="J743" s="7" t="s">
        <v>3621</v>
      </c>
      <c r="K743" s="6" t="s">
        <v>3778</v>
      </c>
      <c r="L743" s="9" t="s">
        <v>79</v>
      </c>
    </row>
    <row r="744" spans="1:12" ht="12" customHeight="1" x14ac:dyDescent="0.25">
      <c r="A744" s="6" t="s">
        <v>3609</v>
      </c>
      <c r="B744" s="7" t="s">
        <v>3689</v>
      </c>
      <c r="C744" s="8" t="s">
        <v>3978</v>
      </c>
      <c r="D744" s="9" t="s">
        <v>3979</v>
      </c>
      <c r="E744" s="9" t="s">
        <v>393</v>
      </c>
      <c r="F744" s="8" t="s">
        <v>3688</v>
      </c>
      <c r="G744" s="9">
        <v>695</v>
      </c>
      <c r="H744" s="9">
        <v>40</v>
      </c>
      <c r="I744" s="9"/>
      <c r="J744" s="7" t="s">
        <v>3621</v>
      </c>
      <c r="K744" s="6" t="s">
        <v>3622</v>
      </c>
      <c r="L744" s="9" t="s">
        <v>79</v>
      </c>
    </row>
    <row r="745" spans="1:12" ht="12" customHeight="1" x14ac:dyDescent="0.25">
      <c r="A745" s="6" t="s">
        <v>3609</v>
      </c>
      <c r="C745" s="8" t="s">
        <v>3978</v>
      </c>
      <c r="D745" s="9" t="s">
        <v>3980</v>
      </c>
      <c r="E745" s="9" t="s">
        <v>393</v>
      </c>
      <c r="F745" s="8" t="s">
        <v>3688</v>
      </c>
      <c r="G745" s="9">
        <v>776</v>
      </c>
      <c r="H745" s="9">
        <v>40</v>
      </c>
      <c r="I745" s="9"/>
      <c r="J745" s="7" t="s">
        <v>3621</v>
      </c>
      <c r="K745" s="6" t="s">
        <v>3981</v>
      </c>
      <c r="L745" s="9" t="s">
        <v>79</v>
      </c>
    </row>
    <row r="746" spans="1:12" ht="12" customHeight="1" x14ac:dyDescent="0.25">
      <c r="A746" s="6" t="s">
        <v>3609</v>
      </c>
      <c r="C746" s="8" t="s">
        <v>3978</v>
      </c>
      <c r="D746" s="9" t="s">
        <v>3982</v>
      </c>
      <c r="E746" s="9" t="s">
        <v>393</v>
      </c>
      <c r="F746" s="8" t="s">
        <v>3688</v>
      </c>
      <c r="G746" s="9">
        <v>579</v>
      </c>
      <c r="H746" s="9">
        <v>25</v>
      </c>
      <c r="I746" s="9"/>
      <c r="J746" s="7" t="s">
        <v>3621</v>
      </c>
      <c r="K746" s="6" t="s">
        <v>3622</v>
      </c>
      <c r="L746" s="9" t="s">
        <v>79</v>
      </c>
    </row>
    <row r="747" spans="1:12" ht="12" customHeight="1" x14ac:dyDescent="0.25">
      <c r="A747" s="6" t="s">
        <v>3609</v>
      </c>
      <c r="C747" s="8" t="s">
        <v>3978</v>
      </c>
      <c r="D747" s="9" t="s">
        <v>3983</v>
      </c>
      <c r="E747" s="9" t="s">
        <v>393</v>
      </c>
      <c r="F747" s="8" t="s">
        <v>3688</v>
      </c>
      <c r="G747" s="9">
        <v>560</v>
      </c>
      <c r="H747" s="9">
        <v>40</v>
      </c>
      <c r="I747" s="9"/>
      <c r="J747" s="7" t="s">
        <v>3621</v>
      </c>
      <c r="K747" s="6" t="s">
        <v>3622</v>
      </c>
      <c r="L747" s="9" t="s">
        <v>79</v>
      </c>
    </row>
    <row r="748" spans="1:12" ht="12" customHeight="1" x14ac:dyDescent="0.25">
      <c r="A748" s="6" t="s">
        <v>3609</v>
      </c>
      <c r="C748" s="8" t="s">
        <v>3978</v>
      </c>
      <c r="D748" s="9" t="s">
        <v>4066</v>
      </c>
      <c r="E748" s="9" t="s">
        <v>393</v>
      </c>
      <c r="F748" s="8" t="s">
        <v>3688</v>
      </c>
      <c r="G748" s="9">
        <v>575</v>
      </c>
      <c r="H748" s="9">
        <v>40</v>
      </c>
      <c r="I748" s="9"/>
      <c r="J748" s="7" t="s">
        <v>3621</v>
      </c>
      <c r="K748" s="6" t="s">
        <v>3622</v>
      </c>
      <c r="L748" s="9" t="s">
        <v>79</v>
      </c>
    </row>
    <row r="749" spans="1:12" ht="12" customHeight="1" x14ac:dyDescent="0.25">
      <c r="A749" s="6" t="s">
        <v>3609</v>
      </c>
      <c r="C749" s="8" t="s">
        <v>3978</v>
      </c>
      <c r="D749" s="9" t="s">
        <v>4068</v>
      </c>
      <c r="E749" s="9" t="s">
        <v>393</v>
      </c>
      <c r="F749" s="8" t="s">
        <v>3688</v>
      </c>
      <c r="G749" s="9">
        <v>738</v>
      </c>
      <c r="H749" s="9">
        <v>46</v>
      </c>
      <c r="I749" s="9"/>
      <c r="J749" s="7" t="s">
        <v>3621</v>
      </c>
      <c r="K749" s="6" t="s">
        <v>3622</v>
      </c>
      <c r="L749" s="9" t="s">
        <v>79</v>
      </c>
    </row>
    <row r="750" spans="1:12" ht="12" customHeight="1" x14ac:dyDescent="0.25">
      <c r="A750" s="6" t="s">
        <v>3609</v>
      </c>
      <c r="C750" s="8" t="s">
        <v>3978</v>
      </c>
      <c r="D750" s="9" t="s">
        <v>4156</v>
      </c>
      <c r="E750" s="9"/>
      <c r="F750" s="8" t="s">
        <v>3688</v>
      </c>
      <c r="G750" s="9">
        <v>758</v>
      </c>
      <c r="H750" s="9">
        <v>34</v>
      </c>
      <c r="I750" s="9"/>
      <c r="J750" s="7" t="s">
        <v>3621</v>
      </c>
      <c r="K750" s="6" t="s">
        <v>3622</v>
      </c>
      <c r="L750" s="9" t="s">
        <v>79</v>
      </c>
    </row>
    <row r="751" spans="1:12" ht="12" customHeight="1" x14ac:dyDescent="0.25">
      <c r="A751" s="6" t="s">
        <v>3609</v>
      </c>
      <c r="C751" s="8" t="s">
        <v>3978</v>
      </c>
      <c r="D751" s="9" t="s">
        <v>4067</v>
      </c>
      <c r="E751" s="9"/>
      <c r="F751" s="8" t="s">
        <v>3688</v>
      </c>
      <c r="G751" s="9">
        <v>697</v>
      </c>
      <c r="H751" s="9">
        <v>42</v>
      </c>
      <c r="I751" s="9"/>
      <c r="J751" s="7" t="s">
        <v>3621</v>
      </c>
      <c r="K751" s="6" t="s">
        <v>3622</v>
      </c>
      <c r="L751" s="9" t="s">
        <v>79</v>
      </c>
    </row>
    <row r="752" spans="1:12" ht="12" customHeight="1" x14ac:dyDescent="0.25">
      <c r="A752" s="6" t="s">
        <v>3609</v>
      </c>
      <c r="C752" s="8" t="s">
        <v>3978</v>
      </c>
      <c r="D752" s="9" t="s">
        <v>4157</v>
      </c>
      <c r="E752" s="9"/>
      <c r="F752" s="8" t="s">
        <v>3688</v>
      </c>
      <c r="G752" s="9">
        <v>3260</v>
      </c>
      <c r="H752" s="9">
        <v>145</v>
      </c>
      <c r="I752" s="9"/>
      <c r="J752" s="7" t="s">
        <v>3621</v>
      </c>
      <c r="K752" s="6" t="s">
        <v>3622</v>
      </c>
      <c r="L752" s="9" t="s">
        <v>79</v>
      </c>
    </row>
    <row r="753" spans="1:12" ht="12" customHeight="1" x14ac:dyDescent="0.25">
      <c r="A753" s="6" t="s">
        <v>3609</v>
      </c>
      <c r="C753" s="8" t="s">
        <v>3978</v>
      </c>
      <c r="D753" s="9" t="s">
        <v>4405</v>
      </c>
      <c r="E753" s="9" t="s">
        <v>393</v>
      </c>
      <c r="F753" s="8" t="s">
        <v>4162</v>
      </c>
      <c r="G753" s="9">
        <v>884</v>
      </c>
      <c r="H753" s="9">
        <v>31</v>
      </c>
      <c r="I753" s="9"/>
      <c r="J753" s="7" t="s">
        <v>3621</v>
      </c>
      <c r="K753" s="6" t="s">
        <v>3778</v>
      </c>
      <c r="L753" s="9" t="s">
        <v>79</v>
      </c>
    </row>
    <row r="754" spans="1:12" ht="12" customHeight="1" x14ac:dyDescent="0.25">
      <c r="A754" s="6" t="s">
        <v>3609</v>
      </c>
      <c r="C754" s="8" t="s">
        <v>3978</v>
      </c>
      <c r="D754" s="9" t="s">
        <v>4406</v>
      </c>
      <c r="E754" s="9" t="s">
        <v>393</v>
      </c>
      <c r="F754" s="8" t="s">
        <v>4162</v>
      </c>
      <c r="G754" s="9">
        <v>867</v>
      </c>
      <c r="H754" s="9">
        <v>31</v>
      </c>
      <c r="I754" s="9"/>
      <c r="J754" s="7" t="s">
        <v>3621</v>
      </c>
      <c r="K754" s="6" t="s">
        <v>4407</v>
      </c>
      <c r="L754" s="9" t="s">
        <v>79</v>
      </c>
    </row>
    <row r="755" spans="1:12" ht="12" customHeight="1" x14ac:dyDescent="0.25">
      <c r="A755" s="6" t="s">
        <v>3609</v>
      </c>
      <c r="C755" s="8" t="s">
        <v>3978</v>
      </c>
      <c r="D755" s="9" t="s">
        <v>5017</v>
      </c>
      <c r="E755" s="9"/>
      <c r="F755" s="8" t="s">
        <v>4162</v>
      </c>
      <c r="G755" s="9">
        <v>875</v>
      </c>
      <c r="H755" s="9">
        <v>30</v>
      </c>
      <c r="I755" s="9"/>
      <c r="J755" s="7" t="s">
        <v>3621</v>
      </c>
      <c r="K755" s="6" t="s">
        <v>4020</v>
      </c>
      <c r="L755" s="9" t="s">
        <v>79</v>
      </c>
    </row>
    <row r="756" spans="1:12" ht="12" customHeight="1" x14ac:dyDescent="0.25">
      <c r="A756" s="6" t="s">
        <v>3609</v>
      </c>
      <c r="C756" s="8" t="s">
        <v>3978</v>
      </c>
      <c r="D756" s="9" t="s">
        <v>5018</v>
      </c>
      <c r="E756" s="9"/>
      <c r="F756" s="8" t="s">
        <v>4162</v>
      </c>
      <c r="G756" s="9">
        <v>867</v>
      </c>
      <c r="H756" s="9">
        <v>31</v>
      </c>
      <c r="I756" s="9"/>
      <c r="J756" s="7" t="s">
        <v>3621</v>
      </c>
      <c r="K756" s="6" t="s">
        <v>4407</v>
      </c>
      <c r="L756" s="9" t="s">
        <v>79</v>
      </c>
    </row>
    <row r="757" spans="1:12" ht="12" customHeight="1" x14ac:dyDescent="0.25">
      <c r="A757" s="6" t="s">
        <v>3609</v>
      </c>
      <c r="B757" s="7" t="s">
        <v>3686</v>
      </c>
      <c r="C757" s="8" t="s">
        <v>4069</v>
      </c>
      <c r="D757" s="9" t="s">
        <v>4070</v>
      </c>
      <c r="E757" s="9" t="s">
        <v>393</v>
      </c>
      <c r="F757" s="8" t="s">
        <v>3688</v>
      </c>
      <c r="G757" s="9">
        <v>1988</v>
      </c>
      <c r="H757" s="9">
        <v>138</v>
      </c>
      <c r="I757" s="9"/>
      <c r="J757" s="7" t="s">
        <v>3621</v>
      </c>
      <c r="K757" s="6" t="s">
        <v>3622</v>
      </c>
      <c r="L757" s="9" t="s">
        <v>79</v>
      </c>
    </row>
    <row r="758" spans="1:12" ht="12" customHeight="1" x14ac:dyDescent="0.25">
      <c r="A758" s="6" t="s">
        <v>3609</v>
      </c>
      <c r="B758" s="7" t="s">
        <v>4603</v>
      </c>
      <c r="C758" s="8" t="s">
        <v>4069</v>
      </c>
      <c r="D758" s="9" t="s">
        <v>4604</v>
      </c>
      <c r="E758" s="9"/>
      <c r="F758" s="8" t="s">
        <v>4172</v>
      </c>
      <c r="G758" s="9">
        <v>33</v>
      </c>
      <c r="H758" s="9">
        <v>1</v>
      </c>
      <c r="I758" s="9"/>
      <c r="J758" s="7" t="s">
        <v>4173</v>
      </c>
      <c r="K758" s="6" t="s">
        <v>4174</v>
      </c>
      <c r="L758" s="9" t="s">
        <v>79</v>
      </c>
    </row>
    <row r="759" spans="1:12" ht="12" customHeight="1" x14ac:dyDescent="0.25">
      <c r="A759" s="6" t="s">
        <v>3609</v>
      </c>
      <c r="B759" s="7" t="s">
        <v>4605</v>
      </c>
      <c r="C759" s="8" t="s">
        <v>4069</v>
      </c>
      <c r="D759" s="9" t="s">
        <v>4606</v>
      </c>
      <c r="E759" s="9"/>
      <c r="F759" s="8" t="s">
        <v>3832</v>
      </c>
      <c r="G759" s="9">
        <v>187</v>
      </c>
      <c r="H759" s="9">
        <v>0</v>
      </c>
      <c r="I759" s="9"/>
      <c r="J759" s="7" t="s">
        <v>3621</v>
      </c>
      <c r="K759" s="6" t="s">
        <v>3622</v>
      </c>
      <c r="L759" s="9" t="s">
        <v>79</v>
      </c>
    </row>
    <row r="760" spans="1:12" ht="12" customHeight="1" x14ac:dyDescent="0.25">
      <c r="A760" s="6" t="s">
        <v>3609</v>
      </c>
      <c r="B760" s="7" t="s">
        <v>4607</v>
      </c>
      <c r="C760" s="8" t="s">
        <v>4069</v>
      </c>
      <c r="D760" s="9" t="s">
        <v>4608</v>
      </c>
      <c r="E760" s="9"/>
      <c r="F760" s="8" t="s">
        <v>4607</v>
      </c>
      <c r="G760" s="9">
        <v>500</v>
      </c>
      <c r="H760" s="9">
        <v>0</v>
      </c>
      <c r="I760" s="9"/>
      <c r="J760" s="7"/>
      <c r="K760" s="6"/>
      <c r="L760" s="9" t="s">
        <v>2570</v>
      </c>
    </row>
    <row r="761" spans="1:12" ht="12" customHeight="1" x14ac:dyDescent="0.25">
      <c r="A761" s="6" t="s">
        <v>3609</v>
      </c>
      <c r="B761" s="7" t="s">
        <v>3676</v>
      </c>
      <c r="C761" s="8" t="s">
        <v>4609</v>
      </c>
      <c r="D761" s="9" t="s">
        <v>4610</v>
      </c>
      <c r="E761" s="9"/>
      <c r="F761" s="8" t="s">
        <v>3678</v>
      </c>
      <c r="G761" s="9">
        <v>420</v>
      </c>
      <c r="H761" s="9">
        <v>12</v>
      </c>
      <c r="I761" s="9"/>
      <c r="J761" s="7" t="s">
        <v>3621</v>
      </c>
      <c r="K761" s="6" t="s">
        <v>3622</v>
      </c>
      <c r="L761" s="9" t="s">
        <v>79</v>
      </c>
    </row>
    <row r="762" spans="1:12" ht="12" customHeight="1" x14ac:dyDescent="0.25">
      <c r="A762" s="6" t="s">
        <v>3609</v>
      </c>
      <c r="B762" s="7" t="s">
        <v>3616</v>
      </c>
      <c r="C762" s="8" t="s">
        <v>4609</v>
      </c>
      <c r="D762" s="9" t="s">
        <v>4611</v>
      </c>
      <c r="E762" s="9"/>
      <c r="F762" s="8" t="s">
        <v>3906</v>
      </c>
      <c r="G762" s="9">
        <v>5</v>
      </c>
      <c r="H762" s="9">
        <v>0</v>
      </c>
      <c r="I762" s="9"/>
      <c r="J762" s="7" t="s">
        <v>3621</v>
      </c>
      <c r="K762" s="6" t="s">
        <v>3907</v>
      </c>
      <c r="L762" s="9" t="s">
        <v>79</v>
      </c>
    </row>
    <row r="763" spans="1:12" ht="12" customHeight="1" x14ac:dyDescent="0.25">
      <c r="A763" s="6" t="s">
        <v>3609</v>
      </c>
      <c r="B763" s="7" t="s">
        <v>4612</v>
      </c>
      <c r="C763" s="8" t="s">
        <v>4609</v>
      </c>
      <c r="D763" s="9" t="s">
        <v>4613</v>
      </c>
      <c r="E763" s="9"/>
      <c r="F763" s="8" t="s">
        <v>3906</v>
      </c>
      <c r="G763" s="9">
        <v>140</v>
      </c>
      <c r="H763" s="9">
        <v>4</v>
      </c>
      <c r="I763" s="9"/>
      <c r="J763" s="7" t="s">
        <v>3621</v>
      </c>
      <c r="K763" s="6" t="s">
        <v>3907</v>
      </c>
      <c r="L763" s="9" t="s">
        <v>79</v>
      </c>
    </row>
    <row r="764" spans="1:12" ht="12" customHeight="1" x14ac:dyDescent="0.25">
      <c r="A764" s="6" t="s">
        <v>3609</v>
      </c>
      <c r="B764" s="7" t="s">
        <v>4612</v>
      </c>
      <c r="C764" s="8" t="s">
        <v>4609</v>
      </c>
      <c r="D764" s="9" t="s">
        <v>4614</v>
      </c>
      <c r="E764" s="9"/>
      <c r="F764" s="8" t="s">
        <v>3906</v>
      </c>
      <c r="G764" s="9">
        <v>165</v>
      </c>
      <c r="H764" s="9">
        <v>0</v>
      </c>
      <c r="I764" s="9"/>
      <c r="J764" s="7" t="s">
        <v>3621</v>
      </c>
      <c r="K764" s="6" t="s">
        <v>3907</v>
      </c>
      <c r="L764" s="9" t="s">
        <v>79</v>
      </c>
    </row>
    <row r="765" spans="1:12" ht="12" customHeight="1" x14ac:dyDescent="0.25">
      <c r="A765" s="6" t="s">
        <v>3609</v>
      </c>
      <c r="C765" s="8" t="s">
        <v>4609</v>
      </c>
      <c r="D765" s="9" t="s">
        <v>4615</v>
      </c>
      <c r="E765" s="9"/>
      <c r="F765" s="8" t="s">
        <v>3678</v>
      </c>
      <c r="G765" s="9">
        <v>420</v>
      </c>
      <c r="H765" s="9">
        <v>12</v>
      </c>
      <c r="I765" s="9"/>
      <c r="J765" s="7" t="s">
        <v>3621</v>
      </c>
      <c r="K765" s="6" t="s">
        <v>3622</v>
      </c>
      <c r="L765" s="9" t="s">
        <v>79</v>
      </c>
    </row>
    <row r="766" spans="1:12" ht="12" customHeight="1" x14ac:dyDescent="0.25">
      <c r="A766" s="6" t="s">
        <v>3609</v>
      </c>
      <c r="B766" s="7" t="s">
        <v>3616</v>
      </c>
      <c r="C766" s="8" t="s">
        <v>4609</v>
      </c>
      <c r="D766" s="9" t="s">
        <v>4616</v>
      </c>
      <c r="E766" s="9"/>
      <c r="F766" s="8" t="s">
        <v>3906</v>
      </c>
      <c r="G766" s="9">
        <v>5</v>
      </c>
      <c r="H766" s="9">
        <v>0</v>
      </c>
      <c r="I766" s="9"/>
      <c r="J766" s="7" t="s">
        <v>3621</v>
      </c>
      <c r="K766" s="6" t="s">
        <v>3907</v>
      </c>
      <c r="L766" s="9" t="s">
        <v>79</v>
      </c>
    </row>
    <row r="767" spans="1:12" ht="12" customHeight="1" x14ac:dyDescent="0.25">
      <c r="A767" s="6" t="s">
        <v>3609</v>
      </c>
      <c r="C767" s="8" t="s">
        <v>4617</v>
      </c>
      <c r="D767" s="9" t="s">
        <v>4618</v>
      </c>
      <c r="E767" s="9"/>
      <c r="F767" s="8" t="s">
        <v>3891</v>
      </c>
      <c r="G767" s="9">
        <v>35</v>
      </c>
      <c r="H767" s="9">
        <v>1</v>
      </c>
      <c r="I767" s="9"/>
      <c r="J767" s="7" t="s">
        <v>4337</v>
      </c>
      <c r="K767" s="6" t="s">
        <v>3671</v>
      </c>
      <c r="L767" s="9" t="s">
        <v>79</v>
      </c>
    </row>
    <row r="768" spans="1:12" ht="12" customHeight="1" x14ac:dyDescent="0.25">
      <c r="A768" s="6" t="s">
        <v>3609</v>
      </c>
      <c r="C768" s="8" t="s">
        <v>4619</v>
      </c>
      <c r="D768" s="9" t="s">
        <v>4620</v>
      </c>
      <c r="E768" s="9"/>
      <c r="F768" s="8" t="s">
        <v>3891</v>
      </c>
      <c r="G768" s="9">
        <v>35</v>
      </c>
      <c r="H768" s="9">
        <v>1</v>
      </c>
      <c r="I768" s="9"/>
      <c r="J768" s="7" t="s">
        <v>4337</v>
      </c>
      <c r="K768" s="6" t="s">
        <v>3671</v>
      </c>
      <c r="L768" s="9" t="s">
        <v>79</v>
      </c>
    </row>
    <row r="769" spans="1:12" ht="12" customHeight="1" x14ac:dyDescent="0.25">
      <c r="A769" s="6" t="s">
        <v>3609</v>
      </c>
      <c r="B769" s="7" t="s">
        <v>3623</v>
      </c>
      <c r="C769" s="8" t="s">
        <v>4621</v>
      </c>
      <c r="D769" s="9" t="s">
        <v>4622</v>
      </c>
      <c r="E769" s="9"/>
      <c r="F769" s="8" t="s">
        <v>3625</v>
      </c>
      <c r="G769" s="9">
        <v>942</v>
      </c>
      <c r="H769" s="9">
        <v>6</v>
      </c>
      <c r="I769" s="9"/>
      <c r="J769" s="7" t="s">
        <v>4623</v>
      </c>
      <c r="K769" s="6" t="s">
        <v>4624</v>
      </c>
      <c r="L769" s="9" t="s">
        <v>79</v>
      </c>
    </row>
    <row r="770" spans="1:12" ht="12" customHeight="1" x14ac:dyDescent="0.25">
      <c r="A770" s="6" t="s">
        <v>3609</v>
      </c>
      <c r="B770" s="7" t="s">
        <v>3664</v>
      </c>
      <c r="C770" s="8" t="s">
        <v>4621</v>
      </c>
      <c r="D770" s="9" t="s">
        <v>4625</v>
      </c>
      <c r="E770" s="9"/>
      <c r="F770" s="8" t="s">
        <v>3620</v>
      </c>
      <c r="G770" s="9">
        <v>450</v>
      </c>
      <c r="H770" s="9">
        <v>0</v>
      </c>
      <c r="I770" s="9"/>
      <c r="J770" s="7" t="s">
        <v>4623</v>
      </c>
      <c r="K770" s="6" t="s">
        <v>4624</v>
      </c>
      <c r="L770" s="9" t="s">
        <v>79</v>
      </c>
    </row>
    <row r="771" spans="1:12" ht="12" customHeight="1" x14ac:dyDescent="0.25">
      <c r="A771" s="6" t="s">
        <v>3609</v>
      </c>
      <c r="B771" s="7" t="s">
        <v>3616</v>
      </c>
      <c r="C771" s="8" t="s">
        <v>4621</v>
      </c>
      <c r="D771" s="9" t="s">
        <v>4626</v>
      </c>
      <c r="E771" s="9"/>
      <c r="F771" s="8" t="s">
        <v>3620</v>
      </c>
      <c r="G771" s="9">
        <v>8</v>
      </c>
      <c r="H771" s="9">
        <v>0</v>
      </c>
      <c r="I771" s="9"/>
      <c r="J771" s="7" t="s">
        <v>4623</v>
      </c>
      <c r="K771" s="6" t="s">
        <v>4624</v>
      </c>
      <c r="L771" s="9" t="s">
        <v>79</v>
      </c>
    </row>
    <row r="772" spans="1:12" ht="12" customHeight="1" x14ac:dyDescent="0.25">
      <c r="A772" s="6" t="s">
        <v>3609</v>
      </c>
      <c r="B772" s="7" t="s">
        <v>3623</v>
      </c>
      <c r="C772" s="8" t="s">
        <v>4621</v>
      </c>
      <c r="D772" s="9" t="s">
        <v>4627</v>
      </c>
      <c r="E772" s="9"/>
      <c r="F772" s="8" t="s">
        <v>3625</v>
      </c>
      <c r="G772" s="9">
        <v>185</v>
      </c>
      <c r="H772" s="9">
        <v>3</v>
      </c>
      <c r="I772" s="9"/>
      <c r="J772" s="7" t="s">
        <v>4623</v>
      </c>
      <c r="K772" s="6" t="s">
        <v>4624</v>
      </c>
      <c r="L772" s="9" t="s">
        <v>79</v>
      </c>
    </row>
    <row r="773" spans="1:12" ht="12" customHeight="1" x14ac:dyDescent="0.25">
      <c r="A773" s="6" t="s">
        <v>3609</v>
      </c>
      <c r="B773" s="7" t="s">
        <v>3623</v>
      </c>
      <c r="C773" s="8" t="s">
        <v>4621</v>
      </c>
      <c r="D773" s="9" t="s">
        <v>4628</v>
      </c>
      <c r="E773" s="9"/>
      <c r="F773" s="8" t="s">
        <v>3625</v>
      </c>
      <c r="G773" s="9">
        <v>88</v>
      </c>
      <c r="H773" s="9">
        <v>1</v>
      </c>
      <c r="I773" s="9"/>
      <c r="J773" s="7" t="s">
        <v>4623</v>
      </c>
      <c r="K773" s="6" t="s">
        <v>4624</v>
      </c>
      <c r="L773" s="9" t="s">
        <v>79</v>
      </c>
    </row>
    <row r="774" spans="1:12" ht="12" customHeight="1" x14ac:dyDescent="0.25">
      <c r="A774" s="6" t="s">
        <v>3609</v>
      </c>
      <c r="B774" s="7" t="s">
        <v>3664</v>
      </c>
      <c r="C774" s="8" t="s">
        <v>4621</v>
      </c>
      <c r="D774" s="9" t="s">
        <v>4629</v>
      </c>
      <c r="E774" s="9"/>
      <c r="F774" s="8" t="s">
        <v>3625</v>
      </c>
      <c r="G774" s="9">
        <v>95</v>
      </c>
      <c r="H774" s="9">
        <v>2</v>
      </c>
      <c r="I774" s="9"/>
      <c r="J774" s="7" t="s">
        <v>4623</v>
      </c>
      <c r="K774" s="6" t="s">
        <v>4624</v>
      </c>
      <c r="L774" s="9" t="s">
        <v>79</v>
      </c>
    </row>
    <row r="775" spans="1:12" ht="12" customHeight="1" x14ac:dyDescent="0.25">
      <c r="A775" s="6" t="s">
        <v>3609</v>
      </c>
      <c r="B775" s="7" t="s">
        <v>3623</v>
      </c>
      <c r="C775" s="8" t="s">
        <v>4621</v>
      </c>
      <c r="D775" s="9" t="s">
        <v>4630</v>
      </c>
      <c r="E775" s="9"/>
      <c r="F775" s="8" t="s">
        <v>3625</v>
      </c>
      <c r="G775" s="9">
        <v>96</v>
      </c>
      <c r="H775" s="9">
        <v>1</v>
      </c>
      <c r="I775" s="9"/>
      <c r="J775" s="7" t="s">
        <v>4623</v>
      </c>
      <c r="K775" s="6" t="s">
        <v>4624</v>
      </c>
      <c r="L775" s="9" t="s">
        <v>79</v>
      </c>
    </row>
    <row r="776" spans="1:12" ht="12" customHeight="1" x14ac:dyDescent="0.25">
      <c r="A776" s="6" t="s">
        <v>3609</v>
      </c>
      <c r="B776" s="7" t="s">
        <v>3623</v>
      </c>
      <c r="C776" s="8" t="s">
        <v>4621</v>
      </c>
      <c r="D776" s="9" t="s">
        <v>4631</v>
      </c>
      <c r="E776" s="9"/>
      <c r="F776" s="8" t="s">
        <v>3625</v>
      </c>
      <c r="G776" s="9">
        <v>90</v>
      </c>
      <c r="H776" s="9">
        <v>1</v>
      </c>
      <c r="I776" s="9"/>
      <c r="J776" s="7" t="s">
        <v>4623</v>
      </c>
      <c r="K776" s="6" t="s">
        <v>4624</v>
      </c>
      <c r="L776" s="9" t="s">
        <v>79</v>
      </c>
    </row>
    <row r="777" spans="1:12" ht="12" customHeight="1" x14ac:dyDescent="0.25">
      <c r="A777" s="6" t="s">
        <v>3609</v>
      </c>
      <c r="B777" s="7" t="s">
        <v>3623</v>
      </c>
      <c r="C777" s="8" t="s">
        <v>4621</v>
      </c>
      <c r="D777" s="9" t="s">
        <v>4632</v>
      </c>
      <c r="E777" s="9"/>
      <c r="F777" s="8" t="s">
        <v>3625</v>
      </c>
      <c r="G777" s="9">
        <v>164</v>
      </c>
      <c r="H777" s="9">
        <v>1</v>
      </c>
      <c r="I777" s="9"/>
      <c r="J777" s="7" t="s">
        <v>4623</v>
      </c>
      <c r="K777" s="6" t="s">
        <v>4624</v>
      </c>
      <c r="L777" s="9" t="s">
        <v>79</v>
      </c>
    </row>
    <row r="778" spans="1:12" ht="12" customHeight="1" x14ac:dyDescent="0.25">
      <c r="A778" s="6" t="s">
        <v>3609</v>
      </c>
      <c r="B778" s="7" t="s">
        <v>3623</v>
      </c>
      <c r="C778" s="8" t="s">
        <v>4621</v>
      </c>
      <c r="D778" s="9" t="s">
        <v>4633</v>
      </c>
      <c r="E778" s="9"/>
      <c r="F778" s="8" t="s">
        <v>3855</v>
      </c>
      <c r="G778" s="9">
        <v>105</v>
      </c>
      <c r="H778" s="9">
        <v>1</v>
      </c>
      <c r="I778" s="9"/>
      <c r="J778" s="7" t="s">
        <v>3766</v>
      </c>
      <c r="K778" s="6" t="s">
        <v>4624</v>
      </c>
      <c r="L778" s="9" t="s">
        <v>79</v>
      </c>
    </row>
    <row r="779" spans="1:12" ht="12" customHeight="1" x14ac:dyDescent="0.25">
      <c r="A779" s="6" t="s">
        <v>3609</v>
      </c>
      <c r="B779" s="7" t="s">
        <v>3623</v>
      </c>
      <c r="C779" s="8" t="s">
        <v>4621</v>
      </c>
      <c r="D779" s="9" t="s">
        <v>4634</v>
      </c>
      <c r="E779" s="9"/>
      <c r="F779" s="8" t="s">
        <v>3625</v>
      </c>
      <c r="G779" s="9">
        <v>265</v>
      </c>
      <c r="H779" s="9">
        <v>3</v>
      </c>
      <c r="I779" s="9"/>
      <c r="J779" s="7" t="s">
        <v>4623</v>
      </c>
      <c r="K779" s="6" t="s">
        <v>4635</v>
      </c>
      <c r="L779" s="9" t="s">
        <v>79</v>
      </c>
    </row>
    <row r="780" spans="1:12" ht="12" customHeight="1" x14ac:dyDescent="0.25">
      <c r="A780" s="6" t="s">
        <v>3609</v>
      </c>
      <c r="B780" s="7" t="s">
        <v>3623</v>
      </c>
      <c r="C780" s="8" t="s">
        <v>4621</v>
      </c>
      <c r="D780" s="9" t="s">
        <v>4636</v>
      </c>
      <c r="E780" s="9"/>
      <c r="F780" s="8" t="s">
        <v>3625</v>
      </c>
      <c r="G780" s="9">
        <v>78</v>
      </c>
      <c r="H780" s="9">
        <v>1</v>
      </c>
      <c r="I780" s="9"/>
      <c r="J780" s="7" t="s">
        <v>4623</v>
      </c>
      <c r="K780" s="6" t="s">
        <v>4635</v>
      </c>
      <c r="L780" s="9" t="s">
        <v>79</v>
      </c>
    </row>
    <row r="781" spans="1:12" ht="12" customHeight="1" x14ac:dyDescent="0.25">
      <c r="A781" s="6" t="s">
        <v>3609</v>
      </c>
      <c r="B781" s="7" t="s">
        <v>3623</v>
      </c>
      <c r="C781" s="8" t="s">
        <v>4621</v>
      </c>
      <c r="D781" s="9" t="s">
        <v>4637</v>
      </c>
      <c r="E781" s="9"/>
      <c r="F781" s="8" t="s">
        <v>3625</v>
      </c>
      <c r="G781" s="9">
        <v>73</v>
      </c>
      <c r="H781" s="9">
        <v>1</v>
      </c>
      <c r="I781" s="9"/>
      <c r="J781" s="7" t="s">
        <v>4623</v>
      </c>
      <c r="K781" s="6" t="s">
        <v>4635</v>
      </c>
      <c r="L781" s="9" t="s">
        <v>79</v>
      </c>
    </row>
    <row r="782" spans="1:12" ht="12" customHeight="1" x14ac:dyDescent="0.25">
      <c r="A782" s="6" t="s">
        <v>3609</v>
      </c>
      <c r="B782" s="7" t="s">
        <v>3623</v>
      </c>
      <c r="C782" s="8" t="s">
        <v>4621</v>
      </c>
      <c r="D782" s="9" t="s">
        <v>4638</v>
      </c>
      <c r="E782" s="9"/>
      <c r="F782" s="8" t="s">
        <v>3625</v>
      </c>
      <c r="G782" s="9">
        <v>75</v>
      </c>
      <c r="H782" s="9">
        <v>1</v>
      </c>
      <c r="I782" s="9"/>
      <c r="J782" s="7" t="s">
        <v>4623</v>
      </c>
      <c r="K782" s="6" t="s">
        <v>4635</v>
      </c>
      <c r="L782" s="9" t="s">
        <v>79</v>
      </c>
    </row>
    <row r="783" spans="1:12" ht="12" customHeight="1" x14ac:dyDescent="0.25">
      <c r="A783" s="6" t="s">
        <v>3609</v>
      </c>
      <c r="B783" s="7" t="s">
        <v>3623</v>
      </c>
      <c r="C783" s="8" t="s">
        <v>4621</v>
      </c>
      <c r="D783" s="9" t="s">
        <v>4639</v>
      </c>
      <c r="E783" s="9"/>
      <c r="F783" s="8" t="s">
        <v>3625</v>
      </c>
      <c r="G783" s="9">
        <v>79</v>
      </c>
      <c r="H783" s="9">
        <v>1</v>
      </c>
      <c r="I783" s="9"/>
      <c r="J783" s="7" t="s">
        <v>4623</v>
      </c>
      <c r="K783" s="6" t="s">
        <v>4635</v>
      </c>
      <c r="L783" s="9" t="s">
        <v>79</v>
      </c>
    </row>
    <row r="784" spans="1:12" ht="12" customHeight="1" x14ac:dyDescent="0.25">
      <c r="A784" s="6" t="s">
        <v>3609</v>
      </c>
      <c r="B784" s="7" t="s">
        <v>3623</v>
      </c>
      <c r="C784" s="8" t="s">
        <v>4621</v>
      </c>
      <c r="D784" s="9" t="s">
        <v>4640</v>
      </c>
      <c r="E784" s="9"/>
      <c r="F784" s="8" t="s">
        <v>3625</v>
      </c>
      <c r="G784" s="9">
        <v>75</v>
      </c>
      <c r="H784" s="9">
        <v>1</v>
      </c>
      <c r="I784" s="9"/>
      <c r="J784" s="7" t="s">
        <v>4623</v>
      </c>
      <c r="K784" s="6" t="s">
        <v>4635</v>
      </c>
      <c r="L784" s="9" t="s">
        <v>79</v>
      </c>
    </row>
    <row r="785" spans="1:12" ht="12" customHeight="1" x14ac:dyDescent="0.25">
      <c r="A785" s="6" t="s">
        <v>3609</v>
      </c>
      <c r="B785" s="7" t="s">
        <v>3623</v>
      </c>
      <c r="C785" s="8" t="s">
        <v>4621</v>
      </c>
      <c r="D785" s="9" t="s">
        <v>4641</v>
      </c>
      <c r="E785" s="9"/>
      <c r="F785" s="8" t="s">
        <v>3625</v>
      </c>
      <c r="G785" s="9">
        <v>78</v>
      </c>
      <c r="H785" s="9">
        <v>1</v>
      </c>
      <c r="I785" s="9"/>
      <c r="J785" s="7" t="s">
        <v>4623</v>
      </c>
      <c r="K785" s="6" t="s">
        <v>4635</v>
      </c>
      <c r="L785" s="9" t="s">
        <v>79</v>
      </c>
    </row>
    <row r="786" spans="1:12" ht="12" customHeight="1" x14ac:dyDescent="0.25">
      <c r="A786" s="6" t="s">
        <v>3609</v>
      </c>
      <c r="B786" s="7" t="s">
        <v>3623</v>
      </c>
      <c r="C786" s="8" t="s">
        <v>4621</v>
      </c>
      <c r="D786" s="9" t="s">
        <v>4642</v>
      </c>
      <c r="E786" s="9"/>
      <c r="F786" s="8" t="s">
        <v>3625</v>
      </c>
      <c r="G786" s="9">
        <v>74</v>
      </c>
      <c r="H786" s="9">
        <v>1</v>
      </c>
      <c r="I786" s="9"/>
      <c r="J786" s="7" t="s">
        <v>4623</v>
      </c>
      <c r="K786" s="6" t="s">
        <v>4635</v>
      </c>
      <c r="L786" s="9" t="s">
        <v>79</v>
      </c>
    </row>
    <row r="787" spans="1:12" ht="12" customHeight="1" x14ac:dyDescent="0.25">
      <c r="A787" s="6" t="s">
        <v>3609</v>
      </c>
      <c r="B787" s="7" t="s">
        <v>3623</v>
      </c>
      <c r="C787" s="8" t="s">
        <v>4621</v>
      </c>
      <c r="D787" s="9" t="s">
        <v>4643</v>
      </c>
      <c r="E787" s="9"/>
      <c r="F787" s="8" t="s">
        <v>3625</v>
      </c>
      <c r="G787" s="9">
        <v>74</v>
      </c>
      <c r="H787" s="9">
        <v>1</v>
      </c>
      <c r="I787" s="9"/>
      <c r="J787" s="7" t="s">
        <v>4623</v>
      </c>
      <c r="K787" s="6" t="s">
        <v>4635</v>
      </c>
      <c r="L787" s="9" t="s">
        <v>79</v>
      </c>
    </row>
    <row r="788" spans="1:12" ht="12" customHeight="1" x14ac:dyDescent="0.25">
      <c r="A788" s="6" t="s">
        <v>3609</v>
      </c>
      <c r="B788" s="7" t="s">
        <v>3664</v>
      </c>
      <c r="C788" s="8" t="s">
        <v>4621</v>
      </c>
      <c r="D788" s="9" t="s">
        <v>4644</v>
      </c>
      <c r="E788" s="9"/>
      <c r="F788" s="8" t="s">
        <v>3625</v>
      </c>
      <c r="G788" s="9">
        <v>145</v>
      </c>
      <c r="H788" s="9">
        <v>3</v>
      </c>
      <c r="I788" s="9"/>
      <c r="J788" s="7" t="s">
        <v>4623</v>
      </c>
      <c r="K788" s="6" t="s">
        <v>4635</v>
      </c>
      <c r="L788" s="9" t="s">
        <v>79</v>
      </c>
    </row>
    <row r="789" spans="1:12" ht="12" customHeight="1" x14ac:dyDescent="0.25">
      <c r="A789" s="6" t="s">
        <v>3609</v>
      </c>
      <c r="B789" s="7" t="s">
        <v>3623</v>
      </c>
      <c r="C789" s="8" t="s">
        <v>4621</v>
      </c>
      <c r="D789" s="9" t="s">
        <v>4645</v>
      </c>
      <c r="E789" s="9"/>
      <c r="F789" s="8" t="s">
        <v>3625</v>
      </c>
      <c r="G789" s="9">
        <v>103</v>
      </c>
      <c r="H789" s="9">
        <v>1</v>
      </c>
      <c r="I789" s="9"/>
      <c r="J789" s="7" t="s">
        <v>4623</v>
      </c>
      <c r="K789" s="6" t="s">
        <v>4635</v>
      </c>
      <c r="L789" s="9" t="s">
        <v>79</v>
      </c>
    </row>
    <row r="790" spans="1:12" ht="12" customHeight="1" x14ac:dyDescent="0.25">
      <c r="A790" s="6" t="s">
        <v>3609</v>
      </c>
      <c r="B790" s="7" t="s">
        <v>3623</v>
      </c>
      <c r="C790" s="8" t="s">
        <v>4621</v>
      </c>
      <c r="D790" s="9" t="s">
        <v>4646</v>
      </c>
      <c r="E790" s="9"/>
      <c r="F790" s="8" t="s">
        <v>3625</v>
      </c>
      <c r="G790" s="9">
        <v>88</v>
      </c>
      <c r="H790" s="9">
        <v>1</v>
      </c>
      <c r="I790" s="9"/>
      <c r="J790" s="7" t="s">
        <v>4623</v>
      </c>
      <c r="K790" s="6" t="s">
        <v>4635</v>
      </c>
      <c r="L790" s="9" t="s">
        <v>79</v>
      </c>
    </row>
    <row r="791" spans="1:12" ht="12" customHeight="1" x14ac:dyDescent="0.25">
      <c r="A791" s="6" t="s">
        <v>3609</v>
      </c>
      <c r="B791" s="7" t="s">
        <v>3623</v>
      </c>
      <c r="C791" s="8" t="s">
        <v>4621</v>
      </c>
      <c r="D791" s="9" t="s">
        <v>4647</v>
      </c>
      <c r="E791" s="9"/>
      <c r="F791" s="8" t="s">
        <v>3625</v>
      </c>
      <c r="G791" s="9">
        <v>123</v>
      </c>
      <c r="H791" s="9">
        <v>1</v>
      </c>
      <c r="I791" s="9"/>
      <c r="J791" s="7" t="s">
        <v>4623</v>
      </c>
      <c r="K791" s="6" t="s">
        <v>4635</v>
      </c>
      <c r="L791" s="9" t="s">
        <v>79</v>
      </c>
    </row>
    <row r="792" spans="1:12" ht="12" customHeight="1" x14ac:dyDescent="0.25">
      <c r="A792" s="6" t="s">
        <v>3609</v>
      </c>
      <c r="B792" s="7" t="s">
        <v>3623</v>
      </c>
      <c r="C792" s="8" t="s">
        <v>4621</v>
      </c>
      <c r="D792" s="9" t="s">
        <v>4648</v>
      </c>
      <c r="E792" s="9"/>
      <c r="F792" s="8" t="s">
        <v>3625</v>
      </c>
      <c r="G792" s="9">
        <v>80</v>
      </c>
      <c r="H792" s="9">
        <v>1</v>
      </c>
      <c r="I792" s="9"/>
      <c r="J792" s="7" t="s">
        <v>4623</v>
      </c>
      <c r="K792" s="6" t="s">
        <v>4635</v>
      </c>
      <c r="L792" s="9" t="s">
        <v>79</v>
      </c>
    </row>
    <row r="793" spans="1:12" ht="12" customHeight="1" x14ac:dyDescent="0.25">
      <c r="A793" s="6" t="s">
        <v>3609</v>
      </c>
      <c r="B793" s="7" t="s">
        <v>3623</v>
      </c>
      <c r="C793" s="8" t="s">
        <v>4621</v>
      </c>
      <c r="D793" s="9" t="s">
        <v>4649</v>
      </c>
      <c r="E793" s="9"/>
      <c r="F793" s="8" t="s">
        <v>3625</v>
      </c>
      <c r="G793" s="9">
        <v>80</v>
      </c>
      <c r="H793" s="9">
        <v>1</v>
      </c>
      <c r="I793" s="9"/>
      <c r="J793" s="7" t="s">
        <v>4623</v>
      </c>
      <c r="K793" s="6" t="s">
        <v>4635</v>
      </c>
      <c r="L793" s="9" t="s">
        <v>79</v>
      </c>
    </row>
    <row r="794" spans="1:12" ht="12" customHeight="1" x14ac:dyDescent="0.25">
      <c r="A794" s="6" t="s">
        <v>3609</v>
      </c>
      <c r="B794" s="7" t="s">
        <v>3623</v>
      </c>
      <c r="C794" s="8" t="s">
        <v>4621</v>
      </c>
      <c r="D794" s="9" t="s">
        <v>4650</v>
      </c>
      <c r="E794" s="9"/>
      <c r="F794" s="8" t="s">
        <v>3625</v>
      </c>
      <c r="G794" s="9">
        <v>80</v>
      </c>
      <c r="H794" s="9">
        <v>1</v>
      </c>
      <c r="I794" s="9"/>
      <c r="J794" s="7" t="s">
        <v>4623</v>
      </c>
      <c r="K794" s="6" t="s">
        <v>4635</v>
      </c>
      <c r="L794" s="9" t="s">
        <v>79</v>
      </c>
    </row>
    <row r="795" spans="1:12" ht="12" customHeight="1" x14ac:dyDescent="0.25">
      <c r="A795" s="6" t="s">
        <v>3609</v>
      </c>
      <c r="B795" s="7" t="s">
        <v>3623</v>
      </c>
      <c r="C795" s="8" t="s">
        <v>4621</v>
      </c>
      <c r="D795" s="9" t="s">
        <v>4651</v>
      </c>
      <c r="E795" s="9"/>
      <c r="F795" s="8" t="s">
        <v>3625</v>
      </c>
      <c r="G795" s="9">
        <v>88</v>
      </c>
      <c r="H795" s="9">
        <v>1</v>
      </c>
      <c r="I795" s="9"/>
      <c r="J795" s="7" t="s">
        <v>4623</v>
      </c>
      <c r="K795" s="6" t="s">
        <v>4635</v>
      </c>
      <c r="L795" s="9" t="s">
        <v>79</v>
      </c>
    </row>
    <row r="796" spans="1:12" ht="12" customHeight="1" x14ac:dyDescent="0.25">
      <c r="A796" s="6" t="s">
        <v>3609</v>
      </c>
      <c r="B796" s="7" t="s">
        <v>3623</v>
      </c>
      <c r="C796" s="8" t="s">
        <v>4621</v>
      </c>
      <c r="D796" s="9" t="s">
        <v>4652</v>
      </c>
      <c r="E796" s="9"/>
      <c r="F796" s="8" t="s">
        <v>3625</v>
      </c>
      <c r="G796" s="9">
        <v>63</v>
      </c>
      <c r="H796" s="9">
        <v>1</v>
      </c>
      <c r="I796" s="9"/>
      <c r="J796" s="7" t="s">
        <v>4623</v>
      </c>
      <c r="K796" s="6" t="s">
        <v>4635</v>
      </c>
      <c r="L796" s="9" t="s">
        <v>79</v>
      </c>
    </row>
    <row r="797" spans="1:12" ht="12" customHeight="1" x14ac:dyDescent="0.25">
      <c r="A797" s="6" t="s">
        <v>3609</v>
      </c>
      <c r="B797" s="7" t="s">
        <v>3623</v>
      </c>
      <c r="C797" s="8" t="s">
        <v>4621</v>
      </c>
      <c r="D797" s="9" t="s">
        <v>4653</v>
      </c>
      <c r="E797" s="9"/>
      <c r="F797" s="8" t="s">
        <v>3625</v>
      </c>
      <c r="G797" s="9">
        <v>72</v>
      </c>
      <c r="H797" s="9">
        <v>1</v>
      </c>
      <c r="I797" s="9"/>
      <c r="J797" s="7" t="s">
        <v>4623</v>
      </c>
      <c r="K797" s="6" t="s">
        <v>4635</v>
      </c>
      <c r="L797" s="9" t="s">
        <v>79</v>
      </c>
    </row>
    <row r="798" spans="1:12" ht="12" customHeight="1" x14ac:dyDescent="0.25">
      <c r="A798" s="6" t="s">
        <v>3609</v>
      </c>
      <c r="B798" s="7" t="s">
        <v>3664</v>
      </c>
      <c r="C798" s="8" t="s">
        <v>4621</v>
      </c>
      <c r="D798" s="9" t="s">
        <v>4654</v>
      </c>
      <c r="E798" s="9"/>
      <c r="F798" s="8" t="s">
        <v>3620</v>
      </c>
      <c r="G798" s="9">
        <v>135</v>
      </c>
      <c r="H798" s="9">
        <v>0</v>
      </c>
      <c r="I798" s="9"/>
      <c r="J798" s="7" t="s">
        <v>4623</v>
      </c>
      <c r="K798" s="6" t="s">
        <v>4635</v>
      </c>
      <c r="L798" s="9" t="s">
        <v>79</v>
      </c>
    </row>
    <row r="799" spans="1:12" ht="12" customHeight="1" x14ac:dyDescent="0.25">
      <c r="A799" s="6" t="s">
        <v>3609</v>
      </c>
      <c r="B799" s="7" t="s">
        <v>3623</v>
      </c>
      <c r="C799" s="8" t="s">
        <v>4621</v>
      </c>
      <c r="D799" s="9" t="s">
        <v>4655</v>
      </c>
      <c r="E799" s="9"/>
      <c r="F799" s="8" t="s">
        <v>3625</v>
      </c>
      <c r="G799" s="9">
        <v>71</v>
      </c>
      <c r="H799" s="9">
        <v>1</v>
      </c>
      <c r="I799" s="9"/>
      <c r="J799" s="7" t="s">
        <v>4623</v>
      </c>
      <c r="K799" s="6" t="s">
        <v>4635</v>
      </c>
      <c r="L799" s="9" t="s">
        <v>79</v>
      </c>
    </row>
    <row r="800" spans="1:12" ht="12" customHeight="1" x14ac:dyDescent="0.25">
      <c r="A800" s="6" t="s">
        <v>3609</v>
      </c>
      <c r="B800" s="7" t="s">
        <v>3623</v>
      </c>
      <c r="C800" s="8" t="s">
        <v>4621</v>
      </c>
      <c r="D800" s="9" t="s">
        <v>4656</v>
      </c>
      <c r="E800" s="9"/>
      <c r="F800" s="8" t="s">
        <v>3625</v>
      </c>
      <c r="G800" s="9">
        <v>74</v>
      </c>
      <c r="H800" s="9">
        <v>1</v>
      </c>
      <c r="I800" s="9"/>
      <c r="J800" s="7" t="s">
        <v>4623</v>
      </c>
      <c r="K800" s="6" t="s">
        <v>4635</v>
      </c>
      <c r="L800" s="9" t="s">
        <v>79</v>
      </c>
    </row>
    <row r="801" spans="1:12" ht="12" customHeight="1" x14ac:dyDescent="0.25">
      <c r="A801" s="6" t="s">
        <v>3609</v>
      </c>
      <c r="B801" s="7" t="s">
        <v>3623</v>
      </c>
      <c r="C801" s="8" t="s">
        <v>4621</v>
      </c>
      <c r="D801" s="9" t="s">
        <v>4657</v>
      </c>
      <c r="E801" s="9"/>
      <c r="F801" s="8" t="s">
        <v>3855</v>
      </c>
      <c r="G801" s="9">
        <v>662</v>
      </c>
      <c r="H801" s="9">
        <v>20</v>
      </c>
      <c r="I801" s="9"/>
      <c r="J801" s="7" t="s">
        <v>4623</v>
      </c>
      <c r="K801" s="6" t="s">
        <v>4635</v>
      </c>
      <c r="L801" s="9" t="s">
        <v>79</v>
      </c>
    </row>
    <row r="802" spans="1:12" ht="12" customHeight="1" x14ac:dyDescent="0.25">
      <c r="A802" s="6" t="s">
        <v>3609</v>
      </c>
      <c r="B802" s="7" t="s">
        <v>3623</v>
      </c>
      <c r="C802" s="8" t="s">
        <v>4621</v>
      </c>
      <c r="D802" s="9" t="s">
        <v>4658</v>
      </c>
      <c r="E802" s="9"/>
      <c r="F802" s="8" t="s">
        <v>3625</v>
      </c>
      <c r="G802" s="9">
        <v>76</v>
      </c>
      <c r="H802" s="9">
        <v>1</v>
      </c>
      <c r="I802" s="9"/>
      <c r="J802" s="7" t="s">
        <v>4623</v>
      </c>
      <c r="K802" s="6" t="s">
        <v>4635</v>
      </c>
      <c r="L802" s="9" t="s">
        <v>79</v>
      </c>
    </row>
    <row r="803" spans="1:12" ht="12" customHeight="1" x14ac:dyDescent="0.25">
      <c r="A803" s="6" t="s">
        <v>3609</v>
      </c>
      <c r="B803" s="7" t="s">
        <v>3623</v>
      </c>
      <c r="C803" s="8" t="s">
        <v>4621</v>
      </c>
      <c r="D803" s="9" t="s">
        <v>4659</v>
      </c>
      <c r="E803" s="9"/>
      <c r="F803" s="8" t="s">
        <v>3625</v>
      </c>
      <c r="G803" s="9">
        <v>81</v>
      </c>
      <c r="H803" s="9">
        <v>1</v>
      </c>
      <c r="I803" s="9"/>
      <c r="J803" s="7" t="s">
        <v>4623</v>
      </c>
      <c r="K803" s="6" t="s">
        <v>4635</v>
      </c>
      <c r="L803" s="9" t="s">
        <v>79</v>
      </c>
    </row>
    <row r="804" spans="1:12" ht="12" customHeight="1" x14ac:dyDescent="0.25">
      <c r="A804" s="6" t="s">
        <v>3609</v>
      </c>
      <c r="B804" s="7" t="s">
        <v>3623</v>
      </c>
      <c r="C804" s="8" t="s">
        <v>4621</v>
      </c>
      <c r="D804" s="9" t="s">
        <v>4660</v>
      </c>
      <c r="E804" s="9"/>
      <c r="F804" s="8" t="s">
        <v>3625</v>
      </c>
      <c r="G804" s="9">
        <v>76</v>
      </c>
      <c r="H804" s="9">
        <v>1</v>
      </c>
      <c r="I804" s="9"/>
      <c r="J804" s="7" t="s">
        <v>4623</v>
      </c>
      <c r="K804" s="6" t="s">
        <v>4635</v>
      </c>
      <c r="L804" s="9" t="s">
        <v>79</v>
      </c>
    </row>
    <row r="805" spans="1:12" ht="12" customHeight="1" x14ac:dyDescent="0.25">
      <c r="A805" s="6" t="s">
        <v>3609</v>
      </c>
      <c r="B805" s="7" t="s">
        <v>4041</v>
      </c>
      <c r="C805" s="8" t="s">
        <v>4621</v>
      </c>
      <c r="D805" s="9" t="s">
        <v>4661</v>
      </c>
      <c r="E805" s="9"/>
      <c r="F805" s="8" t="s">
        <v>3855</v>
      </c>
      <c r="G805" s="9">
        <v>132</v>
      </c>
      <c r="H805" s="9">
        <v>6</v>
      </c>
      <c r="I805" s="9"/>
      <c r="J805" s="7" t="s">
        <v>4623</v>
      </c>
      <c r="K805" s="6" t="s">
        <v>4635</v>
      </c>
      <c r="L805" s="9" t="s">
        <v>79</v>
      </c>
    </row>
    <row r="806" spans="1:12" ht="12" customHeight="1" x14ac:dyDescent="0.25">
      <c r="A806" s="6" t="s">
        <v>3609</v>
      </c>
      <c r="B806" s="7" t="s">
        <v>3623</v>
      </c>
      <c r="C806" s="8" t="s">
        <v>4621</v>
      </c>
      <c r="D806" s="9" t="s">
        <v>4662</v>
      </c>
      <c r="E806" s="9"/>
      <c r="F806" s="8" t="s">
        <v>3625</v>
      </c>
      <c r="G806" s="9">
        <v>79</v>
      </c>
      <c r="H806" s="9">
        <v>1</v>
      </c>
      <c r="I806" s="9"/>
      <c r="J806" s="7" t="s">
        <v>4623</v>
      </c>
      <c r="K806" s="6" t="s">
        <v>4635</v>
      </c>
      <c r="L806" s="9" t="s">
        <v>79</v>
      </c>
    </row>
    <row r="807" spans="1:12" ht="12" customHeight="1" x14ac:dyDescent="0.25">
      <c r="A807" s="6" t="s">
        <v>3609</v>
      </c>
      <c r="B807" s="7" t="s">
        <v>3623</v>
      </c>
      <c r="C807" s="8" t="s">
        <v>4621</v>
      </c>
      <c r="D807" s="9" t="s">
        <v>4663</v>
      </c>
      <c r="E807" s="9"/>
      <c r="F807" s="8" t="s">
        <v>3625</v>
      </c>
      <c r="G807" s="9">
        <v>78</v>
      </c>
      <c r="H807" s="9">
        <v>1</v>
      </c>
      <c r="I807" s="9"/>
      <c r="J807" s="7" t="s">
        <v>4623</v>
      </c>
      <c r="K807" s="6" t="s">
        <v>4635</v>
      </c>
      <c r="L807" s="9" t="s">
        <v>79</v>
      </c>
    </row>
    <row r="808" spans="1:12" ht="12" customHeight="1" x14ac:dyDescent="0.25">
      <c r="A808" s="6" t="s">
        <v>3609</v>
      </c>
      <c r="B808" s="7" t="s">
        <v>3623</v>
      </c>
      <c r="C808" s="8" t="s">
        <v>4621</v>
      </c>
      <c r="D808" s="9" t="s">
        <v>4664</v>
      </c>
      <c r="E808" s="9"/>
      <c r="F808" s="8" t="s">
        <v>3625</v>
      </c>
      <c r="G808" s="9">
        <v>74</v>
      </c>
      <c r="H808" s="9">
        <v>1</v>
      </c>
      <c r="I808" s="9"/>
      <c r="J808" s="7" t="s">
        <v>4623</v>
      </c>
      <c r="K808" s="6" t="s">
        <v>4635</v>
      </c>
      <c r="L808" s="9" t="s">
        <v>79</v>
      </c>
    </row>
    <row r="809" spans="1:12" ht="12" customHeight="1" x14ac:dyDescent="0.25">
      <c r="A809" s="6" t="s">
        <v>3609</v>
      </c>
      <c r="B809" s="7" t="s">
        <v>3664</v>
      </c>
      <c r="C809" s="8" t="s">
        <v>4621</v>
      </c>
      <c r="D809" s="9" t="s">
        <v>4665</v>
      </c>
      <c r="E809" s="9"/>
      <c r="F809" s="8" t="s">
        <v>3620</v>
      </c>
      <c r="G809" s="9">
        <v>57</v>
      </c>
      <c r="H809" s="9">
        <v>0</v>
      </c>
      <c r="I809" s="9"/>
      <c r="J809" s="7" t="s">
        <v>4623</v>
      </c>
      <c r="K809" s="6" t="s">
        <v>4635</v>
      </c>
      <c r="L809" s="9" t="s">
        <v>79</v>
      </c>
    </row>
    <row r="810" spans="1:12" ht="12" customHeight="1" x14ac:dyDescent="0.25">
      <c r="A810" s="6" t="s">
        <v>3609</v>
      </c>
      <c r="B810" s="7" t="s">
        <v>3638</v>
      </c>
      <c r="C810" s="8" t="s">
        <v>4621</v>
      </c>
      <c r="D810" s="9" t="s">
        <v>4666</v>
      </c>
      <c r="E810" s="9"/>
      <c r="F810" s="8" t="s">
        <v>3653</v>
      </c>
      <c r="G810" s="9">
        <v>47</v>
      </c>
      <c r="H810" s="9">
        <v>0</v>
      </c>
      <c r="I810" s="9"/>
      <c r="J810" s="7" t="s">
        <v>3641</v>
      </c>
      <c r="K810" s="6" t="s">
        <v>3642</v>
      </c>
      <c r="L810" s="9" t="s">
        <v>79</v>
      </c>
    </row>
    <row r="811" spans="1:12" ht="12" customHeight="1" x14ac:dyDescent="0.25">
      <c r="A811" s="6" t="s">
        <v>3609</v>
      </c>
      <c r="B811" s="7" t="s">
        <v>3623</v>
      </c>
      <c r="C811" s="8" t="s">
        <v>4621</v>
      </c>
      <c r="D811" s="9" t="s">
        <v>4667</v>
      </c>
      <c r="E811" s="9"/>
      <c r="F811" s="8" t="s">
        <v>3625</v>
      </c>
      <c r="G811" s="9">
        <v>226</v>
      </c>
      <c r="H811" s="9">
        <v>3</v>
      </c>
      <c r="I811" s="9"/>
      <c r="J811" s="7" t="s">
        <v>3635</v>
      </c>
      <c r="K811" s="6" t="s">
        <v>4668</v>
      </c>
      <c r="L811" s="9" t="s">
        <v>79</v>
      </c>
    </row>
    <row r="812" spans="1:12" ht="12" customHeight="1" x14ac:dyDescent="0.25">
      <c r="A812" s="6" t="s">
        <v>3609</v>
      </c>
      <c r="B812" s="7" t="s">
        <v>3623</v>
      </c>
      <c r="C812" s="8" t="s">
        <v>4621</v>
      </c>
      <c r="D812" s="9" t="s">
        <v>4669</v>
      </c>
      <c r="E812" s="9"/>
      <c r="F812" s="8" t="s">
        <v>3625</v>
      </c>
      <c r="G812" s="9">
        <v>412</v>
      </c>
      <c r="H812" s="9">
        <v>3</v>
      </c>
      <c r="I812" s="9"/>
      <c r="J812" s="7" t="s">
        <v>3882</v>
      </c>
      <c r="K812" s="6" t="s">
        <v>4670</v>
      </c>
      <c r="L812" s="9" t="s">
        <v>79</v>
      </c>
    </row>
    <row r="813" spans="1:12" ht="12" customHeight="1" x14ac:dyDescent="0.25">
      <c r="A813" s="6" t="s">
        <v>3609</v>
      </c>
      <c r="B813" s="7" t="s">
        <v>3623</v>
      </c>
      <c r="C813" s="8" t="s">
        <v>4621</v>
      </c>
      <c r="D813" s="9" t="s">
        <v>4671</v>
      </c>
      <c r="E813" s="9"/>
      <c r="F813" s="8" t="s">
        <v>3625</v>
      </c>
      <c r="G813" s="9">
        <v>86</v>
      </c>
      <c r="H813" s="9">
        <v>1</v>
      </c>
      <c r="I813" s="9"/>
      <c r="J813" s="7" t="s">
        <v>3882</v>
      </c>
      <c r="K813" s="6" t="s">
        <v>4670</v>
      </c>
      <c r="L813" s="9" t="s">
        <v>79</v>
      </c>
    </row>
    <row r="814" spans="1:12" ht="12" customHeight="1" x14ac:dyDescent="0.25">
      <c r="A814" s="6" t="s">
        <v>3609</v>
      </c>
      <c r="B814" s="7" t="s">
        <v>3623</v>
      </c>
      <c r="C814" s="8" t="s">
        <v>4621</v>
      </c>
      <c r="D814" s="9" t="s">
        <v>4672</v>
      </c>
      <c r="E814" s="9"/>
      <c r="F814" s="8" t="s">
        <v>3625</v>
      </c>
      <c r="G814" s="9">
        <v>73</v>
      </c>
      <c r="H814" s="9">
        <v>1</v>
      </c>
      <c r="I814" s="9"/>
      <c r="J814" s="7" t="s">
        <v>3882</v>
      </c>
      <c r="K814" s="6" t="s">
        <v>4670</v>
      </c>
      <c r="L814" s="9" t="s">
        <v>79</v>
      </c>
    </row>
    <row r="815" spans="1:12" ht="12" customHeight="1" x14ac:dyDescent="0.25">
      <c r="A815" s="6" t="s">
        <v>3609</v>
      </c>
      <c r="B815" s="7" t="s">
        <v>3623</v>
      </c>
      <c r="C815" s="8" t="s">
        <v>4621</v>
      </c>
      <c r="D815" s="9" t="s">
        <v>4673</v>
      </c>
      <c r="E815" s="9"/>
      <c r="F815" s="8" t="s">
        <v>3625</v>
      </c>
      <c r="G815" s="9">
        <v>73</v>
      </c>
      <c r="H815" s="9">
        <v>1</v>
      </c>
      <c r="I815" s="9"/>
      <c r="J815" s="7" t="s">
        <v>3882</v>
      </c>
      <c r="K815" s="6" t="s">
        <v>4670</v>
      </c>
      <c r="L815" s="9" t="s">
        <v>79</v>
      </c>
    </row>
    <row r="816" spans="1:12" ht="12" customHeight="1" x14ac:dyDescent="0.25">
      <c r="A816" s="6" t="s">
        <v>3609</v>
      </c>
      <c r="B816" s="7" t="s">
        <v>3623</v>
      </c>
      <c r="C816" s="8" t="s">
        <v>4621</v>
      </c>
      <c r="D816" s="9" t="s">
        <v>4674</v>
      </c>
      <c r="E816" s="9"/>
      <c r="F816" s="8" t="s">
        <v>3625</v>
      </c>
      <c r="G816" s="9">
        <v>73</v>
      </c>
      <c r="H816" s="9">
        <v>1</v>
      </c>
      <c r="I816" s="9"/>
      <c r="J816" s="7" t="s">
        <v>3882</v>
      </c>
      <c r="K816" s="6" t="s">
        <v>4670</v>
      </c>
      <c r="L816" s="9" t="s">
        <v>79</v>
      </c>
    </row>
    <row r="817" spans="1:12" ht="12" customHeight="1" x14ac:dyDescent="0.25">
      <c r="A817" s="6" t="s">
        <v>3609</v>
      </c>
      <c r="B817" s="7" t="s">
        <v>4675</v>
      </c>
      <c r="C817" s="8" t="s">
        <v>4621</v>
      </c>
      <c r="D817" s="9" t="s">
        <v>4676</v>
      </c>
      <c r="E817" s="9"/>
      <c r="F817" s="8" t="s">
        <v>3891</v>
      </c>
      <c r="G817" s="9">
        <v>715</v>
      </c>
      <c r="H817" s="9">
        <v>30</v>
      </c>
      <c r="I817" s="9"/>
      <c r="J817" s="7" t="s">
        <v>3621</v>
      </c>
      <c r="K817" s="6" t="s">
        <v>3622</v>
      </c>
      <c r="L817" s="9" t="s">
        <v>79</v>
      </c>
    </row>
    <row r="818" spans="1:12" ht="12" customHeight="1" x14ac:dyDescent="0.25">
      <c r="A818" s="6" t="s">
        <v>3609</v>
      </c>
      <c r="B818" s="7" t="s">
        <v>3664</v>
      </c>
      <c r="C818" s="8" t="s">
        <v>4621</v>
      </c>
      <c r="D818" s="9" t="s">
        <v>4677</v>
      </c>
      <c r="E818" s="9"/>
      <c r="F818" s="8" t="s">
        <v>3620</v>
      </c>
      <c r="G818" s="9">
        <v>77</v>
      </c>
      <c r="H818" s="9">
        <v>0</v>
      </c>
      <c r="I818" s="9"/>
      <c r="J818" s="7" t="s">
        <v>3882</v>
      </c>
      <c r="K818" s="6" t="s">
        <v>4670</v>
      </c>
      <c r="L818" s="9" t="s">
        <v>79</v>
      </c>
    </row>
    <row r="819" spans="1:12" ht="12" customHeight="1" x14ac:dyDescent="0.25">
      <c r="A819" s="6" t="s">
        <v>3609</v>
      </c>
      <c r="B819" s="7" t="s">
        <v>3664</v>
      </c>
      <c r="C819" s="8" t="s">
        <v>4621</v>
      </c>
      <c r="D819" s="9" t="s">
        <v>4678</v>
      </c>
      <c r="E819" s="9"/>
      <c r="F819" s="8" t="s">
        <v>3620</v>
      </c>
      <c r="G819" s="9">
        <v>78</v>
      </c>
      <c r="H819" s="9">
        <v>0</v>
      </c>
      <c r="I819" s="9"/>
      <c r="J819" s="7" t="s">
        <v>3882</v>
      </c>
      <c r="K819" s="6" t="s">
        <v>4670</v>
      </c>
      <c r="L819" s="9" t="s">
        <v>79</v>
      </c>
    </row>
    <row r="820" spans="1:12" ht="12" customHeight="1" x14ac:dyDescent="0.25">
      <c r="A820" s="6" t="s">
        <v>3609</v>
      </c>
      <c r="B820" s="7" t="s">
        <v>3623</v>
      </c>
      <c r="C820" s="8" t="s">
        <v>4621</v>
      </c>
      <c r="D820" s="9" t="s">
        <v>4679</v>
      </c>
      <c r="E820" s="9"/>
      <c r="F820" s="8" t="s">
        <v>3625</v>
      </c>
      <c r="G820" s="9">
        <v>130</v>
      </c>
      <c r="H820" s="9">
        <v>1</v>
      </c>
      <c r="I820" s="9"/>
      <c r="J820" s="7" t="s">
        <v>3882</v>
      </c>
      <c r="K820" s="6" t="s">
        <v>3883</v>
      </c>
      <c r="L820" s="9" t="s">
        <v>79</v>
      </c>
    </row>
    <row r="821" spans="1:12" ht="12" customHeight="1" x14ac:dyDescent="0.25">
      <c r="A821" s="6" t="s">
        <v>3609</v>
      </c>
      <c r="B821" s="7" t="s">
        <v>3623</v>
      </c>
      <c r="C821" s="8" t="s">
        <v>4621</v>
      </c>
      <c r="D821" s="9" t="s">
        <v>4680</v>
      </c>
      <c r="E821" s="9"/>
      <c r="F821" s="8" t="s">
        <v>3625</v>
      </c>
      <c r="G821" s="9">
        <v>89</v>
      </c>
      <c r="H821" s="9">
        <v>1</v>
      </c>
      <c r="I821" s="9"/>
      <c r="J821" s="7" t="s">
        <v>3882</v>
      </c>
      <c r="K821" s="6" t="s">
        <v>3883</v>
      </c>
      <c r="L821" s="9" t="s">
        <v>79</v>
      </c>
    </row>
    <row r="822" spans="1:12" ht="12" customHeight="1" x14ac:dyDescent="0.25">
      <c r="A822" s="6" t="s">
        <v>3609</v>
      </c>
      <c r="B822" s="7" t="s">
        <v>3623</v>
      </c>
      <c r="C822" s="8" t="s">
        <v>4621</v>
      </c>
      <c r="D822" s="9" t="s">
        <v>4681</v>
      </c>
      <c r="E822" s="9"/>
      <c r="F822" s="8" t="s">
        <v>3625</v>
      </c>
      <c r="G822" s="9">
        <v>86</v>
      </c>
      <c r="H822" s="9">
        <v>1</v>
      </c>
      <c r="I822" s="9"/>
      <c r="J822" s="7" t="s">
        <v>3882</v>
      </c>
      <c r="K822" s="6" t="s">
        <v>3883</v>
      </c>
      <c r="L822" s="9" t="s">
        <v>79</v>
      </c>
    </row>
    <row r="823" spans="1:12" ht="12" customHeight="1" x14ac:dyDescent="0.25">
      <c r="A823" s="6" t="s">
        <v>3609</v>
      </c>
      <c r="B823" s="7" t="s">
        <v>3623</v>
      </c>
      <c r="C823" s="8" t="s">
        <v>4621</v>
      </c>
      <c r="D823" s="9" t="s">
        <v>4682</v>
      </c>
      <c r="E823" s="9"/>
      <c r="F823" s="8" t="s">
        <v>3625</v>
      </c>
      <c r="G823" s="9">
        <v>101</v>
      </c>
      <c r="H823" s="9">
        <v>1</v>
      </c>
      <c r="I823" s="9"/>
      <c r="J823" s="7" t="s">
        <v>3882</v>
      </c>
      <c r="K823" s="6" t="s">
        <v>3883</v>
      </c>
      <c r="L823" s="9" t="s">
        <v>79</v>
      </c>
    </row>
    <row r="824" spans="1:12" ht="12" customHeight="1" x14ac:dyDescent="0.25">
      <c r="A824" s="6" t="s">
        <v>3609</v>
      </c>
      <c r="B824" s="7" t="s">
        <v>3623</v>
      </c>
      <c r="C824" s="8" t="s">
        <v>4621</v>
      </c>
      <c r="D824" s="9" t="s">
        <v>4683</v>
      </c>
      <c r="E824" s="9"/>
      <c r="F824" s="8" t="s">
        <v>3625</v>
      </c>
      <c r="G824" s="9">
        <v>115</v>
      </c>
      <c r="H824" s="9">
        <v>1</v>
      </c>
      <c r="I824" s="9"/>
      <c r="J824" s="7" t="s">
        <v>3882</v>
      </c>
      <c r="K824" s="6" t="s">
        <v>3883</v>
      </c>
      <c r="L824" s="9" t="s">
        <v>79</v>
      </c>
    </row>
    <row r="825" spans="1:12" ht="12" customHeight="1" x14ac:dyDescent="0.25">
      <c r="A825" s="6" t="s">
        <v>3609</v>
      </c>
      <c r="B825" s="7" t="s">
        <v>4684</v>
      </c>
      <c r="C825" s="8" t="s">
        <v>4621</v>
      </c>
      <c r="D825" s="9" t="s">
        <v>4685</v>
      </c>
      <c r="E825" s="9"/>
      <c r="F825" s="8" t="s">
        <v>4686</v>
      </c>
      <c r="G825" s="9">
        <v>97</v>
      </c>
      <c r="H825" s="9">
        <v>1</v>
      </c>
      <c r="I825" s="9"/>
      <c r="J825" s="7" t="s">
        <v>3882</v>
      </c>
      <c r="K825" s="6" t="s">
        <v>3883</v>
      </c>
      <c r="L825" s="9" t="s">
        <v>79</v>
      </c>
    </row>
    <row r="826" spans="1:12" ht="12" customHeight="1" x14ac:dyDescent="0.25">
      <c r="A826" s="6" t="s">
        <v>3609</v>
      </c>
      <c r="B826" s="7" t="s">
        <v>3664</v>
      </c>
      <c r="C826" s="8" t="s">
        <v>4621</v>
      </c>
      <c r="D826" s="9" t="s">
        <v>4687</v>
      </c>
      <c r="E826" s="9"/>
      <c r="F826" s="8" t="s">
        <v>3620</v>
      </c>
      <c r="G826" s="9">
        <v>249</v>
      </c>
      <c r="H826" s="9">
        <v>0</v>
      </c>
      <c r="I826" s="9"/>
      <c r="J826" s="7" t="s">
        <v>3882</v>
      </c>
      <c r="K826" s="6" t="s">
        <v>3883</v>
      </c>
      <c r="L826" s="9" t="s">
        <v>79</v>
      </c>
    </row>
    <row r="827" spans="1:12" ht="12" customHeight="1" x14ac:dyDescent="0.25">
      <c r="A827" s="6" t="s">
        <v>3609</v>
      </c>
      <c r="B827" s="7" t="s">
        <v>4684</v>
      </c>
      <c r="C827" s="8" t="s">
        <v>4621</v>
      </c>
      <c r="D827" s="9" t="s">
        <v>4688</v>
      </c>
      <c r="E827" s="9"/>
      <c r="F827" s="8" t="s">
        <v>4686</v>
      </c>
      <c r="G827" s="9">
        <v>85</v>
      </c>
      <c r="H827" s="9">
        <v>1</v>
      </c>
      <c r="I827" s="9"/>
      <c r="J827" s="7" t="s">
        <v>3882</v>
      </c>
      <c r="K827" s="6" t="s">
        <v>3883</v>
      </c>
      <c r="L827" s="9" t="s">
        <v>79</v>
      </c>
    </row>
    <row r="828" spans="1:12" ht="12" customHeight="1" x14ac:dyDescent="0.25">
      <c r="A828" s="6" t="s">
        <v>3609</v>
      </c>
      <c r="B828" s="7" t="s">
        <v>3616</v>
      </c>
      <c r="C828" s="8" t="s">
        <v>4621</v>
      </c>
      <c r="D828" s="9" t="s">
        <v>4689</v>
      </c>
      <c r="E828" s="9"/>
      <c r="F828" s="8" t="s">
        <v>3625</v>
      </c>
      <c r="G828" s="9">
        <v>28</v>
      </c>
      <c r="H828" s="9">
        <v>1</v>
      </c>
      <c r="I828" s="9"/>
      <c r="J828" s="7" t="s">
        <v>3882</v>
      </c>
      <c r="K828" s="6" t="s">
        <v>3883</v>
      </c>
      <c r="L828" s="9" t="s">
        <v>79</v>
      </c>
    </row>
    <row r="829" spans="1:12" ht="12" customHeight="1" x14ac:dyDescent="0.25">
      <c r="A829" s="6" t="s">
        <v>3609</v>
      </c>
      <c r="B829" s="7" t="s">
        <v>4684</v>
      </c>
      <c r="C829" s="8" t="s">
        <v>4621</v>
      </c>
      <c r="D829" s="9" t="s">
        <v>4690</v>
      </c>
      <c r="E829" s="9"/>
      <c r="F829" s="8" t="s">
        <v>4686</v>
      </c>
      <c r="G829" s="9">
        <v>68</v>
      </c>
      <c r="H829" s="9">
        <v>1</v>
      </c>
      <c r="I829" s="9"/>
      <c r="J829" s="7" t="s">
        <v>3882</v>
      </c>
      <c r="K829" s="6" t="s">
        <v>3883</v>
      </c>
      <c r="L829" s="9" t="s">
        <v>79</v>
      </c>
    </row>
    <row r="830" spans="1:12" ht="12" customHeight="1" x14ac:dyDescent="0.25">
      <c r="A830" s="6" t="s">
        <v>3609</v>
      </c>
      <c r="B830" s="7" t="s">
        <v>3681</v>
      </c>
      <c r="C830" s="8" t="s">
        <v>4621</v>
      </c>
      <c r="D830" s="9" t="s">
        <v>4691</v>
      </c>
      <c r="E830" s="9"/>
      <c r="F830" s="8" t="s">
        <v>4692</v>
      </c>
      <c r="G830" s="9">
        <v>362</v>
      </c>
      <c r="H830" s="9">
        <v>8</v>
      </c>
      <c r="I830" s="9"/>
      <c r="J830" s="7" t="s">
        <v>3882</v>
      </c>
      <c r="K830" s="6" t="s">
        <v>3883</v>
      </c>
      <c r="L830" s="9" t="s">
        <v>79</v>
      </c>
    </row>
    <row r="831" spans="1:12" ht="12" customHeight="1" x14ac:dyDescent="0.25">
      <c r="A831" s="6" t="s">
        <v>3609</v>
      </c>
      <c r="B831" s="7" t="s">
        <v>3616</v>
      </c>
      <c r="C831" s="8" t="s">
        <v>4621</v>
      </c>
      <c r="D831" s="9" t="s">
        <v>4693</v>
      </c>
      <c r="E831" s="9"/>
      <c r="F831" s="8" t="s">
        <v>3620</v>
      </c>
      <c r="G831" s="9">
        <v>22</v>
      </c>
      <c r="H831" s="9">
        <v>0</v>
      </c>
      <c r="I831" s="9"/>
      <c r="J831" s="7" t="s">
        <v>3882</v>
      </c>
      <c r="K831" s="6" t="s">
        <v>4694</v>
      </c>
      <c r="L831" s="9" t="s">
        <v>79</v>
      </c>
    </row>
    <row r="832" spans="1:12" ht="12" customHeight="1" x14ac:dyDescent="0.25">
      <c r="A832" s="6" t="s">
        <v>3609</v>
      </c>
      <c r="B832" s="7" t="s">
        <v>3623</v>
      </c>
      <c r="C832" s="8" t="s">
        <v>4621</v>
      </c>
      <c r="D832" s="9" t="s">
        <v>4695</v>
      </c>
      <c r="E832" s="9"/>
      <c r="F832" s="8" t="s">
        <v>3625</v>
      </c>
      <c r="G832" s="9">
        <v>126</v>
      </c>
      <c r="H832" s="9">
        <v>2</v>
      </c>
      <c r="I832" s="9"/>
      <c r="J832" s="7" t="s">
        <v>4696</v>
      </c>
      <c r="K832" s="6" t="s">
        <v>4697</v>
      </c>
      <c r="L832" s="9" t="s">
        <v>79</v>
      </c>
    </row>
    <row r="833" spans="1:12" ht="12" customHeight="1" x14ac:dyDescent="0.25">
      <c r="A833" s="6" t="s">
        <v>3609</v>
      </c>
      <c r="B833" s="7" t="s">
        <v>3623</v>
      </c>
      <c r="C833" s="8" t="s">
        <v>4621</v>
      </c>
      <c r="D833" s="9" t="s">
        <v>4698</v>
      </c>
      <c r="E833" s="9"/>
      <c r="F833" s="8" t="s">
        <v>3625</v>
      </c>
      <c r="G833" s="9">
        <v>87</v>
      </c>
      <c r="H833" s="9">
        <v>1</v>
      </c>
      <c r="I833" s="9"/>
      <c r="J833" s="7" t="s">
        <v>4696</v>
      </c>
      <c r="K833" s="6" t="s">
        <v>4697</v>
      </c>
      <c r="L833" s="9" t="s">
        <v>79</v>
      </c>
    </row>
    <row r="834" spans="1:12" ht="12" customHeight="1" x14ac:dyDescent="0.25">
      <c r="A834" s="6" t="s">
        <v>3609</v>
      </c>
      <c r="B834" s="7" t="s">
        <v>3623</v>
      </c>
      <c r="C834" s="8" t="s">
        <v>4621</v>
      </c>
      <c r="D834" s="9" t="s">
        <v>4699</v>
      </c>
      <c r="E834" s="9"/>
      <c r="F834" s="8" t="s">
        <v>3625</v>
      </c>
      <c r="G834" s="9">
        <v>147</v>
      </c>
      <c r="H834" s="9">
        <v>1</v>
      </c>
      <c r="I834" s="9"/>
      <c r="J834" s="7" t="s">
        <v>4696</v>
      </c>
      <c r="K834" s="6" t="s">
        <v>4697</v>
      </c>
      <c r="L834" s="9" t="s">
        <v>79</v>
      </c>
    </row>
    <row r="835" spans="1:12" ht="12" customHeight="1" x14ac:dyDescent="0.25">
      <c r="A835" s="6" t="s">
        <v>3609</v>
      </c>
      <c r="B835" s="7" t="s">
        <v>3623</v>
      </c>
      <c r="C835" s="8" t="s">
        <v>4621</v>
      </c>
      <c r="D835" s="9" t="s">
        <v>4700</v>
      </c>
      <c r="E835" s="9"/>
      <c r="F835" s="8" t="s">
        <v>3625</v>
      </c>
      <c r="G835" s="9">
        <v>123</v>
      </c>
      <c r="H835" s="9">
        <v>1</v>
      </c>
      <c r="I835" s="9"/>
      <c r="J835" s="7" t="s">
        <v>4696</v>
      </c>
      <c r="K835" s="6" t="s">
        <v>4697</v>
      </c>
      <c r="L835" s="9" t="s">
        <v>79</v>
      </c>
    </row>
    <row r="836" spans="1:12" ht="12" customHeight="1" x14ac:dyDescent="0.25">
      <c r="A836" s="6" t="s">
        <v>3609</v>
      </c>
      <c r="B836" s="7" t="s">
        <v>3623</v>
      </c>
      <c r="C836" s="8" t="s">
        <v>4621</v>
      </c>
      <c r="D836" s="9" t="s">
        <v>4701</v>
      </c>
      <c r="E836" s="9"/>
      <c r="F836" s="8" t="s">
        <v>3625</v>
      </c>
      <c r="G836" s="9">
        <v>127</v>
      </c>
      <c r="H836" s="9">
        <v>1</v>
      </c>
      <c r="I836" s="9"/>
      <c r="J836" s="7" t="s">
        <v>4696</v>
      </c>
      <c r="K836" s="6" t="s">
        <v>4697</v>
      </c>
      <c r="L836" s="9" t="s">
        <v>79</v>
      </c>
    </row>
    <row r="837" spans="1:12" ht="12" customHeight="1" x14ac:dyDescent="0.25">
      <c r="A837" s="6" t="s">
        <v>3609</v>
      </c>
      <c r="B837" s="7" t="s">
        <v>3623</v>
      </c>
      <c r="C837" s="8" t="s">
        <v>4621</v>
      </c>
      <c r="D837" s="9" t="s">
        <v>4702</v>
      </c>
      <c r="E837" s="9"/>
      <c r="F837" s="8" t="s">
        <v>3625</v>
      </c>
      <c r="G837" s="9">
        <v>126</v>
      </c>
      <c r="H837" s="9">
        <v>1</v>
      </c>
      <c r="I837" s="9"/>
      <c r="J837" s="7" t="s">
        <v>4696</v>
      </c>
      <c r="K837" s="6" t="s">
        <v>4697</v>
      </c>
      <c r="L837" s="9" t="s">
        <v>79</v>
      </c>
    </row>
    <row r="838" spans="1:12" ht="12" customHeight="1" x14ac:dyDescent="0.25">
      <c r="A838" s="6" t="s">
        <v>3609</v>
      </c>
      <c r="B838" s="7" t="s">
        <v>3623</v>
      </c>
      <c r="C838" s="8" t="s">
        <v>4621</v>
      </c>
      <c r="D838" s="9" t="s">
        <v>4703</v>
      </c>
      <c r="E838" s="9"/>
      <c r="F838" s="8" t="s">
        <v>3625</v>
      </c>
      <c r="G838" s="9">
        <v>69</v>
      </c>
      <c r="H838" s="9">
        <v>1</v>
      </c>
      <c r="I838" s="9"/>
      <c r="J838" s="7" t="s">
        <v>4696</v>
      </c>
      <c r="K838" s="6" t="s">
        <v>4697</v>
      </c>
      <c r="L838" s="9" t="s">
        <v>79</v>
      </c>
    </row>
    <row r="839" spans="1:12" ht="12" customHeight="1" x14ac:dyDescent="0.25">
      <c r="A839" s="6" t="s">
        <v>3609</v>
      </c>
      <c r="B839" s="7" t="s">
        <v>3664</v>
      </c>
      <c r="C839" s="8" t="s">
        <v>4621</v>
      </c>
      <c r="D839" s="9" t="s">
        <v>4704</v>
      </c>
      <c r="E839" s="9"/>
      <c r="F839" s="8" t="s">
        <v>3620</v>
      </c>
      <c r="G839" s="9">
        <v>106</v>
      </c>
      <c r="H839" s="9">
        <v>0</v>
      </c>
      <c r="I839" s="9"/>
      <c r="J839" s="7" t="s">
        <v>4696</v>
      </c>
      <c r="K839" s="6" t="s">
        <v>4697</v>
      </c>
      <c r="L839" s="9" t="s">
        <v>79</v>
      </c>
    </row>
    <row r="840" spans="1:12" ht="12" customHeight="1" x14ac:dyDescent="0.25">
      <c r="A840" s="6" t="s">
        <v>3609</v>
      </c>
      <c r="B840" s="7" t="s">
        <v>3664</v>
      </c>
      <c r="C840" s="8" t="s">
        <v>4621</v>
      </c>
      <c r="D840" s="9" t="s">
        <v>4705</v>
      </c>
      <c r="E840" s="9"/>
      <c r="F840" s="8" t="s">
        <v>3620</v>
      </c>
      <c r="G840" s="9">
        <v>60</v>
      </c>
      <c r="H840" s="9">
        <v>0</v>
      </c>
      <c r="I840" s="9"/>
      <c r="J840" s="7" t="s">
        <v>4696</v>
      </c>
      <c r="K840" s="6" t="s">
        <v>4697</v>
      </c>
      <c r="L840" s="9" t="s">
        <v>79</v>
      </c>
    </row>
    <row r="841" spans="1:12" ht="12" customHeight="1" x14ac:dyDescent="0.25">
      <c r="A841" s="6" t="s">
        <v>3609</v>
      </c>
      <c r="B841" s="7" t="s">
        <v>4211</v>
      </c>
      <c r="C841" s="8" t="s">
        <v>4621</v>
      </c>
      <c r="D841" s="9" t="s">
        <v>4706</v>
      </c>
      <c r="E841" s="9"/>
      <c r="F841" s="8" t="s">
        <v>3708</v>
      </c>
      <c r="G841" s="9">
        <v>624</v>
      </c>
      <c r="H841" s="9">
        <v>37</v>
      </c>
      <c r="I841" s="9"/>
      <c r="J841" s="7" t="s">
        <v>3882</v>
      </c>
      <c r="K841" s="6" t="s">
        <v>4707</v>
      </c>
      <c r="L841" s="9" t="s">
        <v>79</v>
      </c>
    </row>
    <row r="842" spans="1:12" ht="12" customHeight="1" x14ac:dyDescent="0.25">
      <c r="A842" s="6" t="s">
        <v>3609</v>
      </c>
      <c r="B842" s="7" t="s">
        <v>4187</v>
      </c>
      <c r="C842" s="8" t="s">
        <v>4621</v>
      </c>
      <c r="D842" s="9" t="s">
        <v>4708</v>
      </c>
      <c r="E842" s="9"/>
      <c r="F842" s="8" t="s">
        <v>3625</v>
      </c>
      <c r="G842" s="9">
        <v>696</v>
      </c>
      <c r="H842" s="9">
        <v>3</v>
      </c>
      <c r="I842" s="9"/>
      <c r="J842" s="7" t="s">
        <v>3662</v>
      </c>
      <c r="K842" s="6" t="s">
        <v>4709</v>
      </c>
      <c r="L842" s="9" t="s">
        <v>79</v>
      </c>
    </row>
    <row r="843" spans="1:12" ht="12" customHeight="1" x14ac:dyDescent="0.25">
      <c r="A843" s="6" t="s">
        <v>3609</v>
      </c>
      <c r="B843" s="7" t="s">
        <v>3623</v>
      </c>
      <c r="C843" s="8" t="s">
        <v>4621</v>
      </c>
      <c r="D843" s="9" t="s">
        <v>4710</v>
      </c>
      <c r="E843" s="9"/>
      <c r="F843" s="8" t="s">
        <v>3625</v>
      </c>
      <c r="G843" s="9">
        <v>98</v>
      </c>
      <c r="H843" s="9">
        <v>1</v>
      </c>
      <c r="I843" s="9"/>
      <c r="J843" s="7" t="s">
        <v>3662</v>
      </c>
      <c r="K843" s="6" t="s">
        <v>4709</v>
      </c>
      <c r="L843" s="9" t="s">
        <v>79</v>
      </c>
    </row>
    <row r="844" spans="1:12" ht="12" customHeight="1" x14ac:dyDescent="0.25">
      <c r="A844" s="6" t="s">
        <v>3609</v>
      </c>
      <c r="B844" s="7" t="s">
        <v>3623</v>
      </c>
      <c r="C844" s="8" t="s">
        <v>4621</v>
      </c>
      <c r="D844" s="9" t="s">
        <v>4711</v>
      </c>
      <c r="E844" s="9"/>
      <c r="F844" s="8" t="s">
        <v>3625</v>
      </c>
      <c r="G844" s="9">
        <v>205</v>
      </c>
      <c r="H844" s="9">
        <v>6</v>
      </c>
      <c r="I844" s="9"/>
      <c r="J844" s="7" t="s">
        <v>3662</v>
      </c>
      <c r="K844" s="6" t="s">
        <v>4709</v>
      </c>
      <c r="L844" s="9" t="s">
        <v>79</v>
      </c>
    </row>
    <row r="845" spans="1:12" ht="12" customHeight="1" x14ac:dyDescent="0.25">
      <c r="A845" s="6" t="s">
        <v>3609</v>
      </c>
      <c r="B845" s="7" t="s">
        <v>3623</v>
      </c>
      <c r="C845" s="8" t="s">
        <v>4621</v>
      </c>
      <c r="D845" s="9" t="s">
        <v>4712</v>
      </c>
      <c r="E845" s="9"/>
      <c r="F845" s="8" t="s">
        <v>3625</v>
      </c>
      <c r="G845" s="9">
        <v>146</v>
      </c>
      <c r="H845" s="9">
        <v>2</v>
      </c>
      <c r="I845" s="9"/>
      <c r="J845" s="7" t="s">
        <v>3662</v>
      </c>
      <c r="K845" s="6" t="s">
        <v>4709</v>
      </c>
      <c r="L845" s="9" t="s">
        <v>79</v>
      </c>
    </row>
    <row r="846" spans="1:12" ht="12" customHeight="1" x14ac:dyDescent="0.25">
      <c r="A846" s="6" t="s">
        <v>3609</v>
      </c>
      <c r="B846" s="7" t="s">
        <v>3623</v>
      </c>
      <c r="C846" s="8" t="s">
        <v>4621</v>
      </c>
      <c r="D846" s="9" t="s">
        <v>4713</v>
      </c>
      <c r="E846" s="9"/>
      <c r="F846" s="8" t="s">
        <v>3625</v>
      </c>
      <c r="G846" s="9">
        <v>146</v>
      </c>
      <c r="H846" s="9">
        <v>1</v>
      </c>
      <c r="I846" s="9"/>
      <c r="J846" s="7" t="s">
        <v>3662</v>
      </c>
      <c r="K846" s="6" t="s">
        <v>4709</v>
      </c>
      <c r="L846" s="9" t="s">
        <v>79</v>
      </c>
    </row>
    <row r="847" spans="1:12" ht="12" customHeight="1" x14ac:dyDescent="0.25">
      <c r="A847" s="6" t="s">
        <v>3609</v>
      </c>
      <c r="B847" s="7" t="s">
        <v>3623</v>
      </c>
      <c r="C847" s="8" t="s">
        <v>4621</v>
      </c>
      <c r="D847" s="9" t="s">
        <v>4714</v>
      </c>
      <c r="E847" s="9"/>
      <c r="F847" s="8" t="s">
        <v>3625</v>
      </c>
      <c r="G847" s="9">
        <v>146</v>
      </c>
      <c r="H847" s="9">
        <v>1</v>
      </c>
      <c r="I847" s="9"/>
      <c r="J847" s="7" t="s">
        <v>3662</v>
      </c>
      <c r="K847" s="6" t="s">
        <v>4709</v>
      </c>
      <c r="L847" s="9" t="s">
        <v>79</v>
      </c>
    </row>
    <row r="848" spans="1:12" ht="12" customHeight="1" x14ac:dyDescent="0.25">
      <c r="A848" s="6" t="s">
        <v>3609</v>
      </c>
      <c r="B848" s="7" t="s">
        <v>3664</v>
      </c>
      <c r="C848" s="8" t="s">
        <v>4621</v>
      </c>
      <c r="D848" s="9" t="s">
        <v>4715</v>
      </c>
      <c r="E848" s="9"/>
      <c r="F848" s="8" t="s">
        <v>3620</v>
      </c>
      <c r="G848" s="9">
        <v>141</v>
      </c>
      <c r="H848" s="9">
        <v>0</v>
      </c>
      <c r="I848" s="9"/>
      <c r="J848" s="7" t="s">
        <v>3662</v>
      </c>
      <c r="K848" s="6" t="s">
        <v>4709</v>
      </c>
      <c r="L848" s="9" t="s">
        <v>79</v>
      </c>
    </row>
    <row r="849" spans="1:12" ht="12" customHeight="1" x14ac:dyDescent="0.25">
      <c r="A849" s="6" t="s">
        <v>3609</v>
      </c>
      <c r="C849" s="8" t="s">
        <v>4621</v>
      </c>
      <c r="D849" s="9" t="s">
        <v>4716</v>
      </c>
      <c r="E849" s="9"/>
      <c r="F849" s="8" t="s">
        <v>3620</v>
      </c>
      <c r="G849" s="9">
        <v>141</v>
      </c>
      <c r="H849" s="9">
        <v>0</v>
      </c>
      <c r="I849" s="9"/>
      <c r="J849" s="7" t="s">
        <v>3662</v>
      </c>
      <c r="K849" s="6" t="s">
        <v>4709</v>
      </c>
      <c r="L849" s="9" t="s">
        <v>79</v>
      </c>
    </row>
    <row r="850" spans="1:12" ht="12" customHeight="1" x14ac:dyDescent="0.25">
      <c r="A850" s="6" t="s">
        <v>3609</v>
      </c>
      <c r="B850" s="7" t="s">
        <v>4717</v>
      </c>
      <c r="C850" s="8" t="s">
        <v>4621</v>
      </c>
      <c r="D850" s="9" t="s">
        <v>4718</v>
      </c>
      <c r="E850" s="9"/>
      <c r="F850" s="8" t="s">
        <v>3620</v>
      </c>
      <c r="G850" s="9">
        <v>176</v>
      </c>
      <c r="H850" s="9">
        <v>0</v>
      </c>
      <c r="I850" s="9"/>
      <c r="J850" s="7" t="s">
        <v>4623</v>
      </c>
      <c r="K850" s="6" t="s">
        <v>4694</v>
      </c>
      <c r="L850" s="9" t="s">
        <v>79</v>
      </c>
    </row>
    <row r="851" spans="1:12" ht="12" customHeight="1" x14ac:dyDescent="0.25">
      <c r="A851" s="6" t="s">
        <v>3609</v>
      </c>
      <c r="B851" s="7" t="s">
        <v>3623</v>
      </c>
      <c r="C851" s="8" t="s">
        <v>4621</v>
      </c>
      <c r="D851" s="9" t="s">
        <v>4719</v>
      </c>
      <c r="E851" s="9"/>
      <c r="F851" s="8" t="s">
        <v>3625</v>
      </c>
      <c r="G851" s="9">
        <v>98</v>
      </c>
      <c r="H851" s="9">
        <v>1</v>
      </c>
      <c r="I851" s="9"/>
      <c r="J851" s="7" t="s">
        <v>4623</v>
      </c>
      <c r="K851" s="6" t="s">
        <v>4694</v>
      </c>
      <c r="L851" s="9" t="s">
        <v>79</v>
      </c>
    </row>
    <row r="852" spans="1:12" ht="12" customHeight="1" x14ac:dyDescent="0.25">
      <c r="A852" s="6" t="s">
        <v>3609</v>
      </c>
      <c r="B852" s="7" t="s">
        <v>3623</v>
      </c>
      <c r="C852" s="8" t="s">
        <v>4621</v>
      </c>
      <c r="D852" s="9" t="s">
        <v>4720</v>
      </c>
      <c r="E852" s="9"/>
      <c r="F852" s="8" t="s">
        <v>3625</v>
      </c>
      <c r="G852" s="9">
        <v>152</v>
      </c>
      <c r="H852" s="9">
        <v>1</v>
      </c>
      <c r="I852" s="9"/>
      <c r="J852" s="7" t="s">
        <v>4623</v>
      </c>
      <c r="K852" s="6" t="s">
        <v>4694</v>
      </c>
      <c r="L852" s="9" t="s">
        <v>79</v>
      </c>
    </row>
    <row r="853" spans="1:12" ht="12" customHeight="1" x14ac:dyDescent="0.25">
      <c r="A853" s="6" t="s">
        <v>3609</v>
      </c>
      <c r="B853" s="7" t="s">
        <v>3623</v>
      </c>
      <c r="C853" s="8" t="s">
        <v>4621</v>
      </c>
      <c r="D853" s="9" t="s">
        <v>4721</v>
      </c>
      <c r="E853" s="9"/>
      <c r="F853" s="8" t="s">
        <v>3625</v>
      </c>
      <c r="G853" s="9">
        <v>176</v>
      </c>
      <c r="H853" s="9">
        <v>1</v>
      </c>
      <c r="I853" s="9"/>
      <c r="J853" s="7" t="s">
        <v>4623</v>
      </c>
      <c r="K853" s="6" t="s">
        <v>4694</v>
      </c>
      <c r="L853" s="9" t="s">
        <v>79</v>
      </c>
    </row>
    <row r="854" spans="1:12" ht="12" customHeight="1" x14ac:dyDescent="0.25">
      <c r="A854" s="6" t="s">
        <v>3609</v>
      </c>
      <c r="B854" s="7" t="s">
        <v>3623</v>
      </c>
      <c r="C854" s="8" t="s">
        <v>4621</v>
      </c>
      <c r="D854" s="9" t="s">
        <v>4722</v>
      </c>
      <c r="E854" s="9"/>
      <c r="F854" s="8" t="s">
        <v>3625</v>
      </c>
      <c r="G854" s="9">
        <v>105</v>
      </c>
      <c r="H854" s="9">
        <v>1</v>
      </c>
      <c r="I854" s="9"/>
      <c r="J854" s="7" t="s">
        <v>4623</v>
      </c>
      <c r="K854" s="6" t="s">
        <v>4694</v>
      </c>
      <c r="L854" s="9" t="s">
        <v>79</v>
      </c>
    </row>
    <row r="855" spans="1:12" ht="12" customHeight="1" x14ac:dyDescent="0.25">
      <c r="A855" s="6" t="s">
        <v>3609</v>
      </c>
      <c r="B855" s="7" t="s">
        <v>3720</v>
      </c>
      <c r="C855" s="8" t="s">
        <v>4621</v>
      </c>
      <c r="D855" s="9" t="s">
        <v>4723</v>
      </c>
      <c r="E855" s="9"/>
      <c r="F855" s="8" t="s">
        <v>3678</v>
      </c>
      <c r="G855" s="9">
        <v>304</v>
      </c>
      <c r="H855" s="9">
        <v>12</v>
      </c>
      <c r="I855" s="9"/>
      <c r="J855" s="7" t="s">
        <v>4623</v>
      </c>
      <c r="K855" s="6" t="s">
        <v>4694</v>
      </c>
      <c r="L855" s="9" t="s">
        <v>79</v>
      </c>
    </row>
    <row r="856" spans="1:12" ht="12" customHeight="1" x14ac:dyDescent="0.25">
      <c r="A856" s="6" t="s">
        <v>3609</v>
      </c>
      <c r="B856" s="7" t="s">
        <v>3623</v>
      </c>
      <c r="C856" s="8" t="s">
        <v>4621</v>
      </c>
      <c r="D856" s="9" t="s">
        <v>4724</v>
      </c>
      <c r="E856" s="9"/>
      <c r="F856" s="8" t="s">
        <v>3625</v>
      </c>
      <c r="G856" s="9">
        <v>105</v>
      </c>
      <c r="H856" s="9">
        <v>1</v>
      </c>
      <c r="I856" s="9"/>
      <c r="J856" s="7" t="s">
        <v>4623</v>
      </c>
      <c r="K856" s="6" t="s">
        <v>4635</v>
      </c>
      <c r="L856" s="9" t="s">
        <v>79</v>
      </c>
    </row>
    <row r="857" spans="1:12" ht="12" customHeight="1" x14ac:dyDescent="0.25">
      <c r="A857" s="6" t="s">
        <v>3609</v>
      </c>
      <c r="B857" s="7" t="s">
        <v>3623</v>
      </c>
      <c r="C857" s="8" t="s">
        <v>4621</v>
      </c>
      <c r="D857" s="9" t="s">
        <v>4725</v>
      </c>
      <c r="E857" s="9"/>
      <c r="F857" s="8" t="s">
        <v>3625</v>
      </c>
      <c r="G857" s="9">
        <v>140</v>
      </c>
      <c r="H857" s="9">
        <v>1</v>
      </c>
      <c r="I857" s="9"/>
      <c r="J857" s="7" t="s">
        <v>4623</v>
      </c>
      <c r="K857" s="6" t="s">
        <v>4635</v>
      </c>
      <c r="L857" s="9" t="s">
        <v>79</v>
      </c>
    </row>
    <row r="858" spans="1:12" ht="12" customHeight="1" x14ac:dyDescent="0.25">
      <c r="A858" s="6" t="s">
        <v>3609</v>
      </c>
      <c r="B858" s="7" t="s">
        <v>3664</v>
      </c>
      <c r="C858" s="8" t="s">
        <v>4621</v>
      </c>
      <c r="D858" s="9" t="s">
        <v>4726</v>
      </c>
      <c r="E858" s="9"/>
      <c r="F858" s="8" t="s">
        <v>3620</v>
      </c>
      <c r="G858" s="9">
        <v>116</v>
      </c>
      <c r="H858" s="9">
        <v>0</v>
      </c>
      <c r="I858" s="9"/>
      <c r="J858" s="7" t="s">
        <v>4623</v>
      </c>
      <c r="K858" s="6" t="s">
        <v>4694</v>
      </c>
      <c r="L858" s="9" t="s">
        <v>79</v>
      </c>
    </row>
    <row r="859" spans="1:12" ht="12" customHeight="1" x14ac:dyDescent="0.25">
      <c r="A859" s="6" t="s">
        <v>3609</v>
      </c>
      <c r="B859" s="7" t="s">
        <v>3623</v>
      </c>
      <c r="C859" s="8" t="s">
        <v>4621</v>
      </c>
      <c r="D859" s="9" t="s">
        <v>4727</v>
      </c>
      <c r="E859" s="9"/>
      <c r="F859" s="8" t="s">
        <v>3625</v>
      </c>
      <c r="G859" s="9">
        <v>90</v>
      </c>
      <c r="H859" s="9">
        <v>2</v>
      </c>
      <c r="I859" s="9"/>
      <c r="J859" s="7" t="s">
        <v>4623</v>
      </c>
      <c r="K859" s="6" t="s">
        <v>4635</v>
      </c>
      <c r="L859" s="9" t="s">
        <v>79</v>
      </c>
    </row>
    <row r="860" spans="1:12" ht="12" customHeight="1" x14ac:dyDescent="0.25">
      <c r="A860" s="6" t="s">
        <v>3609</v>
      </c>
      <c r="B860" s="7" t="s">
        <v>3623</v>
      </c>
      <c r="C860" s="8" t="s">
        <v>4621</v>
      </c>
      <c r="D860" s="9" t="s">
        <v>4728</v>
      </c>
      <c r="E860" s="9"/>
      <c r="F860" s="8" t="s">
        <v>3625</v>
      </c>
      <c r="G860" s="9">
        <v>102</v>
      </c>
      <c r="H860" s="9">
        <v>1</v>
      </c>
      <c r="I860" s="9"/>
      <c r="J860" s="7" t="s">
        <v>4623</v>
      </c>
      <c r="K860" s="6" t="s">
        <v>4729</v>
      </c>
      <c r="L860" s="9" t="s">
        <v>79</v>
      </c>
    </row>
    <row r="861" spans="1:12" ht="12" customHeight="1" x14ac:dyDescent="0.25">
      <c r="A861" s="6" t="s">
        <v>3609</v>
      </c>
      <c r="B861" s="7" t="s">
        <v>3623</v>
      </c>
      <c r="C861" s="8" t="s">
        <v>4621</v>
      </c>
      <c r="D861" s="9" t="s">
        <v>4730</v>
      </c>
      <c r="E861" s="9"/>
      <c r="F861" s="8" t="s">
        <v>3625</v>
      </c>
      <c r="G861" s="9">
        <v>102</v>
      </c>
      <c r="H861" s="9">
        <v>1</v>
      </c>
      <c r="I861" s="9"/>
      <c r="J861" s="7" t="s">
        <v>4623</v>
      </c>
      <c r="K861" s="6" t="s">
        <v>4729</v>
      </c>
      <c r="L861" s="9" t="s">
        <v>79</v>
      </c>
    </row>
    <row r="862" spans="1:12" ht="12" customHeight="1" x14ac:dyDescent="0.25">
      <c r="A862" s="6" t="s">
        <v>3609</v>
      </c>
      <c r="B862" s="7" t="s">
        <v>3623</v>
      </c>
      <c r="C862" s="8" t="s">
        <v>4621</v>
      </c>
      <c r="D862" s="9" t="s">
        <v>4731</v>
      </c>
      <c r="E862" s="9"/>
      <c r="F862" s="8" t="s">
        <v>3625</v>
      </c>
      <c r="G862" s="9">
        <v>90</v>
      </c>
      <c r="H862" s="9">
        <v>1</v>
      </c>
      <c r="I862" s="9"/>
      <c r="J862" s="7" t="s">
        <v>4623</v>
      </c>
      <c r="K862" s="6" t="s">
        <v>4729</v>
      </c>
      <c r="L862" s="9" t="s">
        <v>79</v>
      </c>
    </row>
    <row r="863" spans="1:12" ht="12" customHeight="1" x14ac:dyDescent="0.25">
      <c r="A863" s="6" t="s">
        <v>3609</v>
      </c>
      <c r="B863" s="7" t="s">
        <v>3720</v>
      </c>
      <c r="C863" s="8" t="s">
        <v>4621</v>
      </c>
      <c r="D863" s="9" t="s">
        <v>4732</v>
      </c>
      <c r="E863" s="9"/>
      <c r="F863" s="8" t="s">
        <v>3855</v>
      </c>
      <c r="G863" s="9">
        <v>452</v>
      </c>
      <c r="H863" s="9">
        <v>18</v>
      </c>
      <c r="I863" s="9"/>
      <c r="J863" s="7" t="s">
        <v>4623</v>
      </c>
      <c r="K863" s="6" t="s">
        <v>4297</v>
      </c>
      <c r="L863" s="9" t="s">
        <v>79</v>
      </c>
    </row>
    <row r="864" spans="1:12" ht="12" customHeight="1" x14ac:dyDescent="0.25">
      <c r="A864" s="6" t="s">
        <v>3609</v>
      </c>
      <c r="B864" s="7" t="s">
        <v>4733</v>
      </c>
      <c r="C864" s="8" t="s">
        <v>4621</v>
      </c>
      <c r="D864" s="9" t="s">
        <v>4734</v>
      </c>
      <c r="E864" s="9"/>
      <c r="F864" s="8" t="s">
        <v>3855</v>
      </c>
      <c r="G864" s="9">
        <v>1005</v>
      </c>
      <c r="H864" s="9">
        <v>34</v>
      </c>
      <c r="I864" s="9"/>
      <c r="J864" s="7" t="s">
        <v>3882</v>
      </c>
      <c r="K864" s="6" t="s">
        <v>4668</v>
      </c>
      <c r="L864" s="9" t="s">
        <v>79</v>
      </c>
    </row>
    <row r="865" spans="1:12" ht="12" customHeight="1" x14ac:dyDescent="0.25">
      <c r="A865" s="6" t="s">
        <v>3609</v>
      </c>
      <c r="C865" s="8" t="s">
        <v>4621</v>
      </c>
      <c r="D865" s="9" t="s">
        <v>4735</v>
      </c>
      <c r="E865" s="9"/>
      <c r="F865" s="8" t="s">
        <v>4301</v>
      </c>
      <c r="G865" s="9">
        <v>27</v>
      </c>
      <c r="H865" s="9">
        <v>0</v>
      </c>
      <c r="I865" s="9"/>
      <c r="J865" s="7" t="s">
        <v>3882</v>
      </c>
      <c r="K865" s="6" t="s">
        <v>4668</v>
      </c>
      <c r="L865" s="9" t="s">
        <v>79</v>
      </c>
    </row>
    <row r="866" spans="1:12" ht="12" customHeight="1" x14ac:dyDescent="0.25">
      <c r="A866" s="6" t="s">
        <v>3609</v>
      </c>
      <c r="B866" s="7" t="s">
        <v>4736</v>
      </c>
      <c r="C866" s="8" t="s">
        <v>4621</v>
      </c>
      <c r="D866" s="9" t="s">
        <v>4737</v>
      </c>
      <c r="E866" s="9"/>
      <c r="F866" s="8" t="s">
        <v>4301</v>
      </c>
      <c r="G866" s="9">
        <v>70</v>
      </c>
      <c r="H866" s="9">
        <v>0</v>
      </c>
      <c r="I866" s="9"/>
      <c r="J866" s="7" t="s">
        <v>3882</v>
      </c>
      <c r="K866" s="6" t="s">
        <v>4668</v>
      </c>
      <c r="L866" s="9" t="s">
        <v>79</v>
      </c>
    </row>
    <row r="867" spans="1:12" ht="12" customHeight="1" x14ac:dyDescent="0.25">
      <c r="A867" s="6" t="s">
        <v>3609</v>
      </c>
      <c r="B867" s="7" t="s">
        <v>3623</v>
      </c>
      <c r="C867" s="8" t="s">
        <v>4621</v>
      </c>
      <c r="D867" s="9" t="s">
        <v>4738</v>
      </c>
      <c r="E867" s="9"/>
      <c r="F867" s="8" t="s">
        <v>3625</v>
      </c>
      <c r="G867" s="9">
        <v>244</v>
      </c>
      <c r="H867" s="9">
        <v>2</v>
      </c>
      <c r="I867" s="9"/>
      <c r="J867" s="7" t="s">
        <v>4623</v>
      </c>
      <c r="K867" s="6" t="s">
        <v>4297</v>
      </c>
      <c r="L867" s="9" t="s">
        <v>79</v>
      </c>
    </row>
    <row r="868" spans="1:12" ht="12" customHeight="1" x14ac:dyDescent="0.25">
      <c r="A868" s="6" t="s">
        <v>3609</v>
      </c>
      <c r="B868" s="7" t="s">
        <v>3623</v>
      </c>
      <c r="C868" s="8" t="s">
        <v>4621</v>
      </c>
      <c r="D868" s="9" t="s">
        <v>4739</v>
      </c>
      <c r="E868" s="9"/>
      <c r="F868" s="8" t="s">
        <v>3625</v>
      </c>
      <c r="G868" s="9">
        <v>123</v>
      </c>
      <c r="H868" s="9">
        <v>1</v>
      </c>
      <c r="I868" s="9"/>
      <c r="J868" s="7" t="s">
        <v>4623</v>
      </c>
      <c r="K868" s="6" t="s">
        <v>4694</v>
      </c>
      <c r="L868" s="9" t="s">
        <v>79</v>
      </c>
    </row>
    <row r="869" spans="1:12" ht="12" customHeight="1" x14ac:dyDescent="0.25">
      <c r="A869" s="6" t="s">
        <v>3609</v>
      </c>
      <c r="B869" s="7" t="s">
        <v>3623</v>
      </c>
      <c r="C869" s="8" t="s">
        <v>4621</v>
      </c>
      <c r="D869" s="9" t="s">
        <v>4740</v>
      </c>
      <c r="E869" s="9"/>
      <c r="F869" s="8" t="s">
        <v>3625</v>
      </c>
      <c r="G869" s="9">
        <v>160</v>
      </c>
      <c r="H869" s="9">
        <v>1</v>
      </c>
      <c r="I869" s="9"/>
      <c r="J869" s="7" t="s">
        <v>4623</v>
      </c>
      <c r="K869" s="6" t="s">
        <v>4694</v>
      </c>
      <c r="L869" s="9" t="s">
        <v>79</v>
      </c>
    </row>
    <row r="870" spans="1:12" ht="12" customHeight="1" x14ac:dyDescent="0.25">
      <c r="A870" s="6" t="s">
        <v>3609</v>
      </c>
      <c r="B870" s="7" t="s">
        <v>3623</v>
      </c>
      <c r="C870" s="8" t="s">
        <v>4621</v>
      </c>
      <c r="D870" s="9" t="s">
        <v>4741</v>
      </c>
      <c r="E870" s="9"/>
      <c r="F870" s="8" t="s">
        <v>3620</v>
      </c>
      <c r="G870" s="9">
        <v>139</v>
      </c>
      <c r="H870" s="9">
        <v>0</v>
      </c>
      <c r="I870" s="9"/>
      <c r="J870" s="7" t="s">
        <v>4696</v>
      </c>
      <c r="K870" s="6" t="s">
        <v>4670</v>
      </c>
      <c r="L870" s="9" t="s">
        <v>79</v>
      </c>
    </row>
    <row r="871" spans="1:12" ht="12" customHeight="1" x14ac:dyDescent="0.25">
      <c r="A871" s="6" t="s">
        <v>3609</v>
      </c>
      <c r="B871" s="7" t="s">
        <v>3623</v>
      </c>
      <c r="C871" s="8" t="s">
        <v>4621</v>
      </c>
      <c r="D871" s="9" t="s">
        <v>4742</v>
      </c>
      <c r="E871" s="9"/>
      <c r="F871" s="8" t="s">
        <v>3625</v>
      </c>
      <c r="G871" s="9">
        <v>82</v>
      </c>
      <c r="H871" s="9">
        <v>1</v>
      </c>
      <c r="I871" s="9"/>
      <c r="J871" s="7" t="s">
        <v>4696</v>
      </c>
      <c r="K871" s="6" t="s">
        <v>4670</v>
      </c>
      <c r="L871" s="9" t="s">
        <v>79</v>
      </c>
    </row>
    <row r="872" spans="1:12" ht="12" customHeight="1" x14ac:dyDescent="0.25">
      <c r="A872" s="6" t="s">
        <v>3609</v>
      </c>
      <c r="B872" s="7" t="s">
        <v>3623</v>
      </c>
      <c r="C872" s="8" t="s">
        <v>4621</v>
      </c>
      <c r="D872" s="9" t="s">
        <v>4743</v>
      </c>
      <c r="E872" s="9"/>
      <c r="F872" s="8" t="s">
        <v>3625</v>
      </c>
      <c r="G872" s="9">
        <v>90</v>
      </c>
      <c r="H872" s="9">
        <v>1</v>
      </c>
      <c r="I872" s="9"/>
      <c r="J872" s="7" t="s">
        <v>4696</v>
      </c>
      <c r="K872" s="6" t="s">
        <v>4670</v>
      </c>
      <c r="L872" s="9" t="s">
        <v>79</v>
      </c>
    </row>
    <row r="873" spans="1:12" ht="12" customHeight="1" x14ac:dyDescent="0.25">
      <c r="A873" s="6" t="s">
        <v>3609</v>
      </c>
      <c r="B873" s="7" t="s">
        <v>3623</v>
      </c>
      <c r="C873" s="8" t="s">
        <v>4621</v>
      </c>
      <c r="D873" s="9" t="s">
        <v>4744</v>
      </c>
      <c r="E873" s="9"/>
      <c r="F873" s="8" t="s">
        <v>3625</v>
      </c>
      <c r="G873" s="9">
        <v>89</v>
      </c>
      <c r="H873" s="9">
        <v>1</v>
      </c>
      <c r="I873" s="9"/>
      <c r="J873" s="7" t="s">
        <v>4696</v>
      </c>
      <c r="K873" s="6" t="s">
        <v>4670</v>
      </c>
      <c r="L873" s="9" t="s">
        <v>79</v>
      </c>
    </row>
    <row r="874" spans="1:12" ht="12" customHeight="1" x14ac:dyDescent="0.25">
      <c r="A874" s="6" t="s">
        <v>3609</v>
      </c>
      <c r="B874" s="7" t="s">
        <v>3623</v>
      </c>
      <c r="C874" s="8" t="s">
        <v>4621</v>
      </c>
      <c r="D874" s="9" t="s">
        <v>4745</v>
      </c>
      <c r="E874" s="9"/>
      <c r="F874" s="8" t="s">
        <v>3620</v>
      </c>
      <c r="G874" s="9">
        <v>52</v>
      </c>
      <c r="H874" s="9">
        <v>0</v>
      </c>
      <c r="I874" s="9"/>
      <c r="J874" s="7" t="s">
        <v>4696</v>
      </c>
      <c r="K874" s="6" t="s">
        <v>4670</v>
      </c>
      <c r="L874" s="9" t="s">
        <v>79</v>
      </c>
    </row>
    <row r="875" spans="1:12" ht="12" customHeight="1" x14ac:dyDescent="0.25">
      <c r="A875" s="6" t="s">
        <v>3609</v>
      </c>
      <c r="B875" s="7" t="s">
        <v>3720</v>
      </c>
      <c r="C875" s="8" t="s">
        <v>4621</v>
      </c>
      <c r="D875" s="9" t="s">
        <v>4746</v>
      </c>
      <c r="E875" s="9"/>
      <c r="F875" s="8" t="s">
        <v>3855</v>
      </c>
      <c r="G875" s="9">
        <v>368</v>
      </c>
      <c r="H875" s="9">
        <v>16</v>
      </c>
      <c r="I875" s="9"/>
      <c r="J875" s="7" t="s">
        <v>4696</v>
      </c>
      <c r="K875" s="6" t="s">
        <v>4670</v>
      </c>
      <c r="L875" s="9" t="s">
        <v>79</v>
      </c>
    </row>
    <row r="876" spans="1:12" ht="12" customHeight="1" x14ac:dyDescent="0.25">
      <c r="A876" s="6" t="s">
        <v>3609</v>
      </c>
      <c r="B876" s="7" t="s">
        <v>3623</v>
      </c>
      <c r="C876" s="8" t="s">
        <v>4621</v>
      </c>
      <c r="D876" s="9" t="s">
        <v>4747</v>
      </c>
      <c r="E876" s="9"/>
      <c r="F876" s="8" t="s">
        <v>3625</v>
      </c>
      <c r="G876" s="9">
        <v>151</v>
      </c>
      <c r="H876" s="9">
        <v>4</v>
      </c>
      <c r="I876" s="9"/>
      <c r="J876" s="7" t="s">
        <v>4623</v>
      </c>
      <c r="K876" s="6" t="s">
        <v>4635</v>
      </c>
      <c r="L876" s="9" t="s">
        <v>79</v>
      </c>
    </row>
    <row r="877" spans="1:12" ht="12" customHeight="1" x14ac:dyDescent="0.25">
      <c r="A877" s="6" t="s">
        <v>3609</v>
      </c>
      <c r="B877" s="7" t="s">
        <v>3623</v>
      </c>
      <c r="C877" s="8" t="s">
        <v>4621</v>
      </c>
      <c r="D877" s="9" t="s">
        <v>4748</v>
      </c>
      <c r="E877" s="9"/>
      <c r="F877" s="8" t="s">
        <v>3625</v>
      </c>
      <c r="G877" s="9">
        <v>102</v>
      </c>
      <c r="H877" s="9">
        <v>1</v>
      </c>
      <c r="I877" s="9"/>
      <c r="J877" s="7" t="s">
        <v>4623</v>
      </c>
      <c r="K877" s="6" t="s">
        <v>4635</v>
      </c>
      <c r="L877" s="9" t="s">
        <v>79</v>
      </c>
    </row>
    <row r="878" spans="1:12" ht="12" customHeight="1" x14ac:dyDescent="0.25">
      <c r="A878" s="6" t="s">
        <v>3609</v>
      </c>
      <c r="B878" s="7" t="s">
        <v>3623</v>
      </c>
      <c r="C878" s="8" t="s">
        <v>4621</v>
      </c>
      <c r="D878" s="9" t="s">
        <v>4749</v>
      </c>
      <c r="E878" s="9"/>
      <c r="F878" s="8" t="s">
        <v>3625</v>
      </c>
      <c r="G878" s="9">
        <v>81</v>
      </c>
      <c r="H878" s="9">
        <v>1</v>
      </c>
      <c r="I878" s="9"/>
      <c r="J878" s="7" t="s">
        <v>4623</v>
      </c>
      <c r="K878" s="6" t="s">
        <v>4635</v>
      </c>
      <c r="L878" s="9" t="s">
        <v>79</v>
      </c>
    </row>
    <row r="879" spans="1:12" ht="12" customHeight="1" x14ac:dyDescent="0.25">
      <c r="A879" s="6" t="s">
        <v>3609</v>
      </c>
      <c r="B879" s="7" t="s">
        <v>3676</v>
      </c>
      <c r="C879" s="8" t="s">
        <v>4621</v>
      </c>
      <c r="D879" s="9" t="s">
        <v>4750</v>
      </c>
      <c r="E879" s="9"/>
      <c r="F879" s="8" t="s">
        <v>3678</v>
      </c>
      <c r="G879" s="9">
        <v>105</v>
      </c>
      <c r="H879" s="9">
        <v>5</v>
      </c>
      <c r="I879" s="9"/>
      <c r="J879" s="7" t="s">
        <v>4623</v>
      </c>
      <c r="K879" s="6" t="s">
        <v>4635</v>
      </c>
      <c r="L879" s="9" t="s">
        <v>79</v>
      </c>
    </row>
    <row r="880" spans="1:12" ht="12" customHeight="1" x14ac:dyDescent="0.25">
      <c r="A880" s="6" t="s">
        <v>3609</v>
      </c>
      <c r="B880" s="7" t="s">
        <v>3623</v>
      </c>
      <c r="C880" s="8" t="s">
        <v>4621</v>
      </c>
      <c r="D880" s="9" t="s">
        <v>4751</v>
      </c>
      <c r="E880" s="9"/>
      <c r="F880" s="8" t="s">
        <v>3625</v>
      </c>
      <c r="G880" s="9">
        <v>85</v>
      </c>
      <c r="H880" s="9">
        <v>1</v>
      </c>
      <c r="I880" s="9"/>
      <c r="J880" s="7" t="s">
        <v>4623</v>
      </c>
      <c r="K880" s="6" t="s">
        <v>4635</v>
      </c>
      <c r="L880" s="9" t="s">
        <v>79</v>
      </c>
    </row>
    <row r="881" spans="1:12" ht="12" customHeight="1" x14ac:dyDescent="0.25">
      <c r="A881" s="6" t="s">
        <v>3609</v>
      </c>
      <c r="B881" s="7" t="s">
        <v>3623</v>
      </c>
      <c r="C881" s="8" t="s">
        <v>4621</v>
      </c>
      <c r="D881" s="9" t="s">
        <v>4752</v>
      </c>
      <c r="E881" s="9"/>
      <c r="F881" s="8" t="s">
        <v>3855</v>
      </c>
      <c r="G881" s="9">
        <v>853</v>
      </c>
      <c r="H881" s="9">
        <v>30</v>
      </c>
      <c r="I881" s="9"/>
      <c r="J881" s="7" t="s">
        <v>4623</v>
      </c>
      <c r="K881" s="6" t="s">
        <v>4635</v>
      </c>
      <c r="L881" s="9" t="s">
        <v>79</v>
      </c>
    </row>
    <row r="882" spans="1:12" ht="12" customHeight="1" x14ac:dyDescent="0.25">
      <c r="A882" s="6" t="s">
        <v>3609</v>
      </c>
      <c r="B882" s="7" t="s">
        <v>4753</v>
      </c>
      <c r="C882" s="8" t="s">
        <v>4754</v>
      </c>
      <c r="D882" s="9" t="s">
        <v>4755</v>
      </c>
      <c r="E882" s="9"/>
      <c r="F882" s="8" t="s">
        <v>4756</v>
      </c>
      <c r="G882" s="9">
        <v>3048</v>
      </c>
      <c r="H882" s="9">
        <v>0</v>
      </c>
      <c r="I882" s="9"/>
      <c r="J882" s="7" t="s">
        <v>3711</v>
      </c>
      <c r="K882" s="6" t="s">
        <v>4757</v>
      </c>
      <c r="L882" s="9" t="s">
        <v>79</v>
      </c>
    </row>
    <row r="883" spans="1:12" ht="12" customHeight="1" x14ac:dyDescent="0.25">
      <c r="A883" s="6" t="s">
        <v>3609</v>
      </c>
      <c r="B883" s="7" t="s">
        <v>4758</v>
      </c>
      <c r="C883" s="8" t="s">
        <v>4754</v>
      </c>
      <c r="D883" s="9" t="s">
        <v>4759</v>
      </c>
      <c r="E883" s="9"/>
      <c r="F883" s="8" t="s">
        <v>4760</v>
      </c>
      <c r="G883" s="9">
        <v>1870</v>
      </c>
      <c r="H883" s="9">
        <v>0</v>
      </c>
      <c r="I883" s="9"/>
      <c r="J883" s="7" t="s">
        <v>3711</v>
      </c>
      <c r="K883" s="6" t="s">
        <v>4757</v>
      </c>
      <c r="L883" s="9" t="s">
        <v>79</v>
      </c>
    </row>
    <row r="884" spans="1:12" ht="12" customHeight="1" x14ac:dyDescent="0.25">
      <c r="A884" s="6" t="s">
        <v>3609</v>
      </c>
      <c r="C884" s="8" t="s">
        <v>4754</v>
      </c>
      <c r="D884" s="9" t="s">
        <v>4761</v>
      </c>
      <c r="E884" s="9"/>
      <c r="F884" s="8" t="s">
        <v>4760</v>
      </c>
      <c r="G884" s="9">
        <v>287</v>
      </c>
      <c r="H884" s="9">
        <v>0</v>
      </c>
      <c r="I884" s="9"/>
      <c r="J884" s="7" t="s">
        <v>3711</v>
      </c>
      <c r="K884" s="6" t="s">
        <v>4757</v>
      </c>
      <c r="L884" s="9" t="s">
        <v>79</v>
      </c>
    </row>
    <row r="885" spans="1:12" ht="12" customHeight="1" x14ac:dyDescent="0.25">
      <c r="A885" s="6" t="s">
        <v>3609</v>
      </c>
      <c r="C885" s="8" t="s">
        <v>4754</v>
      </c>
      <c r="D885" s="9" t="s">
        <v>4762</v>
      </c>
      <c r="E885" s="9"/>
      <c r="F885" s="8" t="s">
        <v>4760</v>
      </c>
      <c r="G885" s="9">
        <v>310</v>
      </c>
      <c r="H885" s="9">
        <v>0</v>
      </c>
      <c r="I885" s="9"/>
      <c r="J885" s="7" t="s">
        <v>3711</v>
      </c>
      <c r="K885" s="6" t="s">
        <v>4757</v>
      </c>
      <c r="L885" s="9" t="s">
        <v>79</v>
      </c>
    </row>
    <row r="886" spans="1:12" ht="12" customHeight="1" x14ac:dyDescent="0.25">
      <c r="A886" s="6" t="s">
        <v>3609</v>
      </c>
      <c r="C886" s="8" t="s">
        <v>4754</v>
      </c>
      <c r="D886" s="9" t="s">
        <v>4763</v>
      </c>
      <c r="E886" s="9"/>
      <c r="F886" s="8" t="s">
        <v>4760</v>
      </c>
      <c r="G886" s="9">
        <v>247</v>
      </c>
      <c r="H886" s="9">
        <v>0</v>
      </c>
      <c r="I886" s="9"/>
      <c r="J886" s="7" t="s">
        <v>3711</v>
      </c>
      <c r="K886" s="6" t="s">
        <v>4757</v>
      </c>
      <c r="L886" s="9" t="s">
        <v>79</v>
      </c>
    </row>
    <row r="887" spans="1:12" ht="12" customHeight="1" x14ac:dyDescent="0.25">
      <c r="A887" s="6" t="s">
        <v>3609</v>
      </c>
      <c r="B887" s="7" t="s">
        <v>4758</v>
      </c>
      <c r="C887" s="8" t="s">
        <v>4754</v>
      </c>
      <c r="D887" s="9" t="s">
        <v>4764</v>
      </c>
      <c r="E887" s="9"/>
      <c r="F887" s="8" t="s">
        <v>4760</v>
      </c>
      <c r="G887" s="9">
        <v>1288</v>
      </c>
      <c r="H887" s="9">
        <v>0</v>
      </c>
      <c r="I887" s="9"/>
      <c r="J887" s="7" t="s">
        <v>3711</v>
      </c>
      <c r="K887" s="6" t="s">
        <v>4757</v>
      </c>
      <c r="L887" s="9" t="s">
        <v>79</v>
      </c>
    </row>
    <row r="888" spans="1:12" ht="12" customHeight="1" x14ac:dyDescent="0.25">
      <c r="A888" s="6" t="s">
        <v>3609</v>
      </c>
      <c r="B888" s="7" t="s">
        <v>3616</v>
      </c>
      <c r="C888" s="8" t="s">
        <v>4754</v>
      </c>
      <c r="D888" s="9" t="s">
        <v>4765</v>
      </c>
      <c r="E888" s="9"/>
      <c r="F888" s="8" t="s">
        <v>3708</v>
      </c>
      <c r="G888" s="9">
        <v>228</v>
      </c>
      <c r="H888" s="9">
        <v>6</v>
      </c>
      <c r="I888" s="9"/>
      <c r="J888" s="7" t="s">
        <v>3711</v>
      </c>
      <c r="K888" s="6" t="s">
        <v>4757</v>
      </c>
      <c r="L888" s="9" t="s">
        <v>79</v>
      </c>
    </row>
    <row r="889" spans="1:12" ht="12" customHeight="1" x14ac:dyDescent="0.25">
      <c r="A889" s="6" t="s">
        <v>3609</v>
      </c>
      <c r="B889" s="7" t="s">
        <v>4753</v>
      </c>
      <c r="C889" s="8" t="s">
        <v>4754</v>
      </c>
      <c r="D889" s="9" t="s">
        <v>4766</v>
      </c>
      <c r="E889" s="9"/>
      <c r="F889" s="8" t="s">
        <v>4756</v>
      </c>
      <c r="G889" s="9">
        <v>5170</v>
      </c>
      <c r="H889" s="9">
        <v>0</v>
      </c>
      <c r="I889" s="9"/>
      <c r="J889" s="7" t="s">
        <v>3711</v>
      </c>
      <c r="K889" s="6" t="s">
        <v>4757</v>
      </c>
      <c r="L889" s="9" t="s">
        <v>79</v>
      </c>
    </row>
    <row r="890" spans="1:12" ht="12" customHeight="1" x14ac:dyDescent="0.25">
      <c r="A890" s="6" t="s">
        <v>3609</v>
      </c>
      <c r="B890" s="7" t="s">
        <v>4767</v>
      </c>
      <c r="C890" s="8" t="s">
        <v>4754</v>
      </c>
      <c r="D890" s="9" t="s">
        <v>4768</v>
      </c>
      <c r="E890" s="9"/>
      <c r="F890" s="8" t="s">
        <v>4756</v>
      </c>
      <c r="G890" s="9">
        <v>517</v>
      </c>
      <c r="H890" s="9">
        <v>0</v>
      </c>
      <c r="I890" s="9"/>
      <c r="J890" s="7" t="s">
        <v>3711</v>
      </c>
      <c r="K890" s="6" t="s">
        <v>4757</v>
      </c>
      <c r="L890" s="9" t="s">
        <v>79</v>
      </c>
    </row>
    <row r="891" spans="1:12" ht="12" customHeight="1" x14ac:dyDescent="0.25">
      <c r="A891" s="6" t="s">
        <v>3609</v>
      </c>
      <c r="B891" s="7" t="s">
        <v>3623</v>
      </c>
      <c r="C891" s="8" t="s">
        <v>4754</v>
      </c>
      <c r="D891" s="9" t="s">
        <v>4769</v>
      </c>
      <c r="E891" s="9"/>
      <c r="F891" s="8" t="s">
        <v>3625</v>
      </c>
      <c r="G891" s="9">
        <v>125</v>
      </c>
      <c r="H891" s="9">
        <v>0</v>
      </c>
      <c r="I891" s="9"/>
      <c r="J891" s="7" t="s">
        <v>3711</v>
      </c>
      <c r="K891" s="6" t="s">
        <v>4757</v>
      </c>
      <c r="L891" s="9" t="s">
        <v>79</v>
      </c>
    </row>
    <row r="892" spans="1:12" ht="12" customHeight="1" x14ac:dyDescent="0.25">
      <c r="A892" s="6" t="s">
        <v>3609</v>
      </c>
      <c r="B892" s="7" t="s">
        <v>3623</v>
      </c>
      <c r="C892" s="8" t="s">
        <v>4754</v>
      </c>
      <c r="D892" s="9" t="s">
        <v>4770</v>
      </c>
      <c r="E892" s="9"/>
      <c r="F892" s="8" t="s">
        <v>3625</v>
      </c>
      <c r="G892" s="9">
        <v>139</v>
      </c>
      <c r="H892" s="9">
        <v>0</v>
      </c>
      <c r="I892" s="9"/>
      <c r="J892" s="7" t="s">
        <v>3711</v>
      </c>
      <c r="K892" s="6" t="s">
        <v>4757</v>
      </c>
      <c r="L892" s="9" t="s">
        <v>79</v>
      </c>
    </row>
    <row r="893" spans="1:12" ht="12" customHeight="1" x14ac:dyDescent="0.25">
      <c r="A893" s="6" t="s">
        <v>3609</v>
      </c>
      <c r="C893" s="8" t="s">
        <v>4754</v>
      </c>
      <c r="D893" s="9" t="s">
        <v>4771</v>
      </c>
      <c r="E893" s="9"/>
      <c r="F893" s="8" t="s">
        <v>4760</v>
      </c>
      <c r="G893" s="9">
        <v>212</v>
      </c>
      <c r="H893" s="9">
        <v>0</v>
      </c>
      <c r="I893" s="9"/>
      <c r="J893" s="7" t="s">
        <v>3711</v>
      </c>
      <c r="K893" s="6" t="s">
        <v>4757</v>
      </c>
      <c r="L893" s="9" t="s">
        <v>79</v>
      </c>
    </row>
    <row r="894" spans="1:12" ht="12" customHeight="1" x14ac:dyDescent="0.25">
      <c r="A894" s="6" t="s">
        <v>3609</v>
      </c>
      <c r="B894" s="7" t="s">
        <v>3616</v>
      </c>
      <c r="C894" s="8" t="s">
        <v>4754</v>
      </c>
      <c r="D894" s="9" t="s">
        <v>4772</v>
      </c>
      <c r="E894" s="9"/>
      <c r="F894" s="8" t="s">
        <v>4760</v>
      </c>
      <c r="G894" s="9">
        <v>153</v>
      </c>
      <c r="H894" s="9">
        <v>0</v>
      </c>
      <c r="I894" s="9"/>
      <c r="J894" s="7" t="s">
        <v>3711</v>
      </c>
      <c r="K894" s="6" t="s">
        <v>4757</v>
      </c>
      <c r="L894" s="9" t="s">
        <v>79</v>
      </c>
    </row>
    <row r="895" spans="1:12" ht="12" customHeight="1" x14ac:dyDescent="0.25">
      <c r="A895" s="6" t="s">
        <v>3609</v>
      </c>
      <c r="B895" s="7" t="s">
        <v>4773</v>
      </c>
      <c r="C895" s="8" t="s">
        <v>4754</v>
      </c>
      <c r="D895" s="9" t="s">
        <v>4774</v>
      </c>
      <c r="E895" s="9"/>
      <c r="F895" s="8" t="s">
        <v>4760</v>
      </c>
      <c r="G895" s="9">
        <v>279</v>
      </c>
      <c r="H895" s="9">
        <v>0</v>
      </c>
      <c r="I895" s="9"/>
      <c r="J895" s="7" t="s">
        <v>3711</v>
      </c>
      <c r="K895" s="6" t="s">
        <v>4757</v>
      </c>
      <c r="L895" s="9" t="s">
        <v>79</v>
      </c>
    </row>
    <row r="896" spans="1:12" ht="12" customHeight="1" x14ac:dyDescent="0.25">
      <c r="A896" s="6" t="s">
        <v>3609</v>
      </c>
      <c r="B896" s="7" t="s">
        <v>3616</v>
      </c>
      <c r="C896" s="8" t="s">
        <v>4754</v>
      </c>
      <c r="D896" s="9" t="s">
        <v>4775</v>
      </c>
      <c r="E896" s="9"/>
      <c r="F896" s="8" t="s">
        <v>4760</v>
      </c>
      <c r="G896" s="9">
        <v>623</v>
      </c>
      <c r="H896" s="9">
        <v>0</v>
      </c>
      <c r="I896" s="9"/>
      <c r="J896" s="7" t="s">
        <v>3711</v>
      </c>
      <c r="K896" s="6" t="s">
        <v>4757</v>
      </c>
      <c r="L896" s="9" t="s">
        <v>79</v>
      </c>
    </row>
    <row r="897" spans="1:12" ht="12" customHeight="1" x14ac:dyDescent="0.25">
      <c r="A897" s="6" t="s">
        <v>3609</v>
      </c>
      <c r="B897" s="7" t="s">
        <v>4776</v>
      </c>
      <c r="C897" s="8" t="s">
        <v>4754</v>
      </c>
      <c r="D897" s="9" t="s">
        <v>4777</v>
      </c>
      <c r="E897" s="9"/>
      <c r="F897" s="8" t="s">
        <v>4760</v>
      </c>
      <c r="G897" s="9">
        <v>55</v>
      </c>
      <c r="H897" s="9">
        <v>0</v>
      </c>
      <c r="I897" s="9"/>
      <c r="J897" s="7" t="s">
        <v>3711</v>
      </c>
      <c r="K897" s="6" t="s">
        <v>4757</v>
      </c>
      <c r="L897" s="9" t="s">
        <v>79</v>
      </c>
    </row>
    <row r="898" spans="1:12" ht="12" customHeight="1" x14ac:dyDescent="0.25">
      <c r="A898" s="6" t="s">
        <v>3609</v>
      </c>
      <c r="B898" s="7" t="s">
        <v>4778</v>
      </c>
      <c r="C898" s="8" t="s">
        <v>4754</v>
      </c>
      <c r="D898" s="9" t="s">
        <v>4779</v>
      </c>
      <c r="E898" s="9"/>
      <c r="F898" s="8" t="s">
        <v>3699</v>
      </c>
      <c r="G898" s="9">
        <v>256</v>
      </c>
      <c r="H898" s="9">
        <v>10</v>
      </c>
      <c r="I898" s="9"/>
      <c r="J898" s="7" t="s">
        <v>3711</v>
      </c>
      <c r="K898" s="6" t="s">
        <v>4757</v>
      </c>
      <c r="L898" s="9" t="s">
        <v>79</v>
      </c>
    </row>
    <row r="899" spans="1:12" ht="12" customHeight="1" x14ac:dyDescent="0.25">
      <c r="A899" s="6" t="s">
        <v>3609</v>
      </c>
      <c r="B899" s="7" t="s">
        <v>3616</v>
      </c>
      <c r="C899" s="8" t="s">
        <v>4754</v>
      </c>
      <c r="D899" s="9" t="s">
        <v>4780</v>
      </c>
      <c r="E899" s="9"/>
      <c r="F899" s="8" t="s">
        <v>3625</v>
      </c>
      <c r="G899" s="9">
        <v>191</v>
      </c>
      <c r="H899" s="9">
        <v>2</v>
      </c>
      <c r="I899" s="9"/>
      <c r="J899" s="7" t="s">
        <v>3711</v>
      </c>
      <c r="K899" s="6" t="s">
        <v>4757</v>
      </c>
      <c r="L899" s="9" t="s">
        <v>79</v>
      </c>
    </row>
    <row r="900" spans="1:12" ht="12" customHeight="1" x14ac:dyDescent="0.25">
      <c r="A900" s="6" t="s">
        <v>3609</v>
      </c>
      <c r="B900" s="7" t="s">
        <v>3623</v>
      </c>
      <c r="C900" s="8" t="s">
        <v>4754</v>
      </c>
      <c r="D900" s="9" t="s">
        <v>4781</v>
      </c>
      <c r="E900" s="9"/>
      <c r="F900" s="8" t="s">
        <v>3625</v>
      </c>
      <c r="G900" s="9">
        <v>146</v>
      </c>
      <c r="H900" s="9">
        <v>1</v>
      </c>
      <c r="I900" s="9"/>
      <c r="J900" s="7" t="s">
        <v>3711</v>
      </c>
      <c r="K900" s="6" t="s">
        <v>4757</v>
      </c>
      <c r="L900" s="9" t="s">
        <v>79</v>
      </c>
    </row>
    <row r="901" spans="1:12" ht="12" customHeight="1" x14ac:dyDescent="0.25">
      <c r="A901" s="6" t="s">
        <v>3609</v>
      </c>
      <c r="B901" s="7" t="s">
        <v>4782</v>
      </c>
      <c r="C901" s="8" t="s">
        <v>4754</v>
      </c>
      <c r="D901" s="9" t="s">
        <v>4783</v>
      </c>
      <c r="E901" s="9"/>
      <c r="F901" s="8" t="s">
        <v>4760</v>
      </c>
      <c r="G901" s="9">
        <v>30</v>
      </c>
      <c r="H901" s="9">
        <v>0</v>
      </c>
      <c r="I901" s="9"/>
      <c r="J901" s="7" t="s">
        <v>3711</v>
      </c>
      <c r="K901" s="6" t="s">
        <v>4757</v>
      </c>
      <c r="L901" s="9" t="s">
        <v>79</v>
      </c>
    </row>
    <row r="902" spans="1:12" ht="12" customHeight="1" x14ac:dyDescent="0.25">
      <c r="A902" s="6" t="s">
        <v>3609</v>
      </c>
      <c r="B902" s="7" t="s">
        <v>4334</v>
      </c>
      <c r="C902" s="8" t="s">
        <v>4754</v>
      </c>
      <c r="D902" s="9" t="s">
        <v>4784</v>
      </c>
      <c r="E902" s="9"/>
      <c r="F902" s="8" t="s">
        <v>4760</v>
      </c>
      <c r="G902" s="9">
        <v>279</v>
      </c>
      <c r="H902" s="9">
        <v>1</v>
      </c>
      <c r="I902" s="9"/>
      <c r="J902" s="7" t="s">
        <v>3711</v>
      </c>
      <c r="K902" s="6" t="s">
        <v>4757</v>
      </c>
      <c r="L902" s="9" t="s">
        <v>79</v>
      </c>
    </row>
    <row r="903" spans="1:12" ht="12" customHeight="1" x14ac:dyDescent="0.25">
      <c r="A903" s="6" t="s">
        <v>3609</v>
      </c>
      <c r="C903" s="8" t="s">
        <v>4071</v>
      </c>
      <c r="D903" s="9" t="s">
        <v>4785</v>
      </c>
      <c r="E903" s="9"/>
      <c r="F903" s="8" t="s">
        <v>3613</v>
      </c>
      <c r="G903" s="9">
        <v>305</v>
      </c>
      <c r="H903" s="9">
        <v>0</v>
      </c>
      <c r="I903" s="9"/>
      <c r="J903" s="7" t="s">
        <v>3614</v>
      </c>
      <c r="K903" s="6" t="s">
        <v>4073</v>
      </c>
      <c r="L903" s="9" t="s">
        <v>79</v>
      </c>
    </row>
    <row r="904" spans="1:12" ht="12" customHeight="1" x14ac:dyDescent="0.25">
      <c r="A904" s="6" t="s">
        <v>3609</v>
      </c>
      <c r="B904" s="7" t="s">
        <v>4786</v>
      </c>
      <c r="C904" s="8" t="s">
        <v>4071</v>
      </c>
      <c r="D904" s="9" t="s">
        <v>4787</v>
      </c>
      <c r="E904" s="9"/>
      <c r="F904" s="8" t="s">
        <v>3613</v>
      </c>
      <c r="G904" s="9">
        <v>934</v>
      </c>
      <c r="H904" s="9">
        <v>0</v>
      </c>
      <c r="I904" s="9"/>
      <c r="J904" s="7" t="s">
        <v>3614</v>
      </c>
      <c r="K904" s="6" t="s">
        <v>4073</v>
      </c>
      <c r="L904" s="9" t="s">
        <v>79</v>
      </c>
    </row>
    <row r="905" spans="1:12" ht="12" customHeight="1" x14ac:dyDescent="0.25">
      <c r="A905" s="6" t="s">
        <v>3609</v>
      </c>
      <c r="C905" s="8" t="s">
        <v>4071</v>
      </c>
      <c r="D905" s="9" t="s">
        <v>4788</v>
      </c>
      <c r="E905" s="9"/>
      <c r="F905" s="8" t="s">
        <v>3613</v>
      </c>
      <c r="G905" s="9">
        <v>42</v>
      </c>
      <c r="H905" s="9">
        <v>0</v>
      </c>
      <c r="I905" s="9"/>
      <c r="J905" s="7" t="s">
        <v>3614</v>
      </c>
      <c r="K905" s="6" t="s">
        <v>4073</v>
      </c>
      <c r="L905" s="9" t="s">
        <v>79</v>
      </c>
    </row>
    <row r="906" spans="1:12" ht="12" customHeight="1" x14ac:dyDescent="0.25">
      <c r="A906" s="6" t="s">
        <v>3609</v>
      </c>
      <c r="C906" s="8" t="s">
        <v>4071</v>
      </c>
      <c r="D906" s="9" t="s">
        <v>4789</v>
      </c>
      <c r="E906" s="9"/>
      <c r="F906" s="8" t="s">
        <v>3613</v>
      </c>
      <c r="G906" s="9">
        <v>481</v>
      </c>
      <c r="H906" s="9">
        <v>0</v>
      </c>
      <c r="I906" s="9"/>
      <c r="J906" s="7" t="s">
        <v>3614</v>
      </c>
      <c r="K906" s="6" t="s">
        <v>4073</v>
      </c>
      <c r="L906" s="9" t="s">
        <v>79</v>
      </c>
    </row>
    <row r="907" spans="1:12" ht="12" customHeight="1" x14ac:dyDescent="0.25">
      <c r="A907" s="6" t="s">
        <v>3609</v>
      </c>
      <c r="C907" s="8" t="s">
        <v>4071</v>
      </c>
      <c r="D907" s="9" t="s">
        <v>4790</v>
      </c>
      <c r="E907" s="9"/>
      <c r="F907" s="8" t="s">
        <v>3625</v>
      </c>
      <c r="G907" s="9">
        <v>109</v>
      </c>
      <c r="H907" s="9">
        <v>1</v>
      </c>
      <c r="I907" s="9"/>
      <c r="J907" s="7" t="s">
        <v>3614</v>
      </c>
      <c r="K907" s="6" t="s">
        <v>4073</v>
      </c>
      <c r="L907" s="9" t="s">
        <v>79</v>
      </c>
    </row>
    <row r="908" spans="1:12" ht="12" customHeight="1" x14ac:dyDescent="0.25">
      <c r="A908" s="6" t="s">
        <v>3609</v>
      </c>
      <c r="C908" s="8" t="s">
        <v>4071</v>
      </c>
      <c r="D908" s="9" t="s">
        <v>4791</v>
      </c>
      <c r="E908" s="9"/>
      <c r="F908" s="8" t="s">
        <v>3613</v>
      </c>
      <c r="G908" s="9">
        <v>50</v>
      </c>
      <c r="H908" s="9">
        <v>0</v>
      </c>
      <c r="I908" s="9"/>
      <c r="J908" s="7" t="s">
        <v>3614</v>
      </c>
      <c r="K908" s="6" t="s">
        <v>4073</v>
      </c>
      <c r="L908" s="9" t="s">
        <v>79</v>
      </c>
    </row>
    <row r="909" spans="1:12" ht="12" customHeight="1" x14ac:dyDescent="0.25">
      <c r="A909" s="6" t="s">
        <v>3609</v>
      </c>
      <c r="C909" s="8" t="s">
        <v>4071</v>
      </c>
      <c r="D909" s="9" t="s">
        <v>4792</v>
      </c>
      <c r="E909" s="9"/>
      <c r="F909" s="8" t="s">
        <v>3613</v>
      </c>
      <c r="G909" s="9">
        <v>130</v>
      </c>
      <c r="H909" s="9">
        <v>0</v>
      </c>
      <c r="I909" s="9"/>
      <c r="J909" s="7" t="s">
        <v>3614</v>
      </c>
      <c r="K909" s="6" t="s">
        <v>4073</v>
      </c>
      <c r="L909" s="9" t="s">
        <v>79</v>
      </c>
    </row>
    <row r="910" spans="1:12" ht="12" customHeight="1" x14ac:dyDescent="0.25">
      <c r="A910" s="6" t="s">
        <v>3609</v>
      </c>
      <c r="C910" s="8" t="s">
        <v>4071</v>
      </c>
      <c r="D910" s="9" t="s">
        <v>4793</v>
      </c>
      <c r="E910" s="9"/>
      <c r="F910" s="8" t="s">
        <v>3613</v>
      </c>
      <c r="G910" s="9">
        <v>938</v>
      </c>
      <c r="H910" s="9">
        <v>0</v>
      </c>
      <c r="I910" s="9"/>
      <c r="J910" s="7" t="s">
        <v>3614</v>
      </c>
      <c r="K910" s="6" t="s">
        <v>4073</v>
      </c>
      <c r="L910" s="9" t="s">
        <v>79</v>
      </c>
    </row>
    <row r="911" spans="1:12" ht="12" customHeight="1" x14ac:dyDescent="0.25">
      <c r="A911" s="6" t="s">
        <v>3609</v>
      </c>
      <c r="B911" s="7" t="s">
        <v>4423</v>
      </c>
      <c r="C911" s="8" t="s">
        <v>4071</v>
      </c>
      <c r="D911" s="9" t="s">
        <v>4794</v>
      </c>
      <c r="E911" s="9"/>
      <c r="F911" s="8" t="s">
        <v>3613</v>
      </c>
      <c r="G911" s="9">
        <v>1571</v>
      </c>
      <c r="H911" s="9">
        <v>0</v>
      </c>
      <c r="I911" s="9"/>
      <c r="J911" s="7" t="s">
        <v>3614</v>
      </c>
      <c r="K911" s="6" t="s">
        <v>4073</v>
      </c>
      <c r="L911" s="9" t="s">
        <v>79</v>
      </c>
    </row>
    <row r="912" spans="1:12" ht="12" customHeight="1" x14ac:dyDescent="0.25">
      <c r="A912" s="6" t="s">
        <v>3609</v>
      </c>
      <c r="B912" s="7" t="s">
        <v>4440</v>
      </c>
      <c r="C912" s="8" t="s">
        <v>4071</v>
      </c>
      <c r="D912" s="9" t="s">
        <v>4795</v>
      </c>
      <c r="E912" s="9"/>
      <c r="F912" s="8" t="s">
        <v>3613</v>
      </c>
      <c r="G912" s="9">
        <v>320</v>
      </c>
      <c r="H912" s="9">
        <v>0</v>
      </c>
      <c r="I912" s="9"/>
      <c r="J912" s="7" t="s">
        <v>3614</v>
      </c>
      <c r="K912" s="6" t="s">
        <v>4073</v>
      </c>
      <c r="L912" s="9" t="s">
        <v>79</v>
      </c>
    </row>
    <row r="913" spans="1:12" ht="12" customHeight="1" x14ac:dyDescent="0.25">
      <c r="A913" s="6" t="s">
        <v>3609</v>
      </c>
      <c r="C913" s="8" t="s">
        <v>4071</v>
      </c>
      <c r="D913" s="9" t="s">
        <v>4796</v>
      </c>
      <c r="E913" s="9"/>
      <c r="F913" s="8" t="s">
        <v>3620</v>
      </c>
      <c r="G913" s="9">
        <v>194</v>
      </c>
      <c r="H913" s="9">
        <v>0</v>
      </c>
      <c r="I913" s="9"/>
      <c r="J913" s="7" t="s">
        <v>3614</v>
      </c>
      <c r="K913" s="6" t="s">
        <v>4073</v>
      </c>
      <c r="L913" s="9" t="s">
        <v>79</v>
      </c>
    </row>
    <row r="914" spans="1:12" ht="12" customHeight="1" x14ac:dyDescent="0.25">
      <c r="A914" s="6" t="s">
        <v>3609</v>
      </c>
      <c r="B914" s="7" t="s">
        <v>3623</v>
      </c>
      <c r="C914" s="8" t="s">
        <v>4071</v>
      </c>
      <c r="D914" s="9" t="s">
        <v>4797</v>
      </c>
      <c r="E914" s="9"/>
      <c r="F914" s="8" t="s">
        <v>3625</v>
      </c>
      <c r="G914" s="9">
        <v>121</v>
      </c>
      <c r="H914" s="9">
        <v>1</v>
      </c>
      <c r="I914" s="9"/>
      <c r="J914" s="7" t="s">
        <v>3614</v>
      </c>
      <c r="K914" s="6" t="s">
        <v>4073</v>
      </c>
      <c r="L914" s="9" t="s">
        <v>79</v>
      </c>
    </row>
    <row r="915" spans="1:12" ht="12" customHeight="1" x14ac:dyDescent="0.25">
      <c r="A915" s="6" t="s">
        <v>3609</v>
      </c>
      <c r="B915" s="7" t="s">
        <v>3623</v>
      </c>
      <c r="C915" s="8" t="s">
        <v>4071</v>
      </c>
      <c r="D915" s="9" t="s">
        <v>4798</v>
      </c>
      <c r="E915" s="9"/>
      <c r="F915" s="8" t="s">
        <v>3625</v>
      </c>
      <c r="G915" s="9">
        <v>77</v>
      </c>
      <c r="H915" s="9">
        <v>1</v>
      </c>
      <c r="I915" s="9"/>
      <c r="J915" s="7" t="s">
        <v>3614</v>
      </c>
      <c r="K915" s="6" t="s">
        <v>4073</v>
      </c>
      <c r="L915" s="9" t="s">
        <v>79</v>
      </c>
    </row>
    <row r="916" spans="1:12" ht="12" customHeight="1" x14ac:dyDescent="0.25">
      <c r="A916" s="6" t="s">
        <v>3609</v>
      </c>
      <c r="B916" s="7" t="s">
        <v>3623</v>
      </c>
      <c r="C916" s="8" t="s">
        <v>4071</v>
      </c>
      <c r="D916" s="9" t="s">
        <v>4799</v>
      </c>
      <c r="E916" s="9"/>
      <c r="F916" s="8" t="s">
        <v>3625</v>
      </c>
      <c r="G916" s="9">
        <v>63</v>
      </c>
      <c r="H916" s="9">
        <v>1</v>
      </c>
      <c r="I916" s="9"/>
      <c r="J916" s="7" t="s">
        <v>3882</v>
      </c>
      <c r="K916" s="6" t="s">
        <v>4338</v>
      </c>
      <c r="L916" s="9" t="s">
        <v>79</v>
      </c>
    </row>
    <row r="917" spans="1:12" ht="12" customHeight="1" x14ac:dyDescent="0.25">
      <c r="A917" s="6" t="s">
        <v>3609</v>
      </c>
      <c r="B917" s="7" t="s">
        <v>3623</v>
      </c>
      <c r="C917" s="8" t="s">
        <v>4071</v>
      </c>
      <c r="D917" s="9" t="s">
        <v>4800</v>
      </c>
      <c r="E917" s="9"/>
      <c r="F917" s="8" t="s">
        <v>3625</v>
      </c>
      <c r="G917" s="9">
        <v>132</v>
      </c>
      <c r="H917" s="9">
        <v>1</v>
      </c>
      <c r="I917" s="9"/>
      <c r="J917" s="7" t="s">
        <v>3614</v>
      </c>
      <c r="K917" s="6" t="s">
        <v>4073</v>
      </c>
      <c r="L917" s="9" t="s">
        <v>79</v>
      </c>
    </row>
    <row r="918" spans="1:12" ht="12" customHeight="1" x14ac:dyDescent="0.25">
      <c r="A918" s="6" t="s">
        <v>3609</v>
      </c>
      <c r="B918" s="7" t="s">
        <v>4801</v>
      </c>
      <c r="C918" s="8" t="s">
        <v>4071</v>
      </c>
      <c r="D918" s="9" t="s">
        <v>4802</v>
      </c>
      <c r="E918" s="9"/>
      <c r="F918" s="8" t="s">
        <v>3620</v>
      </c>
      <c r="G918" s="9">
        <v>30</v>
      </c>
      <c r="H918" s="9">
        <v>0</v>
      </c>
      <c r="I918" s="9"/>
      <c r="J918" s="7" t="s">
        <v>3882</v>
      </c>
      <c r="K918" s="6" t="s">
        <v>4338</v>
      </c>
      <c r="L918" s="9" t="s">
        <v>79</v>
      </c>
    </row>
    <row r="919" spans="1:12" ht="12" customHeight="1" x14ac:dyDescent="0.25">
      <c r="A919" s="6" t="s">
        <v>3609</v>
      </c>
      <c r="B919" s="7" t="s">
        <v>4011</v>
      </c>
      <c r="C919" s="8" t="s">
        <v>4071</v>
      </c>
      <c r="D919" s="9" t="s">
        <v>4803</v>
      </c>
      <c r="E919" s="9"/>
      <c r="F919" s="8" t="s">
        <v>3653</v>
      </c>
      <c r="G919" s="9">
        <v>12</v>
      </c>
      <c r="H919" s="9">
        <v>0</v>
      </c>
      <c r="I919" s="9"/>
      <c r="J919" s="7" t="s">
        <v>3641</v>
      </c>
      <c r="K919" s="6" t="s">
        <v>3642</v>
      </c>
      <c r="L919" s="9" t="s">
        <v>79</v>
      </c>
    </row>
    <row r="920" spans="1:12" ht="12" customHeight="1" x14ac:dyDescent="0.25">
      <c r="A920" s="6" t="s">
        <v>3609</v>
      </c>
      <c r="C920" s="8" t="s">
        <v>4071</v>
      </c>
      <c r="D920" s="9" t="s">
        <v>4804</v>
      </c>
      <c r="E920" s="9"/>
      <c r="F920" s="8" t="s">
        <v>3620</v>
      </c>
      <c r="G920" s="9">
        <v>53</v>
      </c>
      <c r="H920" s="9">
        <v>0</v>
      </c>
      <c r="I920" s="9"/>
      <c r="J920" s="7" t="s">
        <v>3614</v>
      </c>
      <c r="K920" s="6" t="s">
        <v>4073</v>
      </c>
      <c r="L920" s="9" t="s">
        <v>79</v>
      </c>
    </row>
    <row r="921" spans="1:12" ht="12" customHeight="1" x14ac:dyDescent="0.25">
      <c r="A921" s="6" t="s">
        <v>3609</v>
      </c>
      <c r="B921" s="7" t="s">
        <v>4805</v>
      </c>
      <c r="C921" s="8" t="s">
        <v>4071</v>
      </c>
      <c r="D921" s="9" t="s">
        <v>4806</v>
      </c>
      <c r="E921" s="9"/>
      <c r="F921" s="8" t="s">
        <v>3855</v>
      </c>
      <c r="G921" s="9">
        <v>578</v>
      </c>
      <c r="H921" s="9">
        <v>15</v>
      </c>
      <c r="I921" s="9"/>
      <c r="J921" s="7" t="s">
        <v>3621</v>
      </c>
      <c r="K921" s="6" t="s">
        <v>4807</v>
      </c>
      <c r="L921" s="9" t="s">
        <v>79</v>
      </c>
    </row>
    <row r="922" spans="1:12" ht="12" customHeight="1" x14ac:dyDescent="0.25">
      <c r="A922" s="6" t="s">
        <v>3609</v>
      </c>
      <c r="B922" s="7" t="s">
        <v>4805</v>
      </c>
      <c r="C922" s="8" t="s">
        <v>4071</v>
      </c>
      <c r="D922" s="9" t="s">
        <v>4808</v>
      </c>
      <c r="E922" s="9"/>
      <c r="F922" s="8" t="s">
        <v>3855</v>
      </c>
      <c r="G922" s="9">
        <v>484</v>
      </c>
      <c r="H922" s="9">
        <v>10</v>
      </c>
      <c r="I922" s="9"/>
      <c r="J922" s="7" t="s">
        <v>3621</v>
      </c>
      <c r="K922" s="6" t="s">
        <v>4807</v>
      </c>
      <c r="L922" s="9" t="s">
        <v>79</v>
      </c>
    </row>
    <row r="923" spans="1:12" ht="12" customHeight="1" x14ac:dyDescent="0.25">
      <c r="A923" s="6" t="s">
        <v>3609</v>
      </c>
      <c r="C923" s="8" t="s">
        <v>4071</v>
      </c>
      <c r="D923" s="9" t="s">
        <v>4809</v>
      </c>
      <c r="E923" s="9"/>
      <c r="F923" s="8" t="s">
        <v>3625</v>
      </c>
      <c r="G923" s="9">
        <v>138</v>
      </c>
      <c r="H923" s="9">
        <v>1</v>
      </c>
      <c r="I923" s="9"/>
      <c r="J923" s="7" t="s">
        <v>3621</v>
      </c>
      <c r="K923" s="6" t="s">
        <v>4807</v>
      </c>
      <c r="L923" s="9" t="s">
        <v>79</v>
      </c>
    </row>
    <row r="924" spans="1:12" ht="12" customHeight="1" x14ac:dyDescent="0.25">
      <c r="A924" s="6" t="s">
        <v>3609</v>
      </c>
      <c r="B924" s="7" t="s">
        <v>3616</v>
      </c>
      <c r="C924" s="8" t="s">
        <v>4071</v>
      </c>
      <c r="D924" s="9" t="s">
        <v>4810</v>
      </c>
      <c r="E924" s="9"/>
      <c r="F924" s="8" t="s">
        <v>3832</v>
      </c>
      <c r="G924" s="9">
        <v>129</v>
      </c>
      <c r="H924" s="9">
        <v>0</v>
      </c>
      <c r="I924" s="9"/>
      <c r="J924" s="7" t="s">
        <v>3621</v>
      </c>
      <c r="K924" s="6" t="s">
        <v>3622</v>
      </c>
      <c r="L924" s="9" t="s">
        <v>79</v>
      </c>
    </row>
    <row r="925" spans="1:12" ht="12" customHeight="1" x14ac:dyDescent="0.25">
      <c r="A925" s="6" t="s">
        <v>3609</v>
      </c>
      <c r="B925" s="7" t="s">
        <v>3616</v>
      </c>
      <c r="C925" s="8" t="s">
        <v>4071</v>
      </c>
      <c r="D925" s="9" t="s">
        <v>4811</v>
      </c>
      <c r="E925" s="9"/>
      <c r="F925" s="8" t="s">
        <v>4336</v>
      </c>
      <c r="G925" s="9">
        <v>130</v>
      </c>
      <c r="H925" s="9">
        <v>0</v>
      </c>
      <c r="I925" s="9"/>
      <c r="J925" s="7" t="s">
        <v>4337</v>
      </c>
      <c r="K925" s="6" t="s">
        <v>4338</v>
      </c>
      <c r="L925" s="9" t="s">
        <v>79</v>
      </c>
    </row>
    <row r="926" spans="1:12" ht="12" customHeight="1" x14ac:dyDescent="0.25">
      <c r="A926" s="6" t="s">
        <v>3609</v>
      </c>
      <c r="B926" s="7" t="s">
        <v>4812</v>
      </c>
      <c r="C926" s="8" t="s">
        <v>4071</v>
      </c>
      <c r="D926" s="9" t="s">
        <v>4813</v>
      </c>
      <c r="E926" s="9"/>
      <c r="F926" s="8" t="s">
        <v>4336</v>
      </c>
      <c r="G926" s="9">
        <v>550</v>
      </c>
      <c r="H926" s="9">
        <v>4</v>
      </c>
      <c r="I926" s="9"/>
      <c r="J926" s="7" t="s">
        <v>4337</v>
      </c>
      <c r="K926" s="6" t="s">
        <v>4338</v>
      </c>
      <c r="L926" s="9" t="s">
        <v>79</v>
      </c>
    </row>
    <row r="927" spans="1:12" ht="12" customHeight="1" x14ac:dyDescent="0.25">
      <c r="A927" s="6" t="s">
        <v>3609</v>
      </c>
      <c r="B927" s="7" t="s">
        <v>4814</v>
      </c>
      <c r="C927" s="8" t="s">
        <v>4071</v>
      </c>
      <c r="D927" s="9" t="s">
        <v>4815</v>
      </c>
      <c r="E927" s="9"/>
      <c r="F927" s="8" t="s">
        <v>4336</v>
      </c>
      <c r="G927" s="9">
        <v>4751</v>
      </c>
      <c r="H927" s="9">
        <v>180</v>
      </c>
      <c r="I927" s="9"/>
      <c r="J927" s="7" t="s">
        <v>4337</v>
      </c>
      <c r="K927" s="6" t="s">
        <v>4338</v>
      </c>
      <c r="L927" s="9" t="s">
        <v>79</v>
      </c>
    </row>
    <row r="928" spans="1:12" ht="12" customHeight="1" x14ac:dyDescent="0.25">
      <c r="A928" s="6" t="s">
        <v>3609</v>
      </c>
      <c r="C928" s="8" t="s">
        <v>4071</v>
      </c>
      <c r="D928" s="9" t="s">
        <v>4816</v>
      </c>
      <c r="E928" s="9"/>
      <c r="F928" s="8" t="s">
        <v>3613</v>
      </c>
      <c r="G928" s="9">
        <v>405</v>
      </c>
      <c r="H928" s="9">
        <v>2</v>
      </c>
      <c r="I928" s="9"/>
      <c r="J928" s="7" t="s">
        <v>3614</v>
      </c>
      <c r="K928" s="6" t="s">
        <v>4073</v>
      </c>
      <c r="L928" s="9" t="s">
        <v>79</v>
      </c>
    </row>
    <row r="929" spans="1:12" ht="12" customHeight="1" x14ac:dyDescent="0.25">
      <c r="A929" s="6" t="s">
        <v>3609</v>
      </c>
      <c r="C929" s="8" t="s">
        <v>4071</v>
      </c>
      <c r="D929" s="9" t="s">
        <v>4817</v>
      </c>
      <c r="E929" s="9"/>
      <c r="F929" s="8" t="s">
        <v>3613</v>
      </c>
      <c r="G929" s="9">
        <v>106</v>
      </c>
      <c r="H929" s="9">
        <v>0</v>
      </c>
      <c r="I929" s="9"/>
      <c r="J929" s="7" t="s">
        <v>3614</v>
      </c>
      <c r="K929" s="6" t="s">
        <v>4073</v>
      </c>
      <c r="L929" s="9" t="s">
        <v>79</v>
      </c>
    </row>
    <row r="930" spans="1:12" ht="12" customHeight="1" x14ac:dyDescent="0.25">
      <c r="A930" s="6" t="s">
        <v>3609</v>
      </c>
      <c r="C930" s="8" t="s">
        <v>4071</v>
      </c>
      <c r="D930" s="9" t="s">
        <v>4818</v>
      </c>
      <c r="E930" s="9"/>
      <c r="F930" s="8" t="s">
        <v>4540</v>
      </c>
      <c r="G930" s="9">
        <v>949</v>
      </c>
      <c r="H930" s="9">
        <v>10</v>
      </c>
      <c r="I930" s="9"/>
      <c r="J930" s="7" t="s">
        <v>4337</v>
      </c>
      <c r="K930" s="6" t="s">
        <v>4338</v>
      </c>
      <c r="L930" s="9" t="s">
        <v>79</v>
      </c>
    </row>
    <row r="931" spans="1:12" ht="12" customHeight="1" x14ac:dyDescent="0.25">
      <c r="A931" s="6" t="s">
        <v>3609</v>
      </c>
      <c r="C931" s="8" t="s">
        <v>4071</v>
      </c>
      <c r="D931" s="9" t="s">
        <v>4819</v>
      </c>
      <c r="E931" s="9"/>
      <c r="F931" s="8" t="s">
        <v>4540</v>
      </c>
      <c r="G931" s="9">
        <v>548</v>
      </c>
      <c r="H931" s="9">
        <v>2</v>
      </c>
      <c r="I931" s="9"/>
      <c r="J931" s="7" t="s">
        <v>4337</v>
      </c>
      <c r="K931" s="6" t="s">
        <v>4338</v>
      </c>
      <c r="L931" s="9" t="s">
        <v>79</v>
      </c>
    </row>
    <row r="932" spans="1:12" ht="12" customHeight="1" x14ac:dyDescent="0.25">
      <c r="A932" s="6" t="s">
        <v>3609</v>
      </c>
      <c r="C932" s="8" t="s">
        <v>4071</v>
      </c>
      <c r="D932" s="9" t="s">
        <v>4820</v>
      </c>
      <c r="E932" s="9"/>
      <c r="F932" s="8" t="s">
        <v>4540</v>
      </c>
      <c r="G932" s="9">
        <v>1530</v>
      </c>
      <c r="H932" s="9">
        <v>0</v>
      </c>
      <c r="I932" s="9"/>
      <c r="J932" s="7" t="s">
        <v>4337</v>
      </c>
      <c r="K932" s="6" t="s">
        <v>4338</v>
      </c>
      <c r="L932" s="9" t="s">
        <v>79</v>
      </c>
    </row>
    <row r="933" spans="1:12" ht="12" customHeight="1" x14ac:dyDescent="0.25">
      <c r="A933" s="6" t="s">
        <v>3609</v>
      </c>
      <c r="B933" s="7" t="s">
        <v>4821</v>
      </c>
      <c r="C933" s="8" t="s">
        <v>4071</v>
      </c>
      <c r="D933" s="9" t="s">
        <v>4822</v>
      </c>
      <c r="E933" s="9"/>
      <c r="F933" s="8" t="s">
        <v>4540</v>
      </c>
      <c r="G933" s="9">
        <v>285</v>
      </c>
      <c r="H933" s="9">
        <v>0</v>
      </c>
      <c r="I933" s="9"/>
      <c r="J933" s="7" t="s">
        <v>4337</v>
      </c>
      <c r="K933" s="6" t="s">
        <v>4338</v>
      </c>
      <c r="L933" s="9" t="s">
        <v>79</v>
      </c>
    </row>
    <row r="934" spans="1:12" ht="12" customHeight="1" x14ac:dyDescent="0.25">
      <c r="A934" s="6" t="s">
        <v>3609</v>
      </c>
      <c r="B934" s="7" t="s">
        <v>4011</v>
      </c>
      <c r="C934" s="8" t="s">
        <v>4071</v>
      </c>
      <c r="D934" s="9" t="s">
        <v>4823</v>
      </c>
      <c r="E934" s="9"/>
      <c r="F934" s="8" t="s">
        <v>3653</v>
      </c>
      <c r="G934" s="9">
        <v>96</v>
      </c>
      <c r="H934" s="9">
        <v>0</v>
      </c>
      <c r="I934" s="9"/>
      <c r="J934" s="7" t="s">
        <v>4824</v>
      </c>
      <c r="K934" s="6" t="s">
        <v>3642</v>
      </c>
      <c r="L934" s="9" t="s">
        <v>79</v>
      </c>
    </row>
    <row r="935" spans="1:12" ht="12" customHeight="1" x14ac:dyDescent="0.25">
      <c r="A935" s="6" t="s">
        <v>3609</v>
      </c>
      <c r="B935" s="7" t="s">
        <v>4044</v>
      </c>
      <c r="C935" s="8" t="s">
        <v>4071</v>
      </c>
      <c r="D935" s="9" t="s">
        <v>4825</v>
      </c>
      <c r="E935" s="9"/>
      <c r="F935" s="8" t="s">
        <v>3678</v>
      </c>
      <c r="G935" s="9">
        <v>698</v>
      </c>
      <c r="H935" s="9">
        <v>10</v>
      </c>
      <c r="I935" s="9"/>
      <c r="J935" s="7" t="s">
        <v>4824</v>
      </c>
      <c r="K935" s="6" t="s">
        <v>4826</v>
      </c>
      <c r="L935" s="9" t="s">
        <v>79</v>
      </c>
    </row>
    <row r="936" spans="1:12" ht="12" customHeight="1" x14ac:dyDescent="0.25">
      <c r="A936" s="6" t="s">
        <v>3609</v>
      </c>
      <c r="C936" s="8" t="s">
        <v>4071</v>
      </c>
      <c r="D936" s="9" t="s">
        <v>4827</v>
      </c>
      <c r="E936" s="9"/>
      <c r="F936" s="8" t="s">
        <v>4828</v>
      </c>
      <c r="G936" s="9">
        <v>167</v>
      </c>
      <c r="H936" s="9">
        <v>0</v>
      </c>
      <c r="I936" s="9"/>
      <c r="J936" s="7" t="s">
        <v>3621</v>
      </c>
      <c r="K936" s="6" t="s">
        <v>4826</v>
      </c>
      <c r="L936" s="9" t="s">
        <v>79</v>
      </c>
    </row>
    <row r="937" spans="1:12" ht="12" customHeight="1" x14ac:dyDescent="0.25">
      <c r="A937" s="6" t="s">
        <v>3609</v>
      </c>
      <c r="B937" s="7" t="s">
        <v>3623</v>
      </c>
      <c r="C937" s="8" t="s">
        <v>4071</v>
      </c>
      <c r="D937" s="9" t="s">
        <v>4829</v>
      </c>
      <c r="E937" s="9"/>
      <c r="F937" s="8" t="s">
        <v>3625</v>
      </c>
      <c r="G937" s="9">
        <v>135</v>
      </c>
      <c r="H937" s="9">
        <v>1</v>
      </c>
      <c r="I937" s="9"/>
      <c r="J937" s="7" t="s">
        <v>4824</v>
      </c>
      <c r="K937" s="6" t="s">
        <v>4830</v>
      </c>
      <c r="L937" s="9" t="s">
        <v>79</v>
      </c>
    </row>
    <row r="938" spans="1:12" ht="12" customHeight="1" x14ac:dyDescent="0.25">
      <c r="A938" s="6" t="s">
        <v>3609</v>
      </c>
      <c r="C938" s="8" t="s">
        <v>4071</v>
      </c>
      <c r="D938" s="9" t="s">
        <v>4831</v>
      </c>
      <c r="E938" s="9"/>
      <c r="F938" s="8" t="s">
        <v>3625</v>
      </c>
      <c r="G938" s="9">
        <v>90</v>
      </c>
      <c r="H938" s="9">
        <v>1</v>
      </c>
      <c r="I938" s="9"/>
      <c r="J938" s="7" t="s">
        <v>3621</v>
      </c>
      <c r="K938" s="6" t="s">
        <v>4832</v>
      </c>
      <c r="L938" s="9" t="s">
        <v>79</v>
      </c>
    </row>
    <row r="939" spans="1:12" ht="12" customHeight="1" x14ac:dyDescent="0.25">
      <c r="A939" s="6" t="s">
        <v>3609</v>
      </c>
      <c r="C939" s="8" t="s">
        <v>4071</v>
      </c>
      <c r="D939" s="9" t="s">
        <v>4833</v>
      </c>
      <c r="E939" s="9"/>
      <c r="F939" s="8" t="s">
        <v>3620</v>
      </c>
      <c r="G939" s="9">
        <v>50</v>
      </c>
      <c r="H939" s="9">
        <v>1</v>
      </c>
      <c r="I939" s="9"/>
      <c r="J939" s="7" t="s">
        <v>4824</v>
      </c>
      <c r="K939" s="6" t="s">
        <v>4826</v>
      </c>
      <c r="L939" s="9" t="s">
        <v>79</v>
      </c>
    </row>
    <row r="940" spans="1:12" ht="12" customHeight="1" x14ac:dyDescent="0.25">
      <c r="A940" s="6" t="s">
        <v>3609</v>
      </c>
      <c r="C940" s="8" t="s">
        <v>4071</v>
      </c>
      <c r="D940" s="9" t="s">
        <v>4834</v>
      </c>
      <c r="E940" s="9"/>
      <c r="F940" s="8" t="s">
        <v>3625</v>
      </c>
      <c r="G940" s="9">
        <v>100</v>
      </c>
      <c r="H940" s="9">
        <v>1</v>
      </c>
      <c r="I940" s="9"/>
      <c r="J940" s="7" t="s">
        <v>4824</v>
      </c>
      <c r="K940" s="6" t="s">
        <v>4826</v>
      </c>
      <c r="L940" s="9" t="s">
        <v>79</v>
      </c>
    </row>
    <row r="941" spans="1:12" ht="12" customHeight="1" x14ac:dyDescent="0.25">
      <c r="A941" s="6" t="s">
        <v>3609</v>
      </c>
      <c r="C941" s="8" t="s">
        <v>4071</v>
      </c>
      <c r="D941" s="9" t="s">
        <v>4835</v>
      </c>
      <c r="E941" s="9"/>
      <c r="F941" s="8" t="s">
        <v>3625</v>
      </c>
      <c r="G941" s="9">
        <v>101</v>
      </c>
      <c r="H941" s="9">
        <v>1</v>
      </c>
      <c r="I941" s="9"/>
      <c r="J941" s="7" t="s">
        <v>4824</v>
      </c>
      <c r="K941" s="6" t="s">
        <v>4826</v>
      </c>
      <c r="L941" s="9" t="s">
        <v>79</v>
      </c>
    </row>
    <row r="942" spans="1:12" ht="12" customHeight="1" x14ac:dyDescent="0.25">
      <c r="A942" s="6" t="s">
        <v>3609</v>
      </c>
      <c r="C942" s="8" t="s">
        <v>4071</v>
      </c>
      <c r="D942" s="9" t="s">
        <v>4836</v>
      </c>
      <c r="E942" s="9"/>
      <c r="F942" s="8" t="s">
        <v>3620</v>
      </c>
      <c r="G942" s="9">
        <v>320</v>
      </c>
      <c r="H942" s="9">
        <v>2</v>
      </c>
      <c r="I942" s="9"/>
      <c r="J942" s="7" t="s">
        <v>4824</v>
      </c>
      <c r="K942" s="6" t="s">
        <v>4830</v>
      </c>
      <c r="L942" s="9" t="s">
        <v>79</v>
      </c>
    </row>
    <row r="943" spans="1:12" ht="12" customHeight="1" x14ac:dyDescent="0.25">
      <c r="A943" s="6" t="s">
        <v>3609</v>
      </c>
      <c r="C943" s="8" t="s">
        <v>4071</v>
      </c>
      <c r="D943" s="9" t="s">
        <v>4837</v>
      </c>
      <c r="E943" s="9"/>
      <c r="F943" s="8" t="s">
        <v>3625</v>
      </c>
      <c r="G943" s="9">
        <v>117</v>
      </c>
      <c r="H943" s="9">
        <v>1</v>
      </c>
      <c r="I943" s="9"/>
      <c r="J943" s="7" t="s">
        <v>4824</v>
      </c>
      <c r="K943" s="6" t="s">
        <v>4838</v>
      </c>
      <c r="L943" s="9" t="s">
        <v>79</v>
      </c>
    </row>
    <row r="944" spans="1:12" ht="12" customHeight="1" x14ac:dyDescent="0.25">
      <c r="A944" s="6" t="s">
        <v>3609</v>
      </c>
      <c r="C944" s="8" t="s">
        <v>4071</v>
      </c>
      <c r="D944" s="9" t="s">
        <v>4839</v>
      </c>
      <c r="E944" s="9"/>
      <c r="F944" s="8" t="s">
        <v>3678</v>
      </c>
      <c r="G944" s="9">
        <v>465</v>
      </c>
      <c r="H944" s="9">
        <v>10</v>
      </c>
      <c r="I944" s="9"/>
      <c r="J944" s="7" t="s">
        <v>4824</v>
      </c>
      <c r="K944" s="6" t="s">
        <v>3622</v>
      </c>
      <c r="L944" s="9" t="s">
        <v>79</v>
      </c>
    </row>
    <row r="945" spans="1:12" ht="12" customHeight="1" x14ac:dyDescent="0.25">
      <c r="A945" s="6" t="s">
        <v>3609</v>
      </c>
      <c r="C945" s="8" t="s">
        <v>4071</v>
      </c>
      <c r="D945" s="9" t="s">
        <v>4840</v>
      </c>
      <c r="E945" s="9"/>
      <c r="F945" s="8" t="s">
        <v>3625</v>
      </c>
      <c r="G945" s="9">
        <v>169</v>
      </c>
      <c r="H945" s="9">
        <v>4</v>
      </c>
      <c r="I945" s="9"/>
      <c r="J945" s="7" t="s">
        <v>4824</v>
      </c>
      <c r="K945" s="6" t="s">
        <v>4826</v>
      </c>
      <c r="L945" s="9" t="s">
        <v>79</v>
      </c>
    </row>
    <row r="946" spans="1:12" ht="12" customHeight="1" x14ac:dyDescent="0.25">
      <c r="A946" s="6" t="s">
        <v>3609</v>
      </c>
      <c r="B946" s="7" t="s">
        <v>3638</v>
      </c>
      <c r="C946" s="8" t="s">
        <v>4071</v>
      </c>
      <c r="D946" s="9" t="s">
        <v>4841</v>
      </c>
      <c r="E946" s="9"/>
      <c r="F946" s="8" t="s">
        <v>3653</v>
      </c>
      <c r="G946" s="9">
        <v>23</v>
      </c>
      <c r="H946" s="9">
        <v>0</v>
      </c>
      <c r="I946" s="9"/>
      <c r="J946" s="7" t="s">
        <v>3641</v>
      </c>
      <c r="K946" s="6" t="s">
        <v>3642</v>
      </c>
      <c r="L946" s="9" t="s">
        <v>79</v>
      </c>
    </row>
    <row r="947" spans="1:12" ht="12" customHeight="1" x14ac:dyDescent="0.25">
      <c r="A947" s="6" t="s">
        <v>3609</v>
      </c>
      <c r="C947" s="8" t="s">
        <v>4071</v>
      </c>
      <c r="D947" s="9" t="s">
        <v>4842</v>
      </c>
      <c r="E947" s="9"/>
      <c r="F947" s="8" t="s">
        <v>3855</v>
      </c>
      <c r="G947" s="9">
        <v>297</v>
      </c>
      <c r="H947" s="9">
        <v>12</v>
      </c>
      <c r="I947" s="9"/>
      <c r="J947" s="7" t="s">
        <v>3621</v>
      </c>
      <c r="K947" s="6" t="s">
        <v>4843</v>
      </c>
      <c r="L947" s="9" t="s">
        <v>79</v>
      </c>
    </row>
    <row r="948" spans="1:12" ht="12" customHeight="1" x14ac:dyDescent="0.25">
      <c r="A948" s="6" t="s">
        <v>3609</v>
      </c>
      <c r="C948" s="8" t="s">
        <v>4071</v>
      </c>
      <c r="D948" s="9" t="s">
        <v>4844</v>
      </c>
      <c r="E948" s="9"/>
      <c r="F948" s="8" t="s">
        <v>3855</v>
      </c>
      <c r="G948" s="9">
        <v>1273</v>
      </c>
      <c r="H948" s="9">
        <v>26</v>
      </c>
      <c r="I948" s="9"/>
      <c r="J948" s="7" t="s">
        <v>3882</v>
      </c>
      <c r="K948" s="6" t="s">
        <v>4830</v>
      </c>
      <c r="L948" s="9" t="s">
        <v>79</v>
      </c>
    </row>
    <row r="949" spans="1:12" ht="12" customHeight="1" x14ac:dyDescent="0.25">
      <c r="A949" s="6" t="s">
        <v>3609</v>
      </c>
      <c r="B949" s="7" t="s">
        <v>4845</v>
      </c>
      <c r="C949" s="8" t="s">
        <v>4071</v>
      </c>
      <c r="D949" s="9" t="s">
        <v>4846</v>
      </c>
      <c r="E949" s="9"/>
      <c r="F949" s="8" t="s">
        <v>3625</v>
      </c>
      <c r="G949" s="9">
        <v>90</v>
      </c>
      <c r="H949" s="9">
        <v>1</v>
      </c>
      <c r="I949" s="9"/>
      <c r="J949" s="7" t="s">
        <v>3882</v>
      </c>
      <c r="K949" s="6" t="s">
        <v>4826</v>
      </c>
      <c r="L949" s="9" t="s">
        <v>79</v>
      </c>
    </row>
    <row r="950" spans="1:12" ht="12" customHeight="1" x14ac:dyDescent="0.25">
      <c r="A950" s="6" t="s">
        <v>3609</v>
      </c>
      <c r="C950" s="8" t="s">
        <v>4071</v>
      </c>
      <c r="D950" s="9" t="s">
        <v>4847</v>
      </c>
      <c r="E950" s="9"/>
      <c r="F950" s="8" t="s">
        <v>3625</v>
      </c>
      <c r="G950" s="9">
        <v>162</v>
      </c>
      <c r="H950" s="9">
        <v>1</v>
      </c>
      <c r="I950" s="9"/>
      <c r="J950" s="7" t="s">
        <v>3621</v>
      </c>
      <c r="K950" s="6" t="s">
        <v>4826</v>
      </c>
      <c r="L950" s="9" t="s">
        <v>79</v>
      </c>
    </row>
    <row r="951" spans="1:12" ht="12" customHeight="1" x14ac:dyDescent="0.25">
      <c r="A951" s="6" t="s">
        <v>3609</v>
      </c>
      <c r="B951" s="7" t="s">
        <v>3623</v>
      </c>
      <c r="C951" s="8" t="s">
        <v>4071</v>
      </c>
      <c r="D951" s="9" t="s">
        <v>4848</v>
      </c>
      <c r="E951" s="9"/>
      <c r="F951" s="8" t="s">
        <v>3625</v>
      </c>
      <c r="G951" s="9">
        <v>79</v>
      </c>
      <c r="H951" s="9">
        <v>1</v>
      </c>
      <c r="I951" s="9"/>
      <c r="J951" s="7" t="s">
        <v>3621</v>
      </c>
      <c r="K951" s="6" t="s">
        <v>4826</v>
      </c>
      <c r="L951" s="9" t="s">
        <v>79</v>
      </c>
    </row>
    <row r="952" spans="1:12" ht="12" customHeight="1" x14ac:dyDescent="0.25">
      <c r="A952" s="6" t="s">
        <v>3609</v>
      </c>
      <c r="B952" s="7" t="s">
        <v>3689</v>
      </c>
      <c r="C952" s="8" t="s">
        <v>4071</v>
      </c>
      <c r="D952" s="9" t="s">
        <v>4072</v>
      </c>
      <c r="E952" s="9" t="s">
        <v>393</v>
      </c>
      <c r="F952" s="8" t="s">
        <v>3688</v>
      </c>
      <c r="G952" s="9">
        <v>545</v>
      </c>
      <c r="H952" s="9">
        <v>30</v>
      </c>
      <c r="I952" s="9"/>
      <c r="J952" s="7" t="s">
        <v>3614</v>
      </c>
      <c r="K952" s="6" t="s">
        <v>4073</v>
      </c>
      <c r="L952" s="9" t="s">
        <v>79</v>
      </c>
    </row>
    <row r="953" spans="1:12" ht="12" customHeight="1" x14ac:dyDescent="0.25">
      <c r="A953" s="6" t="s">
        <v>3609</v>
      </c>
      <c r="B953" s="7" t="s">
        <v>3689</v>
      </c>
      <c r="C953" s="8" t="s">
        <v>4071</v>
      </c>
      <c r="D953" s="9" t="s">
        <v>4158</v>
      </c>
      <c r="E953" s="9"/>
      <c r="F953" s="8" t="s">
        <v>3688</v>
      </c>
      <c r="G953" s="9">
        <v>586</v>
      </c>
      <c r="H953" s="9">
        <v>25</v>
      </c>
      <c r="I953" s="9"/>
      <c r="J953" s="7" t="s">
        <v>3621</v>
      </c>
      <c r="K953" s="6" t="s">
        <v>3622</v>
      </c>
      <c r="L953" s="9" t="s">
        <v>79</v>
      </c>
    </row>
    <row r="954" spans="1:12" ht="12" customHeight="1" x14ac:dyDescent="0.25">
      <c r="A954" s="6" t="s">
        <v>3609</v>
      </c>
      <c r="C954" s="8" t="s">
        <v>4071</v>
      </c>
      <c r="D954" s="9" t="s">
        <v>4408</v>
      </c>
      <c r="E954" s="9" t="s">
        <v>393</v>
      </c>
      <c r="F954" s="8" t="s">
        <v>4162</v>
      </c>
      <c r="G954" s="9">
        <v>562</v>
      </c>
      <c r="H954" s="9">
        <v>24</v>
      </c>
      <c r="I954" s="9"/>
      <c r="J954" s="7" t="s">
        <v>3614</v>
      </c>
      <c r="K954" s="6" t="s">
        <v>4073</v>
      </c>
      <c r="L954" s="9" t="s">
        <v>79</v>
      </c>
    </row>
    <row r="955" spans="1:12" ht="12" customHeight="1" x14ac:dyDescent="0.25">
      <c r="A955" s="6" t="s">
        <v>3609</v>
      </c>
      <c r="C955" s="8" t="s">
        <v>4071</v>
      </c>
      <c r="D955" s="9" t="s">
        <v>4885</v>
      </c>
      <c r="E955" s="9"/>
      <c r="F955" s="8" t="s">
        <v>4162</v>
      </c>
      <c r="G955" s="9">
        <v>1018</v>
      </c>
      <c r="H955" s="9">
        <v>35</v>
      </c>
      <c r="I955" s="9"/>
      <c r="J955" s="7" t="s">
        <v>3614</v>
      </c>
      <c r="K955" s="6" t="s">
        <v>4073</v>
      </c>
      <c r="L955" s="9" t="s">
        <v>79</v>
      </c>
    </row>
    <row r="956" spans="1:12" ht="12" customHeight="1" x14ac:dyDescent="0.25">
      <c r="A956" s="6" t="s">
        <v>3609</v>
      </c>
      <c r="C956" s="8" t="s">
        <v>4071</v>
      </c>
      <c r="D956" s="9" t="s">
        <v>4888</v>
      </c>
      <c r="E956" s="9"/>
      <c r="F956" s="8" t="s">
        <v>4162</v>
      </c>
      <c r="G956" s="9">
        <v>430</v>
      </c>
      <c r="H956" s="9">
        <v>23</v>
      </c>
      <c r="I956" s="9"/>
      <c r="J956" s="7" t="s">
        <v>3614</v>
      </c>
      <c r="K956" s="6" t="s">
        <v>4073</v>
      </c>
      <c r="L956" s="9" t="s">
        <v>79</v>
      </c>
    </row>
    <row r="957" spans="1:12" ht="12" customHeight="1" x14ac:dyDescent="0.25">
      <c r="A957" s="6" t="s">
        <v>3609</v>
      </c>
      <c r="C957" s="8" t="s">
        <v>4071</v>
      </c>
      <c r="D957" s="9" t="s">
        <v>5019</v>
      </c>
      <c r="E957" s="9"/>
      <c r="F957" s="8" t="s">
        <v>4162</v>
      </c>
      <c r="G957" s="9">
        <v>1253</v>
      </c>
      <c r="H957" s="9">
        <v>30</v>
      </c>
      <c r="I957" s="9"/>
      <c r="J957" s="7" t="s">
        <v>3614</v>
      </c>
      <c r="K957" s="6" t="s">
        <v>4073</v>
      </c>
      <c r="L957" s="9" t="s">
        <v>79</v>
      </c>
    </row>
    <row r="958" spans="1:12" ht="12" customHeight="1" x14ac:dyDescent="0.25">
      <c r="A958" s="6" t="s">
        <v>3609</v>
      </c>
      <c r="C958" s="8" t="s">
        <v>4071</v>
      </c>
      <c r="D958" s="9" t="s">
        <v>4890</v>
      </c>
      <c r="E958" s="9"/>
      <c r="F958" s="8" t="s">
        <v>4162</v>
      </c>
      <c r="G958" s="9">
        <v>1492</v>
      </c>
      <c r="H958" s="9">
        <v>30</v>
      </c>
      <c r="I958" s="9"/>
      <c r="J958" s="7" t="s">
        <v>3614</v>
      </c>
      <c r="K958" s="6" t="s">
        <v>4073</v>
      </c>
      <c r="L958" s="9" t="s">
        <v>79</v>
      </c>
    </row>
    <row r="959" spans="1:12" ht="12" customHeight="1" x14ac:dyDescent="0.25">
      <c r="A959" s="6" t="s">
        <v>3609</v>
      </c>
      <c r="B959" s="7" t="s">
        <v>5020</v>
      </c>
      <c r="C959" s="8" t="s">
        <v>4071</v>
      </c>
      <c r="D959" s="9" t="s">
        <v>5021</v>
      </c>
      <c r="E959" s="9"/>
      <c r="F959" s="8" t="s">
        <v>4162</v>
      </c>
      <c r="G959" s="9">
        <v>557</v>
      </c>
      <c r="H959" s="9">
        <v>5</v>
      </c>
      <c r="I959" s="9"/>
      <c r="J959" s="7" t="s">
        <v>3614</v>
      </c>
      <c r="K959" s="6" t="s">
        <v>4073</v>
      </c>
      <c r="L959" s="9" t="s">
        <v>79</v>
      </c>
    </row>
    <row r="960" spans="1:12" ht="12" customHeight="1" x14ac:dyDescent="0.25">
      <c r="A960" s="6" t="s">
        <v>3609</v>
      </c>
      <c r="B960" s="7" t="s">
        <v>5020</v>
      </c>
      <c r="C960" s="8" t="s">
        <v>4071</v>
      </c>
      <c r="D960" s="9" t="s">
        <v>5022</v>
      </c>
      <c r="E960" s="9"/>
      <c r="F960" s="8" t="s">
        <v>4162</v>
      </c>
      <c r="G960" s="9">
        <v>486</v>
      </c>
      <c r="H960" s="9">
        <v>15</v>
      </c>
      <c r="I960" s="9"/>
      <c r="J960" s="7" t="s">
        <v>3614</v>
      </c>
      <c r="K960" s="6" t="s">
        <v>4073</v>
      </c>
      <c r="L960" s="9" t="s">
        <v>79</v>
      </c>
    </row>
    <row r="961" spans="1:12" ht="12" customHeight="1" x14ac:dyDescent="0.25">
      <c r="A961" s="6" t="s">
        <v>3609</v>
      </c>
      <c r="C961" s="8" t="s">
        <v>4071</v>
      </c>
      <c r="D961" s="9" t="s">
        <v>5121</v>
      </c>
      <c r="E961" s="9"/>
      <c r="F961" s="8" t="s">
        <v>4162</v>
      </c>
      <c r="G961" s="9">
        <v>150</v>
      </c>
      <c r="H961" s="9">
        <v>2</v>
      </c>
      <c r="I961" s="9"/>
      <c r="J961" s="7" t="s">
        <v>3614</v>
      </c>
      <c r="K961" s="6" t="s">
        <v>4073</v>
      </c>
      <c r="L961" s="9" t="s">
        <v>79</v>
      </c>
    </row>
    <row r="962" spans="1:12" ht="12" customHeight="1" x14ac:dyDescent="0.25">
      <c r="A962" s="6" t="s">
        <v>3609</v>
      </c>
      <c r="B962" s="7" t="s">
        <v>3623</v>
      </c>
      <c r="C962" s="8" t="s">
        <v>4860</v>
      </c>
      <c r="D962" s="9" t="s">
        <v>4861</v>
      </c>
      <c r="E962" s="9"/>
      <c r="F962" s="8" t="s">
        <v>3625</v>
      </c>
      <c r="G962" s="9">
        <v>193</v>
      </c>
      <c r="H962" s="9">
        <v>1</v>
      </c>
      <c r="I962" s="9"/>
      <c r="J962" s="7" t="s">
        <v>3882</v>
      </c>
      <c r="K962" s="6" t="s">
        <v>3918</v>
      </c>
      <c r="L962" s="9" t="s">
        <v>79</v>
      </c>
    </row>
    <row r="963" spans="1:12" ht="12" customHeight="1" x14ac:dyDescent="0.25">
      <c r="A963" s="6" t="s">
        <v>3609</v>
      </c>
      <c r="B963" s="7" t="s">
        <v>3623</v>
      </c>
      <c r="C963" s="8" t="s">
        <v>4860</v>
      </c>
      <c r="D963" s="9" t="s">
        <v>4862</v>
      </c>
      <c r="E963" s="9"/>
      <c r="F963" s="8" t="s">
        <v>3625</v>
      </c>
      <c r="G963" s="9">
        <v>140</v>
      </c>
      <c r="H963" s="9">
        <v>1</v>
      </c>
      <c r="I963" s="9"/>
      <c r="J963" s="7" t="s">
        <v>3882</v>
      </c>
      <c r="K963" s="6" t="s">
        <v>3918</v>
      </c>
      <c r="L963" s="9" t="s">
        <v>79</v>
      </c>
    </row>
    <row r="964" spans="1:12" ht="12" customHeight="1" x14ac:dyDescent="0.25">
      <c r="A964" s="6" t="s">
        <v>3609</v>
      </c>
      <c r="B964" s="7" t="s">
        <v>3623</v>
      </c>
      <c r="C964" s="8" t="s">
        <v>4860</v>
      </c>
      <c r="D964" s="9" t="s">
        <v>4863</v>
      </c>
      <c r="E964" s="9"/>
      <c r="F964" s="8" t="s">
        <v>3625</v>
      </c>
      <c r="G964" s="9">
        <v>105</v>
      </c>
      <c r="H964" s="9">
        <v>1</v>
      </c>
      <c r="I964" s="9"/>
      <c r="J964" s="7" t="s">
        <v>3882</v>
      </c>
      <c r="K964" s="6" t="s">
        <v>3918</v>
      </c>
      <c r="L964" s="9" t="s">
        <v>79</v>
      </c>
    </row>
    <row r="965" spans="1:12" ht="12" customHeight="1" x14ac:dyDescent="0.25">
      <c r="A965" s="6" t="s">
        <v>3609</v>
      </c>
      <c r="B965" s="7" t="s">
        <v>3664</v>
      </c>
      <c r="C965" s="8" t="s">
        <v>4860</v>
      </c>
      <c r="D965" s="9" t="s">
        <v>4864</v>
      </c>
      <c r="E965" s="9"/>
      <c r="F965" s="8" t="s">
        <v>3620</v>
      </c>
      <c r="G965" s="9">
        <v>55</v>
      </c>
      <c r="H965" s="9">
        <v>0</v>
      </c>
      <c r="I965" s="9"/>
      <c r="J965" s="7" t="s">
        <v>3882</v>
      </c>
      <c r="K965" s="6" t="s">
        <v>3918</v>
      </c>
      <c r="L965" s="9" t="s">
        <v>79</v>
      </c>
    </row>
    <row r="966" spans="1:12" ht="12" customHeight="1" x14ac:dyDescent="0.25">
      <c r="A966" s="6" t="s">
        <v>3609</v>
      </c>
      <c r="B966" s="7" t="s">
        <v>4865</v>
      </c>
      <c r="C966" s="8" t="s">
        <v>4860</v>
      </c>
      <c r="D966" s="9" t="s">
        <v>4866</v>
      </c>
      <c r="E966" s="9"/>
      <c r="F966" s="8" t="s">
        <v>4867</v>
      </c>
      <c r="G966" s="9">
        <v>842</v>
      </c>
      <c r="H966" s="9">
        <v>50</v>
      </c>
      <c r="I966" s="9"/>
      <c r="J966" s="7" t="s">
        <v>3614</v>
      </c>
      <c r="K966" s="6" t="s">
        <v>4868</v>
      </c>
      <c r="L966" s="9" t="s">
        <v>79</v>
      </c>
    </row>
    <row r="967" spans="1:12" ht="12" customHeight="1" x14ac:dyDescent="0.25">
      <c r="A967" s="6" t="s">
        <v>3609</v>
      </c>
      <c r="B967" s="7" t="s">
        <v>3616</v>
      </c>
      <c r="C967" s="8" t="s">
        <v>4860</v>
      </c>
      <c r="D967" s="9" t="s">
        <v>4869</v>
      </c>
      <c r="E967" s="9"/>
      <c r="F967" s="8" t="s">
        <v>3917</v>
      </c>
      <c r="G967" s="9">
        <v>48</v>
      </c>
      <c r="H967" s="9">
        <v>0</v>
      </c>
      <c r="I967" s="9"/>
      <c r="J967" s="7" t="s">
        <v>3882</v>
      </c>
      <c r="K967" s="6" t="s">
        <v>3918</v>
      </c>
      <c r="L967" s="9" t="s">
        <v>79</v>
      </c>
    </row>
    <row r="968" spans="1:12" ht="12" customHeight="1" x14ac:dyDescent="0.25">
      <c r="A968" s="6" t="s">
        <v>3609</v>
      </c>
      <c r="B968" s="7" t="s">
        <v>3616</v>
      </c>
      <c r="C968" s="8" t="s">
        <v>4860</v>
      </c>
      <c r="D968" s="9" t="s">
        <v>4870</v>
      </c>
      <c r="E968" s="9"/>
      <c r="F968" s="8" t="s">
        <v>3917</v>
      </c>
      <c r="G968" s="9">
        <v>75</v>
      </c>
      <c r="H968" s="9">
        <v>0</v>
      </c>
      <c r="I968" s="9"/>
      <c r="J968" s="7" t="s">
        <v>3882</v>
      </c>
      <c r="K968" s="6" t="s">
        <v>3918</v>
      </c>
      <c r="L968" s="9" t="s">
        <v>79</v>
      </c>
    </row>
    <row r="969" spans="1:12" ht="12" customHeight="1" x14ac:dyDescent="0.25">
      <c r="A969" s="6" t="s">
        <v>3609</v>
      </c>
      <c r="B969" s="7" t="s">
        <v>3623</v>
      </c>
      <c r="C969" s="8" t="s">
        <v>4860</v>
      </c>
      <c r="D969" s="9" t="s">
        <v>4871</v>
      </c>
      <c r="E969" s="9"/>
      <c r="F969" s="8" t="s">
        <v>3625</v>
      </c>
      <c r="G969" s="9">
        <v>87</v>
      </c>
      <c r="H969" s="9">
        <v>1</v>
      </c>
      <c r="I969" s="9"/>
      <c r="J969" s="7" t="s">
        <v>3882</v>
      </c>
      <c r="K969" s="6" t="s">
        <v>3918</v>
      </c>
      <c r="L969" s="9" t="s">
        <v>79</v>
      </c>
    </row>
    <row r="970" spans="1:12" ht="12" customHeight="1" x14ac:dyDescent="0.25">
      <c r="A970" s="6" t="s">
        <v>3609</v>
      </c>
      <c r="B970" s="7" t="s">
        <v>4865</v>
      </c>
      <c r="C970" s="8" t="s">
        <v>4860</v>
      </c>
      <c r="D970" s="9" t="s">
        <v>4872</v>
      </c>
      <c r="E970" s="9"/>
      <c r="F970" s="8" t="s">
        <v>4867</v>
      </c>
      <c r="G970" s="9">
        <v>925</v>
      </c>
      <c r="H970" s="9">
        <v>24</v>
      </c>
      <c r="I970" s="9"/>
      <c r="J970" s="7" t="s">
        <v>3882</v>
      </c>
      <c r="K970" s="6" t="s">
        <v>3918</v>
      </c>
      <c r="L970" s="9" t="s">
        <v>79</v>
      </c>
    </row>
    <row r="971" spans="1:12" ht="12" customHeight="1" x14ac:dyDescent="0.25">
      <c r="A971" s="6" t="s">
        <v>3609</v>
      </c>
      <c r="B971" s="7" t="s">
        <v>4865</v>
      </c>
      <c r="C971" s="8" t="s">
        <v>4860</v>
      </c>
      <c r="D971" s="9" t="s">
        <v>4873</v>
      </c>
      <c r="E971" s="9"/>
      <c r="F971" s="8" t="s">
        <v>4867</v>
      </c>
      <c r="G971" s="9">
        <v>925</v>
      </c>
      <c r="H971" s="9">
        <v>24</v>
      </c>
      <c r="I971" s="9"/>
      <c r="J971" s="7" t="s">
        <v>3882</v>
      </c>
      <c r="K971" s="6" t="s">
        <v>3918</v>
      </c>
      <c r="L971" s="9" t="s">
        <v>79</v>
      </c>
    </row>
    <row r="972" spans="1:12" ht="12" customHeight="1" x14ac:dyDescent="0.25">
      <c r="A972" s="6" t="s">
        <v>3609</v>
      </c>
      <c r="B972" s="7" t="s">
        <v>3616</v>
      </c>
      <c r="C972" s="8" t="s">
        <v>4860</v>
      </c>
      <c r="D972" s="9" t="s">
        <v>4874</v>
      </c>
      <c r="E972" s="9"/>
      <c r="F972" s="8" t="s">
        <v>3917</v>
      </c>
      <c r="G972" s="9">
        <v>7</v>
      </c>
      <c r="H972" s="9">
        <v>0</v>
      </c>
      <c r="I972" s="9"/>
      <c r="J972" s="7" t="s">
        <v>3882</v>
      </c>
      <c r="K972" s="6" t="s">
        <v>3918</v>
      </c>
      <c r="L972" s="9" t="s">
        <v>79</v>
      </c>
    </row>
    <row r="973" spans="1:12" ht="12" customHeight="1" x14ac:dyDescent="0.25">
      <c r="A973" s="6" t="s">
        <v>3609</v>
      </c>
      <c r="B973" s="7" t="s">
        <v>3616</v>
      </c>
      <c r="C973" s="8" t="s">
        <v>4860</v>
      </c>
      <c r="D973" s="9" t="s">
        <v>4875</v>
      </c>
      <c r="E973" s="9"/>
      <c r="F973" s="8" t="s">
        <v>3917</v>
      </c>
      <c r="G973" s="9">
        <v>60</v>
      </c>
      <c r="H973" s="9">
        <v>0</v>
      </c>
      <c r="I973" s="9"/>
      <c r="J973" s="7" t="s">
        <v>3882</v>
      </c>
      <c r="K973" s="6" t="s">
        <v>3918</v>
      </c>
      <c r="L973" s="9" t="s">
        <v>79</v>
      </c>
    </row>
    <row r="974" spans="1:12" ht="12" customHeight="1" x14ac:dyDescent="0.25">
      <c r="A974" s="6" t="s">
        <v>3609</v>
      </c>
      <c r="B974" s="7" t="s">
        <v>3616</v>
      </c>
      <c r="C974" s="8" t="s">
        <v>4860</v>
      </c>
      <c r="D974" s="9" t="s">
        <v>4876</v>
      </c>
      <c r="E974" s="9"/>
      <c r="F974" s="8" t="s">
        <v>3917</v>
      </c>
      <c r="G974" s="9">
        <v>36</v>
      </c>
      <c r="H974" s="9">
        <v>0</v>
      </c>
      <c r="I974" s="9"/>
      <c r="J974" s="7" t="s">
        <v>3882</v>
      </c>
      <c r="K974" s="6" t="s">
        <v>3918</v>
      </c>
      <c r="L974" s="9" t="s">
        <v>79</v>
      </c>
    </row>
    <row r="975" spans="1:12" ht="12" customHeight="1" x14ac:dyDescent="0.25">
      <c r="A975" s="6" t="s">
        <v>3609</v>
      </c>
      <c r="B975" s="7" t="s">
        <v>4049</v>
      </c>
      <c r="C975" s="8" t="s">
        <v>4860</v>
      </c>
      <c r="D975" s="9" t="s">
        <v>4877</v>
      </c>
      <c r="E975" s="9"/>
      <c r="F975" s="8" t="s">
        <v>3917</v>
      </c>
      <c r="G975" s="9">
        <v>130</v>
      </c>
      <c r="H975" s="9">
        <v>0</v>
      </c>
      <c r="I975" s="9"/>
      <c r="J975" s="7" t="s">
        <v>3882</v>
      </c>
      <c r="K975" s="6" t="s">
        <v>3918</v>
      </c>
      <c r="L975" s="9" t="s">
        <v>79</v>
      </c>
    </row>
    <row r="976" spans="1:12" ht="12" customHeight="1" x14ac:dyDescent="0.25">
      <c r="A976" s="6" t="s">
        <v>3609</v>
      </c>
      <c r="B976" s="7" t="s">
        <v>3616</v>
      </c>
      <c r="C976" s="8" t="s">
        <v>4860</v>
      </c>
      <c r="D976" s="9" t="s">
        <v>4878</v>
      </c>
      <c r="E976" s="9"/>
      <c r="F976" s="8" t="s">
        <v>3917</v>
      </c>
      <c r="G976" s="9">
        <v>45</v>
      </c>
      <c r="H976" s="9">
        <v>0</v>
      </c>
      <c r="I976" s="9"/>
      <c r="J976" s="7" t="s">
        <v>3882</v>
      </c>
      <c r="K976" s="6" t="s">
        <v>3918</v>
      </c>
      <c r="L976" s="9" t="s">
        <v>79</v>
      </c>
    </row>
    <row r="977" spans="1:12" ht="12" customHeight="1" x14ac:dyDescent="0.25">
      <c r="A977" s="6" t="s">
        <v>3609</v>
      </c>
      <c r="B977" s="7" t="s">
        <v>3664</v>
      </c>
      <c r="C977" s="8" t="s">
        <v>4860</v>
      </c>
      <c r="D977" s="9" t="s">
        <v>4879</v>
      </c>
      <c r="E977" s="9"/>
      <c r="F977" s="8" t="s">
        <v>3620</v>
      </c>
      <c r="G977" s="9">
        <v>169</v>
      </c>
      <c r="H977" s="9">
        <v>0</v>
      </c>
      <c r="I977" s="9"/>
      <c r="J977" s="7" t="s">
        <v>3882</v>
      </c>
      <c r="K977" s="6" t="s">
        <v>3918</v>
      </c>
      <c r="L977" s="9" t="s">
        <v>79</v>
      </c>
    </row>
    <row r="978" spans="1:12" ht="12" customHeight="1" x14ac:dyDescent="0.25">
      <c r="A978" s="6" t="s">
        <v>3609</v>
      </c>
      <c r="B978" s="7" t="s">
        <v>3623</v>
      </c>
      <c r="C978" s="8" t="s">
        <v>4860</v>
      </c>
      <c r="D978" s="9" t="s">
        <v>4880</v>
      </c>
      <c r="E978" s="9"/>
      <c r="F978" s="8" t="s">
        <v>3625</v>
      </c>
      <c r="G978" s="9">
        <v>75</v>
      </c>
      <c r="H978" s="9">
        <v>1</v>
      </c>
      <c r="I978" s="9"/>
      <c r="J978" s="7" t="s">
        <v>3882</v>
      </c>
      <c r="K978" s="6" t="s">
        <v>3918</v>
      </c>
      <c r="L978" s="9" t="s">
        <v>79</v>
      </c>
    </row>
    <row r="979" spans="1:12" ht="12" customHeight="1" x14ac:dyDescent="0.25">
      <c r="A979" s="6" t="s">
        <v>3609</v>
      </c>
      <c r="B979" s="7" t="s">
        <v>3664</v>
      </c>
      <c r="C979" s="8" t="s">
        <v>4860</v>
      </c>
      <c r="D979" s="9" t="s">
        <v>4881</v>
      </c>
      <c r="E979" s="9"/>
      <c r="F979" s="8" t="s">
        <v>3620</v>
      </c>
      <c r="G979" s="9">
        <v>198</v>
      </c>
      <c r="H979" s="9">
        <v>0</v>
      </c>
      <c r="I979" s="9"/>
      <c r="J979" s="7" t="s">
        <v>3882</v>
      </c>
      <c r="K979" s="6" t="s">
        <v>3918</v>
      </c>
      <c r="L979" s="9" t="s">
        <v>79</v>
      </c>
    </row>
    <row r="980" spans="1:12" ht="12" customHeight="1" x14ac:dyDescent="0.25">
      <c r="A980" s="6" t="s">
        <v>3609</v>
      </c>
      <c r="B980" s="7" t="s">
        <v>3616</v>
      </c>
      <c r="C980" s="8" t="s">
        <v>4860</v>
      </c>
      <c r="D980" s="9" t="s">
        <v>4882</v>
      </c>
      <c r="E980" s="9"/>
      <c r="F980" s="8" t="s">
        <v>3917</v>
      </c>
      <c r="G980" s="9">
        <v>40</v>
      </c>
      <c r="H980" s="9">
        <v>0</v>
      </c>
      <c r="I980" s="9"/>
      <c r="J980" s="7" t="s">
        <v>3882</v>
      </c>
      <c r="K980" s="6" t="s">
        <v>3918</v>
      </c>
      <c r="L980" s="9" t="s">
        <v>79</v>
      </c>
    </row>
    <row r="981" spans="1:12" ht="12" customHeight="1" x14ac:dyDescent="0.25">
      <c r="A981" s="6" t="s">
        <v>3609</v>
      </c>
      <c r="B981" s="7" t="s">
        <v>4883</v>
      </c>
      <c r="C981" s="8" t="s">
        <v>4884</v>
      </c>
      <c r="D981" s="9" t="s">
        <v>4885</v>
      </c>
      <c r="E981" s="9"/>
      <c r="F981" s="8" t="s">
        <v>3613</v>
      </c>
      <c r="G981" s="9">
        <v>188</v>
      </c>
      <c r="H981" s="9">
        <v>0</v>
      </c>
      <c r="I981" s="9"/>
      <c r="J981" s="7" t="s">
        <v>3614</v>
      </c>
      <c r="K981" s="6" t="s">
        <v>4886</v>
      </c>
      <c r="L981" s="9" t="s">
        <v>79</v>
      </c>
    </row>
    <row r="982" spans="1:12" ht="12" customHeight="1" x14ac:dyDescent="0.25">
      <c r="A982" s="6" t="s">
        <v>3609</v>
      </c>
      <c r="B982" s="7" t="s">
        <v>4887</v>
      </c>
      <c r="C982" s="8" t="s">
        <v>4884</v>
      </c>
      <c r="D982" s="9" t="s">
        <v>4888</v>
      </c>
      <c r="E982" s="9"/>
      <c r="F982" s="8" t="s">
        <v>3613</v>
      </c>
      <c r="G982" s="9">
        <v>437</v>
      </c>
      <c r="H982" s="9">
        <v>1</v>
      </c>
      <c r="I982" s="9"/>
      <c r="J982" s="7" t="s">
        <v>3614</v>
      </c>
      <c r="K982" s="6" t="s">
        <v>4886</v>
      </c>
      <c r="L982" s="9" t="s">
        <v>79</v>
      </c>
    </row>
    <row r="983" spans="1:12" ht="12" customHeight="1" x14ac:dyDescent="0.25">
      <c r="A983" s="6" t="s">
        <v>3609</v>
      </c>
      <c r="B983" s="7" t="s">
        <v>4889</v>
      </c>
      <c r="C983" s="8" t="s">
        <v>4884</v>
      </c>
      <c r="D983" s="9" t="s">
        <v>4890</v>
      </c>
      <c r="E983" s="9"/>
      <c r="F983" s="8" t="s">
        <v>3613</v>
      </c>
      <c r="G983" s="9">
        <v>14</v>
      </c>
      <c r="H983" s="9">
        <v>0</v>
      </c>
      <c r="I983" s="9"/>
      <c r="J983" s="7" t="s">
        <v>3614</v>
      </c>
      <c r="K983" s="6" t="s">
        <v>4886</v>
      </c>
      <c r="L983" s="9" t="s">
        <v>79</v>
      </c>
    </row>
    <row r="984" spans="1:12" ht="12" customHeight="1" x14ac:dyDescent="0.25">
      <c r="A984" s="6" t="s">
        <v>3609</v>
      </c>
      <c r="B984" s="7" t="s">
        <v>4889</v>
      </c>
      <c r="C984" s="8" t="s">
        <v>4884</v>
      </c>
      <c r="D984" s="9" t="s">
        <v>4891</v>
      </c>
      <c r="E984" s="9"/>
      <c r="F984" s="8" t="s">
        <v>3613</v>
      </c>
      <c r="G984" s="9">
        <v>14</v>
      </c>
      <c r="H984" s="9">
        <v>0</v>
      </c>
      <c r="I984" s="9"/>
      <c r="J984" s="7" t="s">
        <v>3614</v>
      </c>
      <c r="K984" s="6" t="s">
        <v>4886</v>
      </c>
      <c r="L984" s="9" t="s">
        <v>79</v>
      </c>
    </row>
    <row r="985" spans="1:12" ht="12" customHeight="1" x14ac:dyDescent="0.25">
      <c r="A985" s="6" t="s">
        <v>3609</v>
      </c>
      <c r="B985" s="7" t="s">
        <v>3616</v>
      </c>
      <c r="C985" s="8" t="s">
        <v>4884</v>
      </c>
      <c r="D985" s="9" t="s">
        <v>4892</v>
      </c>
      <c r="E985" s="9"/>
      <c r="F985" s="8" t="s">
        <v>3613</v>
      </c>
      <c r="G985" s="9">
        <v>21</v>
      </c>
      <c r="H985" s="9">
        <v>0</v>
      </c>
      <c r="I985" s="9"/>
      <c r="J985" s="7" t="s">
        <v>3614</v>
      </c>
      <c r="K985" s="6" t="s">
        <v>4886</v>
      </c>
      <c r="L985" s="9" t="s">
        <v>79</v>
      </c>
    </row>
    <row r="986" spans="1:12" ht="12" customHeight="1" x14ac:dyDescent="0.25">
      <c r="A986" s="6" t="s">
        <v>3609</v>
      </c>
      <c r="B986" s="7" t="s">
        <v>3623</v>
      </c>
      <c r="C986" s="8" t="s">
        <v>4884</v>
      </c>
      <c r="D986" s="9" t="s">
        <v>4893</v>
      </c>
      <c r="E986" s="9"/>
      <c r="F986" s="8" t="s">
        <v>3625</v>
      </c>
      <c r="G986" s="9">
        <v>100</v>
      </c>
      <c r="H986" s="9">
        <v>7</v>
      </c>
      <c r="I986" s="9"/>
      <c r="J986" s="7" t="s">
        <v>3614</v>
      </c>
      <c r="K986" s="6" t="s">
        <v>4886</v>
      </c>
      <c r="L986" s="9" t="s">
        <v>79</v>
      </c>
    </row>
    <row r="987" spans="1:12" ht="12" customHeight="1" x14ac:dyDescent="0.25">
      <c r="A987" s="6" t="s">
        <v>3609</v>
      </c>
      <c r="B987" s="7" t="s">
        <v>3623</v>
      </c>
      <c r="C987" s="8" t="s">
        <v>4884</v>
      </c>
      <c r="D987" s="9" t="s">
        <v>4894</v>
      </c>
      <c r="E987" s="9"/>
      <c r="F987" s="8" t="s">
        <v>3625</v>
      </c>
      <c r="G987" s="9">
        <v>100</v>
      </c>
      <c r="H987" s="9">
        <v>1</v>
      </c>
      <c r="I987" s="9"/>
      <c r="J987" s="7" t="s">
        <v>3614</v>
      </c>
      <c r="K987" s="6" t="s">
        <v>4886</v>
      </c>
      <c r="L987" s="9" t="s">
        <v>79</v>
      </c>
    </row>
    <row r="988" spans="1:12" ht="12" customHeight="1" x14ac:dyDescent="0.25">
      <c r="A988" s="6" t="s">
        <v>3609</v>
      </c>
      <c r="B988" s="7" t="s">
        <v>4418</v>
      </c>
      <c r="C988" s="8" t="s">
        <v>4884</v>
      </c>
      <c r="D988" s="9" t="s">
        <v>4895</v>
      </c>
      <c r="E988" s="9"/>
      <c r="F988" s="8" t="s">
        <v>4896</v>
      </c>
      <c r="G988" s="9">
        <v>100</v>
      </c>
      <c r="H988" s="9">
        <v>2</v>
      </c>
      <c r="I988" s="9"/>
      <c r="J988" s="7" t="s">
        <v>3614</v>
      </c>
      <c r="K988" s="6" t="s">
        <v>4886</v>
      </c>
      <c r="L988" s="9" t="s">
        <v>79</v>
      </c>
    </row>
    <row r="989" spans="1:12" ht="12" customHeight="1" x14ac:dyDescent="0.25">
      <c r="A989" s="6" t="s">
        <v>3609</v>
      </c>
      <c r="B989" s="7" t="s">
        <v>3749</v>
      </c>
      <c r="C989" s="8" t="s">
        <v>4884</v>
      </c>
      <c r="D989" s="9" t="s">
        <v>4897</v>
      </c>
      <c r="E989" s="9"/>
      <c r="F989" s="8" t="s">
        <v>3613</v>
      </c>
      <c r="G989" s="9">
        <v>8</v>
      </c>
      <c r="H989" s="9">
        <v>0</v>
      </c>
      <c r="I989" s="9"/>
      <c r="J989" s="7" t="s">
        <v>3614</v>
      </c>
      <c r="K989" s="6" t="s">
        <v>4886</v>
      </c>
      <c r="L989" s="9" t="s">
        <v>79</v>
      </c>
    </row>
    <row r="990" spans="1:12" ht="12" customHeight="1" x14ac:dyDescent="0.25">
      <c r="A990" s="6" t="s">
        <v>3609</v>
      </c>
      <c r="B990" s="7" t="s">
        <v>3749</v>
      </c>
      <c r="C990" s="8" t="s">
        <v>4884</v>
      </c>
      <c r="D990" s="9" t="s">
        <v>4898</v>
      </c>
      <c r="E990" s="9"/>
      <c r="F990" s="8" t="s">
        <v>3613</v>
      </c>
      <c r="G990" s="9">
        <v>8</v>
      </c>
      <c r="H990" s="9">
        <v>0</v>
      </c>
      <c r="I990" s="9"/>
      <c r="J990" s="7" t="s">
        <v>3614</v>
      </c>
      <c r="K990" s="6" t="s">
        <v>4886</v>
      </c>
      <c r="L990" s="9" t="s">
        <v>79</v>
      </c>
    </row>
    <row r="991" spans="1:12" ht="12" customHeight="1" x14ac:dyDescent="0.25">
      <c r="A991" s="6" t="s">
        <v>3609</v>
      </c>
      <c r="B991" s="7" t="s">
        <v>4211</v>
      </c>
      <c r="C991" s="8" t="s">
        <v>4884</v>
      </c>
      <c r="D991" s="9" t="s">
        <v>4899</v>
      </c>
      <c r="E991" s="9"/>
      <c r="F991" s="8" t="s">
        <v>3708</v>
      </c>
      <c r="G991" s="9">
        <v>190</v>
      </c>
      <c r="H991" s="9">
        <v>13</v>
      </c>
      <c r="I991" s="9"/>
      <c r="J991" s="7" t="s">
        <v>3614</v>
      </c>
      <c r="K991" s="6" t="s">
        <v>4886</v>
      </c>
      <c r="L991" s="9" t="s">
        <v>79</v>
      </c>
    </row>
    <row r="992" spans="1:12" ht="12" customHeight="1" x14ac:dyDescent="0.25">
      <c r="A992" s="6" t="s">
        <v>3609</v>
      </c>
      <c r="B992" s="7" t="s">
        <v>4041</v>
      </c>
      <c r="C992" s="8" t="s">
        <v>4884</v>
      </c>
      <c r="D992" s="9" t="s">
        <v>4900</v>
      </c>
      <c r="E992" s="9"/>
      <c r="F992" s="8" t="s">
        <v>3855</v>
      </c>
      <c r="G992" s="9">
        <v>581</v>
      </c>
      <c r="H992" s="9">
        <v>0</v>
      </c>
      <c r="I992" s="9"/>
      <c r="J992" s="7" t="s">
        <v>3614</v>
      </c>
      <c r="K992" s="6" t="s">
        <v>4886</v>
      </c>
      <c r="L992" s="9" t="s">
        <v>79</v>
      </c>
    </row>
    <row r="993" spans="1:12" ht="12" customHeight="1" x14ac:dyDescent="0.25">
      <c r="A993" s="6" t="s">
        <v>3609</v>
      </c>
      <c r="B993" s="7" t="s">
        <v>3623</v>
      </c>
      <c r="C993" s="8" t="s">
        <v>4884</v>
      </c>
      <c r="D993" s="9" t="s">
        <v>4901</v>
      </c>
      <c r="E993" s="9"/>
      <c r="F993" s="8" t="s">
        <v>3625</v>
      </c>
      <c r="G993" s="9">
        <v>143</v>
      </c>
      <c r="H993" s="9">
        <v>0</v>
      </c>
      <c r="I993" s="9"/>
      <c r="J993" s="7" t="s">
        <v>3614</v>
      </c>
      <c r="K993" s="6" t="s">
        <v>4886</v>
      </c>
      <c r="L993" s="9" t="s">
        <v>79</v>
      </c>
    </row>
    <row r="994" spans="1:12" ht="12" customHeight="1" x14ac:dyDescent="0.25">
      <c r="A994" s="6" t="s">
        <v>3609</v>
      </c>
      <c r="B994" s="7" t="s">
        <v>3616</v>
      </c>
      <c r="C994" s="8" t="s">
        <v>4884</v>
      </c>
      <c r="D994" s="9" t="s">
        <v>4902</v>
      </c>
      <c r="E994" s="9"/>
      <c r="F994" s="8" t="s">
        <v>3613</v>
      </c>
      <c r="G994" s="9">
        <v>27</v>
      </c>
      <c r="H994" s="9">
        <v>0</v>
      </c>
      <c r="I994" s="9"/>
      <c r="J994" s="7" t="s">
        <v>3614</v>
      </c>
      <c r="K994" s="6" t="s">
        <v>4886</v>
      </c>
      <c r="L994" s="9" t="s">
        <v>79</v>
      </c>
    </row>
    <row r="995" spans="1:12" ht="12" customHeight="1" x14ac:dyDescent="0.25">
      <c r="A995" s="6" t="s">
        <v>3609</v>
      </c>
      <c r="B995" s="7" t="s">
        <v>3616</v>
      </c>
      <c r="C995" s="8" t="s">
        <v>4884</v>
      </c>
      <c r="D995" s="9" t="s">
        <v>4903</v>
      </c>
      <c r="E995" s="9"/>
      <c r="F995" s="8" t="s">
        <v>3613</v>
      </c>
      <c r="G995" s="9">
        <v>27</v>
      </c>
      <c r="H995" s="9">
        <v>0</v>
      </c>
      <c r="I995" s="9"/>
      <c r="J995" s="7" t="s">
        <v>3614</v>
      </c>
      <c r="K995" s="6" t="s">
        <v>4886</v>
      </c>
      <c r="L995" s="9" t="s">
        <v>79</v>
      </c>
    </row>
    <row r="996" spans="1:12" ht="12" customHeight="1" x14ac:dyDescent="0.25">
      <c r="A996" s="6" t="s">
        <v>3609</v>
      </c>
      <c r="B996" s="7" t="s">
        <v>3616</v>
      </c>
      <c r="C996" s="8" t="s">
        <v>4884</v>
      </c>
      <c r="D996" s="9" t="s">
        <v>4904</v>
      </c>
      <c r="E996" s="9"/>
      <c r="F996" s="8" t="s">
        <v>3613</v>
      </c>
      <c r="G996" s="9">
        <v>36</v>
      </c>
      <c r="H996" s="9">
        <v>0</v>
      </c>
      <c r="I996" s="9"/>
      <c r="J996" s="7" t="s">
        <v>3614</v>
      </c>
      <c r="K996" s="6" t="s">
        <v>4886</v>
      </c>
      <c r="L996" s="9" t="s">
        <v>79</v>
      </c>
    </row>
    <row r="997" spans="1:12" ht="12" customHeight="1" x14ac:dyDescent="0.25">
      <c r="A997" s="6" t="s">
        <v>3609</v>
      </c>
      <c r="B997" s="7" t="s">
        <v>3749</v>
      </c>
      <c r="C997" s="8" t="s">
        <v>4884</v>
      </c>
      <c r="D997" s="9" t="s">
        <v>4905</v>
      </c>
      <c r="E997" s="9"/>
      <c r="F997" s="8" t="s">
        <v>3613</v>
      </c>
      <c r="G997" s="9">
        <v>55</v>
      </c>
      <c r="H997" s="9">
        <v>0</v>
      </c>
      <c r="I997" s="9"/>
      <c r="J997" s="7" t="s">
        <v>3614</v>
      </c>
      <c r="K997" s="6" t="s">
        <v>4886</v>
      </c>
      <c r="L997" s="9" t="s">
        <v>79</v>
      </c>
    </row>
    <row r="998" spans="1:12" ht="12" customHeight="1" x14ac:dyDescent="0.25">
      <c r="A998" s="6" t="s">
        <v>3609</v>
      </c>
      <c r="B998" s="7" t="s">
        <v>3616</v>
      </c>
      <c r="C998" s="8" t="s">
        <v>4884</v>
      </c>
      <c r="D998" s="9" t="s">
        <v>4906</v>
      </c>
      <c r="E998" s="9"/>
      <c r="F998" s="8" t="s">
        <v>3613</v>
      </c>
      <c r="G998" s="9">
        <v>70</v>
      </c>
      <c r="H998" s="9">
        <v>0</v>
      </c>
      <c r="I998" s="9"/>
      <c r="J998" s="7" t="s">
        <v>3614</v>
      </c>
      <c r="K998" s="6" t="s">
        <v>4886</v>
      </c>
      <c r="L998" s="9" t="s">
        <v>79</v>
      </c>
    </row>
    <row r="999" spans="1:12" ht="12" customHeight="1" x14ac:dyDescent="0.25">
      <c r="A999" s="6" t="s">
        <v>3609</v>
      </c>
      <c r="B999" s="7" t="s">
        <v>4907</v>
      </c>
      <c r="C999" s="8" t="s">
        <v>4884</v>
      </c>
      <c r="D999" s="9" t="s">
        <v>4908</v>
      </c>
      <c r="E999" s="9"/>
      <c r="F999" s="8" t="s">
        <v>3613</v>
      </c>
      <c r="G999" s="9">
        <v>380</v>
      </c>
      <c r="H999" s="9">
        <v>0</v>
      </c>
      <c r="I999" s="9"/>
      <c r="J999" s="7" t="s">
        <v>3614</v>
      </c>
      <c r="K999" s="6" t="s">
        <v>4886</v>
      </c>
      <c r="L999" s="9" t="s">
        <v>79</v>
      </c>
    </row>
    <row r="1000" spans="1:12" ht="12" customHeight="1" x14ac:dyDescent="0.25">
      <c r="A1000" s="6" t="s">
        <v>3609</v>
      </c>
      <c r="B1000" s="7" t="s">
        <v>3623</v>
      </c>
      <c r="C1000" s="8" t="s">
        <v>4884</v>
      </c>
      <c r="D1000" s="9" t="s">
        <v>4909</v>
      </c>
      <c r="E1000" s="9"/>
      <c r="F1000" s="8" t="s">
        <v>3625</v>
      </c>
      <c r="G1000" s="9">
        <v>161</v>
      </c>
      <c r="H1000" s="9">
        <v>1</v>
      </c>
      <c r="I1000" s="9"/>
      <c r="J1000" s="7" t="s">
        <v>3614</v>
      </c>
      <c r="K1000" s="6" t="s">
        <v>4886</v>
      </c>
      <c r="L1000" s="9" t="s">
        <v>79</v>
      </c>
    </row>
    <row r="1001" spans="1:12" ht="12" customHeight="1" x14ac:dyDescent="0.25">
      <c r="A1001" s="6" t="s">
        <v>3609</v>
      </c>
      <c r="B1001" s="7" t="s">
        <v>3616</v>
      </c>
      <c r="C1001" s="8" t="s">
        <v>4884</v>
      </c>
      <c r="D1001" s="9" t="s">
        <v>4910</v>
      </c>
      <c r="E1001" s="9"/>
      <c r="F1001" s="8" t="s">
        <v>3613</v>
      </c>
      <c r="G1001" s="9">
        <v>8</v>
      </c>
      <c r="H1001" s="9">
        <v>0</v>
      </c>
      <c r="I1001" s="9"/>
      <c r="J1001" s="7" t="s">
        <v>3614</v>
      </c>
      <c r="K1001" s="6" t="s">
        <v>4886</v>
      </c>
      <c r="L1001" s="9" t="s">
        <v>79</v>
      </c>
    </row>
    <row r="1002" spans="1:12" ht="12" customHeight="1" x14ac:dyDescent="0.25">
      <c r="A1002" s="6" t="s">
        <v>3609</v>
      </c>
      <c r="B1002" s="7" t="s">
        <v>4011</v>
      </c>
      <c r="C1002" s="8" t="s">
        <v>4884</v>
      </c>
      <c r="D1002" s="9" t="s">
        <v>4911</v>
      </c>
      <c r="E1002" s="9"/>
      <c r="F1002" s="8" t="s">
        <v>3653</v>
      </c>
      <c r="G1002" s="9">
        <v>48</v>
      </c>
      <c r="H1002" s="9">
        <v>0</v>
      </c>
      <c r="I1002" s="9"/>
      <c r="J1002" s="7" t="s">
        <v>3641</v>
      </c>
      <c r="K1002" s="6" t="s">
        <v>3642</v>
      </c>
      <c r="L1002" s="9" t="s">
        <v>79</v>
      </c>
    </row>
    <row r="1003" spans="1:12" ht="12" customHeight="1" x14ac:dyDescent="0.25">
      <c r="A1003" s="6" t="s">
        <v>3609</v>
      </c>
      <c r="B1003" s="7" t="s">
        <v>4912</v>
      </c>
      <c r="C1003" s="8" t="s">
        <v>4884</v>
      </c>
      <c r="D1003" s="9" t="s">
        <v>4913</v>
      </c>
      <c r="E1003" s="9"/>
      <c r="F1003" s="8" t="s">
        <v>3708</v>
      </c>
      <c r="G1003" s="9">
        <v>180</v>
      </c>
      <c r="H1003" s="9">
        <v>29</v>
      </c>
      <c r="I1003" s="9"/>
      <c r="J1003" s="7" t="s">
        <v>3614</v>
      </c>
      <c r="K1003" s="6" t="s">
        <v>4886</v>
      </c>
      <c r="L1003" s="9" t="s">
        <v>79</v>
      </c>
    </row>
    <row r="1004" spans="1:12" ht="12" customHeight="1" x14ac:dyDescent="0.25">
      <c r="A1004" s="6" t="s">
        <v>3609</v>
      </c>
      <c r="B1004" s="7" t="s">
        <v>3717</v>
      </c>
      <c r="C1004" s="8" t="s">
        <v>4884</v>
      </c>
      <c r="D1004" s="9" t="s">
        <v>5019</v>
      </c>
      <c r="E1004" s="9"/>
      <c r="F1004" s="8" t="s">
        <v>4162</v>
      </c>
      <c r="G1004" s="9">
        <v>368</v>
      </c>
      <c r="H1004" s="9">
        <v>25</v>
      </c>
      <c r="I1004" s="9"/>
      <c r="J1004" s="7" t="s">
        <v>3614</v>
      </c>
      <c r="K1004" s="6" t="s">
        <v>4886</v>
      </c>
      <c r="L1004" s="9" t="s">
        <v>79</v>
      </c>
    </row>
    <row r="1005" spans="1:12" ht="12" customHeight="1" x14ac:dyDescent="0.25">
      <c r="A1005" s="6" t="s">
        <v>3609</v>
      </c>
      <c r="B1005" s="7" t="s">
        <v>3717</v>
      </c>
      <c r="C1005" s="8" t="s">
        <v>4884</v>
      </c>
      <c r="D1005" s="9" t="s">
        <v>5122</v>
      </c>
      <c r="E1005" s="9"/>
      <c r="F1005" s="8" t="s">
        <v>4162</v>
      </c>
      <c r="G1005" s="9">
        <v>1441</v>
      </c>
      <c r="H1005" s="9">
        <v>25</v>
      </c>
      <c r="I1005" s="9"/>
      <c r="J1005" s="7" t="s">
        <v>3614</v>
      </c>
      <c r="K1005" s="6" t="s">
        <v>4886</v>
      </c>
      <c r="L1005" s="9" t="s">
        <v>79</v>
      </c>
    </row>
    <row r="1006" spans="1:12" ht="12" customHeight="1" x14ac:dyDescent="0.25">
      <c r="A1006" s="6" t="s">
        <v>3609</v>
      </c>
      <c r="B1006" s="7" t="s">
        <v>3717</v>
      </c>
      <c r="C1006" s="8" t="s">
        <v>4884</v>
      </c>
      <c r="D1006" s="9" t="s">
        <v>5123</v>
      </c>
      <c r="E1006" s="9"/>
      <c r="F1006" s="8" t="s">
        <v>4162</v>
      </c>
      <c r="G1006" s="9">
        <v>100</v>
      </c>
      <c r="H1006" s="9">
        <v>22</v>
      </c>
      <c r="I1006" s="9"/>
      <c r="J1006" s="7" t="s">
        <v>3614</v>
      </c>
      <c r="K1006" s="6" t="s">
        <v>4886</v>
      </c>
      <c r="L1006" s="9" t="s">
        <v>79</v>
      </c>
    </row>
    <row r="1007" spans="1:12" ht="12" customHeight="1" x14ac:dyDescent="0.25">
      <c r="A1007" s="6" t="s">
        <v>3609</v>
      </c>
      <c r="B1007" s="7" t="s">
        <v>3717</v>
      </c>
      <c r="C1007" s="8" t="s">
        <v>4884</v>
      </c>
      <c r="D1007" s="9" t="s">
        <v>5124</v>
      </c>
      <c r="E1007" s="9"/>
      <c r="F1007" s="8" t="s">
        <v>4162</v>
      </c>
      <c r="G1007" s="9">
        <v>200</v>
      </c>
      <c r="H1007" s="9">
        <v>0</v>
      </c>
      <c r="I1007" s="9"/>
      <c r="J1007" s="7" t="s">
        <v>3614</v>
      </c>
      <c r="K1007" s="6" t="s">
        <v>4886</v>
      </c>
      <c r="L1007" s="9" t="s">
        <v>79</v>
      </c>
    </row>
    <row r="1008" spans="1:12" ht="12" customHeight="1" x14ac:dyDescent="0.25">
      <c r="A1008" s="6" t="s">
        <v>3609</v>
      </c>
      <c r="B1008" s="7" t="s">
        <v>3717</v>
      </c>
      <c r="C1008" s="8" t="s">
        <v>4884</v>
      </c>
      <c r="D1008" s="9" t="s">
        <v>5125</v>
      </c>
      <c r="E1008" s="9"/>
      <c r="F1008" s="8" t="s">
        <v>4162</v>
      </c>
      <c r="G1008" s="9">
        <v>308</v>
      </c>
      <c r="H1008" s="9">
        <v>2</v>
      </c>
      <c r="I1008" s="9"/>
      <c r="J1008" s="7" t="s">
        <v>3614</v>
      </c>
      <c r="K1008" s="6" t="s">
        <v>4886</v>
      </c>
      <c r="L1008" s="9" t="s">
        <v>79</v>
      </c>
    </row>
    <row r="1009" spans="1:12" ht="12" customHeight="1" x14ac:dyDescent="0.25">
      <c r="A1009" s="6" t="s">
        <v>3609</v>
      </c>
      <c r="B1009" s="7" t="s">
        <v>3717</v>
      </c>
      <c r="C1009" s="8" t="s">
        <v>4884</v>
      </c>
      <c r="D1009" s="9" t="s">
        <v>5126</v>
      </c>
      <c r="E1009" s="9"/>
      <c r="F1009" s="8" t="s">
        <v>4162</v>
      </c>
      <c r="G1009" s="9">
        <v>361</v>
      </c>
      <c r="H1009" s="9">
        <v>12</v>
      </c>
      <c r="I1009" s="9"/>
      <c r="J1009" s="7" t="s">
        <v>3614</v>
      </c>
      <c r="K1009" s="6" t="s">
        <v>4886</v>
      </c>
      <c r="L1009" s="9" t="s">
        <v>79</v>
      </c>
    </row>
    <row r="1010" spans="1:12" ht="12" customHeight="1" x14ac:dyDescent="0.25">
      <c r="A1010" s="6" t="s">
        <v>3609</v>
      </c>
      <c r="B1010" s="7" t="s">
        <v>3717</v>
      </c>
      <c r="C1010" s="8" t="s">
        <v>4884</v>
      </c>
      <c r="D1010" s="9" t="s">
        <v>5127</v>
      </c>
      <c r="E1010" s="9"/>
      <c r="F1010" s="8" t="s">
        <v>4162</v>
      </c>
      <c r="G1010" s="9">
        <v>988</v>
      </c>
      <c r="H1010" s="9">
        <v>46</v>
      </c>
      <c r="I1010" s="9"/>
      <c r="J1010" s="7" t="s">
        <v>3614</v>
      </c>
      <c r="K1010" s="6" t="s">
        <v>4886</v>
      </c>
      <c r="L1010" s="9" t="s">
        <v>79</v>
      </c>
    </row>
    <row r="1011" spans="1:12" ht="12" customHeight="1" x14ac:dyDescent="0.25">
      <c r="A1011" s="6" t="s">
        <v>3609</v>
      </c>
      <c r="B1011" s="7" t="s">
        <v>3717</v>
      </c>
      <c r="C1011" s="8" t="s">
        <v>4884</v>
      </c>
      <c r="D1011" s="9" t="s">
        <v>5128</v>
      </c>
      <c r="E1011" s="9"/>
      <c r="F1011" s="8" t="s">
        <v>4162</v>
      </c>
      <c r="G1011" s="9">
        <v>558</v>
      </c>
      <c r="H1011" s="9">
        <v>0</v>
      </c>
      <c r="I1011" s="9"/>
      <c r="J1011" s="7" t="s">
        <v>3614</v>
      </c>
      <c r="K1011" s="6" t="s">
        <v>4886</v>
      </c>
      <c r="L1011" s="9" t="s">
        <v>79</v>
      </c>
    </row>
    <row r="1012" spans="1:12" ht="12" customHeight="1" x14ac:dyDescent="0.25">
      <c r="A1012" s="6" t="s">
        <v>3609</v>
      </c>
      <c r="B1012" s="7" t="s">
        <v>4922</v>
      </c>
      <c r="C1012" s="8" t="s">
        <v>4074</v>
      </c>
      <c r="D1012" s="9" t="s">
        <v>4923</v>
      </c>
      <c r="E1012" s="9"/>
      <c r="F1012" s="8" t="s">
        <v>3946</v>
      </c>
      <c r="G1012" s="9">
        <v>1780</v>
      </c>
      <c r="H1012" s="9">
        <v>0</v>
      </c>
      <c r="I1012" s="9"/>
      <c r="J1012" s="7" t="s">
        <v>3621</v>
      </c>
      <c r="K1012" s="6" t="s">
        <v>3947</v>
      </c>
      <c r="L1012" s="9" t="s">
        <v>79</v>
      </c>
    </row>
    <row r="1013" spans="1:12" ht="12" customHeight="1" x14ac:dyDescent="0.25">
      <c r="A1013" s="6" t="s">
        <v>3609</v>
      </c>
      <c r="B1013" s="7" t="s">
        <v>3616</v>
      </c>
      <c r="C1013" s="8" t="s">
        <v>4074</v>
      </c>
      <c r="D1013" s="9" t="s">
        <v>4924</v>
      </c>
      <c r="E1013" s="9"/>
      <c r="F1013" s="8" t="s">
        <v>3946</v>
      </c>
      <c r="G1013" s="9">
        <v>60</v>
      </c>
      <c r="H1013" s="9">
        <v>0</v>
      </c>
      <c r="I1013" s="9"/>
      <c r="J1013" s="7" t="s">
        <v>3621</v>
      </c>
      <c r="K1013" s="6" t="s">
        <v>3947</v>
      </c>
      <c r="L1013" s="9" t="s">
        <v>79</v>
      </c>
    </row>
    <row r="1014" spans="1:12" ht="12" customHeight="1" x14ac:dyDescent="0.25">
      <c r="A1014" s="6" t="s">
        <v>3609</v>
      </c>
      <c r="C1014" s="8" t="s">
        <v>4074</v>
      </c>
      <c r="D1014" s="9" t="s">
        <v>4925</v>
      </c>
      <c r="E1014" s="9"/>
      <c r="F1014" s="8" t="s">
        <v>3946</v>
      </c>
      <c r="G1014" s="9">
        <v>602</v>
      </c>
      <c r="H1014" s="9">
        <v>0</v>
      </c>
      <c r="I1014" s="9"/>
      <c r="J1014" s="7" t="s">
        <v>3621</v>
      </c>
      <c r="K1014" s="6" t="s">
        <v>3947</v>
      </c>
      <c r="L1014" s="9" t="s">
        <v>79</v>
      </c>
    </row>
    <row r="1015" spans="1:12" ht="12" customHeight="1" x14ac:dyDescent="0.25">
      <c r="A1015" s="6" t="s">
        <v>3609</v>
      </c>
      <c r="C1015" s="8" t="s">
        <v>4074</v>
      </c>
      <c r="D1015" s="9" t="s">
        <v>4926</v>
      </c>
      <c r="E1015" s="9"/>
      <c r="F1015" s="8" t="s">
        <v>3946</v>
      </c>
      <c r="G1015" s="9">
        <v>150</v>
      </c>
      <c r="H1015" s="9">
        <v>0</v>
      </c>
      <c r="I1015" s="9"/>
      <c r="J1015" s="7" t="s">
        <v>3621</v>
      </c>
      <c r="K1015" s="6" t="s">
        <v>4479</v>
      </c>
      <c r="L1015" s="9" t="s">
        <v>79</v>
      </c>
    </row>
    <row r="1016" spans="1:12" ht="12" customHeight="1" x14ac:dyDescent="0.25">
      <c r="A1016" s="6" t="s">
        <v>3609</v>
      </c>
      <c r="C1016" s="8" t="s">
        <v>4074</v>
      </c>
      <c r="D1016" s="9" t="s">
        <v>4927</v>
      </c>
      <c r="E1016" s="9"/>
      <c r="F1016" s="8" t="s">
        <v>3946</v>
      </c>
      <c r="G1016" s="9">
        <v>50</v>
      </c>
      <c r="H1016" s="9">
        <v>0</v>
      </c>
      <c r="I1016" s="9"/>
      <c r="J1016" s="7" t="s">
        <v>3621</v>
      </c>
      <c r="K1016" s="6" t="s">
        <v>4479</v>
      </c>
      <c r="L1016" s="9" t="s">
        <v>79</v>
      </c>
    </row>
    <row r="1017" spans="1:12" ht="12" customHeight="1" x14ac:dyDescent="0.25">
      <c r="A1017" s="6" t="s">
        <v>3609</v>
      </c>
      <c r="B1017" s="7" t="s">
        <v>3616</v>
      </c>
      <c r="C1017" s="8" t="s">
        <v>4074</v>
      </c>
      <c r="D1017" s="9" t="s">
        <v>4928</v>
      </c>
      <c r="E1017" s="9"/>
      <c r="F1017" s="8" t="s">
        <v>3613</v>
      </c>
      <c r="G1017" s="9">
        <v>29</v>
      </c>
      <c r="H1017" s="9">
        <v>0</v>
      </c>
      <c r="I1017" s="9"/>
      <c r="J1017" s="7" t="s">
        <v>3621</v>
      </c>
      <c r="K1017" s="6" t="s">
        <v>4479</v>
      </c>
      <c r="L1017" s="9" t="s">
        <v>79</v>
      </c>
    </row>
    <row r="1018" spans="1:12" ht="12" customHeight="1" x14ac:dyDescent="0.25">
      <c r="A1018" s="6" t="s">
        <v>3609</v>
      </c>
      <c r="B1018" s="7" t="s">
        <v>4929</v>
      </c>
      <c r="C1018" s="8" t="s">
        <v>4074</v>
      </c>
      <c r="D1018" s="9" t="s">
        <v>4930</v>
      </c>
      <c r="E1018" s="9"/>
      <c r="F1018" s="8" t="s">
        <v>4931</v>
      </c>
      <c r="G1018" s="9">
        <v>62</v>
      </c>
      <c r="H1018" s="9">
        <v>1</v>
      </c>
      <c r="I1018" s="9"/>
      <c r="J1018" s="7" t="s">
        <v>3621</v>
      </c>
      <c r="K1018" s="6" t="s">
        <v>4479</v>
      </c>
      <c r="L1018" s="9" t="s">
        <v>79</v>
      </c>
    </row>
    <row r="1019" spans="1:12" ht="12" customHeight="1" x14ac:dyDescent="0.25">
      <c r="A1019" s="6" t="s">
        <v>3609</v>
      </c>
      <c r="B1019" s="7" t="s">
        <v>4929</v>
      </c>
      <c r="C1019" s="8" t="s">
        <v>4074</v>
      </c>
      <c r="D1019" s="9" t="s">
        <v>4932</v>
      </c>
      <c r="E1019" s="9"/>
      <c r="F1019" s="8" t="s">
        <v>4931</v>
      </c>
      <c r="G1019" s="9">
        <v>60</v>
      </c>
      <c r="H1019" s="9">
        <v>1</v>
      </c>
      <c r="I1019" s="9"/>
      <c r="J1019" s="7" t="s">
        <v>3621</v>
      </c>
      <c r="K1019" s="6" t="s">
        <v>4479</v>
      </c>
      <c r="L1019" s="9" t="s">
        <v>79</v>
      </c>
    </row>
    <row r="1020" spans="1:12" ht="12" customHeight="1" x14ac:dyDescent="0.25">
      <c r="A1020" s="6" t="s">
        <v>3609</v>
      </c>
      <c r="B1020" s="7" t="s">
        <v>4929</v>
      </c>
      <c r="C1020" s="8" t="s">
        <v>4074</v>
      </c>
      <c r="D1020" s="9" t="s">
        <v>4933</v>
      </c>
      <c r="E1020" s="9"/>
      <c r="F1020" s="8" t="s">
        <v>4931</v>
      </c>
      <c r="G1020" s="9">
        <v>82</v>
      </c>
      <c r="H1020" s="9">
        <v>1</v>
      </c>
      <c r="I1020" s="9"/>
      <c r="J1020" s="7" t="s">
        <v>3621</v>
      </c>
      <c r="K1020" s="6" t="s">
        <v>4479</v>
      </c>
      <c r="L1020" s="9" t="s">
        <v>79</v>
      </c>
    </row>
    <row r="1021" spans="1:12" ht="12" customHeight="1" x14ac:dyDescent="0.25">
      <c r="A1021" s="6" t="s">
        <v>3609</v>
      </c>
      <c r="B1021" s="7" t="s">
        <v>4929</v>
      </c>
      <c r="C1021" s="8" t="s">
        <v>4074</v>
      </c>
      <c r="D1021" s="9" t="s">
        <v>4934</v>
      </c>
      <c r="E1021" s="9"/>
      <c r="F1021" s="8" t="s">
        <v>4931</v>
      </c>
      <c r="G1021" s="9">
        <v>62</v>
      </c>
      <c r="H1021" s="9">
        <v>1</v>
      </c>
      <c r="I1021" s="9"/>
      <c r="J1021" s="7" t="s">
        <v>3621</v>
      </c>
      <c r="K1021" s="6" t="s">
        <v>4479</v>
      </c>
      <c r="L1021" s="9" t="s">
        <v>79</v>
      </c>
    </row>
    <row r="1022" spans="1:12" ht="12" customHeight="1" x14ac:dyDescent="0.25">
      <c r="A1022" s="6" t="s">
        <v>3609</v>
      </c>
      <c r="B1022" s="7" t="s">
        <v>4929</v>
      </c>
      <c r="C1022" s="8" t="s">
        <v>4074</v>
      </c>
      <c r="D1022" s="9" t="s">
        <v>4935</v>
      </c>
      <c r="E1022" s="9"/>
      <c r="F1022" s="8" t="s">
        <v>4931</v>
      </c>
      <c r="G1022" s="9">
        <v>60</v>
      </c>
      <c r="H1022" s="9">
        <v>1</v>
      </c>
      <c r="I1022" s="9"/>
      <c r="J1022" s="7" t="s">
        <v>3621</v>
      </c>
      <c r="K1022" s="6" t="s">
        <v>4479</v>
      </c>
      <c r="L1022" s="9" t="s">
        <v>79</v>
      </c>
    </row>
    <row r="1023" spans="1:12" ht="12" customHeight="1" x14ac:dyDescent="0.25">
      <c r="A1023" s="6" t="s">
        <v>3609</v>
      </c>
      <c r="B1023" s="7" t="s">
        <v>4929</v>
      </c>
      <c r="C1023" s="8" t="s">
        <v>4074</v>
      </c>
      <c r="D1023" s="9" t="s">
        <v>4936</v>
      </c>
      <c r="E1023" s="9"/>
      <c r="F1023" s="8" t="s">
        <v>4931</v>
      </c>
      <c r="G1023" s="9">
        <v>82</v>
      </c>
      <c r="H1023" s="9">
        <v>1</v>
      </c>
      <c r="I1023" s="9"/>
      <c r="J1023" s="7" t="s">
        <v>3621</v>
      </c>
      <c r="K1023" s="6" t="s">
        <v>4479</v>
      </c>
      <c r="L1023" s="9" t="s">
        <v>79</v>
      </c>
    </row>
    <row r="1024" spans="1:12" ht="12" customHeight="1" x14ac:dyDescent="0.25">
      <c r="A1024" s="6" t="s">
        <v>3609</v>
      </c>
      <c r="B1024" s="7" t="s">
        <v>3623</v>
      </c>
      <c r="C1024" s="8" t="s">
        <v>4074</v>
      </c>
      <c r="D1024" s="9" t="s">
        <v>4937</v>
      </c>
      <c r="E1024" s="9"/>
      <c r="F1024" s="8" t="s">
        <v>4521</v>
      </c>
      <c r="G1024" s="9">
        <v>236</v>
      </c>
      <c r="H1024" s="9">
        <v>6</v>
      </c>
      <c r="I1024" s="9"/>
      <c r="J1024" s="7" t="s">
        <v>3621</v>
      </c>
      <c r="K1024" s="6" t="s">
        <v>4479</v>
      </c>
      <c r="L1024" s="9" t="s">
        <v>79</v>
      </c>
    </row>
    <row r="1025" spans="1:12" ht="12" customHeight="1" x14ac:dyDescent="0.25">
      <c r="A1025" s="6" t="s">
        <v>3609</v>
      </c>
      <c r="B1025" s="7" t="s">
        <v>3616</v>
      </c>
      <c r="C1025" s="8" t="s">
        <v>4074</v>
      </c>
      <c r="D1025" s="9" t="s">
        <v>4938</v>
      </c>
      <c r="E1025" s="9"/>
      <c r="F1025" s="8" t="s">
        <v>3613</v>
      </c>
      <c r="G1025" s="9">
        <v>104</v>
      </c>
      <c r="H1025" s="9">
        <v>0</v>
      </c>
      <c r="I1025" s="9"/>
      <c r="J1025" s="7" t="s">
        <v>3621</v>
      </c>
      <c r="K1025" s="6" t="s">
        <v>4479</v>
      </c>
      <c r="L1025" s="9" t="s">
        <v>79</v>
      </c>
    </row>
    <row r="1026" spans="1:12" ht="12" customHeight="1" x14ac:dyDescent="0.25">
      <c r="A1026" s="6" t="s">
        <v>3609</v>
      </c>
      <c r="B1026" s="7" t="s">
        <v>3616</v>
      </c>
      <c r="C1026" s="8" t="s">
        <v>4074</v>
      </c>
      <c r="D1026" s="9" t="s">
        <v>4939</v>
      </c>
      <c r="E1026" s="9"/>
      <c r="F1026" s="8" t="s">
        <v>3613</v>
      </c>
      <c r="G1026" s="9">
        <v>370</v>
      </c>
      <c r="H1026" s="9">
        <v>0</v>
      </c>
      <c r="I1026" s="9"/>
      <c r="J1026" s="7" t="s">
        <v>3621</v>
      </c>
      <c r="K1026" s="6" t="s">
        <v>4479</v>
      </c>
      <c r="L1026" s="9" t="s">
        <v>79</v>
      </c>
    </row>
    <row r="1027" spans="1:12" ht="12" customHeight="1" x14ac:dyDescent="0.25">
      <c r="A1027" s="6" t="s">
        <v>3609</v>
      </c>
      <c r="B1027" s="7" t="s">
        <v>3623</v>
      </c>
      <c r="C1027" s="8" t="s">
        <v>4074</v>
      </c>
      <c r="D1027" s="9" t="s">
        <v>4940</v>
      </c>
      <c r="E1027" s="9"/>
      <c r="F1027" s="8" t="s">
        <v>3625</v>
      </c>
      <c r="G1027" s="9">
        <v>90</v>
      </c>
      <c r="H1027" s="9">
        <v>1</v>
      </c>
      <c r="I1027" s="9"/>
      <c r="J1027" s="7" t="s">
        <v>3621</v>
      </c>
      <c r="K1027" s="6" t="s">
        <v>3622</v>
      </c>
      <c r="L1027" s="9" t="s">
        <v>79</v>
      </c>
    </row>
    <row r="1028" spans="1:12" ht="12" customHeight="1" x14ac:dyDescent="0.25">
      <c r="A1028" s="6" t="s">
        <v>3609</v>
      </c>
      <c r="B1028" s="7" t="s">
        <v>4929</v>
      </c>
      <c r="C1028" s="8" t="s">
        <v>4074</v>
      </c>
      <c r="D1028" s="9" t="s">
        <v>4941</v>
      </c>
      <c r="E1028" s="9"/>
      <c r="F1028" s="8" t="s">
        <v>4931</v>
      </c>
      <c r="G1028" s="9">
        <v>90</v>
      </c>
      <c r="H1028" s="9">
        <v>1</v>
      </c>
      <c r="I1028" s="9"/>
      <c r="J1028" s="7" t="s">
        <v>3621</v>
      </c>
      <c r="K1028" s="6" t="s">
        <v>4479</v>
      </c>
      <c r="L1028" s="9" t="s">
        <v>79</v>
      </c>
    </row>
    <row r="1029" spans="1:12" ht="12" customHeight="1" x14ac:dyDescent="0.25">
      <c r="A1029" s="6" t="s">
        <v>3609</v>
      </c>
      <c r="B1029" s="7" t="s">
        <v>3616</v>
      </c>
      <c r="C1029" s="8" t="s">
        <v>4074</v>
      </c>
      <c r="D1029" s="9" t="s">
        <v>4942</v>
      </c>
      <c r="E1029" s="9"/>
      <c r="F1029" s="8" t="s">
        <v>3613</v>
      </c>
      <c r="G1029" s="9">
        <v>27</v>
      </c>
      <c r="H1029" s="9">
        <v>0</v>
      </c>
      <c r="I1029" s="9"/>
      <c r="J1029" s="7" t="s">
        <v>3621</v>
      </c>
      <c r="K1029" s="6" t="s">
        <v>4479</v>
      </c>
      <c r="L1029" s="9" t="s">
        <v>79</v>
      </c>
    </row>
    <row r="1030" spans="1:12" ht="12" customHeight="1" x14ac:dyDescent="0.25">
      <c r="A1030" s="6" t="s">
        <v>3609</v>
      </c>
      <c r="B1030" s="7" t="s">
        <v>4929</v>
      </c>
      <c r="C1030" s="8" t="s">
        <v>4074</v>
      </c>
      <c r="D1030" s="9" t="s">
        <v>4943</v>
      </c>
      <c r="E1030" s="9"/>
      <c r="F1030" s="8" t="s">
        <v>4931</v>
      </c>
      <c r="G1030" s="9">
        <v>110</v>
      </c>
      <c r="H1030" s="9">
        <v>1</v>
      </c>
      <c r="I1030" s="9"/>
      <c r="J1030" s="7" t="s">
        <v>3621</v>
      </c>
      <c r="K1030" s="6" t="s">
        <v>4479</v>
      </c>
      <c r="L1030" s="9" t="s">
        <v>79</v>
      </c>
    </row>
    <row r="1031" spans="1:12" ht="12" customHeight="1" x14ac:dyDescent="0.25">
      <c r="A1031" s="6" t="s">
        <v>3609</v>
      </c>
      <c r="B1031" s="7" t="s">
        <v>4929</v>
      </c>
      <c r="C1031" s="8" t="s">
        <v>4074</v>
      </c>
      <c r="D1031" s="9" t="s">
        <v>4944</v>
      </c>
      <c r="E1031" s="9"/>
      <c r="F1031" s="8" t="s">
        <v>4931</v>
      </c>
      <c r="G1031" s="9">
        <v>110</v>
      </c>
      <c r="H1031" s="9">
        <v>1</v>
      </c>
      <c r="I1031" s="9"/>
      <c r="J1031" s="7" t="s">
        <v>3621</v>
      </c>
      <c r="K1031" s="6" t="s">
        <v>4479</v>
      </c>
      <c r="L1031" s="9" t="s">
        <v>79</v>
      </c>
    </row>
    <row r="1032" spans="1:12" ht="12" customHeight="1" x14ac:dyDescent="0.25">
      <c r="A1032" s="6" t="s">
        <v>3609</v>
      </c>
      <c r="B1032" s="7" t="s">
        <v>4929</v>
      </c>
      <c r="C1032" s="8" t="s">
        <v>4074</v>
      </c>
      <c r="D1032" s="9" t="s">
        <v>4945</v>
      </c>
      <c r="E1032" s="9"/>
      <c r="F1032" s="8" t="s">
        <v>4931</v>
      </c>
      <c r="G1032" s="9">
        <v>21</v>
      </c>
      <c r="H1032" s="9">
        <v>1</v>
      </c>
      <c r="I1032" s="9"/>
      <c r="J1032" s="7" t="s">
        <v>3621</v>
      </c>
      <c r="K1032" s="6" t="s">
        <v>4479</v>
      </c>
      <c r="L1032" s="9" t="s">
        <v>79</v>
      </c>
    </row>
    <row r="1033" spans="1:12" ht="12" customHeight="1" x14ac:dyDescent="0.25">
      <c r="A1033" s="6" t="s">
        <v>3609</v>
      </c>
      <c r="B1033" s="7" t="s">
        <v>4929</v>
      </c>
      <c r="C1033" s="8" t="s">
        <v>4074</v>
      </c>
      <c r="D1033" s="9" t="s">
        <v>4946</v>
      </c>
      <c r="E1033" s="9"/>
      <c r="F1033" s="8" t="s">
        <v>4931</v>
      </c>
      <c r="G1033" s="9">
        <v>21</v>
      </c>
      <c r="H1033" s="9">
        <v>1</v>
      </c>
      <c r="I1033" s="9"/>
      <c r="J1033" s="7" t="s">
        <v>3621</v>
      </c>
      <c r="K1033" s="6" t="s">
        <v>4479</v>
      </c>
      <c r="L1033" s="9" t="s">
        <v>79</v>
      </c>
    </row>
    <row r="1034" spans="1:12" ht="12" customHeight="1" x14ac:dyDescent="0.25">
      <c r="A1034" s="6" t="s">
        <v>3609</v>
      </c>
      <c r="B1034" s="7" t="s">
        <v>4929</v>
      </c>
      <c r="C1034" s="8" t="s">
        <v>4074</v>
      </c>
      <c r="D1034" s="9" t="s">
        <v>4947</v>
      </c>
      <c r="E1034" s="9"/>
      <c r="F1034" s="8" t="s">
        <v>4931</v>
      </c>
      <c r="G1034" s="9">
        <v>21</v>
      </c>
      <c r="H1034" s="9">
        <v>1</v>
      </c>
      <c r="I1034" s="9"/>
      <c r="J1034" s="7" t="s">
        <v>3621</v>
      </c>
      <c r="K1034" s="6" t="s">
        <v>4479</v>
      </c>
      <c r="L1034" s="9" t="s">
        <v>79</v>
      </c>
    </row>
    <row r="1035" spans="1:12" ht="12" customHeight="1" x14ac:dyDescent="0.25">
      <c r="A1035" s="6" t="s">
        <v>3609</v>
      </c>
      <c r="B1035" s="7" t="s">
        <v>4929</v>
      </c>
      <c r="C1035" s="8" t="s">
        <v>4074</v>
      </c>
      <c r="D1035" s="9" t="s">
        <v>4948</v>
      </c>
      <c r="E1035" s="9"/>
      <c r="F1035" s="8" t="s">
        <v>4931</v>
      </c>
      <c r="G1035" s="9">
        <v>21</v>
      </c>
      <c r="H1035" s="9">
        <v>1</v>
      </c>
      <c r="I1035" s="9"/>
      <c r="J1035" s="7" t="s">
        <v>3621</v>
      </c>
      <c r="K1035" s="6" t="s">
        <v>4479</v>
      </c>
      <c r="L1035" s="9" t="s">
        <v>79</v>
      </c>
    </row>
    <row r="1036" spans="1:12" ht="12" customHeight="1" x14ac:dyDescent="0.25">
      <c r="A1036" s="6" t="s">
        <v>3609</v>
      </c>
      <c r="B1036" s="7" t="s">
        <v>4929</v>
      </c>
      <c r="C1036" s="8" t="s">
        <v>4074</v>
      </c>
      <c r="D1036" s="9" t="s">
        <v>4949</v>
      </c>
      <c r="E1036" s="9"/>
      <c r="F1036" s="8" t="s">
        <v>4931</v>
      </c>
      <c r="G1036" s="9">
        <v>21</v>
      </c>
      <c r="H1036" s="9">
        <v>1</v>
      </c>
      <c r="I1036" s="9"/>
      <c r="J1036" s="7" t="s">
        <v>3621</v>
      </c>
      <c r="K1036" s="6" t="s">
        <v>4479</v>
      </c>
      <c r="L1036" s="9" t="s">
        <v>79</v>
      </c>
    </row>
    <row r="1037" spans="1:12" ht="12" customHeight="1" x14ac:dyDescent="0.25">
      <c r="A1037" s="6" t="s">
        <v>3609</v>
      </c>
      <c r="B1037" s="7" t="s">
        <v>4929</v>
      </c>
      <c r="C1037" s="8" t="s">
        <v>4074</v>
      </c>
      <c r="D1037" s="9" t="s">
        <v>4950</v>
      </c>
      <c r="E1037" s="9"/>
      <c r="F1037" s="8" t="s">
        <v>4931</v>
      </c>
      <c r="G1037" s="9">
        <v>21</v>
      </c>
      <c r="H1037" s="9">
        <v>1</v>
      </c>
      <c r="I1037" s="9"/>
      <c r="J1037" s="7" t="s">
        <v>3621</v>
      </c>
      <c r="K1037" s="6" t="s">
        <v>4479</v>
      </c>
      <c r="L1037" s="9" t="s">
        <v>79</v>
      </c>
    </row>
    <row r="1038" spans="1:12" ht="12" customHeight="1" x14ac:dyDescent="0.25">
      <c r="A1038" s="6" t="s">
        <v>3609</v>
      </c>
      <c r="B1038" s="7" t="s">
        <v>4929</v>
      </c>
      <c r="C1038" s="8" t="s">
        <v>4074</v>
      </c>
      <c r="D1038" s="9" t="s">
        <v>4951</v>
      </c>
      <c r="E1038" s="9"/>
      <c r="F1038" s="8" t="s">
        <v>4931</v>
      </c>
      <c r="G1038" s="9">
        <v>21</v>
      </c>
      <c r="H1038" s="9">
        <v>1</v>
      </c>
      <c r="I1038" s="9"/>
      <c r="J1038" s="7" t="s">
        <v>3621</v>
      </c>
      <c r="K1038" s="6" t="s">
        <v>4479</v>
      </c>
      <c r="L1038" s="9" t="s">
        <v>79</v>
      </c>
    </row>
    <row r="1039" spans="1:12" ht="12" customHeight="1" x14ac:dyDescent="0.25">
      <c r="A1039" s="6" t="s">
        <v>3609</v>
      </c>
      <c r="B1039" s="7" t="s">
        <v>4929</v>
      </c>
      <c r="C1039" s="8" t="s">
        <v>4074</v>
      </c>
      <c r="D1039" s="9" t="s">
        <v>4952</v>
      </c>
      <c r="E1039" s="9"/>
      <c r="F1039" s="8" t="s">
        <v>4931</v>
      </c>
      <c r="G1039" s="9">
        <v>21</v>
      </c>
      <c r="H1039" s="9">
        <v>1</v>
      </c>
      <c r="I1039" s="9"/>
      <c r="J1039" s="7" t="s">
        <v>3621</v>
      </c>
      <c r="K1039" s="6" t="s">
        <v>4479</v>
      </c>
      <c r="L1039" s="9" t="s">
        <v>79</v>
      </c>
    </row>
    <row r="1040" spans="1:12" ht="12" customHeight="1" x14ac:dyDescent="0.25">
      <c r="A1040" s="6" t="s">
        <v>3609</v>
      </c>
      <c r="B1040" s="7" t="s">
        <v>4929</v>
      </c>
      <c r="C1040" s="8" t="s">
        <v>4074</v>
      </c>
      <c r="D1040" s="9" t="s">
        <v>4953</v>
      </c>
      <c r="E1040" s="9"/>
      <c r="F1040" s="8" t="s">
        <v>4931</v>
      </c>
      <c r="G1040" s="9">
        <v>21</v>
      </c>
      <c r="H1040" s="9">
        <v>1</v>
      </c>
      <c r="I1040" s="9"/>
      <c r="J1040" s="7" t="s">
        <v>3621</v>
      </c>
      <c r="K1040" s="6" t="s">
        <v>4479</v>
      </c>
      <c r="L1040" s="9" t="s">
        <v>79</v>
      </c>
    </row>
    <row r="1041" spans="1:12" ht="12" customHeight="1" x14ac:dyDescent="0.25">
      <c r="A1041" s="6" t="s">
        <v>3609</v>
      </c>
      <c r="B1041" s="7" t="s">
        <v>3623</v>
      </c>
      <c r="C1041" s="8" t="s">
        <v>4074</v>
      </c>
      <c r="D1041" s="9" t="s">
        <v>4954</v>
      </c>
      <c r="E1041" s="9"/>
      <c r="F1041" s="8" t="s">
        <v>3625</v>
      </c>
      <c r="G1041" s="9">
        <v>163</v>
      </c>
      <c r="H1041" s="9">
        <v>1</v>
      </c>
      <c r="I1041" s="9"/>
      <c r="J1041" s="7" t="s">
        <v>3621</v>
      </c>
      <c r="K1041" s="6" t="s">
        <v>3947</v>
      </c>
      <c r="L1041" s="9" t="s">
        <v>79</v>
      </c>
    </row>
    <row r="1042" spans="1:12" ht="12" customHeight="1" x14ac:dyDescent="0.25">
      <c r="A1042" s="6" t="s">
        <v>3609</v>
      </c>
      <c r="B1042" s="7" t="s">
        <v>4955</v>
      </c>
      <c r="C1042" s="8" t="s">
        <v>4074</v>
      </c>
      <c r="D1042" s="9" t="s">
        <v>4956</v>
      </c>
      <c r="E1042" s="9"/>
      <c r="F1042" s="8" t="s">
        <v>3620</v>
      </c>
      <c r="G1042" s="9">
        <v>120</v>
      </c>
      <c r="H1042" s="9">
        <v>0</v>
      </c>
      <c r="I1042" s="9"/>
      <c r="J1042" s="7" t="s">
        <v>3621</v>
      </c>
      <c r="K1042" s="6" t="s">
        <v>3947</v>
      </c>
      <c r="L1042" s="9" t="s">
        <v>79</v>
      </c>
    </row>
    <row r="1043" spans="1:12" ht="12" customHeight="1" x14ac:dyDescent="0.25">
      <c r="A1043" s="6" t="s">
        <v>3609</v>
      </c>
      <c r="B1043" s="7" t="s">
        <v>3664</v>
      </c>
      <c r="C1043" s="8" t="s">
        <v>4074</v>
      </c>
      <c r="D1043" s="9" t="s">
        <v>4957</v>
      </c>
      <c r="E1043" s="9"/>
      <c r="F1043" s="8" t="s">
        <v>3678</v>
      </c>
      <c r="G1043" s="9">
        <v>120</v>
      </c>
      <c r="H1043" s="9">
        <v>10</v>
      </c>
      <c r="I1043" s="9"/>
      <c r="J1043" s="7" t="s">
        <v>3621</v>
      </c>
      <c r="K1043" s="6" t="s">
        <v>3947</v>
      </c>
      <c r="L1043" s="9" t="s">
        <v>79</v>
      </c>
    </row>
    <row r="1044" spans="1:12" ht="12" customHeight="1" x14ac:dyDescent="0.25">
      <c r="A1044" s="6" t="s">
        <v>3609</v>
      </c>
      <c r="B1044" s="7" t="s">
        <v>3623</v>
      </c>
      <c r="C1044" s="8" t="s">
        <v>4074</v>
      </c>
      <c r="D1044" s="9" t="s">
        <v>4958</v>
      </c>
      <c r="E1044" s="9"/>
      <c r="F1044" s="8" t="s">
        <v>3625</v>
      </c>
      <c r="G1044" s="9">
        <v>102</v>
      </c>
      <c r="H1044" s="9">
        <v>1</v>
      </c>
      <c r="I1044" s="9"/>
      <c r="J1044" s="7" t="s">
        <v>3621</v>
      </c>
      <c r="K1044" s="6" t="s">
        <v>3947</v>
      </c>
      <c r="L1044" s="9" t="s">
        <v>79</v>
      </c>
    </row>
    <row r="1045" spans="1:12" ht="12" customHeight="1" x14ac:dyDescent="0.25">
      <c r="A1045" s="6" t="s">
        <v>3609</v>
      </c>
      <c r="B1045" s="7" t="s">
        <v>3623</v>
      </c>
      <c r="C1045" s="8" t="s">
        <v>4074</v>
      </c>
      <c r="D1045" s="9" t="s">
        <v>4959</v>
      </c>
      <c r="E1045" s="9"/>
      <c r="F1045" s="8" t="s">
        <v>3625</v>
      </c>
      <c r="G1045" s="9">
        <v>90</v>
      </c>
      <c r="H1045" s="9">
        <v>1</v>
      </c>
      <c r="I1045" s="9"/>
      <c r="J1045" s="7" t="s">
        <v>3621</v>
      </c>
      <c r="K1045" s="6" t="s">
        <v>4479</v>
      </c>
      <c r="L1045" s="9" t="s">
        <v>79</v>
      </c>
    </row>
    <row r="1046" spans="1:12" ht="12" customHeight="1" x14ac:dyDescent="0.25">
      <c r="A1046" s="6" t="s">
        <v>3609</v>
      </c>
      <c r="B1046" s="7" t="s">
        <v>3623</v>
      </c>
      <c r="C1046" s="8" t="s">
        <v>4074</v>
      </c>
      <c r="D1046" s="9" t="s">
        <v>4960</v>
      </c>
      <c r="E1046" s="9"/>
      <c r="F1046" s="8" t="s">
        <v>3625</v>
      </c>
      <c r="G1046" s="9">
        <v>88</v>
      </c>
      <c r="H1046" s="9">
        <v>1</v>
      </c>
      <c r="I1046" s="9"/>
      <c r="J1046" s="7" t="s">
        <v>3621</v>
      </c>
      <c r="K1046" s="6" t="s">
        <v>4479</v>
      </c>
      <c r="L1046" s="9" t="s">
        <v>79</v>
      </c>
    </row>
    <row r="1047" spans="1:12" ht="12" customHeight="1" x14ac:dyDescent="0.25">
      <c r="A1047" s="6" t="s">
        <v>3609</v>
      </c>
      <c r="B1047" s="7" t="s">
        <v>3623</v>
      </c>
      <c r="C1047" s="8" t="s">
        <v>4074</v>
      </c>
      <c r="D1047" s="9" t="s">
        <v>4961</v>
      </c>
      <c r="E1047" s="9"/>
      <c r="F1047" s="8" t="s">
        <v>3625</v>
      </c>
      <c r="G1047" s="9">
        <v>87</v>
      </c>
      <c r="H1047" s="9">
        <v>1</v>
      </c>
      <c r="I1047" s="9"/>
      <c r="J1047" s="7" t="s">
        <v>3621</v>
      </c>
      <c r="K1047" s="6" t="s">
        <v>4479</v>
      </c>
      <c r="L1047" s="9" t="s">
        <v>79</v>
      </c>
    </row>
    <row r="1048" spans="1:12" ht="12" customHeight="1" x14ac:dyDescent="0.25">
      <c r="A1048" s="6" t="s">
        <v>3609</v>
      </c>
      <c r="B1048" s="7" t="s">
        <v>3623</v>
      </c>
      <c r="C1048" s="8" t="s">
        <v>4074</v>
      </c>
      <c r="D1048" s="9" t="s">
        <v>4962</v>
      </c>
      <c r="E1048" s="9"/>
      <c r="F1048" s="8" t="s">
        <v>3625</v>
      </c>
      <c r="G1048" s="9">
        <v>87</v>
      </c>
      <c r="H1048" s="9">
        <v>1</v>
      </c>
      <c r="I1048" s="9"/>
      <c r="J1048" s="7" t="s">
        <v>3621</v>
      </c>
      <c r="K1048" s="6" t="s">
        <v>4479</v>
      </c>
      <c r="L1048" s="9" t="s">
        <v>79</v>
      </c>
    </row>
    <row r="1049" spans="1:12" ht="12" customHeight="1" x14ac:dyDescent="0.25">
      <c r="A1049" s="6" t="s">
        <v>3609</v>
      </c>
      <c r="B1049" s="7" t="s">
        <v>3623</v>
      </c>
      <c r="C1049" s="8" t="s">
        <v>4074</v>
      </c>
      <c r="D1049" s="9" t="s">
        <v>4963</v>
      </c>
      <c r="E1049" s="9"/>
      <c r="F1049" s="8" t="s">
        <v>3625</v>
      </c>
      <c r="G1049" s="9">
        <v>90</v>
      </c>
      <c r="H1049" s="9">
        <v>1</v>
      </c>
      <c r="I1049" s="9"/>
      <c r="J1049" s="7" t="s">
        <v>3621</v>
      </c>
      <c r="K1049" s="6" t="s">
        <v>4479</v>
      </c>
      <c r="L1049" s="9" t="s">
        <v>79</v>
      </c>
    </row>
    <row r="1050" spans="1:12" ht="12" customHeight="1" x14ac:dyDescent="0.25">
      <c r="A1050" s="6" t="s">
        <v>3609</v>
      </c>
      <c r="B1050" s="7" t="s">
        <v>3623</v>
      </c>
      <c r="C1050" s="8" t="s">
        <v>4074</v>
      </c>
      <c r="D1050" s="9" t="s">
        <v>4964</v>
      </c>
      <c r="E1050" s="9"/>
      <c r="F1050" s="8" t="s">
        <v>3625</v>
      </c>
      <c r="G1050" s="9">
        <v>74</v>
      </c>
      <c r="H1050" s="9">
        <v>1</v>
      </c>
      <c r="I1050" s="9"/>
      <c r="J1050" s="7" t="s">
        <v>3621</v>
      </c>
      <c r="K1050" s="6" t="s">
        <v>3947</v>
      </c>
      <c r="L1050" s="9" t="s">
        <v>79</v>
      </c>
    </row>
    <row r="1051" spans="1:12" ht="12" customHeight="1" x14ac:dyDescent="0.25">
      <c r="A1051" s="6" t="s">
        <v>3609</v>
      </c>
      <c r="B1051" s="7" t="s">
        <v>3623</v>
      </c>
      <c r="C1051" s="8" t="s">
        <v>4074</v>
      </c>
      <c r="D1051" s="9" t="s">
        <v>4965</v>
      </c>
      <c r="E1051" s="9"/>
      <c r="F1051" s="8" t="s">
        <v>3625</v>
      </c>
      <c r="G1051" s="9">
        <v>81</v>
      </c>
      <c r="H1051" s="9">
        <v>1</v>
      </c>
      <c r="I1051" s="9"/>
      <c r="J1051" s="7" t="s">
        <v>3621</v>
      </c>
      <c r="K1051" s="6" t="s">
        <v>3947</v>
      </c>
      <c r="L1051" s="9" t="s">
        <v>79</v>
      </c>
    </row>
    <row r="1052" spans="1:12" ht="12" customHeight="1" x14ac:dyDescent="0.25">
      <c r="A1052" s="6" t="s">
        <v>3609</v>
      </c>
      <c r="B1052" s="7" t="s">
        <v>3623</v>
      </c>
      <c r="C1052" s="8" t="s">
        <v>4074</v>
      </c>
      <c r="D1052" s="9" t="s">
        <v>4966</v>
      </c>
      <c r="E1052" s="9"/>
      <c r="F1052" s="8" t="s">
        <v>3625</v>
      </c>
      <c r="G1052" s="9">
        <v>81</v>
      </c>
      <c r="H1052" s="9">
        <v>1</v>
      </c>
      <c r="I1052" s="9"/>
      <c r="J1052" s="7" t="s">
        <v>3621</v>
      </c>
      <c r="K1052" s="6" t="s">
        <v>3947</v>
      </c>
      <c r="L1052" s="9" t="s">
        <v>79</v>
      </c>
    </row>
    <row r="1053" spans="1:12" ht="12" customHeight="1" x14ac:dyDescent="0.25">
      <c r="A1053" s="6" t="s">
        <v>3609</v>
      </c>
      <c r="B1053" s="7" t="s">
        <v>3623</v>
      </c>
      <c r="C1053" s="8" t="s">
        <v>4074</v>
      </c>
      <c r="D1053" s="9" t="s">
        <v>4967</v>
      </c>
      <c r="E1053" s="9"/>
      <c r="F1053" s="8" t="s">
        <v>3625</v>
      </c>
      <c r="G1053" s="9">
        <v>81</v>
      </c>
      <c r="H1053" s="9">
        <v>1</v>
      </c>
      <c r="I1053" s="9"/>
      <c r="J1053" s="7" t="s">
        <v>3621</v>
      </c>
      <c r="K1053" s="6" t="s">
        <v>3947</v>
      </c>
      <c r="L1053" s="9" t="s">
        <v>79</v>
      </c>
    </row>
    <row r="1054" spans="1:12" ht="12" customHeight="1" x14ac:dyDescent="0.25">
      <c r="A1054" s="6" t="s">
        <v>3609</v>
      </c>
      <c r="B1054" s="7" t="s">
        <v>3623</v>
      </c>
      <c r="C1054" s="8" t="s">
        <v>4074</v>
      </c>
      <c r="D1054" s="9" t="s">
        <v>4968</v>
      </c>
      <c r="E1054" s="9"/>
      <c r="F1054" s="8" t="s">
        <v>3625</v>
      </c>
      <c r="G1054" s="9">
        <v>74</v>
      </c>
      <c r="H1054" s="9">
        <v>1</v>
      </c>
      <c r="I1054" s="9"/>
      <c r="J1054" s="7" t="s">
        <v>3621</v>
      </c>
      <c r="K1054" s="6" t="s">
        <v>3947</v>
      </c>
      <c r="L1054" s="9" t="s">
        <v>79</v>
      </c>
    </row>
    <row r="1055" spans="1:12" ht="12" customHeight="1" x14ac:dyDescent="0.25">
      <c r="A1055" s="6" t="s">
        <v>3609</v>
      </c>
      <c r="C1055" s="8" t="s">
        <v>4074</v>
      </c>
      <c r="D1055" s="9" t="s">
        <v>4969</v>
      </c>
      <c r="E1055" s="9"/>
      <c r="F1055" s="8" t="s">
        <v>3613</v>
      </c>
      <c r="G1055" s="9">
        <v>88</v>
      </c>
      <c r="H1055" s="9">
        <v>0</v>
      </c>
      <c r="I1055" s="9"/>
      <c r="J1055" s="7" t="s">
        <v>3621</v>
      </c>
      <c r="K1055" s="6" t="s">
        <v>4485</v>
      </c>
      <c r="L1055" s="9" t="s">
        <v>79</v>
      </c>
    </row>
    <row r="1056" spans="1:12" ht="12" customHeight="1" x14ac:dyDescent="0.25">
      <c r="A1056" s="6" t="s">
        <v>3609</v>
      </c>
      <c r="B1056" s="7" t="s">
        <v>4970</v>
      </c>
      <c r="C1056" s="8" t="s">
        <v>4074</v>
      </c>
      <c r="D1056" s="9" t="s">
        <v>4971</v>
      </c>
      <c r="E1056" s="9"/>
      <c r="F1056" s="8" t="s">
        <v>3613</v>
      </c>
      <c r="G1056" s="9">
        <v>110</v>
      </c>
      <c r="H1056" s="9">
        <v>0</v>
      </c>
      <c r="I1056" s="9"/>
      <c r="J1056" s="7" t="s">
        <v>3621</v>
      </c>
      <c r="K1056" s="6" t="s">
        <v>4485</v>
      </c>
      <c r="L1056" s="9" t="s">
        <v>79</v>
      </c>
    </row>
    <row r="1057" spans="1:12" ht="12" customHeight="1" x14ac:dyDescent="0.25">
      <c r="A1057" s="6" t="s">
        <v>3609</v>
      </c>
      <c r="B1057" s="7" t="s">
        <v>4972</v>
      </c>
      <c r="C1057" s="8" t="s">
        <v>4074</v>
      </c>
      <c r="D1057" s="9" t="s">
        <v>4973</v>
      </c>
      <c r="E1057" s="9"/>
      <c r="F1057" s="8" t="s">
        <v>3613</v>
      </c>
      <c r="G1057" s="9">
        <v>81</v>
      </c>
      <c r="H1057" s="9">
        <v>0</v>
      </c>
      <c r="I1057" s="9"/>
      <c r="J1057" s="7" t="s">
        <v>3621</v>
      </c>
      <c r="K1057" s="6" t="s">
        <v>4485</v>
      </c>
      <c r="L1057" s="9" t="s">
        <v>79</v>
      </c>
    </row>
    <row r="1058" spans="1:12" ht="12" customHeight="1" x14ac:dyDescent="0.25">
      <c r="A1058" s="6" t="s">
        <v>3609</v>
      </c>
      <c r="B1058" s="7" t="s">
        <v>4974</v>
      </c>
      <c r="C1058" s="8" t="s">
        <v>4074</v>
      </c>
      <c r="D1058" s="9" t="s">
        <v>4975</v>
      </c>
      <c r="E1058" s="9"/>
      <c r="F1058" s="8" t="s">
        <v>3613</v>
      </c>
      <c r="G1058" s="9">
        <v>109</v>
      </c>
      <c r="H1058" s="9">
        <v>0</v>
      </c>
      <c r="I1058" s="9"/>
      <c r="J1058" s="7" t="s">
        <v>3621</v>
      </c>
      <c r="K1058" s="6" t="s">
        <v>4485</v>
      </c>
      <c r="L1058" s="9" t="s">
        <v>79</v>
      </c>
    </row>
    <row r="1059" spans="1:12" ht="12" customHeight="1" x14ac:dyDescent="0.25">
      <c r="A1059" s="6" t="s">
        <v>3609</v>
      </c>
      <c r="B1059" s="7" t="s">
        <v>4976</v>
      </c>
      <c r="C1059" s="8" t="s">
        <v>4074</v>
      </c>
      <c r="D1059" s="9" t="s">
        <v>4977</v>
      </c>
      <c r="E1059" s="9"/>
      <c r="F1059" s="8" t="s">
        <v>3613</v>
      </c>
      <c r="G1059" s="9">
        <v>66</v>
      </c>
      <c r="H1059" s="9">
        <v>0</v>
      </c>
      <c r="I1059" s="9"/>
      <c r="J1059" s="7" t="s">
        <v>3621</v>
      </c>
      <c r="K1059" s="6" t="s">
        <v>4485</v>
      </c>
      <c r="L1059" s="9" t="s">
        <v>79</v>
      </c>
    </row>
    <row r="1060" spans="1:12" ht="12" customHeight="1" x14ac:dyDescent="0.25">
      <c r="A1060" s="6" t="s">
        <v>3609</v>
      </c>
      <c r="B1060" s="7" t="s">
        <v>4978</v>
      </c>
      <c r="C1060" s="8" t="s">
        <v>4074</v>
      </c>
      <c r="D1060" s="9" t="s">
        <v>4979</v>
      </c>
      <c r="E1060" s="9"/>
      <c r="F1060" s="8" t="s">
        <v>3613</v>
      </c>
      <c r="G1060" s="9">
        <v>597</v>
      </c>
      <c r="H1060" s="9">
        <v>24</v>
      </c>
      <c r="I1060" s="9"/>
      <c r="J1060" s="7" t="s">
        <v>3621</v>
      </c>
      <c r="K1060" s="6" t="s">
        <v>4485</v>
      </c>
      <c r="L1060" s="9" t="s">
        <v>79</v>
      </c>
    </row>
    <row r="1061" spans="1:12" ht="12" customHeight="1" x14ac:dyDescent="0.25">
      <c r="A1061" s="6" t="s">
        <v>3609</v>
      </c>
      <c r="B1061" s="7" t="s">
        <v>3616</v>
      </c>
      <c r="C1061" s="8" t="s">
        <v>4074</v>
      </c>
      <c r="D1061" s="9" t="s">
        <v>4980</v>
      </c>
      <c r="E1061" s="9"/>
      <c r="F1061" s="8" t="s">
        <v>3832</v>
      </c>
      <c r="G1061" s="9">
        <v>65</v>
      </c>
      <c r="H1061" s="9">
        <v>0</v>
      </c>
      <c r="I1061" s="9"/>
      <c r="J1061" s="7" t="s">
        <v>3621</v>
      </c>
      <c r="K1061" s="6" t="s">
        <v>4485</v>
      </c>
      <c r="L1061" s="9" t="s">
        <v>79</v>
      </c>
    </row>
    <row r="1062" spans="1:12" ht="12" customHeight="1" x14ac:dyDescent="0.25">
      <c r="A1062" s="6" t="s">
        <v>3609</v>
      </c>
      <c r="B1062" s="7" t="s">
        <v>4981</v>
      </c>
      <c r="C1062" s="8" t="s">
        <v>4074</v>
      </c>
      <c r="D1062" s="9" t="s">
        <v>4982</v>
      </c>
      <c r="E1062" s="9"/>
      <c r="F1062" s="8" t="s">
        <v>4038</v>
      </c>
      <c r="G1062" s="9">
        <v>2105</v>
      </c>
      <c r="H1062" s="9">
        <v>106</v>
      </c>
      <c r="I1062" s="9"/>
      <c r="J1062" s="7" t="s">
        <v>3621</v>
      </c>
      <c r="K1062" s="6" t="s">
        <v>3947</v>
      </c>
      <c r="L1062" s="9" t="s">
        <v>79</v>
      </c>
    </row>
    <row r="1063" spans="1:12" ht="12" customHeight="1" x14ac:dyDescent="0.25">
      <c r="A1063" s="6" t="s">
        <v>3609</v>
      </c>
      <c r="B1063" s="7" t="s">
        <v>3616</v>
      </c>
      <c r="C1063" s="8" t="s">
        <v>4074</v>
      </c>
      <c r="D1063" s="9" t="s">
        <v>4983</v>
      </c>
      <c r="E1063" s="9"/>
      <c r="F1063" s="8" t="s">
        <v>3946</v>
      </c>
      <c r="G1063" s="9">
        <v>28</v>
      </c>
      <c r="H1063" s="9">
        <v>0</v>
      </c>
      <c r="I1063" s="9"/>
      <c r="J1063" s="7" t="s">
        <v>3621</v>
      </c>
      <c r="K1063" s="6" t="s">
        <v>3947</v>
      </c>
      <c r="L1063" s="9" t="s">
        <v>79</v>
      </c>
    </row>
    <row r="1064" spans="1:12" ht="12" customHeight="1" x14ac:dyDescent="0.25">
      <c r="A1064" s="6" t="s">
        <v>3609</v>
      </c>
      <c r="B1064" s="7" t="s">
        <v>3616</v>
      </c>
      <c r="C1064" s="8" t="s">
        <v>4074</v>
      </c>
      <c r="D1064" s="9" t="s">
        <v>4984</v>
      </c>
      <c r="E1064" s="9"/>
      <c r="F1064" s="8" t="s">
        <v>3946</v>
      </c>
      <c r="G1064" s="9">
        <v>20</v>
      </c>
      <c r="H1064" s="9">
        <v>0</v>
      </c>
      <c r="I1064" s="9"/>
      <c r="J1064" s="7" t="s">
        <v>3621</v>
      </c>
      <c r="K1064" s="6" t="s">
        <v>3947</v>
      </c>
      <c r="L1064" s="9" t="s">
        <v>79</v>
      </c>
    </row>
    <row r="1065" spans="1:12" ht="12" customHeight="1" x14ac:dyDescent="0.25">
      <c r="A1065" s="6" t="s">
        <v>3609</v>
      </c>
      <c r="B1065" s="7" t="s">
        <v>3616</v>
      </c>
      <c r="C1065" s="8" t="s">
        <v>4074</v>
      </c>
      <c r="D1065" s="9" t="s">
        <v>4985</v>
      </c>
      <c r="E1065" s="9"/>
      <c r="F1065" s="8" t="s">
        <v>3946</v>
      </c>
      <c r="G1065" s="9">
        <v>50</v>
      </c>
      <c r="H1065" s="9">
        <v>0</v>
      </c>
      <c r="I1065" s="9"/>
      <c r="J1065" s="7" t="s">
        <v>3621</v>
      </c>
      <c r="K1065" s="6" t="s">
        <v>3947</v>
      </c>
      <c r="L1065" s="9" t="s">
        <v>79</v>
      </c>
    </row>
    <row r="1066" spans="1:12" ht="12" customHeight="1" x14ac:dyDescent="0.25">
      <c r="A1066" s="6" t="s">
        <v>3609</v>
      </c>
      <c r="B1066" s="7" t="s">
        <v>3616</v>
      </c>
      <c r="C1066" s="8" t="s">
        <v>4074</v>
      </c>
      <c r="D1066" s="9" t="s">
        <v>4986</v>
      </c>
      <c r="E1066" s="9"/>
      <c r="F1066" s="8" t="s">
        <v>3946</v>
      </c>
      <c r="G1066" s="9">
        <v>209</v>
      </c>
      <c r="H1066" s="9">
        <v>0</v>
      </c>
      <c r="I1066" s="9"/>
      <c r="J1066" s="7" t="s">
        <v>3621</v>
      </c>
      <c r="K1066" s="6" t="s">
        <v>3947</v>
      </c>
      <c r="L1066" s="9" t="s">
        <v>79</v>
      </c>
    </row>
    <row r="1067" spans="1:12" ht="12" customHeight="1" x14ac:dyDescent="0.25">
      <c r="A1067" s="6" t="s">
        <v>3609</v>
      </c>
      <c r="B1067" s="7" t="s">
        <v>4987</v>
      </c>
      <c r="C1067" s="8" t="s">
        <v>4074</v>
      </c>
      <c r="D1067" s="9" t="s">
        <v>4988</v>
      </c>
      <c r="E1067" s="9"/>
      <c r="F1067" s="8" t="s">
        <v>3946</v>
      </c>
      <c r="G1067" s="9">
        <v>2609</v>
      </c>
      <c r="H1067" s="9">
        <v>20</v>
      </c>
      <c r="I1067" s="9"/>
      <c r="J1067" s="7" t="s">
        <v>3621</v>
      </c>
      <c r="K1067" s="6" t="s">
        <v>3947</v>
      </c>
      <c r="L1067" s="9" t="s">
        <v>79</v>
      </c>
    </row>
    <row r="1068" spans="1:12" ht="12" customHeight="1" x14ac:dyDescent="0.25">
      <c r="A1068" s="6" t="s">
        <v>3609</v>
      </c>
      <c r="B1068" s="7" t="s">
        <v>4989</v>
      </c>
      <c r="C1068" s="8" t="s">
        <v>4074</v>
      </c>
      <c r="D1068" s="9" t="s">
        <v>4990</v>
      </c>
      <c r="E1068" s="9"/>
      <c r="F1068" s="8" t="s">
        <v>3946</v>
      </c>
      <c r="G1068" s="9">
        <v>976</v>
      </c>
      <c r="H1068" s="9">
        <v>0</v>
      </c>
      <c r="I1068" s="9"/>
      <c r="J1068" s="7" t="s">
        <v>3621</v>
      </c>
      <c r="K1068" s="6" t="s">
        <v>3947</v>
      </c>
      <c r="L1068" s="9" t="s">
        <v>79</v>
      </c>
    </row>
    <row r="1069" spans="1:12" ht="12" customHeight="1" x14ac:dyDescent="0.25">
      <c r="A1069" s="6" t="s">
        <v>3609</v>
      </c>
      <c r="B1069" s="7" t="s">
        <v>3691</v>
      </c>
      <c r="C1069" s="8" t="s">
        <v>4074</v>
      </c>
      <c r="D1069" s="9" t="s">
        <v>4991</v>
      </c>
      <c r="E1069" s="9"/>
      <c r="F1069" s="8" t="s">
        <v>3946</v>
      </c>
      <c r="G1069" s="9">
        <v>75</v>
      </c>
      <c r="H1069" s="9">
        <v>0</v>
      </c>
      <c r="I1069" s="9"/>
      <c r="J1069" s="7" t="s">
        <v>3621</v>
      </c>
      <c r="K1069" s="6" t="s">
        <v>3947</v>
      </c>
      <c r="L1069" s="9" t="s">
        <v>79</v>
      </c>
    </row>
    <row r="1070" spans="1:12" ht="12" customHeight="1" x14ac:dyDescent="0.25">
      <c r="A1070" s="6" t="s">
        <v>3609</v>
      </c>
      <c r="B1070" s="7" t="s">
        <v>3623</v>
      </c>
      <c r="C1070" s="8" t="s">
        <v>4074</v>
      </c>
      <c r="D1070" s="9" t="s">
        <v>4992</v>
      </c>
      <c r="E1070" s="9"/>
      <c r="F1070" s="8" t="s">
        <v>3625</v>
      </c>
      <c r="G1070" s="9">
        <v>88</v>
      </c>
      <c r="H1070" s="9">
        <v>1</v>
      </c>
      <c r="I1070" s="9"/>
      <c r="J1070" s="7" t="s">
        <v>3621</v>
      </c>
      <c r="K1070" s="6" t="s">
        <v>3947</v>
      </c>
      <c r="L1070" s="9" t="s">
        <v>79</v>
      </c>
    </row>
    <row r="1071" spans="1:12" ht="12" customHeight="1" x14ac:dyDescent="0.25">
      <c r="A1071" s="6" t="s">
        <v>3609</v>
      </c>
      <c r="B1071" s="7" t="s">
        <v>3623</v>
      </c>
      <c r="C1071" s="8" t="s">
        <v>4074</v>
      </c>
      <c r="D1071" s="9" t="s">
        <v>4993</v>
      </c>
      <c r="E1071" s="9"/>
      <c r="F1071" s="8" t="s">
        <v>3625</v>
      </c>
      <c r="G1071" s="9">
        <v>154</v>
      </c>
      <c r="H1071" s="9">
        <v>2</v>
      </c>
      <c r="I1071" s="9"/>
      <c r="J1071" s="7" t="s">
        <v>3621</v>
      </c>
      <c r="K1071" s="6" t="s">
        <v>3947</v>
      </c>
      <c r="L1071" s="9" t="s">
        <v>79</v>
      </c>
    </row>
    <row r="1072" spans="1:12" ht="12" customHeight="1" x14ac:dyDescent="0.25">
      <c r="A1072" s="6" t="s">
        <v>3609</v>
      </c>
      <c r="B1072" s="7" t="s">
        <v>4211</v>
      </c>
      <c r="C1072" s="8" t="s">
        <v>4074</v>
      </c>
      <c r="D1072" s="9" t="s">
        <v>4994</v>
      </c>
      <c r="E1072" s="9"/>
      <c r="F1072" s="8" t="s">
        <v>3708</v>
      </c>
      <c r="G1072" s="9">
        <v>224</v>
      </c>
      <c r="H1072" s="9">
        <v>8</v>
      </c>
      <c r="I1072" s="9"/>
      <c r="J1072" s="7" t="s">
        <v>3621</v>
      </c>
      <c r="K1072" s="6" t="s">
        <v>3947</v>
      </c>
      <c r="L1072" s="9" t="s">
        <v>79</v>
      </c>
    </row>
    <row r="1073" spans="1:12" ht="12" customHeight="1" x14ac:dyDescent="0.25">
      <c r="A1073" s="6" t="s">
        <v>3609</v>
      </c>
      <c r="B1073" s="7" t="s">
        <v>3616</v>
      </c>
      <c r="C1073" s="8" t="s">
        <v>4074</v>
      </c>
      <c r="D1073" s="9" t="s">
        <v>4995</v>
      </c>
      <c r="E1073" s="9"/>
      <c r="F1073" s="8" t="s">
        <v>3613</v>
      </c>
      <c r="G1073" s="9">
        <v>336</v>
      </c>
      <c r="H1073" s="9">
        <v>0</v>
      </c>
      <c r="I1073" s="9"/>
      <c r="J1073" s="7" t="s">
        <v>3621</v>
      </c>
      <c r="K1073" s="6" t="s">
        <v>3947</v>
      </c>
      <c r="L1073" s="9" t="s">
        <v>79</v>
      </c>
    </row>
    <row r="1074" spans="1:12" ht="12" customHeight="1" x14ac:dyDescent="0.25">
      <c r="A1074" s="6" t="s">
        <v>3609</v>
      </c>
      <c r="B1074" s="7" t="s">
        <v>4036</v>
      </c>
      <c r="C1074" s="8" t="s">
        <v>4074</v>
      </c>
      <c r="D1074" s="9" t="s">
        <v>4996</v>
      </c>
      <c r="E1074" s="9"/>
      <c r="F1074" s="8" t="s">
        <v>4038</v>
      </c>
      <c r="G1074" s="9">
        <v>6450</v>
      </c>
      <c r="H1074" s="9">
        <v>400</v>
      </c>
      <c r="I1074" s="9"/>
      <c r="J1074" s="7" t="s">
        <v>3621</v>
      </c>
      <c r="K1074" s="6" t="s">
        <v>3947</v>
      </c>
      <c r="L1074" s="9" t="s">
        <v>79</v>
      </c>
    </row>
    <row r="1075" spans="1:12" ht="12" customHeight="1" x14ac:dyDescent="0.25">
      <c r="A1075" s="6" t="s">
        <v>3609</v>
      </c>
      <c r="B1075" s="7" t="s">
        <v>3664</v>
      </c>
      <c r="C1075" s="8" t="s">
        <v>4074</v>
      </c>
      <c r="D1075" s="9" t="s">
        <v>4997</v>
      </c>
      <c r="E1075" s="9"/>
      <c r="F1075" s="8" t="s">
        <v>3620</v>
      </c>
      <c r="G1075" s="9">
        <v>72</v>
      </c>
      <c r="H1075" s="9">
        <v>1</v>
      </c>
      <c r="I1075" s="9"/>
      <c r="J1075" s="7" t="s">
        <v>3621</v>
      </c>
      <c r="K1075" s="6" t="s">
        <v>3947</v>
      </c>
      <c r="L1075" s="9" t="s">
        <v>79</v>
      </c>
    </row>
    <row r="1076" spans="1:12" ht="12" customHeight="1" x14ac:dyDescent="0.25">
      <c r="A1076" s="6" t="s">
        <v>3609</v>
      </c>
      <c r="B1076" s="7" t="s">
        <v>3623</v>
      </c>
      <c r="C1076" s="8" t="s">
        <v>4074</v>
      </c>
      <c r="D1076" s="9" t="s">
        <v>4998</v>
      </c>
      <c r="E1076" s="9"/>
      <c r="F1076" s="8" t="s">
        <v>3625</v>
      </c>
      <c r="G1076" s="9">
        <v>75</v>
      </c>
      <c r="H1076" s="9">
        <v>1</v>
      </c>
      <c r="I1076" s="9"/>
      <c r="J1076" s="7" t="s">
        <v>3621</v>
      </c>
      <c r="K1076" s="6" t="s">
        <v>3947</v>
      </c>
      <c r="L1076" s="9" t="s">
        <v>79</v>
      </c>
    </row>
    <row r="1077" spans="1:12" ht="12" customHeight="1" x14ac:dyDescent="0.25">
      <c r="A1077" s="6" t="s">
        <v>3609</v>
      </c>
      <c r="C1077" s="8" t="s">
        <v>4074</v>
      </c>
      <c r="D1077" s="9" t="s">
        <v>4999</v>
      </c>
      <c r="E1077" s="9"/>
      <c r="F1077" s="8" t="s">
        <v>3625</v>
      </c>
      <c r="G1077" s="9">
        <v>75</v>
      </c>
      <c r="H1077" s="9">
        <v>1</v>
      </c>
      <c r="I1077" s="9"/>
      <c r="J1077" s="7" t="s">
        <v>3621</v>
      </c>
      <c r="K1077" s="6" t="s">
        <v>3947</v>
      </c>
      <c r="L1077" s="9" t="s">
        <v>79</v>
      </c>
    </row>
    <row r="1078" spans="1:12" ht="12" customHeight="1" x14ac:dyDescent="0.25">
      <c r="A1078" s="6" t="s">
        <v>3609</v>
      </c>
      <c r="C1078" s="8" t="s">
        <v>4074</v>
      </c>
      <c r="D1078" s="9" t="s">
        <v>5000</v>
      </c>
      <c r="E1078" s="9"/>
      <c r="F1078" s="8" t="s">
        <v>3620</v>
      </c>
      <c r="G1078" s="9">
        <v>75</v>
      </c>
      <c r="H1078" s="9">
        <v>0</v>
      </c>
      <c r="I1078" s="9"/>
      <c r="J1078" s="7" t="s">
        <v>3621</v>
      </c>
      <c r="K1078" s="6" t="s">
        <v>3947</v>
      </c>
      <c r="L1078" s="9" t="s">
        <v>79</v>
      </c>
    </row>
    <row r="1079" spans="1:12" ht="12" customHeight="1" x14ac:dyDescent="0.25">
      <c r="A1079" s="6" t="s">
        <v>3609</v>
      </c>
      <c r="B1079" s="7" t="s">
        <v>3623</v>
      </c>
      <c r="C1079" s="8" t="s">
        <v>4074</v>
      </c>
      <c r="D1079" s="9" t="s">
        <v>5001</v>
      </c>
      <c r="E1079" s="9"/>
      <c r="F1079" s="8" t="s">
        <v>3946</v>
      </c>
      <c r="G1079" s="9">
        <v>311</v>
      </c>
      <c r="H1079" s="9">
        <v>0</v>
      </c>
      <c r="I1079" s="9"/>
      <c r="J1079" s="7" t="s">
        <v>3621</v>
      </c>
      <c r="K1079" s="6" t="s">
        <v>3947</v>
      </c>
      <c r="L1079" s="9" t="s">
        <v>79</v>
      </c>
    </row>
    <row r="1080" spans="1:12" ht="12" customHeight="1" x14ac:dyDescent="0.25">
      <c r="A1080" s="6" t="s">
        <v>3609</v>
      </c>
      <c r="B1080" s="7" t="s">
        <v>4011</v>
      </c>
      <c r="C1080" s="8" t="s">
        <v>4074</v>
      </c>
      <c r="D1080" s="9" t="s">
        <v>5002</v>
      </c>
      <c r="E1080" s="9"/>
      <c r="F1080" s="8" t="s">
        <v>3653</v>
      </c>
      <c r="G1080" s="9">
        <v>75</v>
      </c>
      <c r="H1080" s="9">
        <v>0</v>
      </c>
      <c r="I1080" s="9"/>
      <c r="J1080" s="7" t="s">
        <v>3641</v>
      </c>
      <c r="K1080" s="6" t="s">
        <v>3642</v>
      </c>
      <c r="L1080" s="9" t="s">
        <v>79</v>
      </c>
    </row>
    <row r="1081" spans="1:12" ht="12" customHeight="1" x14ac:dyDescent="0.25">
      <c r="A1081" s="6" t="s">
        <v>3609</v>
      </c>
      <c r="B1081" s="7" t="s">
        <v>3623</v>
      </c>
      <c r="C1081" s="8" t="s">
        <v>4074</v>
      </c>
      <c r="D1081" s="9" t="s">
        <v>5003</v>
      </c>
      <c r="E1081" s="9"/>
      <c r="F1081" s="8" t="s">
        <v>3625</v>
      </c>
      <c r="G1081" s="9">
        <v>117</v>
      </c>
      <c r="H1081" s="9">
        <v>2</v>
      </c>
      <c r="I1081" s="9"/>
      <c r="J1081" s="7" t="s">
        <v>3621</v>
      </c>
      <c r="K1081" s="6" t="s">
        <v>5004</v>
      </c>
      <c r="L1081" s="9" t="s">
        <v>79</v>
      </c>
    </row>
    <row r="1082" spans="1:12" ht="12" customHeight="1" x14ac:dyDescent="0.25">
      <c r="A1082" s="6" t="s">
        <v>3609</v>
      </c>
      <c r="B1082" s="7" t="s">
        <v>5005</v>
      </c>
      <c r="C1082" s="8" t="s">
        <v>4074</v>
      </c>
      <c r="D1082" s="9" t="s">
        <v>5006</v>
      </c>
      <c r="E1082" s="9"/>
      <c r="F1082" s="8" t="s">
        <v>3946</v>
      </c>
      <c r="G1082" s="9">
        <v>40</v>
      </c>
      <c r="H1082" s="9">
        <v>0</v>
      </c>
      <c r="I1082" s="9"/>
      <c r="J1082" s="7" t="s">
        <v>3621</v>
      </c>
      <c r="K1082" s="6" t="s">
        <v>3947</v>
      </c>
      <c r="L1082" s="9" t="s">
        <v>79</v>
      </c>
    </row>
    <row r="1083" spans="1:12" ht="12" customHeight="1" x14ac:dyDescent="0.25">
      <c r="A1083" s="6" t="s">
        <v>3609</v>
      </c>
      <c r="B1083" s="7" t="s">
        <v>3616</v>
      </c>
      <c r="C1083" s="8" t="s">
        <v>4074</v>
      </c>
      <c r="D1083" s="9" t="s">
        <v>5007</v>
      </c>
      <c r="E1083" s="9"/>
      <c r="F1083" s="8" t="s">
        <v>3946</v>
      </c>
      <c r="G1083" s="9">
        <v>230</v>
      </c>
      <c r="H1083" s="9">
        <v>0</v>
      </c>
      <c r="I1083" s="9"/>
      <c r="J1083" s="7" t="s">
        <v>3621</v>
      </c>
      <c r="K1083" s="6" t="s">
        <v>5004</v>
      </c>
      <c r="L1083" s="9" t="s">
        <v>79</v>
      </c>
    </row>
    <row r="1084" spans="1:12" ht="12" customHeight="1" x14ac:dyDescent="0.25">
      <c r="A1084" s="6" t="s">
        <v>3609</v>
      </c>
      <c r="C1084" s="8" t="s">
        <v>4074</v>
      </c>
      <c r="D1084" s="9" t="s">
        <v>5008</v>
      </c>
      <c r="E1084" s="9"/>
      <c r="F1084" s="8" t="s">
        <v>3946</v>
      </c>
      <c r="G1084" s="9">
        <v>50</v>
      </c>
      <c r="H1084" s="9">
        <v>0</v>
      </c>
      <c r="I1084" s="9"/>
      <c r="J1084" s="7" t="s">
        <v>3621</v>
      </c>
      <c r="K1084" s="6" t="s">
        <v>5004</v>
      </c>
      <c r="L1084" s="9" t="s">
        <v>79</v>
      </c>
    </row>
    <row r="1085" spans="1:12" ht="12" customHeight="1" x14ac:dyDescent="0.25">
      <c r="A1085" s="6" t="s">
        <v>3609</v>
      </c>
      <c r="B1085" s="7" t="s">
        <v>5009</v>
      </c>
      <c r="C1085" s="8" t="s">
        <v>4074</v>
      </c>
      <c r="D1085" s="9" t="s">
        <v>5010</v>
      </c>
      <c r="E1085" s="9"/>
      <c r="F1085" s="8" t="s">
        <v>3946</v>
      </c>
      <c r="G1085" s="9">
        <v>278</v>
      </c>
      <c r="H1085" s="9">
        <v>2</v>
      </c>
      <c r="I1085" s="9"/>
      <c r="J1085" s="7" t="s">
        <v>3621</v>
      </c>
      <c r="K1085" s="6" t="s">
        <v>5004</v>
      </c>
      <c r="L1085" s="9" t="s">
        <v>79</v>
      </c>
    </row>
    <row r="1086" spans="1:12" ht="12" customHeight="1" x14ac:dyDescent="0.25">
      <c r="A1086" s="6" t="s">
        <v>3609</v>
      </c>
      <c r="B1086" s="7" t="s">
        <v>5009</v>
      </c>
      <c r="C1086" s="8" t="s">
        <v>4074</v>
      </c>
      <c r="D1086" s="9" t="s">
        <v>5011</v>
      </c>
      <c r="E1086" s="9"/>
      <c r="F1086" s="8" t="s">
        <v>3946</v>
      </c>
      <c r="G1086" s="9">
        <v>130</v>
      </c>
      <c r="H1086" s="9">
        <v>2</v>
      </c>
      <c r="I1086" s="9"/>
      <c r="J1086" s="7" t="s">
        <v>3621</v>
      </c>
      <c r="K1086" s="6" t="s">
        <v>5004</v>
      </c>
      <c r="L1086" s="9" t="s">
        <v>79</v>
      </c>
    </row>
    <row r="1087" spans="1:12" ht="12" customHeight="1" x14ac:dyDescent="0.25">
      <c r="A1087" s="6" t="s">
        <v>3609</v>
      </c>
      <c r="B1087" s="7" t="s">
        <v>5009</v>
      </c>
      <c r="C1087" s="8" t="s">
        <v>4074</v>
      </c>
      <c r="D1087" s="9" t="s">
        <v>5012</v>
      </c>
      <c r="E1087" s="9"/>
      <c r="F1087" s="8" t="s">
        <v>3946</v>
      </c>
      <c r="G1087" s="9">
        <v>130</v>
      </c>
      <c r="H1087" s="9">
        <v>2</v>
      </c>
      <c r="I1087" s="9"/>
      <c r="J1087" s="7" t="s">
        <v>3621</v>
      </c>
      <c r="K1087" s="6" t="s">
        <v>5004</v>
      </c>
      <c r="L1087" s="9" t="s">
        <v>79</v>
      </c>
    </row>
    <row r="1088" spans="1:12" ht="12" customHeight="1" x14ac:dyDescent="0.25">
      <c r="A1088" s="6" t="s">
        <v>3609</v>
      </c>
      <c r="B1088" s="7" t="s">
        <v>5009</v>
      </c>
      <c r="C1088" s="8" t="s">
        <v>4074</v>
      </c>
      <c r="D1088" s="9" t="s">
        <v>5013</v>
      </c>
      <c r="E1088" s="9"/>
      <c r="F1088" s="8" t="s">
        <v>3946</v>
      </c>
      <c r="G1088" s="9">
        <v>130</v>
      </c>
      <c r="H1088" s="9">
        <v>2</v>
      </c>
      <c r="I1088" s="9"/>
      <c r="J1088" s="7" t="s">
        <v>3621</v>
      </c>
      <c r="K1088" s="6" t="s">
        <v>5004</v>
      </c>
      <c r="L1088" s="9" t="s">
        <v>79</v>
      </c>
    </row>
    <row r="1089" spans="1:12" ht="12" customHeight="1" x14ac:dyDescent="0.25">
      <c r="A1089" s="6" t="s">
        <v>3609</v>
      </c>
      <c r="B1089" s="7" t="s">
        <v>5009</v>
      </c>
      <c r="C1089" s="8" t="s">
        <v>4074</v>
      </c>
      <c r="D1089" s="9" t="s">
        <v>5014</v>
      </c>
      <c r="E1089" s="9"/>
      <c r="F1089" s="8" t="s">
        <v>3946</v>
      </c>
      <c r="G1089" s="9">
        <v>196</v>
      </c>
      <c r="H1089" s="9">
        <v>1</v>
      </c>
      <c r="I1089" s="9"/>
      <c r="J1089" s="7" t="s">
        <v>3621</v>
      </c>
      <c r="K1089" s="6" t="s">
        <v>5004</v>
      </c>
      <c r="L1089" s="9" t="s">
        <v>79</v>
      </c>
    </row>
    <row r="1090" spans="1:12" ht="12" customHeight="1" x14ac:dyDescent="0.25">
      <c r="A1090" s="6" t="s">
        <v>3609</v>
      </c>
      <c r="B1090" s="7" t="s">
        <v>3717</v>
      </c>
      <c r="C1090" s="8" t="s">
        <v>4074</v>
      </c>
      <c r="D1090" s="9" t="s">
        <v>4075</v>
      </c>
      <c r="E1090" s="9" t="s">
        <v>393</v>
      </c>
      <c r="F1090" s="8" t="s">
        <v>3688</v>
      </c>
      <c r="G1090" s="9">
        <v>889</v>
      </c>
      <c r="H1090" s="9">
        <v>45</v>
      </c>
      <c r="I1090" s="9"/>
      <c r="J1090" s="7" t="s">
        <v>3621</v>
      </c>
      <c r="K1090" s="6" t="s">
        <v>3622</v>
      </c>
      <c r="L1090" s="9" t="s">
        <v>79</v>
      </c>
    </row>
    <row r="1091" spans="1:12" ht="12" customHeight="1" x14ac:dyDescent="0.25">
      <c r="A1091" s="6" t="s">
        <v>3609</v>
      </c>
      <c r="B1091" s="7" t="s">
        <v>3717</v>
      </c>
      <c r="C1091" s="8" t="s">
        <v>4074</v>
      </c>
      <c r="D1091" s="9" t="s">
        <v>4478</v>
      </c>
      <c r="E1091" s="9" t="s">
        <v>393</v>
      </c>
      <c r="F1091" s="8" t="s">
        <v>4162</v>
      </c>
      <c r="G1091" s="9">
        <v>1910</v>
      </c>
      <c r="H1091" s="9">
        <v>80</v>
      </c>
      <c r="I1091" s="9"/>
      <c r="J1091" s="7" t="s">
        <v>3621</v>
      </c>
      <c r="K1091" s="6" t="s">
        <v>4479</v>
      </c>
      <c r="L1091" s="9" t="s">
        <v>79</v>
      </c>
    </row>
    <row r="1092" spans="1:12" ht="12" customHeight="1" x14ac:dyDescent="0.25">
      <c r="A1092" s="6" t="s">
        <v>3609</v>
      </c>
      <c r="B1092" s="7" t="s">
        <v>3717</v>
      </c>
      <c r="C1092" s="8" t="s">
        <v>4074</v>
      </c>
      <c r="D1092" s="9" t="s">
        <v>4480</v>
      </c>
      <c r="E1092" s="9" t="s">
        <v>393</v>
      </c>
      <c r="F1092" s="8" t="s">
        <v>4162</v>
      </c>
      <c r="G1092" s="9">
        <v>1959</v>
      </c>
      <c r="H1092" s="9">
        <v>60</v>
      </c>
      <c r="I1092" s="9"/>
      <c r="J1092" s="7" t="s">
        <v>3621</v>
      </c>
      <c r="K1092" s="6" t="s">
        <v>4479</v>
      </c>
      <c r="L1092" s="9" t="s">
        <v>79</v>
      </c>
    </row>
    <row r="1093" spans="1:12" ht="12" customHeight="1" x14ac:dyDescent="0.25">
      <c r="A1093" s="6" t="s">
        <v>3609</v>
      </c>
      <c r="B1093" s="7" t="s">
        <v>3717</v>
      </c>
      <c r="C1093" s="8" t="s">
        <v>4074</v>
      </c>
      <c r="D1093" s="9" t="s">
        <v>4481</v>
      </c>
      <c r="E1093" s="9" t="s">
        <v>393</v>
      </c>
      <c r="F1093" s="8" t="s">
        <v>4162</v>
      </c>
      <c r="G1093" s="9">
        <v>726</v>
      </c>
      <c r="H1093" s="9">
        <v>30</v>
      </c>
      <c r="I1093" s="9"/>
      <c r="J1093" s="7" t="s">
        <v>3621</v>
      </c>
      <c r="K1093" s="6" t="s">
        <v>4479</v>
      </c>
      <c r="L1093" s="9" t="s">
        <v>79</v>
      </c>
    </row>
    <row r="1094" spans="1:12" ht="12" customHeight="1" x14ac:dyDescent="0.25">
      <c r="A1094" s="6" t="s">
        <v>3609</v>
      </c>
      <c r="B1094" s="7" t="s">
        <v>3717</v>
      </c>
      <c r="C1094" s="8" t="s">
        <v>4074</v>
      </c>
      <c r="D1094" s="9" t="s">
        <v>4482</v>
      </c>
      <c r="E1094" s="9" t="s">
        <v>393</v>
      </c>
      <c r="F1094" s="8" t="s">
        <v>4162</v>
      </c>
      <c r="G1094" s="9">
        <v>653</v>
      </c>
      <c r="H1094" s="9">
        <v>14</v>
      </c>
      <c r="I1094" s="9"/>
      <c r="J1094" s="7" t="s">
        <v>3621</v>
      </c>
      <c r="K1094" s="6" t="s">
        <v>4479</v>
      </c>
      <c r="L1094" s="9" t="s">
        <v>79</v>
      </c>
    </row>
    <row r="1095" spans="1:12" ht="12" customHeight="1" x14ac:dyDescent="0.25">
      <c r="A1095" s="6" t="s">
        <v>3609</v>
      </c>
      <c r="B1095" s="7" t="s">
        <v>4483</v>
      </c>
      <c r="C1095" s="8" t="s">
        <v>4074</v>
      </c>
      <c r="D1095" s="9" t="s">
        <v>4484</v>
      </c>
      <c r="E1095" s="9" t="s">
        <v>393</v>
      </c>
      <c r="F1095" s="8" t="s">
        <v>4162</v>
      </c>
      <c r="G1095" s="9">
        <v>428</v>
      </c>
      <c r="H1095" s="9">
        <v>24</v>
      </c>
      <c r="I1095" s="9"/>
      <c r="J1095" s="7" t="s">
        <v>3621</v>
      </c>
      <c r="K1095" s="6" t="s">
        <v>4485</v>
      </c>
      <c r="L1095" s="9" t="s">
        <v>79</v>
      </c>
    </row>
    <row r="1096" spans="1:12" ht="12" customHeight="1" x14ac:dyDescent="0.25">
      <c r="A1096" s="6" t="s">
        <v>3609</v>
      </c>
      <c r="B1096" s="7" t="s">
        <v>3717</v>
      </c>
      <c r="C1096" s="8" t="s">
        <v>4074</v>
      </c>
      <c r="D1096" s="9" t="s">
        <v>4486</v>
      </c>
      <c r="E1096" s="9" t="s">
        <v>393</v>
      </c>
      <c r="F1096" s="8" t="s">
        <v>4162</v>
      </c>
      <c r="G1096" s="9">
        <v>674</v>
      </c>
      <c r="H1096" s="9">
        <v>30</v>
      </c>
      <c r="I1096" s="9"/>
      <c r="J1096" s="7" t="s">
        <v>3621</v>
      </c>
      <c r="K1096" s="6" t="s">
        <v>3947</v>
      </c>
      <c r="L1096" s="9" t="s">
        <v>79</v>
      </c>
    </row>
    <row r="1097" spans="1:12" ht="12" customHeight="1" x14ac:dyDescent="0.25">
      <c r="A1097" s="6" t="s">
        <v>3609</v>
      </c>
      <c r="B1097" s="7" t="s">
        <v>3717</v>
      </c>
      <c r="C1097" s="8" t="s">
        <v>4074</v>
      </c>
      <c r="D1097" s="9" t="s">
        <v>5129</v>
      </c>
      <c r="E1097" s="9"/>
      <c r="F1097" s="8" t="s">
        <v>4162</v>
      </c>
      <c r="G1097" s="9">
        <v>707</v>
      </c>
      <c r="H1097" s="9">
        <v>24</v>
      </c>
      <c r="I1097" s="9"/>
      <c r="J1097" s="7" t="s">
        <v>3621</v>
      </c>
      <c r="K1097" s="6" t="s">
        <v>4485</v>
      </c>
      <c r="L1097" s="9" t="s">
        <v>79</v>
      </c>
    </row>
    <row r="1098" spans="1:12" ht="12" customHeight="1" x14ac:dyDescent="0.25">
      <c r="A1098" s="6" t="s">
        <v>3609</v>
      </c>
      <c r="B1098" s="7" t="s">
        <v>3717</v>
      </c>
      <c r="C1098" s="8" t="s">
        <v>4074</v>
      </c>
      <c r="D1098" s="9" t="s">
        <v>5130</v>
      </c>
      <c r="E1098" s="9"/>
      <c r="F1098" s="8" t="s">
        <v>4162</v>
      </c>
      <c r="G1098" s="9">
        <v>238</v>
      </c>
      <c r="H1098" s="9">
        <v>6</v>
      </c>
      <c r="I1098" s="9"/>
      <c r="J1098" s="7" t="s">
        <v>3621</v>
      </c>
      <c r="K1098" s="6" t="s">
        <v>3947</v>
      </c>
      <c r="L1098" s="9" t="s">
        <v>79</v>
      </c>
    </row>
    <row r="1099" spans="1:12" ht="12" customHeight="1" x14ac:dyDescent="0.25">
      <c r="A1099" s="6" t="s">
        <v>3609</v>
      </c>
      <c r="B1099" s="7" t="s">
        <v>3749</v>
      </c>
      <c r="C1099" s="8" t="s">
        <v>4074</v>
      </c>
      <c r="D1099" s="9" t="s">
        <v>5131</v>
      </c>
      <c r="E1099" s="9"/>
      <c r="F1099" s="8" t="s">
        <v>4162</v>
      </c>
      <c r="G1099" s="9">
        <v>234</v>
      </c>
      <c r="H1099" s="9">
        <v>0</v>
      </c>
      <c r="I1099" s="9"/>
      <c r="J1099" s="7" t="s">
        <v>3621</v>
      </c>
      <c r="K1099" s="6" t="s">
        <v>3947</v>
      </c>
      <c r="L1099" s="9" t="s">
        <v>79</v>
      </c>
    </row>
    <row r="1100" spans="1:12" ht="12" customHeight="1" x14ac:dyDescent="0.25">
      <c r="A1100" s="6" t="s">
        <v>3609</v>
      </c>
      <c r="B1100" s="7" t="s">
        <v>3623</v>
      </c>
      <c r="C1100" s="8" t="s">
        <v>5023</v>
      </c>
      <c r="D1100" s="9" t="s">
        <v>3916</v>
      </c>
      <c r="E1100" s="9"/>
      <c r="F1100" s="8" t="s">
        <v>3625</v>
      </c>
      <c r="G1100" s="9">
        <v>70</v>
      </c>
      <c r="H1100" s="9">
        <v>1</v>
      </c>
      <c r="I1100" s="9"/>
      <c r="J1100" s="7" t="s">
        <v>3641</v>
      </c>
      <c r="K1100" s="6" t="s">
        <v>3788</v>
      </c>
      <c r="L1100" s="9" t="s">
        <v>79</v>
      </c>
    </row>
    <row r="1101" spans="1:12" ht="12" customHeight="1" x14ac:dyDescent="0.25">
      <c r="A1101" s="6" t="s">
        <v>3609</v>
      </c>
      <c r="B1101" s="7" t="s">
        <v>3623</v>
      </c>
      <c r="C1101" s="8" t="s">
        <v>5023</v>
      </c>
      <c r="D1101" s="9" t="s">
        <v>3926</v>
      </c>
      <c r="E1101" s="9"/>
      <c r="F1101" s="8" t="s">
        <v>3625</v>
      </c>
      <c r="G1101" s="9">
        <v>70</v>
      </c>
      <c r="H1101" s="9">
        <v>1</v>
      </c>
      <c r="I1101" s="9"/>
      <c r="J1101" s="7" t="s">
        <v>3882</v>
      </c>
      <c r="K1101" s="6" t="s">
        <v>5024</v>
      </c>
      <c r="L1101" s="9" t="s">
        <v>79</v>
      </c>
    </row>
    <row r="1102" spans="1:12" ht="12" customHeight="1" x14ac:dyDescent="0.25">
      <c r="A1102" s="6" t="s">
        <v>3609</v>
      </c>
      <c r="B1102" s="7" t="s">
        <v>3623</v>
      </c>
      <c r="C1102" s="8" t="s">
        <v>5023</v>
      </c>
      <c r="D1102" s="9" t="s">
        <v>3927</v>
      </c>
      <c r="E1102" s="9"/>
      <c r="F1102" s="8" t="s">
        <v>3625</v>
      </c>
      <c r="G1102" s="9">
        <v>65</v>
      </c>
      <c r="H1102" s="9">
        <v>1</v>
      </c>
      <c r="I1102" s="9"/>
      <c r="J1102" s="7" t="s">
        <v>3882</v>
      </c>
      <c r="K1102" s="6" t="s">
        <v>5025</v>
      </c>
      <c r="L1102" s="9" t="s">
        <v>79</v>
      </c>
    </row>
    <row r="1103" spans="1:12" ht="12" customHeight="1" x14ac:dyDescent="0.25">
      <c r="A1103" s="6" t="s">
        <v>3609</v>
      </c>
      <c r="B1103" s="7" t="s">
        <v>3623</v>
      </c>
      <c r="C1103" s="8" t="s">
        <v>5023</v>
      </c>
      <c r="D1103" s="9" t="s">
        <v>5026</v>
      </c>
      <c r="E1103" s="9"/>
      <c r="F1103" s="8" t="s">
        <v>3625</v>
      </c>
      <c r="G1103" s="9">
        <v>80</v>
      </c>
      <c r="H1103" s="9">
        <v>1</v>
      </c>
      <c r="I1103" s="9"/>
      <c r="J1103" s="7" t="s">
        <v>3882</v>
      </c>
      <c r="K1103" s="6" t="s">
        <v>5025</v>
      </c>
      <c r="L1103" s="9" t="s">
        <v>79</v>
      </c>
    </row>
    <row r="1104" spans="1:12" ht="12" customHeight="1" x14ac:dyDescent="0.25">
      <c r="A1104" s="6" t="s">
        <v>3609</v>
      </c>
      <c r="B1104" s="7" t="s">
        <v>4041</v>
      </c>
      <c r="C1104" s="8" t="s">
        <v>5023</v>
      </c>
      <c r="D1104" s="9" t="s">
        <v>5027</v>
      </c>
      <c r="E1104" s="9"/>
      <c r="F1104" s="8" t="s">
        <v>3855</v>
      </c>
      <c r="G1104" s="9">
        <v>215</v>
      </c>
      <c r="H1104" s="9">
        <v>1</v>
      </c>
      <c r="I1104" s="9"/>
      <c r="J1104" s="7" t="s">
        <v>3882</v>
      </c>
      <c r="K1104" s="6" t="s">
        <v>5025</v>
      </c>
      <c r="L1104" s="9" t="s">
        <v>79</v>
      </c>
    </row>
    <row r="1105" spans="1:12" ht="12" customHeight="1" x14ac:dyDescent="0.25">
      <c r="A1105" s="6" t="s">
        <v>3609</v>
      </c>
      <c r="B1105" s="7" t="s">
        <v>3623</v>
      </c>
      <c r="C1105" s="8" t="s">
        <v>5023</v>
      </c>
      <c r="D1105" s="9" t="s">
        <v>5028</v>
      </c>
      <c r="E1105" s="9"/>
      <c r="F1105" s="8" t="s">
        <v>3625</v>
      </c>
      <c r="G1105" s="9">
        <v>72</v>
      </c>
      <c r="H1105" s="9">
        <v>1</v>
      </c>
      <c r="I1105" s="9"/>
      <c r="J1105" s="7" t="s">
        <v>3882</v>
      </c>
      <c r="K1105" s="6" t="s">
        <v>5025</v>
      </c>
      <c r="L1105" s="9" t="s">
        <v>79</v>
      </c>
    </row>
    <row r="1106" spans="1:12" ht="12" customHeight="1" x14ac:dyDescent="0.25">
      <c r="A1106" s="6" t="s">
        <v>3609</v>
      </c>
      <c r="B1106" s="7" t="s">
        <v>3623</v>
      </c>
      <c r="C1106" s="8" t="s">
        <v>5023</v>
      </c>
      <c r="D1106" s="9" t="s">
        <v>5029</v>
      </c>
      <c r="E1106" s="9"/>
      <c r="F1106" s="8" t="s">
        <v>3625</v>
      </c>
      <c r="G1106" s="9">
        <v>56</v>
      </c>
      <c r="H1106" s="9">
        <v>1</v>
      </c>
      <c r="I1106" s="9"/>
      <c r="J1106" s="7" t="s">
        <v>3621</v>
      </c>
      <c r="K1106" s="6" t="s">
        <v>5030</v>
      </c>
      <c r="L1106" s="9" t="s">
        <v>79</v>
      </c>
    </row>
    <row r="1107" spans="1:12" ht="12" customHeight="1" x14ac:dyDescent="0.25">
      <c r="A1107" s="6" t="s">
        <v>3609</v>
      </c>
      <c r="B1107" s="7" t="s">
        <v>3623</v>
      </c>
      <c r="C1107" s="8" t="s">
        <v>5023</v>
      </c>
      <c r="D1107" s="9" t="s">
        <v>5031</v>
      </c>
      <c r="E1107" s="9"/>
      <c r="F1107" s="8" t="s">
        <v>3625</v>
      </c>
      <c r="G1107" s="9">
        <v>56</v>
      </c>
      <c r="H1107" s="9">
        <v>1</v>
      </c>
      <c r="I1107" s="9"/>
      <c r="J1107" s="7" t="s">
        <v>3621</v>
      </c>
      <c r="K1107" s="6" t="s">
        <v>5030</v>
      </c>
      <c r="L1107" s="9" t="s">
        <v>79</v>
      </c>
    </row>
    <row r="1108" spans="1:12" ht="12" customHeight="1" x14ac:dyDescent="0.25">
      <c r="A1108" s="6" t="s">
        <v>3609</v>
      </c>
      <c r="B1108" s="7" t="s">
        <v>3623</v>
      </c>
      <c r="C1108" s="8" t="s">
        <v>5023</v>
      </c>
      <c r="D1108" s="9" t="s">
        <v>3621</v>
      </c>
      <c r="E1108" s="9"/>
      <c r="F1108" s="8" t="s">
        <v>3625</v>
      </c>
      <c r="G1108" s="9">
        <v>65</v>
      </c>
      <c r="H1108" s="9">
        <v>1</v>
      </c>
      <c r="I1108" s="9"/>
      <c r="J1108" s="7" t="s">
        <v>3621</v>
      </c>
      <c r="K1108" s="6" t="s">
        <v>5030</v>
      </c>
      <c r="L1108" s="9" t="s">
        <v>79</v>
      </c>
    </row>
    <row r="1109" spans="1:12" ht="12" customHeight="1" x14ac:dyDescent="0.25">
      <c r="A1109" s="6" t="s">
        <v>3609</v>
      </c>
      <c r="B1109" s="7" t="s">
        <v>3623</v>
      </c>
      <c r="C1109" s="8" t="s">
        <v>5023</v>
      </c>
      <c r="D1109" s="9" t="s">
        <v>3614</v>
      </c>
      <c r="E1109" s="9"/>
      <c r="F1109" s="8" t="s">
        <v>3625</v>
      </c>
      <c r="G1109" s="9">
        <v>65</v>
      </c>
      <c r="H1109" s="9">
        <v>1</v>
      </c>
      <c r="I1109" s="9"/>
      <c r="J1109" s="7" t="s">
        <v>3621</v>
      </c>
      <c r="K1109" s="6" t="s">
        <v>5030</v>
      </c>
      <c r="L1109" s="9" t="s">
        <v>79</v>
      </c>
    </row>
    <row r="1110" spans="1:12" ht="12" customHeight="1" x14ac:dyDescent="0.25">
      <c r="A1110" s="6" t="s">
        <v>3609</v>
      </c>
      <c r="B1110" s="7" t="s">
        <v>3623</v>
      </c>
      <c r="C1110" s="8" t="s">
        <v>5023</v>
      </c>
      <c r="D1110" s="9" t="s">
        <v>5032</v>
      </c>
      <c r="E1110" s="9"/>
      <c r="F1110" s="8" t="s">
        <v>3625</v>
      </c>
      <c r="G1110" s="9">
        <v>64</v>
      </c>
      <c r="H1110" s="9">
        <v>1</v>
      </c>
      <c r="I1110" s="9"/>
      <c r="J1110" s="7" t="s">
        <v>3621</v>
      </c>
      <c r="K1110" s="6" t="s">
        <v>5030</v>
      </c>
      <c r="L1110" s="9" t="s">
        <v>79</v>
      </c>
    </row>
    <row r="1111" spans="1:12" ht="12" customHeight="1" x14ac:dyDescent="0.25">
      <c r="A1111" s="6" t="s">
        <v>3609</v>
      </c>
      <c r="B1111" s="7" t="s">
        <v>3623</v>
      </c>
      <c r="C1111" s="8" t="s">
        <v>5023</v>
      </c>
      <c r="D1111" s="9" t="s">
        <v>5033</v>
      </c>
      <c r="E1111" s="9"/>
      <c r="F1111" s="8" t="s">
        <v>3625</v>
      </c>
      <c r="G1111" s="9">
        <v>85</v>
      </c>
      <c r="H1111" s="9">
        <v>1</v>
      </c>
      <c r="I1111" s="9"/>
      <c r="J1111" s="7" t="s">
        <v>3621</v>
      </c>
      <c r="K1111" s="6" t="s">
        <v>3999</v>
      </c>
      <c r="L1111" s="9" t="s">
        <v>79</v>
      </c>
    </row>
    <row r="1112" spans="1:12" ht="12" customHeight="1" x14ac:dyDescent="0.25">
      <c r="A1112" s="6" t="s">
        <v>3609</v>
      </c>
      <c r="B1112" s="7" t="s">
        <v>3623</v>
      </c>
      <c r="C1112" s="8" t="s">
        <v>5023</v>
      </c>
      <c r="D1112" s="9" t="s">
        <v>5034</v>
      </c>
      <c r="E1112" s="9"/>
      <c r="F1112" s="8" t="s">
        <v>3625</v>
      </c>
      <c r="G1112" s="9">
        <v>63</v>
      </c>
      <c r="H1112" s="9">
        <v>1</v>
      </c>
      <c r="I1112" s="9"/>
      <c r="J1112" s="7" t="s">
        <v>3621</v>
      </c>
      <c r="K1112" s="6" t="s">
        <v>3999</v>
      </c>
      <c r="L1112" s="9" t="s">
        <v>79</v>
      </c>
    </row>
    <row r="1113" spans="1:12" ht="12" customHeight="1" x14ac:dyDescent="0.25">
      <c r="A1113" s="6" t="s">
        <v>3609</v>
      </c>
      <c r="B1113" s="7" t="s">
        <v>3623</v>
      </c>
      <c r="C1113" s="8" t="s">
        <v>5023</v>
      </c>
      <c r="D1113" s="9" t="s">
        <v>5035</v>
      </c>
      <c r="E1113" s="9"/>
      <c r="F1113" s="8" t="s">
        <v>3625</v>
      </c>
      <c r="G1113" s="9">
        <v>84</v>
      </c>
      <c r="H1113" s="9">
        <v>1</v>
      </c>
      <c r="I1113" s="9"/>
      <c r="J1113" s="7" t="s">
        <v>3621</v>
      </c>
      <c r="K1113" s="6" t="s">
        <v>3999</v>
      </c>
      <c r="L1113" s="9" t="s">
        <v>79</v>
      </c>
    </row>
    <row r="1114" spans="1:12" ht="12" customHeight="1" x14ac:dyDescent="0.25">
      <c r="A1114" s="6" t="s">
        <v>3609</v>
      </c>
      <c r="B1114" s="7" t="s">
        <v>5036</v>
      </c>
      <c r="C1114" s="8" t="s">
        <v>5023</v>
      </c>
      <c r="D1114" s="9" t="s">
        <v>5037</v>
      </c>
      <c r="E1114" s="9"/>
      <c r="F1114" s="8" t="s">
        <v>3625</v>
      </c>
      <c r="G1114" s="9">
        <v>46</v>
      </c>
      <c r="H1114" s="9">
        <v>1</v>
      </c>
      <c r="I1114" s="9"/>
      <c r="J1114" s="7" t="s">
        <v>3621</v>
      </c>
      <c r="K1114" s="6" t="s">
        <v>3999</v>
      </c>
      <c r="L1114" s="9" t="s">
        <v>79</v>
      </c>
    </row>
    <row r="1115" spans="1:12" ht="12" customHeight="1" x14ac:dyDescent="0.25">
      <c r="A1115" s="6" t="s">
        <v>3609</v>
      </c>
      <c r="B1115" s="7" t="s">
        <v>3623</v>
      </c>
      <c r="C1115" s="8" t="s">
        <v>5038</v>
      </c>
      <c r="D1115" s="9" t="s">
        <v>3916</v>
      </c>
      <c r="E1115" s="9"/>
      <c r="F1115" s="8" t="s">
        <v>3625</v>
      </c>
      <c r="G1115" s="9">
        <v>70</v>
      </c>
      <c r="H1115" s="9">
        <v>1</v>
      </c>
      <c r="I1115" s="9"/>
      <c r="J1115" s="7" t="s">
        <v>3621</v>
      </c>
      <c r="K1115" s="6" t="s">
        <v>3622</v>
      </c>
      <c r="L1115" s="9" t="s">
        <v>79</v>
      </c>
    </row>
    <row r="1116" spans="1:12" ht="12" customHeight="1" x14ac:dyDescent="0.25">
      <c r="A1116" s="6" t="s">
        <v>3609</v>
      </c>
      <c r="B1116" s="7" t="s">
        <v>3623</v>
      </c>
      <c r="C1116" s="8" t="s">
        <v>5038</v>
      </c>
      <c r="D1116" s="9" t="s">
        <v>3926</v>
      </c>
      <c r="E1116" s="9"/>
      <c r="F1116" s="8" t="s">
        <v>3625</v>
      </c>
      <c r="G1116" s="9">
        <v>70</v>
      </c>
      <c r="H1116" s="9">
        <v>1</v>
      </c>
      <c r="I1116" s="9"/>
      <c r="J1116" s="7" t="s">
        <v>3621</v>
      </c>
      <c r="K1116" s="6" t="s">
        <v>3622</v>
      </c>
      <c r="L1116" s="9" t="s">
        <v>79</v>
      </c>
    </row>
    <row r="1117" spans="1:12" ht="12" customHeight="1" x14ac:dyDescent="0.25">
      <c r="A1117" s="6" t="s">
        <v>3609</v>
      </c>
      <c r="B1117" s="7" t="s">
        <v>3623</v>
      </c>
      <c r="C1117" s="8" t="s">
        <v>5038</v>
      </c>
      <c r="D1117" s="9" t="s">
        <v>3927</v>
      </c>
      <c r="E1117" s="9"/>
      <c r="F1117" s="8" t="s">
        <v>3625</v>
      </c>
      <c r="G1117" s="9">
        <v>65</v>
      </c>
      <c r="H1117" s="9">
        <v>1</v>
      </c>
      <c r="I1117" s="9"/>
      <c r="J1117" s="7" t="s">
        <v>3882</v>
      </c>
      <c r="K1117" s="6" t="s">
        <v>5025</v>
      </c>
      <c r="L1117" s="9" t="s">
        <v>79</v>
      </c>
    </row>
    <row r="1118" spans="1:12" ht="12" customHeight="1" x14ac:dyDescent="0.25">
      <c r="A1118" s="6" t="s">
        <v>3609</v>
      </c>
      <c r="B1118" s="7" t="s">
        <v>3664</v>
      </c>
      <c r="C1118" s="8" t="s">
        <v>5038</v>
      </c>
      <c r="D1118" s="9" t="s">
        <v>5026</v>
      </c>
      <c r="E1118" s="9"/>
      <c r="F1118" s="8" t="s">
        <v>3620</v>
      </c>
      <c r="G1118" s="9">
        <v>77</v>
      </c>
      <c r="H1118" s="9">
        <v>1</v>
      </c>
      <c r="I1118" s="9"/>
      <c r="J1118" s="7" t="s">
        <v>3882</v>
      </c>
      <c r="K1118" s="6" t="s">
        <v>5039</v>
      </c>
      <c r="L1118" s="9" t="s">
        <v>79</v>
      </c>
    </row>
    <row r="1119" spans="1:12" ht="12" customHeight="1" x14ac:dyDescent="0.25">
      <c r="A1119" s="6" t="s">
        <v>3609</v>
      </c>
      <c r="B1119" s="7" t="s">
        <v>3623</v>
      </c>
      <c r="C1119" s="8" t="s">
        <v>5038</v>
      </c>
      <c r="D1119" s="9" t="s">
        <v>5027</v>
      </c>
      <c r="E1119" s="9"/>
      <c r="F1119" s="8" t="s">
        <v>3625</v>
      </c>
      <c r="G1119" s="9">
        <v>210</v>
      </c>
      <c r="H1119" s="9">
        <v>1</v>
      </c>
      <c r="I1119" s="9"/>
      <c r="J1119" s="7" t="s">
        <v>3882</v>
      </c>
      <c r="K1119" s="6" t="s">
        <v>5039</v>
      </c>
      <c r="L1119" s="9" t="s">
        <v>79</v>
      </c>
    </row>
    <row r="1120" spans="1:12" ht="12" customHeight="1" x14ac:dyDescent="0.25">
      <c r="A1120" s="6" t="s">
        <v>3609</v>
      </c>
      <c r="B1120" s="7" t="s">
        <v>3623</v>
      </c>
      <c r="C1120" s="8" t="s">
        <v>5038</v>
      </c>
      <c r="D1120" s="9" t="s">
        <v>5028</v>
      </c>
      <c r="E1120" s="9"/>
      <c r="F1120" s="8" t="s">
        <v>3625</v>
      </c>
      <c r="G1120" s="9">
        <v>77</v>
      </c>
      <c r="H1120" s="9">
        <v>1</v>
      </c>
      <c r="I1120" s="9"/>
      <c r="J1120" s="7" t="s">
        <v>3882</v>
      </c>
      <c r="K1120" s="6" t="s">
        <v>5039</v>
      </c>
      <c r="L1120" s="9" t="s">
        <v>79</v>
      </c>
    </row>
    <row r="1121" spans="1:12" ht="12" customHeight="1" x14ac:dyDescent="0.25">
      <c r="A1121" s="6" t="s">
        <v>3609</v>
      </c>
      <c r="C1121" s="8" t="s">
        <v>5038</v>
      </c>
      <c r="D1121" s="9" t="s">
        <v>5040</v>
      </c>
      <c r="E1121" s="9"/>
      <c r="F1121" s="8" t="s">
        <v>3625</v>
      </c>
      <c r="G1121" s="9">
        <v>0</v>
      </c>
      <c r="H1121" s="9">
        <v>1</v>
      </c>
      <c r="I1121" s="9"/>
      <c r="J1121" s="7" t="s">
        <v>3882</v>
      </c>
      <c r="K1121" s="6" t="s">
        <v>5039</v>
      </c>
      <c r="L1121" s="9" t="s">
        <v>79</v>
      </c>
    </row>
    <row r="1122" spans="1:12" ht="12" customHeight="1" x14ac:dyDescent="0.25">
      <c r="A1122" s="6" t="s">
        <v>3609</v>
      </c>
      <c r="C1122" s="8" t="s">
        <v>5038</v>
      </c>
      <c r="D1122" s="9" t="s">
        <v>5041</v>
      </c>
      <c r="E1122" s="9"/>
      <c r="F1122" s="8" t="s">
        <v>3625</v>
      </c>
      <c r="G1122" s="9">
        <v>0</v>
      </c>
      <c r="H1122" s="9">
        <v>1</v>
      </c>
      <c r="I1122" s="9"/>
      <c r="J1122" s="7" t="s">
        <v>3621</v>
      </c>
      <c r="K1122" s="6" t="s">
        <v>3622</v>
      </c>
      <c r="L1122" s="9" t="s">
        <v>79</v>
      </c>
    </row>
    <row r="1123" spans="1:12" ht="12" customHeight="1" x14ac:dyDescent="0.25">
      <c r="A1123" s="6" t="s">
        <v>3609</v>
      </c>
      <c r="B1123" s="7" t="s">
        <v>3623</v>
      </c>
      <c r="C1123" s="8" t="s">
        <v>5038</v>
      </c>
      <c r="D1123" s="9" t="s">
        <v>5029</v>
      </c>
      <c r="E1123" s="9"/>
      <c r="F1123" s="8" t="s">
        <v>3625</v>
      </c>
      <c r="G1123" s="9">
        <v>48</v>
      </c>
      <c r="H1123" s="9">
        <v>1</v>
      </c>
      <c r="I1123" s="9"/>
      <c r="J1123" s="7" t="s">
        <v>3621</v>
      </c>
      <c r="K1123" s="6" t="s">
        <v>3622</v>
      </c>
      <c r="L1123" s="9" t="s">
        <v>79</v>
      </c>
    </row>
    <row r="1124" spans="1:12" ht="12" customHeight="1" x14ac:dyDescent="0.25">
      <c r="A1124" s="6" t="s">
        <v>3609</v>
      </c>
      <c r="B1124" s="7" t="s">
        <v>3623</v>
      </c>
      <c r="C1124" s="8" t="s">
        <v>5038</v>
      </c>
      <c r="D1124" s="9" t="s">
        <v>5031</v>
      </c>
      <c r="E1124" s="9"/>
      <c r="F1124" s="8" t="s">
        <v>3625</v>
      </c>
      <c r="G1124" s="9">
        <v>57</v>
      </c>
      <c r="H1124" s="9">
        <v>1</v>
      </c>
      <c r="I1124" s="9"/>
      <c r="J1124" s="7" t="s">
        <v>3621</v>
      </c>
      <c r="K1124" s="6" t="s">
        <v>3622</v>
      </c>
      <c r="L1124" s="9" t="s">
        <v>79</v>
      </c>
    </row>
    <row r="1125" spans="1:12" ht="12" customHeight="1" x14ac:dyDescent="0.25">
      <c r="A1125" s="6" t="s">
        <v>3609</v>
      </c>
      <c r="B1125" s="7" t="s">
        <v>3623</v>
      </c>
      <c r="C1125" s="8" t="s">
        <v>5038</v>
      </c>
      <c r="D1125" s="9" t="s">
        <v>3621</v>
      </c>
      <c r="E1125" s="9"/>
      <c r="F1125" s="8" t="s">
        <v>3625</v>
      </c>
      <c r="G1125" s="9">
        <v>60</v>
      </c>
      <c r="H1125" s="9">
        <v>1</v>
      </c>
      <c r="I1125" s="9"/>
      <c r="J1125" s="7" t="s">
        <v>3621</v>
      </c>
      <c r="K1125" s="6" t="s">
        <v>3622</v>
      </c>
      <c r="L1125" s="9" t="s">
        <v>79</v>
      </c>
    </row>
    <row r="1126" spans="1:12" ht="12" customHeight="1" x14ac:dyDescent="0.25">
      <c r="A1126" s="6" t="s">
        <v>3609</v>
      </c>
      <c r="B1126" s="7" t="s">
        <v>3623</v>
      </c>
      <c r="C1126" s="8" t="s">
        <v>5038</v>
      </c>
      <c r="D1126" s="9" t="s">
        <v>3614</v>
      </c>
      <c r="E1126" s="9"/>
      <c r="F1126" s="8" t="s">
        <v>3625</v>
      </c>
      <c r="G1126" s="9">
        <v>60</v>
      </c>
      <c r="H1126" s="9">
        <v>1</v>
      </c>
      <c r="I1126" s="9"/>
      <c r="J1126" s="7" t="s">
        <v>3621</v>
      </c>
      <c r="K1126" s="6" t="s">
        <v>3622</v>
      </c>
      <c r="L1126" s="9" t="s">
        <v>79</v>
      </c>
    </row>
    <row r="1127" spans="1:12" ht="12" customHeight="1" x14ac:dyDescent="0.25">
      <c r="A1127" s="6" t="s">
        <v>3609</v>
      </c>
      <c r="B1127" s="7" t="s">
        <v>3623</v>
      </c>
      <c r="C1127" s="8" t="s">
        <v>5038</v>
      </c>
      <c r="D1127" s="9" t="s">
        <v>5032</v>
      </c>
      <c r="E1127" s="9"/>
      <c r="F1127" s="8" t="s">
        <v>3625</v>
      </c>
      <c r="G1127" s="9">
        <v>60</v>
      </c>
      <c r="H1127" s="9">
        <v>1</v>
      </c>
      <c r="I1127" s="9"/>
      <c r="J1127" s="7" t="s">
        <v>3621</v>
      </c>
      <c r="K1127" s="6" t="s">
        <v>3622</v>
      </c>
      <c r="L1127" s="9" t="s">
        <v>79</v>
      </c>
    </row>
    <row r="1128" spans="1:12" ht="12" customHeight="1" x14ac:dyDescent="0.25">
      <c r="A1128" s="6" t="s">
        <v>3609</v>
      </c>
      <c r="B1128" s="7" t="s">
        <v>3623</v>
      </c>
      <c r="C1128" s="8" t="s">
        <v>5038</v>
      </c>
      <c r="D1128" s="9" t="s">
        <v>5033</v>
      </c>
      <c r="E1128" s="9"/>
      <c r="F1128" s="8" t="s">
        <v>3625</v>
      </c>
      <c r="G1128" s="9">
        <v>77</v>
      </c>
      <c r="H1128" s="9">
        <v>1</v>
      </c>
      <c r="I1128" s="9"/>
      <c r="J1128" s="7" t="s">
        <v>3621</v>
      </c>
      <c r="K1128" s="6" t="s">
        <v>3622</v>
      </c>
      <c r="L1128" s="9" t="s">
        <v>79</v>
      </c>
    </row>
    <row r="1129" spans="1:12" ht="12" customHeight="1" x14ac:dyDescent="0.25">
      <c r="A1129" s="6" t="s">
        <v>3609</v>
      </c>
      <c r="B1129" s="7" t="s">
        <v>3623</v>
      </c>
      <c r="C1129" s="8" t="s">
        <v>5038</v>
      </c>
      <c r="D1129" s="9" t="s">
        <v>5034</v>
      </c>
      <c r="E1129" s="9"/>
      <c r="F1129" s="8" t="s">
        <v>3625</v>
      </c>
      <c r="G1129" s="9">
        <v>72</v>
      </c>
      <c r="H1129" s="9">
        <v>1</v>
      </c>
      <c r="I1129" s="9"/>
      <c r="J1129" s="7" t="s">
        <v>3621</v>
      </c>
      <c r="K1129" s="6" t="s">
        <v>3622</v>
      </c>
      <c r="L1129" s="9" t="s">
        <v>79</v>
      </c>
    </row>
    <row r="1130" spans="1:12" ht="12" customHeight="1" x14ac:dyDescent="0.25">
      <c r="A1130" s="6" t="s">
        <v>3609</v>
      </c>
      <c r="B1130" s="7" t="s">
        <v>3623</v>
      </c>
      <c r="C1130" s="8" t="s">
        <v>5038</v>
      </c>
      <c r="D1130" s="9" t="s">
        <v>5035</v>
      </c>
      <c r="E1130" s="9"/>
      <c r="F1130" s="8" t="s">
        <v>3625</v>
      </c>
      <c r="G1130" s="9">
        <v>84</v>
      </c>
      <c r="H1130" s="9">
        <v>1</v>
      </c>
      <c r="I1130" s="9"/>
      <c r="J1130" s="7" t="s">
        <v>3621</v>
      </c>
      <c r="K1130" s="6" t="s">
        <v>3622</v>
      </c>
      <c r="L1130" s="9" t="s">
        <v>79</v>
      </c>
    </row>
    <row r="1131" spans="1:12" ht="12" customHeight="1" x14ac:dyDescent="0.25">
      <c r="A1131" s="6" t="s">
        <v>3609</v>
      </c>
      <c r="B1131" s="7" t="s">
        <v>3623</v>
      </c>
      <c r="C1131" s="8" t="s">
        <v>5038</v>
      </c>
      <c r="D1131" s="9" t="s">
        <v>5037</v>
      </c>
      <c r="E1131" s="9"/>
      <c r="F1131" s="8" t="s">
        <v>3625</v>
      </c>
      <c r="G1131" s="9">
        <v>46</v>
      </c>
      <c r="H1131" s="9">
        <v>1</v>
      </c>
      <c r="I1131" s="9"/>
      <c r="J1131" s="7" t="s">
        <v>3621</v>
      </c>
      <c r="K1131" s="6" t="s">
        <v>3622</v>
      </c>
      <c r="L1131" s="9" t="s">
        <v>79</v>
      </c>
    </row>
    <row r="1132" spans="1:12" ht="12" customHeight="1" x14ac:dyDescent="0.25">
      <c r="A1132" s="6" t="s">
        <v>3609</v>
      </c>
      <c r="B1132" s="7" t="s">
        <v>5042</v>
      </c>
      <c r="C1132" s="8" t="s">
        <v>5038</v>
      </c>
      <c r="D1132" s="9" t="s">
        <v>5043</v>
      </c>
      <c r="E1132" s="9"/>
      <c r="F1132" s="8" t="s">
        <v>3640</v>
      </c>
      <c r="G1132" s="9">
        <v>20</v>
      </c>
      <c r="H1132" s="9">
        <v>0</v>
      </c>
      <c r="I1132" s="9"/>
      <c r="J1132" s="7" t="s">
        <v>3641</v>
      </c>
      <c r="K1132" s="6" t="s">
        <v>3642</v>
      </c>
      <c r="L1132" s="9" t="s">
        <v>79</v>
      </c>
    </row>
    <row r="1133" spans="1:12" ht="12" customHeight="1" x14ac:dyDescent="0.25">
      <c r="A1133" s="6" t="s">
        <v>3609</v>
      </c>
      <c r="C1133" s="8" t="s">
        <v>5044</v>
      </c>
      <c r="D1133" s="9" t="s">
        <v>5045</v>
      </c>
      <c r="E1133" s="9"/>
      <c r="F1133" s="8" t="s">
        <v>3625</v>
      </c>
      <c r="G1133" s="9">
        <v>160</v>
      </c>
      <c r="H1133" s="9">
        <v>2</v>
      </c>
      <c r="I1133" s="9"/>
      <c r="J1133" s="7" t="s">
        <v>3621</v>
      </c>
      <c r="K1133" s="6" t="s">
        <v>5046</v>
      </c>
      <c r="L1133" s="9" t="s">
        <v>79</v>
      </c>
    </row>
    <row r="1134" spans="1:12" ht="12" customHeight="1" x14ac:dyDescent="0.25">
      <c r="A1134" s="6" t="s">
        <v>3609</v>
      </c>
      <c r="C1134" s="8" t="s">
        <v>5044</v>
      </c>
      <c r="D1134" s="9" t="s">
        <v>5047</v>
      </c>
      <c r="E1134" s="9"/>
      <c r="F1134" s="8" t="s">
        <v>3625</v>
      </c>
      <c r="G1134" s="9">
        <v>120</v>
      </c>
      <c r="H1134" s="9">
        <v>1</v>
      </c>
      <c r="I1134" s="9"/>
      <c r="J1134" s="7" t="s">
        <v>3621</v>
      </c>
      <c r="K1134" s="6" t="s">
        <v>5046</v>
      </c>
      <c r="L1134" s="9" t="s">
        <v>79</v>
      </c>
    </row>
    <row r="1135" spans="1:12" ht="12" customHeight="1" x14ac:dyDescent="0.25">
      <c r="A1135" s="6" t="s">
        <v>3609</v>
      </c>
      <c r="C1135" s="8" t="s">
        <v>5044</v>
      </c>
      <c r="D1135" s="9" t="s">
        <v>5048</v>
      </c>
      <c r="E1135" s="9"/>
      <c r="F1135" s="8" t="s">
        <v>3625</v>
      </c>
      <c r="G1135" s="9">
        <v>120</v>
      </c>
      <c r="H1135" s="9">
        <v>1</v>
      </c>
      <c r="I1135" s="9"/>
      <c r="J1135" s="7" t="s">
        <v>3621</v>
      </c>
      <c r="K1135" s="6" t="s">
        <v>5046</v>
      </c>
      <c r="L1135" s="9" t="s">
        <v>79</v>
      </c>
    </row>
    <row r="1136" spans="1:12" ht="12" customHeight="1" x14ac:dyDescent="0.25">
      <c r="A1136" s="6" t="s">
        <v>3609</v>
      </c>
      <c r="B1136" s="7" t="s">
        <v>5049</v>
      </c>
      <c r="C1136" s="8" t="s">
        <v>5044</v>
      </c>
      <c r="D1136" s="9" t="s">
        <v>5050</v>
      </c>
      <c r="E1136" s="9"/>
      <c r="F1136" s="8" t="s">
        <v>3620</v>
      </c>
      <c r="G1136" s="9">
        <v>63</v>
      </c>
      <c r="H1136" s="9">
        <v>0</v>
      </c>
      <c r="I1136" s="9"/>
      <c r="J1136" s="7" t="s">
        <v>3621</v>
      </c>
      <c r="K1136" s="6" t="s">
        <v>5046</v>
      </c>
      <c r="L1136" s="9" t="s">
        <v>79</v>
      </c>
    </row>
    <row r="1137" spans="1:12" ht="12" customHeight="1" x14ac:dyDescent="0.25">
      <c r="A1137" s="6" t="s">
        <v>3609</v>
      </c>
      <c r="C1137" s="8" t="s">
        <v>5044</v>
      </c>
      <c r="D1137" s="9" t="s">
        <v>5051</v>
      </c>
      <c r="E1137" s="9"/>
      <c r="F1137" s="8" t="s">
        <v>3625</v>
      </c>
      <c r="G1137" s="9">
        <v>120</v>
      </c>
      <c r="H1137" s="9">
        <v>1</v>
      </c>
      <c r="I1137" s="9"/>
      <c r="J1137" s="7" t="s">
        <v>3621</v>
      </c>
      <c r="K1137" s="6" t="s">
        <v>5046</v>
      </c>
      <c r="L1137" s="9" t="s">
        <v>79</v>
      </c>
    </row>
    <row r="1138" spans="1:12" ht="12" customHeight="1" x14ac:dyDescent="0.25">
      <c r="A1138" s="6" t="s">
        <v>3609</v>
      </c>
      <c r="C1138" s="8" t="s">
        <v>5044</v>
      </c>
      <c r="D1138" s="9" t="s">
        <v>5052</v>
      </c>
      <c r="E1138" s="9"/>
      <c r="F1138" s="8" t="s">
        <v>3625</v>
      </c>
      <c r="G1138" s="9">
        <v>92</v>
      </c>
      <c r="H1138" s="9">
        <v>1</v>
      </c>
      <c r="I1138" s="9"/>
      <c r="J1138" s="7" t="s">
        <v>3621</v>
      </c>
      <c r="K1138" s="6" t="s">
        <v>5046</v>
      </c>
      <c r="L1138" s="9" t="s">
        <v>79</v>
      </c>
    </row>
    <row r="1139" spans="1:12" ht="12" customHeight="1" x14ac:dyDescent="0.25">
      <c r="A1139" s="6" t="s">
        <v>3609</v>
      </c>
      <c r="C1139" s="8" t="s">
        <v>5044</v>
      </c>
      <c r="D1139" s="9" t="s">
        <v>5053</v>
      </c>
      <c r="E1139" s="9"/>
      <c r="F1139" s="8" t="s">
        <v>3625</v>
      </c>
      <c r="G1139" s="9">
        <v>92</v>
      </c>
      <c r="H1139" s="9">
        <v>2</v>
      </c>
      <c r="I1139" s="9"/>
      <c r="J1139" s="7" t="s">
        <v>3621</v>
      </c>
      <c r="K1139" s="6" t="s">
        <v>5046</v>
      </c>
      <c r="L1139" s="9" t="s">
        <v>79</v>
      </c>
    </row>
    <row r="1140" spans="1:12" ht="12" customHeight="1" x14ac:dyDescent="0.25">
      <c r="A1140" s="6" t="s">
        <v>3609</v>
      </c>
      <c r="C1140" s="8" t="s">
        <v>5044</v>
      </c>
      <c r="D1140" s="9" t="s">
        <v>5054</v>
      </c>
      <c r="E1140" s="9"/>
      <c r="F1140" s="8" t="s">
        <v>3625</v>
      </c>
      <c r="G1140" s="9">
        <v>92</v>
      </c>
      <c r="H1140" s="9">
        <v>1</v>
      </c>
      <c r="I1140" s="9"/>
      <c r="J1140" s="7" t="s">
        <v>3621</v>
      </c>
      <c r="K1140" s="6" t="s">
        <v>5046</v>
      </c>
      <c r="L1140" s="9" t="s">
        <v>79</v>
      </c>
    </row>
    <row r="1141" spans="1:12" ht="12" customHeight="1" x14ac:dyDescent="0.25">
      <c r="A1141" s="6" t="s">
        <v>3609</v>
      </c>
      <c r="C1141" s="8" t="s">
        <v>5044</v>
      </c>
      <c r="D1141" s="9" t="s">
        <v>5055</v>
      </c>
      <c r="E1141" s="9"/>
      <c r="F1141" s="8" t="s">
        <v>3625</v>
      </c>
      <c r="G1141" s="9">
        <v>400</v>
      </c>
      <c r="H1141" s="9">
        <v>3</v>
      </c>
      <c r="I1141" s="9"/>
      <c r="J1141" s="7" t="s">
        <v>3621</v>
      </c>
      <c r="K1141" s="6" t="s">
        <v>5046</v>
      </c>
      <c r="L1141" s="9" t="s">
        <v>79</v>
      </c>
    </row>
    <row r="1142" spans="1:12" ht="12" customHeight="1" x14ac:dyDescent="0.25">
      <c r="A1142" s="6" t="s">
        <v>3609</v>
      </c>
      <c r="B1142" s="7" t="s">
        <v>5056</v>
      </c>
      <c r="C1142" s="8" t="s">
        <v>5057</v>
      </c>
      <c r="D1142" s="9" t="s">
        <v>5058</v>
      </c>
      <c r="E1142" s="9"/>
      <c r="F1142" s="8" t="s">
        <v>3910</v>
      </c>
      <c r="G1142" s="9">
        <v>1171</v>
      </c>
      <c r="H1142" s="9">
        <v>0</v>
      </c>
      <c r="I1142" s="9"/>
      <c r="J1142" s="7" t="s">
        <v>3670</v>
      </c>
      <c r="K1142" s="6" t="s">
        <v>3671</v>
      </c>
      <c r="L1142" s="9" t="s">
        <v>79</v>
      </c>
    </row>
    <row r="1143" spans="1:12" ht="12" customHeight="1" x14ac:dyDescent="0.25">
      <c r="A1143" s="6" t="s">
        <v>3609</v>
      </c>
      <c r="B1143" s="7" t="s">
        <v>5059</v>
      </c>
      <c r="C1143" s="8" t="s">
        <v>5057</v>
      </c>
      <c r="D1143" s="9" t="s">
        <v>5060</v>
      </c>
      <c r="E1143" s="9"/>
      <c r="F1143" s="8" t="s">
        <v>4692</v>
      </c>
      <c r="G1143" s="9">
        <v>379</v>
      </c>
      <c r="H1143" s="9">
        <v>0</v>
      </c>
      <c r="I1143" s="9"/>
      <c r="J1143" s="7" t="s">
        <v>3670</v>
      </c>
      <c r="K1143" s="6" t="s">
        <v>3671</v>
      </c>
      <c r="L1143" s="9" t="s">
        <v>79</v>
      </c>
    </row>
    <row r="1144" spans="1:12" ht="12" customHeight="1" x14ac:dyDescent="0.25">
      <c r="A1144" s="6" t="s">
        <v>3609</v>
      </c>
      <c r="B1144" s="7" t="s">
        <v>3623</v>
      </c>
      <c r="C1144" s="8" t="s">
        <v>5057</v>
      </c>
      <c r="D1144" s="9" t="s">
        <v>5061</v>
      </c>
      <c r="E1144" s="9"/>
      <c r="F1144" s="8" t="s">
        <v>3625</v>
      </c>
      <c r="G1144" s="9">
        <v>177</v>
      </c>
      <c r="H1144" s="9">
        <v>1</v>
      </c>
      <c r="I1144" s="9"/>
      <c r="J1144" s="7" t="s">
        <v>3670</v>
      </c>
      <c r="K1144" s="6" t="s">
        <v>3671</v>
      </c>
      <c r="L1144" s="9" t="s">
        <v>79</v>
      </c>
    </row>
    <row r="1145" spans="1:12" ht="12" customHeight="1" x14ac:dyDescent="0.25">
      <c r="A1145" s="6" t="s">
        <v>3609</v>
      </c>
      <c r="B1145" s="7" t="s">
        <v>3623</v>
      </c>
      <c r="C1145" s="8" t="s">
        <v>5057</v>
      </c>
      <c r="D1145" s="9" t="s">
        <v>5062</v>
      </c>
      <c r="E1145" s="9"/>
      <c r="F1145" s="8" t="s">
        <v>3625</v>
      </c>
      <c r="G1145" s="9">
        <v>117</v>
      </c>
      <c r="H1145" s="9">
        <v>1</v>
      </c>
      <c r="I1145" s="9"/>
      <c r="J1145" s="7" t="s">
        <v>3670</v>
      </c>
      <c r="K1145" s="6" t="s">
        <v>3671</v>
      </c>
      <c r="L1145" s="9" t="s">
        <v>79</v>
      </c>
    </row>
    <row r="1146" spans="1:12" ht="12" customHeight="1" x14ac:dyDescent="0.25">
      <c r="A1146" s="6" t="s">
        <v>3609</v>
      </c>
      <c r="B1146" s="7" t="s">
        <v>3988</v>
      </c>
      <c r="C1146" s="8" t="s">
        <v>4076</v>
      </c>
      <c r="D1146" s="9" t="s">
        <v>5063</v>
      </c>
      <c r="E1146" s="9"/>
      <c r="F1146" s="8" t="s">
        <v>3613</v>
      </c>
      <c r="G1146" s="9">
        <v>1023</v>
      </c>
      <c r="H1146" s="9">
        <v>3</v>
      </c>
      <c r="I1146" s="9"/>
      <c r="J1146" s="7" t="s">
        <v>3621</v>
      </c>
      <c r="K1146" s="6" t="s">
        <v>4078</v>
      </c>
      <c r="L1146" s="9" t="s">
        <v>79</v>
      </c>
    </row>
    <row r="1147" spans="1:12" ht="12" customHeight="1" x14ac:dyDescent="0.25">
      <c r="A1147" s="6" t="s">
        <v>3609</v>
      </c>
      <c r="B1147" s="7" t="s">
        <v>4011</v>
      </c>
      <c r="C1147" s="8" t="s">
        <v>4076</v>
      </c>
      <c r="D1147" s="9" t="s">
        <v>5064</v>
      </c>
      <c r="E1147" s="9"/>
      <c r="F1147" s="8" t="s">
        <v>3653</v>
      </c>
      <c r="G1147" s="9">
        <v>26</v>
      </c>
      <c r="H1147" s="9">
        <v>0</v>
      </c>
      <c r="I1147" s="9"/>
      <c r="J1147" s="7" t="s">
        <v>3641</v>
      </c>
      <c r="K1147" s="6" t="s">
        <v>3642</v>
      </c>
      <c r="L1147" s="9" t="s">
        <v>79</v>
      </c>
    </row>
    <row r="1148" spans="1:12" ht="12" customHeight="1" x14ac:dyDescent="0.25">
      <c r="A1148" s="6" t="s">
        <v>3609</v>
      </c>
      <c r="B1148" s="7" t="s">
        <v>3623</v>
      </c>
      <c r="C1148" s="8" t="s">
        <v>4076</v>
      </c>
      <c r="D1148" s="9" t="s">
        <v>5065</v>
      </c>
      <c r="E1148" s="9"/>
      <c r="F1148" s="8" t="s">
        <v>3625</v>
      </c>
      <c r="G1148" s="9">
        <v>98</v>
      </c>
      <c r="H1148" s="9">
        <v>1</v>
      </c>
      <c r="I1148" s="9"/>
      <c r="J1148" s="7" t="s">
        <v>3621</v>
      </c>
      <c r="K1148" s="6" t="s">
        <v>4080</v>
      </c>
      <c r="L1148" s="9" t="s">
        <v>79</v>
      </c>
    </row>
    <row r="1149" spans="1:12" ht="12" customHeight="1" x14ac:dyDescent="0.25">
      <c r="A1149" s="6" t="s">
        <v>3609</v>
      </c>
      <c r="B1149" s="7" t="s">
        <v>3623</v>
      </c>
      <c r="C1149" s="8" t="s">
        <v>4076</v>
      </c>
      <c r="D1149" s="9" t="s">
        <v>5066</v>
      </c>
      <c r="E1149" s="9"/>
      <c r="F1149" s="8" t="s">
        <v>3625</v>
      </c>
      <c r="G1149" s="9">
        <v>103</v>
      </c>
      <c r="H1149" s="9">
        <v>1</v>
      </c>
      <c r="I1149" s="9"/>
      <c r="J1149" s="7" t="s">
        <v>3621</v>
      </c>
      <c r="K1149" s="6" t="s">
        <v>4080</v>
      </c>
      <c r="L1149" s="9" t="s">
        <v>79</v>
      </c>
    </row>
    <row r="1150" spans="1:12" ht="12" customHeight="1" x14ac:dyDescent="0.25">
      <c r="A1150" s="6" t="s">
        <v>3609</v>
      </c>
      <c r="B1150" s="7" t="s">
        <v>3623</v>
      </c>
      <c r="C1150" s="8" t="s">
        <v>4076</v>
      </c>
      <c r="D1150" s="9" t="s">
        <v>5067</v>
      </c>
      <c r="E1150" s="9"/>
      <c r="F1150" s="8" t="s">
        <v>3625</v>
      </c>
      <c r="G1150" s="9">
        <v>103</v>
      </c>
      <c r="H1150" s="9">
        <v>1</v>
      </c>
      <c r="I1150" s="9"/>
      <c r="J1150" s="7" t="s">
        <v>3621</v>
      </c>
      <c r="K1150" s="6" t="s">
        <v>4080</v>
      </c>
      <c r="L1150" s="9" t="s">
        <v>79</v>
      </c>
    </row>
    <row r="1151" spans="1:12" ht="12" customHeight="1" x14ac:dyDescent="0.25">
      <c r="A1151" s="6" t="s">
        <v>3609</v>
      </c>
      <c r="B1151" s="7" t="s">
        <v>3623</v>
      </c>
      <c r="C1151" s="8" t="s">
        <v>4076</v>
      </c>
      <c r="D1151" s="9" t="s">
        <v>5068</v>
      </c>
      <c r="E1151" s="9"/>
      <c r="F1151" s="8" t="s">
        <v>3625</v>
      </c>
      <c r="G1151" s="9">
        <v>98</v>
      </c>
      <c r="H1151" s="9">
        <v>1</v>
      </c>
      <c r="I1151" s="9"/>
      <c r="J1151" s="7" t="s">
        <v>3621</v>
      </c>
      <c r="K1151" s="6" t="s">
        <v>4080</v>
      </c>
      <c r="L1151" s="9" t="s">
        <v>79</v>
      </c>
    </row>
    <row r="1152" spans="1:12" ht="12" customHeight="1" x14ac:dyDescent="0.25">
      <c r="A1152" s="6" t="s">
        <v>3609</v>
      </c>
      <c r="B1152" s="7" t="s">
        <v>4041</v>
      </c>
      <c r="C1152" s="8" t="s">
        <v>4076</v>
      </c>
      <c r="D1152" s="9" t="s">
        <v>5069</v>
      </c>
      <c r="E1152" s="9"/>
      <c r="F1152" s="8" t="s">
        <v>3855</v>
      </c>
      <c r="G1152" s="9">
        <v>665</v>
      </c>
      <c r="H1152" s="9">
        <v>14</v>
      </c>
      <c r="I1152" s="9"/>
      <c r="J1152" s="7" t="s">
        <v>3621</v>
      </c>
      <c r="K1152" s="6" t="s">
        <v>4078</v>
      </c>
      <c r="L1152" s="9" t="s">
        <v>79</v>
      </c>
    </row>
    <row r="1153" spans="1:12" ht="12" customHeight="1" x14ac:dyDescent="0.25">
      <c r="A1153" s="6" t="s">
        <v>3609</v>
      </c>
      <c r="B1153" s="7" t="s">
        <v>3623</v>
      </c>
      <c r="C1153" s="8" t="s">
        <v>4076</v>
      </c>
      <c r="D1153" s="9" t="s">
        <v>5070</v>
      </c>
      <c r="E1153" s="9"/>
      <c r="F1153" s="8" t="s">
        <v>3625</v>
      </c>
      <c r="G1153" s="9">
        <v>110</v>
      </c>
      <c r="H1153" s="9">
        <v>1</v>
      </c>
      <c r="I1153" s="9"/>
      <c r="J1153" s="7" t="s">
        <v>3621</v>
      </c>
      <c r="K1153" s="6" t="s">
        <v>4080</v>
      </c>
      <c r="L1153" s="9" t="s">
        <v>79</v>
      </c>
    </row>
    <row r="1154" spans="1:12" ht="12" customHeight="1" x14ac:dyDescent="0.25">
      <c r="A1154" s="6" t="s">
        <v>3609</v>
      </c>
      <c r="B1154" s="7" t="s">
        <v>3623</v>
      </c>
      <c r="C1154" s="8" t="s">
        <v>4076</v>
      </c>
      <c r="D1154" s="9" t="s">
        <v>5071</v>
      </c>
      <c r="E1154" s="9"/>
      <c r="F1154" s="8" t="s">
        <v>3625</v>
      </c>
      <c r="G1154" s="9">
        <v>110</v>
      </c>
      <c r="H1154" s="9">
        <v>1</v>
      </c>
      <c r="I1154" s="9"/>
      <c r="J1154" s="7" t="s">
        <v>3621</v>
      </c>
      <c r="K1154" s="6" t="s">
        <v>4080</v>
      </c>
      <c r="L1154" s="9" t="s">
        <v>79</v>
      </c>
    </row>
    <row r="1155" spans="1:12" ht="12" customHeight="1" x14ac:dyDescent="0.25">
      <c r="A1155" s="6" t="s">
        <v>3609</v>
      </c>
      <c r="B1155" s="7" t="s">
        <v>3623</v>
      </c>
      <c r="C1155" s="8" t="s">
        <v>4076</v>
      </c>
      <c r="D1155" s="9" t="s">
        <v>5072</v>
      </c>
      <c r="E1155" s="9"/>
      <c r="F1155" s="8" t="s">
        <v>3625</v>
      </c>
      <c r="G1155" s="9">
        <v>110</v>
      </c>
      <c r="H1155" s="9">
        <v>1</v>
      </c>
      <c r="I1155" s="9"/>
      <c r="J1155" s="7" t="s">
        <v>3621</v>
      </c>
      <c r="K1155" s="6" t="s">
        <v>4080</v>
      </c>
      <c r="L1155" s="9" t="s">
        <v>79</v>
      </c>
    </row>
    <row r="1156" spans="1:12" ht="12" customHeight="1" x14ac:dyDescent="0.25">
      <c r="A1156" s="6" t="s">
        <v>3609</v>
      </c>
      <c r="B1156" s="7" t="s">
        <v>3995</v>
      </c>
      <c r="C1156" s="8" t="s">
        <v>4076</v>
      </c>
      <c r="D1156" s="9" t="s">
        <v>5073</v>
      </c>
      <c r="E1156" s="9"/>
      <c r="F1156" s="8" t="s">
        <v>3613</v>
      </c>
      <c r="G1156" s="9">
        <v>350</v>
      </c>
      <c r="H1156" s="9">
        <v>2</v>
      </c>
      <c r="I1156" s="9"/>
      <c r="J1156" s="7" t="s">
        <v>3621</v>
      </c>
      <c r="K1156" s="6" t="s">
        <v>4078</v>
      </c>
      <c r="L1156" s="9" t="s">
        <v>79</v>
      </c>
    </row>
    <row r="1157" spans="1:12" ht="12" customHeight="1" x14ac:dyDescent="0.25">
      <c r="A1157" s="6" t="s">
        <v>3609</v>
      </c>
      <c r="B1157" s="7" t="s">
        <v>3623</v>
      </c>
      <c r="C1157" s="8" t="s">
        <v>4076</v>
      </c>
      <c r="D1157" s="9" t="s">
        <v>5074</v>
      </c>
      <c r="E1157" s="9"/>
      <c r="F1157" s="8" t="s">
        <v>3625</v>
      </c>
      <c r="G1157" s="9">
        <v>187</v>
      </c>
      <c r="H1157" s="9">
        <v>2</v>
      </c>
      <c r="I1157" s="9"/>
      <c r="J1157" s="7" t="s">
        <v>3621</v>
      </c>
      <c r="K1157" s="6" t="s">
        <v>4078</v>
      </c>
      <c r="L1157" s="9" t="s">
        <v>79</v>
      </c>
    </row>
    <row r="1158" spans="1:12" ht="12" customHeight="1" x14ac:dyDescent="0.25">
      <c r="A1158" s="6" t="s">
        <v>3609</v>
      </c>
      <c r="B1158" s="7" t="s">
        <v>3623</v>
      </c>
      <c r="C1158" s="8" t="s">
        <v>4076</v>
      </c>
      <c r="D1158" s="9" t="s">
        <v>5075</v>
      </c>
      <c r="E1158" s="9"/>
      <c r="F1158" s="8" t="s">
        <v>3625</v>
      </c>
      <c r="G1158" s="9">
        <v>148</v>
      </c>
      <c r="H1158" s="9">
        <v>1</v>
      </c>
      <c r="I1158" s="9"/>
      <c r="J1158" s="7" t="s">
        <v>3621</v>
      </c>
      <c r="K1158" s="6" t="s">
        <v>4078</v>
      </c>
      <c r="L1158" s="9" t="s">
        <v>79</v>
      </c>
    </row>
    <row r="1159" spans="1:12" ht="12" customHeight="1" x14ac:dyDescent="0.25">
      <c r="A1159" s="6" t="s">
        <v>3609</v>
      </c>
      <c r="B1159" s="7" t="s">
        <v>4047</v>
      </c>
      <c r="C1159" s="8" t="s">
        <v>4076</v>
      </c>
      <c r="D1159" s="9" t="s">
        <v>5076</v>
      </c>
      <c r="E1159" s="9"/>
      <c r="F1159" s="8" t="s">
        <v>3855</v>
      </c>
      <c r="G1159" s="9">
        <v>140</v>
      </c>
      <c r="H1159" s="9">
        <v>16</v>
      </c>
      <c r="I1159" s="9"/>
      <c r="J1159" s="7" t="s">
        <v>3621</v>
      </c>
      <c r="K1159" s="6" t="s">
        <v>4080</v>
      </c>
      <c r="L1159" s="9" t="s">
        <v>79</v>
      </c>
    </row>
    <row r="1160" spans="1:12" ht="12" customHeight="1" x14ac:dyDescent="0.25">
      <c r="A1160" s="6" t="s">
        <v>3609</v>
      </c>
      <c r="B1160" s="7" t="s">
        <v>3995</v>
      </c>
      <c r="C1160" s="8" t="s">
        <v>4076</v>
      </c>
      <c r="D1160" s="9" t="s">
        <v>5077</v>
      </c>
      <c r="E1160" s="9"/>
      <c r="F1160" s="8" t="s">
        <v>3613</v>
      </c>
      <c r="G1160" s="9">
        <v>180</v>
      </c>
      <c r="H1160" s="9">
        <v>0</v>
      </c>
      <c r="I1160" s="9"/>
      <c r="J1160" s="7" t="s">
        <v>3621</v>
      </c>
      <c r="K1160" s="6" t="s">
        <v>4080</v>
      </c>
      <c r="L1160" s="9" t="s">
        <v>79</v>
      </c>
    </row>
    <row r="1161" spans="1:12" ht="12" customHeight="1" x14ac:dyDescent="0.25">
      <c r="A1161" s="6" t="s">
        <v>3609</v>
      </c>
      <c r="C1161" s="8" t="s">
        <v>4076</v>
      </c>
      <c r="D1161" s="9" t="s">
        <v>5078</v>
      </c>
      <c r="E1161" s="9"/>
      <c r="F1161" s="8" t="s">
        <v>3653</v>
      </c>
      <c r="G1161" s="9">
        <v>156</v>
      </c>
      <c r="H1161" s="9">
        <v>1</v>
      </c>
      <c r="I1161" s="9"/>
      <c r="J1161" s="7" t="s">
        <v>3641</v>
      </c>
      <c r="K1161" s="6" t="s">
        <v>3642</v>
      </c>
      <c r="L1161" s="9" t="s">
        <v>79</v>
      </c>
    </row>
    <row r="1162" spans="1:12" ht="12" customHeight="1" x14ac:dyDescent="0.25">
      <c r="A1162" s="6" t="s">
        <v>3609</v>
      </c>
      <c r="B1162" s="7" t="s">
        <v>4011</v>
      </c>
      <c r="C1162" s="8" t="s">
        <v>4076</v>
      </c>
      <c r="D1162" s="9" t="s">
        <v>5079</v>
      </c>
      <c r="E1162" s="9"/>
      <c r="F1162" s="8" t="s">
        <v>3653</v>
      </c>
      <c r="G1162" s="9">
        <v>27</v>
      </c>
      <c r="H1162" s="9">
        <v>0</v>
      </c>
      <c r="I1162" s="9"/>
      <c r="J1162" s="7" t="s">
        <v>3641</v>
      </c>
      <c r="K1162" s="6" t="s">
        <v>3642</v>
      </c>
      <c r="L1162" s="9" t="s">
        <v>79</v>
      </c>
    </row>
    <row r="1163" spans="1:12" ht="12" customHeight="1" x14ac:dyDescent="0.25">
      <c r="A1163" s="6" t="s">
        <v>3609</v>
      </c>
      <c r="B1163" s="7" t="s">
        <v>3995</v>
      </c>
      <c r="C1163" s="8" t="s">
        <v>4076</v>
      </c>
      <c r="D1163" s="9" t="s">
        <v>5080</v>
      </c>
      <c r="E1163" s="9"/>
      <c r="F1163" s="8" t="s">
        <v>3613</v>
      </c>
      <c r="G1163" s="9">
        <v>410</v>
      </c>
      <c r="H1163" s="9">
        <v>0</v>
      </c>
      <c r="I1163" s="9"/>
      <c r="J1163" s="7" t="s">
        <v>3621</v>
      </c>
      <c r="K1163" s="6" t="s">
        <v>3931</v>
      </c>
      <c r="L1163" s="9" t="s">
        <v>79</v>
      </c>
    </row>
    <row r="1164" spans="1:12" ht="12" customHeight="1" x14ac:dyDescent="0.25">
      <c r="A1164" s="6" t="s">
        <v>3609</v>
      </c>
      <c r="B1164" s="7" t="s">
        <v>4041</v>
      </c>
      <c r="C1164" s="8" t="s">
        <v>4076</v>
      </c>
      <c r="D1164" s="9" t="s">
        <v>5081</v>
      </c>
      <c r="E1164" s="9"/>
      <c r="F1164" s="8" t="s">
        <v>3855</v>
      </c>
      <c r="G1164" s="9">
        <v>300</v>
      </c>
      <c r="H1164" s="9">
        <v>10</v>
      </c>
      <c r="I1164" s="9"/>
      <c r="J1164" s="7" t="s">
        <v>3621</v>
      </c>
      <c r="K1164" s="6" t="s">
        <v>4587</v>
      </c>
      <c r="L1164" s="9" t="s">
        <v>79</v>
      </c>
    </row>
    <row r="1165" spans="1:12" ht="12" customHeight="1" x14ac:dyDescent="0.25">
      <c r="A1165" s="6" t="s">
        <v>3609</v>
      </c>
      <c r="B1165" s="7" t="s">
        <v>3623</v>
      </c>
      <c r="C1165" s="8" t="s">
        <v>4076</v>
      </c>
      <c r="D1165" s="9" t="s">
        <v>5082</v>
      </c>
      <c r="E1165" s="9"/>
      <c r="F1165" s="8" t="s">
        <v>3625</v>
      </c>
      <c r="G1165" s="9">
        <v>116</v>
      </c>
      <c r="H1165" s="9">
        <v>1</v>
      </c>
      <c r="I1165" s="9"/>
      <c r="J1165" s="7" t="s">
        <v>3621</v>
      </c>
      <c r="K1165" s="6" t="s">
        <v>3931</v>
      </c>
      <c r="L1165" s="9" t="s">
        <v>79</v>
      </c>
    </row>
    <row r="1166" spans="1:12" ht="12" customHeight="1" x14ac:dyDescent="0.25">
      <c r="A1166" s="6" t="s">
        <v>3609</v>
      </c>
      <c r="B1166" s="7" t="s">
        <v>3623</v>
      </c>
      <c r="C1166" s="8" t="s">
        <v>4076</v>
      </c>
      <c r="D1166" s="9" t="s">
        <v>5083</v>
      </c>
      <c r="E1166" s="9"/>
      <c r="F1166" s="8" t="s">
        <v>3625</v>
      </c>
      <c r="G1166" s="9">
        <v>120</v>
      </c>
      <c r="H1166" s="9">
        <v>1</v>
      </c>
      <c r="I1166" s="9"/>
      <c r="J1166" s="7" t="s">
        <v>3621</v>
      </c>
      <c r="K1166" s="6" t="s">
        <v>4587</v>
      </c>
      <c r="L1166" s="9" t="s">
        <v>79</v>
      </c>
    </row>
    <row r="1167" spans="1:12" ht="12" customHeight="1" x14ac:dyDescent="0.25">
      <c r="A1167" s="6" t="s">
        <v>3609</v>
      </c>
      <c r="B1167" s="7" t="s">
        <v>3623</v>
      </c>
      <c r="C1167" s="8" t="s">
        <v>4076</v>
      </c>
      <c r="D1167" s="9" t="s">
        <v>5084</v>
      </c>
      <c r="E1167" s="9"/>
      <c r="F1167" s="8" t="s">
        <v>3625</v>
      </c>
      <c r="G1167" s="9">
        <v>61</v>
      </c>
      <c r="H1167" s="9">
        <v>1</v>
      </c>
      <c r="I1167" s="9"/>
      <c r="J1167" s="7" t="s">
        <v>3621</v>
      </c>
      <c r="K1167" s="6" t="s">
        <v>4587</v>
      </c>
      <c r="L1167" s="9" t="s">
        <v>79</v>
      </c>
    </row>
    <row r="1168" spans="1:12" ht="12" customHeight="1" x14ac:dyDescent="0.25">
      <c r="A1168" s="6" t="s">
        <v>3609</v>
      </c>
      <c r="B1168" s="7" t="s">
        <v>3995</v>
      </c>
      <c r="C1168" s="8" t="s">
        <v>4076</v>
      </c>
      <c r="D1168" s="9" t="s">
        <v>5085</v>
      </c>
      <c r="E1168" s="9"/>
      <c r="F1168" s="8" t="s">
        <v>3613</v>
      </c>
      <c r="G1168" s="9">
        <v>350</v>
      </c>
      <c r="H1168" s="9">
        <v>3</v>
      </c>
      <c r="I1168" s="9"/>
      <c r="J1168" s="7" t="s">
        <v>3621</v>
      </c>
      <c r="K1168" s="6" t="s">
        <v>4587</v>
      </c>
      <c r="L1168" s="9" t="s">
        <v>79</v>
      </c>
    </row>
    <row r="1169" spans="1:12" ht="12" customHeight="1" x14ac:dyDescent="0.25">
      <c r="A1169" s="6" t="s">
        <v>3609</v>
      </c>
      <c r="B1169" s="7" t="s">
        <v>3623</v>
      </c>
      <c r="C1169" s="8" t="s">
        <v>4076</v>
      </c>
      <c r="D1169" s="9" t="s">
        <v>5086</v>
      </c>
      <c r="E1169" s="9"/>
      <c r="F1169" s="8" t="s">
        <v>3625</v>
      </c>
      <c r="G1169" s="9">
        <v>64</v>
      </c>
      <c r="H1169" s="9">
        <v>1</v>
      </c>
      <c r="I1169" s="9"/>
      <c r="J1169" s="7" t="s">
        <v>3621</v>
      </c>
      <c r="K1169" s="6" t="s">
        <v>4587</v>
      </c>
      <c r="L1169" s="9" t="s">
        <v>79</v>
      </c>
    </row>
    <row r="1170" spans="1:12" ht="12" customHeight="1" x14ac:dyDescent="0.25">
      <c r="A1170" s="6" t="s">
        <v>3609</v>
      </c>
      <c r="B1170" s="7" t="s">
        <v>3749</v>
      </c>
      <c r="C1170" s="8" t="s">
        <v>4076</v>
      </c>
      <c r="D1170" s="9" t="s">
        <v>5087</v>
      </c>
      <c r="E1170" s="9"/>
      <c r="F1170" s="8" t="s">
        <v>3613</v>
      </c>
      <c r="G1170" s="9">
        <v>319</v>
      </c>
      <c r="H1170" s="9">
        <v>3</v>
      </c>
      <c r="I1170" s="9"/>
      <c r="J1170" s="7" t="s">
        <v>3621</v>
      </c>
      <c r="K1170" s="6" t="s">
        <v>4587</v>
      </c>
      <c r="L1170" s="9" t="s">
        <v>79</v>
      </c>
    </row>
    <row r="1171" spans="1:12" ht="12" customHeight="1" x14ac:dyDescent="0.25">
      <c r="A1171" s="6" t="s">
        <v>3609</v>
      </c>
      <c r="B1171" s="7" t="s">
        <v>3616</v>
      </c>
      <c r="C1171" s="8" t="s">
        <v>4076</v>
      </c>
      <c r="D1171" s="9" t="s">
        <v>5088</v>
      </c>
      <c r="E1171" s="9"/>
      <c r="F1171" s="8" t="s">
        <v>3613</v>
      </c>
      <c r="G1171" s="9">
        <v>110</v>
      </c>
      <c r="H1171" s="9">
        <v>0</v>
      </c>
      <c r="I1171" s="9"/>
      <c r="J1171" s="7" t="s">
        <v>3621</v>
      </c>
      <c r="K1171" s="6" t="s">
        <v>3931</v>
      </c>
      <c r="L1171" s="9" t="s">
        <v>79</v>
      </c>
    </row>
    <row r="1172" spans="1:12" ht="12" customHeight="1" x14ac:dyDescent="0.25">
      <c r="A1172" s="6" t="s">
        <v>3609</v>
      </c>
      <c r="B1172" s="7" t="s">
        <v>4041</v>
      </c>
      <c r="C1172" s="8" t="s">
        <v>4076</v>
      </c>
      <c r="D1172" s="9" t="s">
        <v>5089</v>
      </c>
      <c r="E1172" s="9"/>
      <c r="F1172" s="8" t="s">
        <v>3855</v>
      </c>
      <c r="G1172" s="9">
        <v>150</v>
      </c>
      <c r="H1172" s="9">
        <v>6</v>
      </c>
      <c r="I1172" s="9"/>
      <c r="J1172" s="7" t="s">
        <v>3621</v>
      </c>
      <c r="K1172" s="6" t="s">
        <v>3931</v>
      </c>
      <c r="L1172" s="9" t="s">
        <v>79</v>
      </c>
    </row>
    <row r="1173" spans="1:12" ht="12" customHeight="1" x14ac:dyDescent="0.25">
      <c r="A1173" s="6" t="s">
        <v>3609</v>
      </c>
      <c r="B1173" s="7" t="s">
        <v>3995</v>
      </c>
      <c r="C1173" s="8" t="s">
        <v>4076</v>
      </c>
      <c r="D1173" s="9" t="s">
        <v>5090</v>
      </c>
      <c r="E1173" s="9"/>
      <c r="F1173" s="8" t="s">
        <v>3613</v>
      </c>
      <c r="G1173" s="9">
        <v>160</v>
      </c>
      <c r="H1173" s="9">
        <v>1</v>
      </c>
      <c r="I1173" s="9"/>
      <c r="J1173" s="7" t="s">
        <v>3621</v>
      </c>
      <c r="K1173" s="6" t="s">
        <v>5091</v>
      </c>
      <c r="L1173" s="9" t="s">
        <v>79</v>
      </c>
    </row>
    <row r="1174" spans="1:12" ht="12" customHeight="1" x14ac:dyDescent="0.25">
      <c r="A1174" s="6" t="s">
        <v>3609</v>
      </c>
      <c r="B1174" s="7" t="s">
        <v>3995</v>
      </c>
      <c r="C1174" s="8" t="s">
        <v>4076</v>
      </c>
      <c r="D1174" s="9" t="s">
        <v>5092</v>
      </c>
      <c r="E1174" s="9"/>
      <c r="F1174" s="8" t="s">
        <v>3613</v>
      </c>
      <c r="G1174" s="9">
        <v>20</v>
      </c>
      <c r="H1174" s="9">
        <v>0</v>
      </c>
      <c r="I1174" s="9"/>
      <c r="J1174" s="7" t="s">
        <v>3621</v>
      </c>
      <c r="K1174" s="6" t="s">
        <v>4587</v>
      </c>
      <c r="L1174" s="9" t="s">
        <v>79</v>
      </c>
    </row>
    <row r="1175" spans="1:12" ht="12" customHeight="1" x14ac:dyDescent="0.25">
      <c r="A1175" s="6" t="s">
        <v>3609</v>
      </c>
      <c r="B1175" s="7" t="s">
        <v>5093</v>
      </c>
      <c r="C1175" s="8" t="s">
        <v>4076</v>
      </c>
      <c r="D1175" s="9" t="s">
        <v>5094</v>
      </c>
      <c r="E1175" s="9"/>
      <c r="F1175" s="8" t="s">
        <v>3855</v>
      </c>
      <c r="G1175" s="9">
        <v>341</v>
      </c>
      <c r="H1175" s="9">
        <v>12</v>
      </c>
      <c r="I1175" s="9"/>
      <c r="J1175" s="7" t="s">
        <v>3621</v>
      </c>
      <c r="K1175" s="6" t="s">
        <v>4587</v>
      </c>
      <c r="L1175" s="9" t="s">
        <v>79</v>
      </c>
    </row>
    <row r="1176" spans="1:12" ht="12" customHeight="1" x14ac:dyDescent="0.25">
      <c r="A1176" s="6" t="s">
        <v>3609</v>
      </c>
      <c r="B1176" s="7" t="s">
        <v>3623</v>
      </c>
      <c r="C1176" s="8" t="s">
        <v>4076</v>
      </c>
      <c r="D1176" s="9" t="s">
        <v>5095</v>
      </c>
      <c r="E1176" s="9"/>
      <c r="F1176" s="8" t="s">
        <v>3625</v>
      </c>
      <c r="G1176" s="9">
        <v>117</v>
      </c>
      <c r="H1176" s="9">
        <v>1</v>
      </c>
      <c r="I1176" s="9"/>
      <c r="J1176" s="7" t="s">
        <v>3621</v>
      </c>
      <c r="K1176" s="6" t="s">
        <v>4587</v>
      </c>
      <c r="L1176" s="9" t="s">
        <v>79</v>
      </c>
    </row>
    <row r="1177" spans="1:12" ht="12" customHeight="1" x14ac:dyDescent="0.25">
      <c r="A1177" s="6" t="s">
        <v>3609</v>
      </c>
      <c r="B1177" s="7" t="s">
        <v>3623</v>
      </c>
      <c r="C1177" s="8" t="s">
        <v>4076</v>
      </c>
      <c r="D1177" s="9" t="s">
        <v>5096</v>
      </c>
      <c r="E1177" s="9"/>
      <c r="F1177" s="8" t="s">
        <v>3625</v>
      </c>
      <c r="G1177" s="9">
        <v>112</v>
      </c>
      <c r="H1177" s="9">
        <v>1</v>
      </c>
      <c r="I1177" s="9"/>
      <c r="J1177" s="7" t="s">
        <v>3621</v>
      </c>
      <c r="K1177" s="6" t="s">
        <v>4587</v>
      </c>
      <c r="L1177" s="9" t="s">
        <v>79</v>
      </c>
    </row>
    <row r="1178" spans="1:12" ht="12" customHeight="1" x14ac:dyDescent="0.25">
      <c r="A1178" s="6" t="s">
        <v>3609</v>
      </c>
      <c r="B1178" s="7" t="s">
        <v>3623</v>
      </c>
      <c r="C1178" s="8" t="s">
        <v>4076</v>
      </c>
      <c r="D1178" s="9" t="s">
        <v>5097</v>
      </c>
      <c r="E1178" s="9"/>
      <c r="F1178" s="8" t="s">
        <v>3625</v>
      </c>
      <c r="G1178" s="9">
        <v>63</v>
      </c>
      <c r="H1178" s="9">
        <v>1</v>
      </c>
      <c r="I1178" s="9"/>
      <c r="J1178" s="7" t="s">
        <v>3621</v>
      </c>
      <c r="K1178" s="6" t="s">
        <v>4587</v>
      </c>
      <c r="L1178" s="9" t="s">
        <v>79</v>
      </c>
    </row>
    <row r="1179" spans="1:12" ht="12" customHeight="1" x14ac:dyDescent="0.25">
      <c r="A1179" s="6" t="s">
        <v>3609</v>
      </c>
      <c r="B1179" s="7" t="s">
        <v>3623</v>
      </c>
      <c r="C1179" s="8" t="s">
        <v>4076</v>
      </c>
      <c r="D1179" s="9" t="s">
        <v>5098</v>
      </c>
      <c r="E1179" s="9"/>
      <c r="F1179" s="8" t="s">
        <v>3625</v>
      </c>
      <c r="G1179" s="9">
        <v>63</v>
      </c>
      <c r="H1179" s="9">
        <v>1</v>
      </c>
      <c r="I1179" s="9"/>
      <c r="J1179" s="7" t="s">
        <v>3621</v>
      </c>
      <c r="K1179" s="6" t="s">
        <v>4587</v>
      </c>
      <c r="L1179" s="9" t="s">
        <v>79</v>
      </c>
    </row>
    <row r="1180" spans="1:12" ht="12" customHeight="1" x14ac:dyDescent="0.25">
      <c r="A1180" s="6" t="s">
        <v>3609</v>
      </c>
      <c r="C1180" s="8" t="s">
        <v>4076</v>
      </c>
      <c r="D1180" s="9" t="s">
        <v>5099</v>
      </c>
      <c r="E1180" s="9"/>
      <c r="F1180" s="8" t="s">
        <v>3620</v>
      </c>
      <c r="G1180" s="9">
        <v>40</v>
      </c>
      <c r="H1180" s="9">
        <v>0</v>
      </c>
      <c r="I1180" s="9"/>
      <c r="J1180" s="7" t="s">
        <v>3621</v>
      </c>
      <c r="K1180" s="6" t="s">
        <v>4587</v>
      </c>
      <c r="L1180" s="9" t="s">
        <v>79</v>
      </c>
    </row>
    <row r="1181" spans="1:12" ht="12" customHeight="1" x14ac:dyDescent="0.25">
      <c r="A1181" s="6" t="s">
        <v>3609</v>
      </c>
      <c r="B1181" s="7" t="s">
        <v>4011</v>
      </c>
      <c r="C1181" s="8" t="s">
        <v>4076</v>
      </c>
      <c r="D1181" s="9" t="s">
        <v>5100</v>
      </c>
      <c r="E1181" s="9"/>
      <c r="F1181" s="8" t="s">
        <v>3640</v>
      </c>
      <c r="G1181" s="9">
        <v>28</v>
      </c>
      <c r="H1181" s="9">
        <v>0</v>
      </c>
      <c r="I1181" s="9"/>
      <c r="J1181" s="7" t="s">
        <v>3641</v>
      </c>
      <c r="K1181" s="6" t="s">
        <v>3642</v>
      </c>
      <c r="L1181" s="9" t="s">
        <v>79</v>
      </c>
    </row>
    <row r="1182" spans="1:12" ht="12" customHeight="1" x14ac:dyDescent="0.25">
      <c r="A1182" s="6" t="s">
        <v>3609</v>
      </c>
      <c r="B1182" s="7" t="s">
        <v>3623</v>
      </c>
      <c r="C1182" s="8" t="s">
        <v>4076</v>
      </c>
      <c r="D1182" s="9" t="s">
        <v>5101</v>
      </c>
      <c r="E1182" s="9"/>
      <c r="F1182" s="8" t="s">
        <v>3625</v>
      </c>
      <c r="G1182" s="9">
        <v>100</v>
      </c>
      <c r="H1182" s="9">
        <v>1</v>
      </c>
      <c r="I1182" s="9"/>
      <c r="J1182" s="7" t="s">
        <v>3621</v>
      </c>
      <c r="K1182" s="6" t="s">
        <v>4587</v>
      </c>
      <c r="L1182" s="9" t="s">
        <v>79</v>
      </c>
    </row>
    <row r="1183" spans="1:12" ht="12" customHeight="1" x14ac:dyDescent="0.25">
      <c r="A1183" s="6" t="s">
        <v>3609</v>
      </c>
      <c r="B1183" s="7" t="s">
        <v>3623</v>
      </c>
      <c r="C1183" s="8" t="s">
        <v>4076</v>
      </c>
      <c r="D1183" s="9" t="s">
        <v>5102</v>
      </c>
      <c r="E1183" s="9"/>
      <c r="F1183" s="8" t="s">
        <v>3625</v>
      </c>
      <c r="G1183" s="9">
        <v>100</v>
      </c>
      <c r="H1183" s="9">
        <v>1</v>
      </c>
      <c r="I1183" s="9"/>
      <c r="J1183" s="7" t="s">
        <v>3621</v>
      </c>
      <c r="K1183" s="6" t="s">
        <v>4587</v>
      </c>
      <c r="L1183" s="9" t="s">
        <v>79</v>
      </c>
    </row>
    <row r="1184" spans="1:12" ht="12" customHeight="1" x14ac:dyDescent="0.25">
      <c r="A1184" s="6" t="s">
        <v>3609</v>
      </c>
      <c r="B1184" s="7" t="s">
        <v>5103</v>
      </c>
      <c r="C1184" s="8" t="s">
        <v>4076</v>
      </c>
      <c r="D1184" s="9" t="s">
        <v>5104</v>
      </c>
      <c r="E1184" s="9"/>
      <c r="F1184" s="8" t="s">
        <v>3613</v>
      </c>
      <c r="G1184" s="9">
        <v>180</v>
      </c>
      <c r="H1184" s="9">
        <v>1</v>
      </c>
      <c r="I1184" s="9"/>
      <c r="J1184" s="7" t="s">
        <v>3621</v>
      </c>
      <c r="K1184" s="6" t="s">
        <v>4587</v>
      </c>
      <c r="L1184" s="9" t="s">
        <v>79</v>
      </c>
    </row>
    <row r="1185" spans="1:12" ht="12" customHeight="1" x14ac:dyDescent="0.25">
      <c r="A1185" s="6" t="s">
        <v>3609</v>
      </c>
      <c r="B1185" s="7" t="s">
        <v>3623</v>
      </c>
      <c r="C1185" s="8" t="s">
        <v>4076</v>
      </c>
      <c r="D1185" s="9" t="s">
        <v>5105</v>
      </c>
      <c r="E1185" s="9"/>
      <c r="F1185" s="8" t="s">
        <v>3625</v>
      </c>
      <c r="G1185" s="9">
        <v>92</v>
      </c>
      <c r="H1185" s="9">
        <v>1</v>
      </c>
      <c r="I1185" s="9"/>
      <c r="J1185" s="7" t="s">
        <v>3621</v>
      </c>
      <c r="K1185" s="6" t="s">
        <v>4080</v>
      </c>
      <c r="L1185" s="9" t="s">
        <v>79</v>
      </c>
    </row>
    <row r="1186" spans="1:12" ht="12" customHeight="1" x14ac:dyDescent="0.25">
      <c r="A1186" s="6" t="s">
        <v>3609</v>
      </c>
      <c r="B1186" s="7" t="s">
        <v>3623</v>
      </c>
      <c r="C1186" s="8" t="s">
        <v>4076</v>
      </c>
      <c r="D1186" s="9" t="s">
        <v>5106</v>
      </c>
      <c r="E1186" s="9"/>
      <c r="F1186" s="8" t="s">
        <v>3625</v>
      </c>
      <c r="G1186" s="9">
        <v>92</v>
      </c>
      <c r="H1186" s="9">
        <v>2</v>
      </c>
      <c r="I1186" s="9"/>
      <c r="J1186" s="7" t="s">
        <v>3621</v>
      </c>
      <c r="K1186" s="6" t="s">
        <v>4080</v>
      </c>
      <c r="L1186" s="9" t="s">
        <v>79</v>
      </c>
    </row>
    <row r="1187" spans="1:12" ht="12" customHeight="1" x14ac:dyDescent="0.25">
      <c r="A1187" s="6" t="s">
        <v>3609</v>
      </c>
      <c r="B1187" s="7" t="s">
        <v>3623</v>
      </c>
      <c r="C1187" s="8" t="s">
        <v>4076</v>
      </c>
      <c r="D1187" s="9" t="s">
        <v>5107</v>
      </c>
      <c r="E1187" s="9"/>
      <c r="F1187" s="8" t="s">
        <v>3625</v>
      </c>
      <c r="G1187" s="9">
        <v>92</v>
      </c>
      <c r="H1187" s="9">
        <v>2</v>
      </c>
      <c r="I1187" s="9"/>
      <c r="J1187" s="7" t="s">
        <v>3621</v>
      </c>
      <c r="K1187" s="6" t="s">
        <v>4080</v>
      </c>
      <c r="L1187" s="9" t="s">
        <v>79</v>
      </c>
    </row>
    <row r="1188" spans="1:12" ht="12" customHeight="1" x14ac:dyDescent="0.25">
      <c r="A1188" s="6" t="s">
        <v>3609</v>
      </c>
      <c r="B1188" s="7" t="s">
        <v>3623</v>
      </c>
      <c r="C1188" s="8" t="s">
        <v>4076</v>
      </c>
      <c r="D1188" s="9" t="s">
        <v>5108</v>
      </c>
      <c r="E1188" s="9"/>
      <c r="F1188" s="8" t="s">
        <v>3625</v>
      </c>
      <c r="G1188" s="9">
        <v>92</v>
      </c>
      <c r="H1188" s="9">
        <v>1</v>
      </c>
      <c r="I1188" s="9"/>
      <c r="J1188" s="7" t="s">
        <v>3621</v>
      </c>
      <c r="K1188" s="6" t="s">
        <v>4080</v>
      </c>
      <c r="L1188" s="9" t="s">
        <v>79</v>
      </c>
    </row>
    <row r="1189" spans="1:12" ht="12" customHeight="1" x14ac:dyDescent="0.25">
      <c r="A1189" s="6" t="s">
        <v>3609</v>
      </c>
      <c r="B1189" s="7" t="s">
        <v>3623</v>
      </c>
      <c r="C1189" s="8" t="s">
        <v>4076</v>
      </c>
      <c r="D1189" s="9" t="s">
        <v>5109</v>
      </c>
      <c r="E1189" s="9"/>
      <c r="F1189" s="8" t="s">
        <v>3625</v>
      </c>
      <c r="G1189" s="9">
        <v>92</v>
      </c>
      <c r="H1189" s="9">
        <v>1</v>
      </c>
      <c r="I1189" s="9"/>
      <c r="J1189" s="7" t="s">
        <v>3621</v>
      </c>
      <c r="K1189" s="6" t="s">
        <v>4080</v>
      </c>
      <c r="L1189" s="9" t="s">
        <v>79</v>
      </c>
    </row>
    <row r="1190" spans="1:12" ht="12" customHeight="1" x14ac:dyDescent="0.25">
      <c r="A1190" s="6" t="s">
        <v>3609</v>
      </c>
      <c r="B1190" s="7" t="s">
        <v>3623</v>
      </c>
      <c r="C1190" s="8" t="s">
        <v>4076</v>
      </c>
      <c r="D1190" s="9" t="s">
        <v>5110</v>
      </c>
      <c r="E1190" s="9"/>
      <c r="F1190" s="8" t="s">
        <v>3625</v>
      </c>
      <c r="G1190" s="9">
        <v>108</v>
      </c>
      <c r="H1190" s="9">
        <v>1</v>
      </c>
      <c r="I1190" s="9"/>
      <c r="J1190" s="7" t="s">
        <v>3621</v>
      </c>
      <c r="K1190" s="6" t="s">
        <v>4080</v>
      </c>
      <c r="L1190" s="9" t="s">
        <v>79</v>
      </c>
    </row>
    <row r="1191" spans="1:12" ht="12" customHeight="1" x14ac:dyDescent="0.25">
      <c r="A1191" s="6" t="s">
        <v>3609</v>
      </c>
      <c r="B1191" s="7" t="s">
        <v>5111</v>
      </c>
      <c r="C1191" s="8" t="s">
        <v>4076</v>
      </c>
      <c r="D1191" s="9" t="s">
        <v>5112</v>
      </c>
      <c r="E1191" s="9"/>
      <c r="F1191" s="8" t="s">
        <v>3832</v>
      </c>
      <c r="G1191" s="9">
        <v>13</v>
      </c>
      <c r="H1191" s="9">
        <v>0</v>
      </c>
      <c r="I1191" s="9"/>
      <c r="J1191" s="7" t="s">
        <v>3621</v>
      </c>
      <c r="K1191" s="6" t="s">
        <v>4080</v>
      </c>
      <c r="L1191" s="9" t="s">
        <v>79</v>
      </c>
    </row>
    <row r="1192" spans="1:12" ht="12" customHeight="1" x14ac:dyDescent="0.25">
      <c r="A1192" s="6" t="s">
        <v>3609</v>
      </c>
      <c r="B1192" s="7" t="s">
        <v>3988</v>
      </c>
      <c r="C1192" s="8" t="s">
        <v>4076</v>
      </c>
      <c r="D1192" s="9" t="s">
        <v>5113</v>
      </c>
      <c r="E1192" s="9"/>
      <c r="F1192" s="8" t="s">
        <v>5114</v>
      </c>
      <c r="G1192" s="9">
        <v>216</v>
      </c>
      <c r="H1192" s="9">
        <v>1</v>
      </c>
      <c r="I1192" s="9"/>
      <c r="J1192" s="7" t="s">
        <v>3621</v>
      </c>
      <c r="K1192" s="6" t="s">
        <v>4587</v>
      </c>
      <c r="L1192" s="9" t="s">
        <v>79</v>
      </c>
    </row>
    <row r="1193" spans="1:12" ht="12" customHeight="1" x14ac:dyDescent="0.25">
      <c r="A1193" s="6" t="s">
        <v>3609</v>
      </c>
      <c r="B1193" s="7" t="s">
        <v>3988</v>
      </c>
      <c r="C1193" s="8" t="s">
        <v>4076</v>
      </c>
      <c r="D1193" s="9" t="s">
        <v>5115</v>
      </c>
      <c r="E1193" s="9"/>
      <c r="F1193" s="8" t="s">
        <v>5114</v>
      </c>
      <c r="G1193" s="9">
        <v>136</v>
      </c>
      <c r="H1193" s="9">
        <v>0</v>
      </c>
      <c r="I1193" s="9"/>
      <c r="J1193" s="7" t="s">
        <v>3621</v>
      </c>
      <c r="K1193" s="6" t="s">
        <v>4080</v>
      </c>
      <c r="L1193" s="9" t="s">
        <v>79</v>
      </c>
    </row>
    <row r="1194" spans="1:12" ht="12" customHeight="1" x14ac:dyDescent="0.25">
      <c r="A1194" s="6" t="s">
        <v>3609</v>
      </c>
      <c r="B1194" s="7" t="s">
        <v>3988</v>
      </c>
      <c r="C1194" s="8" t="s">
        <v>4076</v>
      </c>
      <c r="D1194" s="9" t="s">
        <v>5116</v>
      </c>
      <c r="E1194" s="9"/>
      <c r="F1194" s="8" t="s">
        <v>3613</v>
      </c>
      <c r="G1194" s="9">
        <v>63</v>
      </c>
      <c r="H1194" s="9">
        <v>0</v>
      </c>
      <c r="I1194" s="9"/>
      <c r="J1194" s="7" t="s">
        <v>3621</v>
      </c>
      <c r="K1194" s="6" t="s">
        <v>4080</v>
      </c>
      <c r="L1194" s="9" t="s">
        <v>79</v>
      </c>
    </row>
    <row r="1195" spans="1:12" ht="12" customHeight="1" x14ac:dyDescent="0.25">
      <c r="A1195" s="6" t="s">
        <v>3609</v>
      </c>
      <c r="B1195" s="7" t="s">
        <v>3988</v>
      </c>
      <c r="C1195" s="8" t="s">
        <v>4076</v>
      </c>
      <c r="D1195" s="9" t="s">
        <v>5117</v>
      </c>
      <c r="E1195" s="9"/>
      <c r="F1195" s="8" t="s">
        <v>3613</v>
      </c>
      <c r="G1195" s="9">
        <v>305</v>
      </c>
      <c r="H1195" s="9">
        <v>1</v>
      </c>
      <c r="I1195" s="9"/>
      <c r="J1195" s="7" t="s">
        <v>3621</v>
      </c>
      <c r="K1195" s="6" t="s">
        <v>4080</v>
      </c>
      <c r="L1195" s="9" t="s">
        <v>79</v>
      </c>
    </row>
    <row r="1196" spans="1:12" ht="12" customHeight="1" x14ac:dyDescent="0.25">
      <c r="A1196" s="6" t="s">
        <v>3609</v>
      </c>
      <c r="B1196" s="7" t="s">
        <v>3988</v>
      </c>
      <c r="C1196" s="8" t="s">
        <v>4076</v>
      </c>
      <c r="D1196" s="9" t="s">
        <v>5118</v>
      </c>
      <c r="E1196" s="9"/>
      <c r="F1196" s="8" t="s">
        <v>3613</v>
      </c>
      <c r="G1196" s="9">
        <v>252</v>
      </c>
      <c r="H1196" s="9">
        <v>3</v>
      </c>
      <c r="I1196" s="9"/>
      <c r="J1196" s="7" t="s">
        <v>3621</v>
      </c>
      <c r="K1196" s="6" t="s">
        <v>4080</v>
      </c>
      <c r="L1196" s="9" t="s">
        <v>79</v>
      </c>
    </row>
    <row r="1197" spans="1:12" ht="12" customHeight="1" x14ac:dyDescent="0.25">
      <c r="A1197" s="6" t="s">
        <v>3609</v>
      </c>
      <c r="B1197" s="7" t="s">
        <v>3623</v>
      </c>
      <c r="C1197" s="8" t="s">
        <v>4076</v>
      </c>
      <c r="D1197" s="9" t="s">
        <v>5119</v>
      </c>
      <c r="E1197" s="9"/>
      <c r="F1197" s="8" t="s">
        <v>3625</v>
      </c>
      <c r="G1197" s="9">
        <v>80</v>
      </c>
      <c r="H1197" s="9">
        <v>1</v>
      </c>
      <c r="I1197" s="9"/>
      <c r="J1197" s="7" t="s">
        <v>3621</v>
      </c>
      <c r="K1197" s="6" t="s">
        <v>3931</v>
      </c>
      <c r="L1197" s="9" t="s">
        <v>79</v>
      </c>
    </row>
    <row r="1198" spans="1:12" ht="12" customHeight="1" x14ac:dyDescent="0.25">
      <c r="A1198" s="6" t="s">
        <v>3609</v>
      </c>
      <c r="B1198" s="7" t="s">
        <v>3988</v>
      </c>
      <c r="C1198" s="8" t="s">
        <v>4076</v>
      </c>
      <c r="D1198" s="9" t="s">
        <v>5120</v>
      </c>
      <c r="E1198" s="9"/>
      <c r="F1198" s="8" t="s">
        <v>3613</v>
      </c>
      <c r="G1198" s="9">
        <v>56</v>
      </c>
      <c r="H1198" s="9">
        <v>0</v>
      </c>
      <c r="I1198" s="9"/>
      <c r="J1198" s="7" t="s">
        <v>3621</v>
      </c>
      <c r="K1198" s="6" t="s">
        <v>3931</v>
      </c>
      <c r="L1198" s="9" t="s">
        <v>79</v>
      </c>
    </row>
    <row r="1199" spans="1:12" ht="12" customHeight="1" x14ac:dyDescent="0.25">
      <c r="A1199" s="6" t="s">
        <v>3609</v>
      </c>
      <c r="B1199" s="7" t="s">
        <v>3689</v>
      </c>
      <c r="C1199" s="8" t="s">
        <v>4076</v>
      </c>
      <c r="D1199" s="9" t="s">
        <v>4077</v>
      </c>
      <c r="E1199" s="9" t="s">
        <v>393</v>
      </c>
      <c r="F1199" s="8" t="s">
        <v>3688</v>
      </c>
      <c r="G1199" s="9">
        <v>1080</v>
      </c>
      <c r="H1199" s="9">
        <v>50</v>
      </c>
      <c r="I1199" s="9"/>
      <c r="J1199" s="7" t="s">
        <v>3621</v>
      </c>
      <c r="K1199" s="6" t="s">
        <v>4078</v>
      </c>
      <c r="L1199" s="9" t="s">
        <v>79</v>
      </c>
    </row>
    <row r="1200" spans="1:12" ht="12" customHeight="1" x14ac:dyDescent="0.25">
      <c r="A1200" s="6" t="s">
        <v>3609</v>
      </c>
      <c r="B1200" s="7" t="s">
        <v>3686</v>
      </c>
      <c r="C1200" s="8" t="s">
        <v>4076</v>
      </c>
      <c r="D1200" s="9" t="s">
        <v>4079</v>
      </c>
      <c r="E1200" s="9" t="s">
        <v>393</v>
      </c>
      <c r="F1200" s="8" t="s">
        <v>3688</v>
      </c>
      <c r="G1200" s="9">
        <v>1224</v>
      </c>
      <c r="H1200" s="9">
        <v>71</v>
      </c>
      <c r="I1200" s="9"/>
      <c r="J1200" s="7" t="s">
        <v>3621</v>
      </c>
      <c r="K1200" s="6" t="s">
        <v>4080</v>
      </c>
      <c r="L1200" s="9" t="s">
        <v>79</v>
      </c>
    </row>
    <row r="1201" spans="1:12" ht="12" customHeight="1" x14ac:dyDescent="0.25">
      <c r="A1201" s="6" t="s">
        <v>3609</v>
      </c>
      <c r="B1201" s="7" t="s">
        <v>3686</v>
      </c>
      <c r="C1201" s="8" t="s">
        <v>4076</v>
      </c>
      <c r="D1201" s="9" t="s">
        <v>4081</v>
      </c>
      <c r="E1201" s="9" t="s">
        <v>393</v>
      </c>
      <c r="F1201" s="8" t="s">
        <v>3688</v>
      </c>
      <c r="G1201" s="9">
        <v>1440</v>
      </c>
      <c r="H1201" s="9">
        <v>100</v>
      </c>
      <c r="I1201" s="9"/>
      <c r="J1201" s="7" t="s">
        <v>3621</v>
      </c>
      <c r="K1201" s="6" t="s">
        <v>4080</v>
      </c>
      <c r="L1201" s="9" t="s">
        <v>79</v>
      </c>
    </row>
    <row r="1202" spans="1:12" ht="12" customHeight="1" x14ac:dyDescent="0.25">
      <c r="A1202" s="6" t="s">
        <v>3609</v>
      </c>
      <c r="B1202" s="7" t="s">
        <v>3717</v>
      </c>
      <c r="C1202" s="8" t="s">
        <v>4076</v>
      </c>
      <c r="D1202" s="9" t="s">
        <v>4487</v>
      </c>
      <c r="E1202" s="9" t="s">
        <v>393</v>
      </c>
      <c r="F1202" s="8" t="s">
        <v>4162</v>
      </c>
      <c r="G1202" s="9">
        <v>1243</v>
      </c>
      <c r="H1202" s="9">
        <v>24</v>
      </c>
      <c r="I1202" s="9"/>
      <c r="J1202" s="7" t="s">
        <v>3621</v>
      </c>
      <c r="K1202" s="6" t="s">
        <v>4078</v>
      </c>
      <c r="L1202" s="9" t="s">
        <v>79</v>
      </c>
    </row>
    <row r="1203" spans="1:12" ht="12" customHeight="1" x14ac:dyDescent="0.25">
      <c r="A1203" s="6" t="s">
        <v>3609</v>
      </c>
      <c r="B1203" s="7" t="s">
        <v>3717</v>
      </c>
      <c r="C1203" s="8" t="s">
        <v>4076</v>
      </c>
      <c r="D1203" s="9" t="s">
        <v>4488</v>
      </c>
      <c r="E1203" s="9" t="s">
        <v>393</v>
      </c>
      <c r="F1203" s="8" t="s">
        <v>4162</v>
      </c>
      <c r="G1203" s="9">
        <v>1362</v>
      </c>
      <c r="H1203" s="9">
        <v>32</v>
      </c>
      <c r="I1203" s="9"/>
      <c r="J1203" s="7" t="s">
        <v>3621</v>
      </c>
      <c r="K1203" s="6" t="s">
        <v>4078</v>
      </c>
      <c r="L1203" s="9" t="s">
        <v>79</v>
      </c>
    </row>
    <row r="1204" spans="1:12" ht="12" customHeight="1" x14ac:dyDescent="0.25">
      <c r="A1204" s="6" t="s">
        <v>3609</v>
      </c>
      <c r="B1204" s="7" t="s">
        <v>3717</v>
      </c>
      <c r="C1204" s="8" t="s">
        <v>4076</v>
      </c>
      <c r="D1204" s="9" t="s">
        <v>4489</v>
      </c>
      <c r="E1204" s="9" t="s">
        <v>393</v>
      </c>
      <c r="F1204" s="8" t="s">
        <v>4162</v>
      </c>
      <c r="G1204" s="9">
        <v>1130</v>
      </c>
      <c r="H1204" s="9">
        <v>30</v>
      </c>
      <c r="I1204" s="9"/>
      <c r="J1204" s="7" t="s">
        <v>3621</v>
      </c>
      <c r="K1204" s="6" t="s">
        <v>3931</v>
      </c>
      <c r="L1204" s="9" t="s">
        <v>79</v>
      </c>
    </row>
    <row r="1205" spans="1:12" ht="12" customHeight="1" x14ac:dyDescent="0.25">
      <c r="A1205" s="6" t="s">
        <v>3609</v>
      </c>
      <c r="B1205" s="7" t="s">
        <v>3717</v>
      </c>
      <c r="C1205" s="8" t="s">
        <v>4076</v>
      </c>
      <c r="D1205" s="9" t="s">
        <v>4586</v>
      </c>
      <c r="E1205" s="9" t="s">
        <v>393</v>
      </c>
      <c r="F1205" s="8" t="s">
        <v>4162</v>
      </c>
      <c r="G1205" s="9">
        <v>1130</v>
      </c>
      <c r="H1205" s="9">
        <v>30</v>
      </c>
      <c r="I1205" s="9"/>
      <c r="J1205" s="7" t="s">
        <v>3621</v>
      </c>
      <c r="K1205" s="6" t="s">
        <v>4587</v>
      </c>
      <c r="L1205" s="9" t="s">
        <v>79</v>
      </c>
    </row>
    <row r="1206" spans="1:12" ht="12" customHeight="1" x14ac:dyDescent="0.25">
      <c r="A1206" s="6" t="s">
        <v>3609</v>
      </c>
      <c r="B1206" s="7" t="s">
        <v>3717</v>
      </c>
      <c r="C1206" s="8" t="s">
        <v>4076</v>
      </c>
      <c r="D1206" s="9" t="s">
        <v>4588</v>
      </c>
      <c r="E1206" s="9" t="s">
        <v>393</v>
      </c>
      <c r="F1206" s="8" t="s">
        <v>4162</v>
      </c>
      <c r="G1206" s="9">
        <v>1130</v>
      </c>
      <c r="H1206" s="9">
        <v>30</v>
      </c>
      <c r="I1206" s="9"/>
      <c r="J1206" s="7" t="s">
        <v>3621</v>
      </c>
      <c r="K1206" s="6" t="s">
        <v>4589</v>
      </c>
      <c r="L1206" s="9" t="s">
        <v>79</v>
      </c>
    </row>
    <row r="1207" spans="1:12" ht="12" customHeight="1" x14ac:dyDescent="0.25">
      <c r="A1207" s="6" t="s">
        <v>3609</v>
      </c>
      <c r="B1207" s="7" t="s">
        <v>3717</v>
      </c>
      <c r="C1207" s="8" t="s">
        <v>4076</v>
      </c>
      <c r="D1207" s="9" t="s">
        <v>4590</v>
      </c>
      <c r="E1207" s="9" t="s">
        <v>393</v>
      </c>
      <c r="F1207" s="8" t="s">
        <v>4162</v>
      </c>
      <c r="G1207" s="9">
        <v>1130</v>
      </c>
      <c r="H1207" s="9">
        <v>30</v>
      </c>
      <c r="I1207" s="9"/>
      <c r="J1207" s="7" t="s">
        <v>3621</v>
      </c>
      <c r="K1207" s="6" t="s">
        <v>4591</v>
      </c>
      <c r="L1207" s="9" t="s">
        <v>79</v>
      </c>
    </row>
    <row r="1208" spans="1:12" ht="12" customHeight="1" x14ac:dyDescent="0.25">
      <c r="A1208" s="6" t="s">
        <v>3609</v>
      </c>
      <c r="B1208" s="7" t="s">
        <v>3717</v>
      </c>
      <c r="C1208" s="8" t="s">
        <v>4076</v>
      </c>
      <c r="D1208" s="9" t="s">
        <v>4592</v>
      </c>
      <c r="E1208" s="9" t="s">
        <v>393</v>
      </c>
      <c r="F1208" s="8" t="s">
        <v>4162</v>
      </c>
      <c r="G1208" s="9">
        <v>1130</v>
      </c>
      <c r="H1208" s="9">
        <v>30</v>
      </c>
      <c r="I1208" s="9"/>
      <c r="J1208" s="7" t="s">
        <v>3621</v>
      </c>
      <c r="K1208" s="6" t="s">
        <v>3931</v>
      </c>
      <c r="L1208" s="9" t="s">
        <v>79</v>
      </c>
    </row>
    <row r="1209" spans="1:12" ht="12" customHeight="1" x14ac:dyDescent="0.25">
      <c r="A1209" s="6" t="s">
        <v>3609</v>
      </c>
      <c r="B1209" s="7" t="s">
        <v>3717</v>
      </c>
      <c r="C1209" s="8" t="s">
        <v>4076</v>
      </c>
      <c r="D1209" s="9" t="s">
        <v>4593</v>
      </c>
      <c r="E1209" s="9" t="s">
        <v>393</v>
      </c>
      <c r="F1209" s="8" t="s">
        <v>4162</v>
      </c>
      <c r="G1209" s="9">
        <v>1130</v>
      </c>
      <c r="H1209" s="9">
        <v>30</v>
      </c>
      <c r="I1209" s="9"/>
      <c r="J1209" s="7" t="s">
        <v>3621</v>
      </c>
      <c r="K1209" s="6" t="s">
        <v>4587</v>
      </c>
      <c r="L1209" s="9" t="s">
        <v>79</v>
      </c>
    </row>
    <row r="1210" spans="1:12" ht="12" customHeight="1" x14ac:dyDescent="0.25">
      <c r="A1210" s="6" t="s">
        <v>3609</v>
      </c>
      <c r="B1210" s="7" t="s">
        <v>5132</v>
      </c>
      <c r="C1210" s="8" t="s">
        <v>4076</v>
      </c>
      <c r="D1210" s="9" t="s">
        <v>5133</v>
      </c>
      <c r="E1210" s="9"/>
      <c r="F1210" s="8" t="s">
        <v>4162</v>
      </c>
      <c r="G1210" s="9">
        <v>228</v>
      </c>
      <c r="H1210" s="9">
        <v>10</v>
      </c>
      <c r="I1210" s="9"/>
      <c r="J1210" s="7" t="s">
        <v>3621</v>
      </c>
      <c r="K1210" s="6" t="s">
        <v>4080</v>
      </c>
      <c r="L1210" s="9" t="s">
        <v>79</v>
      </c>
    </row>
    <row r="1211" spans="1:12" ht="12" customHeight="1" x14ac:dyDescent="0.25">
      <c r="A1211" s="6" t="s">
        <v>3609</v>
      </c>
      <c r="B1211" s="7" t="s">
        <v>3717</v>
      </c>
      <c r="C1211" s="8" t="s">
        <v>4076</v>
      </c>
      <c r="D1211" s="9" t="s">
        <v>5134</v>
      </c>
      <c r="E1211" s="9"/>
      <c r="F1211" s="8" t="s">
        <v>4162</v>
      </c>
      <c r="G1211" s="9">
        <v>998</v>
      </c>
      <c r="H1211" s="9">
        <v>6</v>
      </c>
      <c r="I1211" s="9"/>
      <c r="J1211" s="7" t="s">
        <v>3621</v>
      </c>
      <c r="K1211" s="6" t="s">
        <v>4078</v>
      </c>
      <c r="L1211" s="9" t="s">
        <v>79</v>
      </c>
    </row>
    <row r="1212" spans="1:12" ht="12" customHeight="1" x14ac:dyDescent="0.25">
      <c r="A1212" s="6" t="s">
        <v>3609</v>
      </c>
      <c r="B1212" s="7" t="s">
        <v>3720</v>
      </c>
      <c r="C1212" s="8" t="s">
        <v>4076</v>
      </c>
      <c r="D1212" s="9" t="s">
        <v>5135</v>
      </c>
      <c r="E1212" s="9"/>
      <c r="F1212" s="8" t="s">
        <v>4162</v>
      </c>
      <c r="G1212" s="9">
        <v>680</v>
      </c>
      <c r="H1212" s="9">
        <v>32</v>
      </c>
      <c r="I1212" s="9"/>
      <c r="J1212" s="7" t="s">
        <v>3621</v>
      </c>
      <c r="K1212" s="6" t="s">
        <v>3788</v>
      </c>
      <c r="L1212" s="9" t="s">
        <v>79</v>
      </c>
    </row>
    <row r="1213" spans="1:12" ht="12" customHeight="1" x14ac:dyDescent="0.25">
      <c r="A1213" s="6" t="s">
        <v>3609</v>
      </c>
      <c r="B1213" s="7" t="s">
        <v>3717</v>
      </c>
      <c r="C1213" s="8" t="s">
        <v>4076</v>
      </c>
      <c r="D1213" s="9" t="s">
        <v>5136</v>
      </c>
      <c r="E1213" s="9"/>
      <c r="F1213" s="8" t="s">
        <v>4162</v>
      </c>
      <c r="G1213" s="9">
        <v>338</v>
      </c>
      <c r="H1213" s="9">
        <v>3</v>
      </c>
      <c r="I1213" s="9"/>
      <c r="J1213" s="7" t="s">
        <v>3621</v>
      </c>
      <c r="K1213" s="6" t="s">
        <v>5137</v>
      </c>
      <c r="L1213" s="9" t="s">
        <v>79</v>
      </c>
    </row>
    <row r="1214" spans="1:12" ht="12" customHeight="1" x14ac:dyDescent="0.25">
      <c r="A1214" s="6" t="s">
        <v>3609</v>
      </c>
      <c r="B1214" s="7" t="s">
        <v>3717</v>
      </c>
      <c r="C1214" s="8" t="s">
        <v>4076</v>
      </c>
      <c r="D1214" s="9" t="s">
        <v>5176</v>
      </c>
      <c r="E1214" s="9"/>
      <c r="F1214" s="8" t="s">
        <v>4162</v>
      </c>
      <c r="G1214" s="9">
        <v>80</v>
      </c>
      <c r="H1214" s="9">
        <v>1</v>
      </c>
      <c r="I1214" s="9"/>
      <c r="J1214" s="7" t="s">
        <v>3621</v>
      </c>
      <c r="K1214" s="6" t="s">
        <v>3931</v>
      </c>
      <c r="L1214" s="9" t="s">
        <v>79</v>
      </c>
    </row>
    <row r="1215" spans="1:12" ht="12" customHeight="1" x14ac:dyDescent="0.25">
      <c r="A1215" s="6" t="s">
        <v>3609</v>
      </c>
      <c r="C1215" s="8" t="s">
        <v>5138</v>
      </c>
      <c r="D1215" s="9" t="s">
        <v>5139</v>
      </c>
      <c r="E1215" s="9"/>
      <c r="F1215" s="8" t="s">
        <v>3678</v>
      </c>
      <c r="G1215" s="9">
        <v>898</v>
      </c>
      <c r="H1215" s="9">
        <v>40</v>
      </c>
      <c r="I1215" s="9"/>
      <c r="J1215" s="7" t="s">
        <v>3621</v>
      </c>
      <c r="K1215" s="6" t="s">
        <v>3622</v>
      </c>
      <c r="L1215" s="9" t="s">
        <v>79</v>
      </c>
    </row>
    <row r="1216" spans="1:12" ht="12" customHeight="1" x14ac:dyDescent="0.25">
      <c r="A1216" s="6" t="s">
        <v>3609</v>
      </c>
      <c r="C1216" s="8" t="s">
        <v>5138</v>
      </c>
      <c r="D1216" s="9" t="s">
        <v>5140</v>
      </c>
      <c r="E1216" s="9"/>
      <c r="F1216" s="8" t="s">
        <v>3625</v>
      </c>
      <c r="G1216" s="9">
        <v>126</v>
      </c>
      <c r="H1216" s="9">
        <v>1</v>
      </c>
      <c r="I1216" s="9"/>
      <c r="J1216" s="7" t="s">
        <v>3621</v>
      </c>
      <c r="K1216" s="6" t="s">
        <v>3622</v>
      </c>
      <c r="L1216" s="9" t="s">
        <v>79</v>
      </c>
    </row>
    <row r="1217" spans="1:12" ht="12" customHeight="1" x14ac:dyDescent="0.25">
      <c r="A1217" s="6" t="s">
        <v>3609</v>
      </c>
      <c r="B1217" s="7" t="s">
        <v>3623</v>
      </c>
      <c r="C1217" s="8" t="s">
        <v>5138</v>
      </c>
      <c r="D1217" s="9" t="s">
        <v>5141</v>
      </c>
      <c r="E1217" s="9"/>
      <c r="F1217" s="8" t="s">
        <v>3625</v>
      </c>
      <c r="G1217" s="9">
        <v>123</v>
      </c>
      <c r="H1217" s="9">
        <v>1</v>
      </c>
      <c r="I1217" s="9"/>
      <c r="J1217" s="7" t="s">
        <v>3621</v>
      </c>
      <c r="K1217" s="6" t="s">
        <v>3622</v>
      </c>
      <c r="L1217" s="9" t="s">
        <v>79</v>
      </c>
    </row>
    <row r="1218" spans="1:12" ht="12" customHeight="1" x14ac:dyDescent="0.25">
      <c r="A1218" s="6" t="s">
        <v>3609</v>
      </c>
      <c r="B1218" s="7" t="s">
        <v>3623</v>
      </c>
      <c r="C1218" s="8" t="s">
        <v>5138</v>
      </c>
      <c r="D1218" s="9" t="s">
        <v>5142</v>
      </c>
      <c r="E1218" s="9"/>
      <c r="F1218" s="8" t="s">
        <v>3625</v>
      </c>
      <c r="G1218" s="9">
        <v>124</v>
      </c>
      <c r="H1218" s="9">
        <v>1</v>
      </c>
      <c r="I1218" s="9"/>
      <c r="J1218" s="7" t="s">
        <v>3621</v>
      </c>
      <c r="K1218" s="6" t="s">
        <v>3622</v>
      </c>
      <c r="L1218" s="9" t="s">
        <v>79</v>
      </c>
    </row>
    <row r="1219" spans="1:12" ht="12" customHeight="1" x14ac:dyDescent="0.25">
      <c r="A1219" s="6" t="s">
        <v>3609</v>
      </c>
      <c r="B1219" s="7" t="s">
        <v>4011</v>
      </c>
      <c r="C1219" s="8" t="s">
        <v>5138</v>
      </c>
      <c r="D1219" s="9" t="s">
        <v>5143</v>
      </c>
      <c r="E1219" s="9"/>
      <c r="F1219" s="8" t="s">
        <v>3653</v>
      </c>
      <c r="G1219" s="9">
        <v>120</v>
      </c>
      <c r="H1219" s="9">
        <v>0</v>
      </c>
      <c r="I1219" s="9"/>
      <c r="J1219" s="7" t="s">
        <v>3641</v>
      </c>
      <c r="K1219" s="6" t="s">
        <v>3642</v>
      </c>
      <c r="L1219" s="9" t="s">
        <v>79</v>
      </c>
    </row>
    <row r="1220" spans="1:12" ht="12" customHeight="1" x14ac:dyDescent="0.25">
      <c r="A1220" s="6" t="s">
        <v>3609</v>
      </c>
      <c r="B1220" s="7" t="s">
        <v>3623</v>
      </c>
      <c r="C1220" s="8" t="s">
        <v>5138</v>
      </c>
      <c r="D1220" s="9" t="s">
        <v>5144</v>
      </c>
      <c r="E1220" s="9"/>
      <c r="F1220" s="8" t="s">
        <v>3625</v>
      </c>
      <c r="G1220" s="9">
        <v>119</v>
      </c>
      <c r="H1220" s="9">
        <v>1</v>
      </c>
      <c r="I1220" s="9"/>
      <c r="J1220" s="7" t="s">
        <v>3621</v>
      </c>
      <c r="K1220" s="6" t="s">
        <v>3622</v>
      </c>
      <c r="L1220" s="9" t="s">
        <v>79</v>
      </c>
    </row>
    <row r="1221" spans="1:12" ht="12" customHeight="1" x14ac:dyDescent="0.25">
      <c r="A1221" s="6" t="s">
        <v>3609</v>
      </c>
      <c r="B1221" s="7" t="s">
        <v>5145</v>
      </c>
      <c r="C1221" s="8" t="s">
        <v>5138</v>
      </c>
      <c r="D1221" s="9" t="s">
        <v>5146</v>
      </c>
      <c r="E1221" s="9"/>
      <c r="F1221" s="8" t="s">
        <v>3620</v>
      </c>
      <c r="G1221" s="9">
        <v>61</v>
      </c>
      <c r="H1221" s="9">
        <v>0</v>
      </c>
      <c r="I1221" s="9"/>
      <c r="J1221" s="7" t="s">
        <v>3621</v>
      </c>
      <c r="K1221" s="6" t="s">
        <v>3622</v>
      </c>
      <c r="L1221" s="9" t="s">
        <v>79</v>
      </c>
    </row>
    <row r="1222" spans="1:12" ht="12" customHeight="1" x14ac:dyDescent="0.25">
      <c r="A1222" s="6" t="s">
        <v>3609</v>
      </c>
      <c r="B1222" s="7" t="s">
        <v>3623</v>
      </c>
      <c r="C1222" s="8" t="s">
        <v>5138</v>
      </c>
      <c r="D1222" s="9" t="s">
        <v>5147</v>
      </c>
      <c r="E1222" s="9"/>
      <c r="F1222" s="8" t="s">
        <v>3625</v>
      </c>
      <c r="G1222" s="9">
        <v>118</v>
      </c>
      <c r="H1222" s="9">
        <v>1</v>
      </c>
      <c r="I1222" s="9"/>
      <c r="J1222" s="7" t="s">
        <v>3621</v>
      </c>
      <c r="K1222" s="6" t="s">
        <v>3622</v>
      </c>
      <c r="L1222" s="9" t="s">
        <v>79</v>
      </c>
    </row>
    <row r="1223" spans="1:12" ht="12" customHeight="1" x14ac:dyDescent="0.25">
      <c r="A1223" s="6" t="s">
        <v>3609</v>
      </c>
      <c r="B1223" s="7" t="s">
        <v>3623</v>
      </c>
      <c r="C1223" s="8" t="s">
        <v>5138</v>
      </c>
      <c r="D1223" s="9" t="s">
        <v>5148</v>
      </c>
      <c r="E1223" s="9"/>
      <c r="F1223" s="8" t="s">
        <v>3625</v>
      </c>
      <c r="G1223" s="9">
        <v>128</v>
      </c>
      <c r="H1223" s="9">
        <v>1</v>
      </c>
      <c r="I1223" s="9"/>
      <c r="J1223" s="7" t="s">
        <v>3621</v>
      </c>
      <c r="K1223" s="6" t="s">
        <v>3622</v>
      </c>
      <c r="L1223" s="9" t="s">
        <v>79</v>
      </c>
    </row>
    <row r="1224" spans="1:12" ht="12" customHeight="1" x14ac:dyDescent="0.25">
      <c r="A1224" s="6" t="s">
        <v>3609</v>
      </c>
      <c r="B1224" s="7" t="s">
        <v>5149</v>
      </c>
      <c r="C1224" s="8" t="s">
        <v>5150</v>
      </c>
      <c r="D1224" s="9" t="s">
        <v>5151</v>
      </c>
      <c r="E1224" s="9"/>
      <c r="F1224" s="8" t="s">
        <v>3625</v>
      </c>
      <c r="G1224" s="9">
        <v>120</v>
      </c>
      <c r="H1224" s="9">
        <v>25</v>
      </c>
      <c r="I1224" s="9"/>
      <c r="J1224" s="7" t="s">
        <v>4337</v>
      </c>
      <c r="K1224" s="6" t="s">
        <v>3671</v>
      </c>
      <c r="L1224" s="9" t="s">
        <v>79</v>
      </c>
    </row>
    <row r="1225" spans="1:12" ht="12" customHeight="1" x14ac:dyDescent="0.25">
      <c r="A1225" s="6" t="s">
        <v>3609</v>
      </c>
      <c r="B1225" s="7" t="s">
        <v>5152</v>
      </c>
      <c r="C1225" s="8" t="s">
        <v>5150</v>
      </c>
      <c r="D1225" s="9" t="s">
        <v>5153</v>
      </c>
      <c r="E1225" s="9"/>
      <c r="F1225" s="8" t="s">
        <v>3625</v>
      </c>
      <c r="G1225" s="9">
        <v>264</v>
      </c>
      <c r="H1225" s="9">
        <v>4</v>
      </c>
      <c r="I1225" s="9"/>
      <c r="J1225" s="7" t="s">
        <v>4337</v>
      </c>
      <c r="K1225" s="6" t="s">
        <v>3671</v>
      </c>
      <c r="L1225" s="9" t="s">
        <v>79</v>
      </c>
    </row>
    <row r="1226" spans="1:12" ht="12" customHeight="1" x14ac:dyDescent="0.25">
      <c r="A1226" s="6" t="s">
        <v>3609</v>
      </c>
      <c r="B1226" s="7" t="s">
        <v>3616</v>
      </c>
      <c r="C1226" s="8" t="s">
        <v>5150</v>
      </c>
      <c r="D1226" s="9" t="s">
        <v>5154</v>
      </c>
      <c r="E1226" s="9"/>
      <c r="F1226" s="8" t="s">
        <v>3910</v>
      </c>
      <c r="G1226" s="9">
        <v>83</v>
      </c>
      <c r="H1226" s="9">
        <v>0</v>
      </c>
      <c r="I1226" s="9"/>
      <c r="J1226" s="7" t="s">
        <v>4337</v>
      </c>
      <c r="K1226" s="6" t="s">
        <v>3671</v>
      </c>
      <c r="L1226" s="9" t="s">
        <v>79</v>
      </c>
    </row>
    <row r="1227" spans="1:12" ht="12" customHeight="1" x14ac:dyDescent="0.25">
      <c r="A1227" s="6" t="s">
        <v>3609</v>
      </c>
      <c r="B1227" s="7" t="s">
        <v>3676</v>
      </c>
      <c r="C1227" s="8" t="s">
        <v>5150</v>
      </c>
      <c r="D1227" s="9" t="s">
        <v>5155</v>
      </c>
      <c r="E1227" s="9"/>
      <c r="F1227" s="8" t="s">
        <v>3699</v>
      </c>
      <c r="G1227" s="9">
        <v>143</v>
      </c>
      <c r="H1227" s="9">
        <v>0</v>
      </c>
      <c r="I1227" s="9"/>
      <c r="J1227" s="7" t="s">
        <v>4337</v>
      </c>
      <c r="K1227" s="6" t="s">
        <v>3671</v>
      </c>
      <c r="L1227" s="9" t="s">
        <v>79</v>
      </c>
    </row>
    <row r="1228" spans="1:12" ht="12" customHeight="1" x14ac:dyDescent="0.25">
      <c r="A1228" s="6" t="s">
        <v>3609</v>
      </c>
      <c r="B1228" s="7" t="s">
        <v>5156</v>
      </c>
      <c r="C1228" s="8" t="s">
        <v>5150</v>
      </c>
      <c r="D1228" s="9" t="s">
        <v>5157</v>
      </c>
      <c r="E1228" s="9"/>
      <c r="F1228" s="8" t="s">
        <v>5158</v>
      </c>
      <c r="G1228" s="9">
        <v>34</v>
      </c>
      <c r="H1228" s="9">
        <v>0</v>
      </c>
      <c r="I1228" s="9"/>
      <c r="J1228" s="7" t="s">
        <v>4337</v>
      </c>
      <c r="K1228" s="6" t="s">
        <v>3671</v>
      </c>
      <c r="L1228" s="9" t="s">
        <v>79</v>
      </c>
    </row>
    <row r="1229" spans="1:12" ht="12" customHeight="1" x14ac:dyDescent="0.25">
      <c r="A1229" s="6" t="s">
        <v>3609</v>
      </c>
      <c r="B1229" s="7" t="s">
        <v>5156</v>
      </c>
      <c r="C1229" s="8" t="s">
        <v>5150</v>
      </c>
      <c r="D1229" s="9" t="s">
        <v>5159</v>
      </c>
      <c r="E1229" s="9"/>
      <c r="F1229" s="8" t="s">
        <v>5158</v>
      </c>
      <c r="G1229" s="9">
        <v>36</v>
      </c>
      <c r="H1229" s="9">
        <v>0</v>
      </c>
      <c r="I1229" s="9"/>
      <c r="J1229" s="7" t="s">
        <v>4337</v>
      </c>
      <c r="K1229" s="6" t="s">
        <v>3671</v>
      </c>
      <c r="L1229" s="9" t="s">
        <v>79</v>
      </c>
    </row>
    <row r="1230" spans="1:12" ht="12" customHeight="1" x14ac:dyDescent="0.25">
      <c r="A1230" s="6" t="s">
        <v>3609</v>
      </c>
      <c r="B1230" s="7" t="s">
        <v>3691</v>
      </c>
      <c r="C1230" s="8" t="s">
        <v>5150</v>
      </c>
      <c r="D1230" s="9" t="s">
        <v>5160</v>
      </c>
      <c r="E1230" s="9"/>
      <c r="F1230" s="8" t="s">
        <v>3620</v>
      </c>
      <c r="G1230" s="9">
        <v>53</v>
      </c>
      <c r="H1230" s="9">
        <v>0</v>
      </c>
      <c r="I1230" s="9"/>
      <c r="J1230" s="7" t="s">
        <v>4337</v>
      </c>
      <c r="K1230" s="6" t="s">
        <v>3671</v>
      </c>
      <c r="L1230" s="9" t="s">
        <v>79</v>
      </c>
    </row>
    <row r="1231" spans="1:12" ht="12" customHeight="1" x14ac:dyDescent="0.25">
      <c r="A1231" s="6" t="s">
        <v>3609</v>
      </c>
      <c r="B1231" s="7" t="s">
        <v>5161</v>
      </c>
      <c r="C1231" s="8" t="s">
        <v>5150</v>
      </c>
      <c r="D1231" s="9" t="s">
        <v>5162</v>
      </c>
      <c r="E1231" s="9"/>
      <c r="F1231" s="8" t="s">
        <v>3708</v>
      </c>
      <c r="G1231" s="9">
        <v>194</v>
      </c>
      <c r="H1231" s="9">
        <v>0</v>
      </c>
      <c r="I1231" s="9"/>
      <c r="J1231" s="7" t="s">
        <v>4337</v>
      </c>
      <c r="K1231" s="6" t="s">
        <v>3671</v>
      </c>
      <c r="L1231" s="9" t="s">
        <v>79</v>
      </c>
    </row>
    <row r="1232" spans="1:12" ht="12" customHeight="1" x14ac:dyDescent="0.25">
      <c r="A1232" s="6" t="s">
        <v>3609</v>
      </c>
      <c r="B1232" s="7" t="s">
        <v>5163</v>
      </c>
      <c r="C1232" s="8" t="s">
        <v>5150</v>
      </c>
      <c r="D1232" s="9" t="s">
        <v>5164</v>
      </c>
      <c r="E1232" s="9"/>
      <c r="F1232" s="8" t="s">
        <v>5158</v>
      </c>
      <c r="G1232" s="9">
        <v>154</v>
      </c>
      <c r="H1232" s="9">
        <v>0</v>
      </c>
      <c r="I1232" s="9"/>
      <c r="J1232" s="7" t="s">
        <v>4337</v>
      </c>
      <c r="K1232" s="6" t="s">
        <v>3671</v>
      </c>
      <c r="L1232" s="9" t="s">
        <v>79</v>
      </c>
    </row>
    <row r="1233" spans="1:12" ht="12" customHeight="1" x14ac:dyDescent="0.25">
      <c r="A1233" s="6" t="s">
        <v>3609</v>
      </c>
      <c r="B1233" s="7" t="s">
        <v>3623</v>
      </c>
      <c r="C1233" s="8" t="s">
        <v>5150</v>
      </c>
      <c r="D1233" s="9" t="s">
        <v>5165</v>
      </c>
      <c r="E1233" s="9"/>
      <c r="F1233" s="8" t="s">
        <v>3625</v>
      </c>
      <c r="G1233" s="9">
        <v>85</v>
      </c>
      <c r="H1233" s="9">
        <v>0</v>
      </c>
      <c r="I1233" s="9"/>
      <c r="J1233" s="7" t="s">
        <v>4337</v>
      </c>
      <c r="K1233" s="6" t="s">
        <v>3671</v>
      </c>
      <c r="L1233" s="9" t="s">
        <v>79</v>
      </c>
    </row>
    <row r="1234" spans="1:12" ht="12" customHeight="1" x14ac:dyDescent="0.25">
      <c r="A1234" s="6" t="s">
        <v>3609</v>
      </c>
      <c r="B1234" s="7" t="s">
        <v>3623</v>
      </c>
      <c r="C1234" s="8" t="s">
        <v>5150</v>
      </c>
      <c r="D1234" s="9" t="s">
        <v>5166</v>
      </c>
      <c r="E1234" s="9"/>
      <c r="F1234" s="8" t="s">
        <v>3625</v>
      </c>
      <c r="G1234" s="9">
        <v>85</v>
      </c>
      <c r="H1234" s="9">
        <v>0</v>
      </c>
      <c r="I1234" s="9"/>
      <c r="J1234" s="7" t="s">
        <v>4337</v>
      </c>
      <c r="K1234" s="6" t="s">
        <v>3671</v>
      </c>
      <c r="L1234" s="9" t="s">
        <v>79</v>
      </c>
    </row>
    <row r="1235" spans="1:12" ht="12" customHeight="1" x14ac:dyDescent="0.25">
      <c r="A1235" s="6" t="s">
        <v>3609</v>
      </c>
      <c r="B1235" s="7" t="s">
        <v>3623</v>
      </c>
      <c r="C1235" s="8" t="s">
        <v>5150</v>
      </c>
      <c r="D1235" s="9" t="s">
        <v>5167</v>
      </c>
      <c r="E1235" s="9"/>
      <c r="F1235" s="8" t="s">
        <v>3625</v>
      </c>
      <c r="G1235" s="9">
        <v>207</v>
      </c>
      <c r="H1235" s="9">
        <v>0</v>
      </c>
      <c r="I1235" s="9"/>
      <c r="J1235" s="7" t="s">
        <v>4337</v>
      </c>
      <c r="K1235" s="6" t="s">
        <v>3671</v>
      </c>
      <c r="L1235" s="9" t="s">
        <v>79</v>
      </c>
    </row>
    <row r="1236" spans="1:12" ht="12" customHeight="1" x14ac:dyDescent="0.25">
      <c r="A1236" s="6" t="s">
        <v>3609</v>
      </c>
      <c r="B1236" s="7" t="s">
        <v>5168</v>
      </c>
      <c r="C1236" s="8" t="s">
        <v>5150</v>
      </c>
      <c r="D1236" s="9" t="s">
        <v>5169</v>
      </c>
      <c r="E1236" s="9"/>
      <c r="F1236" s="8" t="s">
        <v>3620</v>
      </c>
      <c r="G1236" s="9">
        <v>74</v>
      </c>
      <c r="H1236" s="9">
        <v>0</v>
      </c>
      <c r="I1236" s="9"/>
      <c r="J1236" s="7" t="s">
        <v>4337</v>
      </c>
      <c r="K1236" s="6" t="s">
        <v>3671</v>
      </c>
      <c r="L1236" s="9" t="s">
        <v>79</v>
      </c>
    </row>
    <row r="1237" spans="1:12" ht="12" customHeight="1" x14ac:dyDescent="0.25">
      <c r="A1237" s="6" t="s">
        <v>3609</v>
      </c>
      <c r="B1237" s="7" t="s">
        <v>5170</v>
      </c>
      <c r="C1237" s="8" t="s">
        <v>5171</v>
      </c>
      <c r="D1237" s="9" t="s">
        <v>3916</v>
      </c>
      <c r="E1237" s="9"/>
      <c r="F1237" s="8" t="s">
        <v>3906</v>
      </c>
      <c r="G1237" s="9">
        <v>23</v>
      </c>
      <c r="H1237" s="9">
        <v>0</v>
      </c>
      <c r="I1237" s="9"/>
      <c r="J1237" s="7" t="s">
        <v>3621</v>
      </c>
      <c r="K1237" s="6" t="s">
        <v>3907</v>
      </c>
      <c r="L1237" s="9" t="s">
        <v>79</v>
      </c>
    </row>
    <row r="1238" spans="1:12" ht="12" customHeight="1" x14ac:dyDescent="0.25">
      <c r="A1238" s="6" t="s">
        <v>3609</v>
      </c>
      <c r="B1238" s="7" t="s">
        <v>5172</v>
      </c>
      <c r="C1238" s="8" t="s">
        <v>5171</v>
      </c>
      <c r="D1238" s="9" t="s">
        <v>3926</v>
      </c>
      <c r="E1238" s="9"/>
      <c r="F1238" s="8" t="s">
        <v>4336</v>
      </c>
      <c r="G1238" s="9">
        <v>340</v>
      </c>
      <c r="H1238" s="9">
        <v>0</v>
      </c>
      <c r="I1238" s="9"/>
      <c r="J1238" s="7" t="s">
        <v>3621</v>
      </c>
      <c r="K1238" s="6" t="s">
        <v>3907</v>
      </c>
      <c r="L1238" s="9" t="s">
        <v>79</v>
      </c>
    </row>
    <row r="1239" spans="1:12" ht="12" customHeight="1" x14ac:dyDescent="0.25">
      <c r="A1239" s="6" t="s">
        <v>3609</v>
      </c>
      <c r="B1239" s="7" t="s">
        <v>3616</v>
      </c>
      <c r="C1239" s="8" t="s">
        <v>5171</v>
      </c>
      <c r="D1239" s="9" t="s">
        <v>3927</v>
      </c>
      <c r="E1239" s="9"/>
      <c r="F1239" s="8" t="s">
        <v>4540</v>
      </c>
      <c r="G1239" s="9">
        <v>48</v>
      </c>
      <c r="H1239" s="9">
        <v>0</v>
      </c>
      <c r="I1239" s="9"/>
      <c r="J1239" s="7" t="s">
        <v>3621</v>
      </c>
      <c r="K1239" s="6" t="s">
        <v>3907</v>
      </c>
      <c r="L1239" s="9" t="s">
        <v>79</v>
      </c>
    </row>
    <row r="1240" spans="1:12" ht="12" customHeight="1" x14ac:dyDescent="0.25">
      <c r="A1240" s="6" t="s">
        <v>3609</v>
      </c>
      <c r="B1240" s="7" t="s">
        <v>5173</v>
      </c>
      <c r="C1240" s="8" t="s">
        <v>5174</v>
      </c>
      <c r="D1240" s="9" t="s">
        <v>5175</v>
      </c>
      <c r="E1240" s="9"/>
      <c r="F1240" s="8" t="s">
        <v>3910</v>
      </c>
      <c r="G1240" s="9">
        <v>897</v>
      </c>
      <c r="H1240" s="9">
        <v>0</v>
      </c>
      <c r="I1240" s="9"/>
      <c r="J1240" s="7" t="s">
        <v>3713</v>
      </c>
      <c r="K1240" s="6" t="s">
        <v>3714</v>
      </c>
      <c r="L1240" s="9" t="s">
        <v>79</v>
      </c>
    </row>
    <row r="1241" spans="1:12" ht="12" customHeight="1" x14ac:dyDescent="0.25">
      <c r="A1241" s="6" t="s">
        <v>3609</v>
      </c>
      <c r="B1241" s="7" t="s">
        <v>3689</v>
      </c>
      <c r="C1241" s="8" t="s">
        <v>4159</v>
      </c>
      <c r="D1241" s="9" t="s">
        <v>4160</v>
      </c>
      <c r="E1241" s="9"/>
      <c r="F1241" s="8" t="s">
        <v>3688</v>
      </c>
      <c r="G1241" s="9">
        <v>897</v>
      </c>
      <c r="H1241" s="9">
        <v>45</v>
      </c>
      <c r="I1241" s="9"/>
      <c r="J1241" s="7" t="s">
        <v>3621</v>
      </c>
      <c r="K1241" s="6" t="s">
        <v>3622</v>
      </c>
      <c r="L1241" s="9" t="s">
        <v>79</v>
      </c>
    </row>
    <row r="1242" spans="1:12" ht="12" customHeight="1" x14ac:dyDescent="0.25">
      <c r="A1242" s="6" t="s">
        <v>3609</v>
      </c>
      <c r="B1242" s="7" t="s">
        <v>5177</v>
      </c>
      <c r="C1242" s="8" t="s">
        <v>5178</v>
      </c>
      <c r="D1242" s="9" t="s">
        <v>5179</v>
      </c>
      <c r="E1242" s="9"/>
      <c r="F1242" s="8" t="s">
        <v>3625</v>
      </c>
      <c r="G1242" s="9">
        <v>70</v>
      </c>
      <c r="H1242" s="9">
        <v>1</v>
      </c>
      <c r="I1242" s="9"/>
      <c r="J1242" s="7" t="s">
        <v>3621</v>
      </c>
      <c r="K1242" s="6" t="s">
        <v>3622</v>
      </c>
      <c r="L1242" s="9" t="s">
        <v>79</v>
      </c>
    </row>
    <row r="1243" spans="1:12" ht="12" customHeight="1" x14ac:dyDescent="0.25">
      <c r="A1243" s="6" t="s">
        <v>3609</v>
      </c>
      <c r="B1243" s="7" t="s">
        <v>5180</v>
      </c>
      <c r="C1243" s="8" t="s">
        <v>5178</v>
      </c>
      <c r="D1243" s="9" t="s">
        <v>5181</v>
      </c>
      <c r="E1243" s="9"/>
      <c r="F1243" s="8" t="s">
        <v>3625</v>
      </c>
      <c r="G1243" s="9">
        <v>70</v>
      </c>
      <c r="H1243" s="9">
        <v>1</v>
      </c>
      <c r="I1243" s="9"/>
      <c r="J1243" s="7" t="s">
        <v>3621</v>
      </c>
      <c r="K1243" s="6" t="s">
        <v>3622</v>
      </c>
      <c r="L1243" s="9" t="s">
        <v>79</v>
      </c>
    </row>
    <row r="1244" spans="1:12" ht="12" customHeight="1" x14ac:dyDescent="0.25">
      <c r="A1244" s="6" t="s">
        <v>3609</v>
      </c>
      <c r="B1244" s="7" t="s">
        <v>5182</v>
      </c>
      <c r="C1244" s="8" t="s">
        <v>5178</v>
      </c>
      <c r="D1244" s="9" t="s">
        <v>5183</v>
      </c>
      <c r="E1244" s="9"/>
      <c r="F1244" s="8" t="s">
        <v>3625</v>
      </c>
      <c r="G1244" s="9">
        <v>70</v>
      </c>
      <c r="H1244" s="9">
        <v>1</v>
      </c>
      <c r="I1244" s="9"/>
      <c r="J1244" s="7" t="s">
        <v>3621</v>
      </c>
      <c r="K1244" s="6" t="s">
        <v>3622</v>
      </c>
      <c r="L1244" s="9" t="s">
        <v>79</v>
      </c>
    </row>
    <row r="1245" spans="1:12" ht="12" customHeight="1" x14ac:dyDescent="0.25">
      <c r="A1245" s="6" t="s">
        <v>3609</v>
      </c>
      <c r="B1245" s="7" t="s">
        <v>5184</v>
      </c>
      <c r="C1245" s="8" t="s">
        <v>5178</v>
      </c>
      <c r="D1245" s="9" t="s">
        <v>5185</v>
      </c>
      <c r="E1245" s="9"/>
      <c r="F1245" s="8" t="s">
        <v>3625</v>
      </c>
      <c r="G1245" s="9">
        <v>70</v>
      </c>
      <c r="H1245" s="9">
        <v>1</v>
      </c>
      <c r="I1245" s="9"/>
      <c r="J1245" s="7" t="s">
        <v>3621</v>
      </c>
      <c r="K1245" s="6" t="s">
        <v>3622</v>
      </c>
      <c r="L1245" s="9" t="s">
        <v>79</v>
      </c>
    </row>
    <row r="1246" spans="1:12" ht="12" customHeight="1" x14ac:dyDescent="0.25">
      <c r="A1246" s="6" t="s">
        <v>3609</v>
      </c>
      <c r="B1246" s="7" t="s">
        <v>5186</v>
      </c>
      <c r="C1246" s="8" t="s">
        <v>5178</v>
      </c>
      <c r="D1246" s="9" t="s">
        <v>5187</v>
      </c>
      <c r="E1246" s="9"/>
      <c r="F1246" s="8" t="s">
        <v>3625</v>
      </c>
      <c r="G1246" s="9">
        <v>70</v>
      </c>
      <c r="H1246" s="9">
        <v>1</v>
      </c>
      <c r="I1246" s="9"/>
      <c r="J1246" s="7" t="s">
        <v>3621</v>
      </c>
      <c r="K1246" s="6" t="s">
        <v>3622</v>
      </c>
      <c r="L1246" s="9" t="s">
        <v>79</v>
      </c>
    </row>
    <row r="1247" spans="1:12" ht="12" customHeight="1" x14ac:dyDescent="0.25">
      <c r="A1247" s="6" t="s">
        <v>3609</v>
      </c>
      <c r="B1247" s="7" t="s">
        <v>5188</v>
      </c>
      <c r="C1247" s="8" t="s">
        <v>5178</v>
      </c>
      <c r="D1247" s="9" t="s">
        <v>5189</v>
      </c>
      <c r="E1247" s="9"/>
      <c r="F1247" s="8" t="s">
        <v>3625</v>
      </c>
      <c r="G1247" s="9">
        <v>70</v>
      </c>
      <c r="H1247" s="9">
        <v>1</v>
      </c>
      <c r="I1247" s="9"/>
      <c r="J1247" s="7" t="s">
        <v>3621</v>
      </c>
      <c r="K1247" s="6" t="s">
        <v>3622</v>
      </c>
      <c r="L1247" s="9" t="s">
        <v>79</v>
      </c>
    </row>
    <row r="1248" spans="1:12" ht="12" customHeight="1" x14ac:dyDescent="0.25">
      <c r="A1248" s="6" t="s">
        <v>3609</v>
      </c>
      <c r="B1248" s="7" t="s">
        <v>5177</v>
      </c>
      <c r="C1248" s="8" t="s">
        <v>5190</v>
      </c>
      <c r="D1248" s="9" t="s">
        <v>5191</v>
      </c>
      <c r="E1248" s="9"/>
      <c r="F1248" s="8" t="s">
        <v>3625</v>
      </c>
      <c r="G1248" s="9">
        <v>70</v>
      </c>
      <c r="H1248" s="9">
        <v>1</v>
      </c>
      <c r="I1248" s="9"/>
      <c r="J1248" s="7" t="s">
        <v>3621</v>
      </c>
      <c r="K1248" s="6" t="s">
        <v>3622</v>
      </c>
      <c r="L1248" s="9" t="s">
        <v>79</v>
      </c>
    </row>
    <row r="1249" spans="1:12" ht="12" customHeight="1" x14ac:dyDescent="0.25">
      <c r="A1249" s="6" t="s">
        <v>3609</v>
      </c>
      <c r="B1249" s="7" t="s">
        <v>5180</v>
      </c>
      <c r="C1249" s="8" t="s">
        <v>5190</v>
      </c>
      <c r="D1249" s="9" t="s">
        <v>5192</v>
      </c>
      <c r="E1249" s="9"/>
      <c r="F1249" s="8" t="s">
        <v>3625</v>
      </c>
      <c r="G1249" s="9">
        <v>70</v>
      </c>
      <c r="H1249" s="9">
        <v>1</v>
      </c>
      <c r="I1249" s="9"/>
      <c r="J1249" s="7" t="s">
        <v>3621</v>
      </c>
      <c r="K1249" s="6" t="s">
        <v>3622</v>
      </c>
      <c r="L1249" s="9" t="s">
        <v>79</v>
      </c>
    </row>
    <row r="1250" spans="1:12" ht="12" customHeight="1" x14ac:dyDescent="0.25">
      <c r="A1250" s="6" t="s">
        <v>3609</v>
      </c>
      <c r="B1250" s="7" t="s">
        <v>5182</v>
      </c>
      <c r="C1250" s="8" t="s">
        <v>5190</v>
      </c>
      <c r="D1250" s="9" t="s">
        <v>5193</v>
      </c>
      <c r="E1250" s="9"/>
      <c r="F1250" s="8" t="s">
        <v>3625</v>
      </c>
      <c r="G1250" s="9">
        <v>70</v>
      </c>
      <c r="H1250" s="9">
        <v>1</v>
      </c>
      <c r="I1250" s="9"/>
      <c r="J1250" s="7" t="s">
        <v>3621</v>
      </c>
      <c r="K1250" s="6" t="s">
        <v>3622</v>
      </c>
      <c r="L1250" s="9" t="s">
        <v>79</v>
      </c>
    </row>
    <row r="1251" spans="1:12" ht="12" customHeight="1" x14ac:dyDescent="0.25">
      <c r="A1251" s="6" t="s">
        <v>3609</v>
      </c>
      <c r="B1251" s="7" t="s">
        <v>5194</v>
      </c>
      <c r="C1251" s="8" t="s">
        <v>5190</v>
      </c>
      <c r="D1251" s="9" t="s">
        <v>5195</v>
      </c>
      <c r="E1251" s="9"/>
      <c r="F1251" s="8" t="s">
        <v>3625</v>
      </c>
      <c r="G1251" s="9">
        <v>70</v>
      </c>
      <c r="H1251" s="9">
        <v>1</v>
      </c>
      <c r="I1251" s="9"/>
      <c r="J1251" s="7" t="s">
        <v>3621</v>
      </c>
      <c r="K1251" s="6" t="s">
        <v>3622</v>
      </c>
      <c r="L1251" s="9" t="s">
        <v>79</v>
      </c>
    </row>
    <row r="1252" spans="1:12" ht="12" customHeight="1" x14ac:dyDescent="0.25">
      <c r="A1252" s="6" t="s">
        <v>3609</v>
      </c>
      <c r="B1252" s="7" t="s">
        <v>5186</v>
      </c>
      <c r="C1252" s="8" t="s">
        <v>5190</v>
      </c>
      <c r="D1252" s="9" t="s">
        <v>5196</v>
      </c>
      <c r="E1252" s="9"/>
      <c r="F1252" s="8" t="s">
        <v>3625</v>
      </c>
      <c r="G1252" s="9">
        <v>70</v>
      </c>
      <c r="H1252" s="9">
        <v>1</v>
      </c>
      <c r="I1252" s="9"/>
      <c r="J1252" s="7" t="s">
        <v>3621</v>
      </c>
      <c r="K1252" s="6" t="s">
        <v>3622</v>
      </c>
      <c r="L1252" s="9" t="s">
        <v>79</v>
      </c>
    </row>
    <row r="1253" spans="1:12" ht="12" customHeight="1" x14ac:dyDescent="0.25">
      <c r="A1253" s="6" t="s">
        <v>3609</v>
      </c>
      <c r="B1253" s="7" t="s">
        <v>5188</v>
      </c>
      <c r="C1253" s="8" t="s">
        <v>5190</v>
      </c>
      <c r="D1253" s="9" t="s">
        <v>5197</v>
      </c>
      <c r="E1253" s="9"/>
      <c r="F1253" s="8" t="s">
        <v>3625</v>
      </c>
      <c r="G1253" s="9">
        <v>70</v>
      </c>
      <c r="H1253" s="9">
        <v>1</v>
      </c>
      <c r="I1253" s="9"/>
      <c r="J1253" s="7" t="s">
        <v>3621</v>
      </c>
      <c r="K1253" s="6" t="s">
        <v>3622</v>
      </c>
      <c r="L1253" s="9" t="s">
        <v>79</v>
      </c>
    </row>
    <row r="1254" spans="1:12" ht="12" customHeight="1" x14ac:dyDescent="0.25">
      <c r="A1254" s="6" t="s">
        <v>3609</v>
      </c>
      <c r="B1254" s="7" t="s">
        <v>4049</v>
      </c>
      <c r="C1254" s="8" t="s">
        <v>5198</v>
      </c>
      <c r="D1254" s="9" t="s">
        <v>3916</v>
      </c>
      <c r="E1254" s="9"/>
      <c r="F1254" s="8" t="s">
        <v>4336</v>
      </c>
      <c r="G1254" s="9">
        <v>405</v>
      </c>
      <c r="H1254" s="9">
        <v>0</v>
      </c>
      <c r="I1254" s="9"/>
      <c r="J1254" s="7" t="s">
        <v>3882</v>
      </c>
      <c r="K1254" s="6" t="s">
        <v>4338</v>
      </c>
      <c r="L1254" s="9" t="s">
        <v>79</v>
      </c>
    </row>
    <row r="1255" spans="1:12" ht="12" customHeight="1" x14ac:dyDescent="0.25">
      <c r="A1255" s="6" t="s">
        <v>3609</v>
      </c>
      <c r="B1255" s="7" t="s">
        <v>3616</v>
      </c>
      <c r="C1255" s="8" t="s">
        <v>5198</v>
      </c>
      <c r="D1255" s="9" t="s">
        <v>3926</v>
      </c>
      <c r="E1255" s="9"/>
      <c r="F1255" s="8" t="s">
        <v>4540</v>
      </c>
      <c r="G1255" s="9">
        <v>110</v>
      </c>
      <c r="H1255" s="9">
        <v>0</v>
      </c>
      <c r="I1255" s="9"/>
      <c r="J1255" s="7" t="s">
        <v>3882</v>
      </c>
      <c r="K1255" s="6" t="s">
        <v>4338</v>
      </c>
      <c r="L1255" s="9" t="s">
        <v>79</v>
      </c>
    </row>
    <row r="1256" spans="1:12" ht="12" customHeight="1" x14ac:dyDescent="0.25">
      <c r="A1256" s="6" t="s">
        <v>3609</v>
      </c>
      <c r="B1256" s="7" t="s">
        <v>5199</v>
      </c>
      <c r="C1256" s="8" t="s">
        <v>5200</v>
      </c>
      <c r="D1256" s="9" t="s">
        <v>5201</v>
      </c>
      <c r="E1256" s="9"/>
      <c r="F1256" s="8" t="s">
        <v>3855</v>
      </c>
      <c r="G1256" s="9">
        <v>1068</v>
      </c>
      <c r="H1256" s="9">
        <v>25</v>
      </c>
      <c r="I1256" s="9"/>
      <c r="J1256" s="7" t="s">
        <v>3621</v>
      </c>
      <c r="K1256" s="6" t="s">
        <v>3728</v>
      </c>
      <c r="L1256" s="9" t="s">
        <v>79</v>
      </c>
    </row>
    <row r="1257" spans="1:12" ht="12" customHeight="1" x14ac:dyDescent="0.25">
      <c r="A1257" s="6" t="s">
        <v>3609</v>
      </c>
      <c r="B1257" s="7" t="s">
        <v>3623</v>
      </c>
      <c r="C1257" s="8" t="s">
        <v>5200</v>
      </c>
      <c r="D1257" s="9" t="s">
        <v>5202</v>
      </c>
      <c r="E1257" s="9"/>
      <c r="F1257" s="8" t="s">
        <v>3625</v>
      </c>
      <c r="G1257" s="9">
        <v>150</v>
      </c>
      <c r="H1257" s="9">
        <v>1</v>
      </c>
      <c r="I1257" s="9"/>
      <c r="J1257" s="7" t="s">
        <v>3621</v>
      </c>
      <c r="K1257" s="6" t="s">
        <v>3622</v>
      </c>
      <c r="L1257" s="9" t="s">
        <v>79</v>
      </c>
    </row>
    <row r="1258" spans="1:12" ht="12" customHeight="1" x14ac:dyDescent="0.25">
      <c r="A1258" s="6" t="s">
        <v>3609</v>
      </c>
      <c r="B1258" s="7" t="s">
        <v>3623</v>
      </c>
      <c r="C1258" s="8" t="s">
        <v>5200</v>
      </c>
      <c r="D1258" s="9" t="s">
        <v>5203</v>
      </c>
      <c r="E1258" s="9"/>
      <c r="F1258" s="8" t="s">
        <v>3625</v>
      </c>
      <c r="G1258" s="9">
        <v>150</v>
      </c>
      <c r="H1258" s="9">
        <v>1</v>
      </c>
      <c r="I1258" s="9"/>
      <c r="J1258" s="7" t="s">
        <v>3621</v>
      </c>
      <c r="K1258" s="6" t="s">
        <v>3622</v>
      </c>
      <c r="L1258" s="9" t="s">
        <v>79</v>
      </c>
    </row>
    <row r="1259" spans="1:12" ht="12" customHeight="1" x14ac:dyDescent="0.25">
      <c r="A1259" s="6" t="s">
        <v>3609</v>
      </c>
      <c r="B1259" s="7" t="s">
        <v>5204</v>
      </c>
      <c r="C1259" s="8" t="s">
        <v>5205</v>
      </c>
      <c r="D1259" s="9" t="s">
        <v>5206</v>
      </c>
      <c r="E1259" s="9"/>
      <c r="F1259" s="8" t="s">
        <v>3855</v>
      </c>
      <c r="G1259" s="9">
        <v>896</v>
      </c>
      <c r="H1259" s="9">
        <v>50</v>
      </c>
      <c r="I1259" s="9"/>
      <c r="J1259" s="7" t="s">
        <v>3621</v>
      </c>
      <c r="K1259" s="6" t="s">
        <v>3622</v>
      </c>
      <c r="L1259" s="9" t="s">
        <v>79</v>
      </c>
    </row>
    <row r="1260" spans="1:12" ht="12" customHeight="1" x14ac:dyDescent="0.25">
      <c r="A1260" s="6" t="s">
        <v>3609</v>
      </c>
      <c r="B1260" s="7" t="s">
        <v>3623</v>
      </c>
      <c r="C1260" s="8" t="s">
        <v>5205</v>
      </c>
      <c r="D1260" s="9" t="s">
        <v>5207</v>
      </c>
      <c r="E1260" s="9"/>
      <c r="F1260" s="8" t="s">
        <v>3625</v>
      </c>
      <c r="G1260" s="9">
        <v>100</v>
      </c>
      <c r="H1260" s="9">
        <v>1</v>
      </c>
      <c r="I1260" s="9"/>
      <c r="J1260" s="7" t="s">
        <v>3621</v>
      </c>
      <c r="K1260" s="6" t="s">
        <v>3622</v>
      </c>
      <c r="L1260" s="9" t="s">
        <v>79</v>
      </c>
    </row>
    <row r="1261" spans="1:12" ht="12" customHeight="1" x14ac:dyDescent="0.25">
      <c r="A1261" s="6" t="s">
        <v>3609</v>
      </c>
      <c r="B1261" s="7" t="s">
        <v>3623</v>
      </c>
      <c r="C1261" s="8" t="s">
        <v>5205</v>
      </c>
      <c r="D1261" s="9" t="s">
        <v>5208</v>
      </c>
      <c r="E1261" s="9"/>
      <c r="F1261" s="8" t="s">
        <v>3625</v>
      </c>
      <c r="G1261" s="9">
        <v>100</v>
      </c>
      <c r="H1261" s="9">
        <v>1</v>
      </c>
      <c r="I1261" s="9"/>
      <c r="J1261" s="7" t="s">
        <v>3621</v>
      </c>
      <c r="K1261" s="6" t="s">
        <v>3622</v>
      </c>
      <c r="L1261" s="9" t="s">
        <v>79</v>
      </c>
    </row>
    <row r="1262" spans="1:12" ht="12" customHeight="1" x14ac:dyDescent="0.25">
      <c r="A1262" s="6" t="s">
        <v>3609</v>
      </c>
      <c r="B1262" s="7" t="s">
        <v>3623</v>
      </c>
      <c r="C1262" s="8" t="s">
        <v>5205</v>
      </c>
      <c r="D1262" s="9" t="s">
        <v>5209</v>
      </c>
      <c r="E1262" s="9"/>
      <c r="F1262" s="8" t="s">
        <v>3625</v>
      </c>
      <c r="G1262" s="9">
        <v>100</v>
      </c>
      <c r="H1262" s="9">
        <v>1</v>
      </c>
      <c r="I1262" s="9"/>
      <c r="J1262" s="7" t="s">
        <v>3621</v>
      </c>
      <c r="K1262" s="6" t="s">
        <v>3622</v>
      </c>
      <c r="L1262" s="9" t="s">
        <v>79</v>
      </c>
    </row>
    <row r="1263" spans="1:12" ht="12" customHeight="1" x14ac:dyDescent="0.25">
      <c r="A1263" s="6" t="s">
        <v>3609</v>
      </c>
      <c r="B1263" s="7" t="s">
        <v>5210</v>
      </c>
      <c r="C1263" s="8" t="s">
        <v>5211</v>
      </c>
      <c r="D1263" s="9" t="s">
        <v>5212</v>
      </c>
      <c r="E1263" s="9"/>
      <c r="F1263" s="8" t="s">
        <v>4336</v>
      </c>
      <c r="G1263" s="9">
        <v>628</v>
      </c>
      <c r="H1263" s="9">
        <v>0</v>
      </c>
      <c r="I1263" s="9"/>
      <c r="J1263" s="7" t="s">
        <v>4113</v>
      </c>
      <c r="K1263" s="6" t="s">
        <v>4826</v>
      </c>
      <c r="L1263" s="9" t="s">
        <v>79</v>
      </c>
    </row>
    <row r="1264" spans="1:12" ht="12" customHeight="1" x14ac:dyDescent="0.25">
      <c r="A1264" s="6" t="s">
        <v>3609</v>
      </c>
      <c r="B1264" s="7" t="s">
        <v>3623</v>
      </c>
      <c r="C1264" s="8" t="s">
        <v>5211</v>
      </c>
      <c r="D1264" s="9" t="s">
        <v>5213</v>
      </c>
      <c r="E1264" s="9"/>
      <c r="F1264" s="8" t="s">
        <v>3625</v>
      </c>
      <c r="G1264" s="9">
        <v>110</v>
      </c>
      <c r="H1264" s="9">
        <v>1</v>
      </c>
      <c r="I1264" s="9"/>
      <c r="J1264" s="7" t="s">
        <v>4113</v>
      </c>
      <c r="K1264" s="6" t="s">
        <v>4826</v>
      </c>
      <c r="L1264" s="9" t="s">
        <v>79</v>
      </c>
    </row>
    <row r="1265" spans="1:12" ht="12" customHeight="1" x14ac:dyDescent="0.25">
      <c r="A1265" s="6" t="s">
        <v>3609</v>
      </c>
      <c r="B1265" s="7" t="s">
        <v>3623</v>
      </c>
      <c r="C1265" s="8" t="s">
        <v>5211</v>
      </c>
      <c r="D1265" s="9" t="s">
        <v>5214</v>
      </c>
      <c r="E1265" s="9"/>
      <c r="F1265" s="8" t="s">
        <v>3625</v>
      </c>
      <c r="G1265" s="9">
        <v>103</v>
      </c>
      <c r="H1265" s="9">
        <v>1</v>
      </c>
      <c r="I1265" s="9"/>
      <c r="J1265" s="7" t="s">
        <v>4113</v>
      </c>
      <c r="K1265" s="6" t="s">
        <v>4826</v>
      </c>
      <c r="L1265" s="9" t="s">
        <v>79</v>
      </c>
    </row>
    <row r="1266" spans="1:12" ht="12" customHeight="1" x14ac:dyDescent="0.25">
      <c r="A1266" s="6" t="s">
        <v>3609</v>
      </c>
      <c r="B1266" s="7" t="s">
        <v>3664</v>
      </c>
      <c r="C1266" s="8" t="s">
        <v>5211</v>
      </c>
      <c r="D1266" s="9" t="s">
        <v>5215</v>
      </c>
      <c r="E1266" s="9"/>
      <c r="F1266" s="8" t="s">
        <v>3620</v>
      </c>
      <c r="G1266" s="9">
        <v>106</v>
      </c>
      <c r="H1266" s="9">
        <v>1</v>
      </c>
      <c r="I1266" s="9"/>
      <c r="J1266" s="7" t="s">
        <v>4113</v>
      </c>
      <c r="K1266" s="6" t="s">
        <v>4826</v>
      </c>
      <c r="L1266" s="9" t="s">
        <v>79</v>
      </c>
    </row>
    <row r="1267" spans="1:12" ht="12" customHeight="1" x14ac:dyDescent="0.25">
      <c r="A1267" s="6" t="s">
        <v>3609</v>
      </c>
      <c r="B1267" s="7" t="s">
        <v>3623</v>
      </c>
      <c r="C1267" s="8" t="s">
        <v>5211</v>
      </c>
      <c r="D1267" s="9" t="s">
        <v>5216</v>
      </c>
      <c r="E1267" s="9"/>
      <c r="F1267" s="8" t="s">
        <v>3625</v>
      </c>
      <c r="G1267" s="9">
        <v>96</v>
      </c>
      <c r="H1267" s="9">
        <v>1</v>
      </c>
      <c r="I1267" s="9"/>
      <c r="J1267" s="7" t="s">
        <v>4113</v>
      </c>
      <c r="K1267" s="6" t="s">
        <v>4826</v>
      </c>
      <c r="L1267" s="9" t="s">
        <v>79</v>
      </c>
    </row>
    <row r="1268" spans="1:12" ht="12" customHeight="1" x14ac:dyDescent="0.25">
      <c r="A1268" s="6" t="s">
        <v>3609</v>
      </c>
      <c r="B1268" s="7" t="s">
        <v>3664</v>
      </c>
      <c r="C1268" s="8" t="s">
        <v>5211</v>
      </c>
      <c r="D1268" s="9" t="s">
        <v>5217</v>
      </c>
      <c r="E1268" s="9"/>
      <c r="F1268" s="8" t="s">
        <v>3625</v>
      </c>
      <c r="G1268" s="9">
        <v>96</v>
      </c>
      <c r="H1268" s="9">
        <v>1</v>
      </c>
      <c r="I1268" s="9"/>
      <c r="J1268" s="7" t="s">
        <v>4113</v>
      </c>
      <c r="K1268" s="6" t="s">
        <v>4826</v>
      </c>
      <c r="L1268" s="9" t="s">
        <v>79</v>
      </c>
    </row>
    <row r="1269" spans="1:12" ht="12" customHeight="1" x14ac:dyDescent="0.25">
      <c r="A1269" s="6" t="s">
        <v>3609</v>
      </c>
      <c r="B1269" s="7" t="s">
        <v>3638</v>
      </c>
      <c r="C1269" s="8" t="s">
        <v>5211</v>
      </c>
      <c r="D1269" s="9" t="s">
        <v>5218</v>
      </c>
      <c r="E1269" s="9"/>
      <c r="F1269" s="8" t="s">
        <v>3653</v>
      </c>
      <c r="G1269" s="9">
        <v>96</v>
      </c>
      <c r="H1269" s="9">
        <v>0</v>
      </c>
      <c r="I1269" s="9"/>
      <c r="J1269" s="7" t="s">
        <v>3641</v>
      </c>
      <c r="K1269" s="6" t="s">
        <v>3642</v>
      </c>
      <c r="L1269" s="9" t="s">
        <v>79</v>
      </c>
    </row>
    <row r="1270" spans="1:12" x14ac:dyDescent="0.25">
      <c r="A1270" s="10" t="s">
        <v>5219</v>
      </c>
      <c r="B1270" s="11"/>
      <c r="C1270" s="12"/>
      <c r="D1270" s="13"/>
      <c r="E1270" s="14"/>
      <c r="F1270" s="12">
        <f>SUBTOTAL(103,Table172[Room Type])</f>
        <v>1266</v>
      </c>
      <c r="G1270" s="13">
        <f>SUBTOTAL(109,Table172[ASF])</f>
        <v>457836</v>
      </c>
      <c r="H1270" s="13"/>
      <c r="I1270" s="13"/>
      <c r="J1270" s="11"/>
      <c r="K1270" s="10"/>
      <c r="L1270" s="13">
        <f>SUBTOTAL(103,Table172[Status])</f>
        <v>1266</v>
      </c>
    </row>
  </sheetData>
  <mergeCells count="2">
    <mergeCell ref="B1:J1"/>
    <mergeCell ref="A2:J2"/>
  </mergeCells>
  <printOptions gridLines="1"/>
  <pageMargins left="0.7" right="0.7" top="0.75" bottom="0.75" header="0.3" footer="0.3"/>
  <pageSetup orientation="landscape" useFirstPageNumber="1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2F51-57B7-4332-A8DE-0C70D3F23096}">
  <dimension ref="A1:I191"/>
  <sheetViews>
    <sheetView workbookViewId="0">
      <selection activeCell="H11" sqref="H11"/>
    </sheetView>
  </sheetViews>
  <sheetFormatPr defaultRowHeight="15" x14ac:dyDescent="0.25"/>
  <cols>
    <col min="1" max="1" width="47.140625" bestFit="1" customWidth="1"/>
    <col min="2" max="2" width="17.85546875" bestFit="1" customWidth="1"/>
    <col min="3" max="3" width="7.5703125" bestFit="1" customWidth="1"/>
    <col min="4" max="4" width="4.5703125" bestFit="1" customWidth="1"/>
    <col min="5" max="5" width="11.28515625" bestFit="1" customWidth="1"/>
    <col min="6" max="6" width="7.5703125" customWidth="1"/>
    <col min="7" max="7" width="24.85546875" bestFit="1" customWidth="1"/>
    <col min="8" max="8" width="13.7109375" bestFit="1" customWidth="1"/>
    <col min="9" max="9" width="12.28515625" bestFit="1" customWidth="1"/>
  </cols>
  <sheetData>
    <row r="1" spans="1:9" x14ac:dyDescent="0.25">
      <c r="A1" s="15" t="s">
        <v>7</v>
      </c>
      <c r="B1" t="s">
        <v>5555</v>
      </c>
    </row>
    <row r="2" spans="1:9" x14ac:dyDescent="0.25">
      <c r="A2" s="15" t="s">
        <v>21</v>
      </c>
      <c r="B2" t="s">
        <v>62</v>
      </c>
    </row>
    <row r="3" spans="1:9" x14ac:dyDescent="0.25">
      <c r="A3" s="15" t="s">
        <v>15</v>
      </c>
      <c r="B3" t="s">
        <v>5360</v>
      </c>
    </row>
    <row r="5" spans="1:9" x14ac:dyDescent="0.25">
      <c r="A5" s="15" t="s">
        <v>5557</v>
      </c>
      <c r="B5" s="15" t="s">
        <v>5358</v>
      </c>
    </row>
    <row r="6" spans="1:9" x14ac:dyDescent="0.25">
      <c r="A6" s="15" t="s">
        <v>5348</v>
      </c>
      <c r="B6" t="s">
        <v>5359</v>
      </c>
      <c r="C6" t="s">
        <v>3686</v>
      </c>
      <c r="D6" t="s">
        <v>3588</v>
      </c>
      <c r="E6" t="s">
        <v>5356</v>
      </c>
    </row>
    <row r="7" spans="1:9" x14ac:dyDescent="0.25">
      <c r="A7" s="16" t="s">
        <v>3688</v>
      </c>
      <c r="B7" s="22">
        <v>1.4602314814814816</v>
      </c>
      <c r="C7" s="22">
        <v>46.223530092592618</v>
      </c>
      <c r="D7" s="22"/>
      <c r="E7" s="22">
        <v>47.683761574074104</v>
      </c>
      <c r="H7" t="s">
        <v>3688</v>
      </c>
      <c r="I7" t="s">
        <v>4162</v>
      </c>
    </row>
    <row r="8" spans="1:9" x14ac:dyDescent="0.25">
      <c r="A8" s="17" t="s">
        <v>5572</v>
      </c>
      <c r="B8" s="22"/>
      <c r="C8" s="22">
        <v>4.0742939814814818</v>
      </c>
      <c r="D8" s="22"/>
      <c r="E8" s="22">
        <v>4.0742939814814818</v>
      </c>
      <c r="G8" s="16" t="s">
        <v>3611</v>
      </c>
      <c r="H8">
        <v>12</v>
      </c>
      <c r="I8">
        <v>2</v>
      </c>
    </row>
    <row r="9" spans="1:9" x14ac:dyDescent="0.25">
      <c r="A9" s="24" t="s">
        <v>5222</v>
      </c>
      <c r="B9" s="22"/>
      <c r="C9" s="22">
        <v>0.94265046296296295</v>
      </c>
      <c r="D9" s="22"/>
      <c r="E9" s="22">
        <v>0.94265046296296295</v>
      </c>
      <c r="G9" s="16" t="s">
        <v>3742</v>
      </c>
      <c r="H9">
        <v>11</v>
      </c>
      <c r="I9">
        <v>5</v>
      </c>
    </row>
    <row r="10" spans="1:9" x14ac:dyDescent="0.25">
      <c r="A10" s="24" t="s">
        <v>5223</v>
      </c>
      <c r="B10" s="22"/>
      <c r="C10" s="22">
        <v>0.68237268518518512</v>
      </c>
      <c r="D10" s="22"/>
      <c r="E10" s="22">
        <v>0.68237268518518512</v>
      </c>
      <c r="G10" s="16" t="s">
        <v>3818</v>
      </c>
      <c r="H10">
        <v>20</v>
      </c>
      <c r="I10">
        <v>0</v>
      </c>
    </row>
    <row r="11" spans="1:9" x14ac:dyDescent="0.25">
      <c r="A11" s="24" t="s">
        <v>5224</v>
      </c>
      <c r="B11" s="22"/>
      <c r="C11" s="22">
        <v>0.57099537037037029</v>
      </c>
      <c r="D11" s="22"/>
      <c r="E11" s="22">
        <v>0.57099537037037029</v>
      </c>
      <c r="G11" s="16" t="s">
        <v>3953</v>
      </c>
      <c r="H11">
        <v>15</v>
      </c>
      <c r="I11">
        <v>0</v>
      </c>
    </row>
    <row r="12" spans="1:9" x14ac:dyDescent="0.25">
      <c r="A12" s="24" t="s">
        <v>5225</v>
      </c>
      <c r="B12" s="22"/>
      <c r="C12" s="22">
        <v>0.51354166666666667</v>
      </c>
      <c r="D12" s="22"/>
      <c r="E12" s="22">
        <v>0.51354166666666667</v>
      </c>
      <c r="G12" s="16" t="s">
        <v>3969</v>
      </c>
      <c r="H12">
        <v>1</v>
      </c>
      <c r="I12">
        <v>3</v>
      </c>
    </row>
    <row r="13" spans="1:9" x14ac:dyDescent="0.25">
      <c r="A13" s="24" t="s">
        <v>5226</v>
      </c>
      <c r="B13" s="22"/>
      <c r="C13" s="22">
        <v>0.37283564814814818</v>
      </c>
      <c r="D13" s="22"/>
      <c r="E13" s="22">
        <v>0.37283564814814818</v>
      </c>
      <c r="G13" s="16" t="s">
        <v>3971</v>
      </c>
      <c r="H13">
        <v>3</v>
      </c>
      <c r="I13">
        <v>0</v>
      </c>
    </row>
    <row r="14" spans="1:9" x14ac:dyDescent="0.25">
      <c r="A14" s="24" t="s">
        <v>5227</v>
      </c>
      <c r="B14" s="22"/>
      <c r="C14" s="22">
        <v>0.99189814814814836</v>
      </c>
      <c r="D14" s="22"/>
      <c r="E14" s="22">
        <v>0.99189814814814836</v>
      </c>
      <c r="G14" s="16" t="s">
        <v>3975</v>
      </c>
      <c r="H14">
        <v>3</v>
      </c>
      <c r="I14">
        <v>6</v>
      </c>
    </row>
    <row r="15" spans="1:9" x14ac:dyDescent="0.25">
      <c r="A15" s="17" t="s">
        <v>5573</v>
      </c>
      <c r="B15" s="22"/>
      <c r="C15" s="22">
        <v>0.25325231481481481</v>
      </c>
      <c r="D15" s="22"/>
      <c r="E15" s="22">
        <v>0.25325231481481481</v>
      </c>
      <c r="G15" s="16" t="s">
        <v>3978</v>
      </c>
      <c r="H15">
        <v>6</v>
      </c>
      <c r="I15">
        <v>2</v>
      </c>
    </row>
    <row r="16" spans="1:9" x14ac:dyDescent="0.25">
      <c r="A16" s="24" t="s">
        <v>5232</v>
      </c>
      <c r="B16" s="22"/>
      <c r="C16" s="22">
        <v>0.25325231481481481</v>
      </c>
      <c r="D16" s="22"/>
      <c r="E16" s="22">
        <v>0.25325231481481481</v>
      </c>
      <c r="G16" s="16" t="s">
        <v>4071</v>
      </c>
      <c r="H16">
        <v>1</v>
      </c>
      <c r="I16">
        <v>1</v>
      </c>
    </row>
    <row r="17" spans="1:9" x14ac:dyDescent="0.25">
      <c r="A17" s="17" t="s">
        <v>5574</v>
      </c>
      <c r="B17" s="22"/>
      <c r="C17" s="22">
        <v>0.45023148148148145</v>
      </c>
      <c r="D17" s="22"/>
      <c r="E17" s="22">
        <v>0.45023148148148145</v>
      </c>
      <c r="G17" s="16" t="s">
        <v>4074</v>
      </c>
      <c r="H17">
        <v>1</v>
      </c>
      <c r="I17">
        <v>6</v>
      </c>
    </row>
    <row r="18" spans="1:9" x14ac:dyDescent="0.25">
      <c r="A18" s="24" t="s">
        <v>5238</v>
      </c>
      <c r="B18" s="22"/>
      <c r="C18" s="22">
        <v>0.45023148148148145</v>
      </c>
      <c r="D18" s="22"/>
      <c r="E18" s="22">
        <v>0.45023148148148145</v>
      </c>
      <c r="G18" s="16" t="s">
        <v>4076</v>
      </c>
      <c r="H18">
        <v>3</v>
      </c>
      <c r="I18">
        <v>8</v>
      </c>
    </row>
    <row r="19" spans="1:9" x14ac:dyDescent="0.25">
      <c r="A19" s="17" t="s">
        <v>5575</v>
      </c>
      <c r="B19" s="22">
        <v>4.5729166666666668E-2</v>
      </c>
      <c r="C19" s="22">
        <v>2.6881249999999999</v>
      </c>
      <c r="D19" s="22"/>
      <c r="E19" s="22">
        <v>2.7338541666666663</v>
      </c>
      <c r="G19" s="16" t="s">
        <v>5219</v>
      </c>
      <c r="H19">
        <v>76</v>
      </c>
      <c r="I19">
        <v>33</v>
      </c>
    </row>
    <row r="20" spans="1:9" x14ac:dyDescent="0.25">
      <c r="A20" s="24" t="s">
        <v>5243</v>
      </c>
      <c r="B20" s="22"/>
      <c r="C20" s="22">
        <v>0.6472106481481481</v>
      </c>
      <c r="D20" s="22"/>
      <c r="E20" s="22">
        <v>0.6472106481481481</v>
      </c>
      <c r="G20" s="39" t="s">
        <v>3734</v>
      </c>
      <c r="H20" s="40">
        <v>1</v>
      </c>
      <c r="I20" s="40">
        <v>0</v>
      </c>
    </row>
    <row r="21" spans="1:9" x14ac:dyDescent="0.25">
      <c r="A21" s="24" t="s">
        <v>5250</v>
      </c>
      <c r="B21" s="22"/>
      <c r="C21" s="22">
        <v>0.8441898148148147</v>
      </c>
      <c r="D21" s="22"/>
      <c r="E21" s="22">
        <v>0.8441898148148147</v>
      </c>
      <c r="G21" s="41" t="s">
        <v>5219</v>
      </c>
      <c r="H21" s="40">
        <v>77</v>
      </c>
      <c r="I21" s="40">
        <v>33</v>
      </c>
    </row>
    <row r="22" spans="1:9" x14ac:dyDescent="0.25">
      <c r="A22" s="24" t="s">
        <v>5251</v>
      </c>
      <c r="B22" s="22">
        <v>4.5729166666666668E-2</v>
      </c>
      <c r="C22" s="22">
        <v>1.1967245370370372</v>
      </c>
      <c r="D22" s="22"/>
      <c r="E22" s="22">
        <v>1.2424537037037038</v>
      </c>
    </row>
    <row r="23" spans="1:9" x14ac:dyDescent="0.25">
      <c r="A23" s="38" t="s">
        <v>3734</v>
      </c>
      <c r="B23" s="22"/>
      <c r="C23" s="22">
        <v>0.43262731481481476</v>
      </c>
      <c r="D23" s="22"/>
      <c r="E23" s="22">
        <v>0.43262731481481476</v>
      </c>
    </row>
    <row r="24" spans="1:9" x14ac:dyDescent="0.25">
      <c r="A24" s="25" t="s">
        <v>5255</v>
      </c>
      <c r="B24" s="22"/>
      <c r="C24" s="22">
        <v>0.43262731481481476</v>
      </c>
      <c r="D24" s="22"/>
      <c r="E24" s="22">
        <v>0.43262731481481476</v>
      </c>
    </row>
    <row r="25" spans="1:9" x14ac:dyDescent="0.25">
      <c r="A25" s="17" t="s">
        <v>5576</v>
      </c>
      <c r="B25" s="22">
        <v>0.34469907407407407</v>
      </c>
      <c r="C25" s="22">
        <v>5.550983796296296</v>
      </c>
      <c r="D25" s="22"/>
      <c r="E25" s="22">
        <v>5.8956828703703694</v>
      </c>
    </row>
    <row r="26" spans="1:9" x14ac:dyDescent="0.25">
      <c r="A26" s="24" t="s">
        <v>5258</v>
      </c>
      <c r="B26" s="22">
        <v>0.1688425925925926</v>
      </c>
      <c r="C26" s="22">
        <v>8.44212962962963E-2</v>
      </c>
      <c r="D26" s="22"/>
      <c r="E26" s="22">
        <v>0.2532638888888889</v>
      </c>
    </row>
    <row r="27" spans="1:9" x14ac:dyDescent="0.25">
      <c r="A27" s="24" t="s">
        <v>5261</v>
      </c>
      <c r="B27" s="22"/>
      <c r="C27" s="22">
        <v>0.67534722222222221</v>
      </c>
      <c r="D27" s="22"/>
      <c r="E27" s="22">
        <v>0.67534722222222221</v>
      </c>
    </row>
    <row r="28" spans="1:9" x14ac:dyDescent="0.25">
      <c r="A28" s="24" t="s">
        <v>5262</v>
      </c>
      <c r="B28" s="22"/>
      <c r="C28" s="22">
        <v>0.17586805555555557</v>
      </c>
      <c r="D28" s="22"/>
      <c r="E28" s="22">
        <v>0.17586805555555557</v>
      </c>
    </row>
    <row r="29" spans="1:9" x14ac:dyDescent="0.25">
      <c r="A29" s="24" t="s">
        <v>5264</v>
      </c>
      <c r="B29" s="22">
        <v>0.17585648148148147</v>
      </c>
      <c r="C29" s="22">
        <v>0.70343749999999994</v>
      </c>
      <c r="D29" s="22"/>
      <c r="E29" s="22">
        <v>0.87929398148148141</v>
      </c>
    </row>
    <row r="30" spans="1:9" x14ac:dyDescent="0.25">
      <c r="A30" s="24" t="s">
        <v>5267</v>
      </c>
      <c r="B30" s="22"/>
      <c r="C30" s="22">
        <v>0.19696759259259258</v>
      </c>
      <c r="D30" s="22"/>
      <c r="E30" s="22">
        <v>0.19696759259259258</v>
      </c>
    </row>
    <row r="31" spans="1:9" x14ac:dyDescent="0.25">
      <c r="A31" s="24" t="s">
        <v>5268</v>
      </c>
      <c r="B31" s="22"/>
      <c r="C31" s="22">
        <v>0.28371527777777777</v>
      </c>
      <c r="D31" s="22"/>
      <c r="E31" s="22">
        <v>0.28371527777777777</v>
      </c>
    </row>
    <row r="32" spans="1:9" x14ac:dyDescent="0.25">
      <c r="A32" s="24" t="s">
        <v>5269</v>
      </c>
      <c r="B32" s="22"/>
      <c r="C32" s="22">
        <v>0.87932870370370386</v>
      </c>
      <c r="D32" s="22"/>
      <c r="E32" s="22">
        <v>0.87932870370370386</v>
      </c>
    </row>
    <row r="33" spans="1:7" x14ac:dyDescent="0.25">
      <c r="A33" s="24" t="s">
        <v>5349</v>
      </c>
      <c r="B33" s="22"/>
      <c r="C33" s="22">
        <v>0.79489583333333325</v>
      </c>
      <c r="D33" s="22"/>
      <c r="E33" s="22">
        <v>0.79489583333333325</v>
      </c>
    </row>
    <row r="34" spans="1:7" x14ac:dyDescent="0.25">
      <c r="A34" s="24" t="s">
        <v>5270</v>
      </c>
      <c r="B34" s="22"/>
      <c r="C34" s="22">
        <v>0.97076388888888887</v>
      </c>
      <c r="D34" s="22"/>
      <c r="E34" s="22">
        <v>0.97076388888888887</v>
      </c>
      <c r="G34" s="16"/>
    </row>
    <row r="35" spans="1:7" x14ac:dyDescent="0.25">
      <c r="A35" s="24" t="s">
        <v>5350</v>
      </c>
      <c r="B35" s="22"/>
      <c r="C35" s="22">
        <v>8.6701388888888883E-2</v>
      </c>
      <c r="D35" s="22"/>
      <c r="E35" s="22">
        <v>8.6701388888888883E-2</v>
      </c>
    </row>
    <row r="36" spans="1:7" x14ac:dyDescent="0.25">
      <c r="A36" s="24" t="s">
        <v>5271</v>
      </c>
      <c r="B36" s="22"/>
      <c r="C36" s="22">
        <v>0.69953703703703696</v>
      </c>
      <c r="D36" s="22"/>
      <c r="E36" s="22">
        <v>0.69953703703703696</v>
      </c>
    </row>
    <row r="37" spans="1:7" x14ac:dyDescent="0.25">
      <c r="A37" s="17" t="s">
        <v>5577</v>
      </c>
      <c r="B37" s="22"/>
      <c r="C37" s="22">
        <v>14.287245370370371</v>
      </c>
      <c r="D37" s="22"/>
      <c r="E37" s="22">
        <v>14.287245370370371</v>
      </c>
    </row>
    <row r="38" spans="1:7" x14ac:dyDescent="0.25">
      <c r="A38" s="24" t="s">
        <v>5273</v>
      </c>
      <c r="B38" s="22"/>
      <c r="C38" s="22">
        <v>0.59927083333333331</v>
      </c>
      <c r="D38" s="22"/>
      <c r="E38" s="22">
        <v>0.59927083333333331</v>
      </c>
    </row>
    <row r="39" spans="1:7" x14ac:dyDescent="0.25">
      <c r="A39" s="24" t="s">
        <v>5274</v>
      </c>
      <c r="B39" s="22"/>
      <c r="C39" s="22">
        <v>0.76677083333333329</v>
      </c>
      <c r="D39" s="22"/>
      <c r="E39" s="22">
        <v>0.76677083333333329</v>
      </c>
    </row>
    <row r="40" spans="1:7" x14ac:dyDescent="0.25">
      <c r="A40" s="24" t="s">
        <v>5275</v>
      </c>
      <c r="B40" s="22"/>
      <c r="C40" s="22">
        <v>8.44212962962963E-2</v>
      </c>
      <c r="D40" s="22"/>
      <c r="E40" s="22">
        <v>8.44212962962963E-2</v>
      </c>
    </row>
    <row r="41" spans="1:7" x14ac:dyDescent="0.25">
      <c r="A41" s="24" t="s">
        <v>5276</v>
      </c>
      <c r="B41" s="22"/>
      <c r="C41" s="22">
        <v>1.0974074074074076</v>
      </c>
      <c r="D41" s="22"/>
      <c r="E41" s="22">
        <v>1.0974074074074076</v>
      </c>
    </row>
    <row r="42" spans="1:7" x14ac:dyDescent="0.25">
      <c r="A42" s="24" t="s">
        <v>5277</v>
      </c>
      <c r="B42" s="22"/>
      <c r="C42" s="22">
        <v>0.42207175925925922</v>
      </c>
      <c r="D42" s="22"/>
      <c r="E42" s="22">
        <v>0.42207175925925922</v>
      </c>
    </row>
    <row r="43" spans="1:7" x14ac:dyDescent="0.25">
      <c r="A43" s="24" t="s">
        <v>5351</v>
      </c>
      <c r="B43" s="22"/>
      <c r="C43" s="22">
        <v>0.90043981481481494</v>
      </c>
      <c r="D43" s="22"/>
      <c r="E43" s="22">
        <v>0.90043981481481494</v>
      </c>
    </row>
    <row r="44" spans="1:7" x14ac:dyDescent="0.25">
      <c r="A44" s="24" t="s">
        <v>5278</v>
      </c>
      <c r="B44" s="22"/>
      <c r="C44" s="22">
        <v>0.83359953703703704</v>
      </c>
      <c r="D44" s="22"/>
      <c r="E44" s="22">
        <v>0.83359953703703704</v>
      </c>
    </row>
    <row r="45" spans="1:7" x14ac:dyDescent="0.25">
      <c r="A45" s="24" t="s">
        <v>5279</v>
      </c>
      <c r="B45" s="22"/>
      <c r="C45" s="22">
        <v>1.3590046296296296</v>
      </c>
      <c r="D45" s="22"/>
      <c r="E45" s="22">
        <v>1.3590046296296296</v>
      </c>
    </row>
    <row r="46" spans="1:7" x14ac:dyDescent="0.25">
      <c r="A46" s="24" t="s">
        <v>5280</v>
      </c>
      <c r="B46" s="22"/>
      <c r="C46" s="22">
        <v>1.7234722222222223</v>
      </c>
      <c r="D46" s="22"/>
      <c r="E46" s="22">
        <v>1.7234722222222223</v>
      </c>
    </row>
    <row r="47" spans="1:7" x14ac:dyDescent="0.25">
      <c r="A47" s="24" t="s">
        <v>5281</v>
      </c>
      <c r="B47" s="22"/>
      <c r="C47" s="22">
        <v>0.72457175925925932</v>
      </c>
      <c r="D47" s="22"/>
      <c r="E47" s="22">
        <v>0.72457175925925932</v>
      </c>
    </row>
    <row r="48" spans="1:7" x14ac:dyDescent="0.25">
      <c r="A48" s="24" t="s">
        <v>5282</v>
      </c>
      <c r="B48" s="22"/>
      <c r="C48" s="22">
        <v>1.0762962962962963</v>
      </c>
      <c r="D48" s="22"/>
      <c r="E48" s="22">
        <v>1.0762962962962963</v>
      </c>
    </row>
    <row r="49" spans="1:5" x14ac:dyDescent="0.25">
      <c r="A49" s="24" t="s">
        <v>5283</v>
      </c>
      <c r="B49" s="22"/>
      <c r="C49" s="22">
        <v>0.58458333333333334</v>
      </c>
      <c r="D49" s="22"/>
      <c r="E49" s="22">
        <v>0.58458333333333334</v>
      </c>
    </row>
    <row r="50" spans="1:5" x14ac:dyDescent="0.25">
      <c r="A50" s="24" t="s">
        <v>5284</v>
      </c>
      <c r="B50" s="22"/>
      <c r="C50" s="22">
        <v>1.4069444444444448</v>
      </c>
      <c r="D50" s="22"/>
      <c r="E50" s="22">
        <v>1.4069444444444448</v>
      </c>
    </row>
    <row r="51" spans="1:5" x14ac:dyDescent="0.25">
      <c r="A51" s="24" t="s">
        <v>5285</v>
      </c>
      <c r="B51" s="22"/>
      <c r="C51" s="22">
        <v>1.4069444444444448</v>
      </c>
      <c r="D51" s="22"/>
      <c r="E51" s="22">
        <v>1.4069444444444448</v>
      </c>
    </row>
    <row r="52" spans="1:5" x14ac:dyDescent="0.25">
      <c r="A52" s="24" t="s">
        <v>5286</v>
      </c>
      <c r="B52" s="22"/>
      <c r="C52" s="22">
        <v>1.3014467592592593</v>
      </c>
      <c r="D52" s="22"/>
      <c r="E52" s="22">
        <v>1.3014467592592593</v>
      </c>
    </row>
    <row r="53" spans="1:5" x14ac:dyDescent="0.25">
      <c r="A53" s="17" t="s">
        <v>5578</v>
      </c>
      <c r="B53" s="22">
        <v>0.5633217592592592</v>
      </c>
      <c r="C53" s="22">
        <v>4.2649768518518529</v>
      </c>
      <c r="D53" s="22"/>
      <c r="E53" s="22">
        <v>4.8282986111111112</v>
      </c>
    </row>
    <row r="54" spans="1:5" x14ac:dyDescent="0.25">
      <c r="A54" s="24" t="s">
        <v>5291</v>
      </c>
      <c r="B54" s="22"/>
      <c r="C54" s="22">
        <v>0.35173611111111108</v>
      </c>
      <c r="D54" s="22"/>
      <c r="E54" s="22">
        <v>0.35173611111111108</v>
      </c>
    </row>
    <row r="55" spans="1:5" x14ac:dyDescent="0.25">
      <c r="A55" s="24" t="s">
        <v>5292</v>
      </c>
      <c r="B55" s="22"/>
      <c r="C55" s="22">
        <v>0.52055555555555555</v>
      </c>
      <c r="D55" s="22"/>
      <c r="E55" s="22">
        <v>0.52055555555555555</v>
      </c>
    </row>
    <row r="56" spans="1:5" x14ac:dyDescent="0.25">
      <c r="A56" s="24" t="s">
        <v>5293</v>
      </c>
      <c r="B56" s="22"/>
      <c r="C56" s="22">
        <v>0.21456018518518519</v>
      </c>
      <c r="D56" s="22"/>
      <c r="E56" s="22">
        <v>0.21456018518518519</v>
      </c>
    </row>
    <row r="57" spans="1:5" x14ac:dyDescent="0.25">
      <c r="A57" s="24" t="s">
        <v>5294</v>
      </c>
      <c r="B57" s="22"/>
      <c r="C57" s="22">
        <v>0.56277777777777782</v>
      </c>
      <c r="D57" s="22"/>
      <c r="E57" s="22">
        <v>0.56277777777777782</v>
      </c>
    </row>
    <row r="58" spans="1:5" x14ac:dyDescent="0.25">
      <c r="A58" s="24" t="s">
        <v>5295</v>
      </c>
      <c r="B58" s="22">
        <v>0.18994212962962964</v>
      </c>
      <c r="C58" s="22">
        <v>0.19697916666666665</v>
      </c>
      <c r="D58" s="22"/>
      <c r="E58" s="22">
        <v>0.38692129629629629</v>
      </c>
    </row>
    <row r="59" spans="1:5" x14ac:dyDescent="0.25">
      <c r="A59" s="24" t="s">
        <v>5296</v>
      </c>
      <c r="B59" s="22">
        <v>0.20752314814814815</v>
      </c>
      <c r="C59" s="22"/>
      <c r="D59" s="22"/>
      <c r="E59" s="22">
        <v>0.20752314814814815</v>
      </c>
    </row>
    <row r="60" spans="1:5" x14ac:dyDescent="0.25">
      <c r="A60" s="24" t="s">
        <v>5352</v>
      </c>
      <c r="B60" s="22"/>
      <c r="C60" s="22">
        <v>0.19697916666666665</v>
      </c>
      <c r="D60" s="22"/>
      <c r="E60" s="22">
        <v>0.19697916666666665</v>
      </c>
    </row>
    <row r="61" spans="1:5" x14ac:dyDescent="0.25">
      <c r="A61" s="24" t="s">
        <v>5353</v>
      </c>
      <c r="B61" s="22">
        <v>0.13013888888888889</v>
      </c>
      <c r="C61" s="22">
        <v>0.37283564814814812</v>
      </c>
      <c r="D61" s="22"/>
      <c r="E61" s="22">
        <v>0.50297453703703698</v>
      </c>
    </row>
    <row r="62" spans="1:5" x14ac:dyDescent="0.25">
      <c r="A62" s="24" t="s">
        <v>5298</v>
      </c>
      <c r="B62" s="22"/>
      <c r="C62" s="22">
        <v>0.57278935185185187</v>
      </c>
      <c r="D62" s="22"/>
      <c r="E62" s="22">
        <v>0.57278935185185187</v>
      </c>
    </row>
    <row r="63" spans="1:5" x14ac:dyDescent="0.25">
      <c r="A63" s="24" t="s">
        <v>5299</v>
      </c>
      <c r="B63" s="22"/>
      <c r="C63" s="22">
        <v>0.41152777777777771</v>
      </c>
      <c r="D63" s="22"/>
      <c r="E63" s="22">
        <v>0.41152777777777771</v>
      </c>
    </row>
    <row r="64" spans="1:5" x14ac:dyDescent="0.25">
      <c r="A64" s="24" t="s">
        <v>5300</v>
      </c>
      <c r="B64" s="22"/>
      <c r="C64" s="22">
        <v>0.7305787037037037</v>
      </c>
      <c r="D64" s="22"/>
      <c r="E64" s="22">
        <v>0.7305787037037037</v>
      </c>
    </row>
    <row r="65" spans="1:5" x14ac:dyDescent="0.25">
      <c r="A65" s="24" t="s">
        <v>5301</v>
      </c>
      <c r="B65" s="22">
        <v>3.5717592592592592E-2</v>
      </c>
      <c r="C65" s="22">
        <v>0.13365740740740739</v>
      </c>
      <c r="D65" s="22"/>
      <c r="E65" s="22">
        <v>0.169375</v>
      </c>
    </row>
    <row r="66" spans="1:5" x14ac:dyDescent="0.25">
      <c r="A66" s="17" t="s">
        <v>5579</v>
      </c>
      <c r="B66" s="22"/>
      <c r="C66" s="22">
        <v>0.28842592592592592</v>
      </c>
      <c r="D66" s="22"/>
      <c r="E66" s="22">
        <v>0.28842592592592592</v>
      </c>
    </row>
    <row r="67" spans="1:5" x14ac:dyDescent="0.25">
      <c r="A67" s="24" t="s">
        <v>5307</v>
      </c>
      <c r="B67" s="22"/>
      <c r="C67" s="22">
        <v>0.28842592592592592</v>
      </c>
      <c r="D67" s="22"/>
      <c r="E67" s="22">
        <v>0.28842592592592592</v>
      </c>
    </row>
    <row r="68" spans="1:5" x14ac:dyDescent="0.25">
      <c r="A68" s="17" t="s">
        <v>5580</v>
      </c>
      <c r="B68" s="22"/>
      <c r="C68" s="22">
        <v>2.6374652777777778</v>
      </c>
      <c r="D68" s="22"/>
      <c r="E68" s="22">
        <v>2.6374652777777778</v>
      </c>
    </row>
    <row r="69" spans="1:5" x14ac:dyDescent="0.25">
      <c r="A69" s="24" t="s">
        <v>5311</v>
      </c>
      <c r="B69" s="22"/>
      <c r="C69" s="22">
        <v>1.1142013888888889</v>
      </c>
      <c r="D69" s="22"/>
      <c r="E69" s="22">
        <v>1.1142013888888889</v>
      </c>
    </row>
    <row r="70" spans="1:5" x14ac:dyDescent="0.25">
      <c r="A70" s="24" t="s">
        <v>5314</v>
      </c>
      <c r="B70" s="22"/>
      <c r="C70" s="22">
        <v>0.45750000000000002</v>
      </c>
      <c r="D70" s="22"/>
      <c r="E70" s="22">
        <v>0.45750000000000002</v>
      </c>
    </row>
    <row r="71" spans="1:5" x14ac:dyDescent="0.25">
      <c r="A71" s="24" t="s">
        <v>5315</v>
      </c>
      <c r="B71" s="22"/>
      <c r="C71" s="22">
        <v>1.065763888888889</v>
      </c>
      <c r="D71" s="22"/>
      <c r="E71" s="22">
        <v>1.065763888888889</v>
      </c>
    </row>
    <row r="72" spans="1:5" x14ac:dyDescent="0.25">
      <c r="A72" s="17" t="s">
        <v>5583</v>
      </c>
      <c r="B72" s="22"/>
      <c r="C72" s="22">
        <v>0.4758796296296296</v>
      </c>
      <c r="D72" s="22"/>
      <c r="E72" s="22">
        <v>0.4758796296296296</v>
      </c>
    </row>
    <row r="73" spans="1:5" x14ac:dyDescent="0.25">
      <c r="A73" s="24" t="s">
        <v>5325</v>
      </c>
      <c r="B73" s="22"/>
      <c r="C73" s="22">
        <v>0.11255787037037036</v>
      </c>
      <c r="D73" s="22"/>
      <c r="E73" s="22">
        <v>0.11255787037037036</v>
      </c>
    </row>
    <row r="74" spans="1:5" x14ac:dyDescent="0.25">
      <c r="A74" s="24" t="s">
        <v>5326</v>
      </c>
      <c r="B74" s="22"/>
      <c r="C74" s="22">
        <v>0.23318287037037039</v>
      </c>
      <c r="D74" s="22"/>
      <c r="E74" s="22">
        <v>0.23318287037037039</v>
      </c>
    </row>
    <row r="75" spans="1:5" x14ac:dyDescent="0.25">
      <c r="A75" s="24" t="s">
        <v>5327</v>
      </c>
      <c r="B75" s="22"/>
      <c r="C75" s="22">
        <v>0.13013888888888889</v>
      </c>
      <c r="D75" s="22"/>
      <c r="E75" s="22">
        <v>0.13013888888888889</v>
      </c>
    </row>
    <row r="76" spans="1:5" x14ac:dyDescent="0.25">
      <c r="A76" s="17" t="s">
        <v>5584</v>
      </c>
      <c r="B76" s="22">
        <v>0.50648148148148153</v>
      </c>
      <c r="C76" s="22">
        <v>10.820023148148149</v>
      </c>
      <c r="D76" s="22"/>
      <c r="E76" s="22">
        <v>11.326504629629628</v>
      </c>
    </row>
    <row r="77" spans="1:5" x14ac:dyDescent="0.25">
      <c r="A77" s="24" t="s">
        <v>5329</v>
      </c>
      <c r="B77" s="22"/>
      <c r="C77" s="22">
        <v>0.49835648148148148</v>
      </c>
      <c r="D77" s="22"/>
      <c r="E77" s="22">
        <v>0.49835648148148148</v>
      </c>
    </row>
    <row r="78" spans="1:5" x14ac:dyDescent="0.25">
      <c r="A78" s="24" t="s">
        <v>5330</v>
      </c>
      <c r="B78" s="22"/>
      <c r="C78" s="22">
        <v>0.36228009259259258</v>
      </c>
      <c r="D78" s="22"/>
      <c r="E78" s="22">
        <v>0.36228009259259258</v>
      </c>
    </row>
    <row r="79" spans="1:5" x14ac:dyDescent="0.25">
      <c r="A79" s="24" t="s">
        <v>5355</v>
      </c>
      <c r="B79" s="22"/>
      <c r="C79" s="22">
        <v>0.10552083333333333</v>
      </c>
      <c r="D79" s="22"/>
      <c r="E79" s="22">
        <v>0.10552083333333333</v>
      </c>
    </row>
    <row r="80" spans="1:5" x14ac:dyDescent="0.25">
      <c r="A80" s="24" t="s">
        <v>5331</v>
      </c>
      <c r="B80" s="22"/>
      <c r="C80" s="22">
        <v>0.3376736111111111</v>
      </c>
      <c r="D80" s="22"/>
      <c r="E80" s="22">
        <v>0.3376736111111111</v>
      </c>
    </row>
    <row r="81" spans="1:5" x14ac:dyDescent="0.25">
      <c r="A81" s="24" t="s">
        <v>5332</v>
      </c>
      <c r="B81" s="22"/>
      <c r="C81" s="22">
        <v>0.3939467592592592</v>
      </c>
      <c r="D81" s="22"/>
      <c r="E81" s="22">
        <v>0.3939467592592592</v>
      </c>
    </row>
    <row r="82" spans="1:5" x14ac:dyDescent="0.25">
      <c r="A82" s="24" t="s">
        <v>5333</v>
      </c>
      <c r="B82" s="22"/>
      <c r="C82" s="22">
        <v>0.47295138888888882</v>
      </c>
      <c r="D82" s="22"/>
      <c r="E82" s="22">
        <v>0.47295138888888882</v>
      </c>
    </row>
    <row r="83" spans="1:5" x14ac:dyDescent="0.25">
      <c r="A83" s="24" t="s">
        <v>5334</v>
      </c>
      <c r="B83" s="22"/>
      <c r="C83" s="22">
        <v>0.57685185185185184</v>
      </c>
      <c r="D83" s="22"/>
      <c r="E83" s="22">
        <v>0.57685185185185184</v>
      </c>
    </row>
    <row r="84" spans="1:5" x14ac:dyDescent="0.25">
      <c r="A84" s="24" t="s">
        <v>5335</v>
      </c>
      <c r="B84" s="22"/>
      <c r="C84" s="22">
        <v>0.57685185185185195</v>
      </c>
      <c r="D84" s="22"/>
      <c r="E84" s="22">
        <v>0.57685185185185195</v>
      </c>
    </row>
    <row r="85" spans="1:5" x14ac:dyDescent="0.25">
      <c r="A85" s="24" t="s">
        <v>5336</v>
      </c>
      <c r="B85" s="22"/>
      <c r="C85" s="22">
        <v>1.0552083333333335</v>
      </c>
      <c r="D85" s="22"/>
      <c r="E85" s="22">
        <v>1.0552083333333335</v>
      </c>
    </row>
    <row r="86" spans="1:5" x14ac:dyDescent="0.25">
      <c r="A86" s="24" t="s">
        <v>5337</v>
      </c>
      <c r="B86" s="22"/>
      <c r="C86" s="22">
        <v>0.22511574074074073</v>
      </c>
      <c r="D86" s="22"/>
      <c r="E86" s="22">
        <v>0.22511574074074073</v>
      </c>
    </row>
    <row r="87" spans="1:5" x14ac:dyDescent="0.25">
      <c r="A87" s="24" t="s">
        <v>5338</v>
      </c>
      <c r="B87" s="22"/>
      <c r="C87" s="22">
        <v>0.56278935185185186</v>
      </c>
      <c r="D87" s="22"/>
      <c r="E87" s="22">
        <v>0.56278935185185186</v>
      </c>
    </row>
    <row r="88" spans="1:5" x14ac:dyDescent="0.25">
      <c r="A88" s="24" t="s">
        <v>5339</v>
      </c>
      <c r="B88" s="22"/>
      <c r="C88" s="22">
        <v>0.32811342592592596</v>
      </c>
      <c r="D88" s="22"/>
      <c r="E88" s="22">
        <v>0.32811342592592596</v>
      </c>
    </row>
    <row r="89" spans="1:5" x14ac:dyDescent="0.25">
      <c r="A89" s="24" t="s">
        <v>5340</v>
      </c>
      <c r="B89" s="22"/>
      <c r="C89" s="22">
        <v>0.97431712962962957</v>
      </c>
      <c r="D89" s="22"/>
      <c r="E89" s="22">
        <v>0.97431712962962957</v>
      </c>
    </row>
    <row r="90" spans="1:5" x14ac:dyDescent="0.25">
      <c r="A90" s="24" t="s">
        <v>5341</v>
      </c>
      <c r="B90" s="22">
        <v>0.50648148148148153</v>
      </c>
      <c r="C90" s="22">
        <v>0.11255787037037036</v>
      </c>
      <c r="D90" s="22"/>
      <c r="E90" s="22">
        <v>0.61903935185185188</v>
      </c>
    </row>
    <row r="91" spans="1:5" x14ac:dyDescent="0.25">
      <c r="A91" s="24" t="s">
        <v>5342</v>
      </c>
      <c r="B91" s="22"/>
      <c r="C91" s="22">
        <v>0.7034259259259259</v>
      </c>
      <c r="D91" s="22"/>
      <c r="E91" s="22">
        <v>0.7034259259259259</v>
      </c>
    </row>
    <row r="92" spans="1:5" x14ac:dyDescent="0.25">
      <c r="A92" s="24" t="s">
        <v>5343</v>
      </c>
      <c r="B92" s="22"/>
      <c r="C92" s="22">
        <v>0.72368055555555566</v>
      </c>
      <c r="D92" s="22"/>
      <c r="E92" s="22">
        <v>0.72368055555555566</v>
      </c>
    </row>
    <row r="93" spans="1:5" x14ac:dyDescent="0.25">
      <c r="A93" s="24" t="s">
        <v>5344</v>
      </c>
      <c r="B93" s="22"/>
      <c r="C93" s="22">
        <v>0.99539351851851854</v>
      </c>
      <c r="D93" s="22"/>
      <c r="E93" s="22">
        <v>0.99539351851851854</v>
      </c>
    </row>
    <row r="94" spans="1:5" x14ac:dyDescent="0.25">
      <c r="A94" s="24" t="s">
        <v>5345</v>
      </c>
      <c r="B94" s="22"/>
      <c r="C94" s="22">
        <v>0.3376736111111111</v>
      </c>
      <c r="D94" s="22"/>
      <c r="E94" s="22">
        <v>0.3376736111111111</v>
      </c>
    </row>
    <row r="95" spans="1:5" x14ac:dyDescent="0.25">
      <c r="A95" s="24" t="s">
        <v>5346</v>
      </c>
      <c r="B95" s="22"/>
      <c r="C95" s="22">
        <v>1.0130208333333333</v>
      </c>
      <c r="D95" s="22"/>
      <c r="E95" s="22">
        <v>1.0130208333333333</v>
      </c>
    </row>
    <row r="96" spans="1:5" x14ac:dyDescent="0.25">
      <c r="A96" s="24" t="s">
        <v>5347</v>
      </c>
      <c r="B96" s="22"/>
      <c r="C96" s="22">
        <v>0.46429398148148149</v>
      </c>
      <c r="D96" s="22"/>
      <c r="E96" s="22">
        <v>0.46429398148148149</v>
      </c>
    </row>
    <row r="97" spans="1:5" x14ac:dyDescent="0.25">
      <c r="A97" s="16" t="s">
        <v>4162</v>
      </c>
      <c r="B97" s="22">
        <v>6.9929861111111116</v>
      </c>
      <c r="C97" s="22">
        <v>17.312013888888888</v>
      </c>
      <c r="D97" s="22">
        <v>7.5185185185185188E-2</v>
      </c>
      <c r="E97" s="22">
        <v>24.380185185185194</v>
      </c>
    </row>
    <row r="98" spans="1:5" x14ac:dyDescent="0.25">
      <c r="A98" s="17" t="s">
        <v>5591</v>
      </c>
      <c r="B98" s="22"/>
      <c r="C98" s="22">
        <v>1.272789351851852</v>
      </c>
      <c r="D98" s="22"/>
      <c r="E98" s="22">
        <v>1.272789351851852</v>
      </c>
    </row>
    <row r="99" spans="1:5" x14ac:dyDescent="0.25">
      <c r="A99" s="24" t="s">
        <v>5228</v>
      </c>
      <c r="B99" s="22"/>
      <c r="C99" s="22">
        <v>0.57635416666666672</v>
      </c>
      <c r="D99" s="22"/>
      <c r="E99" s="22">
        <v>0.57635416666666672</v>
      </c>
    </row>
    <row r="100" spans="1:5" x14ac:dyDescent="0.25">
      <c r="A100" s="24" t="s">
        <v>5229</v>
      </c>
      <c r="B100" s="22"/>
      <c r="C100" s="22">
        <v>0.69643518518518521</v>
      </c>
      <c r="D100" s="22"/>
      <c r="E100" s="22">
        <v>0.69643518518518521</v>
      </c>
    </row>
    <row r="101" spans="1:5" x14ac:dyDescent="0.25">
      <c r="A101" s="17" t="s">
        <v>5231</v>
      </c>
      <c r="B101" s="22">
        <v>0.49945601851851851</v>
      </c>
      <c r="C101" s="22">
        <v>0.3376736111111111</v>
      </c>
      <c r="D101" s="22"/>
      <c r="E101" s="22">
        <v>0.83712962962962956</v>
      </c>
    </row>
    <row r="102" spans="1:5" x14ac:dyDescent="0.25">
      <c r="A102" s="24" t="s">
        <v>5231</v>
      </c>
      <c r="B102" s="22">
        <v>0.49945601851851851</v>
      </c>
      <c r="C102" s="22">
        <v>0.3376736111111111</v>
      </c>
      <c r="D102" s="22"/>
      <c r="E102" s="22">
        <v>0.83712962962962956</v>
      </c>
    </row>
    <row r="103" spans="1:5" x14ac:dyDescent="0.25">
      <c r="A103" s="17" t="s">
        <v>5585</v>
      </c>
      <c r="B103" s="22">
        <v>3.1386689814814814</v>
      </c>
      <c r="C103" s="22">
        <v>1.2873611111111112</v>
      </c>
      <c r="D103" s="22"/>
      <c r="E103" s="22">
        <v>4.4260300925925931</v>
      </c>
    </row>
    <row r="104" spans="1:5" x14ac:dyDescent="0.25">
      <c r="A104" s="24" t="s">
        <v>5234</v>
      </c>
      <c r="B104" s="22">
        <v>1.0763078703703703</v>
      </c>
      <c r="C104" s="22">
        <v>0.12662037037037038</v>
      </c>
      <c r="D104" s="22"/>
      <c r="E104" s="22">
        <v>1.2029282407407407</v>
      </c>
    </row>
    <row r="105" spans="1:5" x14ac:dyDescent="0.25">
      <c r="A105" s="24" t="s">
        <v>5235</v>
      </c>
      <c r="B105" s="22">
        <v>1.3576851851851852</v>
      </c>
      <c r="C105" s="22">
        <v>0.3376736111111111</v>
      </c>
      <c r="D105" s="22"/>
      <c r="E105" s="22">
        <v>1.6953587962962964</v>
      </c>
    </row>
    <row r="106" spans="1:5" x14ac:dyDescent="0.25">
      <c r="A106" s="24" t="s">
        <v>5236</v>
      </c>
      <c r="B106" s="22"/>
      <c r="C106" s="22">
        <v>0.330625</v>
      </c>
      <c r="D106" s="22"/>
      <c r="E106" s="22">
        <v>0.330625</v>
      </c>
    </row>
    <row r="107" spans="1:5" x14ac:dyDescent="0.25">
      <c r="A107" s="24" t="s">
        <v>5237</v>
      </c>
      <c r="B107" s="22">
        <v>0.31656249999999997</v>
      </c>
      <c r="C107" s="22">
        <v>0.11255787037037036</v>
      </c>
      <c r="D107" s="22"/>
      <c r="E107" s="22">
        <v>0.42912037037037032</v>
      </c>
    </row>
    <row r="108" spans="1:5" x14ac:dyDescent="0.25">
      <c r="A108" s="24" t="s">
        <v>5239</v>
      </c>
      <c r="B108" s="22">
        <v>0.19817129629629629</v>
      </c>
      <c r="C108" s="22">
        <v>0.18994212962962964</v>
      </c>
      <c r="D108" s="22"/>
      <c r="E108" s="22">
        <v>0.3881134259259259</v>
      </c>
    </row>
    <row r="109" spans="1:5" x14ac:dyDescent="0.25">
      <c r="A109" s="24" t="s">
        <v>5242</v>
      </c>
      <c r="B109" s="22">
        <v>0.18994212962962964</v>
      </c>
      <c r="C109" s="22">
        <v>0.18994212962962964</v>
      </c>
      <c r="D109" s="22"/>
      <c r="E109" s="22">
        <v>0.37988425925925928</v>
      </c>
    </row>
    <row r="110" spans="1:5" x14ac:dyDescent="0.25">
      <c r="A110" s="17" t="s">
        <v>5586</v>
      </c>
      <c r="B110" s="22">
        <v>0.49719907407407404</v>
      </c>
      <c r="C110" s="22">
        <v>4.8706481481481489</v>
      </c>
      <c r="D110" s="22"/>
      <c r="E110" s="22">
        <v>5.3678472222222222</v>
      </c>
    </row>
    <row r="111" spans="1:5" x14ac:dyDescent="0.25">
      <c r="A111" s="24" t="s">
        <v>5244</v>
      </c>
      <c r="B111" s="22"/>
      <c r="C111" s="22">
        <v>0.24893518518518515</v>
      </c>
      <c r="D111" s="22"/>
      <c r="E111" s="22">
        <v>0.24893518518518515</v>
      </c>
    </row>
    <row r="112" spans="1:5" x14ac:dyDescent="0.25">
      <c r="A112" s="24" t="s">
        <v>5245</v>
      </c>
      <c r="B112" s="22">
        <v>0.36706018518518518</v>
      </c>
      <c r="C112" s="22">
        <v>0.22511574074074073</v>
      </c>
      <c r="D112" s="22"/>
      <c r="E112" s="22">
        <v>0.59217592592592594</v>
      </c>
    </row>
    <row r="113" spans="1:5" x14ac:dyDescent="0.25">
      <c r="A113" s="24" t="s">
        <v>5246</v>
      </c>
      <c r="B113" s="22"/>
      <c r="C113" s="22">
        <v>0.74918981481481484</v>
      </c>
      <c r="D113" s="22"/>
      <c r="E113" s="22">
        <v>0.74918981481481484</v>
      </c>
    </row>
    <row r="114" spans="1:5" x14ac:dyDescent="0.25">
      <c r="A114" s="24" t="s">
        <v>5247</v>
      </c>
      <c r="B114" s="22"/>
      <c r="C114" s="22">
        <v>0.52055555555555555</v>
      </c>
      <c r="D114" s="22"/>
      <c r="E114" s="22">
        <v>0.52055555555555555</v>
      </c>
    </row>
    <row r="115" spans="1:5" x14ac:dyDescent="0.25">
      <c r="A115" s="24" t="s">
        <v>5248</v>
      </c>
      <c r="B115" s="22">
        <v>0.13013888888888889</v>
      </c>
      <c r="C115" s="22">
        <v>0.78083333333333327</v>
      </c>
      <c r="D115" s="22"/>
      <c r="E115" s="22">
        <v>0.91097222222222218</v>
      </c>
    </row>
    <row r="116" spans="1:5" x14ac:dyDescent="0.25">
      <c r="A116" s="24" t="s">
        <v>5249</v>
      </c>
      <c r="B116" s="22"/>
      <c r="C116" s="22">
        <v>0.65069444444444446</v>
      </c>
      <c r="D116" s="22"/>
      <c r="E116" s="22">
        <v>0.65069444444444446</v>
      </c>
    </row>
    <row r="117" spans="1:5" x14ac:dyDescent="0.25">
      <c r="A117" s="24" t="s">
        <v>5252</v>
      </c>
      <c r="B117" s="22"/>
      <c r="C117" s="22">
        <v>0.52055555555555555</v>
      </c>
      <c r="D117" s="22"/>
      <c r="E117" s="22">
        <v>0.52055555555555555</v>
      </c>
    </row>
    <row r="118" spans="1:5" x14ac:dyDescent="0.25">
      <c r="A118" s="24" t="s">
        <v>5253</v>
      </c>
      <c r="B118" s="22"/>
      <c r="C118" s="22">
        <v>1.1747685185185186</v>
      </c>
      <c r="D118" s="22"/>
      <c r="E118" s="22">
        <v>1.1747685185185186</v>
      </c>
    </row>
    <row r="119" spans="1:5" x14ac:dyDescent="0.25">
      <c r="A119" s="17" t="s">
        <v>5587</v>
      </c>
      <c r="B119" s="22">
        <v>0.90394675925925927</v>
      </c>
      <c r="C119" s="22">
        <v>2.4843518518518519</v>
      </c>
      <c r="D119" s="22">
        <v>7.5185185185185188E-2</v>
      </c>
      <c r="E119" s="22">
        <v>3.4634837962962965</v>
      </c>
    </row>
    <row r="120" spans="1:5" x14ac:dyDescent="0.25">
      <c r="A120" s="24" t="s">
        <v>5259</v>
      </c>
      <c r="B120" s="22">
        <v>0.46428240740740745</v>
      </c>
      <c r="C120" s="22">
        <v>0.28255787037037039</v>
      </c>
      <c r="D120" s="22">
        <v>7.5185185185185188E-2</v>
      </c>
      <c r="E120" s="22">
        <v>0.82202546296296308</v>
      </c>
    </row>
    <row r="121" spans="1:5" x14ac:dyDescent="0.25">
      <c r="A121" s="24" t="s">
        <v>5260</v>
      </c>
      <c r="B121" s="22">
        <v>0.19346064814814815</v>
      </c>
      <c r="C121" s="22">
        <v>0.41856481481481483</v>
      </c>
      <c r="D121" s="22"/>
      <c r="E121" s="22">
        <v>0.61202546296296301</v>
      </c>
    </row>
    <row r="122" spans="1:5" x14ac:dyDescent="0.25">
      <c r="A122" s="24" t="s">
        <v>5265</v>
      </c>
      <c r="B122" s="22"/>
      <c r="C122" s="22">
        <v>0.96723379629629624</v>
      </c>
      <c r="D122" s="22"/>
      <c r="E122" s="22">
        <v>0.96723379629629624</v>
      </c>
    </row>
    <row r="123" spans="1:5" x14ac:dyDescent="0.25">
      <c r="A123" s="24" t="s">
        <v>5266</v>
      </c>
      <c r="B123" s="22">
        <v>0.2462037037037037</v>
      </c>
      <c r="C123" s="22">
        <v>0.61902777777777784</v>
      </c>
      <c r="D123" s="22"/>
      <c r="E123" s="22">
        <v>0.86523148148148155</v>
      </c>
    </row>
    <row r="124" spans="1:5" x14ac:dyDescent="0.25">
      <c r="A124" s="24" t="s">
        <v>5272</v>
      </c>
      <c r="B124" s="22"/>
      <c r="C124" s="22">
        <v>0.19696759259259258</v>
      </c>
      <c r="D124" s="22"/>
      <c r="E124" s="22">
        <v>0.19696759259259258</v>
      </c>
    </row>
    <row r="125" spans="1:5" x14ac:dyDescent="0.25">
      <c r="A125" s="17" t="s">
        <v>5588</v>
      </c>
      <c r="B125" s="22">
        <v>0.27597222222222217</v>
      </c>
      <c r="C125" s="22">
        <v>1.628541666666667</v>
      </c>
      <c r="D125" s="22"/>
      <c r="E125" s="22">
        <v>1.9045138888888893</v>
      </c>
    </row>
    <row r="126" spans="1:5" x14ac:dyDescent="0.25">
      <c r="A126" s="24" t="s">
        <v>5297</v>
      </c>
      <c r="B126" s="22"/>
      <c r="C126" s="22">
        <v>1.628541666666667</v>
      </c>
      <c r="D126" s="22"/>
      <c r="E126" s="22">
        <v>1.628541666666667</v>
      </c>
    </row>
    <row r="127" spans="1:5" x14ac:dyDescent="0.25">
      <c r="A127" s="24" t="s">
        <v>5354</v>
      </c>
      <c r="B127" s="22">
        <v>0.27597222222222217</v>
      </c>
      <c r="C127" s="22"/>
      <c r="D127" s="22"/>
      <c r="E127" s="22">
        <v>0.27597222222222217</v>
      </c>
    </row>
    <row r="128" spans="1:5" x14ac:dyDescent="0.25">
      <c r="A128" s="17" t="s">
        <v>5589</v>
      </c>
      <c r="B128" s="22">
        <v>0.47483796296296293</v>
      </c>
      <c r="C128" s="22">
        <v>1.7023611111111112</v>
      </c>
      <c r="D128" s="22"/>
      <c r="E128" s="22">
        <v>2.1771990740740743</v>
      </c>
    </row>
    <row r="129" spans="1:5" x14ac:dyDescent="0.25">
      <c r="A129" s="24" t="s">
        <v>5305</v>
      </c>
      <c r="B129" s="22">
        <v>0.13013888888888889</v>
      </c>
      <c r="C129" s="22">
        <v>0.47483796296296288</v>
      </c>
      <c r="D129" s="22"/>
      <c r="E129" s="22">
        <v>0.60497685185185179</v>
      </c>
    </row>
    <row r="130" spans="1:5" x14ac:dyDescent="0.25">
      <c r="A130" s="24" t="s">
        <v>5306</v>
      </c>
      <c r="B130" s="22">
        <v>0.16883101851851851</v>
      </c>
      <c r="C130" s="22">
        <v>1.0516550925925927</v>
      </c>
      <c r="D130" s="22"/>
      <c r="E130" s="22">
        <v>1.2204861111111112</v>
      </c>
    </row>
    <row r="131" spans="1:5" x14ac:dyDescent="0.25">
      <c r="A131" s="24" t="s">
        <v>5308</v>
      </c>
      <c r="B131" s="22">
        <v>0.17586805555555557</v>
      </c>
      <c r="C131" s="22">
        <v>0.17586805555555557</v>
      </c>
      <c r="D131" s="22"/>
      <c r="E131" s="22">
        <v>0.35173611111111114</v>
      </c>
    </row>
    <row r="132" spans="1:5" x14ac:dyDescent="0.25">
      <c r="A132" s="17" t="s">
        <v>5590</v>
      </c>
      <c r="B132" s="22">
        <v>1.2029050925925926</v>
      </c>
      <c r="C132" s="22">
        <v>3.7282870370370373</v>
      </c>
      <c r="D132" s="22"/>
      <c r="E132" s="22">
        <v>4.9311921296296299</v>
      </c>
    </row>
    <row r="133" spans="1:5" x14ac:dyDescent="0.25">
      <c r="A133" s="24" t="s">
        <v>5312</v>
      </c>
      <c r="B133" s="22">
        <v>0.38689814814814816</v>
      </c>
      <c r="C133" s="22">
        <v>0.39041666666666663</v>
      </c>
      <c r="D133" s="22"/>
      <c r="E133" s="22">
        <v>0.77731481481481479</v>
      </c>
    </row>
    <row r="134" spans="1:5" x14ac:dyDescent="0.25">
      <c r="A134" s="24" t="s">
        <v>5313</v>
      </c>
      <c r="B134" s="22"/>
      <c r="C134" s="22">
        <v>0.51</v>
      </c>
      <c r="D134" s="22"/>
      <c r="E134" s="22">
        <v>0.51</v>
      </c>
    </row>
    <row r="135" spans="1:5" x14ac:dyDescent="0.25">
      <c r="A135" s="24" t="s">
        <v>5316</v>
      </c>
      <c r="B135" s="22"/>
      <c r="C135" s="22">
        <v>1.1184953703703706</v>
      </c>
      <c r="D135" s="22"/>
      <c r="E135" s="22">
        <v>1.1184953703703706</v>
      </c>
    </row>
    <row r="136" spans="1:5" x14ac:dyDescent="0.25">
      <c r="A136" s="24" t="s">
        <v>5317</v>
      </c>
      <c r="B136" s="22"/>
      <c r="C136" s="22">
        <v>0.85118055555555561</v>
      </c>
      <c r="D136" s="22"/>
      <c r="E136" s="22">
        <v>0.85118055555555561</v>
      </c>
    </row>
    <row r="137" spans="1:5" x14ac:dyDescent="0.25">
      <c r="A137" s="24" t="s">
        <v>5318</v>
      </c>
      <c r="B137" s="22"/>
      <c r="C137" s="22">
        <v>0.85819444444444459</v>
      </c>
      <c r="D137" s="22"/>
      <c r="E137" s="22">
        <v>0.85819444444444459</v>
      </c>
    </row>
    <row r="138" spans="1:5" x14ac:dyDescent="0.25">
      <c r="A138" s="24" t="s">
        <v>5319</v>
      </c>
      <c r="B138" s="22">
        <v>0.81600694444444444</v>
      </c>
      <c r="C138" s="22"/>
      <c r="D138" s="22"/>
      <c r="E138" s="22">
        <v>0.81600694444444444</v>
      </c>
    </row>
    <row r="139" spans="1:5" x14ac:dyDescent="0.25">
      <c r="A139" s="16" t="s">
        <v>3613</v>
      </c>
      <c r="B139" s="22"/>
      <c r="C139" s="22">
        <v>0.48520833333333335</v>
      </c>
      <c r="D139" s="22"/>
      <c r="E139" s="22">
        <v>0.48520833333333335</v>
      </c>
    </row>
    <row r="140" spans="1:5" x14ac:dyDescent="0.25">
      <c r="A140" s="17" t="s">
        <v>5240</v>
      </c>
      <c r="B140" s="22"/>
      <c r="C140" s="22">
        <v>0.48520833333333335</v>
      </c>
      <c r="D140" s="22"/>
      <c r="E140" s="22">
        <v>0.48520833333333335</v>
      </c>
    </row>
    <row r="141" spans="1:5" x14ac:dyDescent="0.25">
      <c r="A141" s="24" t="s">
        <v>5240</v>
      </c>
      <c r="B141" s="22"/>
      <c r="C141" s="22">
        <v>0.48520833333333335</v>
      </c>
      <c r="D141" s="22"/>
      <c r="E141" s="22">
        <v>0.48520833333333335</v>
      </c>
    </row>
    <row r="142" spans="1:5" x14ac:dyDescent="0.25">
      <c r="A142" s="16" t="s">
        <v>4411</v>
      </c>
      <c r="B142" s="22">
        <v>0.53815972222222219</v>
      </c>
      <c r="C142" s="22">
        <v>1.0306018518518518</v>
      </c>
      <c r="D142" s="22">
        <v>5.8437499999999996E-2</v>
      </c>
      <c r="E142" s="22">
        <v>1.627199074074074</v>
      </c>
    </row>
    <row r="143" spans="1:5" x14ac:dyDescent="0.25">
      <c r="A143" s="17" t="s">
        <v>5321</v>
      </c>
      <c r="B143" s="22">
        <v>0.22511574074074073</v>
      </c>
      <c r="C143" s="22"/>
      <c r="D143" s="22"/>
      <c r="E143" s="22">
        <v>0.22511574074074073</v>
      </c>
    </row>
    <row r="144" spans="1:5" x14ac:dyDescent="0.25">
      <c r="A144" s="24" t="s">
        <v>5321</v>
      </c>
      <c r="B144" s="22">
        <v>0.22511574074074073</v>
      </c>
      <c r="C144" s="22"/>
      <c r="D144" s="22"/>
      <c r="E144" s="22">
        <v>0.22511574074074073</v>
      </c>
    </row>
    <row r="145" spans="1:5" x14ac:dyDescent="0.25">
      <c r="A145" s="17" t="s">
        <v>5322</v>
      </c>
      <c r="B145" s="22"/>
      <c r="C145" s="22">
        <v>0.13013888888888889</v>
      </c>
      <c r="D145" s="22"/>
      <c r="E145" s="22">
        <v>0.13013888888888889</v>
      </c>
    </row>
    <row r="146" spans="1:5" x14ac:dyDescent="0.25">
      <c r="A146" s="24" t="s">
        <v>5322</v>
      </c>
      <c r="B146" s="22"/>
      <c r="C146" s="22">
        <v>0.13013888888888889</v>
      </c>
      <c r="D146" s="22"/>
      <c r="E146" s="22">
        <v>0.13013888888888889</v>
      </c>
    </row>
    <row r="147" spans="1:5" x14ac:dyDescent="0.25">
      <c r="A147" s="17" t="s">
        <v>5323</v>
      </c>
      <c r="B147" s="22">
        <v>0.11255787037037036</v>
      </c>
      <c r="C147" s="22">
        <v>0.45023148148148145</v>
      </c>
      <c r="D147" s="22">
        <v>5.8437499999999996E-2</v>
      </c>
      <c r="E147" s="22">
        <v>0.62122685185185189</v>
      </c>
    </row>
    <row r="148" spans="1:5" x14ac:dyDescent="0.25">
      <c r="A148" s="24" t="s">
        <v>5323</v>
      </c>
      <c r="B148" s="22">
        <v>0.11255787037037036</v>
      </c>
      <c r="C148" s="22">
        <v>0.45023148148148145</v>
      </c>
      <c r="D148" s="22">
        <v>5.8437499999999996E-2</v>
      </c>
      <c r="E148" s="22">
        <v>0.62122685185185189</v>
      </c>
    </row>
    <row r="149" spans="1:5" x14ac:dyDescent="0.25">
      <c r="A149" s="17" t="s">
        <v>5324</v>
      </c>
      <c r="B149" s="22">
        <v>0.20048611111111109</v>
      </c>
      <c r="C149" s="22">
        <v>0.45023148148148145</v>
      </c>
      <c r="D149" s="22"/>
      <c r="E149" s="22">
        <v>0.65071759259259254</v>
      </c>
    </row>
    <row r="150" spans="1:5" x14ac:dyDescent="0.25">
      <c r="A150" s="24" t="s">
        <v>5324</v>
      </c>
      <c r="B150" s="22">
        <v>0.20048611111111109</v>
      </c>
      <c r="C150" s="22">
        <v>0.45023148148148145</v>
      </c>
      <c r="D150" s="22"/>
      <c r="E150" s="22">
        <v>0.65071759259259254</v>
      </c>
    </row>
    <row r="151" spans="1:5" x14ac:dyDescent="0.25">
      <c r="A151" s="16" t="s">
        <v>4038</v>
      </c>
      <c r="B151" s="22">
        <v>0.39043981481481482</v>
      </c>
      <c r="C151" s="22">
        <v>1.7629629629629631</v>
      </c>
      <c r="D151" s="22"/>
      <c r="E151" s="22">
        <v>2.1534027777777776</v>
      </c>
    </row>
    <row r="152" spans="1:5" x14ac:dyDescent="0.25">
      <c r="A152" s="17" t="s">
        <v>5241</v>
      </c>
      <c r="B152" s="22"/>
      <c r="C152" s="22">
        <v>0.34896990740740741</v>
      </c>
      <c r="D152" s="22"/>
      <c r="E152" s="22">
        <v>0.34896990740740741</v>
      </c>
    </row>
    <row r="153" spans="1:5" x14ac:dyDescent="0.25">
      <c r="A153" s="24" t="s">
        <v>5241</v>
      </c>
      <c r="B153" s="22"/>
      <c r="C153" s="22">
        <v>0.34896990740740741</v>
      </c>
      <c r="D153" s="22"/>
      <c r="E153" s="22">
        <v>0.34896990740740741</v>
      </c>
    </row>
    <row r="154" spans="1:5" x14ac:dyDescent="0.25">
      <c r="A154" s="17" t="s">
        <v>5263</v>
      </c>
      <c r="B154" s="22">
        <v>0.39043981481481482</v>
      </c>
      <c r="C154" s="22">
        <v>1.4139930555555555</v>
      </c>
      <c r="D154" s="22"/>
      <c r="E154" s="22">
        <v>1.8044328703703703</v>
      </c>
    </row>
    <row r="155" spans="1:5" x14ac:dyDescent="0.25">
      <c r="A155" s="24" t="s">
        <v>5263</v>
      </c>
      <c r="B155" s="22">
        <v>0.39043981481481482</v>
      </c>
      <c r="C155" s="22">
        <v>1.4139930555555555</v>
      </c>
      <c r="D155" s="22"/>
      <c r="E155" s="22">
        <v>1.8044328703703703</v>
      </c>
    </row>
    <row r="156" spans="1:5" x14ac:dyDescent="0.25">
      <c r="A156" s="16" t="s">
        <v>5220</v>
      </c>
      <c r="B156" s="22">
        <v>0.45374999999999999</v>
      </c>
      <c r="C156" s="22">
        <v>3.2248379629629627</v>
      </c>
      <c r="D156" s="22">
        <v>0.10016203703703704</v>
      </c>
      <c r="E156" s="22">
        <v>3.7787500000000001</v>
      </c>
    </row>
    <row r="157" spans="1:5" x14ac:dyDescent="0.25">
      <c r="A157" s="17" t="s">
        <v>5221</v>
      </c>
      <c r="B157" s="22">
        <v>0.16883101851851853</v>
      </c>
      <c r="C157" s="22">
        <v>0.17586805555555557</v>
      </c>
      <c r="D157" s="22"/>
      <c r="E157" s="22">
        <v>0.34469907407407407</v>
      </c>
    </row>
    <row r="158" spans="1:5" x14ac:dyDescent="0.25">
      <c r="A158" s="24" t="s">
        <v>5221</v>
      </c>
      <c r="B158" s="22">
        <v>0.16883101851851853</v>
      </c>
      <c r="C158" s="22">
        <v>0.17586805555555557</v>
      </c>
      <c r="D158" s="22"/>
      <c r="E158" s="22">
        <v>0.34469907407407407</v>
      </c>
    </row>
    <row r="159" spans="1:5" x14ac:dyDescent="0.25">
      <c r="A159" s="17" t="s">
        <v>5230</v>
      </c>
      <c r="B159" s="22"/>
      <c r="C159" s="22">
        <v>0.29193287037037041</v>
      </c>
      <c r="D159" s="22"/>
      <c r="E159" s="22">
        <v>0.29193287037037041</v>
      </c>
    </row>
    <row r="160" spans="1:5" x14ac:dyDescent="0.25">
      <c r="A160" s="24" t="s">
        <v>5230</v>
      </c>
      <c r="B160" s="22"/>
      <c r="C160" s="22">
        <v>0.29193287037037041</v>
      </c>
      <c r="D160" s="22"/>
      <c r="E160" s="22">
        <v>0.29193287037037041</v>
      </c>
    </row>
    <row r="161" spans="1:5" x14ac:dyDescent="0.25">
      <c r="A161" s="17" t="s">
        <v>5233</v>
      </c>
      <c r="B161" s="22"/>
      <c r="C161" s="22">
        <v>0.11255787037037036</v>
      </c>
      <c r="D161" s="22"/>
      <c r="E161" s="22">
        <v>0.11255787037037036</v>
      </c>
    </row>
    <row r="162" spans="1:5" x14ac:dyDescent="0.25">
      <c r="A162" s="24" t="s">
        <v>5233</v>
      </c>
      <c r="B162" s="22"/>
      <c r="C162" s="22">
        <v>0.11255787037037036</v>
      </c>
      <c r="D162" s="22"/>
      <c r="E162" s="22">
        <v>0.11255787037037036</v>
      </c>
    </row>
    <row r="163" spans="1:5" x14ac:dyDescent="0.25">
      <c r="A163" s="17" t="s">
        <v>5254</v>
      </c>
      <c r="B163" s="22"/>
      <c r="C163" s="22">
        <v>2.988425925925926E-2</v>
      </c>
      <c r="D163" s="22"/>
      <c r="E163" s="22">
        <v>2.988425925925926E-2</v>
      </c>
    </row>
    <row r="164" spans="1:5" x14ac:dyDescent="0.25">
      <c r="A164" s="24" t="s">
        <v>5254</v>
      </c>
      <c r="B164" s="22"/>
      <c r="C164" s="22">
        <v>2.988425925925926E-2</v>
      </c>
      <c r="D164" s="22"/>
      <c r="E164" s="22">
        <v>2.988425925925926E-2</v>
      </c>
    </row>
    <row r="165" spans="1:5" x14ac:dyDescent="0.25">
      <c r="A165" s="17" t="s">
        <v>5256</v>
      </c>
      <c r="B165" s="22">
        <v>0.17236111111111113</v>
      </c>
      <c r="C165" s="22"/>
      <c r="D165" s="22"/>
      <c r="E165" s="22">
        <v>0.17236111111111113</v>
      </c>
    </row>
    <row r="166" spans="1:5" x14ac:dyDescent="0.25">
      <c r="A166" s="24" t="s">
        <v>5256</v>
      </c>
      <c r="B166" s="22">
        <v>0.17236111111111113</v>
      </c>
      <c r="C166" s="22"/>
      <c r="D166" s="22"/>
      <c r="E166" s="22">
        <v>0.17236111111111113</v>
      </c>
    </row>
    <row r="167" spans="1:5" x14ac:dyDescent="0.25">
      <c r="A167" s="17" t="s">
        <v>5257</v>
      </c>
      <c r="B167" s="22"/>
      <c r="C167" s="22"/>
      <c r="D167" s="22">
        <v>2.9456018518518517E-2</v>
      </c>
      <c r="E167" s="22">
        <v>2.9456018518518517E-2</v>
      </c>
    </row>
    <row r="168" spans="1:5" x14ac:dyDescent="0.25">
      <c r="A168" s="24" t="s">
        <v>5257</v>
      </c>
      <c r="B168" s="22"/>
      <c r="C168" s="22"/>
      <c r="D168" s="22">
        <v>2.9456018518518517E-2</v>
      </c>
      <c r="E168" s="22">
        <v>2.9456018518518517E-2</v>
      </c>
    </row>
    <row r="169" spans="1:5" x14ac:dyDescent="0.25">
      <c r="A169" s="17" t="s">
        <v>5287</v>
      </c>
      <c r="B169" s="22"/>
      <c r="C169" s="22">
        <v>0.35410879629629632</v>
      </c>
      <c r="D169" s="22"/>
      <c r="E169" s="22">
        <v>0.35410879629629632</v>
      </c>
    </row>
    <row r="170" spans="1:5" x14ac:dyDescent="0.25">
      <c r="A170" s="24" t="s">
        <v>5287</v>
      </c>
      <c r="B170" s="22"/>
      <c r="C170" s="22">
        <v>0.35410879629629632</v>
      </c>
      <c r="D170" s="22"/>
      <c r="E170" s="22">
        <v>0.35410879629629632</v>
      </c>
    </row>
    <row r="171" spans="1:5" x14ac:dyDescent="0.25">
      <c r="A171" s="17" t="s">
        <v>5288</v>
      </c>
      <c r="B171" s="22"/>
      <c r="C171" s="22">
        <v>0.11255787037037036</v>
      </c>
      <c r="D171" s="22"/>
      <c r="E171" s="22">
        <v>0.11255787037037036</v>
      </c>
    </row>
    <row r="172" spans="1:5" x14ac:dyDescent="0.25">
      <c r="A172" s="24" t="s">
        <v>5288</v>
      </c>
      <c r="B172" s="22"/>
      <c r="C172" s="22">
        <v>0.11255787037037036</v>
      </c>
      <c r="D172" s="22"/>
      <c r="E172" s="22">
        <v>0.11255787037037036</v>
      </c>
    </row>
    <row r="173" spans="1:5" x14ac:dyDescent="0.25">
      <c r="A173" s="17" t="s">
        <v>5289</v>
      </c>
      <c r="B173" s="22"/>
      <c r="C173" s="22">
        <v>0.22511574074074073</v>
      </c>
      <c r="D173" s="22"/>
      <c r="E173" s="22">
        <v>0.22511574074074073</v>
      </c>
    </row>
    <row r="174" spans="1:5" x14ac:dyDescent="0.25">
      <c r="A174" s="24" t="s">
        <v>5289</v>
      </c>
      <c r="B174" s="22"/>
      <c r="C174" s="22">
        <v>0.22511574074074073</v>
      </c>
      <c r="D174" s="22"/>
      <c r="E174" s="22">
        <v>0.22511574074074073</v>
      </c>
    </row>
    <row r="175" spans="1:5" x14ac:dyDescent="0.25">
      <c r="A175" s="17" t="s">
        <v>5290</v>
      </c>
      <c r="B175" s="22">
        <v>0.11255787037037036</v>
      </c>
      <c r="C175" s="22">
        <v>0.3376736111111111</v>
      </c>
      <c r="D175" s="22"/>
      <c r="E175" s="22">
        <v>0.45023148148148145</v>
      </c>
    </row>
    <row r="176" spans="1:5" x14ac:dyDescent="0.25">
      <c r="A176" s="24" t="s">
        <v>5290</v>
      </c>
      <c r="B176" s="22">
        <v>0.11255787037037036</v>
      </c>
      <c r="C176" s="22">
        <v>0.3376736111111111</v>
      </c>
      <c r="D176" s="22"/>
      <c r="E176" s="22">
        <v>0.45023148148148145</v>
      </c>
    </row>
    <row r="177" spans="1:5" x14ac:dyDescent="0.25">
      <c r="A177" s="17" t="s">
        <v>5302</v>
      </c>
      <c r="B177" s="22"/>
      <c r="C177" s="22">
        <v>9.4282407407407398E-2</v>
      </c>
      <c r="D177" s="22"/>
      <c r="E177" s="22">
        <v>9.4282407407407398E-2</v>
      </c>
    </row>
    <row r="178" spans="1:5" x14ac:dyDescent="0.25">
      <c r="A178" s="24" t="s">
        <v>5302</v>
      </c>
      <c r="B178" s="22"/>
      <c r="C178" s="22">
        <v>9.4282407407407398E-2</v>
      </c>
      <c r="D178" s="22"/>
      <c r="E178" s="22">
        <v>9.4282407407407398E-2</v>
      </c>
    </row>
    <row r="179" spans="1:5" x14ac:dyDescent="0.25">
      <c r="A179" s="17" t="s">
        <v>5303</v>
      </c>
      <c r="B179" s="22"/>
      <c r="C179" s="22">
        <v>1.1851157407407407</v>
      </c>
      <c r="D179" s="22"/>
      <c r="E179" s="22">
        <v>1.1851157407407407</v>
      </c>
    </row>
    <row r="180" spans="1:5" x14ac:dyDescent="0.25">
      <c r="A180" s="24" t="s">
        <v>5303</v>
      </c>
      <c r="B180" s="22"/>
      <c r="C180" s="22">
        <v>1.1851157407407407</v>
      </c>
      <c r="D180" s="22"/>
      <c r="E180" s="22">
        <v>1.1851157407407407</v>
      </c>
    </row>
    <row r="181" spans="1:5" x14ac:dyDescent="0.25">
      <c r="A181" s="17" t="s">
        <v>5304</v>
      </c>
      <c r="B181" s="22"/>
      <c r="C181" s="22">
        <v>6.3043981481481479E-2</v>
      </c>
      <c r="D181" s="22"/>
      <c r="E181" s="22">
        <v>6.3043981481481479E-2</v>
      </c>
    </row>
    <row r="182" spans="1:5" x14ac:dyDescent="0.25">
      <c r="A182" s="24" t="s">
        <v>5304</v>
      </c>
      <c r="B182" s="22"/>
      <c r="C182" s="22">
        <v>6.3043981481481479E-2</v>
      </c>
      <c r="D182" s="22"/>
      <c r="E182" s="22">
        <v>6.3043981481481479E-2</v>
      </c>
    </row>
    <row r="183" spans="1:5" x14ac:dyDescent="0.25">
      <c r="A183" s="17" t="s">
        <v>5309</v>
      </c>
      <c r="B183" s="22"/>
      <c r="C183" s="22"/>
      <c r="D183" s="22">
        <v>2.0196759259259258E-2</v>
      </c>
      <c r="E183" s="22">
        <v>2.0196759259259258E-2</v>
      </c>
    </row>
    <row r="184" spans="1:5" x14ac:dyDescent="0.25">
      <c r="A184" s="24" t="s">
        <v>5309</v>
      </c>
      <c r="B184" s="22"/>
      <c r="C184" s="22"/>
      <c r="D184" s="22">
        <v>2.0196759259259258E-2</v>
      </c>
      <c r="E184" s="22">
        <v>2.0196759259259258E-2</v>
      </c>
    </row>
    <row r="185" spans="1:5" x14ac:dyDescent="0.25">
      <c r="A185" s="17" t="s">
        <v>5310</v>
      </c>
      <c r="B185" s="22"/>
      <c r="C185" s="22">
        <v>0.11255787037037036</v>
      </c>
      <c r="D185" s="22"/>
      <c r="E185" s="22">
        <v>0.11255787037037036</v>
      </c>
    </row>
    <row r="186" spans="1:5" x14ac:dyDescent="0.25">
      <c r="A186" s="24" t="s">
        <v>5310</v>
      </c>
      <c r="B186" s="22"/>
      <c r="C186" s="22">
        <v>0.11255787037037036</v>
      </c>
      <c r="D186" s="22"/>
      <c r="E186" s="22">
        <v>0.11255787037037036</v>
      </c>
    </row>
    <row r="187" spans="1:5" x14ac:dyDescent="0.25">
      <c r="A187" s="17" t="s">
        <v>5320</v>
      </c>
      <c r="B187" s="22"/>
      <c r="C187" s="22">
        <v>0.13013888888888889</v>
      </c>
      <c r="D187" s="22"/>
      <c r="E187" s="22">
        <v>0.13013888888888889</v>
      </c>
    </row>
    <row r="188" spans="1:5" x14ac:dyDescent="0.25">
      <c r="A188" s="24" t="s">
        <v>5320</v>
      </c>
      <c r="B188" s="22"/>
      <c r="C188" s="22">
        <v>0.13013888888888889</v>
      </c>
      <c r="D188" s="22"/>
      <c r="E188" s="22">
        <v>0.13013888888888889</v>
      </c>
    </row>
    <row r="189" spans="1:5" x14ac:dyDescent="0.25">
      <c r="A189" s="17" t="s">
        <v>5328</v>
      </c>
      <c r="B189" s="22"/>
      <c r="C189" s="22"/>
      <c r="D189" s="22">
        <v>5.0509259259259261E-2</v>
      </c>
      <c r="E189" s="22">
        <v>5.0509259259259261E-2</v>
      </c>
    </row>
    <row r="190" spans="1:5" x14ac:dyDescent="0.25">
      <c r="A190" s="24" t="s">
        <v>5328</v>
      </c>
      <c r="B190" s="22"/>
      <c r="C190" s="22"/>
      <c r="D190" s="22">
        <v>5.0509259259259261E-2</v>
      </c>
      <c r="E190" s="22">
        <v>5.0509259259259261E-2</v>
      </c>
    </row>
    <row r="191" spans="1:5" x14ac:dyDescent="0.25">
      <c r="A191" s="16" t="s">
        <v>5356</v>
      </c>
      <c r="B191" s="22">
        <v>9.8355671296296325</v>
      </c>
      <c r="C191" s="22">
        <v>70.039155092592637</v>
      </c>
      <c r="D191" s="22">
        <v>0.23378472222222221</v>
      </c>
      <c r="E191" s="22">
        <v>80.108506944444514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E486-047F-43F3-B38C-D8539B92818D}">
  <dimension ref="A1:G31"/>
  <sheetViews>
    <sheetView showGridLines="0" tabSelected="1" workbookViewId="0">
      <selection activeCell="B16" sqref="B16"/>
    </sheetView>
  </sheetViews>
  <sheetFormatPr defaultRowHeight="15" x14ac:dyDescent="0.25"/>
  <cols>
    <col min="1" max="1" width="24.85546875" bestFit="1" customWidth="1"/>
    <col min="2" max="2" width="13.5703125" customWidth="1"/>
    <col min="3" max="3" width="12.28515625" bestFit="1" customWidth="1"/>
    <col min="4" max="4" width="7" bestFit="1" customWidth="1"/>
    <col min="5" max="5" width="13.7109375" bestFit="1" customWidth="1"/>
    <col min="6" max="6" width="9.5703125" bestFit="1" customWidth="1"/>
    <col min="7" max="7" width="7.5703125" bestFit="1" customWidth="1"/>
    <col min="8" max="9" width="7.85546875" bestFit="1" customWidth="1"/>
    <col min="10" max="10" width="8" bestFit="1" customWidth="1"/>
    <col min="11" max="11" width="7.85546875" customWidth="1"/>
    <col min="12" max="12" width="7.28515625" bestFit="1" customWidth="1"/>
    <col min="13" max="14" width="6" bestFit="1" customWidth="1"/>
    <col min="15" max="15" width="8" bestFit="1" customWidth="1"/>
    <col min="16" max="17" width="7.85546875" bestFit="1" customWidth="1"/>
    <col min="18" max="18" width="8" bestFit="1" customWidth="1"/>
    <col min="19" max="19" width="7.7109375" bestFit="1" customWidth="1"/>
    <col min="20" max="22" width="6" bestFit="1" customWidth="1"/>
    <col min="23" max="23" width="8" bestFit="1" customWidth="1"/>
    <col min="24" max="25" width="7.85546875" bestFit="1" customWidth="1"/>
    <col min="26" max="26" width="8" bestFit="1" customWidth="1"/>
    <col min="27" max="28" width="7.7109375" bestFit="1" customWidth="1"/>
    <col min="29" max="29" width="8" bestFit="1" customWidth="1"/>
    <col min="30" max="30" width="7.85546875" bestFit="1" customWidth="1"/>
    <col min="31" max="34" width="6" bestFit="1" customWidth="1"/>
    <col min="35" max="35" width="8" bestFit="1" customWidth="1"/>
    <col min="36" max="36" width="7.85546875" bestFit="1" customWidth="1"/>
    <col min="37" max="41" width="6" bestFit="1" customWidth="1"/>
    <col min="42" max="42" width="8" bestFit="1" customWidth="1"/>
    <col min="43" max="43" width="7.85546875" bestFit="1" customWidth="1"/>
    <col min="44" max="51" width="6" bestFit="1" customWidth="1"/>
    <col min="52" max="52" width="8" bestFit="1" customWidth="1"/>
    <col min="53" max="54" width="6" bestFit="1" customWidth="1"/>
    <col min="55" max="55" width="8" bestFit="1" customWidth="1"/>
    <col min="56" max="57" width="7.85546875" bestFit="1" customWidth="1"/>
    <col min="58" max="58" width="8" bestFit="1" customWidth="1"/>
    <col min="59" max="60" width="7.7109375" bestFit="1" customWidth="1"/>
    <col min="61" max="61" width="8.140625" bestFit="1" customWidth="1"/>
    <col min="62" max="62" width="8" bestFit="1" customWidth="1"/>
    <col min="63" max="63" width="7.28515625" bestFit="1" customWidth="1"/>
    <col min="64" max="64" width="7.42578125" bestFit="1" customWidth="1"/>
    <col min="65" max="65" width="7.85546875" bestFit="1" customWidth="1"/>
    <col min="66" max="67" width="6" bestFit="1" customWidth="1"/>
    <col min="68" max="68" width="8" bestFit="1" customWidth="1"/>
    <col min="69" max="70" width="7.85546875" bestFit="1" customWidth="1"/>
    <col min="71" max="71" width="8" bestFit="1" customWidth="1"/>
    <col min="72" max="73" width="6" bestFit="1" customWidth="1"/>
    <col min="74" max="74" width="8" bestFit="1" customWidth="1"/>
    <col min="75" max="75" width="7.85546875" bestFit="1" customWidth="1"/>
    <col min="76" max="80" width="6" bestFit="1" customWidth="1"/>
    <col min="81" max="81" width="8" bestFit="1" customWidth="1"/>
    <col min="82" max="82" width="9" bestFit="1" customWidth="1"/>
    <col min="83" max="83" width="7.85546875" bestFit="1" customWidth="1"/>
    <col min="84" max="84" width="8.85546875" bestFit="1" customWidth="1"/>
    <col min="85" max="85" width="7.85546875" bestFit="1" customWidth="1"/>
    <col min="86" max="86" width="8" bestFit="1" customWidth="1"/>
    <col min="87" max="88" width="7.7109375" bestFit="1" customWidth="1"/>
    <col min="89" max="89" width="8.140625" bestFit="1" customWidth="1"/>
    <col min="90" max="90" width="8" bestFit="1" customWidth="1"/>
    <col min="91" max="91" width="7.28515625" bestFit="1" customWidth="1"/>
    <col min="92" max="92" width="7.42578125" bestFit="1" customWidth="1"/>
    <col min="93" max="93" width="6" bestFit="1" customWidth="1"/>
    <col min="94" max="94" width="8" bestFit="1" customWidth="1"/>
    <col min="95" max="96" width="6" bestFit="1" customWidth="1"/>
    <col min="97" max="97" width="8" bestFit="1" customWidth="1"/>
    <col min="98" max="99" width="7.85546875" bestFit="1" customWidth="1"/>
    <col min="100" max="103" width="6" bestFit="1" customWidth="1"/>
    <col min="104" max="104" width="8" bestFit="1" customWidth="1"/>
    <col min="105" max="105" width="6" bestFit="1" customWidth="1"/>
    <col min="106" max="106" width="8" bestFit="1" customWidth="1"/>
    <col min="107" max="108" width="7.85546875" bestFit="1" customWidth="1"/>
    <col min="109" max="109" width="6" bestFit="1" customWidth="1"/>
    <col min="110" max="110" width="8" bestFit="1" customWidth="1"/>
    <col min="111" max="112" width="7.85546875" bestFit="1" customWidth="1"/>
    <col min="113" max="113" width="8" bestFit="1" customWidth="1"/>
    <col min="114" max="114" width="7.7109375" bestFit="1" customWidth="1"/>
    <col min="115" max="120" width="6" bestFit="1" customWidth="1"/>
    <col min="121" max="121" width="8" bestFit="1" customWidth="1"/>
    <col min="122" max="122" width="6" bestFit="1" customWidth="1"/>
    <col min="123" max="123" width="8" bestFit="1" customWidth="1"/>
    <col min="124" max="124" width="7.85546875" bestFit="1" customWidth="1"/>
    <col min="125" max="135" width="6" bestFit="1" customWidth="1"/>
    <col min="136" max="136" width="8" bestFit="1" customWidth="1"/>
    <col min="137" max="138" width="7.85546875" bestFit="1" customWidth="1"/>
    <col min="139" max="139" width="8" bestFit="1" customWidth="1"/>
    <col min="140" max="141" width="7.7109375" bestFit="1" customWidth="1"/>
    <col min="142" max="142" width="8.140625" bestFit="1" customWidth="1"/>
    <col min="143" max="143" width="6" bestFit="1" customWidth="1"/>
    <col min="144" max="144" width="8" bestFit="1" customWidth="1"/>
    <col min="145" max="146" width="6" bestFit="1" customWidth="1"/>
    <col min="147" max="147" width="8" bestFit="1" customWidth="1"/>
    <col min="148" max="148" width="6" bestFit="1" customWidth="1"/>
    <col min="149" max="149" width="8" bestFit="1" customWidth="1"/>
    <col min="150" max="150" width="7.85546875" bestFit="1" customWidth="1"/>
    <col min="151" max="151" width="7" bestFit="1" customWidth="1"/>
    <col min="152" max="152" width="9" bestFit="1" customWidth="1"/>
    <col min="153" max="153" width="8.85546875" bestFit="1" customWidth="1"/>
    <col min="154" max="154" width="7" bestFit="1" customWidth="1"/>
    <col min="155" max="155" width="9" bestFit="1" customWidth="1"/>
    <col min="156" max="157" width="8.85546875" bestFit="1" customWidth="1"/>
    <col min="158" max="158" width="9" bestFit="1" customWidth="1"/>
    <col min="159" max="160" width="8.7109375" bestFit="1" customWidth="1"/>
    <col min="161" max="177" width="7" bestFit="1" customWidth="1"/>
    <col min="178" max="178" width="8.85546875" bestFit="1" customWidth="1"/>
    <col min="179" max="192" width="7" bestFit="1" customWidth="1"/>
    <col min="193" max="193" width="9" bestFit="1" customWidth="1"/>
    <col min="194" max="194" width="8.85546875" bestFit="1" customWidth="1"/>
    <col min="195" max="195" width="7" bestFit="1" customWidth="1"/>
    <col min="196" max="196" width="9" bestFit="1" customWidth="1"/>
    <col min="197" max="197" width="7" bestFit="1" customWidth="1"/>
    <col min="198" max="198" width="9" bestFit="1" customWidth="1"/>
    <col min="199" max="203" width="7" bestFit="1" customWidth="1"/>
    <col min="204" max="204" width="9" bestFit="1" customWidth="1"/>
    <col min="205" max="205" width="7" bestFit="1" customWidth="1"/>
    <col min="206" max="206" width="9" bestFit="1" customWidth="1"/>
    <col min="207" max="207" width="8.85546875" bestFit="1" customWidth="1"/>
    <col min="208" max="208" width="9" bestFit="1" customWidth="1"/>
    <col min="209" max="209" width="8.7109375" bestFit="1" customWidth="1"/>
    <col min="210" max="219" width="7" bestFit="1" customWidth="1"/>
    <col min="220" max="220" width="9" bestFit="1" customWidth="1"/>
    <col min="221" max="221" width="7" bestFit="1" customWidth="1"/>
    <col min="222" max="222" width="9" bestFit="1" customWidth="1"/>
    <col min="223" max="223" width="7" bestFit="1" customWidth="1"/>
    <col min="224" max="224" width="9" bestFit="1" customWidth="1"/>
    <col min="225" max="245" width="6.85546875" bestFit="1" customWidth="1"/>
    <col min="246" max="249" width="7.140625" bestFit="1" customWidth="1"/>
    <col min="250" max="250" width="9" bestFit="1" customWidth="1"/>
    <col min="252" max="252" width="8.85546875" bestFit="1" customWidth="1"/>
    <col min="253" max="279" width="7.140625" bestFit="1" customWidth="1"/>
    <col min="280" max="280" width="6.140625" bestFit="1" customWidth="1"/>
    <col min="281" max="283" width="7" bestFit="1" customWidth="1"/>
    <col min="284" max="284" width="9" bestFit="1" customWidth="1"/>
    <col min="285" max="293" width="7" bestFit="1" customWidth="1"/>
    <col min="294" max="294" width="9" bestFit="1" customWidth="1"/>
    <col min="295" max="295" width="8.85546875" bestFit="1" customWidth="1"/>
    <col min="296" max="314" width="7" bestFit="1" customWidth="1"/>
    <col min="315" max="315" width="9" bestFit="1" customWidth="1"/>
    <col min="316" max="321" width="7" bestFit="1" customWidth="1"/>
    <col min="322" max="322" width="9" bestFit="1" customWidth="1"/>
    <col min="323" max="324" width="7" bestFit="1" customWidth="1"/>
    <col min="325" max="325" width="9" bestFit="1" customWidth="1"/>
    <col min="326" max="328" width="7" bestFit="1" customWidth="1"/>
    <col min="329" max="329" width="9" bestFit="1" customWidth="1"/>
    <col min="330" max="331" width="8.85546875" bestFit="1" customWidth="1"/>
    <col min="332" max="332" width="5.140625" bestFit="1" customWidth="1"/>
    <col min="333" max="334" width="6.140625" bestFit="1" customWidth="1"/>
    <col min="335" max="335" width="8.140625" bestFit="1" customWidth="1"/>
    <col min="336" max="340" width="6.140625" bestFit="1" customWidth="1"/>
    <col min="341" max="341" width="8.140625" bestFit="1" customWidth="1"/>
    <col min="342" max="342" width="5.140625" bestFit="1" customWidth="1"/>
    <col min="343" max="343" width="6.140625" bestFit="1" customWidth="1"/>
    <col min="344" max="345" width="5.140625" bestFit="1" customWidth="1"/>
    <col min="346" max="346" width="7.140625" bestFit="1" customWidth="1"/>
    <col min="347" max="349" width="5.140625" bestFit="1" customWidth="1"/>
    <col min="350" max="350" width="5.85546875" bestFit="1" customWidth="1"/>
    <col min="351" max="351" width="7.85546875" bestFit="1" customWidth="1"/>
    <col min="352" max="353" width="9.85546875" bestFit="1" customWidth="1"/>
    <col min="354" max="355" width="9.7109375" bestFit="1" customWidth="1"/>
    <col min="356" max="356" width="9.85546875" bestFit="1" customWidth="1"/>
    <col min="357" max="358" width="9.5703125" bestFit="1" customWidth="1"/>
    <col min="359" max="360" width="7.85546875" bestFit="1" customWidth="1"/>
    <col min="361" max="361" width="9.85546875" bestFit="1" customWidth="1"/>
    <col min="362" max="365" width="7.85546875" bestFit="1" customWidth="1"/>
    <col min="366" max="366" width="9.85546875" bestFit="1" customWidth="1"/>
    <col min="367" max="368" width="9.7109375" bestFit="1" customWidth="1"/>
    <col min="369" max="369" width="9.85546875" bestFit="1" customWidth="1"/>
    <col min="370" max="371" width="9.7109375" bestFit="1" customWidth="1"/>
    <col min="372" max="372" width="9.85546875" bestFit="1" customWidth="1"/>
    <col min="373" max="374" width="9.5703125" bestFit="1" customWidth="1"/>
    <col min="375" max="375" width="10" bestFit="1" customWidth="1"/>
    <col min="376" max="376" width="9.85546875" bestFit="1" customWidth="1"/>
    <col min="378" max="378" width="9.28515625" bestFit="1" customWidth="1"/>
    <col min="379" max="379" width="9.7109375" bestFit="1" customWidth="1"/>
    <col min="380" max="380" width="9.85546875" bestFit="1" customWidth="1"/>
    <col min="381" max="382" width="9.7109375" bestFit="1" customWidth="1"/>
    <col min="383" max="383" width="9.85546875" bestFit="1" customWidth="1"/>
    <col min="384" max="394" width="7.85546875" bestFit="1" customWidth="1"/>
    <col min="395" max="395" width="9.85546875" bestFit="1" customWidth="1"/>
    <col min="396" max="396" width="7.85546875" bestFit="1" customWidth="1"/>
    <col min="397" max="397" width="9.85546875" bestFit="1" customWidth="1"/>
    <col min="398" max="399" width="7.85546875" bestFit="1" customWidth="1"/>
    <col min="400" max="400" width="9.85546875" bestFit="1" customWidth="1"/>
    <col min="401" max="403" width="7.85546875" bestFit="1" customWidth="1"/>
    <col min="404" max="404" width="9.85546875" bestFit="1" customWidth="1"/>
    <col min="405" max="406" width="9.7109375" bestFit="1" customWidth="1"/>
    <col min="407" max="408" width="7.85546875" bestFit="1" customWidth="1"/>
    <col min="409" max="409" width="9.85546875" bestFit="1" customWidth="1"/>
    <col min="410" max="410" width="7.85546875" bestFit="1" customWidth="1"/>
    <col min="411" max="411" width="9.85546875" bestFit="1" customWidth="1"/>
    <col min="412" max="412" width="9.7109375" bestFit="1" customWidth="1"/>
    <col min="413" max="415" width="7.85546875" bestFit="1" customWidth="1"/>
    <col min="416" max="416" width="9.85546875" bestFit="1" customWidth="1"/>
    <col min="417" max="418" width="9.7109375" bestFit="1" customWidth="1"/>
    <col min="419" max="419" width="9.85546875" bestFit="1" customWidth="1"/>
    <col min="420" max="420" width="7.85546875" bestFit="1" customWidth="1"/>
    <col min="421" max="421" width="9.85546875" bestFit="1" customWidth="1"/>
    <col min="422" max="425" width="7.85546875" bestFit="1" customWidth="1"/>
    <col min="426" max="426" width="5.85546875" bestFit="1" customWidth="1"/>
    <col min="427" max="427" width="7.85546875" bestFit="1" customWidth="1"/>
    <col min="428" max="428" width="9.85546875" bestFit="1" customWidth="1"/>
    <col min="429" max="430" width="7.85546875" bestFit="1" customWidth="1"/>
    <col min="431" max="431" width="5.85546875" bestFit="1" customWidth="1"/>
    <col min="432" max="437" width="7.85546875" bestFit="1" customWidth="1"/>
    <col min="438" max="454" width="6.85546875" bestFit="1" customWidth="1"/>
    <col min="455" max="455" width="8.85546875" bestFit="1" customWidth="1"/>
    <col min="456" max="456" width="8.7109375" bestFit="1" customWidth="1"/>
    <col min="457" max="460" width="6.85546875" bestFit="1" customWidth="1"/>
    <col min="461" max="461" width="8.85546875" bestFit="1" customWidth="1"/>
    <col min="462" max="483" width="6.85546875" bestFit="1" customWidth="1"/>
    <col min="484" max="485" width="8.85546875" bestFit="1" customWidth="1"/>
    <col min="486" max="506" width="6.85546875" bestFit="1" customWidth="1"/>
    <col min="507" max="507" width="5.85546875" bestFit="1" customWidth="1"/>
    <col min="508" max="508" width="7.85546875" bestFit="1" customWidth="1"/>
    <col min="509" max="510" width="7.7109375" bestFit="1" customWidth="1"/>
    <col min="511" max="511" width="5.85546875" bestFit="1" customWidth="1"/>
    <col min="512" max="512" width="7.85546875" bestFit="1" customWidth="1"/>
    <col min="513" max="514" width="7.7109375" bestFit="1" customWidth="1"/>
    <col min="515" max="515" width="7.85546875" bestFit="1" customWidth="1"/>
    <col min="516" max="517" width="7.5703125" bestFit="1" customWidth="1"/>
    <col min="518" max="523" width="5.85546875" bestFit="1" customWidth="1"/>
    <col min="524" max="525" width="7.7109375" bestFit="1" customWidth="1"/>
    <col min="526" max="526" width="7.85546875" bestFit="1" customWidth="1"/>
    <col min="527" max="527" width="4.85546875" bestFit="1" customWidth="1"/>
    <col min="528" max="528" width="7.85546875" bestFit="1" customWidth="1"/>
    <col min="529" max="530" width="7.7109375" bestFit="1" customWidth="1"/>
    <col min="531" max="531" width="7.85546875" bestFit="1" customWidth="1"/>
    <col min="532" max="533" width="7.5703125" bestFit="1" customWidth="1"/>
    <col min="534" max="534" width="8" bestFit="1" customWidth="1"/>
    <col min="535" max="535" width="7.85546875" bestFit="1" customWidth="1"/>
    <col min="536" max="536" width="7.140625" bestFit="1" customWidth="1"/>
    <col min="537" max="546" width="6.85546875" bestFit="1" customWidth="1"/>
    <col min="547" max="547" width="5.85546875" bestFit="1" customWidth="1"/>
    <col min="548" max="550" width="6.85546875" bestFit="1" customWidth="1"/>
    <col min="551" max="551" width="7.85546875" bestFit="1" customWidth="1"/>
    <col min="552" max="553" width="7.7109375" bestFit="1" customWidth="1"/>
    <col min="554" max="554" width="6.85546875" bestFit="1" customWidth="1"/>
    <col min="555" max="555" width="6.7109375" bestFit="1" customWidth="1"/>
    <col min="556" max="557" width="4.85546875" bestFit="1" customWidth="1"/>
    <col min="558" max="558" width="4.7109375" bestFit="1" customWidth="1"/>
    <col min="559" max="559" width="5.7109375" bestFit="1" customWidth="1"/>
    <col min="560" max="560" width="7.7109375" bestFit="1" customWidth="1"/>
    <col min="561" max="561" width="5.7109375" bestFit="1" customWidth="1"/>
    <col min="562" max="562" width="7.7109375" bestFit="1" customWidth="1"/>
    <col min="563" max="567" width="5.7109375" bestFit="1" customWidth="1"/>
    <col min="568" max="568" width="4.7109375" bestFit="1" customWidth="1"/>
    <col min="569" max="570" width="5.7109375" bestFit="1" customWidth="1"/>
    <col min="571" max="573" width="4.7109375" bestFit="1" customWidth="1"/>
    <col min="574" max="574" width="6.7109375" bestFit="1" customWidth="1"/>
    <col min="575" max="578" width="4.7109375" bestFit="1" customWidth="1"/>
    <col min="579" max="579" width="5" bestFit="1" customWidth="1"/>
    <col min="580" max="580" width="7" bestFit="1" customWidth="1"/>
    <col min="581" max="581" width="6.85546875" bestFit="1" customWidth="1"/>
    <col min="582" max="582" width="7.5703125" bestFit="1" customWidth="1"/>
    <col min="583" max="583" width="5" bestFit="1" customWidth="1"/>
    <col min="584" max="584" width="7.5703125" bestFit="1" customWidth="1"/>
    <col min="585" max="585" width="5.140625" bestFit="1" customWidth="1"/>
    <col min="586" max="588" width="6.140625" bestFit="1" customWidth="1"/>
    <col min="589" max="596" width="5.140625" bestFit="1" customWidth="1"/>
    <col min="597" max="599" width="6" bestFit="1" customWidth="1"/>
    <col min="600" max="600" width="8" bestFit="1" customWidth="1"/>
    <col min="601" max="601" width="7.85546875" bestFit="1" customWidth="1"/>
    <col min="602" max="604" width="6" bestFit="1" customWidth="1"/>
    <col min="605" max="605" width="8" bestFit="1" customWidth="1"/>
    <col min="606" max="606" width="7.85546875" bestFit="1" customWidth="1"/>
    <col min="607" max="610" width="6" bestFit="1" customWidth="1"/>
    <col min="611" max="611" width="8" bestFit="1" customWidth="1"/>
    <col min="612" max="612" width="7.85546875" bestFit="1" customWidth="1"/>
    <col min="613" max="620" width="6" bestFit="1" customWidth="1"/>
    <col min="621" max="621" width="7.85546875" bestFit="1" customWidth="1"/>
    <col min="622" max="636" width="6" bestFit="1" customWidth="1"/>
    <col min="637" max="637" width="8" bestFit="1" customWidth="1"/>
    <col min="638" max="638" width="7.85546875" bestFit="1" customWidth="1"/>
    <col min="639" max="657" width="6" bestFit="1" customWidth="1"/>
    <col min="658" max="658" width="7.85546875" bestFit="1" customWidth="1"/>
    <col min="659" max="661" width="6" bestFit="1" customWidth="1"/>
    <col min="662" max="662" width="8" bestFit="1" customWidth="1"/>
    <col min="663" max="663" width="7.85546875" bestFit="1" customWidth="1"/>
    <col min="664" max="683" width="6" bestFit="1" customWidth="1"/>
    <col min="684" max="684" width="8" bestFit="1" customWidth="1"/>
    <col min="685" max="686" width="7.85546875" bestFit="1" customWidth="1"/>
    <col min="687" max="687" width="7" bestFit="1" customWidth="1"/>
    <col min="688" max="689" width="6.85546875" bestFit="1" customWidth="1"/>
    <col min="690" max="690" width="7" bestFit="1" customWidth="1"/>
    <col min="691" max="692" width="6.7109375" bestFit="1" customWidth="1"/>
    <col min="693" max="693" width="7" bestFit="1" customWidth="1"/>
    <col min="694" max="695" width="6.85546875" bestFit="1" customWidth="1"/>
    <col min="696" max="696" width="7" bestFit="1" customWidth="1"/>
    <col min="697" max="698" width="6.7109375" bestFit="1" customWidth="1"/>
    <col min="699" max="700" width="8.42578125" bestFit="1" customWidth="1"/>
    <col min="701" max="701" width="8.140625" bestFit="1" customWidth="1"/>
    <col min="702" max="718" width="6.42578125" bestFit="1" customWidth="1"/>
    <col min="719" max="719" width="8.42578125" bestFit="1" customWidth="1"/>
    <col min="720" max="724" width="6.42578125" bestFit="1" customWidth="1"/>
    <col min="725" max="725" width="8.42578125" bestFit="1" customWidth="1"/>
    <col min="726" max="726" width="8.28515625" bestFit="1" customWidth="1"/>
    <col min="727" max="752" width="6.42578125" bestFit="1" customWidth="1"/>
    <col min="753" max="753" width="8.28515625" bestFit="1" customWidth="1"/>
    <col min="754" max="754" width="8.42578125" bestFit="1" customWidth="1"/>
    <col min="755" max="755" width="8.28515625" bestFit="1" customWidth="1"/>
    <col min="756" max="757" width="6.42578125" bestFit="1" customWidth="1"/>
    <col min="758" max="758" width="8.28515625" bestFit="1" customWidth="1"/>
    <col min="759" max="763" width="6.42578125" bestFit="1" customWidth="1"/>
    <col min="764" max="764" width="8.42578125" bestFit="1" customWidth="1"/>
    <col min="765" max="766" width="8.28515625" bestFit="1" customWidth="1"/>
    <col min="767" max="799" width="6.42578125" bestFit="1" customWidth="1"/>
    <col min="800" max="808" width="4.28515625" bestFit="1" customWidth="1"/>
    <col min="809" max="809" width="4.7109375" bestFit="1" customWidth="1"/>
    <col min="810" max="822" width="6.7109375" bestFit="1" customWidth="1"/>
    <col min="823" max="823" width="5.7109375" bestFit="1" customWidth="1"/>
    <col min="824" max="827" width="6.7109375" bestFit="1" customWidth="1"/>
    <col min="828" max="828" width="8.7109375" bestFit="1" customWidth="1"/>
    <col min="829" max="829" width="8.5703125" bestFit="1" customWidth="1"/>
    <col min="830" max="830" width="5.7109375" bestFit="1" customWidth="1"/>
    <col min="831" max="831" width="6.7109375" bestFit="1" customWidth="1"/>
    <col min="832" max="832" width="8.7109375" bestFit="1" customWidth="1"/>
    <col min="833" max="838" width="6.7109375" bestFit="1" customWidth="1"/>
    <col min="839" max="839" width="5.7109375" bestFit="1" customWidth="1"/>
    <col min="840" max="842" width="6.7109375" bestFit="1" customWidth="1"/>
    <col min="843" max="843" width="5.7109375" bestFit="1" customWidth="1"/>
    <col min="844" max="844" width="6.7109375" bestFit="1" customWidth="1"/>
    <col min="845" max="847" width="5.7109375" bestFit="1" customWidth="1"/>
    <col min="848" max="852" width="4.7109375" bestFit="1" customWidth="1"/>
    <col min="853" max="853" width="5.5703125" bestFit="1" customWidth="1"/>
    <col min="854" max="854" width="7.5703125" bestFit="1" customWidth="1"/>
    <col min="855" max="855" width="9.5703125" bestFit="1" customWidth="1"/>
    <col min="856" max="856" width="7.5703125" bestFit="1" customWidth="1"/>
    <col min="857" max="857" width="9.5703125" bestFit="1" customWidth="1"/>
    <col min="858" max="859" width="9.42578125" bestFit="1" customWidth="1"/>
    <col min="860" max="861" width="7.5703125" bestFit="1" customWidth="1"/>
    <col min="862" max="863" width="9.5703125" bestFit="1" customWidth="1"/>
    <col min="864" max="865" width="9.42578125" bestFit="1" customWidth="1"/>
    <col min="866" max="866" width="9.5703125" bestFit="1" customWidth="1"/>
    <col min="867" max="868" width="9.28515625" bestFit="1" customWidth="1"/>
    <col min="869" max="869" width="9.7109375" bestFit="1" customWidth="1"/>
    <col min="870" max="870" width="9.5703125" bestFit="1" customWidth="1"/>
    <col min="871" max="871" width="8.85546875" bestFit="1" customWidth="1"/>
    <col min="872" max="872" width="10.140625" bestFit="1" customWidth="1"/>
    <col min="873" max="873" width="7.5703125" bestFit="1" customWidth="1"/>
    <col min="874" max="874" width="9.28515625" bestFit="1" customWidth="1"/>
    <col min="875" max="875" width="7.28515625" bestFit="1" customWidth="1"/>
    <col min="876" max="876" width="7.5703125" bestFit="1" customWidth="1"/>
    <col min="877" max="877" width="9.5703125" bestFit="1" customWidth="1"/>
    <col min="878" max="882" width="7.5703125" bestFit="1" customWidth="1"/>
    <col min="883" max="884" width="6.140625" bestFit="1" customWidth="1"/>
    <col min="885" max="885" width="8.140625" bestFit="1" customWidth="1"/>
    <col min="886" max="886" width="6.140625" bestFit="1" customWidth="1"/>
    <col min="887" max="887" width="7.140625" bestFit="1" customWidth="1"/>
    <col min="889" max="889" width="9" bestFit="1" customWidth="1"/>
    <col min="890" max="891" width="7.140625" bestFit="1" customWidth="1"/>
    <col min="893" max="894" width="9" bestFit="1" customWidth="1"/>
    <col min="895" max="896" width="7.140625" bestFit="1" customWidth="1"/>
    <col min="898" max="899" width="9" bestFit="1" customWidth="1"/>
    <col min="901" max="902" width="8.85546875" bestFit="1" customWidth="1"/>
    <col min="903" max="903" width="9.28515625" bestFit="1" customWidth="1"/>
    <col min="904" max="904" width="7.140625" bestFit="1" customWidth="1"/>
    <col min="905" max="905" width="6.140625" bestFit="1" customWidth="1"/>
    <col min="906" max="906" width="5" bestFit="1" customWidth="1"/>
    <col min="907" max="908" width="7" bestFit="1" customWidth="1"/>
    <col min="909" max="909" width="6.85546875" bestFit="1" customWidth="1"/>
    <col min="910" max="910" width="5" bestFit="1" customWidth="1"/>
    <col min="911" max="911" width="7" bestFit="1" customWidth="1"/>
    <col min="912" max="912" width="6.85546875" bestFit="1" customWidth="1"/>
    <col min="913" max="913" width="8.7109375" bestFit="1" customWidth="1"/>
    <col min="914" max="918" width="6.85546875" bestFit="1" customWidth="1"/>
    <col min="919" max="919" width="8.85546875" bestFit="1" customWidth="1"/>
    <col min="920" max="920" width="8.7109375" bestFit="1" customWidth="1"/>
    <col min="921" max="922" width="6.85546875" bestFit="1" customWidth="1"/>
    <col min="923" max="924" width="8.7109375" bestFit="1" customWidth="1"/>
    <col min="925" max="925" width="8.5703125" bestFit="1" customWidth="1"/>
    <col min="926" max="926" width="6.85546875" bestFit="1" customWidth="1"/>
    <col min="927" max="927" width="8.85546875" bestFit="1" customWidth="1"/>
    <col min="928" max="929" width="8.7109375" bestFit="1" customWidth="1"/>
    <col min="930" max="931" width="6.85546875" bestFit="1" customWidth="1"/>
    <col min="932" max="932" width="8.85546875" bestFit="1" customWidth="1"/>
    <col min="933" max="933" width="9.85546875" bestFit="1" customWidth="1"/>
    <col min="934" max="934" width="8.7109375" bestFit="1" customWidth="1"/>
    <col min="935" max="935" width="9" bestFit="1" customWidth="1"/>
    <col min="936" max="937" width="6.85546875" bestFit="1" customWidth="1"/>
    <col min="938" max="938" width="8.85546875" bestFit="1" customWidth="1"/>
    <col min="939" max="940" width="8.7109375" bestFit="1" customWidth="1"/>
    <col min="941" max="943" width="6.85546875" bestFit="1" customWidth="1"/>
    <col min="944" max="944" width="8.85546875" bestFit="1" customWidth="1"/>
    <col min="945" max="948" width="6.85546875" bestFit="1" customWidth="1"/>
    <col min="949" max="949" width="8.85546875" bestFit="1" customWidth="1"/>
    <col min="950" max="951" width="6.85546875" bestFit="1" customWidth="1"/>
    <col min="952" max="952" width="8.85546875" bestFit="1" customWidth="1"/>
    <col min="953" max="953" width="6.85546875" bestFit="1" customWidth="1"/>
    <col min="954" max="954" width="8.85546875" bestFit="1" customWidth="1"/>
    <col min="955" max="966" width="6.85546875" bestFit="1" customWidth="1"/>
    <col min="967" max="967" width="8.85546875" bestFit="1" customWidth="1"/>
    <col min="968" max="968" width="8.7109375" bestFit="1" customWidth="1"/>
    <col min="969" max="971" width="6.85546875" bestFit="1" customWidth="1"/>
    <col min="972" max="972" width="8.85546875" bestFit="1" customWidth="1"/>
    <col min="973" max="975" width="6.85546875" bestFit="1" customWidth="1"/>
    <col min="976" max="976" width="8.85546875" bestFit="1" customWidth="1"/>
    <col min="977" max="977" width="8.7109375" bestFit="1" customWidth="1"/>
    <col min="978" max="989" width="6.85546875" bestFit="1" customWidth="1"/>
    <col min="990" max="990" width="8.85546875" bestFit="1" customWidth="1"/>
    <col min="991" max="994" width="6.85546875" bestFit="1" customWidth="1"/>
    <col min="995" max="995" width="8.7109375" bestFit="1" customWidth="1"/>
    <col min="996" max="996" width="6.85546875" bestFit="1" customWidth="1"/>
    <col min="997" max="997" width="8.85546875" bestFit="1" customWidth="1"/>
    <col min="998" max="1007" width="6.85546875" bestFit="1" customWidth="1"/>
    <col min="1008" max="1008" width="8.85546875" bestFit="1" customWidth="1"/>
    <col min="1009" max="1009" width="6.85546875" bestFit="1" customWidth="1"/>
    <col min="1010" max="1011" width="4.85546875" bestFit="1" customWidth="1"/>
    <col min="1012" max="1012" width="6.85546875" bestFit="1" customWidth="1"/>
    <col min="1013" max="1013" width="6.7109375" bestFit="1" customWidth="1"/>
    <col min="1014" max="1014" width="8.7109375" bestFit="1" customWidth="1"/>
    <col min="1015" max="1015" width="8.5703125" bestFit="1" customWidth="1"/>
    <col min="1016" max="1016" width="8.7109375" bestFit="1" customWidth="1"/>
    <col min="1017" max="1018" width="8.42578125" bestFit="1" customWidth="1"/>
    <col min="1019" max="1019" width="8.85546875" bestFit="1" customWidth="1"/>
    <col min="1020" max="1020" width="8.7109375" bestFit="1" customWidth="1"/>
    <col min="1021" max="1021" width="6.7109375" bestFit="1" customWidth="1"/>
    <col min="1022" max="1022" width="8.7109375" bestFit="1" customWidth="1"/>
    <col min="1023" max="1037" width="6.7109375" bestFit="1" customWidth="1"/>
    <col min="1038" max="1038" width="8.7109375" bestFit="1" customWidth="1"/>
    <col min="1039" max="1041" width="6.7109375" bestFit="1" customWidth="1"/>
    <col min="1042" max="1042" width="8.7109375" bestFit="1" customWidth="1"/>
    <col min="1043" max="1043" width="6.7109375" bestFit="1" customWidth="1"/>
    <col min="1044" max="1044" width="8.7109375" bestFit="1" customWidth="1"/>
    <col min="1045" max="1056" width="6.7109375" bestFit="1" customWidth="1"/>
    <col min="1057" max="1057" width="8.7109375" bestFit="1" customWidth="1"/>
    <col min="1058" max="1059" width="8.5703125" bestFit="1" customWidth="1"/>
    <col min="1060" max="1060" width="8.7109375" bestFit="1" customWidth="1"/>
    <col min="1061" max="1068" width="6.7109375" bestFit="1" customWidth="1"/>
    <col min="1069" max="1069" width="8.7109375" bestFit="1" customWidth="1"/>
    <col min="1070" max="1070" width="8.5703125" bestFit="1" customWidth="1"/>
    <col min="1071" max="1071" width="6.7109375" bestFit="1" customWidth="1"/>
    <col min="1072" max="1072" width="8.7109375" bestFit="1" customWidth="1"/>
    <col min="1073" max="1083" width="6.7109375" bestFit="1" customWidth="1"/>
    <col min="1084" max="1084" width="8.7109375" bestFit="1" customWidth="1"/>
    <col min="1085" max="1086" width="6.7109375" bestFit="1" customWidth="1"/>
    <col min="1087" max="1087" width="8.7109375" bestFit="1" customWidth="1"/>
    <col min="1088" max="1089" width="8.5703125" bestFit="1" customWidth="1"/>
    <col min="1090" max="1090" width="8.7109375" bestFit="1" customWidth="1"/>
    <col min="1091" max="1092" width="8.42578125" bestFit="1" customWidth="1"/>
    <col min="1093" max="1093" width="8.85546875" bestFit="1" customWidth="1"/>
    <col min="1094" max="1094" width="6.7109375" bestFit="1" customWidth="1"/>
    <col min="1095" max="1095" width="8.7109375" bestFit="1" customWidth="1"/>
    <col min="1096" max="1097" width="8.5703125" bestFit="1" customWidth="1"/>
    <col min="1098" max="1098" width="8.7109375" bestFit="1" customWidth="1"/>
    <col min="1099" max="1100" width="8.42578125" bestFit="1" customWidth="1"/>
    <col min="1101" max="1101" width="8.85546875" bestFit="1" customWidth="1"/>
    <col min="1102" max="1102" width="8.7109375" bestFit="1" customWidth="1"/>
    <col min="1103" max="1103" width="8.140625" bestFit="1" customWidth="1"/>
    <col min="1104" max="1104" width="8.5703125" bestFit="1" customWidth="1"/>
    <col min="1105" max="1105" width="8.28515625" bestFit="1" customWidth="1"/>
    <col min="1106" max="1106" width="9.28515625" bestFit="1" customWidth="1"/>
    <col min="1107" max="1108" width="6.7109375" bestFit="1" customWidth="1"/>
    <col min="1109" max="1109" width="8.7109375" bestFit="1" customWidth="1"/>
    <col min="1110" max="1110" width="8.5703125" bestFit="1" customWidth="1"/>
    <col min="1111" max="1112" width="6.7109375" bestFit="1" customWidth="1"/>
    <col min="1113" max="1113" width="8.7109375" bestFit="1" customWidth="1"/>
    <col min="1114" max="1114" width="6.7109375" bestFit="1" customWidth="1"/>
    <col min="1115" max="1115" width="8.7109375" bestFit="1" customWidth="1"/>
    <col min="1116" max="1117" width="8.5703125" bestFit="1" customWidth="1"/>
    <col min="1118" max="1118" width="8.7109375" bestFit="1" customWidth="1"/>
    <col min="1119" max="1120" width="6.7109375" bestFit="1" customWidth="1"/>
    <col min="1121" max="1121" width="8.7109375" bestFit="1" customWidth="1"/>
    <col min="1122" max="1123" width="8.5703125" bestFit="1" customWidth="1"/>
    <col min="1124" max="1124" width="8.7109375" bestFit="1" customWidth="1"/>
    <col min="1125" max="1125" width="6.7109375" bestFit="1" customWidth="1"/>
    <col min="1126" max="1126" width="11.28515625" bestFit="1" customWidth="1"/>
  </cols>
  <sheetData>
    <row r="1" spans="1:7" x14ac:dyDescent="0.25">
      <c r="B1" s="28" t="s">
        <v>5570</v>
      </c>
      <c r="E1" s="99" t="s">
        <v>5558</v>
      </c>
      <c r="F1" s="99"/>
    </row>
    <row r="2" spans="1:7" x14ac:dyDescent="0.25">
      <c r="A2" s="15" t="s">
        <v>5565</v>
      </c>
      <c r="B2" s="15" t="s">
        <v>5358</v>
      </c>
      <c r="E2">
        <v>60</v>
      </c>
      <c r="F2">
        <v>30</v>
      </c>
    </row>
    <row r="3" spans="1:7" ht="30" customHeight="1" x14ac:dyDescent="0.25">
      <c r="A3" s="15" t="s">
        <v>5348</v>
      </c>
      <c r="B3" t="s">
        <v>3688</v>
      </c>
      <c r="C3" t="s">
        <v>4162</v>
      </c>
      <c r="D3" s="19" t="s">
        <v>5566</v>
      </c>
      <c r="E3" s="20" t="s">
        <v>5363</v>
      </c>
      <c r="F3" s="20" t="s">
        <v>5364</v>
      </c>
      <c r="G3" s="20" t="s">
        <v>5559</v>
      </c>
    </row>
    <row r="4" spans="1:7" x14ac:dyDescent="0.25">
      <c r="A4" s="16" t="s">
        <v>3611</v>
      </c>
      <c r="B4" s="23">
        <v>17</v>
      </c>
      <c r="C4" s="23">
        <v>14</v>
      </c>
      <c r="D4" s="23">
        <v>31</v>
      </c>
      <c r="E4" s="22">
        <v>42.5</v>
      </c>
      <c r="F4" s="22">
        <v>17.5</v>
      </c>
      <c r="G4" s="22">
        <v>60</v>
      </c>
    </row>
    <row r="5" spans="1:7" x14ac:dyDescent="0.25">
      <c r="A5" s="16" t="s">
        <v>3742</v>
      </c>
      <c r="B5" s="23">
        <v>13</v>
      </c>
      <c r="C5" s="23">
        <v>16</v>
      </c>
      <c r="D5" s="23">
        <v>29</v>
      </c>
      <c r="E5" s="22">
        <v>32.5</v>
      </c>
      <c r="F5" s="22">
        <v>20</v>
      </c>
      <c r="G5" s="22">
        <v>52.5</v>
      </c>
    </row>
    <row r="6" spans="1:7" x14ac:dyDescent="0.25">
      <c r="A6" s="16" t="s">
        <v>3818</v>
      </c>
      <c r="B6" s="23">
        <v>21</v>
      </c>
      <c r="C6" s="23"/>
      <c r="D6" s="23">
        <v>21</v>
      </c>
      <c r="E6" s="22">
        <v>52.5</v>
      </c>
      <c r="F6" s="22">
        <v>0</v>
      </c>
      <c r="G6" s="22">
        <v>52.5</v>
      </c>
    </row>
    <row r="7" spans="1:7" x14ac:dyDescent="0.25">
      <c r="A7" s="16" t="s">
        <v>3953</v>
      </c>
      <c r="B7" s="23">
        <v>23</v>
      </c>
      <c r="C7" s="23">
        <v>2</v>
      </c>
      <c r="D7" s="23">
        <v>25</v>
      </c>
      <c r="E7" s="22">
        <v>57.5</v>
      </c>
      <c r="F7" s="22">
        <v>2.5</v>
      </c>
      <c r="G7" s="22">
        <v>60</v>
      </c>
    </row>
    <row r="8" spans="1:7" x14ac:dyDescent="0.25">
      <c r="A8" s="16" t="s">
        <v>3969</v>
      </c>
      <c r="B8" s="23">
        <v>1</v>
      </c>
      <c r="C8" s="23">
        <v>6</v>
      </c>
      <c r="D8" s="23">
        <v>7</v>
      </c>
      <c r="E8" s="22">
        <v>2.5</v>
      </c>
      <c r="F8" s="22">
        <v>7.5</v>
      </c>
      <c r="G8" s="22">
        <v>10</v>
      </c>
    </row>
    <row r="9" spans="1:7" x14ac:dyDescent="0.25">
      <c r="A9" s="16" t="s">
        <v>3971</v>
      </c>
      <c r="B9" s="23">
        <v>5</v>
      </c>
      <c r="C9" s="23"/>
      <c r="D9" s="23">
        <v>5</v>
      </c>
      <c r="E9" s="22">
        <v>12.5</v>
      </c>
      <c r="F9" s="22">
        <v>0</v>
      </c>
      <c r="G9" s="22">
        <v>12.5</v>
      </c>
    </row>
    <row r="10" spans="1:7" x14ac:dyDescent="0.25">
      <c r="A10" s="16" t="s">
        <v>3975</v>
      </c>
      <c r="B10" s="23">
        <v>2</v>
      </c>
      <c r="C10" s="23">
        <v>7</v>
      </c>
      <c r="D10" s="23">
        <v>9</v>
      </c>
      <c r="E10" s="22">
        <v>5</v>
      </c>
      <c r="F10" s="22">
        <v>8.75</v>
      </c>
      <c r="G10" s="22">
        <v>13.75</v>
      </c>
    </row>
    <row r="11" spans="1:7" x14ac:dyDescent="0.25">
      <c r="A11" s="16" t="s">
        <v>3978</v>
      </c>
      <c r="B11" s="23">
        <v>9</v>
      </c>
      <c r="C11" s="23">
        <v>4</v>
      </c>
      <c r="D11" s="23">
        <v>13</v>
      </c>
      <c r="E11" s="22">
        <v>22.5</v>
      </c>
      <c r="F11" s="22">
        <v>5</v>
      </c>
      <c r="G11" s="22">
        <v>27.5</v>
      </c>
    </row>
    <row r="12" spans="1:7" x14ac:dyDescent="0.25">
      <c r="A12" s="16" t="s">
        <v>4071</v>
      </c>
      <c r="B12" s="23">
        <v>2</v>
      </c>
      <c r="C12" s="23">
        <v>8</v>
      </c>
      <c r="D12" s="23">
        <v>10</v>
      </c>
      <c r="E12" s="22">
        <v>5</v>
      </c>
      <c r="F12" s="22">
        <v>10</v>
      </c>
      <c r="G12" s="22">
        <v>15</v>
      </c>
    </row>
    <row r="13" spans="1:7" x14ac:dyDescent="0.25">
      <c r="A13" s="16" t="s">
        <v>4074</v>
      </c>
      <c r="B13" s="23">
        <v>1</v>
      </c>
      <c r="C13" s="23">
        <v>9</v>
      </c>
      <c r="D13" s="23">
        <v>10</v>
      </c>
      <c r="E13" s="22">
        <v>2.5</v>
      </c>
      <c r="F13" s="22">
        <v>11.25</v>
      </c>
      <c r="G13" s="22">
        <v>13.75</v>
      </c>
    </row>
    <row r="14" spans="1:7" x14ac:dyDescent="0.25">
      <c r="A14" s="16" t="s">
        <v>4076</v>
      </c>
      <c r="B14" s="23">
        <v>3</v>
      </c>
      <c r="C14" s="23">
        <v>13</v>
      </c>
      <c r="D14" s="23">
        <v>16</v>
      </c>
      <c r="E14" s="22">
        <v>7.5</v>
      </c>
      <c r="F14" s="22">
        <v>16.25</v>
      </c>
      <c r="G14" s="22">
        <v>23.75</v>
      </c>
    </row>
    <row r="15" spans="1:7" x14ac:dyDescent="0.25">
      <c r="A15" s="16" t="s">
        <v>5566</v>
      </c>
      <c r="B15" s="23">
        <v>97</v>
      </c>
      <c r="C15" s="23">
        <v>79</v>
      </c>
      <c r="D15" s="23">
        <v>176</v>
      </c>
      <c r="E15" s="29">
        <v>242.5</v>
      </c>
      <c r="F15" s="29">
        <v>98.75</v>
      </c>
      <c r="G15" s="29">
        <v>341.25</v>
      </c>
    </row>
    <row r="18" spans="1:5" x14ac:dyDescent="0.25">
      <c r="A18" s="83" t="s">
        <v>5792</v>
      </c>
      <c r="B18" s="83" t="s">
        <v>5791</v>
      </c>
    </row>
    <row r="19" spans="1:5" x14ac:dyDescent="0.25">
      <c r="A19" t="s">
        <v>3611</v>
      </c>
      <c r="B19" s="96">
        <f>'1 ADMINISTRATION'!M60</f>
        <v>181.95342768253965</v>
      </c>
      <c r="E19" s="22"/>
    </row>
    <row r="20" spans="1:5" x14ac:dyDescent="0.25">
      <c r="A20" t="s">
        <v>3742</v>
      </c>
      <c r="B20" s="96">
        <f>'12 HUMANITIES'!M82</f>
        <v>253.02464586243383</v>
      </c>
      <c r="E20" s="22"/>
    </row>
    <row r="21" spans="1:5" x14ac:dyDescent="0.25">
      <c r="A21" t="s">
        <v>3818</v>
      </c>
      <c r="B21" s="96">
        <f>'120 WEST CAMPUS CENTER'!M92</f>
        <v>323.91559697354495</v>
      </c>
      <c r="E21" s="22"/>
    </row>
    <row r="22" spans="1:5" x14ac:dyDescent="0.25">
      <c r="A22" t="s">
        <v>3953</v>
      </c>
      <c r="B22" s="96">
        <f>'13 INTERDISCIPLINARY'!K52</f>
        <v>372.6492346455027</v>
      </c>
      <c r="E22" s="22"/>
    </row>
    <row r="23" spans="1:5" x14ac:dyDescent="0.25">
      <c r="A23" t="s">
        <v>3969</v>
      </c>
      <c r="B23" s="96">
        <f>'17 OCCUPATIONAL EDUC'!M31</f>
        <v>48.851528042328034</v>
      </c>
      <c r="E23" s="22"/>
    </row>
    <row r="24" spans="1:5" x14ac:dyDescent="0.25">
      <c r="A24" t="s">
        <v>3971</v>
      </c>
      <c r="B24" s="96">
        <f>'18 PHYSICAL EDUCATION'!K36</f>
        <v>28.530986222222218</v>
      </c>
      <c r="E24" s="22"/>
    </row>
    <row r="25" spans="1:5" x14ac:dyDescent="0.25">
      <c r="A25" t="s">
        <v>3975</v>
      </c>
      <c r="B25" s="96">
        <f>'19 PHYSICAL SCIENCE'!M46</f>
        <v>237.79391276190475</v>
      </c>
      <c r="E25" s="22"/>
    </row>
    <row r="26" spans="1:5" x14ac:dyDescent="0.25">
      <c r="A26" t="s">
        <v>3978</v>
      </c>
      <c r="B26" s="96">
        <f>'2 BUSINESS COMM.'!K48</f>
        <v>149.33504336507937</v>
      </c>
      <c r="E26" s="22"/>
    </row>
    <row r="27" spans="1:5" x14ac:dyDescent="0.25">
      <c r="A27" t="s">
        <v>4071</v>
      </c>
      <c r="B27" s="96">
        <f>'4 CAMPUS CENTER'!K22</f>
        <v>13.187107089947091</v>
      </c>
      <c r="E27" s="22"/>
    </row>
    <row r="28" spans="1:5" x14ac:dyDescent="0.25">
      <c r="A28" t="s">
        <v>4074</v>
      </c>
      <c r="B28" s="96">
        <f>'7 DRAMA_MUSIC'!K38</f>
        <v>93.932110899470928</v>
      </c>
      <c r="E28" s="22"/>
    </row>
    <row r="29" spans="1:5" x14ac:dyDescent="0.25">
      <c r="A29" t="s">
        <v>4076</v>
      </c>
      <c r="B29" s="96">
        <f>'8 EARTH + BIO SCIENCE'!M55</f>
        <v>228.26956459259256</v>
      </c>
      <c r="E29" s="22"/>
    </row>
    <row r="30" spans="1:5" x14ac:dyDescent="0.25">
      <c r="A30" t="s">
        <v>5219</v>
      </c>
      <c r="B30" s="82">
        <f>SUBTOTAL(109,Table4[Fall FTES])</f>
        <v>1931.4431581375663</v>
      </c>
    </row>
    <row r="31" spans="1:5" x14ac:dyDescent="0.25">
      <c r="B31" s="82"/>
    </row>
  </sheetData>
  <mergeCells count="1">
    <mergeCell ref="E1:F1"/>
  </mergeCells>
  <pageMargins left="0.7" right="0.7" top="0.75" bottom="0.75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B2C8-11D3-4CAE-8374-16839B55AFA6}">
  <sheetPr>
    <tabColor theme="9" tint="-0.249977111117893"/>
  </sheetPr>
  <dimension ref="B1:R60"/>
  <sheetViews>
    <sheetView showGridLines="0" topLeftCell="A4" zoomScaleNormal="100" workbookViewId="0">
      <selection activeCell="M17" sqref="M17"/>
    </sheetView>
  </sheetViews>
  <sheetFormatPr defaultRowHeight="15" x14ac:dyDescent="0.25"/>
  <cols>
    <col min="1" max="1" width="2.85546875" customWidth="1"/>
    <col min="2" max="2" width="58.5703125" bestFit="1" customWidth="1"/>
    <col min="3" max="3" width="28" hidden="1" customWidth="1"/>
    <col min="4" max="4" width="9.5703125" hidden="1" customWidth="1"/>
    <col min="5" max="5" width="13.28515625" hidden="1" customWidth="1"/>
    <col min="6" max="6" width="13.7109375" bestFit="1" customWidth="1"/>
    <col min="7" max="7" width="27.140625" hidden="1" customWidth="1"/>
    <col min="8" max="8" width="58.5703125" hidden="1" customWidth="1"/>
    <col min="9" max="9" width="28" hidden="1" customWidth="1"/>
    <col min="10" max="10" width="9.5703125" hidden="1" customWidth="1"/>
    <col min="11" max="11" width="13.28515625" hidden="1" customWidth="1"/>
    <col min="12" max="12" width="13.85546875" customWidth="1"/>
    <col min="13" max="13" width="9.5703125" bestFit="1" customWidth="1"/>
    <col min="15" max="15" width="28.5703125" bestFit="1" customWidth="1"/>
    <col min="16" max="16" width="11" customWidth="1"/>
    <col min="17" max="17" width="7.7109375" bestFit="1" customWidth="1"/>
    <col min="18" max="18" width="6" customWidth="1"/>
  </cols>
  <sheetData>
    <row r="1" spans="2:16" ht="18.75" customHeight="1" x14ac:dyDescent="0.25">
      <c r="B1" s="100" t="s">
        <v>3611</v>
      </c>
    </row>
    <row r="2" spans="2:16" x14ac:dyDescent="0.25">
      <c r="B2" s="101"/>
      <c r="F2" s="48" t="s">
        <v>3688</v>
      </c>
      <c r="L2" s="54" t="s">
        <v>4162</v>
      </c>
      <c r="M2" s="124" t="s">
        <v>5219</v>
      </c>
    </row>
    <row r="3" spans="2:16" x14ac:dyDescent="0.25">
      <c r="B3" s="52" t="s">
        <v>5560</v>
      </c>
      <c r="F3" s="50">
        <f>'Building Availability'!B4</f>
        <v>17</v>
      </c>
      <c r="L3" s="50">
        <f>'Building Availability'!C4</f>
        <v>14</v>
      </c>
      <c r="M3" s="46">
        <f>'Building Availability'!D4</f>
        <v>31</v>
      </c>
    </row>
    <row r="4" spans="2:16" x14ac:dyDescent="0.25">
      <c r="B4" s="53" t="s">
        <v>5563</v>
      </c>
      <c r="F4" s="51">
        <f>'Building Availability'!E4</f>
        <v>42.5</v>
      </c>
      <c r="L4" s="51">
        <f>'Building Availability'!F4</f>
        <v>17.5</v>
      </c>
      <c r="M4" s="125">
        <f>'Building Availability'!G4</f>
        <v>60</v>
      </c>
    </row>
    <row r="5" spans="2:16" x14ac:dyDescent="0.25">
      <c r="B5" s="52" t="s">
        <v>5561</v>
      </c>
      <c r="F5" s="50">
        <f>COUNTA(B17:B28)</f>
        <v>12</v>
      </c>
      <c r="L5" s="50">
        <f>COUNTA(B30:B31)</f>
        <v>2</v>
      </c>
      <c r="M5" s="46">
        <f>F5+L5</f>
        <v>14</v>
      </c>
    </row>
    <row r="6" spans="2:16" x14ac:dyDescent="0.25">
      <c r="B6" s="53" t="s">
        <v>5564</v>
      </c>
      <c r="F6" s="51">
        <f>GETPIVOTDATA("WEEKLY HOURS",$B$14,"ROOM_TYPE","110 Classroom")</f>
        <v>6.1683101851851845</v>
      </c>
      <c r="L6" s="51">
        <f>GETPIVOTDATA("WEEKLY HOURS",$B$14,"ROOM_TYPE","210 Class Lab")</f>
        <v>1.9045138888888893</v>
      </c>
      <c r="M6" s="125">
        <f>GETPIVOTDATA("WEEKLY HOURS",$B$14)</f>
        <v>8.0728240740740738</v>
      </c>
    </row>
    <row r="7" spans="2:16" x14ac:dyDescent="0.25">
      <c r="B7" s="24"/>
    </row>
    <row r="8" spans="2:16" hidden="1" x14ac:dyDescent="0.25">
      <c r="B8" s="105" t="s">
        <v>23</v>
      </c>
      <c r="C8" s="106" t="s">
        <v>78</v>
      </c>
      <c r="E8" s="59"/>
      <c r="F8" s="59"/>
      <c r="G8" s="59"/>
      <c r="H8" s="105" t="s">
        <v>23</v>
      </c>
      <c r="I8" s="106" t="s">
        <v>78</v>
      </c>
      <c r="K8" s="59"/>
      <c r="L8" s="59"/>
      <c r="M8" s="59"/>
    </row>
    <row r="9" spans="2:16" hidden="1" x14ac:dyDescent="0.25">
      <c r="B9" s="105" t="s">
        <v>7</v>
      </c>
      <c r="C9" s="106" t="s">
        <v>5555</v>
      </c>
      <c r="H9" s="105" t="s">
        <v>7</v>
      </c>
      <c r="I9" s="106" t="s">
        <v>5799</v>
      </c>
    </row>
    <row r="10" spans="2:16" hidden="1" x14ac:dyDescent="0.25">
      <c r="B10" s="105" t="s">
        <v>21</v>
      </c>
      <c r="C10" s="106" t="s">
        <v>62</v>
      </c>
      <c r="H10" s="105" t="s">
        <v>21</v>
      </c>
      <c r="I10" s="106" t="s">
        <v>62</v>
      </c>
    </row>
    <row r="11" spans="2:16" hidden="1" x14ac:dyDescent="0.25">
      <c r="B11" s="105" t="s">
        <v>15</v>
      </c>
      <c r="C11" s="106" t="s">
        <v>5360</v>
      </c>
      <c r="H11" s="105" t="s">
        <v>15</v>
      </c>
      <c r="I11" s="106" t="s">
        <v>5360</v>
      </c>
    </row>
    <row r="12" spans="2:16" hidden="1" x14ac:dyDescent="0.25">
      <c r="B12" s="105" t="s">
        <v>5554</v>
      </c>
      <c r="C12" s="106" t="s">
        <v>5360</v>
      </c>
      <c r="H12" s="105" t="s">
        <v>5554</v>
      </c>
      <c r="I12" s="106" t="s">
        <v>5360</v>
      </c>
    </row>
    <row r="13" spans="2:16" hidden="1" x14ac:dyDescent="0.25">
      <c r="O13" s="15" t="s">
        <v>3599</v>
      </c>
      <c r="P13" t="s">
        <v>3611</v>
      </c>
    </row>
    <row r="14" spans="2:16" hidden="1" x14ac:dyDescent="0.25">
      <c r="B14" s="105" t="s">
        <v>5776</v>
      </c>
      <c r="C14" s="105" t="s">
        <v>5358</v>
      </c>
      <c r="D14" s="106"/>
      <c r="E14" s="106"/>
      <c r="F14" s="106"/>
      <c r="H14" s="105" t="s">
        <v>5775</v>
      </c>
      <c r="I14" s="105" t="s">
        <v>5358</v>
      </c>
      <c r="J14" s="106"/>
      <c r="K14" s="106"/>
      <c r="L14" s="106"/>
    </row>
    <row r="15" spans="2:16" ht="30" x14ac:dyDescent="0.25">
      <c r="B15" s="107" t="s">
        <v>3611</v>
      </c>
      <c r="C15" s="107" t="s">
        <v>304</v>
      </c>
      <c r="D15" s="107" t="s">
        <v>5582</v>
      </c>
      <c r="E15" s="107" t="s">
        <v>5581</v>
      </c>
      <c r="F15" s="118" t="s">
        <v>5798</v>
      </c>
      <c r="G15" s="106"/>
      <c r="H15" s="107" t="s">
        <v>3611</v>
      </c>
      <c r="I15" s="107" t="s">
        <v>304</v>
      </c>
      <c r="J15" s="107" t="s">
        <v>5582</v>
      </c>
      <c r="K15" s="107" t="s">
        <v>5581</v>
      </c>
      <c r="L15" s="118" t="s">
        <v>5800</v>
      </c>
      <c r="M15" s="91" t="s">
        <v>5777</v>
      </c>
      <c r="O15" s="30" t="s">
        <v>3611</v>
      </c>
      <c r="P15" s="31" t="s">
        <v>5571</v>
      </c>
    </row>
    <row r="16" spans="2:16" x14ac:dyDescent="0.25">
      <c r="B16" s="108" t="s">
        <v>3688</v>
      </c>
      <c r="C16" s="117">
        <v>1.4087962962962959</v>
      </c>
      <c r="D16" s="117">
        <v>0.5633217592592592</v>
      </c>
      <c r="E16" s="117">
        <v>4.1961921296296296</v>
      </c>
      <c r="F16" s="117">
        <v>6.1683101851851845</v>
      </c>
      <c r="G16" s="106"/>
      <c r="H16" s="108" t="s">
        <v>3688</v>
      </c>
      <c r="I16" s="117">
        <v>443.06972222222225</v>
      </c>
      <c r="J16" s="117">
        <v>132.19653935185187</v>
      </c>
      <c r="K16" s="117">
        <v>2116.746435185185</v>
      </c>
      <c r="L16" s="117">
        <v>2692.0126967592591</v>
      </c>
      <c r="M16" s="92">
        <f>L16/525*24*1.16</f>
        <v>142.75358757671955</v>
      </c>
      <c r="O16" s="32" t="s">
        <v>3826</v>
      </c>
      <c r="P16" s="33">
        <v>64</v>
      </c>
    </row>
    <row r="17" spans="2:18" x14ac:dyDescent="0.25">
      <c r="B17" s="109" t="s">
        <v>5291</v>
      </c>
      <c r="C17" s="110">
        <v>5.6273148148148149E-2</v>
      </c>
      <c r="D17" s="110"/>
      <c r="E17" s="110">
        <v>0.35173611111111108</v>
      </c>
      <c r="F17" s="110">
        <v>0.40800925925925924</v>
      </c>
      <c r="G17" s="106"/>
      <c r="H17" s="109" t="s">
        <v>5291</v>
      </c>
      <c r="I17" s="110">
        <v>62.081631944444446</v>
      </c>
      <c r="J17" s="110"/>
      <c r="K17" s="110">
        <v>311.70152777777776</v>
      </c>
      <c r="L17" s="110">
        <v>373.78315972222219</v>
      </c>
      <c r="M17" s="119">
        <f t="shared" ref="M17:M60" si="0">L17/525*24*1.16</f>
        <v>19.821186984126982</v>
      </c>
      <c r="O17" s="44" t="s">
        <v>3688</v>
      </c>
      <c r="P17" s="45">
        <v>15108</v>
      </c>
    </row>
    <row r="18" spans="2:18" x14ac:dyDescent="0.25">
      <c r="B18" s="111" t="s">
        <v>5635</v>
      </c>
      <c r="C18" s="110"/>
      <c r="D18" s="110"/>
      <c r="E18" s="110">
        <v>0.10903935185185185</v>
      </c>
      <c r="F18" s="110">
        <v>0.10903935185185185</v>
      </c>
      <c r="G18" s="106"/>
      <c r="H18" s="111" t="s">
        <v>5635</v>
      </c>
      <c r="I18" s="110"/>
      <c r="J18" s="110"/>
      <c r="K18" s="110">
        <v>123.92810185185185</v>
      </c>
      <c r="L18" s="110">
        <v>123.92810185185185</v>
      </c>
      <c r="M18" s="120">
        <f t="shared" si="0"/>
        <v>6.5717302010581999</v>
      </c>
      <c r="O18" s="32" t="s">
        <v>3832</v>
      </c>
      <c r="P18" s="33">
        <v>152</v>
      </c>
    </row>
    <row r="19" spans="2:18" x14ac:dyDescent="0.25">
      <c r="B19" s="111" t="s">
        <v>5704</v>
      </c>
      <c r="C19" s="110"/>
      <c r="D19" s="110"/>
      <c r="E19" s="110">
        <v>0.13013888888888889</v>
      </c>
      <c r="F19" s="110">
        <v>0.13013888888888889</v>
      </c>
      <c r="G19" s="106"/>
      <c r="H19" s="111" t="s">
        <v>5704</v>
      </c>
      <c r="I19" s="110"/>
      <c r="J19" s="110"/>
      <c r="K19" s="110">
        <v>108.76043981481482</v>
      </c>
      <c r="L19" s="110">
        <v>108.76043981481482</v>
      </c>
      <c r="M19" s="120">
        <f t="shared" si="0"/>
        <v>5.7674107513227506</v>
      </c>
      <c r="O19" s="37" t="s">
        <v>4162</v>
      </c>
      <c r="P19" s="36">
        <v>11475</v>
      </c>
    </row>
    <row r="20" spans="2:18" x14ac:dyDescent="0.25">
      <c r="B20" s="111" t="s">
        <v>5718</v>
      </c>
      <c r="C20" s="110"/>
      <c r="D20" s="110"/>
      <c r="E20" s="110">
        <v>0.11255787037037036</v>
      </c>
      <c r="F20" s="110">
        <v>0.11255787037037036</v>
      </c>
      <c r="G20" s="106"/>
      <c r="H20" s="111" t="s">
        <v>5718</v>
      </c>
      <c r="I20" s="110"/>
      <c r="J20" s="110"/>
      <c r="K20" s="110">
        <v>79.012986111111104</v>
      </c>
      <c r="L20" s="110">
        <v>79.012986111111104</v>
      </c>
      <c r="M20" s="120">
        <f t="shared" si="0"/>
        <v>4.1899457777777771</v>
      </c>
      <c r="O20" s="32" t="s">
        <v>3613</v>
      </c>
      <c r="P20" s="33">
        <v>2035</v>
      </c>
    </row>
    <row r="21" spans="2:18" x14ac:dyDescent="0.25">
      <c r="B21" s="111" t="s">
        <v>5736</v>
      </c>
      <c r="C21" s="110">
        <v>5.6273148148148149E-2</v>
      </c>
      <c r="D21" s="110"/>
      <c r="E21" s="110"/>
      <c r="F21" s="110">
        <v>5.6273148148148149E-2</v>
      </c>
      <c r="G21" s="106"/>
      <c r="H21" s="111" t="s">
        <v>5736</v>
      </c>
      <c r="I21" s="110">
        <v>62.081631944444446</v>
      </c>
      <c r="J21" s="110"/>
      <c r="K21" s="110"/>
      <c r="L21" s="110">
        <v>62.081631944444446</v>
      </c>
      <c r="M21" s="120">
        <f t="shared" si="0"/>
        <v>3.292100253968254</v>
      </c>
      <c r="O21" s="32" t="s">
        <v>3625</v>
      </c>
      <c r="P21" s="33">
        <v>14502</v>
      </c>
    </row>
    <row r="22" spans="2:18" x14ac:dyDescent="0.25">
      <c r="B22" s="109" t="s">
        <v>5292</v>
      </c>
      <c r="C22" s="110">
        <v>9.4965277777777773E-2</v>
      </c>
      <c r="D22" s="110"/>
      <c r="E22" s="110">
        <v>0.52055555555555555</v>
      </c>
      <c r="F22" s="110">
        <v>0.61552083333333329</v>
      </c>
      <c r="G22" s="106"/>
      <c r="H22" s="109" t="s">
        <v>5292</v>
      </c>
      <c r="I22" s="110">
        <v>52.381377314814813</v>
      </c>
      <c r="J22" s="110"/>
      <c r="K22" s="110">
        <v>217.52087962962963</v>
      </c>
      <c r="L22" s="110">
        <v>269.90225694444445</v>
      </c>
      <c r="M22" s="119">
        <f t="shared" si="0"/>
        <v>14.312531111111111</v>
      </c>
      <c r="O22" s="32" t="s">
        <v>3620</v>
      </c>
      <c r="P22" s="33">
        <v>3280</v>
      </c>
    </row>
    <row r="23" spans="2:18" x14ac:dyDescent="0.25">
      <c r="B23" s="111" t="s">
        <v>5682</v>
      </c>
      <c r="C23" s="110">
        <v>9.4965277777777773E-2</v>
      </c>
      <c r="D23" s="110"/>
      <c r="E23" s="110">
        <v>0.52055555555555555</v>
      </c>
      <c r="F23" s="110">
        <v>0.61552083333333329</v>
      </c>
      <c r="G23" s="106"/>
      <c r="H23" s="111" t="s">
        <v>5682</v>
      </c>
      <c r="I23" s="110">
        <v>52.381377314814813</v>
      </c>
      <c r="J23" s="110"/>
      <c r="K23" s="110">
        <v>217.52087962962963</v>
      </c>
      <c r="L23" s="110">
        <v>269.90225694444445</v>
      </c>
      <c r="M23" s="120">
        <f t="shared" si="0"/>
        <v>14.312531111111111</v>
      </c>
      <c r="O23" s="32" t="s">
        <v>3699</v>
      </c>
      <c r="P23" s="33">
        <v>331</v>
      </c>
    </row>
    <row r="24" spans="2:18" x14ac:dyDescent="0.25">
      <c r="B24" s="109" t="s">
        <v>5293</v>
      </c>
      <c r="C24" s="110">
        <v>0.2356597222222222</v>
      </c>
      <c r="D24" s="110"/>
      <c r="E24" s="110">
        <v>0.21456018518518519</v>
      </c>
      <c r="F24" s="110">
        <v>0.45021990740740736</v>
      </c>
      <c r="G24" s="106"/>
      <c r="H24" s="109" t="s">
        <v>5293</v>
      </c>
      <c r="I24" s="110">
        <v>95.356446759259256</v>
      </c>
      <c r="J24" s="110"/>
      <c r="K24" s="110">
        <v>95.767974537037048</v>
      </c>
      <c r="L24" s="110">
        <v>191.1244212962963</v>
      </c>
      <c r="M24" s="119">
        <f t="shared" si="0"/>
        <v>10.135055026455026</v>
      </c>
      <c r="O24" s="32" t="s">
        <v>3855</v>
      </c>
      <c r="P24" s="33">
        <v>522</v>
      </c>
    </row>
    <row r="25" spans="2:18" x14ac:dyDescent="0.25">
      <c r="B25" s="111" t="s">
        <v>5627</v>
      </c>
      <c r="C25" s="110"/>
      <c r="D25" s="110"/>
      <c r="E25" s="110">
        <v>0.13013888888888889</v>
      </c>
      <c r="F25" s="110">
        <v>0.13013888888888889</v>
      </c>
      <c r="G25" s="106"/>
      <c r="H25" s="111" t="s">
        <v>5627</v>
      </c>
      <c r="I25" s="110"/>
      <c r="J25" s="110"/>
      <c r="K25" s="110">
        <v>71.781886574074079</v>
      </c>
      <c r="L25" s="110">
        <v>71.781886574074079</v>
      </c>
      <c r="M25" s="120">
        <f t="shared" si="0"/>
        <v>3.8064908994708997</v>
      </c>
      <c r="O25" s="32" t="s">
        <v>3708</v>
      </c>
      <c r="P25" s="33">
        <v>149</v>
      </c>
    </row>
    <row r="26" spans="2:18" x14ac:dyDescent="0.25">
      <c r="B26" s="111" t="s">
        <v>5595</v>
      </c>
      <c r="C26" s="110">
        <v>0.2356597222222222</v>
      </c>
      <c r="D26" s="110"/>
      <c r="E26" s="110">
        <v>8.44212962962963E-2</v>
      </c>
      <c r="F26" s="110">
        <v>0.3200810185185185</v>
      </c>
      <c r="G26" s="106"/>
      <c r="H26" s="111" t="s">
        <v>5595</v>
      </c>
      <c r="I26" s="110">
        <v>95.356446759259256</v>
      </c>
      <c r="J26" s="110"/>
      <c r="K26" s="110">
        <v>23.986087962962962</v>
      </c>
      <c r="L26" s="110">
        <v>119.34253472222221</v>
      </c>
      <c r="M26" s="120">
        <f t="shared" si="0"/>
        <v>6.3285641269841255</v>
      </c>
      <c r="O26" s="32" t="s">
        <v>3678</v>
      </c>
      <c r="P26" s="33">
        <v>1115</v>
      </c>
    </row>
    <row r="27" spans="2:18" x14ac:dyDescent="0.25">
      <c r="B27" s="109" t="s">
        <v>5294</v>
      </c>
      <c r="C27" s="110">
        <v>0.65432870370370366</v>
      </c>
      <c r="D27" s="110"/>
      <c r="E27" s="110">
        <v>0.56277777777777782</v>
      </c>
      <c r="F27" s="110">
        <v>1.2171064814814816</v>
      </c>
      <c r="G27" s="106"/>
      <c r="H27" s="109" t="s">
        <v>5294</v>
      </c>
      <c r="I27" s="110">
        <v>160.10122685185186</v>
      </c>
      <c r="J27" s="110"/>
      <c r="K27" s="110">
        <v>184.83396990740738</v>
      </c>
      <c r="L27" s="110">
        <v>344.93519675925927</v>
      </c>
      <c r="M27" s="119">
        <f t="shared" si="0"/>
        <v>18.29142071957672</v>
      </c>
      <c r="O27" s="32" t="s">
        <v>3640</v>
      </c>
      <c r="P27" s="33">
        <v>991</v>
      </c>
    </row>
    <row r="28" spans="2:18" x14ac:dyDescent="0.25">
      <c r="B28" s="111" t="s">
        <v>5728</v>
      </c>
      <c r="C28" s="110">
        <v>9.8483796296296292E-2</v>
      </c>
      <c r="D28" s="110"/>
      <c r="E28" s="110"/>
      <c r="F28" s="110">
        <v>9.8483796296296292E-2</v>
      </c>
      <c r="G28" s="106"/>
      <c r="H28" s="111" t="s">
        <v>5728</v>
      </c>
      <c r="I28" s="110">
        <v>9.8766203703703699</v>
      </c>
      <c r="J28" s="110"/>
      <c r="K28" s="110"/>
      <c r="L28" s="110">
        <v>9.8766203703703699</v>
      </c>
      <c r="M28" s="120">
        <f t="shared" si="0"/>
        <v>0.52374306878306875</v>
      </c>
      <c r="O28" s="32" t="s">
        <v>3653</v>
      </c>
      <c r="P28" s="33">
        <v>505</v>
      </c>
    </row>
    <row r="29" spans="2:18" x14ac:dyDescent="0.25">
      <c r="B29" s="111" t="s">
        <v>5716</v>
      </c>
      <c r="C29" s="110">
        <v>9.8483796296296292E-2</v>
      </c>
      <c r="D29" s="110"/>
      <c r="E29" s="110"/>
      <c r="F29" s="110">
        <v>9.8483796296296292E-2</v>
      </c>
      <c r="G29" s="106"/>
      <c r="H29" s="111" t="s">
        <v>5716</v>
      </c>
      <c r="I29" s="110">
        <v>19.753252314814816</v>
      </c>
      <c r="J29" s="110"/>
      <c r="K29" s="110"/>
      <c r="L29" s="110">
        <v>19.753252314814816</v>
      </c>
      <c r="M29" s="120">
        <f t="shared" si="0"/>
        <v>1.0474867513227513</v>
      </c>
      <c r="O29" s="34" t="s">
        <v>5356</v>
      </c>
      <c r="P29" s="35">
        <v>50229</v>
      </c>
    </row>
    <row r="30" spans="2:18" x14ac:dyDescent="0.25">
      <c r="B30" s="111" t="s">
        <v>5631</v>
      </c>
      <c r="C30" s="110">
        <v>0.45736111111111111</v>
      </c>
      <c r="D30" s="110"/>
      <c r="E30" s="110">
        <v>0.56277777777777782</v>
      </c>
      <c r="F30" s="110">
        <v>1.0201388888888889</v>
      </c>
      <c r="G30" s="106"/>
      <c r="H30" s="111" t="s">
        <v>5631</v>
      </c>
      <c r="I30" s="110">
        <v>130.47135416666669</v>
      </c>
      <c r="J30" s="110"/>
      <c r="K30" s="110">
        <v>184.83396990740738</v>
      </c>
      <c r="L30" s="110">
        <v>315.30532407407406</v>
      </c>
      <c r="M30" s="120">
        <f t="shared" si="0"/>
        <v>16.720190899470897</v>
      </c>
    </row>
    <row r="31" spans="2:18" x14ac:dyDescent="0.25">
      <c r="B31" s="109" t="s">
        <v>5295</v>
      </c>
      <c r="C31" s="110">
        <v>0.10903935185185185</v>
      </c>
      <c r="D31" s="110">
        <v>0.18994212962962964</v>
      </c>
      <c r="E31" s="110">
        <v>0.19697916666666665</v>
      </c>
      <c r="F31" s="110">
        <v>0.49596064814814816</v>
      </c>
      <c r="G31" s="106"/>
      <c r="H31" s="109" t="s">
        <v>5295</v>
      </c>
      <c r="I31" s="110">
        <v>10.934837962962963</v>
      </c>
      <c r="J31" s="110">
        <v>73.016458333333333</v>
      </c>
      <c r="K31" s="110">
        <v>81.834884259259269</v>
      </c>
      <c r="L31" s="110">
        <v>165.78618055555557</v>
      </c>
      <c r="M31" s="119">
        <f t="shared" si="0"/>
        <v>8.7914043174603158</v>
      </c>
    </row>
    <row r="32" spans="2:18" x14ac:dyDescent="0.25">
      <c r="B32" s="111" t="s">
        <v>5724</v>
      </c>
      <c r="C32" s="110"/>
      <c r="D32" s="110"/>
      <c r="E32" s="110">
        <v>0.11255787037037036</v>
      </c>
      <c r="F32" s="110">
        <v>0.11255787037037036</v>
      </c>
      <c r="G32" s="106"/>
      <c r="H32" s="111" t="s">
        <v>5724</v>
      </c>
      <c r="I32" s="110"/>
      <c r="J32" s="110"/>
      <c r="K32" s="110">
        <v>45.150277777777781</v>
      </c>
      <c r="L32" s="110">
        <v>45.150277777777781</v>
      </c>
      <c r="M32" s="120">
        <f t="shared" si="0"/>
        <v>2.39425473015873</v>
      </c>
      <c r="O32" s="62" t="s">
        <v>5740</v>
      </c>
      <c r="P32" s="62" t="s">
        <v>5741</v>
      </c>
      <c r="Q32" s="62"/>
      <c r="R32" s="62"/>
    </row>
    <row r="33" spans="2:18" x14ac:dyDescent="0.25">
      <c r="B33" s="111" t="s">
        <v>5727</v>
      </c>
      <c r="C33" s="110">
        <v>0.10903935185185185</v>
      </c>
      <c r="D33" s="110"/>
      <c r="E33" s="110"/>
      <c r="F33" s="110">
        <v>0.10903935185185185</v>
      </c>
      <c r="G33" s="106"/>
      <c r="H33" s="111" t="s">
        <v>5727</v>
      </c>
      <c r="I33" s="110">
        <v>10.934837962962963</v>
      </c>
      <c r="J33" s="110"/>
      <c r="K33" s="110"/>
      <c r="L33" s="110">
        <v>10.934837962962963</v>
      </c>
      <c r="M33" s="120">
        <f t="shared" si="0"/>
        <v>0.57985883597883581</v>
      </c>
      <c r="O33" s="64" t="s">
        <v>5742</v>
      </c>
      <c r="P33" s="64">
        <v>0.59350000000000003</v>
      </c>
    </row>
    <row r="34" spans="2:18" x14ac:dyDescent="0.25">
      <c r="B34" s="111" t="s">
        <v>5686</v>
      </c>
      <c r="C34" s="110"/>
      <c r="D34" s="110">
        <v>0.18994212962962964</v>
      </c>
      <c r="E34" s="110">
        <v>8.44212962962963E-2</v>
      </c>
      <c r="F34" s="110">
        <v>0.27436342592592594</v>
      </c>
      <c r="G34" s="106"/>
      <c r="H34" s="111" t="s">
        <v>5686</v>
      </c>
      <c r="I34" s="110"/>
      <c r="J34" s="110">
        <v>73.016458333333333</v>
      </c>
      <c r="K34" s="110">
        <v>36.684606481481481</v>
      </c>
      <c r="L34" s="110">
        <v>109.70106481481481</v>
      </c>
      <c r="M34" s="120">
        <f t="shared" si="0"/>
        <v>5.8172907513227514</v>
      </c>
    </row>
    <row r="35" spans="2:18" x14ac:dyDescent="0.25">
      <c r="B35" s="109" t="s">
        <v>5296</v>
      </c>
      <c r="C35" s="110"/>
      <c r="D35" s="110">
        <v>0.20752314814814815</v>
      </c>
      <c r="E35" s="110"/>
      <c r="F35" s="110">
        <v>0.20752314814814815</v>
      </c>
      <c r="G35" s="106"/>
      <c r="H35" s="109" t="s">
        <v>5296</v>
      </c>
      <c r="I35" s="110"/>
      <c r="J35" s="110">
        <v>45.09149305555556</v>
      </c>
      <c r="K35" s="110"/>
      <c r="L35" s="110">
        <v>45.09149305555556</v>
      </c>
      <c r="M35" s="119">
        <f t="shared" si="0"/>
        <v>2.3911374603174602</v>
      </c>
      <c r="O35" s="62" t="s">
        <v>5568</v>
      </c>
      <c r="P35" s="62" t="s">
        <v>5569</v>
      </c>
      <c r="Q35" s="62"/>
      <c r="R35" s="62"/>
    </row>
    <row r="36" spans="2:18" ht="15" customHeight="1" x14ac:dyDescent="0.25">
      <c r="B36" s="111" t="s">
        <v>5728</v>
      </c>
      <c r="C36" s="89"/>
      <c r="D36" s="110">
        <v>0.20752314814814815</v>
      </c>
      <c r="E36" s="110"/>
      <c r="F36" s="110">
        <v>0.20752314814814815</v>
      </c>
      <c r="H36" s="111" t="s">
        <v>5728</v>
      </c>
      <c r="I36" s="89"/>
      <c r="J36" s="110">
        <v>45.09149305555556</v>
      </c>
      <c r="K36" s="110"/>
      <c r="L36" s="110">
        <v>45.09149305555556</v>
      </c>
      <c r="M36" s="120">
        <f t="shared" si="0"/>
        <v>2.3911374603174602</v>
      </c>
      <c r="O36" s="65" t="s">
        <v>5743</v>
      </c>
      <c r="P36" s="63" t="s">
        <v>5744</v>
      </c>
      <c r="Q36" s="63"/>
      <c r="R36" s="63"/>
    </row>
    <row r="37" spans="2:18" x14ac:dyDescent="0.25">
      <c r="B37" s="109" t="s">
        <v>5352</v>
      </c>
      <c r="C37" s="89">
        <v>0.25853009259259258</v>
      </c>
      <c r="D37" s="110"/>
      <c r="E37" s="110">
        <v>0.19697916666666665</v>
      </c>
      <c r="F37" s="110">
        <v>0.45550925925925922</v>
      </c>
      <c r="H37" s="109" t="s">
        <v>5352</v>
      </c>
      <c r="I37" s="89">
        <v>62.214201388888888</v>
      </c>
      <c r="J37" s="110"/>
      <c r="K37" s="110">
        <v>32.922083333333333</v>
      </c>
      <c r="L37" s="110">
        <v>95.136284722222229</v>
      </c>
      <c r="M37" s="119">
        <f t="shared" si="0"/>
        <v>5.0449412698412699</v>
      </c>
      <c r="P37" s="63"/>
      <c r="Q37" s="63"/>
      <c r="R37" s="63"/>
    </row>
    <row r="38" spans="2:18" x14ac:dyDescent="0.25">
      <c r="B38" s="111" t="s">
        <v>5728</v>
      </c>
      <c r="C38" s="89"/>
      <c r="D38" s="110"/>
      <c r="E38" s="110">
        <v>0.19697916666666665</v>
      </c>
      <c r="F38" s="110">
        <v>0.19697916666666665</v>
      </c>
      <c r="H38" s="111" t="s">
        <v>5728</v>
      </c>
      <c r="I38" s="89"/>
      <c r="J38" s="110"/>
      <c r="K38" s="110">
        <v>32.922083333333333</v>
      </c>
      <c r="L38" s="110">
        <v>32.922083333333333</v>
      </c>
      <c r="M38" s="120">
        <f t="shared" si="0"/>
        <v>1.7458110476190474</v>
      </c>
      <c r="P38" s="63"/>
      <c r="Q38" s="63"/>
      <c r="R38" s="63"/>
    </row>
    <row r="39" spans="2:18" ht="15" customHeight="1" x14ac:dyDescent="0.25">
      <c r="B39" s="111" t="s">
        <v>5677</v>
      </c>
      <c r="C39" s="89">
        <v>8.7928240740740737E-2</v>
      </c>
      <c r="D39" s="110"/>
      <c r="E39" s="110"/>
      <c r="F39" s="110">
        <v>8.7928240740740737E-2</v>
      </c>
      <c r="H39" s="111" t="s">
        <v>5677</v>
      </c>
      <c r="I39" s="89">
        <v>23.515775462962964</v>
      </c>
      <c r="J39" s="110"/>
      <c r="K39" s="110"/>
      <c r="L39" s="110">
        <v>23.515775462962964</v>
      </c>
      <c r="M39" s="120">
        <f t="shared" si="0"/>
        <v>1.2470079788359789</v>
      </c>
    </row>
    <row r="40" spans="2:18" ht="15" customHeight="1" x14ac:dyDescent="0.25">
      <c r="B40" s="111" t="s">
        <v>5632</v>
      </c>
      <c r="C40" s="89">
        <v>8.2673611111111114E-2</v>
      </c>
      <c r="D40" s="110"/>
      <c r="E40" s="110"/>
      <c r="F40" s="110">
        <v>8.2673611111111114E-2</v>
      </c>
      <c r="H40" s="111" t="s">
        <v>5632</v>
      </c>
      <c r="I40" s="89">
        <v>29.880011574074075</v>
      </c>
      <c r="J40" s="110"/>
      <c r="K40" s="110"/>
      <c r="L40" s="110">
        <v>29.880011574074075</v>
      </c>
      <c r="M40" s="120">
        <f t="shared" si="0"/>
        <v>1.584494328042328</v>
      </c>
      <c r="O40" s="72" t="s">
        <v>5562</v>
      </c>
      <c r="P40" s="72"/>
      <c r="Q40" s="72"/>
      <c r="R40" s="72"/>
    </row>
    <row r="41" spans="2:18" ht="15" customHeight="1" x14ac:dyDescent="0.25">
      <c r="B41" s="111" t="s">
        <v>5661</v>
      </c>
      <c r="C41" s="89">
        <v>8.7928240740740737E-2</v>
      </c>
      <c r="D41" s="110"/>
      <c r="E41" s="110"/>
      <c r="F41" s="110">
        <v>8.7928240740740737E-2</v>
      </c>
      <c r="H41" s="111" t="s">
        <v>5661</v>
      </c>
      <c r="I41" s="89">
        <v>8.8184143518518514</v>
      </c>
      <c r="J41" s="110"/>
      <c r="K41" s="110"/>
      <c r="L41" s="110">
        <v>8.8184143518518514</v>
      </c>
      <c r="M41" s="120">
        <f t="shared" si="0"/>
        <v>0.46762791534391523</v>
      </c>
      <c r="O41" s="63" t="s">
        <v>5745</v>
      </c>
      <c r="P41" s="63"/>
      <c r="Q41" s="63"/>
      <c r="R41" s="63"/>
    </row>
    <row r="42" spans="2:18" x14ac:dyDescent="0.25">
      <c r="B42" s="109" t="s">
        <v>5353</v>
      </c>
      <c r="C42" s="89"/>
      <c r="D42" s="110">
        <v>0.13013888888888889</v>
      </c>
      <c r="E42" s="110">
        <v>0.37283564814814812</v>
      </c>
      <c r="F42" s="110">
        <v>0.50297453703703698</v>
      </c>
      <c r="H42" s="109" t="s">
        <v>5353</v>
      </c>
      <c r="I42" s="89"/>
      <c r="J42" s="110">
        <v>8.7008333333333336</v>
      </c>
      <c r="K42" s="110">
        <v>39.094965277777781</v>
      </c>
      <c r="L42" s="110">
        <v>47.795798611111117</v>
      </c>
      <c r="M42" s="119">
        <f t="shared" si="0"/>
        <v>2.5345429206349204</v>
      </c>
      <c r="O42" s="63"/>
      <c r="P42" s="63"/>
      <c r="Q42" s="63"/>
      <c r="R42" s="63"/>
    </row>
    <row r="43" spans="2:18" x14ac:dyDescent="0.25">
      <c r="B43" s="111" t="s">
        <v>5724</v>
      </c>
      <c r="C43" s="89"/>
      <c r="D43" s="110">
        <v>0.13013888888888889</v>
      </c>
      <c r="E43" s="110">
        <v>0.37283564814814812</v>
      </c>
      <c r="F43" s="110">
        <v>0.50297453703703698</v>
      </c>
      <c r="H43" s="111" t="s">
        <v>5724</v>
      </c>
      <c r="I43" s="89"/>
      <c r="J43" s="110">
        <v>8.7008333333333336</v>
      </c>
      <c r="K43" s="110">
        <v>39.094965277777781</v>
      </c>
      <c r="L43" s="110">
        <v>47.795798611111117</v>
      </c>
      <c r="M43" s="120">
        <f t="shared" si="0"/>
        <v>2.5345429206349204</v>
      </c>
    </row>
    <row r="44" spans="2:18" x14ac:dyDescent="0.25">
      <c r="B44" s="109" t="s">
        <v>5298</v>
      </c>
      <c r="C44" s="89"/>
      <c r="D44" s="110"/>
      <c r="E44" s="110">
        <v>0.53815972222222219</v>
      </c>
      <c r="F44" s="110">
        <v>0.53815972222222219</v>
      </c>
      <c r="H44" s="109" t="s">
        <v>5298</v>
      </c>
      <c r="I44" s="89"/>
      <c r="J44" s="110"/>
      <c r="K44" s="110">
        <v>580.19283564814816</v>
      </c>
      <c r="L44" s="110">
        <v>580.19283564814816</v>
      </c>
      <c r="M44" s="119">
        <f t="shared" si="0"/>
        <v>30.766797227513223</v>
      </c>
    </row>
    <row r="45" spans="2:18" x14ac:dyDescent="0.25">
      <c r="B45" s="111" t="s">
        <v>5704</v>
      </c>
      <c r="C45" s="89"/>
      <c r="D45" s="110"/>
      <c r="E45" s="110">
        <v>0.22511574074074073</v>
      </c>
      <c r="F45" s="110">
        <v>0.22511574074074073</v>
      </c>
      <c r="H45" s="111" t="s">
        <v>5704</v>
      </c>
      <c r="I45" s="89"/>
      <c r="J45" s="110"/>
      <c r="K45" s="110">
        <v>197.53246527777779</v>
      </c>
      <c r="L45" s="110">
        <v>197.53246527777779</v>
      </c>
      <c r="M45" s="120">
        <f t="shared" si="0"/>
        <v>10.474864444444444</v>
      </c>
    </row>
    <row r="46" spans="2:18" x14ac:dyDescent="0.25">
      <c r="B46" s="111" t="s">
        <v>5644</v>
      </c>
      <c r="C46" s="89"/>
      <c r="D46" s="110"/>
      <c r="E46" s="110">
        <v>0.20048611111111111</v>
      </c>
      <c r="F46" s="110">
        <v>0.20048611111111111</v>
      </c>
      <c r="H46" s="111" t="s">
        <v>5644</v>
      </c>
      <c r="I46" s="89"/>
      <c r="J46" s="110"/>
      <c r="K46" s="110">
        <v>284.83476851851856</v>
      </c>
      <c r="L46" s="110">
        <v>284.83476851851856</v>
      </c>
      <c r="M46" s="120">
        <f t="shared" si="0"/>
        <v>15.104380867724869</v>
      </c>
    </row>
    <row r="47" spans="2:18" x14ac:dyDescent="0.25">
      <c r="B47" s="111" t="s">
        <v>5718</v>
      </c>
      <c r="C47" s="89"/>
      <c r="D47" s="110"/>
      <c r="E47" s="110">
        <v>0.11255787037037036</v>
      </c>
      <c r="F47" s="110">
        <v>0.11255787037037036</v>
      </c>
      <c r="H47" s="111" t="s">
        <v>5718</v>
      </c>
      <c r="I47" s="89"/>
      <c r="J47" s="110"/>
      <c r="K47" s="110">
        <v>97.825601851851857</v>
      </c>
      <c r="L47" s="110">
        <v>97.825601851851857</v>
      </c>
      <c r="M47" s="120">
        <f t="shared" si="0"/>
        <v>5.1875519153439154</v>
      </c>
    </row>
    <row r="48" spans="2:18" x14ac:dyDescent="0.25">
      <c r="B48" s="109" t="s">
        <v>5299</v>
      </c>
      <c r="C48" s="89"/>
      <c r="D48" s="110"/>
      <c r="E48" s="110">
        <v>0.41152777777777771</v>
      </c>
      <c r="F48" s="110">
        <v>0.41152777777777771</v>
      </c>
      <c r="H48" s="109" t="s">
        <v>5299</v>
      </c>
      <c r="I48" s="89"/>
      <c r="J48" s="110"/>
      <c r="K48" s="110">
        <v>201.29498842592591</v>
      </c>
      <c r="L48" s="110">
        <v>201.29498842592591</v>
      </c>
      <c r="M48" s="119">
        <f t="shared" si="0"/>
        <v>10.674385671957669</v>
      </c>
    </row>
    <row r="49" spans="2:13" x14ac:dyDescent="0.25">
      <c r="B49" s="111" t="s">
        <v>5724</v>
      </c>
      <c r="C49" s="89"/>
      <c r="D49" s="110"/>
      <c r="E49" s="110">
        <v>0.11255787037037036</v>
      </c>
      <c r="F49" s="110">
        <v>0.11255787037037036</v>
      </c>
      <c r="H49" s="111" t="s">
        <v>5724</v>
      </c>
      <c r="I49" s="89"/>
      <c r="J49" s="110"/>
      <c r="K49" s="110">
        <v>41.387754629629633</v>
      </c>
      <c r="L49" s="110">
        <v>41.387754629629633</v>
      </c>
      <c r="M49" s="120">
        <f t="shared" si="0"/>
        <v>2.1947335026455024</v>
      </c>
    </row>
    <row r="50" spans="2:13" x14ac:dyDescent="0.25">
      <c r="B50" s="111" t="s">
        <v>5651</v>
      </c>
      <c r="C50" s="89"/>
      <c r="D50" s="110"/>
      <c r="E50" s="110">
        <v>0.29896990740740736</v>
      </c>
      <c r="F50" s="110">
        <v>0.29896990740740736</v>
      </c>
      <c r="H50" s="111" t="s">
        <v>5651</v>
      </c>
      <c r="I50" s="89"/>
      <c r="J50" s="110"/>
      <c r="K50" s="110">
        <v>159.90723379629628</v>
      </c>
      <c r="L50" s="110">
        <v>159.90723379629628</v>
      </c>
      <c r="M50" s="120">
        <f t="shared" si="0"/>
        <v>8.4796521693121676</v>
      </c>
    </row>
    <row r="51" spans="2:13" x14ac:dyDescent="0.25">
      <c r="B51" s="109" t="s">
        <v>5300</v>
      </c>
      <c r="C51" s="89"/>
      <c r="D51" s="110"/>
      <c r="E51" s="110">
        <v>0.69642361111111106</v>
      </c>
      <c r="F51" s="110">
        <v>0.69642361111111106</v>
      </c>
      <c r="H51" s="109" t="s">
        <v>5300</v>
      </c>
      <c r="I51" s="89"/>
      <c r="J51" s="110"/>
      <c r="K51" s="110">
        <v>329.8086689814815</v>
      </c>
      <c r="L51" s="110">
        <v>329.8086689814815</v>
      </c>
      <c r="M51" s="119">
        <f t="shared" si="0"/>
        <v>17.489282560846558</v>
      </c>
    </row>
    <row r="52" spans="2:13" x14ac:dyDescent="0.25">
      <c r="B52" s="111" t="s">
        <v>5644</v>
      </c>
      <c r="C52" s="89"/>
      <c r="D52" s="110"/>
      <c r="E52" s="110">
        <v>0.69642361111111106</v>
      </c>
      <c r="F52" s="110">
        <v>0.69642361111111106</v>
      </c>
      <c r="H52" s="111" t="s">
        <v>5644</v>
      </c>
      <c r="I52" s="89"/>
      <c r="J52" s="110"/>
      <c r="K52" s="110">
        <v>329.8086689814815</v>
      </c>
      <c r="L52" s="110">
        <v>329.8086689814815</v>
      </c>
      <c r="M52" s="120">
        <f t="shared" si="0"/>
        <v>17.489282560846558</v>
      </c>
    </row>
    <row r="53" spans="2:13" x14ac:dyDescent="0.25">
      <c r="B53" s="109" t="s">
        <v>5301</v>
      </c>
      <c r="C53" s="110"/>
      <c r="D53" s="110">
        <v>3.5717592592592592E-2</v>
      </c>
      <c r="E53" s="110">
        <v>0.13365740740740739</v>
      </c>
      <c r="F53" s="110">
        <v>0.169375</v>
      </c>
      <c r="G53" s="106"/>
      <c r="H53" s="109" t="s">
        <v>5301</v>
      </c>
      <c r="I53" s="110"/>
      <c r="J53" s="110">
        <v>5.3877546296296295</v>
      </c>
      <c r="K53" s="110">
        <v>41.773657407407413</v>
      </c>
      <c r="L53" s="110">
        <v>47.161412037037039</v>
      </c>
      <c r="M53" s="119">
        <f t="shared" si="0"/>
        <v>2.5009023068783067</v>
      </c>
    </row>
    <row r="54" spans="2:13" x14ac:dyDescent="0.25">
      <c r="B54" s="111" t="s">
        <v>5651</v>
      </c>
      <c r="C54" s="110"/>
      <c r="D54" s="110">
        <v>3.5717592592592592E-2</v>
      </c>
      <c r="E54" s="110">
        <v>0.13365740740740739</v>
      </c>
      <c r="F54" s="110">
        <v>0.169375</v>
      </c>
      <c r="G54" s="106"/>
      <c r="H54" s="111" t="s">
        <v>5651</v>
      </c>
      <c r="I54" s="110"/>
      <c r="J54" s="110">
        <v>5.3877546296296295</v>
      </c>
      <c r="K54" s="110">
        <v>41.773657407407413</v>
      </c>
      <c r="L54" s="110">
        <v>47.161412037037039</v>
      </c>
      <c r="M54" s="120">
        <f t="shared" si="0"/>
        <v>2.5009023068783067</v>
      </c>
    </row>
    <row r="55" spans="2:13" x14ac:dyDescent="0.25">
      <c r="B55" s="112" t="s">
        <v>4162</v>
      </c>
      <c r="C55" s="121"/>
      <c r="D55" s="121">
        <v>0.27597222222222217</v>
      </c>
      <c r="E55" s="121">
        <v>1.628541666666667</v>
      </c>
      <c r="F55" s="121">
        <v>1.9045138888888893</v>
      </c>
      <c r="G55" s="106"/>
      <c r="H55" s="112" t="s">
        <v>4162</v>
      </c>
      <c r="I55" s="121"/>
      <c r="J55" s="121">
        <v>113.17253472222222</v>
      </c>
      <c r="K55" s="121">
        <v>626.04858796296298</v>
      </c>
      <c r="L55" s="121">
        <v>739.22112268518526</v>
      </c>
      <c r="M55" s="93">
        <f t="shared" si="0"/>
        <v>39.199840105820101</v>
      </c>
    </row>
    <row r="56" spans="2:13" x14ac:dyDescent="0.25">
      <c r="B56" s="109" t="s">
        <v>5297</v>
      </c>
      <c r="C56" s="110"/>
      <c r="D56" s="110"/>
      <c r="E56" s="110">
        <v>1.628541666666667</v>
      </c>
      <c r="F56" s="110">
        <v>1.628541666666667</v>
      </c>
      <c r="G56" s="106"/>
      <c r="H56" s="109" t="s">
        <v>5297</v>
      </c>
      <c r="I56" s="110"/>
      <c r="J56" s="110"/>
      <c r="K56" s="110">
        <v>626.04858796296298</v>
      </c>
      <c r="L56" s="110">
        <v>626.04858796296298</v>
      </c>
      <c r="M56" s="119">
        <f t="shared" si="0"/>
        <v>33.198462264550265</v>
      </c>
    </row>
    <row r="57" spans="2:13" x14ac:dyDescent="0.25">
      <c r="B57" s="111" t="s">
        <v>5625</v>
      </c>
      <c r="C57" s="110"/>
      <c r="D57" s="110"/>
      <c r="E57" s="110">
        <v>1.628541666666667</v>
      </c>
      <c r="F57" s="110">
        <v>1.628541666666667</v>
      </c>
      <c r="G57" s="106"/>
      <c r="H57" s="111" t="s">
        <v>5625</v>
      </c>
      <c r="I57" s="110"/>
      <c r="J57" s="110"/>
      <c r="K57" s="110">
        <v>626.04858796296298</v>
      </c>
      <c r="L57" s="110">
        <v>626.04858796296298</v>
      </c>
      <c r="M57" s="120">
        <f t="shared" si="0"/>
        <v>33.198462264550265</v>
      </c>
    </row>
    <row r="58" spans="2:13" x14ac:dyDescent="0.25">
      <c r="B58" s="109" t="s">
        <v>5354</v>
      </c>
      <c r="C58" s="110"/>
      <c r="D58" s="110">
        <v>0.27597222222222217</v>
      </c>
      <c r="E58" s="110"/>
      <c r="F58" s="110">
        <v>0.27597222222222217</v>
      </c>
      <c r="G58" s="106"/>
      <c r="H58" s="109" t="s">
        <v>5354</v>
      </c>
      <c r="I58" s="110"/>
      <c r="J58" s="110">
        <v>113.17253472222222</v>
      </c>
      <c r="K58" s="110"/>
      <c r="L58" s="110">
        <v>113.17253472222222</v>
      </c>
      <c r="M58" s="119">
        <f t="shared" si="0"/>
        <v>6.0013778412698411</v>
      </c>
    </row>
    <row r="59" spans="2:13" x14ac:dyDescent="0.25">
      <c r="B59" s="111" t="s">
        <v>5651</v>
      </c>
      <c r="C59" s="110"/>
      <c r="D59" s="110">
        <v>0.27597222222222217</v>
      </c>
      <c r="E59" s="110"/>
      <c r="F59" s="110">
        <v>0.27597222222222217</v>
      </c>
      <c r="G59" s="106"/>
      <c r="H59" s="111" t="s">
        <v>5651</v>
      </c>
      <c r="I59" s="110"/>
      <c r="J59" s="110">
        <v>113.17253472222222</v>
      </c>
      <c r="K59" s="110"/>
      <c r="L59" s="110">
        <v>113.17253472222222</v>
      </c>
      <c r="M59" s="120">
        <f t="shared" si="0"/>
        <v>6.0013778412698411</v>
      </c>
    </row>
    <row r="60" spans="2:13" x14ac:dyDescent="0.25">
      <c r="B60" s="113" t="s">
        <v>5798</v>
      </c>
      <c r="C60" s="114">
        <v>1.4087962962962959</v>
      </c>
      <c r="D60" s="114">
        <v>0.83929398148148138</v>
      </c>
      <c r="E60" s="114">
        <v>5.8247337962962966</v>
      </c>
      <c r="F60" s="114">
        <v>8.0728240740740738</v>
      </c>
      <c r="G60" s="106"/>
      <c r="H60" s="113" t="s">
        <v>5800</v>
      </c>
      <c r="I60" s="114">
        <v>443.06972222222225</v>
      </c>
      <c r="J60" s="114">
        <v>245.36907407407409</v>
      </c>
      <c r="K60" s="114">
        <v>2742.7950231481482</v>
      </c>
      <c r="L60" s="114">
        <v>3431.2338194444442</v>
      </c>
      <c r="M60" s="94">
        <f t="shared" si="0"/>
        <v>181.95342768253965</v>
      </c>
    </row>
  </sheetData>
  <mergeCells count="1">
    <mergeCell ref="B1:B2"/>
  </mergeCells>
  <pageMargins left="0.7" right="0.7" top="0.75" bottom="0.75" header="0.3" footer="0.3"/>
  <pageSetup scale="82" orientation="landscape" horizontalDpi="4294967295" verticalDpi="4294967295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18F4-D1EA-41E6-B459-82FC28A6EF86}">
  <sheetPr>
    <tabColor theme="9" tint="-0.249977111117893"/>
  </sheetPr>
  <dimension ref="B1:R82"/>
  <sheetViews>
    <sheetView showGridLines="0" topLeftCell="A54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56.7109375" bestFit="1" customWidth="1"/>
    <col min="3" max="3" width="25.5703125" hidden="1" customWidth="1"/>
    <col min="4" max="4" width="9.5703125" hidden="1" customWidth="1"/>
    <col min="5" max="5" width="13.28515625" hidden="1" customWidth="1"/>
    <col min="6" max="6" width="12.7109375" bestFit="1" customWidth="1"/>
    <col min="7" max="7" width="13.7109375" hidden="1" customWidth="1"/>
    <col min="8" max="8" width="51" hidden="1" customWidth="1"/>
    <col min="9" max="9" width="25.5703125" hidden="1" customWidth="1"/>
    <col min="10" max="10" width="9.5703125" hidden="1" customWidth="1"/>
    <col min="11" max="11" width="13.28515625" hidden="1" customWidth="1"/>
    <col min="12" max="12" width="13.42578125" bestFit="1" customWidth="1"/>
    <col min="15" max="15" width="23.85546875" bestFit="1" customWidth="1"/>
    <col min="16" max="16" width="8.85546875" customWidth="1"/>
    <col min="17" max="17" width="7.7109375" customWidth="1"/>
    <col min="18" max="18" width="7.5703125" customWidth="1"/>
  </cols>
  <sheetData>
    <row r="1" spans="2:17" ht="18.75" customHeight="1" x14ac:dyDescent="0.25">
      <c r="B1" s="100" t="s">
        <v>3742</v>
      </c>
    </row>
    <row r="2" spans="2:17" x14ac:dyDescent="0.25">
      <c r="B2" s="101"/>
      <c r="F2" s="48" t="s">
        <v>3688</v>
      </c>
      <c r="L2" s="54" t="s">
        <v>4162</v>
      </c>
      <c r="M2" s="55" t="s">
        <v>5219</v>
      </c>
    </row>
    <row r="3" spans="2:17" x14ac:dyDescent="0.25">
      <c r="B3" s="52" t="s">
        <v>5560</v>
      </c>
      <c r="F3" s="50">
        <f>'Building Availability'!B5</f>
        <v>13</v>
      </c>
      <c r="L3" s="50">
        <f>'Building Availability'!C5</f>
        <v>16</v>
      </c>
      <c r="M3" s="46">
        <f>'Building Availability'!D5</f>
        <v>29</v>
      </c>
    </row>
    <row r="4" spans="2:17" x14ac:dyDescent="0.25">
      <c r="B4" s="53" t="s">
        <v>5563</v>
      </c>
      <c r="F4" s="51">
        <f>'Building Availability'!E5</f>
        <v>32.5</v>
      </c>
      <c r="L4" s="51">
        <f>'Building Availability'!F5</f>
        <v>20</v>
      </c>
      <c r="M4" s="47">
        <f>'Building Availability'!G5</f>
        <v>52.5</v>
      </c>
    </row>
    <row r="5" spans="2:17" x14ac:dyDescent="0.25">
      <c r="B5" s="52" t="s">
        <v>5561</v>
      </c>
      <c r="F5" s="50">
        <v>11</v>
      </c>
      <c r="L5" s="50">
        <v>8</v>
      </c>
      <c r="M5" s="46">
        <f>F5+L5</f>
        <v>19</v>
      </c>
    </row>
    <row r="6" spans="2:17" x14ac:dyDescent="0.25">
      <c r="B6" s="53" t="s">
        <v>5564</v>
      </c>
      <c r="F6" s="51">
        <f>GETPIVOTDATA("WEEKLY HOURS",$B$14,"ROOM_TYPE","110 Classroom")</f>
        <v>6.5858564814814811</v>
      </c>
      <c r="L6" s="51">
        <f>GETPIVOTDATA("WEEKLY HOURS",$B$14,"ROOM_TYPE","210 Class Lab")</f>
        <v>4.5280902777777783</v>
      </c>
      <c r="M6" s="47">
        <f>GETPIVOTDATA("WEEKLY HOURS",$B$14)</f>
        <v>12.918379629629628</v>
      </c>
    </row>
    <row r="7" spans="2:17" x14ac:dyDescent="0.25">
      <c r="B7" s="24"/>
      <c r="O7" s="73"/>
      <c r="P7" s="73"/>
      <c r="Q7" s="74"/>
    </row>
    <row r="8" spans="2:17" hidden="1" x14ac:dyDescent="0.25">
      <c r="B8" s="105" t="s">
        <v>23</v>
      </c>
      <c r="C8" s="106" t="s">
        <v>1092</v>
      </c>
      <c r="E8" s="59"/>
      <c r="F8" s="59"/>
      <c r="H8" s="105" t="s">
        <v>23</v>
      </c>
      <c r="I8" s="106" t="s">
        <v>1092</v>
      </c>
      <c r="K8" s="59"/>
      <c r="L8" s="59"/>
      <c r="M8" s="59"/>
    </row>
    <row r="9" spans="2:17" hidden="1" x14ac:dyDescent="0.25">
      <c r="B9" s="105" t="s">
        <v>7</v>
      </c>
      <c r="C9" s="106" t="s">
        <v>5555</v>
      </c>
      <c r="H9" s="105" t="s">
        <v>7</v>
      </c>
      <c r="I9" s="106" t="s">
        <v>5799</v>
      </c>
    </row>
    <row r="10" spans="2:17" hidden="1" x14ac:dyDescent="0.25">
      <c r="B10" s="105" t="s">
        <v>21</v>
      </c>
      <c r="C10" s="106" t="s">
        <v>62</v>
      </c>
      <c r="H10" s="105" t="s">
        <v>21</v>
      </c>
      <c r="I10" s="106" t="s">
        <v>62</v>
      </c>
    </row>
    <row r="11" spans="2:17" hidden="1" x14ac:dyDescent="0.25">
      <c r="B11" s="105" t="s">
        <v>15</v>
      </c>
      <c r="C11" s="106" t="s">
        <v>5360</v>
      </c>
      <c r="H11" s="105" t="s">
        <v>15</v>
      </c>
      <c r="I11" s="106" t="s">
        <v>5360</v>
      </c>
    </row>
    <row r="12" spans="2:17" hidden="1" x14ac:dyDescent="0.25">
      <c r="B12" s="105" t="s">
        <v>5554</v>
      </c>
      <c r="C12" s="106" t="s">
        <v>5360</v>
      </c>
      <c r="H12" s="105" t="s">
        <v>5554</v>
      </c>
      <c r="I12" s="106" t="s">
        <v>5360</v>
      </c>
    </row>
    <row r="13" spans="2:17" hidden="1" x14ac:dyDescent="0.25">
      <c r="O13" s="15" t="s">
        <v>3599</v>
      </c>
      <c r="P13" t="s">
        <v>3742</v>
      </c>
    </row>
    <row r="14" spans="2:17" hidden="1" x14ac:dyDescent="0.25">
      <c r="B14" s="105" t="s">
        <v>5776</v>
      </c>
      <c r="C14" s="105" t="s">
        <v>5358</v>
      </c>
      <c r="D14" s="106"/>
      <c r="E14" s="106"/>
      <c r="F14" s="106"/>
      <c r="H14" s="105" t="s">
        <v>5775</v>
      </c>
      <c r="I14" s="105" t="s">
        <v>5358</v>
      </c>
      <c r="J14" s="106"/>
      <c r="K14" s="106"/>
      <c r="L14" s="106"/>
    </row>
    <row r="15" spans="2:17" ht="30" x14ac:dyDescent="0.25">
      <c r="B15" s="107" t="s">
        <v>3742</v>
      </c>
      <c r="C15" s="107" t="s">
        <v>304</v>
      </c>
      <c r="D15" s="107" t="s">
        <v>5582</v>
      </c>
      <c r="E15" s="107" t="s">
        <v>5581</v>
      </c>
      <c r="F15" s="118" t="s">
        <v>5798</v>
      </c>
      <c r="G15" s="106"/>
      <c r="H15" s="107" t="s">
        <v>3742</v>
      </c>
      <c r="I15" s="107" t="s">
        <v>304</v>
      </c>
      <c r="J15" s="107" t="s">
        <v>5582</v>
      </c>
      <c r="K15" s="107" t="s">
        <v>5581</v>
      </c>
      <c r="L15" s="118" t="s">
        <v>5800</v>
      </c>
      <c r="M15" s="91" t="s">
        <v>5777</v>
      </c>
      <c r="O15" s="30" t="s">
        <v>3742</v>
      </c>
      <c r="P15" s="31" t="s">
        <v>5571</v>
      </c>
    </row>
    <row r="16" spans="2:17" x14ac:dyDescent="0.25">
      <c r="B16" s="108" t="s">
        <v>3688</v>
      </c>
      <c r="C16" s="117">
        <v>0.6901736111111112</v>
      </c>
      <c r="D16" s="117">
        <v>0.34469907407407407</v>
      </c>
      <c r="E16" s="117">
        <v>5.550983796296296</v>
      </c>
      <c r="F16" s="117">
        <v>6.5858564814814811</v>
      </c>
      <c r="G16" s="106"/>
      <c r="H16" s="108" t="s">
        <v>3688</v>
      </c>
      <c r="I16" s="117">
        <v>171.70646990740738</v>
      </c>
      <c r="J16" s="117">
        <v>110.87686342592592</v>
      </c>
      <c r="K16" s="117">
        <v>2440.9154050925927</v>
      </c>
      <c r="L16" s="117">
        <v>2723.4987384259266</v>
      </c>
      <c r="M16" s="92">
        <f>L16/525*24*1.16</f>
        <v>144.42324738624342</v>
      </c>
      <c r="O16" s="44" t="s">
        <v>3688</v>
      </c>
      <c r="P16" s="45">
        <v>7279</v>
      </c>
    </row>
    <row r="17" spans="2:16" x14ac:dyDescent="0.25">
      <c r="B17" s="109" t="s">
        <v>5258</v>
      </c>
      <c r="C17" s="110"/>
      <c r="D17" s="110">
        <v>0.1688425925925926</v>
      </c>
      <c r="E17" s="110">
        <v>8.44212962962963E-2</v>
      </c>
      <c r="F17" s="110">
        <v>0.2532638888888889</v>
      </c>
      <c r="G17" s="106"/>
      <c r="H17" s="109" t="s">
        <v>5258</v>
      </c>
      <c r="I17" s="110"/>
      <c r="J17" s="110">
        <v>55.026909722222221</v>
      </c>
      <c r="K17" s="110">
        <v>4.2328356481481482</v>
      </c>
      <c r="L17" s="110">
        <v>59.259745370370368</v>
      </c>
      <c r="M17" s="119">
        <f t="shared" ref="M17:M80" si="0">L17/525*24*1.16</f>
        <v>3.1424596402116398</v>
      </c>
      <c r="O17" s="32" t="s">
        <v>3832</v>
      </c>
      <c r="P17" s="33">
        <v>88</v>
      </c>
    </row>
    <row r="18" spans="2:16" x14ac:dyDescent="0.25">
      <c r="B18" s="111" t="s">
        <v>5689</v>
      </c>
      <c r="C18" s="110"/>
      <c r="D18" s="110">
        <v>0.1688425925925926</v>
      </c>
      <c r="E18" s="110">
        <v>8.44212962962963E-2</v>
      </c>
      <c r="F18" s="110">
        <v>0.2532638888888889</v>
      </c>
      <c r="G18" s="106"/>
      <c r="H18" s="111" t="s">
        <v>5689</v>
      </c>
      <c r="I18" s="110"/>
      <c r="J18" s="110">
        <v>55.026909722222221</v>
      </c>
      <c r="K18" s="110">
        <v>4.2328356481481482</v>
      </c>
      <c r="L18" s="110">
        <v>59.259745370370368</v>
      </c>
      <c r="M18" s="120">
        <f t="shared" si="0"/>
        <v>3.1424596402116398</v>
      </c>
      <c r="O18" s="37" t="s">
        <v>4162</v>
      </c>
      <c r="P18" s="36">
        <v>17580</v>
      </c>
    </row>
    <row r="19" spans="2:16" x14ac:dyDescent="0.25">
      <c r="B19" s="109" t="s">
        <v>5261</v>
      </c>
      <c r="C19" s="110"/>
      <c r="D19" s="110"/>
      <c r="E19" s="110">
        <v>0.67534722222222221</v>
      </c>
      <c r="F19" s="110">
        <v>0.67534722222222221</v>
      </c>
      <c r="G19" s="106"/>
      <c r="H19" s="109" t="s">
        <v>5261</v>
      </c>
      <c r="I19" s="110"/>
      <c r="J19" s="110"/>
      <c r="K19" s="110">
        <v>466.55287037037033</v>
      </c>
      <c r="L19" s="110">
        <v>466.55287037037033</v>
      </c>
      <c r="M19" s="119">
        <f t="shared" si="0"/>
        <v>24.740632211640207</v>
      </c>
      <c r="O19" s="32" t="s">
        <v>3613</v>
      </c>
      <c r="P19" s="33">
        <v>2119</v>
      </c>
    </row>
    <row r="20" spans="2:16" x14ac:dyDescent="0.25">
      <c r="B20" s="111" t="s">
        <v>5689</v>
      </c>
      <c r="C20" s="110"/>
      <c r="D20" s="110"/>
      <c r="E20" s="110">
        <v>0.67534722222222221</v>
      </c>
      <c r="F20" s="110">
        <v>0.67534722222222221</v>
      </c>
      <c r="G20" s="106"/>
      <c r="H20" s="111" t="s">
        <v>5689</v>
      </c>
      <c r="I20" s="110"/>
      <c r="J20" s="110"/>
      <c r="K20" s="110">
        <v>466.55287037037033</v>
      </c>
      <c r="L20" s="110">
        <v>466.55287037037033</v>
      </c>
      <c r="M20" s="120">
        <f t="shared" si="0"/>
        <v>24.740632211640207</v>
      </c>
      <c r="O20" s="32" t="s">
        <v>3625</v>
      </c>
      <c r="P20" s="33">
        <v>3363</v>
      </c>
    </row>
    <row r="21" spans="2:16" x14ac:dyDescent="0.25">
      <c r="B21" s="109" t="s">
        <v>5262</v>
      </c>
      <c r="C21" s="110"/>
      <c r="D21" s="110"/>
      <c r="E21" s="110">
        <v>0.17586805555555557</v>
      </c>
      <c r="F21" s="110">
        <v>0.17586805555555557</v>
      </c>
      <c r="G21" s="106"/>
      <c r="H21" s="109" t="s">
        <v>5262</v>
      </c>
      <c r="I21" s="110"/>
      <c r="J21" s="110"/>
      <c r="K21" s="110">
        <v>73.486782407407404</v>
      </c>
      <c r="L21" s="110">
        <v>73.486782407407404</v>
      </c>
      <c r="M21" s="119">
        <f t="shared" si="0"/>
        <v>3.8968990899470901</v>
      </c>
      <c r="O21" s="32" t="s">
        <v>3855</v>
      </c>
      <c r="P21" s="33">
        <v>162</v>
      </c>
    </row>
    <row r="22" spans="2:16" x14ac:dyDescent="0.25">
      <c r="B22" s="111" t="s">
        <v>5707</v>
      </c>
      <c r="C22" s="110"/>
      <c r="D22" s="110"/>
      <c r="E22" s="110">
        <v>0.17586805555555557</v>
      </c>
      <c r="F22" s="110">
        <v>0.17586805555555557</v>
      </c>
      <c r="G22" s="106"/>
      <c r="H22" s="111" t="s">
        <v>5707</v>
      </c>
      <c r="I22" s="110"/>
      <c r="J22" s="110"/>
      <c r="K22" s="110">
        <v>73.486782407407404</v>
      </c>
      <c r="L22" s="110">
        <v>73.486782407407404</v>
      </c>
      <c r="M22" s="120">
        <f t="shared" si="0"/>
        <v>3.8968990899470901</v>
      </c>
      <c r="O22" s="130" t="s">
        <v>4038</v>
      </c>
      <c r="P22" s="131">
        <v>1439</v>
      </c>
    </row>
    <row r="23" spans="2:16" x14ac:dyDescent="0.25">
      <c r="B23" s="109" t="s">
        <v>5264</v>
      </c>
      <c r="C23" s="110"/>
      <c r="D23" s="110">
        <v>0.17585648148148147</v>
      </c>
      <c r="E23" s="110">
        <v>0.70343749999999994</v>
      </c>
      <c r="F23" s="110">
        <v>0.87929398148148152</v>
      </c>
      <c r="G23" s="106"/>
      <c r="H23" s="109" t="s">
        <v>5264</v>
      </c>
      <c r="I23" s="110"/>
      <c r="J23" s="110">
        <v>55.849953703703704</v>
      </c>
      <c r="K23" s="110">
        <v>270.43135416666667</v>
      </c>
      <c r="L23" s="110">
        <v>326.28130787037037</v>
      </c>
      <c r="M23" s="119">
        <f t="shared" si="0"/>
        <v>17.302231640211637</v>
      </c>
      <c r="O23" s="32" t="s">
        <v>3946</v>
      </c>
      <c r="P23" s="33">
        <v>551</v>
      </c>
    </row>
    <row r="24" spans="2:16" x14ac:dyDescent="0.25">
      <c r="B24" s="111" t="s">
        <v>5615</v>
      </c>
      <c r="C24" s="110"/>
      <c r="D24" s="110"/>
      <c r="E24" s="110">
        <v>8.7928240740740737E-2</v>
      </c>
      <c r="F24" s="110">
        <v>8.7928240740740737E-2</v>
      </c>
      <c r="G24" s="106"/>
      <c r="H24" s="111" t="s">
        <v>5615</v>
      </c>
      <c r="I24" s="110"/>
      <c r="J24" s="110"/>
      <c r="K24" s="110">
        <v>30.864444444444445</v>
      </c>
      <c r="L24" s="110">
        <v>30.864444444444445</v>
      </c>
      <c r="M24" s="120">
        <f t="shared" si="0"/>
        <v>1.6366973968253966</v>
      </c>
      <c r="O24" s="32" t="s">
        <v>4003</v>
      </c>
      <c r="P24" s="33">
        <v>899</v>
      </c>
    </row>
    <row r="25" spans="2:16" x14ac:dyDescent="0.25">
      <c r="B25" s="111" t="s">
        <v>5649</v>
      </c>
      <c r="C25" s="110"/>
      <c r="D25" s="110">
        <v>8.7928240740740737E-2</v>
      </c>
      <c r="E25" s="110">
        <v>8.7928240740740737E-2</v>
      </c>
      <c r="F25" s="110">
        <v>0.17585648148148147</v>
      </c>
      <c r="G25" s="106"/>
      <c r="H25" s="111" t="s">
        <v>5649</v>
      </c>
      <c r="I25" s="110"/>
      <c r="J25" s="110">
        <v>26.455243055555556</v>
      </c>
      <c r="K25" s="110">
        <v>35.273657407407406</v>
      </c>
      <c r="L25" s="110">
        <v>61.728900462962962</v>
      </c>
      <c r="M25" s="120">
        <f t="shared" si="0"/>
        <v>3.2733954074074068</v>
      </c>
      <c r="O25" s="32" t="s">
        <v>4008</v>
      </c>
      <c r="P25" s="33">
        <v>450</v>
      </c>
    </row>
    <row r="26" spans="2:16" x14ac:dyDescent="0.25">
      <c r="B26" s="111" t="s">
        <v>5655</v>
      </c>
      <c r="C26" s="110"/>
      <c r="D26" s="110">
        <v>8.7928240740740737E-2</v>
      </c>
      <c r="E26" s="110">
        <v>0.35171296296296295</v>
      </c>
      <c r="F26" s="110">
        <v>0.43964120370370369</v>
      </c>
      <c r="G26" s="106"/>
      <c r="H26" s="111" t="s">
        <v>5655</v>
      </c>
      <c r="I26" s="110"/>
      <c r="J26" s="110">
        <v>29.394710648148148</v>
      </c>
      <c r="K26" s="110">
        <v>133.7459375</v>
      </c>
      <c r="L26" s="110">
        <v>163.14064814814816</v>
      </c>
      <c r="M26" s="120">
        <f t="shared" si="0"/>
        <v>8.6511155132275128</v>
      </c>
      <c r="O26" s="32" t="s">
        <v>3708</v>
      </c>
      <c r="P26" s="33">
        <v>453</v>
      </c>
    </row>
    <row r="27" spans="2:16" x14ac:dyDescent="0.25">
      <c r="B27" s="111" t="s">
        <v>5707</v>
      </c>
      <c r="C27" s="110"/>
      <c r="D27" s="110"/>
      <c r="E27" s="110">
        <v>0.17586805555555557</v>
      </c>
      <c r="F27" s="110">
        <v>0.17586805555555557</v>
      </c>
      <c r="G27" s="106"/>
      <c r="H27" s="111" t="s">
        <v>5707</v>
      </c>
      <c r="I27" s="110"/>
      <c r="J27" s="110"/>
      <c r="K27" s="110">
        <v>70.547314814814811</v>
      </c>
      <c r="L27" s="110">
        <v>70.547314814814811</v>
      </c>
      <c r="M27" s="120">
        <f t="shared" si="0"/>
        <v>3.7410233227513219</v>
      </c>
      <c r="O27" s="32" t="s">
        <v>3678</v>
      </c>
      <c r="P27" s="33">
        <v>528</v>
      </c>
    </row>
    <row r="28" spans="2:16" x14ac:dyDescent="0.25">
      <c r="B28" s="109" t="s">
        <v>5267</v>
      </c>
      <c r="C28" s="110">
        <v>0.40527777777777774</v>
      </c>
      <c r="D28" s="110"/>
      <c r="E28" s="110">
        <v>0.19696759259259258</v>
      </c>
      <c r="F28" s="110">
        <v>0.60224537037037029</v>
      </c>
      <c r="G28" s="106"/>
      <c r="H28" s="109" t="s">
        <v>5267</v>
      </c>
      <c r="I28" s="110">
        <v>109.62483796296296</v>
      </c>
      <c r="J28" s="110"/>
      <c r="K28" s="110">
        <v>46.09091435185185</v>
      </c>
      <c r="L28" s="110">
        <v>155.71575231481481</v>
      </c>
      <c r="M28" s="119">
        <f t="shared" si="0"/>
        <v>8.2573838941798936</v>
      </c>
      <c r="O28" s="32" t="s">
        <v>3653</v>
      </c>
      <c r="P28" s="33">
        <v>11</v>
      </c>
    </row>
    <row r="29" spans="2:16" x14ac:dyDescent="0.25">
      <c r="B29" s="111" t="s">
        <v>5707</v>
      </c>
      <c r="C29" s="110">
        <v>8.7928240740740737E-2</v>
      </c>
      <c r="D29" s="110"/>
      <c r="E29" s="110"/>
      <c r="F29" s="110">
        <v>8.7928240740740737E-2</v>
      </c>
      <c r="G29" s="106"/>
      <c r="H29" s="111" t="s">
        <v>5707</v>
      </c>
      <c r="I29" s="110">
        <v>32.334178240740741</v>
      </c>
      <c r="J29" s="110"/>
      <c r="K29" s="110"/>
      <c r="L29" s="110">
        <v>32.334178240740741</v>
      </c>
      <c r="M29" s="120">
        <f t="shared" si="0"/>
        <v>1.7146352804232801</v>
      </c>
      <c r="O29" s="32" t="s">
        <v>3910</v>
      </c>
      <c r="P29" s="33">
        <v>440</v>
      </c>
    </row>
    <row r="30" spans="2:16" x14ac:dyDescent="0.25">
      <c r="B30" s="111" t="s">
        <v>5715</v>
      </c>
      <c r="C30" s="110">
        <v>7.4918981481481475E-2</v>
      </c>
      <c r="D30" s="110"/>
      <c r="E30" s="110"/>
      <c r="F30" s="110">
        <v>7.4918981481481475E-2</v>
      </c>
      <c r="G30" s="106"/>
      <c r="H30" s="111" t="s">
        <v>5715</v>
      </c>
      <c r="I30" s="110">
        <v>17.145023148148148</v>
      </c>
      <c r="J30" s="110"/>
      <c r="K30" s="110"/>
      <c r="L30" s="110">
        <v>17.145023148148148</v>
      </c>
      <c r="M30" s="120">
        <f t="shared" si="0"/>
        <v>0.90917608465608479</v>
      </c>
      <c r="O30" s="34" t="s">
        <v>5356</v>
      </c>
      <c r="P30" s="35">
        <v>35362</v>
      </c>
    </row>
    <row r="31" spans="2:16" x14ac:dyDescent="0.25">
      <c r="B31" s="111" t="s">
        <v>5722</v>
      </c>
      <c r="C31" s="110">
        <v>7.4918981481481475E-2</v>
      </c>
      <c r="D31" s="110"/>
      <c r="E31" s="110"/>
      <c r="F31" s="110">
        <v>7.4918981481481475E-2</v>
      </c>
      <c r="G31" s="106"/>
      <c r="H31" s="111" t="s">
        <v>5722</v>
      </c>
      <c r="I31" s="110">
        <v>15.240023148148149</v>
      </c>
      <c r="J31" s="110"/>
      <c r="K31" s="110"/>
      <c r="L31" s="110">
        <v>15.240023148148149</v>
      </c>
      <c r="M31" s="120">
        <f t="shared" si="0"/>
        <v>0.80815665608465614</v>
      </c>
    </row>
    <row r="32" spans="2:16" x14ac:dyDescent="0.25">
      <c r="B32" s="111" t="s">
        <v>5737</v>
      </c>
      <c r="C32" s="110">
        <v>0.16751157407407408</v>
      </c>
      <c r="D32" s="110"/>
      <c r="E32" s="110">
        <v>0.19696759259259258</v>
      </c>
      <c r="F32" s="110">
        <v>0.36447916666666669</v>
      </c>
      <c r="G32" s="106"/>
      <c r="H32" s="111" t="s">
        <v>5737</v>
      </c>
      <c r="I32" s="110">
        <v>44.905613425925921</v>
      </c>
      <c r="J32" s="110"/>
      <c r="K32" s="110">
        <v>46.09091435185185</v>
      </c>
      <c r="L32" s="110">
        <v>90.996527777777771</v>
      </c>
      <c r="M32" s="120">
        <f t="shared" si="0"/>
        <v>4.8254158730158725</v>
      </c>
    </row>
    <row r="33" spans="2:18" x14ac:dyDescent="0.25">
      <c r="B33" s="109" t="s">
        <v>5268</v>
      </c>
      <c r="C33" s="110">
        <v>0.28489583333333329</v>
      </c>
      <c r="D33" s="110"/>
      <c r="E33" s="110">
        <v>0.28371527777777777</v>
      </c>
      <c r="F33" s="110">
        <v>0.56861111111111107</v>
      </c>
      <c r="G33" s="106"/>
      <c r="H33" s="109" t="s">
        <v>5268</v>
      </c>
      <c r="I33" s="110">
        <v>62.081631944444446</v>
      </c>
      <c r="J33" s="110"/>
      <c r="K33" s="110">
        <v>114.31494212962963</v>
      </c>
      <c r="L33" s="110">
        <v>176.3965740740741</v>
      </c>
      <c r="M33" s="119">
        <f t="shared" si="0"/>
        <v>9.3540583280423295</v>
      </c>
      <c r="O33" s="62" t="s">
        <v>5740</v>
      </c>
      <c r="P33" s="62" t="s">
        <v>5741</v>
      </c>
      <c r="Q33" s="62"/>
      <c r="R33" s="62"/>
    </row>
    <row r="34" spans="2:18" x14ac:dyDescent="0.25">
      <c r="B34" s="111" t="s">
        <v>5696</v>
      </c>
      <c r="C34" s="110">
        <v>9.8483796296296292E-2</v>
      </c>
      <c r="D34" s="110"/>
      <c r="E34" s="110"/>
      <c r="F34" s="110">
        <v>9.8483796296296292E-2</v>
      </c>
      <c r="G34" s="106"/>
      <c r="H34" s="111" t="s">
        <v>5696</v>
      </c>
      <c r="I34" s="110">
        <v>13.168831018518519</v>
      </c>
      <c r="J34" s="110"/>
      <c r="K34" s="110"/>
      <c r="L34" s="110">
        <v>13.168831018518519</v>
      </c>
      <c r="M34" s="120">
        <f t="shared" si="0"/>
        <v>0.69832429629629622</v>
      </c>
      <c r="O34" s="68">
        <v>1975</v>
      </c>
      <c r="P34" s="64">
        <v>0.66969999999999996</v>
      </c>
    </row>
    <row r="35" spans="2:18" x14ac:dyDescent="0.25">
      <c r="B35" s="111" t="s">
        <v>5615</v>
      </c>
      <c r="C35" s="110"/>
      <c r="D35" s="110"/>
      <c r="E35" s="110">
        <v>0.15475694444444443</v>
      </c>
      <c r="F35" s="110">
        <v>0.15475694444444443</v>
      </c>
      <c r="G35" s="106"/>
      <c r="H35" s="111" t="s">
        <v>5615</v>
      </c>
      <c r="I35" s="110"/>
      <c r="J35" s="110"/>
      <c r="K35" s="110">
        <v>68.372094907407401</v>
      </c>
      <c r="L35" s="110">
        <v>68.372094907407401</v>
      </c>
      <c r="M35" s="120">
        <f t="shared" si="0"/>
        <v>3.6256745185185184</v>
      </c>
    </row>
    <row r="36" spans="2:18" x14ac:dyDescent="0.25">
      <c r="B36" s="111" t="s">
        <v>5655</v>
      </c>
      <c r="C36" s="110"/>
      <c r="D36" s="110"/>
      <c r="E36" s="110">
        <v>8.7928240740740737E-2</v>
      </c>
      <c r="F36" s="110">
        <v>8.7928240740740737E-2</v>
      </c>
      <c r="G36" s="106"/>
      <c r="H36" s="111" t="s">
        <v>5655</v>
      </c>
      <c r="I36" s="110"/>
      <c r="J36" s="110"/>
      <c r="K36" s="110">
        <v>35.273657407407406</v>
      </c>
      <c r="L36" s="110">
        <v>35.273657407407406</v>
      </c>
      <c r="M36" s="120">
        <f t="shared" si="0"/>
        <v>1.8705116613756609</v>
      </c>
      <c r="O36" s="62" t="s">
        <v>5568</v>
      </c>
      <c r="P36" s="62" t="s">
        <v>5569</v>
      </c>
      <c r="Q36" s="62"/>
      <c r="R36" s="62"/>
    </row>
    <row r="37" spans="2:18" ht="15" customHeight="1" x14ac:dyDescent="0.25">
      <c r="B37" s="111" t="s">
        <v>5707</v>
      </c>
      <c r="C37" s="110">
        <v>8.7928240740740737E-2</v>
      </c>
      <c r="D37" s="110"/>
      <c r="E37" s="110"/>
      <c r="F37" s="110">
        <v>8.7928240740740737E-2</v>
      </c>
      <c r="G37" s="106"/>
      <c r="H37" s="111" t="s">
        <v>5707</v>
      </c>
      <c r="I37" s="110">
        <v>17.636828703703703</v>
      </c>
      <c r="J37" s="110"/>
      <c r="K37" s="110"/>
      <c r="L37" s="110">
        <v>17.636828703703703</v>
      </c>
      <c r="M37" s="120">
        <f t="shared" si="0"/>
        <v>0.93525583068783047</v>
      </c>
      <c r="O37" s="63" t="s">
        <v>5743</v>
      </c>
      <c r="P37" s="102" t="s">
        <v>5746</v>
      </c>
      <c r="Q37" s="102"/>
      <c r="R37" s="102"/>
    </row>
    <row r="38" spans="2:18" x14ac:dyDescent="0.25">
      <c r="B38" s="111" t="s">
        <v>5717</v>
      </c>
      <c r="C38" s="110">
        <v>9.8483796296296292E-2</v>
      </c>
      <c r="D38" s="110"/>
      <c r="E38" s="110"/>
      <c r="F38" s="110">
        <v>9.8483796296296292E-2</v>
      </c>
      <c r="G38" s="106"/>
      <c r="H38" s="111" t="s">
        <v>5717</v>
      </c>
      <c r="I38" s="110">
        <v>31.275972222222222</v>
      </c>
      <c r="J38" s="110"/>
      <c r="K38" s="110"/>
      <c r="L38" s="110">
        <v>31.275972222222222</v>
      </c>
      <c r="M38" s="120">
        <f t="shared" si="0"/>
        <v>1.658520126984127</v>
      </c>
      <c r="P38" s="102"/>
      <c r="Q38" s="102"/>
      <c r="R38" s="102"/>
    </row>
    <row r="39" spans="2:18" x14ac:dyDescent="0.25">
      <c r="B39" s="111" t="s">
        <v>5599</v>
      </c>
      <c r="C39" s="110"/>
      <c r="D39" s="110"/>
      <c r="E39" s="110">
        <v>4.103009259259259E-2</v>
      </c>
      <c r="F39" s="110">
        <v>4.103009259259259E-2</v>
      </c>
      <c r="G39" s="106"/>
      <c r="H39" s="111" t="s">
        <v>5599</v>
      </c>
      <c r="I39" s="110"/>
      <c r="J39" s="110"/>
      <c r="K39" s="110">
        <v>10.669189814814814</v>
      </c>
      <c r="L39" s="110">
        <v>10.669189814814814</v>
      </c>
      <c r="M39" s="120">
        <f t="shared" si="0"/>
        <v>0.56577189417989404</v>
      </c>
      <c r="P39" s="102"/>
      <c r="Q39" s="102"/>
      <c r="R39" s="102"/>
    </row>
    <row r="40" spans="2:18" ht="15" customHeight="1" x14ac:dyDescent="0.25">
      <c r="B40" s="109" t="s">
        <v>5269</v>
      </c>
      <c r="C40" s="110"/>
      <c r="D40" s="110"/>
      <c r="E40" s="110">
        <v>0.87932870370370375</v>
      </c>
      <c r="F40" s="110">
        <v>0.87932870370370375</v>
      </c>
      <c r="G40" s="106"/>
      <c r="H40" s="109" t="s">
        <v>5269</v>
      </c>
      <c r="I40" s="110"/>
      <c r="J40" s="110"/>
      <c r="K40" s="110">
        <v>319.81449074074072</v>
      </c>
      <c r="L40" s="110">
        <v>319.81449074074072</v>
      </c>
      <c r="M40" s="119">
        <f t="shared" si="0"/>
        <v>16.959305566137562</v>
      </c>
    </row>
    <row r="41" spans="2:18" x14ac:dyDescent="0.25">
      <c r="B41" s="111" t="s">
        <v>5639</v>
      </c>
      <c r="C41" s="110"/>
      <c r="D41" s="110"/>
      <c r="E41" s="110">
        <v>0.17586805555555557</v>
      </c>
      <c r="F41" s="110">
        <v>0.17586805555555557</v>
      </c>
      <c r="G41" s="106"/>
      <c r="H41" s="111" t="s">
        <v>5639</v>
      </c>
      <c r="I41" s="110"/>
      <c r="J41" s="110"/>
      <c r="K41" s="110">
        <v>70.547314814814811</v>
      </c>
      <c r="L41" s="110">
        <v>70.547314814814811</v>
      </c>
      <c r="M41" s="120">
        <f t="shared" si="0"/>
        <v>3.7410233227513219</v>
      </c>
      <c r="O41" s="62" t="s">
        <v>5562</v>
      </c>
      <c r="P41" s="62"/>
      <c r="Q41" s="62"/>
      <c r="R41" s="62"/>
    </row>
    <row r="42" spans="2:18" x14ac:dyDescent="0.25">
      <c r="B42" s="111" t="s">
        <v>5681</v>
      </c>
      <c r="C42" s="110"/>
      <c r="D42" s="110"/>
      <c r="E42" s="110">
        <v>0.15475694444444443</v>
      </c>
      <c r="F42" s="110">
        <v>0.15475694444444443</v>
      </c>
      <c r="G42" s="106"/>
      <c r="H42" s="111" t="s">
        <v>5681</v>
      </c>
      <c r="I42" s="110"/>
      <c r="J42" s="110"/>
      <c r="K42" s="110">
        <v>62.081631944444446</v>
      </c>
      <c r="L42" s="110">
        <v>62.081631944444446</v>
      </c>
      <c r="M42" s="120">
        <f t="shared" si="0"/>
        <v>3.292100253968254</v>
      </c>
      <c r="O42" s="69" t="s">
        <v>5747</v>
      </c>
      <c r="P42" s="67"/>
      <c r="Q42" s="67"/>
      <c r="R42" s="67"/>
    </row>
    <row r="43" spans="2:18" x14ac:dyDescent="0.25">
      <c r="B43" s="111" t="s">
        <v>5707</v>
      </c>
      <c r="C43" s="110"/>
      <c r="D43" s="110"/>
      <c r="E43" s="110">
        <v>0.35173611111111114</v>
      </c>
      <c r="F43" s="110">
        <v>0.35173611111111114</v>
      </c>
      <c r="G43" s="106"/>
      <c r="H43" s="111" t="s">
        <v>5707</v>
      </c>
      <c r="I43" s="110"/>
      <c r="J43" s="110"/>
      <c r="K43" s="110">
        <v>141.09462962962962</v>
      </c>
      <c r="L43" s="110">
        <v>141.09462962962962</v>
      </c>
      <c r="M43" s="120">
        <f t="shared" si="0"/>
        <v>7.4820466455026438</v>
      </c>
    </row>
    <row r="44" spans="2:18" x14ac:dyDescent="0.25">
      <c r="B44" s="111" t="s">
        <v>5723</v>
      </c>
      <c r="C44" s="110"/>
      <c r="D44" s="110"/>
      <c r="E44" s="110">
        <v>0.19696759259259258</v>
      </c>
      <c r="F44" s="110">
        <v>0.19696759259259258</v>
      </c>
      <c r="G44" s="106"/>
      <c r="H44" s="111" t="s">
        <v>5723</v>
      </c>
      <c r="I44" s="110"/>
      <c r="J44" s="110"/>
      <c r="K44" s="110">
        <v>46.09091435185185</v>
      </c>
      <c r="L44" s="110">
        <v>46.09091435185185</v>
      </c>
      <c r="M44" s="120">
        <f t="shared" si="0"/>
        <v>2.4441353439153439</v>
      </c>
    </row>
    <row r="45" spans="2:18" x14ac:dyDescent="0.25">
      <c r="B45" s="123" t="s">
        <v>5349</v>
      </c>
      <c r="C45" s="89"/>
      <c r="D45" s="110"/>
      <c r="E45" s="110">
        <v>0.79489583333333336</v>
      </c>
      <c r="F45" s="110">
        <v>0.79489583333333336</v>
      </c>
      <c r="G45" s="106"/>
      <c r="H45" s="123" t="s">
        <v>5349</v>
      </c>
      <c r="I45" s="89"/>
      <c r="J45" s="110"/>
      <c r="K45" s="110">
        <v>395.30010416666664</v>
      </c>
      <c r="L45" s="110">
        <v>395.30010416666664</v>
      </c>
      <c r="M45" s="119">
        <f t="shared" si="0"/>
        <v>20.96219980952381</v>
      </c>
    </row>
    <row r="46" spans="2:18" x14ac:dyDescent="0.25">
      <c r="B46" s="111" t="s">
        <v>5681</v>
      </c>
      <c r="C46" s="110"/>
      <c r="D46" s="110"/>
      <c r="E46" s="110">
        <v>0.61902777777777773</v>
      </c>
      <c r="F46" s="110">
        <v>0.61902777777777773</v>
      </c>
      <c r="G46" s="106"/>
      <c r="H46" s="111" t="s">
        <v>5681</v>
      </c>
      <c r="I46" s="110"/>
      <c r="J46" s="110"/>
      <c r="K46" s="110">
        <v>312.99490740740737</v>
      </c>
      <c r="L46" s="110">
        <v>312.99490740740737</v>
      </c>
      <c r="M46" s="120">
        <f t="shared" si="0"/>
        <v>16.597672804232801</v>
      </c>
    </row>
    <row r="47" spans="2:18" x14ac:dyDescent="0.25">
      <c r="B47" s="111" t="s">
        <v>5707</v>
      </c>
      <c r="C47" s="110"/>
      <c r="D47" s="110"/>
      <c r="E47" s="110">
        <v>0.17586805555555557</v>
      </c>
      <c r="F47" s="110">
        <v>0.17586805555555557</v>
      </c>
      <c r="G47" s="106"/>
      <c r="H47" s="111" t="s">
        <v>5707</v>
      </c>
      <c r="I47" s="110"/>
      <c r="J47" s="110"/>
      <c r="K47" s="110">
        <v>82.30519675925926</v>
      </c>
      <c r="L47" s="110">
        <v>82.30519675925926</v>
      </c>
      <c r="M47" s="120">
        <f t="shared" si="0"/>
        <v>4.3645270052910048</v>
      </c>
    </row>
    <row r="48" spans="2:18" x14ac:dyDescent="0.25">
      <c r="B48" s="109" t="s">
        <v>5270</v>
      </c>
      <c r="C48" s="110"/>
      <c r="D48" s="110"/>
      <c r="E48" s="110">
        <v>0.97076388888888898</v>
      </c>
      <c r="F48" s="110">
        <v>0.97076388888888898</v>
      </c>
      <c r="G48" s="106"/>
      <c r="H48" s="109" t="s">
        <v>5270</v>
      </c>
      <c r="I48" s="110"/>
      <c r="J48" s="110"/>
      <c r="K48" s="110">
        <v>385.77621527777774</v>
      </c>
      <c r="L48" s="110">
        <v>385.77621527777774</v>
      </c>
      <c r="M48" s="119">
        <f t="shared" si="0"/>
        <v>20.457161587301584</v>
      </c>
    </row>
    <row r="49" spans="2:13" x14ac:dyDescent="0.25">
      <c r="B49" s="111" t="s">
        <v>5681</v>
      </c>
      <c r="C49" s="110"/>
      <c r="D49" s="110"/>
      <c r="E49" s="110">
        <v>0.97076388888888898</v>
      </c>
      <c r="F49" s="110">
        <v>0.97076388888888898</v>
      </c>
      <c r="G49" s="106"/>
      <c r="H49" s="111" t="s">
        <v>5681</v>
      </c>
      <c r="I49" s="110"/>
      <c r="J49" s="110"/>
      <c r="K49" s="110">
        <v>385.77621527777774</v>
      </c>
      <c r="L49" s="110">
        <v>385.77621527777774</v>
      </c>
      <c r="M49" s="120">
        <f t="shared" si="0"/>
        <v>20.457161587301584</v>
      </c>
    </row>
    <row r="50" spans="2:13" x14ac:dyDescent="0.25">
      <c r="B50" s="109" t="s">
        <v>5350</v>
      </c>
      <c r="C50" s="110"/>
      <c r="D50" s="110"/>
      <c r="E50" s="110">
        <v>8.6701388888888883E-2</v>
      </c>
      <c r="F50" s="110">
        <v>8.6701388888888883E-2</v>
      </c>
      <c r="G50" s="106"/>
      <c r="H50" s="109" t="s">
        <v>5350</v>
      </c>
      <c r="I50" s="110"/>
      <c r="J50" s="110"/>
      <c r="K50" s="110">
        <v>24.238935185185184</v>
      </c>
      <c r="L50" s="110">
        <v>24.238935185185184</v>
      </c>
      <c r="M50" s="119">
        <f t="shared" si="0"/>
        <v>1.2853561058201057</v>
      </c>
    </row>
    <row r="51" spans="2:13" x14ac:dyDescent="0.25">
      <c r="B51" s="111" t="s">
        <v>5681</v>
      </c>
      <c r="C51" s="110"/>
      <c r="D51" s="110"/>
      <c r="E51" s="110">
        <v>8.6701388888888883E-2</v>
      </c>
      <c r="F51" s="110">
        <v>8.6701388888888883E-2</v>
      </c>
      <c r="G51" s="106"/>
      <c r="H51" s="111" t="s">
        <v>5681</v>
      </c>
      <c r="I51" s="110"/>
      <c r="J51" s="110"/>
      <c r="K51" s="110">
        <v>24.238935185185184</v>
      </c>
      <c r="L51" s="110">
        <v>24.238935185185184</v>
      </c>
      <c r="M51" s="120">
        <f t="shared" si="0"/>
        <v>1.2853561058201057</v>
      </c>
    </row>
    <row r="52" spans="2:13" x14ac:dyDescent="0.25">
      <c r="B52" s="109" t="s">
        <v>5271</v>
      </c>
      <c r="C52" s="110"/>
      <c r="D52" s="110"/>
      <c r="E52" s="110">
        <v>0.69953703703703696</v>
      </c>
      <c r="F52" s="110">
        <v>0.69953703703703696</v>
      </c>
      <c r="G52" s="106"/>
      <c r="H52" s="109" t="s">
        <v>5271</v>
      </c>
      <c r="I52" s="110"/>
      <c r="J52" s="110"/>
      <c r="K52" s="110">
        <v>340.67596064814813</v>
      </c>
      <c r="L52" s="110">
        <v>340.67596064814813</v>
      </c>
      <c r="M52" s="119">
        <f t="shared" si="0"/>
        <v>18.065559513227512</v>
      </c>
    </row>
    <row r="53" spans="2:13" x14ac:dyDescent="0.25">
      <c r="B53" s="111" t="s">
        <v>5681</v>
      </c>
      <c r="C53" s="110"/>
      <c r="D53" s="110"/>
      <c r="E53" s="110">
        <v>0.69953703703703696</v>
      </c>
      <c r="F53" s="110">
        <v>0.69953703703703696</v>
      </c>
      <c r="G53" s="106"/>
      <c r="H53" s="111" t="s">
        <v>5681</v>
      </c>
      <c r="I53" s="110"/>
      <c r="J53" s="110"/>
      <c r="K53" s="110">
        <v>340.67596064814813</v>
      </c>
      <c r="L53" s="110">
        <v>340.67596064814813</v>
      </c>
      <c r="M53" s="120">
        <f t="shared" si="0"/>
        <v>18.065559513227512</v>
      </c>
    </row>
    <row r="54" spans="2:13" x14ac:dyDescent="0.25">
      <c r="B54" s="112" t="s">
        <v>4162</v>
      </c>
      <c r="C54" s="121">
        <v>1.1397916666666665</v>
      </c>
      <c r="D54" s="121">
        <v>0.90394675925925938</v>
      </c>
      <c r="E54" s="121">
        <v>2.4843518518518519</v>
      </c>
      <c r="F54" s="121">
        <v>4.5280902777777783</v>
      </c>
      <c r="G54" s="106"/>
      <c r="H54" s="112" t="s">
        <v>4162</v>
      </c>
      <c r="I54" s="121">
        <v>284.72982638888891</v>
      </c>
      <c r="J54" s="121">
        <v>316.34590277777778</v>
      </c>
      <c r="K54" s="121">
        <v>897.86878472222236</v>
      </c>
      <c r="L54" s="121">
        <v>1498.9445138888887</v>
      </c>
      <c r="M54" s="93">
        <f t="shared" si="0"/>
        <v>79.486886222222211</v>
      </c>
    </row>
    <row r="55" spans="2:13" x14ac:dyDescent="0.25">
      <c r="B55" s="109" t="s">
        <v>5259</v>
      </c>
      <c r="C55" s="110"/>
      <c r="D55" s="110">
        <v>0.46428240740740745</v>
      </c>
      <c r="E55" s="110">
        <v>0.28255787037037039</v>
      </c>
      <c r="F55" s="110">
        <v>0.74684027777777784</v>
      </c>
      <c r="G55" s="106"/>
      <c r="H55" s="109" t="s">
        <v>5259</v>
      </c>
      <c r="I55" s="110"/>
      <c r="J55" s="110">
        <v>163.66975694444443</v>
      </c>
      <c r="K55" s="110">
        <v>88.92630787037038</v>
      </c>
      <c r="L55" s="110">
        <v>252.59606481481481</v>
      </c>
      <c r="M55" s="119">
        <f t="shared" si="0"/>
        <v>13.394808465608463</v>
      </c>
    </row>
    <row r="56" spans="2:13" x14ac:dyDescent="0.25">
      <c r="B56" s="111" t="s">
        <v>5689</v>
      </c>
      <c r="C56" s="110"/>
      <c r="D56" s="110">
        <v>0.46428240740740745</v>
      </c>
      <c r="E56" s="110">
        <v>0.21104166666666668</v>
      </c>
      <c r="F56" s="110">
        <v>0.67532407407407413</v>
      </c>
      <c r="G56" s="106"/>
      <c r="H56" s="111" t="s">
        <v>5689</v>
      </c>
      <c r="I56" s="110"/>
      <c r="J56" s="110">
        <v>163.66975694444443</v>
      </c>
      <c r="K56" s="110">
        <v>75.838368055555563</v>
      </c>
      <c r="L56" s="110">
        <v>239.50812500000001</v>
      </c>
      <c r="M56" s="120">
        <f t="shared" si="0"/>
        <v>12.700773714285713</v>
      </c>
    </row>
    <row r="57" spans="2:13" x14ac:dyDescent="0.25">
      <c r="B57" s="111" t="s">
        <v>5697</v>
      </c>
      <c r="C57" s="110"/>
      <c r="D57" s="110"/>
      <c r="E57" s="110">
        <v>7.1516203703703707E-2</v>
      </c>
      <c r="F57" s="110">
        <v>7.1516203703703707E-2</v>
      </c>
      <c r="G57" s="106"/>
      <c r="H57" s="111" t="s">
        <v>5697</v>
      </c>
      <c r="I57" s="110"/>
      <c r="J57" s="110"/>
      <c r="K57" s="110">
        <v>13.087939814814815</v>
      </c>
      <c r="L57" s="110">
        <v>13.087939814814815</v>
      </c>
      <c r="M57" s="120">
        <f t="shared" si="0"/>
        <v>0.69403475132275128</v>
      </c>
    </row>
    <row r="58" spans="2:13" x14ac:dyDescent="0.25">
      <c r="B58" s="109" t="s">
        <v>5260</v>
      </c>
      <c r="C58" s="110"/>
      <c r="D58" s="110">
        <v>0.19346064814814815</v>
      </c>
      <c r="E58" s="110">
        <v>0.41856481481481483</v>
      </c>
      <c r="F58" s="110">
        <v>0.61202546296296301</v>
      </c>
      <c r="G58" s="106"/>
      <c r="H58" s="109" t="s">
        <v>5260</v>
      </c>
      <c r="I58" s="110"/>
      <c r="J58" s="110">
        <v>74.368622685185187</v>
      </c>
      <c r="K58" s="110">
        <v>174.95732638888887</v>
      </c>
      <c r="L58" s="110">
        <v>249.32594907407406</v>
      </c>
      <c r="M58" s="119">
        <f t="shared" si="0"/>
        <v>13.221398899470897</v>
      </c>
    </row>
    <row r="59" spans="2:13" x14ac:dyDescent="0.25">
      <c r="B59" s="111" t="s">
        <v>5689</v>
      </c>
      <c r="C59" s="110"/>
      <c r="D59" s="110">
        <v>0.19346064814814815</v>
      </c>
      <c r="E59" s="110">
        <v>0.41856481481481483</v>
      </c>
      <c r="F59" s="110">
        <v>0.61202546296296301</v>
      </c>
      <c r="G59" s="106"/>
      <c r="H59" s="111" t="s">
        <v>5689</v>
      </c>
      <c r="I59" s="110"/>
      <c r="J59" s="110">
        <v>74.368622685185187</v>
      </c>
      <c r="K59" s="110">
        <v>174.95732638888887</v>
      </c>
      <c r="L59" s="110">
        <v>249.32594907407406</v>
      </c>
      <c r="M59" s="120">
        <f t="shared" si="0"/>
        <v>13.221398899470897</v>
      </c>
    </row>
    <row r="60" spans="2:13" x14ac:dyDescent="0.25">
      <c r="B60" s="109" t="s">
        <v>5793</v>
      </c>
      <c r="C60" s="110">
        <v>0.12842592592592592</v>
      </c>
      <c r="D60" s="110"/>
      <c r="E60" s="110"/>
      <c r="F60" s="110">
        <v>0.12842592592592592</v>
      </c>
      <c r="G60" s="106"/>
      <c r="H60" s="109" t="s">
        <v>5793</v>
      </c>
      <c r="I60" s="110">
        <v>24.492893518518517</v>
      </c>
      <c r="J60" s="110"/>
      <c r="K60" s="110"/>
      <c r="L60" s="132">
        <v>24.492893518518517</v>
      </c>
      <c r="M60" s="119">
        <f t="shared" si="0"/>
        <v>1.2988231534391532</v>
      </c>
    </row>
    <row r="61" spans="2:13" x14ac:dyDescent="0.25">
      <c r="B61" s="111" t="s">
        <v>5689</v>
      </c>
      <c r="C61" s="110">
        <v>0.12842592592592592</v>
      </c>
      <c r="D61" s="110"/>
      <c r="E61" s="110"/>
      <c r="F61" s="110">
        <v>0.12842592592592592</v>
      </c>
      <c r="G61" s="106"/>
      <c r="H61" s="111" t="s">
        <v>5689</v>
      </c>
      <c r="I61" s="110">
        <v>24.492893518518517</v>
      </c>
      <c r="J61" s="110"/>
      <c r="K61" s="110"/>
      <c r="L61" s="110">
        <v>24.492893518518517</v>
      </c>
      <c r="M61" s="120">
        <f t="shared" si="0"/>
        <v>1.2988231534391532</v>
      </c>
    </row>
    <row r="62" spans="2:13" x14ac:dyDescent="0.25">
      <c r="B62" s="109" t="s">
        <v>5794</v>
      </c>
      <c r="C62" s="110">
        <v>0.37993055555555549</v>
      </c>
      <c r="D62" s="110"/>
      <c r="E62" s="110"/>
      <c r="F62" s="110">
        <v>0.37993055555555549</v>
      </c>
      <c r="G62" s="106"/>
      <c r="H62" s="109" t="s">
        <v>5794</v>
      </c>
      <c r="I62" s="110">
        <v>95.012002314814822</v>
      </c>
      <c r="J62" s="110"/>
      <c r="K62" s="110"/>
      <c r="L62" s="110">
        <v>95.012002314814822</v>
      </c>
      <c r="M62" s="119">
        <f t="shared" si="0"/>
        <v>5.038350751322751</v>
      </c>
    </row>
    <row r="63" spans="2:13" x14ac:dyDescent="0.25">
      <c r="B63" s="111" t="s">
        <v>5689</v>
      </c>
      <c r="C63" s="89">
        <v>0.1257523148148148</v>
      </c>
      <c r="D63" s="110"/>
      <c r="E63" s="110"/>
      <c r="F63" s="110">
        <v>0.1257523148148148</v>
      </c>
      <c r="G63" s="106"/>
      <c r="H63" s="111" t="s">
        <v>5689</v>
      </c>
      <c r="I63" s="89">
        <v>33.575671296296299</v>
      </c>
      <c r="J63" s="110"/>
      <c r="K63" s="110"/>
      <c r="L63" s="110">
        <v>33.575671296296299</v>
      </c>
      <c r="M63" s="120">
        <f t="shared" si="0"/>
        <v>1.7804698835978836</v>
      </c>
    </row>
    <row r="64" spans="2:13" x14ac:dyDescent="0.25">
      <c r="B64" s="111" t="s">
        <v>5613</v>
      </c>
      <c r="C64" s="89">
        <v>0.25417824074074069</v>
      </c>
      <c r="D64" s="110"/>
      <c r="E64" s="110"/>
      <c r="F64" s="110">
        <v>0.25417824074074069</v>
      </c>
      <c r="H64" s="111" t="s">
        <v>5613</v>
      </c>
      <c r="I64" s="89">
        <v>61.436331018518516</v>
      </c>
      <c r="J64" s="110"/>
      <c r="K64" s="110"/>
      <c r="L64" s="110">
        <v>61.436331018518516</v>
      </c>
      <c r="M64" s="120">
        <f t="shared" si="0"/>
        <v>3.2578808677248676</v>
      </c>
    </row>
    <row r="65" spans="2:13" x14ac:dyDescent="0.25">
      <c r="B65" s="109" t="s">
        <v>5795</v>
      </c>
      <c r="C65" s="89">
        <v>0.63143518518518515</v>
      </c>
      <c r="D65" s="110"/>
      <c r="E65" s="110"/>
      <c r="F65" s="110">
        <v>0.63143518518518515</v>
      </c>
      <c r="H65" s="109" t="s">
        <v>5795</v>
      </c>
      <c r="I65" s="89">
        <v>165.22493055555555</v>
      </c>
      <c r="J65" s="110"/>
      <c r="K65" s="110"/>
      <c r="L65" s="110">
        <v>165.22493055555555</v>
      </c>
      <c r="M65" s="119">
        <f t="shared" si="0"/>
        <v>8.7616420317460317</v>
      </c>
    </row>
    <row r="66" spans="2:13" x14ac:dyDescent="0.25">
      <c r="B66" s="111" t="s">
        <v>5689</v>
      </c>
      <c r="C66" s="89">
        <v>0.63143518518518515</v>
      </c>
      <c r="D66" s="110"/>
      <c r="E66" s="110"/>
      <c r="F66" s="110">
        <v>0.63143518518518515</v>
      </c>
      <c r="H66" s="111" t="s">
        <v>5689</v>
      </c>
      <c r="I66" s="89">
        <v>165.22493055555555</v>
      </c>
      <c r="J66" s="110"/>
      <c r="K66" s="110"/>
      <c r="L66" s="110">
        <v>165.22493055555555</v>
      </c>
      <c r="M66" s="120">
        <f t="shared" si="0"/>
        <v>8.7616420317460317</v>
      </c>
    </row>
    <row r="67" spans="2:13" x14ac:dyDescent="0.25">
      <c r="B67" s="109" t="s">
        <v>5265</v>
      </c>
      <c r="C67" s="110"/>
      <c r="D67" s="110"/>
      <c r="E67" s="110">
        <v>0.96723379629629624</v>
      </c>
      <c r="F67" s="110">
        <v>0.96723379629629624</v>
      </c>
      <c r="G67" s="106"/>
      <c r="H67" s="109" t="s">
        <v>5265</v>
      </c>
      <c r="I67" s="110"/>
      <c r="J67" s="110"/>
      <c r="K67" s="110">
        <v>319.10899305555557</v>
      </c>
      <c r="L67" s="110">
        <v>319.10899305555557</v>
      </c>
      <c r="M67" s="119">
        <f t="shared" si="0"/>
        <v>16.921894031746032</v>
      </c>
    </row>
    <row r="68" spans="2:13" x14ac:dyDescent="0.25">
      <c r="B68" s="111" t="s">
        <v>5615</v>
      </c>
      <c r="C68" s="110"/>
      <c r="D68" s="110"/>
      <c r="E68" s="110">
        <v>0.12662037037037038</v>
      </c>
      <c r="F68" s="110">
        <v>0.12662037037037038</v>
      </c>
      <c r="G68" s="106"/>
      <c r="H68" s="111" t="s">
        <v>5615</v>
      </c>
      <c r="I68" s="110"/>
      <c r="J68" s="110"/>
      <c r="K68" s="110">
        <v>57.143321759259258</v>
      </c>
      <c r="L68" s="110">
        <v>57.143321759259258</v>
      </c>
      <c r="M68" s="120">
        <f t="shared" si="0"/>
        <v>3.0302287195767192</v>
      </c>
    </row>
    <row r="69" spans="2:13" x14ac:dyDescent="0.25">
      <c r="B69" s="111" t="s">
        <v>5655</v>
      </c>
      <c r="C69" s="110"/>
      <c r="D69" s="110"/>
      <c r="E69" s="110">
        <v>0.71399305555555559</v>
      </c>
      <c r="F69" s="110">
        <v>0.71399305555555559</v>
      </c>
      <c r="G69" s="106"/>
      <c r="H69" s="111" t="s">
        <v>5655</v>
      </c>
      <c r="I69" s="110"/>
      <c r="J69" s="110"/>
      <c r="K69" s="110">
        <v>261.96567129629631</v>
      </c>
      <c r="L69" s="110">
        <v>261.96567129629631</v>
      </c>
      <c r="M69" s="120">
        <f t="shared" si="0"/>
        <v>13.891665312169312</v>
      </c>
    </row>
    <row r="70" spans="2:13" x14ac:dyDescent="0.25">
      <c r="B70" s="111" t="s">
        <v>5711</v>
      </c>
      <c r="C70" s="110"/>
      <c r="D70" s="110"/>
      <c r="E70" s="110">
        <v>0.12662037037037038</v>
      </c>
      <c r="F70" s="110">
        <v>0.12662037037037038</v>
      </c>
      <c r="G70" s="106"/>
      <c r="H70" s="111" t="s">
        <v>5711</v>
      </c>
      <c r="I70" s="110"/>
      <c r="J70" s="110"/>
      <c r="K70" s="110">
        <v>0</v>
      </c>
      <c r="L70" s="110">
        <v>0</v>
      </c>
      <c r="M70" s="120">
        <f t="shared" si="0"/>
        <v>0</v>
      </c>
    </row>
    <row r="71" spans="2:13" x14ac:dyDescent="0.25">
      <c r="B71" s="109" t="s">
        <v>5266</v>
      </c>
      <c r="C71" s="110"/>
      <c r="D71" s="110">
        <v>0.2462037037037037</v>
      </c>
      <c r="E71" s="110">
        <v>0.61902777777777773</v>
      </c>
      <c r="F71" s="110">
        <v>0.86523148148148143</v>
      </c>
      <c r="G71" s="106"/>
      <c r="H71" s="109" t="s">
        <v>5266</v>
      </c>
      <c r="I71" s="110"/>
      <c r="J71" s="110">
        <v>78.30752314814815</v>
      </c>
      <c r="K71" s="110">
        <v>242.44758101851852</v>
      </c>
      <c r="L71" s="110">
        <v>320.75510416666668</v>
      </c>
      <c r="M71" s="119">
        <f t="shared" si="0"/>
        <v>17.009184952380952</v>
      </c>
    </row>
    <row r="72" spans="2:13" x14ac:dyDescent="0.25">
      <c r="B72" s="111" t="s">
        <v>5615</v>
      </c>
      <c r="C72" s="110"/>
      <c r="D72" s="110"/>
      <c r="E72" s="110">
        <v>0.25324074074074077</v>
      </c>
      <c r="F72" s="110">
        <v>0.25324074074074077</v>
      </c>
      <c r="G72" s="106"/>
      <c r="H72" s="111" t="s">
        <v>5615</v>
      </c>
      <c r="I72" s="110"/>
      <c r="J72" s="110"/>
      <c r="K72" s="110">
        <v>99.471701388888889</v>
      </c>
      <c r="L72" s="110">
        <v>99.471701388888889</v>
      </c>
      <c r="M72" s="120">
        <f t="shared" si="0"/>
        <v>5.2748422222222215</v>
      </c>
    </row>
    <row r="73" spans="2:13" x14ac:dyDescent="0.25">
      <c r="B73" s="111" t="s">
        <v>5649</v>
      </c>
      <c r="C73" s="110"/>
      <c r="D73" s="110">
        <v>0.11958333333333333</v>
      </c>
      <c r="E73" s="110">
        <v>0.11958333333333333</v>
      </c>
      <c r="F73" s="110">
        <v>0.23916666666666667</v>
      </c>
      <c r="G73" s="106"/>
      <c r="H73" s="111" t="s">
        <v>5649</v>
      </c>
      <c r="I73" s="110"/>
      <c r="J73" s="110">
        <v>35.979131944444447</v>
      </c>
      <c r="K73" s="110">
        <v>47.972175925925924</v>
      </c>
      <c r="L73" s="110">
        <v>83.951307870370371</v>
      </c>
      <c r="M73" s="120">
        <f t="shared" si="0"/>
        <v>4.4518179259259263</v>
      </c>
    </row>
    <row r="74" spans="2:13" x14ac:dyDescent="0.25">
      <c r="B74" s="111" t="s">
        <v>5655</v>
      </c>
      <c r="C74" s="110"/>
      <c r="D74" s="110">
        <v>0.12662037037037038</v>
      </c>
      <c r="E74" s="110">
        <v>0.2462037037037037</v>
      </c>
      <c r="F74" s="110">
        <v>0.37282407407407409</v>
      </c>
      <c r="G74" s="106"/>
      <c r="H74" s="111" t="s">
        <v>5655</v>
      </c>
      <c r="I74" s="110"/>
      <c r="J74" s="110">
        <v>42.328391203703703</v>
      </c>
      <c r="K74" s="110">
        <v>95.003703703703707</v>
      </c>
      <c r="L74" s="110">
        <v>137.3320949074074</v>
      </c>
      <c r="M74" s="120">
        <f t="shared" si="0"/>
        <v>7.2825248042328035</v>
      </c>
    </row>
    <row r="75" spans="2:13" x14ac:dyDescent="0.25">
      <c r="B75" s="109" t="s">
        <v>5272</v>
      </c>
      <c r="C75" s="110"/>
      <c r="D75" s="110"/>
      <c r="E75" s="110">
        <v>0.19696759259259258</v>
      </c>
      <c r="F75" s="110">
        <v>0.19696759259259258</v>
      </c>
      <c r="G75" s="106"/>
      <c r="H75" s="109" t="s">
        <v>5272</v>
      </c>
      <c r="I75" s="110"/>
      <c r="J75" s="110"/>
      <c r="K75" s="110">
        <v>72.428576388888885</v>
      </c>
      <c r="L75" s="110">
        <v>72.428576388888885</v>
      </c>
      <c r="M75" s="119">
        <f t="shared" si="0"/>
        <v>3.8407839365079357</v>
      </c>
    </row>
    <row r="76" spans="2:13" x14ac:dyDescent="0.25">
      <c r="B76" s="111" t="s">
        <v>5737</v>
      </c>
      <c r="C76" s="110"/>
      <c r="D76" s="110"/>
      <c r="E76" s="110">
        <v>0.19696759259259258</v>
      </c>
      <c r="F76" s="110">
        <v>0.19696759259259258</v>
      </c>
      <c r="G76" s="106"/>
      <c r="H76" s="111" t="s">
        <v>5737</v>
      </c>
      <c r="I76" s="110"/>
      <c r="J76" s="110"/>
      <c r="K76" s="110">
        <v>72.428576388888885</v>
      </c>
      <c r="L76" s="110">
        <v>72.428576388888885</v>
      </c>
      <c r="M76" s="120">
        <f t="shared" si="0"/>
        <v>3.8407839365079357</v>
      </c>
    </row>
    <row r="77" spans="2:13" x14ac:dyDescent="0.25">
      <c r="B77" s="126" t="s">
        <v>4038</v>
      </c>
      <c r="C77" s="127"/>
      <c r="D77" s="127">
        <v>0.39043981481481482</v>
      </c>
      <c r="E77" s="127">
        <v>1.4139930555555553</v>
      </c>
      <c r="F77" s="127">
        <v>1.80443287037037</v>
      </c>
      <c r="G77" s="128"/>
      <c r="H77" s="126" t="s">
        <v>4038</v>
      </c>
      <c r="I77" s="127"/>
      <c r="J77" s="127">
        <v>117.28490740740739</v>
      </c>
      <c r="K77" s="127">
        <v>431.74953703703704</v>
      </c>
      <c r="L77" s="127">
        <v>549.03444444444438</v>
      </c>
      <c r="M77" s="129">
        <f t="shared" si="0"/>
        <v>29.11451225396825</v>
      </c>
    </row>
    <row r="78" spans="2:13" x14ac:dyDescent="0.25">
      <c r="B78" s="109" t="s">
        <v>5263</v>
      </c>
      <c r="C78" s="110"/>
      <c r="D78" s="110">
        <v>0.39043981481481482</v>
      </c>
      <c r="E78" s="110">
        <v>1.4139930555555553</v>
      </c>
      <c r="F78" s="110">
        <v>1.80443287037037</v>
      </c>
      <c r="G78" s="106"/>
      <c r="H78" s="109" t="s">
        <v>5263</v>
      </c>
      <c r="I78" s="110"/>
      <c r="J78" s="110">
        <v>117.28490740740739</v>
      </c>
      <c r="K78" s="110">
        <v>431.74953703703704</v>
      </c>
      <c r="L78" s="110">
        <v>549.03444444444438</v>
      </c>
      <c r="M78" s="119">
        <f t="shared" si="0"/>
        <v>29.11451225396825</v>
      </c>
    </row>
    <row r="79" spans="2:13" x14ac:dyDescent="0.25">
      <c r="B79" s="111" t="s">
        <v>5606</v>
      </c>
      <c r="C79" s="110"/>
      <c r="D79" s="110"/>
      <c r="E79" s="110">
        <v>0.21104166666666666</v>
      </c>
      <c r="F79" s="110">
        <v>0.21104166666666666</v>
      </c>
      <c r="G79" s="106"/>
      <c r="H79" s="111" t="s">
        <v>5606</v>
      </c>
      <c r="I79" s="110"/>
      <c r="J79" s="110"/>
      <c r="K79" s="110">
        <v>59.965208333333337</v>
      </c>
      <c r="L79" s="110">
        <v>59.965208333333337</v>
      </c>
      <c r="M79" s="120">
        <f t="shared" si="0"/>
        <v>3.1798693333333339</v>
      </c>
    </row>
    <row r="80" spans="2:13" x14ac:dyDescent="0.25">
      <c r="B80" s="111" t="s">
        <v>5597</v>
      </c>
      <c r="C80" s="110"/>
      <c r="D80" s="110"/>
      <c r="E80" s="110">
        <v>0.11255787037037036</v>
      </c>
      <c r="F80" s="110">
        <v>0.11255787037037036</v>
      </c>
      <c r="G80" s="106"/>
      <c r="H80" s="111" t="s">
        <v>5597</v>
      </c>
      <c r="I80" s="110"/>
      <c r="J80" s="110"/>
      <c r="K80" s="110">
        <v>33.86270833333333</v>
      </c>
      <c r="L80" s="110">
        <v>33.86270833333333</v>
      </c>
      <c r="M80" s="120">
        <f t="shared" si="0"/>
        <v>1.7956910476190473</v>
      </c>
    </row>
    <row r="81" spans="2:13" x14ac:dyDescent="0.25">
      <c r="B81" s="111" t="s">
        <v>5686</v>
      </c>
      <c r="C81" s="110"/>
      <c r="D81" s="110">
        <v>0.39043981481481482</v>
      </c>
      <c r="E81" s="110">
        <v>1.0903935185185183</v>
      </c>
      <c r="F81" s="110">
        <v>1.480833333333333</v>
      </c>
      <c r="G81" s="106"/>
      <c r="H81" s="111" t="s">
        <v>5686</v>
      </c>
      <c r="I81" s="110"/>
      <c r="J81" s="110">
        <v>117.28490740740739</v>
      </c>
      <c r="K81" s="110">
        <v>337.92162037037036</v>
      </c>
      <c r="L81" s="110">
        <v>455.20652777777775</v>
      </c>
      <c r="M81" s="120">
        <f t="shared" ref="M81:M82" si="1">L81/525*24*1.16</f>
        <v>24.13895187301587</v>
      </c>
    </row>
    <row r="82" spans="2:13" x14ac:dyDescent="0.25">
      <c r="B82" s="113" t="s">
        <v>5798</v>
      </c>
      <c r="C82" s="114">
        <v>1.8299652777777777</v>
      </c>
      <c r="D82" s="114">
        <v>1.6390856481481482</v>
      </c>
      <c r="E82" s="114">
        <v>9.449328703703701</v>
      </c>
      <c r="F82" s="114">
        <v>12.918379629629628</v>
      </c>
      <c r="G82" s="106"/>
      <c r="H82" s="113" t="s">
        <v>5800</v>
      </c>
      <c r="I82" s="114">
        <v>456.43629629629623</v>
      </c>
      <c r="J82" s="114">
        <v>544.50767361111104</v>
      </c>
      <c r="K82" s="114">
        <v>3770.5337268518529</v>
      </c>
      <c r="L82" s="114">
        <v>4771.4776967592597</v>
      </c>
      <c r="M82" s="94">
        <f t="shared" si="1"/>
        <v>253.02464586243383</v>
      </c>
    </row>
  </sheetData>
  <mergeCells count="2">
    <mergeCell ref="B1:B2"/>
    <mergeCell ref="P37:R39"/>
  </mergeCells>
  <pageMargins left="0.7" right="0.7" top="0.75" bottom="0.75" header="0.3" footer="0.3"/>
  <pageSetup scale="82" orientation="landscape" horizontalDpi="4294967295" verticalDpi="4294967295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9372-AD7B-4ADE-8ABE-E8909166345D}">
  <sheetPr>
    <tabColor theme="9" tint="-0.249977111117893"/>
  </sheetPr>
  <dimension ref="B1:Q92"/>
  <sheetViews>
    <sheetView showGridLines="0" topLeftCell="A57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56.7109375" bestFit="1" customWidth="1"/>
    <col min="3" max="3" width="33.28515625" hidden="1" customWidth="1"/>
    <col min="4" max="4" width="9.5703125" hidden="1" customWidth="1"/>
    <col min="5" max="5" width="13.28515625" hidden="1" customWidth="1"/>
    <col min="6" max="6" width="13.7109375" bestFit="1" customWidth="1"/>
    <col min="7" max="7" width="9.140625" hidden="1" customWidth="1"/>
    <col min="8" max="8" width="56.7109375" hidden="1" customWidth="1"/>
    <col min="9" max="9" width="33.28515625" hidden="1" customWidth="1"/>
    <col min="10" max="10" width="9.5703125" hidden="1" customWidth="1"/>
    <col min="11" max="11" width="13.28515625" hidden="1" customWidth="1"/>
    <col min="12" max="12" width="13.42578125" bestFit="1" customWidth="1"/>
    <col min="13" max="13" width="9.42578125" bestFit="1" customWidth="1"/>
    <col min="15" max="15" width="27.5703125" bestFit="1" customWidth="1"/>
    <col min="16" max="16" width="9" customWidth="1"/>
    <col min="17" max="17" width="13.7109375" customWidth="1"/>
  </cols>
  <sheetData>
    <row r="1" spans="2:16" ht="18.75" customHeight="1" x14ac:dyDescent="0.25">
      <c r="B1" s="100" t="s">
        <v>3818</v>
      </c>
    </row>
    <row r="2" spans="2:16" x14ac:dyDescent="0.25">
      <c r="B2" s="101"/>
      <c r="F2" s="48" t="s">
        <v>3688</v>
      </c>
      <c r="L2" s="56" t="s">
        <v>4162</v>
      </c>
      <c r="M2" s="49" t="s">
        <v>5219</v>
      </c>
    </row>
    <row r="3" spans="2:16" x14ac:dyDescent="0.25">
      <c r="B3" s="52" t="s">
        <v>5560</v>
      </c>
      <c r="F3" s="50">
        <f>'Building Availability'!B6</f>
        <v>21</v>
      </c>
      <c r="L3" s="50">
        <f>'Building Availability'!C6</f>
        <v>0</v>
      </c>
      <c r="M3" s="46">
        <f>F3+L3</f>
        <v>21</v>
      </c>
    </row>
    <row r="4" spans="2:16" x14ac:dyDescent="0.25">
      <c r="B4" s="53" t="s">
        <v>5563</v>
      </c>
      <c r="F4" s="51">
        <f>'Building Availability'!E6</f>
        <v>52.5</v>
      </c>
      <c r="L4" s="51">
        <f>'Building Availability'!F6</f>
        <v>0</v>
      </c>
      <c r="M4" s="47">
        <f>'Building Availability'!G6</f>
        <v>52.5</v>
      </c>
    </row>
    <row r="5" spans="2:16" x14ac:dyDescent="0.25">
      <c r="B5" s="52" t="s">
        <v>5561</v>
      </c>
      <c r="F5" s="50">
        <v>21</v>
      </c>
      <c r="L5" s="50">
        <v>0</v>
      </c>
      <c r="M5" s="46">
        <f>F5+L5</f>
        <v>21</v>
      </c>
    </row>
    <row r="6" spans="2:16" x14ac:dyDescent="0.25">
      <c r="B6" s="53" t="s">
        <v>5564</v>
      </c>
      <c r="F6" s="51">
        <f>GETPIVOTDATA("WEEKLY HOURS",$B$13,"ROOM_TYPE","110 Classroom")</f>
        <v>13.094560185185182</v>
      </c>
      <c r="L6" s="51">
        <v>0</v>
      </c>
      <c r="M6" s="47">
        <f>GETPIVOTDATA("WEEKLY HOURS",$B$13)</f>
        <v>13.094560185185182</v>
      </c>
    </row>
    <row r="7" spans="2:16" x14ac:dyDescent="0.25">
      <c r="B7" s="27"/>
      <c r="C7" s="59"/>
      <c r="E7" s="59"/>
      <c r="M7" s="59"/>
    </row>
    <row r="8" spans="2:16" hidden="1" x14ac:dyDescent="0.25">
      <c r="B8" s="105" t="s">
        <v>23</v>
      </c>
      <c r="C8" s="106" t="s">
        <v>682</v>
      </c>
      <c r="E8" s="59"/>
      <c r="F8" s="59"/>
      <c r="H8" s="105" t="s">
        <v>23</v>
      </c>
      <c r="I8" s="106" t="s">
        <v>682</v>
      </c>
      <c r="K8" s="59"/>
      <c r="L8" s="59"/>
      <c r="M8" s="59"/>
    </row>
    <row r="9" spans="2:16" hidden="1" x14ac:dyDescent="0.25">
      <c r="B9" s="105" t="s">
        <v>7</v>
      </c>
      <c r="C9" s="106" t="s">
        <v>5555</v>
      </c>
      <c r="H9" s="105" t="s">
        <v>7</v>
      </c>
      <c r="I9" s="106" t="s">
        <v>5799</v>
      </c>
    </row>
    <row r="10" spans="2:16" hidden="1" x14ac:dyDescent="0.25">
      <c r="B10" s="105" t="s">
        <v>21</v>
      </c>
      <c r="C10" s="106" t="s">
        <v>62</v>
      </c>
      <c r="H10" s="105" t="s">
        <v>21</v>
      </c>
      <c r="I10" s="106" t="s">
        <v>62</v>
      </c>
    </row>
    <row r="11" spans="2:16" hidden="1" x14ac:dyDescent="0.25">
      <c r="B11" s="105" t="s">
        <v>15</v>
      </c>
      <c r="C11" s="106" t="s">
        <v>5360</v>
      </c>
      <c r="H11" s="105" t="s">
        <v>15</v>
      </c>
      <c r="I11" s="106" t="s">
        <v>5360</v>
      </c>
    </row>
    <row r="12" spans="2:16" hidden="1" x14ac:dyDescent="0.25">
      <c r="B12" s="105" t="s">
        <v>5554</v>
      </c>
      <c r="C12" s="106" t="s">
        <v>5360</v>
      </c>
      <c r="H12" s="105" t="s">
        <v>5554</v>
      </c>
      <c r="I12" s="106" t="s">
        <v>5360</v>
      </c>
    </row>
    <row r="13" spans="2:16" hidden="1" x14ac:dyDescent="0.25">
      <c r="O13" s="15" t="s">
        <v>3599</v>
      </c>
      <c r="P13" t="s">
        <v>3818</v>
      </c>
    </row>
    <row r="14" spans="2:16" hidden="1" x14ac:dyDescent="0.25">
      <c r="B14" s="105" t="s">
        <v>5776</v>
      </c>
      <c r="C14" s="105" t="s">
        <v>5358</v>
      </c>
      <c r="D14" s="106"/>
      <c r="E14" s="106"/>
      <c r="F14" s="106"/>
      <c r="H14" s="105" t="s">
        <v>5775</v>
      </c>
      <c r="I14" s="105" t="s">
        <v>5358</v>
      </c>
      <c r="J14" s="106"/>
      <c r="K14" s="106"/>
      <c r="L14" s="106"/>
    </row>
    <row r="15" spans="2:16" ht="30" x14ac:dyDescent="0.25">
      <c r="B15" s="107" t="s">
        <v>3818</v>
      </c>
      <c r="C15" s="107" t="s">
        <v>304</v>
      </c>
      <c r="D15" s="107" t="s">
        <v>5582</v>
      </c>
      <c r="E15" s="107" t="s">
        <v>5581</v>
      </c>
      <c r="F15" s="118" t="s">
        <v>5798</v>
      </c>
      <c r="G15" s="106"/>
      <c r="H15" s="107" t="s">
        <v>3818</v>
      </c>
      <c r="I15" s="107" t="s">
        <v>304</v>
      </c>
      <c r="J15" s="107" t="s">
        <v>5582</v>
      </c>
      <c r="K15" s="107" t="s">
        <v>5581</v>
      </c>
      <c r="L15" s="118" t="s">
        <v>5800</v>
      </c>
      <c r="M15" s="91" t="s">
        <v>5777</v>
      </c>
      <c r="O15" s="30" t="s">
        <v>3818</v>
      </c>
      <c r="P15" s="31" t="s">
        <v>5571</v>
      </c>
    </row>
    <row r="16" spans="2:16" x14ac:dyDescent="0.25">
      <c r="B16" s="108" t="s">
        <v>3688</v>
      </c>
      <c r="C16" s="117">
        <v>1.7969212962962962</v>
      </c>
      <c r="D16" s="117">
        <v>0.50648148148148153</v>
      </c>
      <c r="E16" s="117">
        <v>10.791157407407406</v>
      </c>
      <c r="F16" s="117">
        <v>13.094560185185182</v>
      </c>
      <c r="G16" s="106"/>
      <c r="H16" s="108" t="s">
        <v>3688</v>
      </c>
      <c r="I16" s="117">
        <v>730.68653935185182</v>
      </c>
      <c r="J16" s="117">
        <v>173.54638888888888</v>
      </c>
      <c r="K16" s="117">
        <v>5204.0892129629628</v>
      </c>
      <c r="L16" s="117">
        <v>6108.3221412037037</v>
      </c>
      <c r="M16" s="92">
        <f>L16/525*24*1.16</f>
        <v>323.91559697354495</v>
      </c>
      <c r="O16" s="44" t="s">
        <v>3688</v>
      </c>
      <c r="P16" s="45">
        <v>17360</v>
      </c>
    </row>
    <row r="17" spans="2:17" x14ac:dyDescent="0.25">
      <c r="B17" s="109" t="s">
        <v>5329</v>
      </c>
      <c r="C17" s="110"/>
      <c r="D17" s="110"/>
      <c r="E17" s="110">
        <v>0.49835648148148148</v>
      </c>
      <c r="F17" s="110">
        <v>0.49835648148148148</v>
      </c>
      <c r="G17" s="106"/>
      <c r="H17" s="109" t="s">
        <v>5329</v>
      </c>
      <c r="I17" s="110"/>
      <c r="J17" s="110"/>
      <c r="K17" s="110">
        <v>222.1157175925926</v>
      </c>
      <c r="L17" s="110">
        <v>222.1157175925926</v>
      </c>
      <c r="M17" s="87">
        <f t="shared" ref="M17:M80" si="0">L17/525*24*1.16</f>
        <v>11.778479195767197</v>
      </c>
      <c r="O17" s="32" t="s">
        <v>3832</v>
      </c>
      <c r="P17" s="33">
        <v>398</v>
      </c>
    </row>
    <row r="18" spans="2:17" x14ac:dyDescent="0.25">
      <c r="B18" s="111" t="s">
        <v>5693</v>
      </c>
      <c r="C18" s="110"/>
      <c r="D18" s="110"/>
      <c r="E18" s="110">
        <v>0.11255787037037036</v>
      </c>
      <c r="F18" s="110">
        <v>0.11255787037037036</v>
      </c>
      <c r="G18" s="106"/>
      <c r="H18" s="111" t="s">
        <v>5693</v>
      </c>
      <c r="I18" s="110"/>
      <c r="J18" s="110"/>
      <c r="K18" s="110">
        <v>54.55658564814815</v>
      </c>
      <c r="L18" s="110">
        <v>54.55658564814815</v>
      </c>
      <c r="M18" s="88">
        <f t="shared" si="0"/>
        <v>2.8930577989417992</v>
      </c>
      <c r="O18" s="32" t="s">
        <v>3625</v>
      </c>
      <c r="P18" s="33">
        <v>2623</v>
      </c>
    </row>
    <row r="19" spans="2:17" x14ac:dyDescent="0.25">
      <c r="B19" s="111" t="s">
        <v>5735</v>
      </c>
      <c r="C19" s="110"/>
      <c r="D19" s="110"/>
      <c r="E19" s="110">
        <v>3.8692129629629632E-2</v>
      </c>
      <c r="F19" s="110">
        <v>3.8692129629629632E-2</v>
      </c>
      <c r="G19" s="106"/>
      <c r="H19" s="111" t="s">
        <v>5735</v>
      </c>
      <c r="I19" s="110"/>
      <c r="J19" s="110"/>
      <c r="K19" s="110">
        <v>16.813773148148147</v>
      </c>
      <c r="L19" s="110">
        <v>16.813773148148147</v>
      </c>
      <c r="M19" s="88">
        <f t="shared" si="0"/>
        <v>0.89161037037037016</v>
      </c>
      <c r="O19" s="32" t="s">
        <v>3855</v>
      </c>
      <c r="P19" s="33">
        <v>2606</v>
      </c>
    </row>
    <row r="20" spans="2:17" x14ac:dyDescent="0.25">
      <c r="B20" s="111" t="s">
        <v>5619</v>
      </c>
      <c r="C20" s="110"/>
      <c r="D20" s="110"/>
      <c r="E20" s="110">
        <v>0.34710648148148149</v>
      </c>
      <c r="F20" s="110">
        <v>0.34710648148148149</v>
      </c>
      <c r="G20" s="106"/>
      <c r="H20" s="111" t="s">
        <v>5619</v>
      </c>
      <c r="I20" s="110"/>
      <c r="J20" s="110"/>
      <c r="K20" s="110">
        <v>150.7453587962963</v>
      </c>
      <c r="L20" s="110">
        <v>150.7453587962963</v>
      </c>
      <c r="M20" s="88">
        <f t="shared" si="0"/>
        <v>7.9938110264550266</v>
      </c>
      <c r="O20" s="32" t="s">
        <v>3891</v>
      </c>
      <c r="P20" s="33">
        <v>1611</v>
      </c>
    </row>
    <row r="21" spans="2:17" x14ac:dyDescent="0.25">
      <c r="B21" s="109" t="s">
        <v>5330</v>
      </c>
      <c r="C21" s="110">
        <v>9.8900462962962968E-2</v>
      </c>
      <c r="D21" s="110"/>
      <c r="E21" s="110">
        <v>0.36228009259259258</v>
      </c>
      <c r="F21" s="110">
        <v>0.46118055555555554</v>
      </c>
      <c r="G21" s="106"/>
      <c r="H21" s="109" t="s">
        <v>5330</v>
      </c>
      <c r="I21" s="110">
        <v>33.463287037037034</v>
      </c>
      <c r="J21" s="110"/>
      <c r="K21" s="110">
        <v>188.5964699074074</v>
      </c>
      <c r="L21" s="110">
        <v>222.05975694444444</v>
      </c>
      <c r="M21" s="87">
        <f t="shared" si="0"/>
        <v>11.775511682539682</v>
      </c>
      <c r="O21" s="32" t="s">
        <v>3708</v>
      </c>
      <c r="P21" s="33">
        <v>848</v>
      </c>
    </row>
    <row r="22" spans="2:17" x14ac:dyDescent="0.25">
      <c r="B22" s="111" t="s">
        <v>5635</v>
      </c>
      <c r="C22" s="110"/>
      <c r="D22" s="110"/>
      <c r="E22" s="110">
        <v>0.12310185185185185</v>
      </c>
      <c r="F22" s="110">
        <v>0.12310185185185185</v>
      </c>
      <c r="G22" s="106"/>
      <c r="H22" s="111" t="s">
        <v>5635</v>
      </c>
      <c r="I22" s="110"/>
      <c r="J22" s="110"/>
      <c r="K22" s="110">
        <v>65.844155092592587</v>
      </c>
      <c r="L22" s="110">
        <v>65.844155092592587</v>
      </c>
      <c r="M22" s="88">
        <f t="shared" si="0"/>
        <v>3.4916214814814812</v>
      </c>
      <c r="O22" s="32" t="s">
        <v>3678</v>
      </c>
      <c r="P22" s="33">
        <v>207</v>
      </c>
    </row>
    <row r="23" spans="2:17" x14ac:dyDescent="0.25">
      <c r="B23" s="111" t="s">
        <v>5693</v>
      </c>
      <c r="C23" s="110"/>
      <c r="D23" s="110"/>
      <c r="E23" s="110">
        <v>0.11255787037037036</v>
      </c>
      <c r="F23" s="110">
        <v>0.11255787037037036</v>
      </c>
      <c r="G23" s="106"/>
      <c r="H23" s="111" t="s">
        <v>5693</v>
      </c>
      <c r="I23" s="110"/>
      <c r="J23" s="110"/>
      <c r="K23" s="110">
        <v>67.725416666666661</v>
      </c>
      <c r="L23" s="110">
        <v>67.725416666666661</v>
      </c>
      <c r="M23" s="88">
        <f t="shared" si="0"/>
        <v>3.5913820952380946</v>
      </c>
      <c r="O23" s="32" t="s">
        <v>3653</v>
      </c>
      <c r="P23" s="33">
        <v>205</v>
      </c>
    </row>
    <row r="24" spans="2:17" x14ac:dyDescent="0.25">
      <c r="B24" s="111" t="s">
        <v>5650</v>
      </c>
      <c r="C24" s="110">
        <v>9.8900462962962968E-2</v>
      </c>
      <c r="D24" s="110"/>
      <c r="E24" s="110"/>
      <c r="F24" s="110">
        <v>9.8900462962962968E-2</v>
      </c>
      <c r="G24" s="106"/>
      <c r="H24" s="111" t="s">
        <v>5650</v>
      </c>
      <c r="I24" s="110">
        <v>33.463287037037034</v>
      </c>
      <c r="J24" s="110"/>
      <c r="K24" s="110"/>
      <c r="L24" s="110">
        <v>33.463287037037034</v>
      </c>
      <c r="M24" s="88">
        <f t="shared" si="0"/>
        <v>1.7745103068783066</v>
      </c>
      <c r="O24" s="34" t="s">
        <v>5356</v>
      </c>
      <c r="P24" s="35">
        <v>25858</v>
      </c>
    </row>
    <row r="25" spans="2:17" x14ac:dyDescent="0.25">
      <c r="B25" s="111" t="s">
        <v>5646</v>
      </c>
      <c r="C25" s="110"/>
      <c r="D25" s="110"/>
      <c r="E25" s="110">
        <v>0.12662037037037038</v>
      </c>
      <c r="F25" s="110">
        <v>0.12662037037037038</v>
      </c>
      <c r="G25" s="106"/>
      <c r="H25" s="111" t="s">
        <v>5646</v>
      </c>
      <c r="I25" s="110"/>
      <c r="J25" s="110"/>
      <c r="K25" s="110">
        <v>55.026898148148149</v>
      </c>
      <c r="L25" s="110">
        <v>55.026898148148149</v>
      </c>
      <c r="M25" s="88">
        <f t="shared" si="0"/>
        <v>2.9179977989417987</v>
      </c>
    </row>
    <row r="26" spans="2:17" x14ac:dyDescent="0.25">
      <c r="B26" s="109" t="s">
        <v>5355</v>
      </c>
      <c r="C26" s="110"/>
      <c r="D26" s="110"/>
      <c r="E26" s="110">
        <v>0.10552083333333333</v>
      </c>
      <c r="F26" s="110">
        <v>0.10552083333333333</v>
      </c>
      <c r="G26" s="106"/>
      <c r="H26" s="109" t="s">
        <v>5355</v>
      </c>
      <c r="I26" s="110"/>
      <c r="J26" s="110"/>
      <c r="K26" s="110">
        <v>15.873148148148148</v>
      </c>
      <c r="L26" s="110">
        <v>15.873148148148148</v>
      </c>
      <c r="M26" s="87">
        <f t="shared" si="0"/>
        <v>0.84173037037037035</v>
      </c>
    </row>
    <row r="27" spans="2:17" x14ac:dyDescent="0.25">
      <c r="B27" s="111" t="s">
        <v>5664</v>
      </c>
      <c r="C27" s="110"/>
      <c r="D27" s="110"/>
      <c r="E27" s="110">
        <v>0.10552083333333333</v>
      </c>
      <c r="F27" s="110">
        <v>0.10552083333333333</v>
      </c>
      <c r="G27" s="106"/>
      <c r="H27" s="111" t="s">
        <v>5664</v>
      </c>
      <c r="I27" s="110"/>
      <c r="J27" s="110"/>
      <c r="K27" s="110">
        <v>15.873148148148148</v>
      </c>
      <c r="L27" s="110">
        <v>15.873148148148148</v>
      </c>
      <c r="M27" s="88">
        <f t="shared" si="0"/>
        <v>0.84173037037037035</v>
      </c>
      <c r="O27" s="62" t="s">
        <v>5740</v>
      </c>
      <c r="P27" s="103" t="s">
        <v>5741</v>
      </c>
      <c r="Q27" s="103"/>
    </row>
    <row r="28" spans="2:17" x14ac:dyDescent="0.25">
      <c r="B28" s="109" t="s">
        <v>5331</v>
      </c>
      <c r="C28" s="110">
        <v>3.8692129629629632E-2</v>
      </c>
      <c r="D28" s="110"/>
      <c r="E28" s="110">
        <v>0.3376736111111111</v>
      </c>
      <c r="F28" s="110">
        <v>0.37636574074074075</v>
      </c>
      <c r="G28" s="106"/>
      <c r="H28" s="109" t="s">
        <v>5331</v>
      </c>
      <c r="I28" s="110">
        <v>16.167094907407407</v>
      </c>
      <c r="J28" s="110"/>
      <c r="K28" s="110">
        <v>182.4823726851852</v>
      </c>
      <c r="L28" s="110">
        <v>198.6494675925926</v>
      </c>
      <c r="M28" s="87">
        <f t="shared" si="0"/>
        <v>10.534097481481481</v>
      </c>
      <c r="O28" s="68">
        <v>2018</v>
      </c>
      <c r="P28" s="64">
        <v>0</v>
      </c>
    </row>
    <row r="29" spans="2:17" x14ac:dyDescent="0.25">
      <c r="B29" s="111" t="s">
        <v>5593</v>
      </c>
      <c r="C29" s="110"/>
      <c r="D29" s="110"/>
      <c r="E29" s="110">
        <v>0.11255787037037036</v>
      </c>
      <c r="F29" s="110">
        <v>0.11255787037037036</v>
      </c>
      <c r="G29" s="106"/>
      <c r="H29" s="111" t="s">
        <v>5593</v>
      </c>
      <c r="I29" s="110"/>
      <c r="J29" s="110"/>
      <c r="K29" s="110">
        <v>50.794062500000003</v>
      </c>
      <c r="L29" s="110">
        <v>50.794062500000003</v>
      </c>
      <c r="M29" s="88">
        <f t="shared" si="0"/>
        <v>2.6935365714285715</v>
      </c>
    </row>
    <row r="30" spans="2:17" x14ac:dyDescent="0.25">
      <c r="B30" s="111" t="s">
        <v>5682</v>
      </c>
      <c r="C30" s="110"/>
      <c r="D30" s="110"/>
      <c r="E30" s="110">
        <v>0.11255787037037036</v>
      </c>
      <c r="F30" s="110">
        <v>0.11255787037037036</v>
      </c>
      <c r="G30" s="106"/>
      <c r="H30" s="111" t="s">
        <v>5682</v>
      </c>
      <c r="I30" s="110"/>
      <c r="J30" s="110"/>
      <c r="K30" s="110">
        <v>62.081631944444446</v>
      </c>
      <c r="L30" s="110">
        <v>62.081631944444446</v>
      </c>
      <c r="M30" s="88">
        <f t="shared" si="0"/>
        <v>3.292100253968254</v>
      </c>
      <c r="O30" s="62" t="s">
        <v>5568</v>
      </c>
      <c r="P30" s="62" t="s">
        <v>5569</v>
      </c>
      <c r="Q30" s="62"/>
    </row>
    <row r="31" spans="2:17" x14ac:dyDescent="0.25">
      <c r="B31" s="111" t="s">
        <v>5627</v>
      </c>
      <c r="C31" s="110"/>
      <c r="D31" s="110"/>
      <c r="E31" s="110">
        <v>0.11255787037037036</v>
      </c>
      <c r="F31" s="110">
        <v>0.11255787037037036</v>
      </c>
      <c r="G31" s="106"/>
      <c r="H31" s="111" t="s">
        <v>5627</v>
      </c>
      <c r="I31" s="110"/>
      <c r="J31" s="110"/>
      <c r="K31" s="110">
        <v>48.912800925925929</v>
      </c>
      <c r="L31" s="110">
        <v>48.912800925925929</v>
      </c>
      <c r="M31" s="88">
        <f t="shared" si="0"/>
        <v>2.5937759576719577</v>
      </c>
      <c r="O31" s="102" t="s">
        <v>5748</v>
      </c>
      <c r="P31" s="102"/>
      <c r="Q31" s="102"/>
    </row>
    <row r="32" spans="2:17" x14ac:dyDescent="0.25">
      <c r="B32" s="111" t="s">
        <v>5719</v>
      </c>
      <c r="C32" s="110">
        <v>3.8692129629629632E-2</v>
      </c>
      <c r="D32" s="110"/>
      <c r="E32" s="110"/>
      <c r="F32" s="110">
        <v>3.8692129629629632E-2</v>
      </c>
      <c r="G32" s="106"/>
      <c r="H32" s="111" t="s">
        <v>5719</v>
      </c>
      <c r="I32" s="110">
        <v>16.167094907407407</v>
      </c>
      <c r="J32" s="110"/>
      <c r="K32" s="110">
        <v>20.693877314814817</v>
      </c>
      <c r="L32" s="110">
        <v>36.860972222222223</v>
      </c>
      <c r="M32" s="88">
        <f t="shared" si="0"/>
        <v>1.9546846984126984</v>
      </c>
      <c r="O32" s="102"/>
      <c r="P32" s="102"/>
      <c r="Q32" s="102"/>
    </row>
    <row r="33" spans="2:17" x14ac:dyDescent="0.25">
      <c r="B33" s="109" t="s">
        <v>5332</v>
      </c>
      <c r="C33" s="110">
        <v>0.1125462962962963</v>
      </c>
      <c r="D33" s="110"/>
      <c r="E33" s="110">
        <v>0.39394675925925926</v>
      </c>
      <c r="F33" s="110">
        <v>0.50649305555555557</v>
      </c>
      <c r="G33" s="106"/>
      <c r="H33" s="109" t="s">
        <v>5332</v>
      </c>
      <c r="I33" s="110">
        <v>51.734699074074072</v>
      </c>
      <c r="J33" s="110"/>
      <c r="K33" s="110">
        <v>207.87940972222219</v>
      </c>
      <c r="L33" s="110">
        <v>259.61410879629631</v>
      </c>
      <c r="M33" s="87">
        <f t="shared" si="0"/>
        <v>13.766965312169313</v>
      </c>
      <c r="O33" s="102"/>
      <c r="P33" s="102"/>
      <c r="Q33" s="102"/>
    </row>
    <row r="34" spans="2:17" x14ac:dyDescent="0.25">
      <c r="B34" s="111" t="s">
        <v>5693</v>
      </c>
      <c r="C34" s="110"/>
      <c r="D34" s="110"/>
      <c r="E34" s="110">
        <v>0.11255787037037036</v>
      </c>
      <c r="F34" s="110">
        <v>0.11255787037037036</v>
      </c>
      <c r="G34" s="106"/>
      <c r="H34" s="111" t="s">
        <v>5693</v>
      </c>
      <c r="I34" s="110"/>
      <c r="J34" s="110"/>
      <c r="K34" s="110">
        <v>54.55658564814815</v>
      </c>
      <c r="L34" s="110">
        <v>54.55658564814815</v>
      </c>
      <c r="M34" s="88">
        <f t="shared" si="0"/>
        <v>2.8930577989417992</v>
      </c>
    </row>
    <row r="35" spans="2:17" x14ac:dyDescent="0.25">
      <c r="B35" s="111" t="s">
        <v>5719</v>
      </c>
      <c r="C35" s="110">
        <v>0.1125462962962963</v>
      </c>
      <c r="D35" s="110"/>
      <c r="E35" s="110"/>
      <c r="F35" s="110">
        <v>0.1125462962962963</v>
      </c>
      <c r="G35" s="106"/>
      <c r="H35" s="111" t="s">
        <v>5719</v>
      </c>
      <c r="I35" s="110">
        <v>51.734699074074072</v>
      </c>
      <c r="J35" s="110"/>
      <c r="K35" s="110"/>
      <c r="L35" s="110">
        <v>51.734699074074072</v>
      </c>
      <c r="M35" s="88">
        <f t="shared" si="0"/>
        <v>2.743417185185185</v>
      </c>
      <c r="O35" s="103" t="s">
        <v>5562</v>
      </c>
      <c r="P35" s="103"/>
      <c r="Q35" s="103"/>
    </row>
    <row r="36" spans="2:17" x14ac:dyDescent="0.25">
      <c r="B36" s="111" t="s">
        <v>5619</v>
      </c>
      <c r="C36" s="110"/>
      <c r="D36" s="110"/>
      <c r="E36" s="110">
        <v>0.11255787037037036</v>
      </c>
      <c r="F36" s="110">
        <v>0.11255787037037036</v>
      </c>
      <c r="G36" s="106"/>
      <c r="H36" s="111" t="s">
        <v>5619</v>
      </c>
      <c r="I36" s="110"/>
      <c r="J36" s="110"/>
      <c r="K36" s="110">
        <v>65.844155092592587</v>
      </c>
      <c r="L36" s="110">
        <v>65.844155092592587</v>
      </c>
      <c r="M36" s="88">
        <f t="shared" si="0"/>
        <v>3.4916214814814812</v>
      </c>
      <c r="O36" s="102" t="s">
        <v>5749</v>
      </c>
      <c r="P36" s="102"/>
    </row>
    <row r="37" spans="2:17" x14ac:dyDescent="0.25">
      <c r="B37" s="111" t="s">
        <v>5736</v>
      </c>
      <c r="C37" s="110"/>
      <c r="D37" s="110"/>
      <c r="E37" s="110">
        <v>0.16883101851851851</v>
      </c>
      <c r="F37" s="110">
        <v>0.16883101851851851</v>
      </c>
      <c r="G37" s="106"/>
      <c r="H37" s="111" t="s">
        <v>5736</v>
      </c>
      <c r="I37" s="110"/>
      <c r="J37" s="110"/>
      <c r="K37" s="110">
        <v>87.478668981481476</v>
      </c>
      <c r="L37" s="110">
        <v>87.478668981481476</v>
      </c>
      <c r="M37" s="88">
        <f t="shared" si="0"/>
        <v>4.6388688465608459</v>
      </c>
    </row>
    <row r="38" spans="2:17" x14ac:dyDescent="0.25">
      <c r="B38" s="109" t="s">
        <v>5333</v>
      </c>
      <c r="C38" s="110">
        <v>0.1125462962962963</v>
      </c>
      <c r="D38" s="110"/>
      <c r="E38" s="110">
        <v>0.46429398148148143</v>
      </c>
      <c r="F38" s="110">
        <v>0.5768402777777778</v>
      </c>
      <c r="G38" s="106"/>
      <c r="H38" s="109" t="s">
        <v>5333</v>
      </c>
      <c r="I38" s="110">
        <v>70.547314814814811</v>
      </c>
      <c r="J38" s="110"/>
      <c r="K38" s="110">
        <v>233.98190972222221</v>
      </c>
      <c r="L38" s="110">
        <v>304.52922453703707</v>
      </c>
      <c r="M38" s="87">
        <f t="shared" si="0"/>
        <v>16.148749735449737</v>
      </c>
    </row>
    <row r="39" spans="2:17" x14ac:dyDescent="0.25">
      <c r="B39" s="111" t="s">
        <v>5719</v>
      </c>
      <c r="C39" s="110">
        <v>0.1125462962962963</v>
      </c>
      <c r="D39" s="110"/>
      <c r="E39" s="110">
        <v>0.11255787037037036</v>
      </c>
      <c r="F39" s="110">
        <v>0.22510416666666666</v>
      </c>
      <c r="G39" s="106"/>
      <c r="H39" s="111" t="s">
        <v>5719</v>
      </c>
      <c r="I39" s="110">
        <v>70.547314814814811</v>
      </c>
      <c r="J39" s="110"/>
      <c r="K39" s="110">
        <v>63.96289351851852</v>
      </c>
      <c r="L39" s="110">
        <v>134.51020833333334</v>
      </c>
      <c r="M39" s="88">
        <f t="shared" si="0"/>
        <v>7.1328841904761902</v>
      </c>
    </row>
    <row r="40" spans="2:17" x14ac:dyDescent="0.25">
      <c r="B40" s="111" t="s">
        <v>5646</v>
      </c>
      <c r="C40" s="110"/>
      <c r="D40" s="110"/>
      <c r="E40" s="110">
        <v>0.12662037037037038</v>
      </c>
      <c r="F40" s="110">
        <v>0.12662037037037038</v>
      </c>
      <c r="G40" s="106"/>
      <c r="H40" s="111" t="s">
        <v>5646</v>
      </c>
      <c r="I40" s="110"/>
      <c r="J40" s="110"/>
      <c r="K40" s="110">
        <v>74.074675925925931</v>
      </c>
      <c r="L40" s="110">
        <v>74.074675925925931</v>
      </c>
      <c r="M40" s="88">
        <f t="shared" si="0"/>
        <v>3.9280742433862432</v>
      </c>
    </row>
    <row r="41" spans="2:17" x14ac:dyDescent="0.25">
      <c r="B41" s="111" t="s">
        <v>5735</v>
      </c>
      <c r="C41" s="89"/>
      <c r="D41" s="110"/>
      <c r="E41" s="110">
        <v>0.11255787037037036</v>
      </c>
      <c r="F41" s="110">
        <v>0.11255787037037036</v>
      </c>
      <c r="H41" s="111" t="s">
        <v>5735</v>
      </c>
      <c r="I41" s="89"/>
      <c r="J41" s="110"/>
      <c r="K41" s="110">
        <v>47.031539351851855</v>
      </c>
      <c r="L41" s="110">
        <v>47.031539351851855</v>
      </c>
      <c r="M41" s="88">
        <f t="shared" si="0"/>
        <v>2.4940153439153439</v>
      </c>
    </row>
    <row r="42" spans="2:17" x14ac:dyDescent="0.25">
      <c r="B42" s="111" t="s">
        <v>5617</v>
      </c>
      <c r="C42" s="89"/>
      <c r="D42" s="110"/>
      <c r="E42" s="110">
        <v>0.11255787037037036</v>
      </c>
      <c r="F42" s="110">
        <v>0.11255787037037036</v>
      </c>
      <c r="H42" s="111" t="s">
        <v>5617</v>
      </c>
      <c r="I42" s="89"/>
      <c r="J42" s="110"/>
      <c r="K42" s="110">
        <v>48.912800925925929</v>
      </c>
      <c r="L42" s="110">
        <v>48.912800925925929</v>
      </c>
      <c r="M42" s="88">
        <f t="shared" si="0"/>
        <v>2.5937759576719577</v>
      </c>
    </row>
    <row r="43" spans="2:17" x14ac:dyDescent="0.25">
      <c r="B43" s="109" t="s">
        <v>5334</v>
      </c>
      <c r="C43" s="89">
        <v>0.15482638888888889</v>
      </c>
      <c r="D43" s="110"/>
      <c r="E43" s="110">
        <v>0.57685185185185184</v>
      </c>
      <c r="F43" s="110">
        <v>0.73167824074074073</v>
      </c>
      <c r="H43" s="109" t="s">
        <v>5334</v>
      </c>
      <c r="I43" s="89">
        <v>56.952384259259262</v>
      </c>
      <c r="J43" s="110"/>
      <c r="K43" s="110">
        <v>273.37083333333328</v>
      </c>
      <c r="L43" s="110">
        <v>330.32321759259258</v>
      </c>
      <c r="M43" s="87">
        <f t="shared" si="0"/>
        <v>17.516568338624339</v>
      </c>
    </row>
    <row r="44" spans="2:17" x14ac:dyDescent="0.25">
      <c r="B44" s="111" t="s">
        <v>5707</v>
      </c>
      <c r="C44" s="89">
        <v>0.15482638888888889</v>
      </c>
      <c r="D44" s="110"/>
      <c r="E44" s="110">
        <v>0.46429398148148149</v>
      </c>
      <c r="F44" s="110">
        <v>0.61912037037037038</v>
      </c>
      <c r="H44" s="111" t="s">
        <v>5707</v>
      </c>
      <c r="I44" s="89">
        <v>56.952384259259262</v>
      </c>
      <c r="J44" s="110"/>
      <c r="K44" s="110">
        <v>201.8828935185185</v>
      </c>
      <c r="L44" s="110">
        <v>258.83527777777778</v>
      </c>
      <c r="M44" s="88">
        <f t="shared" si="0"/>
        <v>13.725665015873014</v>
      </c>
    </row>
    <row r="45" spans="2:17" x14ac:dyDescent="0.25">
      <c r="B45" s="111" t="s">
        <v>5619</v>
      </c>
      <c r="C45" s="89"/>
      <c r="D45" s="110"/>
      <c r="E45" s="110">
        <v>0.11255787037037036</v>
      </c>
      <c r="F45" s="110">
        <v>0.11255787037037036</v>
      </c>
      <c r="H45" s="111" t="s">
        <v>5619</v>
      </c>
      <c r="I45" s="89"/>
      <c r="J45" s="110"/>
      <c r="K45" s="110">
        <v>71.487939814814808</v>
      </c>
      <c r="L45" s="110">
        <v>71.487939814814808</v>
      </c>
      <c r="M45" s="88">
        <f t="shared" si="0"/>
        <v>3.7909033227513222</v>
      </c>
    </row>
    <row r="46" spans="2:17" x14ac:dyDescent="0.25">
      <c r="B46" s="109" t="s">
        <v>5335</v>
      </c>
      <c r="C46" s="89">
        <v>0.14420138888888889</v>
      </c>
      <c r="D46" s="110"/>
      <c r="E46" s="110">
        <v>0.57685185185185184</v>
      </c>
      <c r="F46" s="110">
        <v>0.72105324074074062</v>
      </c>
      <c r="H46" s="109" t="s">
        <v>5335</v>
      </c>
      <c r="I46" s="89">
        <v>49.97101851851852</v>
      </c>
      <c r="J46" s="110"/>
      <c r="K46" s="110">
        <v>234.33465277777776</v>
      </c>
      <c r="L46" s="110">
        <v>284.30567129629628</v>
      </c>
      <c r="M46" s="87">
        <f t="shared" si="0"/>
        <v>15.076323597883597</v>
      </c>
    </row>
    <row r="47" spans="2:17" x14ac:dyDescent="0.25">
      <c r="B47" s="111" t="s">
        <v>5707</v>
      </c>
      <c r="C47" s="89">
        <v>8.7928240740740737E-2</v>
      </c>
      <c r="D47" s="110"/>
      <c r="E47" s="110">
        <v>0.46429398148148149</v>
      </c>
      <c r="F47" s="110">
        <v>0.55222222222222217</v>
      </c>
      <c r="H47" s="111" t="s">
        <v>5707</v>
      </c>
      <c r="I47" s="89">
        <v>26.455243055555556</v>
      </c>
      <c r="J47" s="110"/>
      <c r="K47" s="110">
        <v>172.25302083333332</v>
      </c>
      <c r="L47" s="110">
        <v>198.70826388888889</v>
      </c>
      <c r="M47" s="88">
        <f t="shared" si="0"/>
        <v>10.537215365079364</v>
      </c>
    </row>
    <row r="48" spans="2:17" x14ac:dyDescent="0.25">
      <c r="B48" s="111" t="s">
        <v>5693</v>
      </c>
      <c r="C48" s="89"/>
      <c r="D48" s="110"/>
      <c r="E48" s="110">
        <v>0.11255787037037036</v>
      </c>
      <c r="F48" s="110">
        <v>0.11255787037037036</v>
      </c>
      <c r="H48" s="111" t="s">
        <v>5693</v>
      </c>
      <c r="I48" s="89"/>
      <c r="J48" s="110"/>
      <c r="K48" s="110">
        <v>62.081631944444446</v>
      </c>
      <c r="L48" s="110">
        <v>62.081631944444446</v>
      </c>
      <c r="M48" s="88">
        <f t="shared" si="0"/>
        <v>3.292100253968254</v>
      </c>
    </row>
    <row r="49" spans="2:13" x14ac:dyDescent="0.25">
      <c r="B49" s="111" t="s">
        <v>5719</v>
      </c>
      <c r="C49" s="89">
        <v>5.6273148148148149E-2</v>
      </c>
      <c r="D49" s="110"/>
      <c r="E49" s="110"/>
      <c r="F49" s="110">
        <v>5.6273148148148149E-2</v>
      </c>
      <c r="H49" s="111" t="s">
        <v>5719</v>
      </c>
      <c r="I49" s="89">
        <v>23.515775462962964</v>
      </c>
      <c r="J49" s="110"/>
      <c r="K49" s="110"/>
      <c r="L49" s="110">
        <v>23.515775462962964</v>
      </c>
      <c r="M49" s="88">
        <f t="shared" si="0"/>
        <v>1.2470079788359789</v>
      </c>
    </row>
    <row r="50" spans="2:13" x14ac:dyDescent="0.25">
      <c r="B50" s="109" t="s">
        <v>5336</v>
      </c>
      <c r="C50" s="89"/>
      <c r="D50" s="110"/>
      <c r="E50" s="110">
        <v>1.0552083333333335</v>
      </c>
      <c r="F50" s="110">
        <v>1.0552083333333335</v>
      </c>
      <c r="H50" s="109" t="s">
        <v>5336</v>
      </c>
      <c r="I50" s="89"/>
      <c r="J50" s="110"/>
      <c r="K50" s="110">
        <v>476.19432870370366</v>
      </c>
      <c r="L50" s="110">
        <v>476.19432870370366</v>
      </c>
      <c r="M50" s="87">
        <f t="shared" si="0"/>
        <v>25.251904973544967</v>
      </c>
    </row>
    <row r="51" spans="2:13" x14ac:dyDescent="0.25">
      <c r="B51" s="111" t="s">
        <v>5707</v>
      </c>
      <c r="C51" s="89"/>
      <c r="D51" s="110"/>
      <c r="E51" s="110">
        <v>1.0552083333333335</v>
      </c>
      <c r="F51" s="110">
        <v>1.0552083333333335</v>
      </c>
      <c r="H51" s="111" t="s">
        <v>5707</v>
      </c>
      <c r="I51" s="89"/>
      <c r="J51" s="110"/>
      <c r="K51" s="110">
        <v>476.19432870370366</v>
      </c>
      <c r="L51" s="110">
        <v>476.19432870370366</v>
      </c>
      <c r="M51" s="88">
        <f t="shared" si="0"/>
        <v>25.251904973544967</v>
      </c>
    </row>
    <row r="52" spans="2:13" x14ac:dyDescent="0.25">
      <c r="B52" s="109" t="s">
        <v>5337</v>
      </c>
      <c r="C52" s="89">
        <v>0.12311342592592593</v>
      </c>
      <c r="D52" s="110"/>
      <c r="E52" s="110">
        <v>0.22511574074074073</v>
      </c>
      <c r="F52" s="110">
        <v>0.34822916666666665</v>
      </c>
      <c r="H52" s="109" t="s">
        <v>5337</v>
      </c>
      <c r="I52" s="89">
        <v>61.964050925925932</v>
      </c>
      <c r="J52" s="110"/>
      <c r="K52" s="110">
        <v>116.63821759259258</v>
      </c>
      <c r="L52" s="110">
        <v>178.60226851851851</v>
      </c>
      <c r="M52" s="87">
        <f t="shared" si="0"/>
        <v>9.4710231534391518</v>
      </c>
    </row>
    <row r="53" spans="2:13" x14ac:dyDescent="0.25">
      <c r="B53" s="111" t="s">
        <v>5593</v>
      </c>
      <c r="C53" s="89">
        <v>3.8692129629629632E-2</v>
      </c>
      <c r="D53" s="110"/>
      <c r="E53" s="110"/>
      <c r="F53" s="110">
        <v>3.8692129629629632E-2</v>
      </c>
      <c r="H53" s="111" t="s">
        <v>5593</v>
      </c>
      <c r="I53" s="89">
        <v>16.813773148148147</v>
      </c>
      <c r="J53" s="110"/>
      <c r="K53" s="110"/>
      <c r="L53" s="110">
        <v>16.813773148148147</v>
      </c>
      <c r="M53" s="88">
        <f t="shared" si="0"/>
        <v>0.89161037037037016</v>
      </c>
    </row>
    <row r="54" spans="2:13" x14ac:dyDescent="0.25">
      <c r="B54" s="111" t="s">
        <v>5635</v>
      </c>
      <c r="C54" s="89">
        <v>8.44212962962963E-2</v>
      </c>
      <c r="D54" s="110"/>
      <c r="E54" s="110"/>
      <c r="F54" s="110">
        <v>8.44212962962963E-2</v>
      </c>
      <c r="H54" s="111" t="s">
        <v>5635</v>
      </c>
      <c r="I54" s="89">
        <v>45.150277777777781</v>
      </c>
      <c r="J54" s="110"/>
      <c r="K54" s="110"/>
      <c r="L54" s="110">
        <v>45.150277777777781</v>
      </c>
      <c r="M54" s="88">
        <f t="shared" si="0"/>
        <v>2.39425473015873</v>
      </c>
    </row>
    <row r="55" spans="2:13" x14ac:dyDescent="0.25">
      <c r="B55" s="111" t="s">
        <v>5707</v>
      </c>
      <c r="C55" s="89"/>
      <c r="D55" s="110"/>
      <c r="E55" s="110">
        <v>0.11255787037037036</v>
      </c>
      <c r="F55" s="110">
        <v>0.11255787037037036</v>
      </c>
      <c r="H55" s="111" t="s">
        <v>5707</v>
      </c>
      <c r="I55" s="89"/>
      <c r="J55" s="110"/>
      <c r="K55" s="110">
        <v>43.269016203703707</v>
      </c>
      <c r="L55" s="110">
        <v>43.269016203703707</v>
      </c>
      <c r="M55" s="88">
        <f t="shared" si="0"/>
        <v>2.2944941164021166</v>
      </c>
    </row>
    <row r="56" spans="2:13" x14ac:dyDescent="0.25">
      <c r="B56" s="111" t="s">
        <v>5619</v>
      </c>
      <c r="C56" s="89"/>
      <c r="D56" s="110"/>
      <c r="E56" s="110">
        <v>0.11255787037037036</v>
      </c>
      <c r="F56" s="110">
        <v>0.11255787037037036</v>
      </c>
      <c r="H56" s="111" t="s">
        <v>5619</v>
      </c>
      <c r="I56" s="89"/>
      <c r="J56" s="110"/>
      <c r="K56" s="110">
        <v>73.369201388888882</v>
      </c>
      <c r="L56" s="110">
        <v>73.369201388888882</v>
      </c>
      <c r="M56" s="88">
        <f t="shared" si="0"/>
        <v>3.8906639365079356</v>
      </c>
    </row>
    <row r="57" spans="2:13" x14ac:dyDescent="0.25">
      <c r="B57" s="109" t="s">
        <v>5338</v>
      </c>
      <c r="C57" s="89"/>
      <c r="D57" s="110"/>
      <c r="E57" s="110">
        <v>0.56278935185185186</v>
      </c>
      <c r="F57" s="110">
        <v>0.56278935185185186</v>
      </c>
      <c r="H57" s="109" t="s">
        <v>5338</v>
      </c>
      <c r="I57" s="89"/>
      <c r="J57" s="110"/>
      <c r="K57" s="110">
        <v>310.40815972222219</v>
      </c>
      <c r="L57" s="110">
        <v>310.40815972222219</v>
      </c>
      <c r="M57" s="87">
        <f t="shared" si="0"/>
        <v>16.460501269841266</v>
      </c>
    </row>
    <row r="58" spans="2:13" x14ac:dyDescent="0.25">
      <c r="B58" s="111" t="s">
        <v>5693</v>
      </c>
      <c r="C58" s="89"/>
      <c r="D58" s="110"/>
      <c r="E58" s="110">
        <v>0.11255787037037036</v>
      </c>
      <c r="F58" s="110">
        <v>0.11255787037037036</v>
      </c>
      <c r="H58" s="111" t="s">
        <v>5693</v>
      </c>
      <c r="I58" s="89"/>
      <c r="J58" s="110"/>
      <c r="K58" s="110">
        <v>63.96289351851852</v>
      </c>
      <c r="L58" s="110">
        <v>63.96289351851852</v>
      </c>
      <c r="M58" s="88">
        <f t="shared" si="0"/>
        <v>3.3918608677248674</v>
      </c>
    </row>
    <row r="59" spans="2:13" x14ac:dyDescent="0.25">
      <c r="B59" s="111" t="s">
        <v>5719</v>
      </c>
      <c r="C59" s="89"/>
      <c r="D59" s="110"/>
      <c r="E59" s="110">
        <v>0.22511574074074073</v>
      </c>
      <c r="F59" s="110">
        <v>0.22511574074074073</v>
      </c>
      <c r="H59" s="111" t="s">
        <v>5719</v>
      </c>
      <c r="I59" s="89"/>
      <c r="J59" s="110"/>
      <c r="K59" s="110">
        <v>135.45083333333332</v>
      </c>
      <c r="L59" s="110">
        <v>135.45083333333332</v>
      </c>
      <c r="M59" s="88">
        <f t="shared" si="0"/>
        <v>7.1827641904761892</v>
      </c>
    </row>
    <row r="60" spans="2:13" x14ac:dyDescent="0.25">
      <c r="B60" s="111" t="s">
        <v>5735</v>
      </c>
      <c r="C60" s="89"/>
      <c r="D60" s="110"/>
      <c r="E60" s="110">
        <v>0.22511574074074073</v>
      </c>
      <c r="F60" s="110">
        <v>0.22511574074074073</v>
      </c>
      <c r="H60" s="111" t="s">
        <v>5735</v>
      </c>
      <c r="I60" s="89"/>
      <c r="J60" s="110"/>
      <c r="K60" s="110">
        <v>110.99443287037037</v>
      </c>
      <c r="L60" s="110">
        <v>110.99443287037037</v>
      </c>
      <c r="M60" s="88">
        <f t="shared" si="0"/>
        <v>5.8858762116402117</v>
      </c>
    </row>
    <row r="61" spans="2:13" x14ac:dyDescent="0.25">
      <c r="B61" s="109" t="s">
        <v>5339</v>
      </c>
      <c r="C61" s="89">
        <v>0.34467592592592589</v>
      </c>
      <c r="D61" s="110"/>
      <c r="E61" s="110">
        <v>0.32811342592592591</v>
      </c>
      <c r="F61" s="110">
        <v>0.67278935185185185</v>
      </c>
      <c r="H61" s="109" t="s">
        <v>5339</v>
      </c>
      <c r="I61" s="89">
        <v>140.97704861111112</v>
      </c>
      <c r="J61" s="110"/>
      <c r="K61" s="110">
        <v>120.97513888888888</v>
      </c>
      <c r="L61" s="110">
        <v>261.95218749999998</v>
      </c>
      <c r="M61" s="87">
        <f t="shared" si="0"/>
        <v>13.890950285714283</v>
      </c>
    </row>
    <row r="62" spans="2:13" x14ac:dyDescent="0.25">
      <c r="B62" s="111" t="s">
        <v>5707</v>
      </c>
      <c r="C62" s="89">
        <v>0.17585648148148147</v>
      </c>
      <c r="D62" s="110"/>
      <c r="E62" s="110">
        <v>0.28842592592592592</v>
      </c>
      <c r="F62" s="110">
        <v>0.46428240740740739</v>
      </c>
      <c r="H62" s="111" t="s">
        <v>5707</v>
      </c>
      <c r="I62" s="89">
        <v>67.607835648148153</v>
      </c>
      <c r="J62" s="110"/>
      <c r="K62" s="110">
        <v>112.99327546296296</v>
      </c>
      <c r="L62" s="110">
        <v>180.60111111111109</v>
      </c>
      <c r="M62" s="88">
        <f t="shared" si="0"/>
        <v>9.5770189206349201</v>
      </c>
    </row>
    <row r="63" spans="2:13" x14ac:dyDescent="0.25">
      <c r="B63" s="111" t="s">
        <v>5634</v>
      </c>
      <c r="C63" s="89">
        <v>0.16881944444444444</v>
      </c>
      <c r="D63" s="110"/>
      <c r="E63" s="110"/>
      <c r="F63" s="110">
        <v>0.16881944444444444</v>
      </c>
      <c r="H63" s="111" t="s">
        <v>5634</v>
      </c>
      <c r="I63" s="89">
        <v>73.369212962962962</v>
      </c>
      <c r="J63" s="110"/>
      <c r="K63" s="110"/>
      <c r="L63" s="110">
        <v>73.369212962962962</v>
      </c>
      <c r="M63" s="88">
        <f t="shared" si="0"/>
        <v>3.89066455026455</v>
      </c>
    </row>
    <row r="64" spans="2:13" x14ac:dyDescent="0.25">
      <c r="B64" s="111" t="s">
        <v>5599</v>
      </c>
      <c r="C64" s="89"/>
      <c r="D64" s="110"/>
      <c r="E64" s="110">
        <v>3.9687500000000001E-2</v>
      </c>
      <c r="F64" s="110">
        <v>3.9687500000000001E-2</v>
      </c>
      <c r="H64" s="111" t="s">
        <v>5599</v>
      </c>
      <c r="I64" s="89"/>
      <c r="J64" s="110"/>
      <c r="K64" s="110">
        <v>7.9818634259259262</v>
      </c>
      <c r="L64" s="110">
        <v>7.9818634259259262</v>
      </c>
      <c r="M64" s="88">
        <f t="shared" si="0"/>
        <v>0.42326681481481482</v>
      </c>
    </row>
    <row r="65" spans="2:13" x14ac:dyDescent="0.25">
      <c r="B65" s="109" t="s">
        <v>5340</v>
      </c>
      <c r="C65" s="89"/>
      <c r="D65" s="110"/>
      <c r="E65" s="110">
        <v>0.97431712962962957</v>
      </c>
      <c r="F65" s="110">
        <v>0.97431712962962957</v>
      </c>
      <c r="H65" s="109" t="s">
        <v>5340</v>
      </c>
      <c r="I65" s="89"/>
      <c r="J65" s="110"/>
      <c r="K65" s="110">
        <v>646.3897222222223</v>
      </c>
      <c r="L65" s="110">
        <v>646.3897222222223</v>
      </c>
      <c r="M65" s="87">
        <f t="shared" si="0"/>
        <v>34.277123555555555</v>
      </c>
    </row>
    <row r="66" spans="2:13" x14ac:dyDescent="0.25">
      <c r="B66" s="111" t="s">
        <v>5619</v>
      </c>
      <c r="C66" s="89"/>
      <c r="D66" s="110"/>
      <c r="E66" s="110">
        <v>0.80548611111111112</v>
      </c>
      <c r="F66" s="110">
        <v>0.80548611111111112</v>
      </c>
      <c r="H66" s="111" t="s">
        <v>5619</v>
      </c>
      <c r="I66" s="89"/>
      <c r="J66" s="110"/>
      <c r="K66" s="110">
        <v>541.97969907407412</v>
      </c>
      <c r="L66" s="110">
        <v>541.97969907407412</v>
      </c>
      <c r="M66" s="88">
        <f t="shared" si="0"/>
        <v>28.740409185185182</v>
      </c>
    </row>
    <row r="67" spans="2:13" x14ac:dyDescent="0.25">
      <c r="B67" s="111" t="s">
        <v>5736</v>
      </c>
      <c r="C67" s="89"/>
      <c r="D67" s="110"/>
      <c r="E67" s="110">
        <v>0.16883101851851851</v>
      </c>
      <c r="F67" s="110">
        <v>0.16883101851851851</v>
      </c>
      <c r="H67" s="111" t="s">
        <v>5736</v>
      </c>
      <c r="I67" s="89"/>
      <c r="J67" s="110"/>
      <c r="K67" s="110">
        <v>104.41002314814814</v>
      </c>
      <c r="L67" s="110">
        <v>104.41002314814814</v>
      </c>
      <c r="M67" s="88">
        <f t="shared" si="0"/>
        <v>5.5367143703703698</v>
      </c>
    </row>
    <row r="68" spans="2:13" x14ac:dyDescent="0.25">
      <c r="B68" s="109" t="s">
        <v>5341</v>
      </c>
      <c r="C68" s="89"/>
      <c r="D68" s="110">
        <v>0.50648148148148153</v>
      </c>
      <c r="E68" s="110">
        <v>0.11255787037037036</v>
      </c>
      <c r="F68" s="110">
        <v>0.61903935185185188</v>
      </c>
      <c r="H68" s="109" t="s">
        <v>5341</v>
      </c>
      <c r="I68" s="89"/>
      <c r="J68" s="110">
        <v>173.54638888888888</v>
      </c>
      <c r="K68" s="110">
        <v>43.269016203703707</v>
      </c>
      <c r="L68" s="110">
        <v>216.81540509259258</v>
      </c>
      <c r="M68" s="87">
        <f t="shared" si="0"/>
        <v>11.497411195767194</v>
      </c>
    </row>
    <row r="69" spans="2:13" x14ac:dyDescent="0.25">
      <c r="B69" s="111" t="s">
        <v>5593</v>
      </c>
      <c r="C69" s="89"/>
      <c r="D69" s="110">
        <v>0.50648148148148153</v>
      </c>
      <c r="E69" s="110">
        <v>0.11255787037037036</v>
      </c>
      <c r="F69" s="110">
        <v>0.61903935185185188</v>
      </c>
      <c r="H69" s="111" t="s">
        <v>5593</v>
      </c>
      <c r="I69" s="89"/>
      <c r="J69" s="110">
        <v>173.54638888888888</v>
      </c>
      <c r="K69" s="110">
        <v>43.269016203703707</v>
      </c>
      <c r="L69" s="110">
        <v>216.81540509259258</v>
      </c>
      <c r="M69" s="88">
        <f t="shared" si="0"/>
        <v>11.497411195767194</v>
      </c>
    </row>
    <row r="70" spans="2:13" x14ac:dyDescent="0.25">
      <c r="B70" s="109" t="s">
        <v>5342</v>
      </c>
      <c r="C70" s="89"/>
      <c r="D70" s="110"/>
      <c r="E70" s="110">
        <v>0.7034259259259259</v>
      </c>
      <c r="F70" s="110">
        <v>0.7034259259259259</v>
      </c>
      <c r="H70" s="109" t="s">
        <v>5342</v>
      </c>
      <c r="I70" s="89"/>
      <c r="J70" s="110"/>
      <c r="K70" s="110">
        <v>287.7102083333333</v>
      </c>
      <c r="L70" s="110">
        <v>287.7102083333333</v>
      </c>
      <c r="M70" s="87">
        <f t="shared" si="0"/>
        <v>15.256861333333331</v>
      </c>
    </row>
    <row r="71" spans="2:13" x14ac:dyDescent="0.25">
      <c r="B71" s="111" t="s">
        <v>5593</v>
      </c>
      <c r="C71" s="89"/>
      <c r="D71" s="110"/>
      <c r="E71" s="110">
        <v>0.11255787037037036</v>
      </c>
      <c r="F71" s="110">
        <v>0.11255787037037036</v>
      </c>
      <c r="H71" s="111" t="s">
        <v>5593</v>
      </c>
      <c r="I71" s="89"/>
      <c r="J71" s="110"/>
      <c r="K71" s="110">
        <v>47.031539351851855</v>
      </c>
      <c r="L71" s="110">
        <v>47.031539351851855</v>
      </c>
      <c r="M71" s="88">
        <f t="shared" si="0"/>
        <v>2.4940153439153439</v>
      </c>
    </row>
    <row r="72" spans="2:13" x14ac:dyDescent="0.25">
      <c r="B72" s="111" t="s">
        <v>5608</v>
      </c>
      <c r="C72" s="89"/>
      <c r="D72" s="110"/>
      <c r="E72" s="110">
        <v>1.9155092592592592E-2</v>
      </c>
      <c r="F72" s="110">
        <v>1.9155092592592592E-2</v>
      </c>
      <c r="H72" s="111" t="s">
        <v>5608</v>
      </c>
      <c r="I72" s="89"/>
      <c r="J72" s="110"/>
      <c r="K72" s="110">
        <v>6.5683912037037038</v>
      </c>
      <c r="L72" s="110">
        <v>6.5683912037037038</v>
      </c>
      <c r="M72" s="88">
        <f t="shared" si="0"/>
        <v>0.34831240211640213</v>
      </c>
    </row>
    <row r="73" spans="2:13" x14ac:dyDescent="0.25">
      <c r="B73" s="111" t="s">
        <v>5735</v>
      </c>
      <c r="C73" s="89"/>
      <c r="D73" s="110"/>
      <c r="E73" s="110">
        <v>0.3376736111111111</v>
      </c>
      <c r="F73" s="110">
        <v>0.3376736111111111</v>
      </c>
      <c r="H73" s="111" t="s">
        <v>5735</v>
      </c>
      <c r="I73" s="89"/>
      <c r="J73" s="110"/>
      <c r="K73" s="110">
        <v>129.8070486111111</v>
      </c>
      <c r="L73" s="110">
        <v>129.8070486111111</v>
      </c>
      <c r="M73" s="88">
        <f t="shared" si="0"/>
        <v>6.8834823492063473</v>
      </c>
    </row>
    <row r="74" spans="2:13" x14ac:dyDescent="0.25">
      <c r="B74" s="111" t="s">
        <v>5619</v>
      </c>
      <c r="C74" s="89"/>
      <c r="D74" s="110"/>
      <c r="E74" s="110">
        <v>0.23403935185185185</v>
      </c>
      <c r="F74" s="110">
        <v>0.23403935185185185</v>
      </c>
      <c r="H74" s="111" t="s">
        <v>5619</v>
      </c>
      <c r="I74" s="89"/>
      <c r="J74" s="110"/>
      <c r="K74" s="110">
        <v>104.30322916666667</v>
      </c>
      <c r="L74" s="110">
        <v>104.30322916666667</v>
      </c>
      <c r="M74" s="88">
        <f t="shared" si="0"/>
        <v>5.5310512380952384</v>
      </c>
    </row>
    <row r="75" spans="2:13" x14ac:dyDescent="0.25">
      <c r="B75" s="109" t="s">
        <v>5797</v>
      </c>
      <c r="C75" s="89">
        <v>0.40363425925925916</v>
      </c>
      <c r="D75" s="110"/>
      <c r="E75" s="110"/>
      <c r="F75" s="110">
        <v>0.40363425925925916</v>
      </c>
      <c r="H75" s="109" t="s">
        <v>5797</v>
      </c>
      <c r="I75" s="89">
        <v>154.84656249999998</v>
      </c>
      <c r="J75" s="110"/>
      <c r="K75" s="110"/>
      <c r="L75" s="110">
        <v>154.84656249999998</v>
      </c>
      <c r="M75" s="87">
        <f t="shared" si="0"/>
        <v>8.2112919999999985</v>
      </c>
    </row>
    <row r="76" spans="2:13" x14ac:dyDescent="0.25">
      <c r="B76" s="111" t="s">
        <v>5645</v>
      </c>
      <c r="C76" s="89">
        <v>0.28858796296296291</v>
      </c>
      <c r="D76" s="110"/>
      <c r="E76" s="110"/>
      <c r="F76" s="110">
        <v>0.28858796296296291</v>
      </c>
      <c r="H76" s="111" t="s">
        <v>5645</v>
      </c>
      <c r="I76" s="89">
        <v>107.5616898148148</v>
      </c>
      <c r="J76" s="110"/>
      <c r="K76" s="110"/>
      <c r="L76" s="110">
        <v>107.5616898148148</v>
      </c>
      <c r="M76" s="88">
        <f t="shared" si="0"/>
        <v>5.7038427513227496</v>
      </c>
    </row>
    <row r="77" spans="2:13" x14ac:dyDescent="0.25">
      <c r="B77" s="111" t="s">
        <v>5669</v>
      </c>
      <c r="C77" s="89">
        <v>4.8159722222222222E-2</v>
      </c>
      <c r="D77" s="110"/>
      <c r="E77" s="110"/>
      <c r="F77" s="110">
        <v>4.8159722222222222E-2</v>
      </c>
      <c r="H77" s="111" t="s">
        <v>5669</v>
      </c>
      <c r="I77" s="89">
        <v>18.369664351851853</v>
      </c>
      <c r="J77" s="110"/>
      <c r="K77" s="110"/>
      <c r="L77" s="110">
        <v>18.369664351851853</v>
      </c>
      <c r="M77" s="88">
        <f t="shared" si="0"/>
        <v>0.97411705820105821</v>
      </c>
    </row>
    <row r="78" spans="2:13" x14ac:dyDescent="0.25">
      <c r="B78" s="111" t="s">
        <v>5686</v>
      </c>
      <c r="C78" s="89">
        <v>6.6886574074074071E-2</v>
      </c>
      <c r="D78" s="110"/>
      <c r="E78" s="110"/>
      <c r="F78" s="110">
        <v>6.6886574074074071E-2</v>
      </c>
      <c r="H78" s="111" t="s">
        <v>5686</v>
      </c>
      <c r="I78" s="89">
        <v>28.915208333333332</v>
      </c>
      <c r="J78" s="110"/>
      <c r="K78" s="110"/>
      <c r="L78" s="110">
        <v>28.915208333333332</v>
      </c>
      <c r="M78" s="88">
        <f t="shared" si="0"/>
        <v>1.5333321904761903</v>
      </c>
    </row>
    <row r="79" spans="2:13" x14ac:dyDescent="0.25">
      <c r="B79" s="109" t="s">
        <v>5343</v>
      </c>
      <c r="C79" s="89">
        <v>8.7928240740740737E-2</v>
      </c>
      <c r="D79" s="110"/>
      <c r="E79" s="110">
        <v>0.70347222222222228</v>
      </c>
      <c r="F79" s="110">
        <v>0.79140046296296296</v>
      </c>
      <c r="H79" s="109" t="s">
        <v>5343</v>
      </c>
      <c r="I79" s="89">
        <v>27.924976851851852</v>
      </c>
      <c r="J79" s="110"/>
      <c r="K79" s="110">
        <v>299.82607638888885</v>
      </c>
      <c r="L79" s="110">
        <v>327.7510532407407</v>
      </c>
      <c r="M79" s="87">
        <f t="shared" si="0"/>
        <v>17.380170137566136</v>
      </c>
    </row>
    <row r="80" spans="2:13" x14ac:dyDescent="0.25">
      <c r="B80" s="111" t="s">
        <v>5707</v>
      </c>
      <c r="C80" s="89">
        <v>8.7928240740740737E-2</v>
      </c>
      <c r="D80" s="110"/>
      <c r="E80" s="110">
        <v>0.70347222222222228</v>
      </c>
      <c r="F80" s="110">
        <v>0.79140046296296296</v>
      </c>
      <c r="H80" s="111" t="s">
        <v>5707</v>
      </c>
      <c r="I80" s="89">
        <v>27.924976851851852</v>
      </c>
      <c r="J80" s="110"/>
      <c r="K80" s="110">
        <v>299.82607638888885</v>
      </c>
      <c r="L80" s="110">
        <v>327.7510532407407</v>
      </c>
      <c r="M80" s="88">
        <f t="shared" si="0"/>
        <v>17.380170137566136</v>
      </c>
    </row>
    <row r="81" spans="2:13" x14ac:dyDescent="0.25">
      <c r="B81" s="109" t="s">
        <v>5344</v>
      </c>
      <c r="C81" s="89">
        <v>8.7928240740740737E-2</v>
      </c>
      <c r="D81" s="110"/>
      <c r="E81" s="110">
        <v>0.99539351851851854</v>
      </c>
      <c r="F81" s="110">
        <v>1.0833217592592592</v>
      </c>
      <c r="H81" s="109" t="s">
        <v>5344</v>
      </c>
      <c r="I81" s="89">
        <v>39.682858796296294</v>
      </c>
      <c r="J81" s="110"/>
      <c r="K81" s="110">
        <v>345.91697916666669</v>
      </c>
      <c r="L81" s="110">
        <v>385.59983796296297</v>
      </c>
      <c r="M81" s="87">
        <f t="shared" ref="M81:M92" si="1">L81/525*24*1.16</f>
        <v>20.447808550264551</v>
      </c>
    </row>
    <row r="82" spans="2:13" x14ac:dyDescent="0.25">
      <c r="B82" s="111" t="s">
        <v>5668</v>
      </c>
      <c r="C82" s="89"/>
      <c r="D82" s="110"/>
      <c r="E82" s="110">
        <v>0.52055555555555555</v>
      </c>
      <c r="F82" s="110">
        <v>0.52055555555555555</v>
      </c>
      <c r="H82" s="111" t="s">
        <v>5668</v>
      </c>
      <c r="I82" s="89"/>
      <c r="J82" s="110"/>
      <c r="K82" s="110">
        <v>113.1108449074074</v>
      </c>
      <c r="L82" s="110">
        <v>113.1108449074074</v>
      </c>
      <c r="M82" s="88">
        <f t="shared" si="1"/>
        <v>5.9981065185185169</v>
      </c>
    </row>
    <row r="83" spans="2:13" x14ac:dyDescent="0.25">
      <c r="B83" s="111" t="s">
        <v>5682</v>
      </c>
      <c r="C83" s="89"/>
      <c r="D83" s="110"/>
      <c r="E83" s="110">
        <v>0.12310185185185185</v>
      </c>
      <c r="F83" s="110">
        <v>0.12310185185185185</v>
      </c>
      <c r="H83" s="111" t="s">
        <v>5682</v>
      </c>
      <c r="I83" s="89"/>
      <c r="J83" s="110"/>
      <c r="K83" s="110">
        <v>74.074675925925931</v>
      </c>
      <c r="L83" s="110">
        <v>74.074675925925931</v>
      </c>
      <c r="M83" s="88">
        <f t="shared" si="1"/>
        <v>3.9280742433862432</v>
      </c>
    </row>
    <row r="84" spans="2:13" x14ac:dyDescent="0.25">
      <c r="B84" s="111" t="s">
        <v>5707</v>
      </c>
      <c r="C84" s="89">
        <v>8.7928240740740737E-2</v>
      </c>
      <c r="D84" s="110"/>
      <c r="E84" s="110">
        <v>0.35173611111111114</v>
      </c>
      <c r="F84" s="110">
        <v>0.43966435185185188</v>
      </c>
      <c r="H84" s="111" t="s">
        <v>5707</v>
      </c>
      <c r="I84" s="89">
        <v>39.682858796296294</v>
      </c>
      <c r="J84" s="110"/>
      <c r="K84" s="110">
        <v>158.73145833333334</v>
      </c>
      <c r="L84" s="110">
        <v>198.41431712962964</v>
      </c>
      <c r="M84" s="88">
        <f t="shared" si="1"/>
        <v>10.521627788359789</v>
      </c>
    </row>
    <row r="85" spans="2:13" x14ac:dyDescent="0.25">
      <c r="B85" s="109" t="s">
        <v>5345</v>
      </c>
      <c r="C85" s="89"/>
      <c r="D85" s="110"/>
      <c r="E85" s="110">
        <v>0.3376736111111111</v>
      </c>
      <c r="F85" s="110">
        <v>0.3376736111111111</v>
      </c>
      <c r="H85" s="109" t="s">
        <v>5345</v>
      </c>
      <c r="I85" s="89"/>
      <c r="J85" s="110"/>
      <c r="K85" s="110">
        <v>169.31354166666668</v>
      </c>
      <c r="L85" s="110">
        <v>169.31354166666668</v>
      </c>
      <c r="M85" s="87">
        <f t="shared" si="1"/>
        <v>8.978455238095238</v>
      </c>
    </row>
    <row r="86" spans="2:13" x14ac:dyDescent="0.25">
      <c r="B86" s="111" t="s">
        <v>5707</v>
      </c>
      <c r="C86" s="89"/>
      <c r="D86" s="110"/>
      <c r="E86" s="110">
        <v>0.3376736111111111</v>
      </c>
      <c r="F86" s="110">
        <v>0.3376736111111111</v>
      </c>
      <c r="H86" s="111" t="s">
        <v>5707</v>
      </c>
      <c r="I86" s="89"/>
      <c r="J86" s="110"/>
      <c r="K86" s="110">
        <v>169.31354166666668</v>
      </c>
      <c r="L86" s="110">
        <v>169.31354166666668</v>
      </c>
      <c r="M86" s="88">
        <f t="shared" si="1"/>
        <v>8.978455238095238</v>
      </c>
    </row>
    <row r="87" spans="2:13" x14ac:dyDescent="0.25">
      <c r="B87" s="109" t="s">
        <v>5346</v>
      </c>
      <c r="C87" s="89"/>
      <c r="D87" s="110"/>
      <c r="E87" s="110">
        <v>1.0130208333333333</v>
      </c>
      <c r="F87" s="110">
        <v>1.0130208333333333</v>
      </c>
      <c r="H87" s="109" t="s">
        <v>5346</v>
      </c>
      <c r="I87" s="89"/>
      <c r="J87" s="110"/>
      <c r="K87" s="110">
        <v>656.56028935185179</v>
      </c>
      <c r="L87" s="110">
        <v>656.56028935185179</v>
      </c>
      <c r="M87" s="87">
        <f t="shared" si="1"/>
        <v>34.816454201058193</v>
      </c>
    </row>
    <row r="88" spans="2:13" x14ac:dyDescent="0.25">
      <c r="B88" s="111" t="s">
        <v>5637</v>
      </c>
      <c r="C88" s="89"/>
      <c r="D88" s="110"/>
      <c r="E88" s="110">
        <v>1.0130208333333333</v>
      </c>
      <c r="F88" s="110">
        <v>1.0130208333333333</v>
      </c>
      <c r="H88" s="111" t="s">
        <v>5637</v>
      </c>
      <c r="I88" s="89"/>
      <c r="J88" s="110"/>
      <c r="K88" s="110">
        <v>656.56028935185179</v>
      </c>
      <c r="L88" s="110">
        <v>656.56028935185179</v>
      </c>
      <c r="M88" s="88">
        <f t="shared" si="1"/>
        <v>34.816454201058193</v>
      </c>
    </row>
    <row r="89" spans="2:13" x14ac:dyDescent="0.25">
      <c r="B89" s="109" t="s">
        <v>5347</v>
      </c>
      <c r="C89" s="89">
        <v>8.7928240740740737E-2</v>
      </c>
      <c r="D89" s="110"/>
      <c r="E89" s="110">
        <v>0.46429398148148149</v>
      </c>
      <c r="F89" s="110">
        <v>0.55222222222222228</v>
      </c>
      <c r="H89" s="109" t="s">
        <v>5347</v>
      </c>
      <c r="I89" s="89">
        <v>26.455243055555556</v>
      </c>
      <c r="J89" s="110"/>
      <c r="K89" s="110">
        <v>172.25302083333332</v>
      </c>
      <c r="L89" s="110">
        <v>198.70826388888889</v>
      </c>
      <c r="M89" s="87">
        <f t="shared" si="1"/>
        <v>10.537215365079364</v>
      </c>
    </row>
    <row r="90" spans="2:13" x14ac:dyDescent="0.25">
      <c r="B90" s="111" t="s">
        <v>5629</v>
      </c>
      <c r="C90" s="89"/>
      <c r="D90" s="110"/>
      <c r="E90" s="110">
        <v>0.11255787037037036</v>
      </c>
      <c r="F90" s="110">
        <v>0.11255787037037036</v>
      </c>
      <c r="H90" s="111" t="s">
        <v>5629</v>
      </c>
      <c r="I90" s="89"/>
      <c r="J90" s="110"/>
      <c r="K90" s="110">
        <v>28.218923611111112</v>
      </c>
      <c r="L90" s="110">
        <v>28.218923611111112</v>
      </c>
      <c r="M90" s="88">
        <f t="shared" si="1"/>
        <v>1.4964092063492063</v>
      </c>
    </row>
    <row r="91" spans="2:13" x14ac:dyDescent="0.25">
      <c r="B91" s="111" t="s">
        <v>5707</v>
      </c>
      <c r="C91" s="89">
        <v>8.7928240740740737E-2</v>
      </c>
      <c r="D91" s="110"/>
      <c r="E91" s="110">
        <v>0.35173611111111114</v>
      </c>
      <c r="F91" s="110">
        <v>0.43966435185185188</v>
      </c>
      <c r="H91" s="111" t="s">
        <v>5707</v>
      </c>
      <c r="I91" s="89">
        <v>26.455243055555556</v>
      </c>
      <c r="J91" s="110"/>
      <c r="K91" s="110">
        <v>144.03409722222221</v>
      </c>
      <c r="L91" s="110">
        <v>170.48934027777779</v>
      </c>
      <c r="M91" s="88">
        <f t="shared" si="1"/>
        <v>9.0408061587301578</v>
      </c>
    </row>
    <row r="92" spans="2:13" x14ac:dyDescent="0.25">
      <c r="B92" s="113" t="s">
        <v>5798</v>
      </c>
      <c r="C92" s="90">
        <v>1.7969212962962962</v>
      </c>
      <c r="D92" s="114">
        <v>0.50648148148148153</v>
      </c>
      <c r="E92" s="114">
        <v>10.791157407407406</v>
      </c>
      <c r="F92" s="114">
        <v>13.094560185185182</v>
      </c>
      <c r="H92" s="113" t="s">
        <v>5800</v>
      </c>
      <c r="I92" s="90">
        <v>730.68653935185182</v>
      </c>
      <c r="J92" s="114">
        <v>173.54638888888888</v>
      </c>
      <c r="K92" s="114">
        <v>5204.0892129629628</v>
      </c>
      <c r="L92" s="114">
        <v>6108.3221412037037</v>
      </c>
      <c r="M92" s="94">
        <f t="shared" si="1"/>
        <v>323.91559697354495</v>
      </c>
    </row>
  </sheetData>
  <mergeCells count="6">
    <mergeCell ref="B1:B2"/>
    <mergeCell ref="O36:P36"/>
    <mergeCell ref="O31:O33"/>
    <mergeCell ref="P31:Q33"/>
    <mergeCell ref="P27:Q27"/>
    <mergeCell ref="O35:Q35"/>
  </mergeCells>
  <pageMargins left="0.7" right="0.7" top="0.75" bottom="0.75" header="0.3" footer="0.3"/>
  <pageSetup scale="82" orientation="landscape" horizontalDpi="4294967295" verticalDpi="4294967295" r:id="rId4"/>
  <ignoredErrors>
    <ignoredError sqref="M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048A-D1C1-4C1F-9464-1B0D5BEE8984}">
  <sheetPr>
    <tabColor theme="9" tint="-0.249977111117893"/>
  </sheetPr>
  <dimension ref="B1:P52"/>
  <sheetViews>
    <sheetView showGridLines="0" topLeftCell="A24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33.85546875" bestFit="1" customWidth="1"/>
    <col min="3" max="3" width="25.5703125" hidden="1" customWidth="1"/>
    <col min="4" max="4" width="13.28515625" hidden="1" customWidth="1"/>
    <col min="5" max="5" width="13.7109375" bestFit="1" customWidth="1"/>
    <col min="6" max="6" width="16.28515625" hidden="1" customWidth="1"/>
    <col min="7" max="7" width="33.85546875" hidden="1" customWidth="1"/>
    <col min="8" max="8" width="25.5703125" hidden="1" customWidth="1"/>
    <col min="9" max="9" width="13.28515625" hidden="1" customWidth="1"/>
    <col min="10" max="10" width="13.42578125" bestFit="1" customWidth="1"/>
    <col min="11" max="11" width="7.5703125" bestFit="1" customWidth="1"/>
    <col min="12" max="12" width="9.42578125" bestFit="1" customWidth="1"/>
    <col min="13" max="13" width="24.42578125" bestFit="1" customWidth="1"/>
    <col min="14" max="14" width="9.28515625" customWidth="1"/>
    <col min="15" max="15" width="9.7109375" customWidth="1"/>
    <col min="16" max="16" width="10.28515625" customWidth="1"/>
  </cols>
  <sheetData>
    <row r="1" spans="2:14" ht="18.75" customHeight="1" x14ac:dyDescent="0.25">
      <c r="B1" s="100" t="s">
        <v>3953</v>
      </c>
    </row>
    <row r="2" spans="2:14" x14ac:dyDescent="0.25">
      <c r="B2" s="101"/>
      <c r="E2" s="48" t="s">
        <v>3688</v>
      </c>
      <c r="J2" s="56" t="s">
        <v>4162</v>
      </c>
      <c r="K2" s="49" t="s">
        <v>5219</v>
      </c>
    </row>
    <row r="3" spans="2:14" x14ac:dyDescent="0.25">
      <c r="B3" s="52" t="s">
        <v>5560</v>
      </c>
      <c r="E3" s="50">
        <f>'Building Availability'!B7</f>
        <v>23</v>
      </c>
      <c r="J3" s="50">
        <f>'Building Availability'!C7</f>
        <v>2</v>
      </c>
      <c r="K3" s="46">
        <f>'Building Availability'!D7</f>
        <v>25</v>
      </c>
    </row>
    <row r="4" spans="2:14" x14ac:dyDescent="0.25">
      <c r="B4" s="53" t="s">
        <v>5563</v>
      </c>
      <c r="E4" s="51">
        <f>'Building Availability'!E7</f>
        <v>57.5</v>
      </c>
      <c r="J4" s="51">
        <f>'Building Availability'!F7</f>
        <v>2.5</v>
      </c>
      <c r="K4" s="47">
        <f>'Building Availability'!G7</f>
        <v>60</v>
      </c>
    </row>
    <row r="5" spans="2:14" x14ac:dyDescent="0.25">
      <c r="B5" s="52" t="s">
        <v>5561</v>
      </c>
      <c r="E5" s="50">
        <v>15</v>
      </c>
      <c r="J5" s="50">
        <v>1</v>
      </c>
      <c r="K5" s="46">
        <f>E5+J5</f>
        <v>16</v>
      </c>
    </row>
    <row r="6" spans="2:14" x14ac:dyDescent="0.25">
      <c r="B6" s="53" t="s">
        <v>5564</v>
      </c>
      <c r="E6" s="51">
        <f>GETPIVOTDATA("WEEKLY HOURS",$B$13,"ROOM_TYPE","110 Classroom")</f>
        <v>15.804097222222225</v>
      </c>
      <c r="J6" s="51">
        <f>GETPIVOTDATA("WEEKLY HOURS",$B$14,"ROOM_TYPE","210 Class Lab")</f>
        <v>0.12662037037037038</v>
      </c>
      <c r="K6" s="47">
        <f>GETPIVOTDATA("WEEKLY HOURS",$B$13)</f>
        <v>15.930717592592595</v>
      </c>
    </row>
    <row r="7" spans="2:14" x14ac:dyDescent="0.25">
      <c r="B7" s="27"/>
      <c r="C7" s="59"/>
      <c r="E7" s="59"/>
      <c r="F7" s="59"/>
      <c r="G7" s="59"/>
      <c r="H7" s="59"/>
      <c r="I7" s="59"/>
      <c r="J7" s="59"/>
      <c r="K7" s="59"/>
      <c r="L7" s="59"/>
    </row>
    <row r="8" spans="2:14" hidden="1" x14ac:dyDescent="0.25">
      <c r="B8" s="105" t="s">
        <v>23</v>
      </c>
      <c r="C8" s="106" t="s">
        <v>63</v>
      </c>
      <c r="E8" s="59"/>
      <c r="F8" s="59"/>
      <c r="G8" s="105" t="s">
        <v>23</v>
      </c>
      <c r="H8" s="106" t="s">
        <v>63</v>
      </c>
      <c r="J8" s="59"/>
      <c r="K8" s="59"/>
      <c r="L8" s="59"/>
    </row>
    <row r="9" spans="2:14" hidden="1" x14ac:dyDescent="0.25">
      <c r="B9" s="105" t="s">
        <v>7</v>
      </c>
      <c r="C9" s="106" t="s">
        <v>5555</v>
      </c>
      <c r="G9" s="105" t="s">
        <v>7</v>
      </c>
      <c r="H9" s="106" t="s">
        <v>5799</v>
      </c>
    </row>
    <row r="10" spans="2:14" hidden="1" x14ac:dyDescent="0.25">
      <c r="B10" s="105" t="s">
        <v>21</v>
      </c>
      <c r="C10" s="106" t="s">
        <v>62</v>
      </c>
      <c r="G10" s="105" t="s">
        <v>21</v>
      </c>
      <c r="H10" s="106" t="s">
        <v>62</v>
      </c>
    </row>
    <row r="11" spans="2:14" hidden="1" x14ac:dyDescent="0.25">
      <c r="B11" s="105" t="s">
        <v>15</v>
      </c>
      <c r="C11" s="106" t="s">
        <v>5360</v>
      </c>
      <c r="G11" s="105" t="s">
        <v>15</v>
      </c>
      <c r="H11" s="106" t="s">
        <v>5360</v>
      </c>
    </row>
    <row r="12" spans="2:14" hidden="1" x14ac:dyDescent="0.25">
      <c r="B12" s="105" t="s">
        <v>5554</v>
      </c>
      <c r="C12" s="106" t="s">
        <v>5360</v>
      </c>
      <c r="G12" s="105" t="s">
        <v>5554</v>
      </c>
      <c r="H12" s="106" t="s">
        <v>5360</v>
      </c>
    </row>
    <row r="13" spans="2:14" hidden="1" x14ac:dyDescent="0.25">
      <c r="M13" s="15" t="s">
        <v>3599</v>
      </c>
      <c r="N13" t="s">
        <v>3953</v>
      </c>
    </row>
    <row r="14" spans="2:14" hidden="1" x14ac:dyDescent="0.25">
      <c r="B14" s="105" t="s">
        <v>5776</v>
      </c>
      <c r="C14" s="105" t="s">
        <v>5358</v>
      </c>
      <c r="D14" s="106"/>
      <c r="E14" s="106"/>
      <c r="G14" s="105" t="s">
        <v>5775</v>
      </c>
      <c r="H14" s="105" t="s">
        <v>5358</v>
      </c>
      <c r="I14" s="106"/>
      <c r="J14" s="106"/>
    </row>
    <row r="15" spans="2:14" ht="30" x14ac:dyDescent="0.25">
      <c r="B15" s="107" t="s">
        <v>3953</v>
      </c>
      <c r="C15" s="107" t="s">
        <v>304</v>
      </c>
      <c r="D15" s="107" t="s">
        <v>5581</v>
      </c>
      <c r="E15" s="118" t="s">
        <v>5798</v>
      </c>
      <c r="F15" s="106"/>
      <c r="G15" s="107" t="s">
        <v>3953</v>
      </c>
      <c r="H15" s="107" t="s">
        <v>304</v>
      </c>
      <c r="I15" s="107" t="s">
        <v>5581</v>
      </c>
      <c r="J15" s="118" t="s">
        <v>5800</v>
      </c>
      <c r="K15" s="91" t="s">
        <v>5777</v>
      </c>
      <c r="M15" s="30" t="s">
        <v>3953</v>
      </c>
      <c r="N15" s="31" t="s">
        <v>5571</v>
      </c>
    </row>
    <row r="16" spans="2:14" x14ac:dyDescent="0.25">
      <c r="B16" s="108" t="s">
        <v>3688</v>
      </c>
      <c r="C16" s="117">
        <v>1.5168518518518519</v>
      </c>
      <c r="D16" s="117">
        <v>14.287245370370371</v>
      </c>
      <c r="E16" s="117">
        <v>15.804097222222225</v>
      </c>
      <c r="F16" s="106"/>
      <c r="G16" s="108" t="s">
        <v>3688</v>
      </c>
      <c r="H16" s="117">
        <v>630.04638888888894</v>
      </c>
      <c r="I16" s="117">
        <v>6365.5366435185188</v>
      </c>
      <c r="J16" s="117">
        <v>6995.5830324074086</v>
      </c>
      <c r="K16" s="92">
        <f>J16/525*24*1.16</f>
        <v>370.96577451851851</v>
      </c>
      <c r="M16" s="44" t="s">
        <v>3688</v>
      </c>
      <c r="N16" s="45">
        <v>13128</v>
      </c>
    </row>
    <row r="17" spans="2:16" x14ac:dyDescent="0.25">
      <c r="B17" s="109" t="s">
        <v>5273</v>
      </c>
      <c r="C17" s="110">
        <v>8.7928240740740737E-2</v>
      </c>
      <c r="D17" s="110">
        <v>0.59927083333333331</v>
      </c>
      <c r="E17" s="110">
        <v>0.6871990740740741</v>
      </c>
      <c r="F17" s="106"/>
      <c r="G17" s="109" t="s">
        <v>5273</v>
      </c>
      <c r="H17" s="110">
        <v>24.98550925925926</v>
      </c>
      <c r="I17" s="110">
        <v>138.89729166666666</v>
      </c>
      <c r="J17" s="110">
        <v>163.88280092592592</v>
      </c>
      <c r="K17" s="87">
        <f t="shared" ref="K17:K52" si="0">J17/525*24*1.16</f>
        <v>8.6904708148148142</v>
      </c>
      <c r="M17" s="37" t="s">
        <v>4162</v>
      </c>
      <c r="N17" s="36">
        <v>1570</v>
      </c>
    </row>
    <row r="18" spans="2:16" x14ac:dyDescent="0.25">
      <c r="B18" s="111" t="s">
        <v>5623</v>
      </c>
      <c r="C18" s="110">
        <v>8.7928240740740737E-2</v>
      </c>
      <c r="D18" s="110">
        <v>0.59927083333333331</v>
      </c>
      <c r="E18" s="110">
        <v>0.6871990740740741</v>
      </c>
      <c r="F18" s="106"/>
      <c r="G18" s="111" t="s">
        <v>5623</v>
      </c>
      <c r="H18" s="110">
        <v>24.98550925925926</v>
      </c>
      <c r="I18" s="110">
        <v>138.89729166666666</v>
      </c>
      <c r="J18" s="110">
        <v>163.88280092592592</v>
      </c>
      <c r="K18" s="88">
        <f t="shared" si="0"/>
        <v>8.6904708148148142</v>
      </c>
      <c r="M18" s="32" t="s">
        <v>3625</v>
      </c>
      <c r="N18" s="33">
        <v>5982</v>
      </c>
    </row>
    <row r="19" spans="2:16" x14ac:dyDescent="0.25">
      <c r="B19" s="109" t="s">
        <v>5274</v>
      </c>
      <c r="C19" s="110">
        <v>0.1688425925925926</v>
      </c>
      <c r="D19" s="110">
        <v>0.76677083333333329</v>
      </c>
      <c r="E19" s="110">
        <v>0.93561342592592589</v>
      </c>
      <c r="F19" s="106"/>
      <c r="G19" s="109" t="s">
        <v>5274</v>
      </c>
      <c r="H19" s="110">
        <v>69.841840277777777</v>
      </c>
      <c r="I19" s="110">
        <v>342.03687500000001</v>
      </c>
      <c r="J19" s="110">
        <v>411.87871527777781</v>
      </c>
      <c r="K19" s="87">
        <f t="shared" si="0"/>
        <v>21.841339873015873</v>
      </c>
      <c r="M19" s="32" t="s">
        <v>3620</v>
      </c>
      <c r="N19" s="33">
        <v>287</v>
      </c>
    </row>
    <row r="20" spans="2:16" x14ac:dyDescent="0.25">
      <c r="B20" s="111" t="s">
        <v>5623</v>
      </c>
      <c r="C20" s="110">
        <v>0.1688425925925926</v>
      </c>
      <c r="D20" s="110">
        <v>0.76677083333333329</v>
      </c>
      <c r="E20" s="110">
        <v>0.93561342592592589</v>
      </c>
      <c r="F20" s="106"/>
      <c r="G20" s="111" t="s">
        <v>5623</v>
      </c>
      <c r="H20" s="110">
        <v>69.841840277777777</v>
      </c>
      <c r="I20" s="110">
        <v>342.03687500000001</v>
      </c>
      <c r="J20" s="110">
        <v>411.87871527777781</v>
      </c>
      <c r="K20" s="88">
        <f t="shared" si="0"/>
        <v>21.841339873015873</v>
      </c>
      <c r="M20" s="32" t="s">
        <v>3855</v>
      </c>
      <c r="N20" s="33">
        <v>1794</v>
      </c>
    </row>
    <row r="21" spans="2:16" x14ac:dyDescent="0.25">
      <c r="B21" s="109" t="s">
        <v>5275</v>
      </c>
      <c r="C21" s="110">
        <v>0.52145833333333336</v>
      </c>
      <c r="D21" s="110">
        <v>8.44212962962963E-2</v>
      </c>
      <c r="E21" s="110">
        <v>0.6058796296296296</v>
      </c>
      <c r="F21" s="106"/>
      <c r="G21" s="109" t="s">
        <v>5275</v>
      </c>
      <c r="H21" s="110">
        <v>191.12452546296296</v>
      </c>
      <c r="I21" s="110">
        <v>14.109467592592592</v>
      </c>
      <c r="J21" s="110">
        <v>205.23399305555554</v>
      </c>
      <c r="K21" s="87">
        <f t="shared" si="0"/>
        <v>10.883265460317459</v>
      </c>
      <c r="M21" s="32" t="s">
        <v>4172</v>
      </c>
      <c r="N21" s="33">
        <v>180</v>
      </c>
    </row>
    <row r="22" spans="2:16" x14ac:dyDescent="0.25">
      <c r="B22" s="111" t="s">
        <v>5623</v>
      </c>
      <c r="C22" s="110">
        <v>0.52145833333333336</v>
      </c>
      <c r="D22" s="110">
        <v>8.44212962962963E-2</v>
      </c>
      <c r="E22" s="110">
        <v>0.6058796296296296</v>
      </c>
      <c r="F22" s="106"/>
      <c r="G22" s="111" t="s">
        <v>5623</v>
      </c>
      <c r="H22" s="110">
        <v>191.12452546296296</v>
      </c>
      <c r="I22" s="110">
        <v>14.109467592592592</v>
      </c>
      <c r="J22" s="110">
        <v>205.23399305555554</v>
      </c>
      <c r="K22" s="88">
        <f t="shared" si="0"/>
        <v>10.883265460317459</v>
      </c>
      <c r="M22" s="32" t="s">
        <v>3708</v>
      </c>
      <c r="N22" s="33">
        <v>290</v>
      </c>
    </row>
    <row r="23" spans="2:16" x14ac:dyDescent="0.25">
      <c r="B23" s="109" t="s">
        <v>5276</v>
      </c>
      <c r="C23" s="110">
        <v>0.14774305555555556</v>
      </c>
      <c r="D23" s="110">
        <v>1.0974074074074076</v>
      </c>
      <c r="E23" s="110">
        <v>1.2451504629629633</v>
      </c>
      <c r="F23" s="106"/>
      <c r="G23" s="109" t="s">
        <v>5276</v>
      </c>
      <c r="H23" s="110">
        <v>60.905844907407406</v>
      </c>
      <c r="I23" s="110">
        <v>526.04777777777781</v>
      </c>
      <c r="J23" s="110">
        <v>586.95362268518522</v>
      </c>
      <c r="K23" s="87">
        <f t="shared" si="0"/>
        <v>31.125312105820104</v>
      </c>
      <c r="M23" s="32" t="s">
        <v>3678</v>
      </c>
      <c r="N23" s="33">
        <v>275</v>
      </c>
    </row>
    <row r="24" spans="2:16" x14ac:dyDescent="0.25">
      <c r="B24" s="111" t="s">
        <v>5623</v>
      </c>
      <c r="C24" s="110">
        <v>0.14774305555555556</v>
      </c>
      <c r="D24" s="110">
        <v>1.0974074074074076</v>
      </c>
      <c r="E24" s="110">
        <v>1.2451504629629633</v>
      </c>
      <c r="F24" s="106"/>
      <c r="G24" s="111" t="s">
        <v>5623</v>
      </c>
      <c r="H24" s="110">
        <v>60.905844907407406</v>
      </c>
      <c r="I24" s="110">
        <v>526.04777777777781</v>
      </c>
      <c r="J24" s="110">
        <v>586.95362268518522</v>
      </c>
      <c r="K24" s="88">
        <f t="shared" si="0"/>
        <v>31.125312105820104</v>
      </c>
      <c r="M24" s="32" t="s">
        <v>3653</v>
      </c>
      <c r="N24" s="33">
        <v>34</v>
      </c>
    </row>
    <row r="25" spans="2:16" x14ac:dyDescent="0.25">
      <c r="B25" s="109" t="s">
        <v>5277</v>
      </c>
      <c r="C25" s="110"/>
      <c r="D25" s="110">
        <v>0.42207175925925922</v>
      </c>
      <c r="E25" s="110">
        <v>0.42207175925925922</v>
      </c>
      <c r="F25" s="106"/>
      <c r="G25" s="109" t="s">
        <v>5277</v>
      </c>
      <c r="H25" s="110"/>
      <c r="I25" s="110">
        <v>198.47310185185185</v>
      </c>
      <c r="J25" s="110">
        <v>198.47310185185185</v>
      </c>
      <c r="K25" s="87">
        <f t="shared" si="0"/>
        <v>10.524745058201058</v>
      </c>
      <c r="M25" s="34" t="s">
        <v>5356</v>
      </c>
      <c r="N25" s="35">
        <v>23540</v>
      </c>
    </row>
    <row r="26" spans="2:16" x14ac:dyDescent="0.25">
      <c r="B26" s="111" t="s">
        <v>5623</v>
      </c>
      <c r="C26" s="110"/>
      <c r="D26" s="110">
        <v>0.42207175925925922</v>
      </c>
      <c r="E26" s="110">
        <v>0.42207175925925922</v>
      </c>
      <c r="F26" s="106"/>
      <c r="G26" s="111" t="s">
        <v>5623</v>
      </c>
      <c r="H26" s="110"/>
      <c r="I26" s="110">
        <v>198.47310185185185</v>
      </c>
      <c r="J26" s="110">
        <v>198.47310185185185</v>
      </c>
      <c r="K26" s="88">
        <f t="shared" si="0"/>
        <v>10.524745058201058</v>
      </c>
    </row>
    <row r="27" spans="2:16" x14ac:dyDescent="0.25">
      <c r="B27" s="109" t="s">
        <v>5351</v>
      </c>
      <c r="C27" s="110"/>
      <c r="D27" s="110">
        <v>0.90043981481481494</v>
      </c>
      <c r="E27" s="110">
        <v>0.90043981481481494</v>
      </c>
      <c r="F27" s="106"/>
      <c r="G27" s="109" t="s">
        <v>5351</v>
      </c>
      <c r="H27" s="110"/>
      <c r="I27" s="110">
        <v>422.1080671296296</v>
      </c>
      <c r="J27" s="110">
        <v>422.1080671296296</v>
      </c>
      <c r="K27" s="87">
        <f t="shared" si="0"/>
        <v>22.383787788359786</v>
      </c>
    </row>
    <row r="28" spans="2:16" x14ac:dyDescent="0.25">
      <c r="B28" s="111" t="s">
        <v>5623</v>
      </c>
      <c r="C28" s="110"/>
      <c r="D28" s="110">
        <v>0.90043981481481494</v>
      </c>
      <c r="E28" s="110">
        <v>0.90043981481481494</v>
      </c>
      <c r="F28" s="106"/>
      <c r="G28" s="111" t="s">
        <v>5623</v>
      </c>
      <c r="H28" s="110"/>
      <c r="I28" s="110">
        <v>422.1080671296296</v>
      </c>
      <c r="J28" s="110">
        <v>422.1080671296296</v>
      </c>
      <c r="K28" s="88">
        <f t="shared" si="0"/>
        <v>22.383787788359786</v>
      </c>
      <c r="M28" s="62" t="s">
        <v>5740</v>
      </c>
      <c r="N28" s="62" t="s">
        <v>5741</v>
      </c>
      <c r="O28" s="62"/>
      <c r="P28" s="62"/>
    </row>
    <row r="29" spans="2:16" x14ac:dyDescent="0.25">
      <c r="B29" s="109" t="s">
        <v>5278</v>
      </c>
      <c r="C29" s="110">
        <v>0.17585648148148147</v>
      </c>
      <c r="D29" s="110">
        <v>0.83359953703703704</v>
      </c>
      <c r="E29" s="110">
        <v>1.0094560185185184</v>
      </c>
      <c r="F29" s="106"/>
      <c r="G29" s="109" t="s">
        <v>5278</v>
      </c>
      <c r="H29" s="110">
        <v>82.30519675925926</v>
      </c>
      <c r="I29" s="110">
        <v>395.94677083333329</v>
      </c>
      <c r="J29" s="110">
        <v>478.25196759259256</v>
      </c>
      <c r="K29" s="87">
        <f t="shared" si="0"/>
        <v>25.361018624338623</v>
      </c>
      <c r="M29" s="104" t="s">
        <v>5750</v>
      </c>
      <c r="N29" s="64">
        <v>0.15670000000000001</v>
      </c>
    </row>
    <row r="30" spans="2:16" x14ac:dyDescent="0.25">
      <c r="B30" s="111" t="s">
        <v>5623</v>
      </c>
      <c r="C30" s="110">
        <v>0.17585648148148147</v>
      </c>
      <c r="D30" s="110">
        <v>0.83359953703703704</v>
      </c>
      <c r="E30" s="110">
        <v>1.0094560185185184</v>
      </c>
      <c r="F30" s="106"/>
      <c r="G30" s="111" t="s">
        <v>5623</v>
      </c>
      <c r="H30" s="110">
        <v>82.30519675925926</v>
      </c>
      <c r="I30" s="110">
        <v>395.94677083333329</v>
      </c>
      <c r="J30" s="110">
        <v>478.25196759259256</v>
      </c>
      <c r="K30" s="88">
        <f t="shared" si="0"/>
        <v>25.361018624338623</v>
      </c>
      <c r="M30" s="104"/>
    </row>
    <row r="31" spans="2:16" ht="15" customHeight="1" x14ac:dyDescent="0.25">
      <c r="B31" s="109" t="s">
        <v>5279</v>
      </c>
      <c r="C31" s="110">
        <v>0.12662037037037038</v>
      </c>
      <c r="D31" s="110">
        <v>1.3590046296296296</v>
      </c>
      <c r="E31" s="110">
        <v>1.485625</v>
      </c>
      <c r="F31" s="106"/>
      <c r="G31" s="109" t="s">
        <v>5279</v>
      </c>
      <c r="H31" s="110">
        <v>63.492581018518521</v>
      </c>
      <c r="I31" s="110">
        <v>702.02300925925931</v>
      </c>
      <c r="J31" s="110">
        <v>765.51559027777785</v>
      </c>
      <c r="K31" s="87">
        <f t="shared" si="0"/>
        <v>40.594198158730158</v>
      </c>
    </row>
    <row r="32" spans="2:16" x14ac:dyDescent="0.25">
      <c r="B32" s="111" t="s">
        <v>5623</v>
      </c>
      <c r="C32" s="110">
        <v>0.12662037037037038</v>
      </c>
      <c r="D32" s="110">
        <v>1.3590046296296296</v>
      </c>
      <c r="E32" s="110">
        <v>1.485625</v>
      </c>
      <c r="F32" s="106"/>
      <c r="G32" s="111" t="s">
        <v>5623</v>
      </c>
      <c r="H32" s="110">
        <v>63.492581018518521</v>
      </c>
      <c r="I32" s="110">
        <v>702.02300925925931</v>
      </c>
      <c r="J32" s="110">
        <v>765.51559027777785</v>
      </c>
      <c r="K32" s="88">
        <f t="shared" si="0"/>
        <v>40.594198158730158</v>
      </c>
      <c r="M32" s="62" t="s">
        <v>5568</v>
      </c>
      <c r="N32" s="62" t="s">
        <v>5569</v>
      </c>
      <c r="O32" s="62"/>
      <c r="P32" s="62"/>
    </row>
    <row r="33" spans="2:16" x14ac:dyDescent="0.25">
      <c r="B33" s="109" t="s">
        <v>5280</v>
      </c>
      <c r="C33" s="110"/>
      <c r="D33" s="110">
        <v>1.7234722222222223</v>
      </c>
      <c r="E33" s="110">
        <v>1.7234722222222223</v>
      </c>
      <c r="F33" s="106"/>
      <c r="G33" s="109" t="s">
        <v>5280</v>
      </c>
      <c r="H33" s="110"/>
      <c r="I33" s="110">
        <v>632.33906250000007</v>
      </c>
      <c r="J33" s="110">
        <v>632.33906250000007</v>
      </c>
      <c r="K33" s="87">
        <f t="shared" si="0"/>
        <v>33.532037142857149</v>
      </c>
      <c r="M33" s="63" t="s">
        <v>5751</v>
      </c>
      <c r="N33" s="102" t="s">
        <v>5752</v>
      </c>
      <c r="O33" s="102"/>
      <c r="P33" s="102"/>
    </row>
    <row r="34" spans="2:16" ht="15" customHeight="1" x14ac:dyDescent="0.25">
      <c r="B34" s="111" t="s">
        <v>5623</v>
      </c>
      <c r="C34" s="110"/>
      <c r="D34" s="110">
        <v>1.7234722222222223</v>
      </c>
      <c r="E34" s="110">
        <v>1.7234722222222223</v>
      </c>
      <c r="F34" s="106"/>
      <c r="G34" s="111" t="s">
        <v>5623</v>
      </c>
      <c r="H34" s="110"/>
      <c r="I34" s="110">
        <v>632.33906250000007</v>
      </c>
      <c r="J34" s="110">
        <v>632.33906250000007</v>
      </c>
      <c r="K34" s="88">
        <f t="shared" si="0"/>
        <v>33.532037142857149</v>
      </c>
      <c r="N34" s="102"/>
      <c r="O34" s="102"/>
      <c r="P34" s="102"/>
    </row>
    <row r="35" spans="2:16" x14ac:dyDescent="0.25">
      <c r="B35" s="109" t="s">
        <v>5281</v>
      </c>
      <c r="C35" s="110">
        <v>0.17585648148148147</v>
      </c>
      <c r="D35" s="110">
        <v>0.72457175925925932</v>
      </c>
      <c r="E35" s="110">
        <v>0.90042824074074079</v>
      </c>
      <c r="F35" s="106"/>
      <c r="G35" s="109" t="s">
        <v>5281</v>
      </c>
      <c r="H35" s="110">
        <v>83.774930555555557</v>
      </c>
      <c r="I35" s="110">
        <v>323.6945833333333</v>
      </c>
      <c r="J35" s="110">
        <v>407.46951388888886</v>
      </c>
      <c r="K35" s="87">
        <f t="shared" si="0"/>
        <v>21.607526222222216</v>
      </c>
    </row>
    <row r="36" spans="2:16" ht="15" customHeight="1" x14ac:dyDescent="0.25">
      <c r="B36" s="111" t="s">
        <v>5623</v>
      </c>
      <c r="C36" s="110">
        <v>0.17585648148148147</v>
      </c>
      <c r="D36" s="110">
        <v>0.72457175925925932</v>
      </c>
      <c r="E36" s="110">
        <v>0.90042824074074079</v>
      </c>
      <c r="F36" s="106"/>
      <c r="G36" s="111" t="s">
        <v>5623</v>
      </c>
      <c r="H36" s="110">
        <v>83.774930555555557</v>
      </c>
      <c r="I36" s="110">
        <v>323.6945833333333</v>
      </c>
      <c r="J36" s="110">
        <v>407.46951388888886</v>
      </c>
      <c r="K36" s="88">
        <f t="shared" si="0"/>
        <v>21.607526222222216</v>
      </c>
      <c r="M36" s="66" t="s">
        <v>5562</v>
      </c>
      <c r="N36" s="66"/>
      <c r="O36" s="66"/>
      <c r="P36" s="66"/>
    </row>
    <row r="37" spans="2:16" x14ac:dyDescent="0.25">
      <c r="B37" s="109" t="s">
        <v>5282</v>
      </c>
      <c r="C37" s="110"/>
      <c r="D37" s="110">
        <v>1.0762962962962963</v>
      </c>
      <c r="E37" s="110">
        <v>1.0762962962962963</v>
      </c>
      <c r="F37" s="106"/>
      <c r="G37" s="109" t="s">
        <v>5282</v>
      </c>
      <c r="H37" s="110"/>
      <c r="I37" s="110">
        <v>494.4190625</v>
      </c>
      <c r="J37" s="110">
        <v>494.4190625</v>
      </c>
      <c r="K37" s="87">
        <f t="shared" si="0"/>
        <v>26.218336571428569</v>
      </c>
      <c r="M37" s="102" t="s">
        <v>5753</v>
      </c>
      <c r="N37" s="102"/>
      <c r="O37" s="102"/>
      <c r="P37" s="102"/>
    </row>
    <row r="38" spans="2:16" x14ac:dyDescent="0.25">
      <c r="B38" s="111" t="s">
        <v>5623</v>
      </c>
      <c r="C38" s="110"/>
      <c r="D38" s="110">
        <v>1.0762962962962963</v>
      </c>
      <c r="E38" s="110">
        <v>1.0762962962962963</v>
      </c>
      <c r="F38" s="106"/>
      <c r="G38" s="111" t="s">
        <v>5623</v>
      </c>
      <c r="H38" s="110"/>
      <c r="I38" s="110">
        <v>494.4190625</v>
      </c>
      <c r="J38" s="110">
        <v>494.4190625</v>
      </c>
      <c r="K38" s="88">
        <f t="shared" si="0"/>
        <v>26.218336571428569</v>
      </c>
      <c r="M38" s="102"/>
      <c r="N38" s="102"/>
      <c r="O38" s="102"/>
      <c r="P38" s="102"/>
    </row>
    <row r="39" spans="2:16" x14ac:dyDescent="0.25">
      <c r="B39" s="109" t="s">
        <v>5283</v>
      </c>
      <c r="C39" s="110">
        <v>0.1125462962962963</v>
      </c>
      <c r="D39" s="110">
        <v>0.58458333333333334</v>
      </c>
      <c r="E39" s="110">
        <v>0.69712962962962965</v>
      </c>
      <c r="F39" s="106"/>
      <c r="G39" s="109" t="s">
        <v>5283</v>
      </c>
      <c r="H39" s="110">
        <v>53.615960648148146</v>
      </c>
      <c r="I39" s="110">
        <v>280.77597222222221</v>
      </c>
      <c r="J39" s="110">
        <v>334.3919328703704</v>
      </c>
      <c r="K39" s="87">
        <f t="shared" si="0"/>
        <v>17.732326497354499</v>
      </c>
      <c r="M39" s="102"/>
      <c r="N39" s="102"/>
      <c r="O39" s="102"/>
      <c r="P39" s="102"/>
    </row>
    <row r="40" spans="2:16" x14ac:dyDescent="0.25">
      <c r="B40" s="111" t="s">
        <v>5707</v>
      </c>
      <c r="C40" s="110"/>
      <c r="D40" s="110">
        <v>0.13435185185185186</v>
      </c>
      <c r="E40" s="110">
        <v>0.13435185185185186</v>
      </c>
      <c r="F40" s="106"/>
      <c r="G40" s="111" t="s">
        <v>5707</v>
      </c>
      <c r="H40" s="110"/>
      <c r="I40" s="110">
        <v>60.668368055555554</v>
      </c>
      <c r="J40" s="110">
        <v>60.668368055555554</v>
      </c>
      <c r="K40" s="88">
        <f t="shared" si="0"/>
        <v>3.2171568888888888</v>
      </c>
    </row>
    <row r="41" spans="2:16" x14ac:dyDescent="0.25">
      <c r="B41" s="111" t="s">
        <v>5735</v>
      </c>
      <c r="C41" s="110"/>
      <c r="D41" s="110">
        <v>0.11255787037037036</v>
      </c>
      <c r="E41" s="110">
        <v>0.11255787037037036</v>
      </c>
      <c r="F41" s="106"/>
      <c r="G41" s="111" t="s">
        <v>5735</v>
      </c>
      <c r="H41" s="110"/>
      <c r="I41" s="110">
        <v>71.487939814814808</v>
      </c>
      <c r="J41" s="110">
        <v>71.487939814814808</v>
      </c>
      <c r="K41" s="88">
        <f t="shared" si="0"/>
        <v>3.7909033227513222</v>
      </c>
    </row>
    <row r="42" spans="2:16" x14ac:dyDescent="0.25">
      <c r="B42" s="111" t="s">
        <v>5718</v>
      </c>
      <c r="C42" s="110">
        <v>0.1125462962962963</v>
      </c>
      <c r="D42" s="110">
        <v>0.3376736111111111</v>
      </c>
      <c r="E42" s="110">
        <v>0.45021990740740742</v>
      </c>
      <c r="F42" s="106"/>
      <c r="G42" s="111" t="s">
        <v>5718</v>
      </c>
      <c r="H42" s="110">
        <v>53.615960648148146</v>
      </c>
      <c r="I42" s="110">
        <v>148.61966435185187</v>
      </c>
      <c r="J42" s="110">
        <v>202.23562500000003</v>
      </c>
      <c r="K42" s="88">
        <f t="shared" si="0"/>
        <v>10.724266285714286</v>
      </c>
    </row>
    <row r="43" spans="2:16" x14ac:dyDescent="0.25">
      <c r="B43" s="109" t="s">
        <v>5284</v>
      </c>
      <c r="C43" s="110"/>
      <c r="D43" s="110">
        <v>1.4069444444444448</v>
      </c>
      <c r="E43" s="110">
        <v>1.4069444444444448</v>
      </c>
      <c r="F43" s="106"/>
      <c r="G43" s="109" t="s">
        <v>5284</v>
      </c>
      <c r="H43" s="110"/>
      <c r="I43" s="110">
        <v>617.28896990740736</v>
      </c>
      <c r="J43" s="110">
        <v>617.28896990740736</v>
      </c>
      <c r="K43" s="87">
        <f t="shared" si="0"/>
        <v>32.733952232804228</v>
      </c>
    </row>
    <row r="44" spans="2:16" x14ac:dyDescent="0.25">
      <c r="B44" s="111" t="s">
        <v>5707</v>
      </c>
      <c r="C44" s="110"/>
      <c r="D44" s="110">
        <v>1.4069444444444448</v>
      </c>
      <c r="E44" s="110">
        <v>1.4069444444444448</v>
      </c>
      <c r="F44" s="106"/>
      <c r="G44" s="111" t="s">
        <v>5707</v>
      </c>
      <c r="H44" s="110"/>
      <c r="I44" s="110">
        <v>617.28896990740736</v>
      </c>
      <c r="J44" s="110">
        <v>617.28896990740736</v>
      </c>
      <c r="K44" s="88">
        <f t="shared" si="0"/>
        <v>32.733952232804228</v>
      </c>
    </row>
    <row r="45" spans="2:16" x14ac:dyDescent="0.25">
      <c r="B45" s="109" t="s">
        <v>5285</v>
      </c>
      <c r="C45" s="89"/>
      <c r="D45" s="110">
        <v>1.4069444444444448</v>
      </c>
      <c r="E45" s="110">
        <v>1.4069444444444448</v>
      </c>
      <c r="G45" s="109" t="s">
        <v>5285</v>
      </c>
      <c r="H45" s="89"/>
      <c r="I45" s="110">
        <v>626.10738425925933</v>
      </c>
      <c r="J45" s="110">
        <v>626.10738425925933</v>
      </c>
      <c r="K45" s="87">
        <f t="shared" si="0"/>
        <v>33.201580148148153</v>
      </c>
    </row>
    <row r="46" spans="2:16" x14ac:dyDescent="0.25">
      <c r="B46" s="111" t="s">
        <v>5707</v>
      </c>
      <c r="C46" s="89"/>
      <c r="D46" s="110">
        <v>1.4069444444444448</v>
      </c>
      <c r="E46" s="110">
        <v>1.4069444444444448</v>
      </c>
      <c r="G46" s="111" t="s">
        <v>5707</v>
      </c>
      <c r="H46" s="89"/>
      <c r="I46" s="110">
        <v>626.10738425925933</v>
      </c>
      <c r="J46" s="110">
        <v>626.10738425925933</v>
      </c>
      <c r="K46" s="88">
        <f t="shared" si="0"/>
        <v>33.201580148148153</v>
      </c>
    </row>
    <row r="47" spans="2:16" x14ac:dyDescent="0.25">
      <c r="B47" s="109" t="s">
        <v>5286</v>
      </c>
      <c r="C47" s="89"/>
      <c r="D47" s="110">
        <v>1.3014467592592593</v>
      </c>
      <c r="E47" s="110">
        <v>1.3014467592592593</v>
      </c>
      <c r="G47" s="109" t="s">
        <v>5286</v>
      </c>
      <c r="H47" s="89"/>
      <c r="I47" s="110">
        <v>651.26924768518518</v>
      </c>
      <c r="J47" s="110">
        <v>651.26924768518518</v>
      </c>
      <c r="K47" s="87">
        <f t="shared" si="0"/>
        <v>34.53587782010581</v>
      </c>
    </row>
    <row r="48" spans="2:16" x14ac:dyDescent="0.25">
      <c r="B48" s="111" t="s">
        <v>5707</v>
      </c>
      <c r="C48" s="110"/>
      <c r="D48" s="110">
        <v>1.3014467592592593</v>
      </c>
      <c r="E48" s="110">
        <v>1.3014467592592593</v>
      </c>
      <c r="F48" s="106"/>
      <c r="G48" s="111" t="s">
        <v>5707</v>
      </c>
      <c r="H48" s="110"/>
      <c r="I48" s="110">
        <v>651.26924768518518</v>
      </c>
      <c r="J48" s="110">
        <v>651.26924768518518</v>
      </c>
      <c r="K48" s="88">
        <f t="shared" si="0"/>
        <v>34.53587782010581</v>
      </c>
    </row>
    <row r="49" spans="2:11" x14ac:dyDescent="0.25">
      <c r="B49" s="112" t="s">
        <v>4162</v>
      </c>
      <c r="C49" s="121">
        <v>0.12662037037037038</v>
      </c>
      <c r="D49" s="121"/>
      <c r="E49" s="121">
        <v>0.12662037037037038</v>
      </c>
      <c r="F49" s="106"/>
      <c r="G49" s="112" t="s">
        <v>4162</v>
      </c>
      <c r="H49" s="121">
        <v>31.746284722222221</v>
      </c>
      <c r="I49" s="121"/>
      <c r="J49" s="121">
        <v>31.746284722222221</v>
      </c>
      <c r="K49" s="93">
        <f t="shared" si="0"/>
        <v>1.6834601269841267</v>
      </c>
    </row>
    <row r="50" spans="2:11" x14ac:dyDescent="0.25">
      <c r="B50" s="109" t="s">
        <v>5796</v>
      </c>
      <c r="C50" s="110">
        <v>0.12662037037037038</v>
      </c>
      <c r="D50" s="110"/>
      <c r="E50" s="110">
        <v>0.12662037037037038</v>
      </c>
      <c r="F50" s="106"/>
      <c r="G50" s="109" t="s">
        <v>5796</v>
      </c>
      <c r="H50" s="110">
        <v>31.746284722222221</v>
      </c>
      <c r="I50" s="110"/>
      <c r="J50" s="110">
        <v>31.746284722222221</v>
      </c>
      <c r="K50" s="87">
        <f t="shared" si="0"/>
        <v>1.6834601269841267</v>
      </c>
    </row>
    <row r="51" spans="2:11" x14ac:dyDescent="0.25">
      <c r="B51" s="111" t="s">
        <v>5623</v>
      </c>
      <c r="C51" s="110">
        <v>0.12662037037037038</v>
      </c>
      <c r="D51" s="110"/>
      <c r="E51" s="110">
        <v>0.12662037037037038</v>
      </c>
      <c r="F51" s="106"/>
      <c r="G51" s="111" t="s">
        <v>5623</v>
      </c>
      <c r="H51" s="110">
        <v>31.746284722222221</v>
      </c>
      <c r="I51" s="110"/>
      <c r="J51" s="110">
        <v>31.746284722222221</v>
      </c>
      <c r="K51" s="88">
        <f t="shared" si="0"/>
        <v>1.6834601269841267</v>
      </c>
    </row>
    <row r="52" spans="2:11" x14ac:dyDescent="0.25">
      <c r="B52" s="113" t="s">
        <v>5798</v>
      </c>
      <c r="C52" s="114">
        <v>1.6434722222222222</v>
      </c>
      <c r="D52" s="114">
        <v>14.287245370370371</v>
      </c>
      <c r="E52" s="114">
        <v>15.930717592592595</v>
      </c>
      <c r="F52" s="106"/>
      <c r="G52" s="113" t="s">
        <v>5800</v>
      </c>
      <c r="H52" s="114">
        <v>661.79267361111113</v>
      </c>
      <c r="I52" s="114">
        <v>6365.5366435185188</v>
      </c>
      <c r="J52" s="114">
        <v>7027.3293171296309</v>
      </c>
      <c r="K52" s="94">
        <f t="shared" si="0"/>
        <v>372.6492346455027</v>
      </c>
    </row>
  </sheetData>
  <mergeCells count="4">
    <mergeCell ref="M37:P39"/>
    <mergeCell ref="B1:B2"/>
    <mergeCell ref="N33:P34"/>
    <mergeCell ref="M29:M30"/>
  </mergeCells>
  <pageMargins left="0.7" right="0.7" top="0.75" bottom="0.75" header="0.3" footer="0.3"/>
  <pageSetup scale="82" orientation="landscape" horizontalDpi="4294967295" verticalDpi="4294967295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33D6-4EBC-49DA-8EB8-A5A6A16C3C29}">
  <sheetPr>
    <tabColor theme="9" tint="-0.249977111117893"/>
  </sheetPr>
  <dimension ref="B1:R34"/>
  <sheetViews>
    <sheetView showGridLines="0" zoomScaleNormal="100" workbookViewId="0">
      <selection activeCell="B1" sqref="B1:B2"/>
    </sheetView>
  </sheetViews>
  <sheetFormatPr defaultRowHeight="15" x14ac:dyDescent="0.25"/>
  <cols>
    <col min="1" max="1" width="2.85546875" customWidth="1"/>
    <col min="2" max="2" width="48.28515625" customWidth="1"/>
    <col min="3" max="3" width="28.85546875" hidden="1" customWidth="1"/>
    <col min="4" max="4" width="9.5703125" hidden="1" customWidth="1"/>
    <col min="5" max="5" width="13.28515625" hidden="1" customWidth="1"/>
    <col min="6" max="6" width="13.7109375" bestFit="1" customWidth="1"/>
    <col min="7" max="7" width="12.42578125" hidden="1" customWidth="1"/>
    <col min="8" max="8" width="66.42578125" hidden="1" customWidth="1"/>
    <col min="9" max="9" width="28.85546875" hidden="1" customWidth="1"/>
    <col min="10" max="10" width="9.5703125" hidden="1" customWidth="1"/>
    <col min="11" max="11" width="13.28515625" hidden="1" customWidth="1"/>
    <col min="12" max="12" width="13.42578125" bestFit="1" customWidth="1"/>
    <col min="13" max="13" width="6.5703125" bestFit="1" customWidth="1"/>
    <col min="15" max="15" width="20.5703125" customWidth="1"/>
    <col min="16" max="16" width="9.5703125" customWidth="1"/>
    <col min="17" max="17" width="6.85546875" customWidth="1"/>
    <col min="18" max="18" width="6.7109375" customWidth="1"/>
  </cols>
  <sheetData>
    <row r="1" spans="2:16" ht="18.75" customHeight="1" x14ac:dyDescent="0.25">
      <c r="B1" s="100" t="s">
        <v>3969</v>
      </c>
    </row>
    <row r="2" spans="2:16" x14ac:dyDescent="0.25">
      <c r="B2" s="101"/>
      <c r="F2" s="48" t="s">
        <v>3688</v>
      </c>
      <c r="L2" s="56" t="s">
        <v>4162</v>
      </c>
      <c r="M2" s="49" t="s">
        <v>5219</v>
      </c>
    </row>
    <row r="3" spans="2:16" x14ac:dyDescent="0.25">
      <c r="B3" s="52" t="s">
        <v>5560</v>
      </c>
      <c r="F3" s="50">
        <f>'Building Availability'!B8</f>
        <v>1</v>
      </c>
      <c r="L3" s="50">
        <f>'Building Availability'!C8</f>
        <v>6</v>
      </c>
      <c r="M3" s="46">
        <f>'Building Availability'!D8</f>
        <v>7</v>
      </c>
    </row>
    <row r="4" spans="2:16" x14ac:dyDescent="0.25">
      <c r="B4" s="53" t="s">
        <v>5563</v>
      </c>
      <c r="F4" s="51">
        <f>'Building Availability'!E8</f>
        <v>2.5</v>
      </c>
      <c r="L4" s="51">
        <f>'Building Availability'!F8</f>
        <v>7.5</v>
      </c>
      <c r="M4" s="47">
        <f>'Building Availability'!G8</f>
        <v>10</v>
      </c>
    </row>
    <row r="5" spans="2:16" x14ac:dyDescent="0.25">
      <c r="B5" s="52" t="s">
        <v>5561</v>
      </c>
      <c r="F5" s="50">
        <v>1</v>
      </c>
      <c r="L5" s="50">
        <v>3</v>
      </c>
      <c r="M5" s="46">
        <f>F5+L5</f>
        <v>4</v>
      </c>
    </row>
    <row r="6" spans="2:16" x14ac:dyDescent="0.25">
      <c r="B6" s="53" t="s">
        <v>5564</v>
      </c>
      <c r="F6" s="51">
        <f>GETPIVOTDATA("WEEKLY HOURS",$B$13,"ROOM_TYPE","110 Classroom")</f>
        <v>0.28842592592592592</v>
      </c>
      <c r="L6" s="51">
        <f>GETPIVOTDATA("WEEKLY HOURS",$B$13,"ROOM_TYPE","210 Class Lab")</f>
        <v>2.5289236111111113</v>
      </c>
      <c r="M6" s="47">
        <f>GETPIVOTDATA("WEEKLY HOURS",$B$13)</f>
        <v>2.8173495370370372</v>
      </c>
    </row>
    <row r="7" spans="2:16" x14ac:dyDescent="0.25">
      <c r="B7" s="27"/>
      <c r="C7" s="59"/>
      <c r="E7" s="59"/>
    </row>
    <row r="8" spans="2:16" hidden="1" x14ac:dyDescent="0.25">
      <c r="B8" s="105" t="s">
        <v>23</v>
      </c>
      <c r="C8" s="106" t="s">
        <v>491</v>
      </c>
      <c r="E8" s="59"/>
      <c r="F8" s="59"/>
      <c r="H8" s="105" t="s">
        <v>23</v>
      </c>
      <c r="I8" s="106" t="s">
        <v>491</v>
      </c>
      <c r="K8" s="59"/>
      <c r="L8" s="59"/>
      <c r="M8" s="59"/>
    </row>
    <row r="9" spans="2:16" hidden="1" x14ac:dyDescent="0.25">
      <c r="B9" s="105" t="s">
        <v>7</v>
      </c>
      <c r="C9" s="106" t="s">
        <v>5555</v>
      </c>
      <c r="H9" s="105" t="s">
        <v>7</v>
      </c>
      <c r="I9" s="106" t="s">
        <v>5799</v>
      </c>
    </row>
    <row r="10" spans="2:16" hidden="1" x14ac:dyDescent="0.25">
      <c r="B10" s="105" t="s">
        <v>21</v>
      </c>
      <c r="C10" s="106" t="s">
        <v>62</v>
      </c>
      <c r="H10" s="105" t="s">
        <v>21</v>
      </c>
      <c r="I10" s="106" t="s">
        <v>62</v>
      </c>
    </row>
    <row r="11" spans="2:16" hidden="1" x14ac:dyDescent="0.25">
      <c r="B11" s="105" t="s">
        <v>15</v>
      </c>
      <c r="C11" s="106" t="s">
        <v>5360</v>
      </c>
      <c r="H11" s="105" t="s">
        <v>15</v>
      </c>
      <c r="I11" s="106" t="s">
        <v>5360</v>
      </c>
    </row>
    <row r="12" spans="2:16" hidden="1" x14ac:dyDescent="0.25">
      <c r="B12" s="105" t="s">
        <v>5554</v>
      </c>
      <c r="C12" s="106" t="s">
        <v>5360</v>
      </c>
      <c r="H12" s="105" t="s">
        <v>5554</v>
      </c>
      <c r="I12" s="106" t="s">
        <v>5360</v>
      </c>
    </row>
    <row r="13" spans="2:16" hidden="1" x14ac:dyDescent="0.25">
      <c r="O13" s="15" t="s">
        <v>3599</v>
      </c>
      <c r="P13" t="s">
        <v>3969</v>
      </c>
    </row>
    <row r="14" spans="2:16" hidden="1" x14ac:dyDescent="0.25">
      <c r="B14" s="105" t="s">
        <v>5776</v>
      </c>
      <c r="C14" s="105" t="s">
        <v>5358</v>
      </c>
      <c r="D14" s="106"/>
      <c r="E14" s="106"/>
      <c r="F14" s="106"/>
      <c r="H14" s="105" t="s">
        <v>5775</v>
      </c>
      <c r="I14" s="105" t="s">
        <v>5358</v>
      </c>
      <c r="J14" s="106"/>
      <c r="K14" s="106"/>
      <c r="L14" s="106"/>
    </row>
    <row r="15" spans="2:16" ht="30" x14ac:dyDescent="0.25">
      <c r="B15" s="107" t="s">
        <v>3969</v>
      </c>
      <c r="C15" s="107" t="s">
        <v>304</v>
      </c>
      <c r="D15" s="107" t="s">
        <v>5582</v>
      </c>
      <c r="E15" s="107" t="s">
        <v>5581</v>
      </c>
      <c r="F15" s="118" t="s">
        <v>5798</v>
      </c>
      <c r="G15" s="106"/>
      <c r="H15" s="107" t="s">
        <v>3969</v>
      </c>
      <c r="I15" s="107" t="s">
        <v>304</v>
      </c>
      <c r="J15" s="107" t="s">
        <v>5582</v>
      </c>
      <c r="K15" s="107" t="s">
        <v>5581</v>
      </c>
      <c r="L15" s="118" t="s">
        <v>5800</v>
      </c>
      <c r="M15" s="91" t="s">
        <v>5777</v>
      </c>
      <c r="O15" s="76" t="s">
        <v>3969</v>
      </c>
      <c r="P15" s="31" t="s">
        <v>5571</v>
      </c>
    </row>
    <row r="16" spans="2:16" x14ac:dyDescent="0.25">
      <c r="B16" s="108" t="s">
        <v>3688</v>
      </c>
      <c r="C16" s="117"/>
      <c r="D16" s="117"/>
      <c r="E16" s="117">
        <v>0.28842592592592592</v>
      </c>
      <c r="F16" s="117">
        <v>0.28842592592592592</v>
      </c>
      <c r="G16" s="106"/>
      <c r="H16" s="108" t="s">
        <v>3688</v>
      </c>
      <c r="I16" s="117"/>
      <c r="J16" s="117"/>
      <c r="K16" s="117">
        <v>120.51832175925927</v>
      </c>
      <c r="L16" s="117">
        <v>120.51832175925927</v>
      </c>
      <c r="M16" s="92">
        <f>L16/525*24*1.16</f>
        <v>6.3909144338624335</v>
      </c>
      <c r="O16" s="44" t="s">
        <v>3688</v>
      </c>
      <c r="P16" s="45">
        <v>595</v>
      </c>
    </row>
    <row r="17" spans="2:18" x14ac:dyDescent="0.25">
      <c r="B17" s="109" t="s">
        <v>5307</v>
      </c>
      <c r="C17" s="110"/>
      <c r="D17" s="110"/>
      <c r="E17" s="110">
        <v>0.28842592592592592</v>
      </c>
      <c r="F17" s="110">
        <v>0.28842592592592592</v>
      </c>
      <c r="G17" s="106"/>
      <c r="H17" s="109" t="s">
        <v>5307</v>
      </c>
      <c r="I17" s="110"/>
      <c r="J17" s="110"/>
      <c r="K17" s="110">
        <v>120.51832175925927</v>
      </c>
      <c r="L17" s="110">
        <v>120.51832175925927</v>
      </c>
      <c r="M17" s="87">
        <f t="shared" ref="M17:M31" si="0">L17/525*24*1.16</f>
        <v>6.3909144338624335</v>
      </c>
      <c r="O17" s="37" t="s">
        <v>4162</v>
      </c>
      <c r="P17" s="36">
        <v>10831</v>
      </c>
    </row>
    <row r="18" spans="2:18" x14ac:dyDescent="0.25">
      <c r="B18" s="111" t="s">
        <v>5625</v>
      </c>
      <c r="C18" s="110"/>
      <c r="D18" s="110"/>
      <c r="E18" s="110">
        <v>0.28842592592592592</v>
      </c>
      <c r="F18" s="110">
        <v>0.28842592592592592</v>
      </c>
      <c r="G18" s="106"/>
      <c r="H18" s="111" t="s">
        <v>5625</v>
      </c>
      <c r="I18" s="110"/>
      <c r="J18" s="110"/>
      <c r="K18" s="110">
        <v>120.51832175925927</v>
      </c>
      <c r="L18" s="110">
        <v>120.51832175925927</v>
      </c>
      <c r="M18" s="88">
        <f t="shared" si="0"/>
        <v>6.3909144338624335</v>
      </c>
      <c r="O18" s="32" t="s">
        <v>3613</v>
      </c>
      <c r="P18" s="33">
        <v>1178</v>
      </c>
    </row>
    <row r="19" spans="2:18" x14ac:dyDescent="0.25">
      <c r="B19" s="112" t="s">
        <v>4162</v>
      </c>
      <c r="C19" s="121">
        <v>0.35172453703703704</v>
      </c>
      <c r="D19" s="121">
        <v>0.47483796296296293</v>
      </c>
      <c r="E19" s="121">
        <v>1.7023611111111112</v>
      </c>
      <c r="F19" s="121">
        <v>2.5289236111111113</v>
      </c>
      <c r="G19" s="106"/>
      <c r="H19" s="112" t="s">
        <v>4162</v>
      </c>
      <c r="I19" s="121">
        <v>102.5875462962963</v>
      </c>
      <c r="J19" s="121">
        <v>200.06042824074072</v>
      </c>
      <c r="K19" s="121">
        <v>498.06402777777782</v>
      </c>
      <c r="L19" s="121">
        <v>800.71200231481487</v>
      </c>
      <c r="M19" s="93">
        <f t="shared" si="0"/>
        <v>42.460613608465614</v>
      </c>
      <c r="O19" s="32" t="s">
        <v>3625</v>
      </c>
      <c r="P19" s="33">
        <v>972</v>
      </c>
    </row>
    <row r="20" spans="2:18" x14ac:dyDescent="0.25">
      <c r="B20" s="109" t="s">
        <v>5305</v>
      </c>
      <c r="C20" s="110"/>
      <c r="D20" s="110">
        <v>0.13013888888888889</v>
      </c>
      <c r="E20" s="110">
        <v>0.47483796296296288</v>
      </c>
      <c r="F20" s="110">
        <v>0.60497685185185179</v>
      </c>
      <c r="G20" s="106"/>
      <c r="H20" s="109" t="s">
        <v>5305</v>
      </c>
      <c r="I20" s="110"/>
      <c r="J20" s="110">
        <v>41.328969907407405</v>
      </c>
      <c r="K20" s="110">
        <v>117.04975694444445</v>
      </c>
      <c r="L20" s="110">
        <v>158.37872685185187</v>
      </c>
      <c r="M20" s="87">
        <f t="shared" si="0"/>
        <v>8.398597629629629</v>
      </c>
      <c r="O20" s="32" t="s">
        <v>3620</v>
      </c>
      <c r="P20" s="33">
        <v>59</v>
      </c>
    </row>
    <row r="21" spans="2:18" x14ac:dyDescent="0.25">
      <c r="B21" s="111" t="s">
        <v>5620</v>
      </c>
      <c r="C21" s="110"/>
      <c r="D21" s="110"/>
      <c r="E21" s="110">
        <v>0.43262731481481476</v>
      </c>
      <c r="F21" s="110">
        <v>0.43262731481481476</v>
      </c>
      <c r="G21" s="106"/>
      <c r="H21" s="111" t="s">
        <v>5620</v>
      </c>
      <c r="I21" s="110"/>
      <c r="J21" s="110"/>
      <c r="K21" s="110">
        <v>103.64576388888889</v>
      </c>
      <c r="L21" s="110">
        <v>103.64576388888889</v>
      </c>
      <c r="M21" s="88">
        <f t="shared" si="0"/>
        <v>5.4961867936507929</v>
      </c>
      <c r="O21" s="32" t="s">
        <v>3910</v>
      </c>
      <c r="P21" s="33">
        <v>736</v>
      </c>
    </row>
    <row r="22" spans="2:18" x14ac:dyDescent="0.25">
      <c r="B22" s="111" t="s">
        <v>5670</v>
      </c>
      <c r="C22" s="110"/>
      <c r="D22" s="110">
        <v>0.13013888888888889</v>
      </c>
      <c r="E22" s="110">
        <v>4.221064814814815E-2</v>
      </c>
      <c r="F22" s="110">
        <v>0.17234953703703704</v>
      </c>
      <c r="G22" s="106"/>
      <c r="H22" s="111" t="s">
        <v>5670</v>
      </c>
      <c r="I22" s="110"/>
      <c r="J22" s="110">
        <v>41.328969907407405</v>
      </c>
      <c r="K22" s="110">
        <v>13.403993055555556</v>
      </c>
      <c r="L22" s="110">
        <v>54.732962962962958</v>
      </c>
      <c r="M22" s="88">
        <f t="shared" si="0"/>
        <v>2.9024108359788356</v>
      </c>
      <c r="O22" s="34" t="s">
        <v>5356</v>
      </c>
      <c r="P22" s="35">
        <v>14371</v>
      </c>
    </row>
    <row r="23" spans="2:18" x14ac:dyDescent="0.25">
      <c r="B23" s="109" t="s">
        <v>5306</v>
      </c>
      <c r="C23" s="110"/>
      <c r="D23" s="110">
        <v>0.16883101851851851</v>
      </c>
      <c r="E23" s="110">
        <v>1.0516550925925927</v>
      </c>
      <c r="F23" s="110">
        <v>1.2204861111111112</v>
      </c>
      <c r="G23" s="106"/>
      <c r="H23" s="109" t="s">
        <v>5306</v>
      </c>
      <c r="I23" s="110"/>
      <c r="J23" s="110">
        <v>70.547314814814811</v>
      </c>
      <c r="K23" s="110">
        <v>363.37744212962963</v>
      </c>
      <c r="L23" s="110">
        <v>433.92475694444448</v>
      </c>
      <c r="M23" s="87">
        <f t="shared" si="0"/>
        <v>23.010409968253967</v>
      </c>
    </row>
    <row r="24" spans="2:18" x14ac:dyDescent="0.25">
      <c r="B24" s="111" t="s">
        <v>5630</v>
      </c>
      <c r="C24" s="110"/>
      <c r="D24" s="110">
        <v>0.16883101851851851</v>
      </c>
      <c r="E24" s="110">
        <v>0.38337962962962963</v>
      </c>
      <c r="F24" s="110">
        <v>0.55221064814814813</v>
      </c>
      <c r="G24" s="106"/>
      <c r="H24" s="111" t="s">
        <v>5630</v>
      </c>
      <c r="I24" s="110"/>
      <c r="J24" s="110">
        <v>70.547314814814811</v>
      </c>
      <c r="K24" s="110">
        <v>110.99443287037037</v>
      </c>
      <c r="L24" s="110">
        <v>181.54174768518519</v>
      </c>
      <c r="M24" s="88">
        <f t="shared" si="0"/>
        <v>9.6268995343915336</v>
      </c>
    </row>
    <row r="25" spans="2:18" x14ac:dyDescent="0.25">
      <c r="B25" s="111" t="s">
        <v>5620</v>
      </c>
      <c r="C25" s="110"/>
      <c r="D25" s="110"/>
      <c r="E25" s="110">
        <v>0.1477199074074074</v>
      </c>
      <c r="F25" s="110">
        <v>0.1477199074074074</v>
      </c>
      <c r="G25" s="106"/>
      <c r="H25" s="111" t="s">
        <v>5620</v>
      </c>
      <c r="I25" s="110"/>
      <c r="J25" s="110"/>
      <c r="K25" s="110">
        <v>37.037337962962965</v>
      </c>
      <c r="L25" s="110">
        <v>37.037337962962965</v>
      </c>
      <c r="M25" s="88">
        <f t="shared" si="0"/>
        <v>1.9640371216931216</v>
      </c>
      <c r="O25" s="62" t="s">
        <v>5740</v>
      </c>
      <c r="P25" s="62" t="s">
        <v>5741</v>
      </c>
      <c r="Q25" s="62"/>
      <c r="R25" s="62"/>
    </row>
    <row r="26" spans="2:18" x14ac:dyDescent="0.25">
      <c r="B26" s="111" t="s">
        <v>5708</v>
      </c>
      <c r="C26" s="110"/>
      <c r="D26" s="110"/>
      <c r="E26" s="110">
        <v>0.26027777777777777</v>
      </c>
      <c r="F26" s="110">
        <v>0.26027777777777777</v>
      </c>
      <c r="G26" s="106"/>
      <c r="H26" s="111" t="s">
        <v>5708</v>
      </c>
      <c r="I26" s="110"/>
      <c r="J26" s="110"/>
      <c r="K26" s="110">
        <v>130.51252314814815</v>
      </c>
      <c r="L26" s="110">
        <v>130.51252314814815</v>
      </c>
      <c r="M26" s="88">
        <f t="shared" si="0"/>
        <v>6.9208926560846553</v>
      </c>
      <c r="O26" s="68">
        <v>1976</v>
      </c>
      <c r="P26" s="64">
        <v>0.6018</v>
      </c>
    </row>
    <row r="27" spans="2:18" x14ac:dyDescent="0.25">
      <c r="B27" s="111" t="s">
        <v>5670</v>
      </c>
      <c r="C27" s="110"/>
      <c r="D27" s="110"/>
      <c r="E27" s="110">
        <v>0.26027777777777777</v>
      </c>
      <c r="F27" s="110">
        <v>0.26027777777777777</v>
      </c>
      <c r="G27" s="106"/>
      <c r="H27" s="111" t="s">
        <v>5670</v>
      </c>
      <c r="I27" s="110"/>
      <c r="J27" s="110"/>
      <c r="K27" s="110">
        <v>84.833148148148155</v>
      </c>
      <c r="L27" s="110">
        <v>84.833148148148155</v>
      </c>
      <c r="M27" s="88">
        <f t="shared" si="0"/>
        <v>4.4985806560846555</v>
      </c>
    </row>
    <row r="28" spans="2:18" ht="15" customHeight="1" x14ac:dyDescent="0.25">
      <c r="B28" s="109" t="s">
        <v>5308</v>
      </c>
      <c r="C28" s="110">
        <v>0.35172453703703704</v>
      </c>
      <c r="D28" s="110">
        <v>0.17586805555555557</v>
      </c>
      <c r="E28" s="110">
        <v>0.17586805555555557</v>
      </c>
      <c r="F28" s="110">
        <v>0.70346064814814813</v>
      </c>
      <c r="G28" s="106"/>
      <c r="H28" s="109" t="s">
        <v>5308</v>
      </c>
      <c r="I28" s="110">
        <v>102.5875462962963</v>
      </c>
      <c r="J28" s="110">
        <v>88.184143518518511</v>
      </c>
      <c r="K28" s="110">
        <v>17.636828703703703</v>
      </c>
      <c r="L28" s="110">
        <v>208.40851851851852</v>
      </c>
      <c r="M28" s="87">
        <f t="shared" si="0"/>
        <v>11.051606010582011</v>
      </c>
      <c r="O28" s="62" t="s">
        <v>5568</v>
      </c>
      <c r="P28" s="62" t="s">
        <v>5569</v>
      </c>
      <c r="Q28" s="62"/>
      <c r="R28" s="62"/>
    </row>
    <row r="29" spans="2:18" x14ac:dyDescent="0.25">
      <c r="B29" s="111" t="s">
        <v>5624</v>
      </c>
      <c r="C29" s="110">
        <v>0.2462037037037037</v>
      </c>
      <c r="D29" s="110">
        <v>0.17586805555555557</v>
      </c>
      <c r="E29" s="110">
        <v>0.17586805555555557</v>
      </c>
      <c r="F29" s="110">
        <v>0.59793981481481484</v>
      </c>
      <c r="G29" s="106"/>
      <c r="H29" s="111" t="s">
        <v>5624</v>
      </c>
      <c r="I29" s="110">
        <v>76.13230324074074</v>
      </c>
      <c r="J29" s="110">
        <v>88.184143518518511</v>
      </c>
      <c r="K29" s="110">
        <v>17.636828703703703</v>
      </c>
      <c r="L29" s="110">
        <v>181.95327546296295</v>
      </c>
      <c r="M29" s="88">
        <f t="shared" si="0"/>
        <v>9.6487222645502619</v>
      </c>
      <c r="O29" s="63" t="s">
        <v>5754</v>
      </c>
      <c r="P29" s="102" t="s">
        <v>5746</v>
      </c>
      <c r="Q29" s="102"/>
      <c r="R29" s="102"/>
    </row>
    <row r="30" spans="2:18" x14ac:dyDescent="0.25">
      <c r="B30" s="111" t="s">
        <v>5600</v>
      </c>
      <c r="C30" s="110">
        <v>0.10552083333333333</v>
      </c>
      <c r="D30" s="110"/>
      <c r="E30" s="110"/>
      <c r="F30" s="110">
        <v>0.10552083333333333</v>
      </c>
      <c r="G30" s="106"/>
      <c r="H30" s="111" t="s">
        <v>5600</v>
      </c>
      <c r="I30" s="110">
        <v>26.455243055555556</v>
      </c>
      <c r="J30" s="110"/>
      <c r="K30" s="110"/>
      <c r="L30" s="110">
        <v>26.455243055555556</v>
      </c>
      <c r="M30" s="88">
        <f t="shared" si="0"/>
        <v>1.402883746031746</v>
      </c>
      <c r="P30" s="102"/>
      <c r="Q30" s="102"/>
      <c r="R30" s="102"/>
    </row>
    <row r="31" spans="2:18" ht="15" customHeight="1" x14ac:dyDescent="0.25">
      <c r="B31" s="113" t="s">
        <v>5798</v>
      </c>
      <c r="C31" s="114">
        <v>0.35172453703703704</v>
      </c>
      <c r="D31" s="114">
        <v>0.47483796296296293</v>
      </c>
      <c r="E31" s="114">
        <v>1.9907870370370371</v>
      </c>
      <c r="F31" s="114">
        <v>2.8173495370370372</v>
      </c>
      <c r="G31" s="106"/>
      <c r="H31" s="113" t="s">
        <v>5800</v>
      </c>
      <c r="I31" s="114">
        <v>102.5875462962963</v>
      </c>
      <c r="J31" s="114">
        <v>200.06042824074072</v>
      </c>
      <c r="K31" s="114">
        <v>618.58234953703709</v>
      </c>
      <c r="L31" s="114">
        <v>921.23032407407402</v>
      </c>
      <c r="M31" s="94">
        <f t="shared" si="0"/>
        <v>48.851528042328034</v>
      </c>
      <c r="P31" s="102"/>
      <c r="Q31" s="102"/>
      <c r="R31" s="102"/>
    </row>
    <row r="33" spans="15:18" x14ac:dyDescent="0.25">
      <c r="O33" s="103" t="s">
        <v>5562</v>
      </c>
      <c r="P33" s="103"/>
      <c r="Q33" s="103"/>
      <c r="R33" s="103"/>
    </row>
    <row r="34" spans="15:18" x14ac:dyDescent="0.25">
      <c r="O34" s="65" t="s">
        <v>5755</v>
      </c>
      <c r="P34" s="65"/>
      <c r="Q34" s="65"/>
      <c r="R34" s="65"/>
    </row>
  </sheetData>
  <mergeCells count="3">
    <mergeCell ref="B1:B2"/>
    <mergeCell ref="O33:R33"/>
    <mergeCell ref="P29:R31"/>
  </mergeCells>
  <pageMargins left="0.7" right="0.7" top="0.75" bottom="0.75" header="0.3" footer="0.3"/>
  <pageSetup scale="82" orientation="landscape" horizontalDpi="4294967295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Fall 23 Class Schedule by Subje</vt:lpstr>
      <vt:lpstr>Fall 23' Rooms</vt:lpstr>
      <vt:lpstr>Room Usage</vt:lpstr>
      <vt:lpstr>Building Availability</vt:lpstr>
      <vt:lpstr>1 ADMINISTRATION</vt:lpstr>
      <vt:lpstr>12 HUMANITIES</vt:lpstr>
      <vt:lpstr>120 WEST CAMPUS CENTER</vt:lpstr>
      <vt:lpstr>13 INTERDISCIPLINARY</vt:lpstr>
      <vt:lpstr>17 OCCUPATIONAL EDUC</vt:lpstr>
      <vt:lpstr>18 PHYSICAL EDUCATION</vt:lpstr>
      <vt:lpstr>19 PHYSICAL SCIENCE</vt:lpstr>
      <vt:lpstr>2 BUSINESS COMM.</vt:lpstr>
      <vt:lpstr>4 CAMPUS CENTER</vt:lpstr>
      <vt:lpstr>7 DRAMA_MUSIC</vt:lpstr>
      <vt:lpstr>8 EARTH + BIO SCIENCE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Cambridge West Partnership</dc:creator>
  <cp:lastModifiedBy>Cambridge West Partnership</cp:lastModifiedBy>
  <cp:lastPrinted>2024-04-02T20:34:41Z</cp:lastPrinted>
  <dcterms:created xsi:type="dcterms:W3CDTF">2024-03-18T17:13:15Z</dcterms:created>
  <dcterms:modified xsi:type="dcterms:W3CDTF">2024-10-17T20:49:24Z</dcterms:modified>
</cp:coreProperties>
</file>